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J:\Working Documents and Drafts\River Murray Water\Water Resources\Projects\CEWH\CEWH Modelling Project\Hindcast 2018\"/>
    </mc:Choice>
  </mc:AlternateContent>
  <bookViews>
    <workbookView xWindow="-15" yWindow="-15" windowWidth="19215" windowHeight="12000"/>
  </bookViews>
  <sheets>
    <sheet name="Read Me" sheetId="6" r:id="rId1"/>
    <sheet name="Weir Formula Data" sheetId="2" r:id="rId2"/>
    <sheet name="Scaling" sheetId="3" r:id="rId3"/>
    <sheet name="SOURCE Flows" sheetId="7" r:id="rId4"/>
    <sheet name="Outputs" sheetId="4" r:id="rId5"/>
  </sheets>
  <calcPr calcId="152511"/>
</workbook>
</file>

<file path=xl/calcChain.xml><?xml version="1.0" encoding="utf-8"?>
<calcChain xmlns="http://schemas.openxmlformats.org/spreadsheetml/2006/main">
  <c r="AE6" i="3" l="1"/>
  <c r="D370" i="4"/>
  <c r="E370" i="4"/>
  <c r="F370" i="4"/>
  <c r="G370" i="4"/>
  <c r="C370" i="4"/>
  <c r="AW6" i="3"/>
  <c r="AW3" i="3" l="1"/>
  <c r="T3" i="3"/>
  <c r="M12" i="7" l="1"/>
  <c r="J1" i="7"/>
  <c r="G278" i="3" l="1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S19" i="3" l="1"/>
  <c r="S20" i="3"/>
  <c r="S21" i="3" s="1"/>
  <c r="S22" i="3" s="1"/>
  <c r="S24" i="3" s="1"/>
  <c r="S25" i="3" s="1"/>
  <c r="S26" i="3" s="1"/>
  <c r="S27" i="3" s="1"/>
  <c r="S28" i="3" s="1"/>
  <c r="S18" i="3"/>
  <c r="V15" i="3"/>
  <c r="O5" i="7"/>
  <c r="O6" i="7" s="1"/>
  <c r="O7" i="7" s="1"/>
  <c r="O8" i="7" s="1"/>
  <c r="O9" i="7" s="1"/>
  <c r="O11" i="7" s="1"/>
  <c r="O12" i="7" s="1"/>
  <c r="O13" i="7" s="1"/>
  <c r="O14" i="7" s="1"/>
  <c r="O15" i="7" s="1"/>
  <c r="M21" i="7"/>
  <c r="D20" i="3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" i="2"/>
  <c r="U15" i="3" l="1"/>
  <c r="W15" i="3"/>
  <c r="X15" i="3"/>
  <c r="AM348" i="3" l="1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M5" i="7"/>
  <c r="M6" i="7"/>
  <c r="M7" i="7"/>
  <c r="M8" i="7"/>
  <c r="M9" i="7"/>
  <c r="M10" i="7"/>
  <c r="M11" i="7"/>
  <c r="M13" i="7"/>
  <c r="M14" i="7"/>
  <c r="M15" i="7"/>
  <c r="M16" i="7"/>
  <c r="M17" i="7"/>
  <c r="M18" i="7"/>
  <c r="M19" i="7"/>
  <c r="M20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4" i="7"/>
  <c r="K4" i="7" s="1"/>
  <c r="M1" i="7" l="1"/>
  <c r="R3" i="3"/>
  <c r="K7" i="7"/>
  <c r="K13" i="7"/>
  <c r="K14" i="7"/>
  <c r="K23" i="7"/>
  <c r="K24" i="7"/>
  <c r="K28" i="7"/>
  <c r="K31" i="7"/>
  <c r="K32" i="7"/>
  <c r="K38" i="7"/>
  <c r="K39" i="7"/>
  <c r="K46" i="7"/>
  <c r="K48" i="7"/>
  <c r="K56" i="7"/>
  <c r="K60" i="7"/>
  <c r="K63" i="7"/>
  <c r="K64" i="7"/>
  <c r="K71" i="7"/>
  <c r="K78" i="7"/>
  <c r="K87" i="7"/>
  <c r="K88" i="7"/>
  <c r="K92" i="7"/>
  <c r="K95" i="7"/>
  <c r="K96" i="7"/>
  <c r="K103" i="7"/>
  <c r="K112" i="7"/>
  <c r="K116" i="7"/>
  <c r="K120" i="7"/>
  <c r="K127" i="7"/>
  <c r="K128" i="7"/>
  <c r="K135" i="7"/>
  <c r="K141" i="7"/>
  <c r="K148" i="7"/>
  <c r="K151" i="7"/>
  <c r="K152" i="7"/>
  <c r="K159" i="7"/>
  <c r="K160" i="7"/>
  <c r="K167" i="7"/>
  <c r="K174" i="7"/>
  <c r="K176" i="7"/>
  <c r="K184" i="7"/>
  <c r="K191" i="7"/>
  <c r="K192" i="7"/>
  <c r="K198" i="7"/>
  <c r="K199" i="7"/>
  <c r="K206" i="7"/>
  <c r="K212" i="7"/>
  <c r="K215" i="7"/>
  <c r="K216" i="7"/>
  <c r="K223" i="7"/>
  <c r="K224" i="7"/>
  <c r="K230" i="7"/>
  <c r="K231" i="7"/>
  <c r="K238" i="7"/>
  <c r="K240" i="7"/>
  <c r="K248" i="7"/>
  <c r="K252" i="7"/>
  <c r="K255" i="7"/>
  <c r="K256" i="7"/>
  <c r="K262" i="7"/>
  <c r="K263" i="7"/>
  <c r="K270" i="7"/>
  <c r="K279" i="7"/>
  <c r="K280" i="7"/>
  <c r="K284" i="7"/>
  <c r="K287" i="7"/>
  <c r="K288" i="7"/>
  <c r="K295" i="7"/>
  <c r="K301" i="7"/>
  <c r="K304" i="7"/>
  <c r="K312" i="7"/>
  <c r="K318" i="7"/>
  <c r="K319" i="7"/>
  <c r="K320" i="7"/>
  <c r="K326" i="7"/>
  <c r="K327" i="7"/>
  <c r="K340" i="7"/>
  <c r="K341" i="7"/>
  <c r="K343" i="7"/>
  <c r="K344" i="7"/>
  <c r="K351" i="7"/>
  <c r="K352" i="7"/>
  <c r="K358" i="7"/>
  <c r="K359" i="7"/>
  <c r="K366" i="7"/>
  <c r="K368" i="7"/>
  <c r="K5" i="7"/>
  <c r="P6" i="7" s="1"/>
  <c r="K6" i="7"/>
  <c r="K8" i="7"/>
  <c r="K9" i="7"/>
  <c r="K10" i="7"/>
  <c r="K11" i="7"/>
  <c r="K12" i="7"/>
  <c r="K15" i="7"/>
  <c r="K16" i="7"/>
  <c r="K17" i="7"/>
  <c r="K18" i="7"/>
  <c r="K19" i="7"/>
  <c r="K20" i="7"/>
  <c r="K21" i="7"/>
  <c r="K22" i="7"/>
  <c r="K25" i="7"/>
  <c r="K26" i="7"/>
  <c r="K27" i="7"/>
  <c r="K29" i="7"/>
  <c r="K30" i="7"/>
  <c r="K33" i="7"/>
  <c r="K34" i="7"/>
  <c r="K35" i="7"/>
  <c r="K36" i="7"/>
  <c r="K37" i="7"/>
  <c r="K40" i="7"/>
  <c r="K41" i="7"/>
  <c r="K42" i="7"/>
  <c r="K43" i="7"/>
  <c r="K44" i="7"/>
  <c r="K45" i="7"/>
  <c r="K47" i="7"/>
  <c r="K49" i="7"/>
  <c r="K50" i="7"/>
  <c r="K51" i="7"/>
  <c r="K52" i="7"/>
  <c r="K53" i="7"/>
  <c r="K54" i="7"/>
  <c r="K55" i="7"/>
  <c r="K57" i="7"/>
  <c r="K58" i="7"/>
  <c r="K59" i="7"/>
  <c r="K61" i="7"/>
  <c r="K62" i="7"/>
  <c r="K65" i="7"/>
  <c r="K66" i="7"/>
  <c r="K67" i="7"/>
  <c r="K68" i="7"/>
  <c r="K69" i="7"/>
  <c r="K70" i="7"/>
  <c r="K72" i="7"/>
  <c r="K73" i="7"/>
  <c r="K74" i="7"/>
  <c r="K75" i="7"/>
  <c r="K76" i="7"/>
  <c r="K77" i="7"/>
  <c r="K79" i="7"/>
  <c r="K80" i="7"/>
  <c r="K81" i="7"/>
  <c r="K82" i="7"/>
  <c r="K83" i="7"/>
  <c r="K84" i="7"/>
  <c r="K85" i="7"/>
  <c r="K86" i="7"/>
  <c r="K89" i="7"/>
  <c r="K90" i="7"/>
  <c r="K91" i="7"/>
  <c r="K93" i="7"/>
  <c r="K94" i="7"/>
  <c r="K97" i="7"/>
  <c r="K98" i="7"/>
  <c r="K99" i="7"/>
  <c r="K100" i="7"/>
  <c r="K101" i="7"/>
  <c r="K102" i="7"/>
  <c r="K104" i="7"/>
  <c r="K105" i="7"/>
  <c r="K106" i="7"/>
  <c r="K107" i="7"/>
  <c r="K108" i="7"/>
  <c r="K109" i="7"/>
  <c r="K110" i="7"/>
  <c r="K111" i="7"/>
  <c r="K113" i="7"/>
  <c r="K114" i="7"/>
  <c r="K115" i="7"/>
  <c r="K117" i="7"/>
  <c r="K118" i="7"/>
  <c r="K119" i="7"/>
  <c r="K121" i="7"/>
  <c r="K122" i="7"/>
  <c r="K123" i="7"/>
  <c r="K124" i="7"/>
  <c r="K125" i="7"/>
  <c r="K126" i="7"/>
  <c r="K129" i="7"/>
  <c r="K130" i="7"/>
  <c r="K131" i="7"/>
  <c r="K132" i="7"/>
  <c r="K133" i="7"/>
  <c r="K134" i="7"/>
  <c r="K136" i="7"/>
  <c r="K137" i="7"/>
  <c r="K138" i="7"/>
  <c r="K139" i="7"/>
  <c r="K140" i="7"/>
  <c r="K142" i="7"/>
  <c r="K143" i="7"/>
  <c r="K144" i="7"/>
  <c r="K145" i="7"/>
  <c r="K146" i="7"/>
  <c r="K147" i="7"/>
  <c r="K149" i="7"/>
  <c r="K150" i="7"/>
  <c r="K153" i="7"/>
  <c r="K154" i="7"/>
  <c r="K155" i="7"/>
  <c r="K156" i="7"/>
  <c r="K157" i="7"/>
  <c r="K158" i="7"/>
  <c r="K161" i="7"/>
  <c r="K162" i="7"/>
  <c r="K163" i="7"/>
  <c r="K164" i="7"/>
  <c r="K165" i="7"/>
  <c r="K166" i="7"/>
  <c r="K168" i="7"/>
  <c r="K169" i="7"/>
  <c r="K170" i="7"/>
  <c r="K171" i="7"/>
  <c r="K172" i="7"/>
  <c r="K173" i="7"/>
  <c r="K175" i="7"/>
  <c r="K177" i="7"/>
  <c r="K178" i="7"/>
  <c r="K179" i="7"/>
  <c r="K180" i="7"/>
  <c r="K181" i="7"/>
  <c r="K182" i="7"/>
  <c r="K183" i="7"/>
  <c r="K185" i="7"/>
  <c r="K186" i="7"/>
  <c r="K187" i="7"/>
  <c r="K188" i="7"/>
  <c r="K189" i="7"/>
  <c r="K190" i="7"/>
  <c r="K193" i="7"/>
  <c r="K194" i="7"/>
  <c r="K195" i="7"/>
  <c r="K196" i="7"/>
  <c r="K197" i="7"/>
  <c r="K200" i="7"/>
  <c r="K201" i="7"/>
  <c r="K202" i="7"/>
  <c r="K203" i="7"/>
  <c r="K204" i="7"/>
  <c r="K205" i="7"/>
  <c r="K207" i="7"/>
  <c r="K208" i="7"/>
  <c r="K209" i="7"/>
  <c r="K210" i="7"/>
  <c r="K211" i="7"/>
  <c r="K213" i="7"/>
  <c r="K214" i="7"/>
  <c r="K217" i="7"/>
  <c r="K218" i="7"/>
  <c r="K219" i="7"/>
  <c r="K220" i="7"/>
  <c r="K221" i="7"/>
  <c r="K222" i="7"/>
  <c r="K225" i="7"/>
  <c r="K226" i="7"/>
  <c r="K227" i="7"/>
  <c r="K228" i="7"/>
  <c r="K229" i="7"/>
  <c r="K232" i="7"/>
  <c r="K233" i="7"/>
  <c r="K234" i="7"/>
  <c r="K235" i="7"/>
  <c r="K236" i="7"/>
  <c r="K237" i="7"/>
  <c r="K239" i="7"/>
  <c r="K241" i="7"/>
  <c r="K242" i="7"/>
  <c r="K243" i="7"/>
  <c r="K244" i="7"/>
  <c r="K245" i="7"/>
  <c r="K246" i="7"/>
  <c r="K247" i="7"/>
  <c r="K249" i="7"/>
  <c r="K250" i="7"/>
  <c r="K251" i="7"/>
  <c r="K253" i="7"/>
  <c r="K254" i="7"/>
  <c r="K257" i="7"/>
  <c r="K258" i="7"/>
  <c r="K259" i="7"/>
  <c r="K260" i="7"/>
  <c r="K261" i="7"/>
  <c r="K264" i="7"/>
  <c r="K265" i="7"/>
  <c r="K266" i="7"/>
  <c r="K267" i="7"/>
  <c r="K268" i="7"/>
  <c r="K269" i="7"/>
  <c r="K271" i="7"/>
  <c r="K272" i="7"/>
  <c r="K273" i="7"/>
  <c r="K274" i="7"/>
  <c r="K275" i="7"/>
  <c r="K276" i="7"/>
  <c r="K277" i="7"/>
  <c r="K278" i="7"/>
  <c r="K281" i="7"/>
  <c r="K282" i="7"/>
  <c r="K283" i="7"/>
  <c r="K285" i="7"/>
  <c r="K286" i="7"/>
  <c r="K289" i="7"/>
  <c r="K290" i="7"/>
  <c r="K291" i="7"/>
  <c r="K292" i="7"/>
  <c r="K293" i="7"/>
  <c r="K294" i="7"/>
  <c r="K296" i="7"/>
  <c r="K297" i="7"/>
  <c r="K298" i="7"/>
  <c r="K299" i="7"/>
  <c r="K300" i="7"/>
  <c r="K302" i="7"/>
  <c r="K303" i="7"/>
  <c r="K305" i="7"/>
  <c r="K306" i="7"/>
  <c r="K307" i="7"/>
  <c r="K308" i="7"/>
  <c r="K309" i="7"/>
  <c r="K310" i="7"/>
  <c r="K311" i="7"/>
  <c r="K313" i="7"/>
  <c r="K314" i="7"/>
  <c r="K315" i="7"/>
  <c r="K316" i="7"/>
  <c r="K317" i="7"/>
  <c r="K321" i="7"/>
  <c r="K322" i="7"/>
  <c r="K323" i="7"/>
  <c r="K324" i="7"/>
  <c r="K325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2" i="7"/>
  <c r="K345" i="7"/>
  <c r="K346" i="7"/>
  <c r="K347" i="7"/>
  <c r="K348" i="7"/>
  <c r="K349" i="7"/>
  <c r="K350" i="7"/>
  <c r="K353" i="7"/>
  <c r="K354" i="7"/>
  <c r="K355" i="7"/>
  <c r="K356" i="7"/>
  <c r="K357" i="7"/>
  <c r="K360" i="7"/>
  <c r="K361" i="7"/>
  <c r="K362" i="7"/>
  <c r="K363" i="7"/>
  <c r="K364" i="7"/>
  <c r="K365" i="7"/>
  <c r="K367" i="7"/>
  <c r="P4" i="7" l="1"/>
  <c r="P10" i="7"/>
  <c r="S9" i="3" s="1"/>
  <c r="T23" i="3" s="1"/>
  <c r="P5" i="7"/>
  <c r="S4" i="3" s="1"/>
  <c r="T18" i="3" s="1"/>
  <c r="H2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3" i="3"/>
  <c r="G2" i="3"/>
  <c r="S3" i="3" l="1"/>
  <c r="T17" i="3" s="1"/>
  <c r="S5" i="3"/>
  <c r="T19" i="3" s="1"/>
  <c r="P7" i="7" l="1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84" i="3"/>
  <c r="AV85" i="3"/>
  <c r="AV86" i="3"/>
  <c r="AV87" i="3"/>
  <c r="AV88" i="3"/>
  <c r="AV89" i="3"/>
  <c r="AV90" i="3"/>
  <c r="AV91" i="3"/>
  <c r="AV92" i="3"/>
  <c r="AV93" i="3"/>
  <c r="AV94" i="3"/>
  <c r="AV95" i="3"/>
  <c r="AV96" i="3"/>
  <c r="AV97" i="3"/>
  <c r="AV98" i="3"/>
  <c r="AV99" i="3"/>
  <c r="AV100" i="3"/>
  <c r="AV101" i="3"/>
  <c r="AV102" i="3"/>
  <c r="AV103" i="3"/>
  <c r="AV104" i="3"/>
  <c r="AV105" i="3"/>
  <c r="AV106" i="3"/>
  <c r="AV107" i="3"/>
  <c r="AV108" i="3"/>
  <c r="AV109" i="3"/>
  <c r="AV110" i="3"/>
  <c r="AV111" i="3"/>
  <c r="AV112" i="3"/>
  <c r="AV113" i="3"/>
  <c r="AV114" i="3"/>
  <c r="AV115" i="3"/>
  <c r="AV116" i="3"/>
  <c r="AV117" i="3"/>
  <c r="AV118" i="3"/>
  <c r="AV119" i="3"/>
  <c r="AV120" i="3"/>
  <c r="AV121" i="3"/>
  <c r="AV122" i="3"/>
  <c r="AV123" i="3"/>
  <c r="AV124" i="3"/>
  <c r="AV125" i="3"/>
  <c r="AV126" i="3"/>
  <c r="AV127" i="3"/>
  <c r="AV128" i="3"/>
  <c r="AV129" i="3"/>
  <c r="AV130" i="3"/>
  <c r="AV131" i="3"/>
  <c r="AV132" i="3"/>
  <c r="AV133" i="3"/>
  <c r="AV134" i="3"/>
  <c r="AV135" i="3"/>
  <c r="AV136" i="3"/>
  <c r="AV137" i="3"/>
  <c r="AV138" i="3"/>
  <c r="AV139" i="3"/>
  <c r="AV140" i="3"/>
  <c r="AV141" i="3"/>
  <c r="AV142" i="3"/>
  <c r="AV143" i="3"/>
  <c r="AV144" i="3"/>
  <c r="AV145" i="3"/>
  <c r="AV146" i="3"/>
  <c r="AV147" i="3"/>
  <c r="AV148" i="3"/>
  <c r="AV149" i="3"/>
  <c r="AV150" i="3"/>
  <c r="AV151" i="3"/>
  <c r="AV152" i="3"/>
  <c r="AV153" i="3"/>
  <c r="AV154" i="3"/>
  <c r="AV155" i="3"/>
  <c r="AV156" i="3"/>
  <c r="AV157" i="3"/>
  <c r="AV158" i="3"/>
  <c r="AV159" i="3"/>
  <c r="AV160" i="3"/>
  <c r="AV161" i="3"/>
  <c r="AV162" i="3"/>
  <c r="AV163" i="3"/>
  <c r="AV164" i="3"/>
  <c r="AV165" i="3"/>
  <c r="AV166" i="3"/>
  <c r="AV167" i="3"/>
  <c r="AV168" i="3"/>
  <c r="AV169" i="3"/>
  <c r="AV170" i="3"/>
  <c r="AV171" i="3"/>
  <c r="AV172" i="3"/>
  <c r="AV173" i="3"/>
  <c r="AV174" i="3"/>
  <c r="AV175" i="3"/>
  <c r="AV176" i="3"/>
  <c r="AV177" i="3"/>
  <c r="AV178" i="3"/>
  <c r="AV179" i="3"/>
  <c r="AV180" i="3"/>
  <c r="AV181" i="3"/>
  <c r="AV182" i="3"/>
  <c r="AV183" i="3"/>
  <c r="AV184" i="3"/>
  <c r="AV185" i="3"/>
  <c r="AV186" i="3"/>
  <c r="AV187" i="3"/>
  <c r="AV188" i="3"/>
  <c r="AV189" i="3"/>
  <c r="AV190" i="3"/>
  <c r="AV191" i="3"/>
  <c r="AV192" i="3"/>
  <c r="AV193" i="3"/>
  <c r="AV194" i="3"/>
  <c r="AV195" i="3"/>
  <c r="AV196" i="3"/>
  <c r="AV197" i="3"/>
  <c r="AV198" i="3"/>
  <c r="AV199" i="3"/>
  <c r="AV200" i="3"/>
  <c r="AV201" i="3"/>
  <c r="AV202" i="3"/>
  <c r="AV203" i="3"/>
  <c r="AV204" i="3"/>
  <c r="AV205" i="3"/>
  <c r="AV206" i="3"/>
  <c r="AV207" i="3"/>
  <c r="AV208" i="3"/>
  <c r="AV209" i="3"/>
  <c r="AV210" i="3"/>
  <c r="AV211" i="3"/>
  <c r="AV212" i="3"/>
  <c r="AV213" i="3"/>
  <c r="AV214" i="3"/>
  <c r="AV215" i="3"/>
  <c r="AV216" i="3"/>
  <c r="AV217" i="3"/>
  <c r="AV218" i="3"/>
  <c r="AV219" i="3"/>
  <c r="AV220" i="3"/>
  <c r="AV221" i="3"/>
  <c r="AV222" i="3"/>
  <c r="AV223" i="3"/>
  <c r="AV224" i="3"/>
  <c r="AV225" i="3"/>
  <c r="AV226" i="3"/>
  <c r="AV227" i="3"/>
  <c r="AV228" i="3"/>
  <c r="AV229" i="3"/>
  <c r="AV230" i="3"/>
  <c r="AV231" i="3"/>
  <c r="AV232" i="3"/>
  <c r="AV233" i="3"/>
  <c r="AV234" i="3"/>
  <c r="AV235" i="3"/>
  <c r="AV236" i="3"/>
  <c r="AV237" i="3"/>
  <c r="AV238" i="3"/>
  <c r="AV239" i="3"/>
  <c r="AV240" i="3"/>
  <c r="AV241" i="3"/>
  <c r="AV242" i="3"/>
  <c r="AV243" i="3"/>
  <c r="AV244" i="3"/>
  <c r="AV245" i="3"/>
  <c r="AV246" i="3"/>
  <c r="AV247" i="3"/>
  <c r="AV248" i="3"/>
  <c r="AV249" i="3"/>
  <c r="AV250" i="3"/>
  <c r="AV251" i="3"/>
  <c r="AV252" i="3"/>
  <c r="AV253" i="3"/>
  <c r="AV254" i="3"/>
  <c r="AV255" i="3"/>
  <c r="AV256" i="3"/>
  <c r="AV257" i="3"/>
  <c r="AV258" i="3"/>
  <c r="AV259" i="3"/>
  <c r="AV260" i="3"/>
  <c r="AV261" i="3"/>
  <c r="AV262" i="3"/>
  <c r="AV263" i="3"/>
  <c r="AV264" i="3"/>
  <c r="AV265" i="3"/>
  <c r="AV266" i="3"/>
  <c r="AV267" i="3"/>
  <c r="AV268" i="3"/>
  <c r="AV269" i="3"/>
  <c r="AV270" i="3"/>
  <c r="AV271" i="3"/>
  <c r="AV272" i="3"/>
  <c r="AV273" i="3"/>
  <c r="AV274" i="3"/>
  <c r="AV275" i="3"/>
  <c r="AV276" i="3"/>
  <c r="AV277" i="3"/>
  <c r="AV278" i="3"/>
  <c r="AV279" i="3"/>
  <c r="AV280" i="3"/>
  <c r="AV281" i="3"/>
  <c r="AV282" i="3"/>
  <c r="AV283" i="3"/>
  <c r="AV284" i="3"/>
  <c r="AV285" i="3"/>
  <c r="AV286" i="3"/>
  <c r="AV287" i="3"/>
  <c r="AV288" i="3"/>
  <c r="AV289" i="3"/>
  <c r="AV290" i="3"/>
  <c r="AV291" i="3"/>
  <c r="AV292" i="3"/>
  <c r="AV293" i="3"/>
  <c r="AV294" i="3"/>
  <c r="AV295" i="3"/>
  <c r="AV296" i="3"/>
  <c r="AV297" i="3"/>
  <c r="AV298" i="3"/>
  <c r="AV299" i="3"/>
  <c r="AV300" i="3"/>
  <c r="AV301" i="3"/>
  <c r="AV302" i="3"/>
  <c r="AV303" i="3"/>
  <c r="AV304" i="3"/>
  <c r="AV305" i="3"/>
  <c r="AV306" i="3"/>
  <c r="AV307" i="3"/>
  <c r="AV308" i="3"/>
  <c r="AV309" i="3"/>
  <c r="AV310" i="3"/>
  <c r="AV311" i="3"/>
  <c r="AV312" i="3"/>
  <c r="AV313" i="3"/>
  <c r="AV314" i="3"/>
  <c r="AV315" i="3"/>
  <c r="AV316" i="3"/>
  <c r="AV317" i="3"/>
  <c r="AV318" i="3"/>
  <c r="AV319" i="3"/>
  <c r="AV320" i="3"/>
  <c r="AV321" i="3"/>
  <c r="AV322" i="3"/>
  <c r="AV323" i="3"/>
  <c r="AV324" i="3"/>
  <c r="AV325" i="3"/>
  <c r="AV326" i="3"/>
  <c r="AV327" i="3"/>
  <c r="AV328" i="3"/>
  <c r="AV329" i="3"/>
  <c r="AV330" i="3"/>
  <c r="AV331" i="3"/>
  <c r="AV332" i="3"/>
  <c r="AV333" i="3"/>
  <c r="AV334" i="3"/>
  <c r="AV335" i="3"/>
  <c r="AV336" i="3"/>
  <c r="AV337" i="3"/>
  <c r="AV338" i="3"/>
  <c r="AV339" i="3"/>
  <c r="AV340" i="3"/>
  <c r="AV341" i="3"/>
  <c r="AV342" i="3"/>
  <c r="AV343" i="3"/>
  <c r="AV344" i="3"/>
  <c r="AV345" i="3"/>
  <c r="AV346" i="3"/>
  <c r="AV347" i="3"/>
  <c r="AV348" i="3"/>
  <c r="AV349" i="3"/>
  <c r="AV350" i="3"/>
  <c r="AV351" i="3"/>
  <c r="AV352" i="3"/>
  <c r="AV353" i="3"/>
  <c r="AV354" i="3"/>
  <c r="AV355" i="3"/>
  <c r="AV356" i="3"/>
  <c r="AV357" i="3"/>
  <c r="AV358" i="3"/>
  <c r="AV359" i="3"/>
  <c r="AV360" i="3"/>
  <c r="AV361" i="3"/>
  <c r="AV362" i="3"/>
  <c r="AV363" i="3"/>
  <c r="AV364" i="3"/>
  <c r="AV365" i="3"/>
  <c r="AV366" i="3"/>
  <c r="AV367" i="3"/>
  <c r="AV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" i="3"/>
  <c r="S6" i="3" l="1"/>
  <c r="T20" i="3" s="1"/>
  <c r="P8" i="7"/>
  <c r="S7" i="3" s="1"/>
  <c r="T21" i="3" s="1"/>
  <c r="K4" i="3"/>
  <c r="L4" i="3"/>
  <c r="M4" i="3"/>
  <c r="N4" i="3"/>
  <c r="O4" i="3"/>
  <c r="K5" i="3"/>
  <c r="L5" i="3"/>
  <c r="M5" i="3"/>
  <c r="N5" i="3"/>
  <c r="O5" i="3"/>
  <c r="K6" i="3"/>
  <c r="L6" i="3"/>
  <c r="M6" i="3"/>
  <c r="N6" i="3"/>
  <c r="O6" i="3"/>
  <c r="K7" i="3"/>
  <c r="L7" i="3"/>
  <c r="M7" i="3"/>
  <c r="N7" i="3"/>
  <c r="O7" i="3"/>
  <c r="K8" i="3"/>
  <c r="L8" i="3"/>
  <c r="M8" i="3"/>
  <c r="N8" i="3"/>
  <c r="O8" i="3"/>
  <c r="K9" i="3"/>
  <c r="L9" i="3"/>
  <c r="M9" i="3"/>
  <c r="N9" i="3"/>
  <c r="O9" i="3"/>
  <c r="K10" i="3"/>
  <c r="L10" i="3"/>
  <c r="M10" i="3"/>
  <c r="N10" i="3"/>
  <c r="O10" i="3"/>
  <c r="K11" i="3"/>
  <c r="L11" i="3"/>
  <c r="M11" i="3"/>
  <c r="N11" i="3"/>
  <c r="O11" i="3"/>
  <c r="K12" i="3"/>
  <c r="L12" i="3"/>
  <c r="M12" i="3"/>
  <c r="N12" i="3"/>
  <c r="O12" i="3"/>
  <c r="K13" i="3"/>
  <c r="L13" i="3"/>
  <c r="M13" i="3"/>
  <c r="N13" i="3"/>
  <c r="O13" i="3"/>
  <c r="K14" i="3"/>
  <c r="L14" i="3"/>
  <c r="M14" i="3"/>
  <c r="N14" i="3"/>
  <c r="O14" i="3"/>
  <c r="K15" i="3"/>
  <c r="L15" i="3"/>
  <c r="M15" i="3"/>
  <c r="N15" i="3"/>
  <c r="O15" i="3"/>
  <c r="K16" i="3"/>
  <c r="L16" i="3"/>
  <c r="M16" i="3"/>
  <c r="N16" i="3"/>
  <c r="O16" i="3"/>
  <c r="K17" i="3"/>
  <c r="L17" i="3"/>
  <c r="M17" i="3"/>
  <c r="N17" i="3"/>
  <c r="O17" i="3"/>
  <c r="K18" i="3"/>
  <c r="L18" i="3"/>
  <c r="M18" i="3"/>
  <c r="N18" i="3"/>
  <c r="O18" i="3"/>
  <c r="K19" i="3"/>
  <c r="L19" i="3"/>
  <c r="M19" i="3"/>
  <c r="N19" i="3"/>
  <c r="O19" i="3"/>
  <c r="K20" i="3"/>
  <c r="L20" i="3"/>
  <c r="M20" i="3"/>
  <c r="N20" i="3"/>
  <c r="O20" i="3"/>
  <c r="K21" i="3"/>
  <c r="L21" i="3"/>
  <c r="M21" i="3"/>
  <c r="N21" i="3"/>
  <c r="O21" i="3"/>
  <c r="K22" i="3"/>
  <c r="L22" i="3"/>
  <c r="M22" i="3"/>
  <c r="N22" i="3"/>
  <c r="O22" i="3"/>
  <c r="K23" i="3"/>
  <c r="L23" i="3"/>
  <c r="M23" i="3"/>
  <c r="N23" i="3"/>
  <c r="O23" i="3"/>
  <c r="K24" i="3"/>
  <c r="L24" i="3"/>
  <c r="M24" i="3"/>
  <c r="N24" i="3"/>
  <c r="O24" i="3"/>
  <c r="K25" i="3"/>
  <c r="L25" i="3"/>
  <c r="M25" i="3"/>
  <c r="N25" i="3"/>
  <c r="O25" i="3"/>
  <c r="K26" i="3"/>
  <c r="L26" i="3"/>
  <c r="M26" i="3"/>
  <c r="N26" i="3"/>
  <c r="O26" i="3"/>
  <c r="K27" i="3"/>
  <c r="L27" i="3"/>
  <c r="M27" i="3"/>
  <c r="N27" i="3"/>
  <c r="O27" i="3"/>
  <c r="K28" i="3"/>
  <c r="L28" i="3"/>
  <c r="M28" i="3"/>
  <c r="N28" i="3"/>
  <c r="O28" i="3"/>
  <c r="K29" i="3"/>
  <c r="L29" i="3"/>
  <c r="M29" i="3"/>
  <c r="N29" i="3"/>
  <c r="O29" i="3"/>
  <c r="K30" i="3"/>
  <c r="L30" i="3"/>
  <c r="M30" i="3"/>
  <c r="N30" i="3"/>
  <c r="O30" i="3"/>
  <c r="K31" i="3"/>
  <c r="L31" i="3"/>
  <c r="M31" i="3"/>
  <c r="N31" i="3"/>
  <c r="O31" i="3"/>
  <c r="K32" i="3"/>
  <c r="L32" i="3"/>
  <c r="M32" i="3"/>
  <c r="N32" i="3"/>
  <c r="O32" i="3"/>
  <c r="K33" i="3"/>
  <c r="L33" i="3"/>
  <c r="M33" i="3"/>
  <c r="N33" i="3"/>
  <c r="O33" i="3"/>
  <c r="K34" i="3"/>
  <c r="L34" i="3"/>
  <c r="M34" i="3"/>
  <c r="N34" i="3"/>
  <c r="O34" i="3"/>
  <c r="K35" i="3"/>
  <c r="L35" i="3"/>
  <c r="M35" i="3"/>
  <c r="N35" i="3"/>
  <c r="O35" i="3"/>
  <c r="K36" i="3"/>
  <c r="L36" i="3"/>
  <c r="M36" i="3"/>
  <c r="N36" i="3"/>
  <c r="O36" i="3"/>
  <c r="K37" i="3"/>
  <c r="L37" i="3"/>
  <c r="M37" i="3"/>
  <c r="N37" i="3"/>
  <c r="O37" i="3"/>
  <c r="K38" i="3"/>
  <c r="L38" i="3"/>
  <c r="M38" i="3"/>
  <c r="N38" i="3"/>
  <c r="O38" i="3"/>
  <c r="K39" i="3"/>
  <c r="L39" i="3"/>
  <c r="M39" i="3"/>
  <c r="N39" i="3"/>
  <c r="O39" i="3"/>
  <c r="K40" i="3"/>
  <c r="L40" i="3"/>
  <c r="M40" i="3"/>
  <c r="N40" i="3"/>
  <c r="O40" i="3"/>
  <c r="K41" i="3"/>
  <c r="L41" i="3"/>
  <c r="M41" i="3"/>
  <c r="N41" i="3"/>
  <c r="O41" i="3"/>
  <c r="K42" i="3"/>
  <c r="L42" i="3"/>
  <c r="M42" i="3"/>
  <c r="N42" i="3"/>
  <c r="O42" i="3"/>
  <c r="K43" i="3"/>
  <c r="L43" i="3"/>
  <c r="M43" i="3"/>
  <c r="N43" i="3"/>
  <c r="O43" i="3"/>
  <c r="K44" i="3"/>
  <c r="L44" i="3"/>
  <c r="M44" i="3"/>
  <c r="N44" i="3"/>
  <c r="O44" i="3"/>
  <c r="K45" i="3"/>
  <c r="L45" i="3"/>
  <c r="M45" i="3"/>
  <c r="N45" i="3"/>
  <c r="O45" i="3"/>
  <c r="K46" i="3"/>
  <c r="L46" i="3"/>
  <c r="M46" i="3"/>
  <c r="N46" i="3"/>
  <c r="O46" i="3"/>
  <c r="K47" i="3"/>
  <c r="L47" i="3"/>
  <c r="M47" i="3"/>
  <c r="N47" i="3"/>
  <c r="O47" i="3"/>
  <c r="K48" i="3"/>
  <c r="L48" i="3"/>
  <c r="M48" i="3"/>
  <c r="N48" i="3"/>
  <c r="O48" i="3"/>
  <c r="K49" i="3"/>
  <c r="L49" i="3"/>
  <c r="M49" i="3"/>
  <c r="N49" i="3"/>
  <c r="O49" i="3"/>
  <c r="K50" i="3"/>
  <c r="L50" i="3"/>
  <c r="M50" i="3"/>
  <c r="N50" i="3"/>
  <c r="O50" i="3"/>
  <c r="K51" i="3"/>
  <c r="L51" i="3"/>
  <c r="M51" i="3"/>
  <c r="N51" i="3"/>
  <c r="O51" i="3"/>
  <c r="K52" i="3"/>
  <c r="L52" i="3"/>
  <c r="M52" i="3"/>
  <c r="N52" i="3"/>
  <c r="O52" i="3"/>
  <c r="K53" i="3"/>
  <c r="L53" i="3"/>
  <c r="M53" i="3"/>
  <c r="N53" i="3"/>
  <c r="O53" i="3"/>
  <c r="K54" i="3"/>
  <c r="L54" i="3"/>
  <c r="M54" i="3"/>
  <c r="N54" i="3"/>
  <c r="O54" i="3"/>
  <c r="K55" i="3"/>
  <c r="L55" i="3"/>
  <c r="M55" i="3"/>
  <c r="N55" i="3"/>
  <c r="O55" i="3"/>
  <c r="K56" i="3"/>
  <c r="L56" i="3"/>
  <c r="M56" i="3"/>
  <c r="N56" i="3"/>
  <c r="O56" i="3"/>
  <c r="K57" i="3"/>
  <c r="L57" i="3"/>
  <c r="M57" i="3"/>
  <c r="N57" i="3"/>
  <c r="O57" i="3"/>
  <c r="K58" i="3"/>
  <c r="L58" i="3"/>
  <c r="M58" i="3"/>
  <c r="N58" i="3"/>
  <c r="O58" i="3"/>
  <c r="K59" i="3"/>
  <c r="L59" i="3"/>
  <c r="M59" i="3"/>
  <c r="N59" i="3"/>
  <c r="O59" i="3"/>
  <c r="K60" i="3"/>
  <c r="L60" i="3"/>
  <c r="M60" i="3"/>
  <c r="N60" i="3"/>
  <c r="O60" i="3"/>
  <c r="K61" i="3"/>
  <c r="L61" i="3"/>
  <c r="M61" i="3"/>
  <c r="N61" i="3"/>
  <c r="O61" i="3"/>
  <c r="K62" i="3"/>
  <c r="L62" i="3"/>
  <c r="M62" i="3"/>
  <c r="N62" i="3"/>
  <c r="O62" i="3"/>
  <c r="K63" i="3"/>
  <c r="L63" i="3"/>
  <c r="M63" i="3"/>
  <c r="N63" i="3"/>
  <c r="O63" i="3"/>
  <c r="K64" i="3"/>
  <c r="L64" i="3"/>
  <c r="M64" i="3"/>
  <c r="N64" i="3"/>
  <c r="O64" i="3"/>
  <c r="K65" i="3"/>
  <c r="L65" i="3"/>
  <c r="M65" i="3"/>
  <c r="N65" i="3"/>
  <c r="O65" i="3"/>
  <c r="K66" i="3"/>
  <c r="L66" i="3"/>
  <c r="M66" i="3"/>
  <c r="N66" i="3"/>
  <c r="O66" i="3"/>
  <c r="K67" i="3"/>
  <c r="L67" i="3"/>
  <c r="M67" i="3"/>
  <c r="N67" i="3"/>
  <c r="O67" i="3"/>
  <c r="K68" i="3"/>
  <c r="L68" i="3"/>
  <c r="M68" i="3"/>
  <c r="N68" i="3"/>
  <c r="O68" i="3"/>
  <c r="K69" i="3"/>
  <c r="L69" i="3"/>
  <c r="M69" i="3"/>
  <c r="N69" i="3"/>
  <c r="O69" i="3"/>
  <c r="K70" i="3"/>
  <c r="L70" i="3"/>
  <c r="M70" i="3"/>
  <c r="N70" i="3"/>
  <c r="O70" i="3"/>
  <c r="K71" i="3"/>
  <c r="L71" i="3"/>
  <c r="M71" i="3"/>
  <c r="N71" i="3"/>
  <c r="O71" i="3"/>
  <c r="K72" i="3"/>
  <c r="L72" i="3"/>
  <c r="M72" i="3"/>
  <c r="N72" i="3"/>
  <c r="O72" i="3"/>
  <c r="K73" i="3"/>
  <c r="L73" i="3"/>
  <c r="M73" i="3"/>
  <c r="N73" i="3"/>
  <c r="O73" i="3"/>
  <c r="K74" i="3"/>
  <c r="L74" i="3"/>
  <c r="M74" i="3"/>
  <c r="N74" i="3"/>
  <c r="O74" i="3"/>
  <c r="K75" i="3"/>
  <c r="L75" i="3"/>
  <c r="M75" i="3"/>
  <c r="N75" i="3"/>
  <c r="O75" i="3"/>
  <c r="K76" i="3"/>
  <c r="L76" i="3"/>
  <c r="M76" i="3"/>
  <c r="N76" i="3"/>
  <c r="O76" i="3"/>
  <c r="K77" i="3"/>
  <c r="L77" i="3"/>
  <c r="M77" i="3"/>
  <c r="N77" i="3"/>
  <c r="O77" i="3"/>
  <c r="K78" i="3"/>
  <c r="L78" i="3"/>
  <c r="M78" i="3"/>
  <c r="N78" i="3"/>
  <c r="O78" i="3"/>
  <c r="K79" i="3"/>
  <c r="L79" i="3"/>
  <c r="M79" i="3"/>
  <c r="N79" i="3"/>
  <c r="O79" i="3"/>
  <c r="K80" i="3"/>
  <c r="L80" i="3"/>
  <c r="M80" i="3"/>
  <c r="N80" i="3"/>
  <c r="O80" i="3"/>
  <c r="K81" i="3"/>
  <c r="L81" i="3"/>
  <c r="M81" i="3"/>
  <c r="N81" i="3"/>
  <c r="O81" i="3"/>
  <c r="K82" i="3"/>
  <c r="L82" i="3"/>
  <c r="M82" i="3"/>
  <c r="N82" i="3"/>
  <c r="O82" i="3"/>
  <c r="K83" i="3"/>
  <c r="L83" i="3"/>
  <c r="M83" i="3"/>
  <c r="N83" i="3"/>
  <c r="O83" i="3"/>
  <c r="K84" i="3"/>
  <c r="L84" i="3"/>
  <c r="M84" i="3"/>
  <c r="N84" i="3"/>
  <c r="O84" i="3"/>
  <c r="K85" i="3"/>
  <c r="L85" i="3"/>
  <c r="M85" i="3"/>
  <c r="N85" i="3"/>
  <c r="O85" i="3"/>
  <c r="K86" i="3"/>
  <c r="L86" i="3"/>
  <c r="M86" i="3"/>
  <c r="N86" i="3"/>
  <c r="O86" i="3"/>
  <c r="K87" i="3"/>
  <c r="L87" i="3"/>
  <c r="M87" i="3"/>
  <c r="N87" i="3"/>
  <c r="O87" i="3"/>
  <c r="K88" i="3"/>
  <c r="L88" i="3"/>
  <c r="M88" i="3"/>
  <c r="N88" i="3"/>
  <c r="O88" i="3"/>
  <c r="K89" i="3"/>
  <c r="L89" i="3"/>
  <c r="M89" i="3"/>
  <c r="N89" i="3"/>
  <c r="O89" i="3"/>
  <c r="K90" i="3"/>
  <c r="L90" i="3"/>
  <c r="M90" i="3"/>
  <c r="N90" i="3"/>
  <c r="O90" i="3"/>
  <c r="K91" i="3"/>
  <c r="L91" i="3"/>
  <c r="M91" i="3"/>
  <c r="N91" i="3"/>
  <c r="O91" i="3"/>
  <c r="K92" i="3"/>
  <c r="L92" i="3"/>
  <c r="M92" i="3"/>
  <c r="N92" i="3"/>
  <c r="O92" i="3"/>
  <c r="K93" i="3"/>
  <c r="L93" i="3"/>
  <c r="M93" i="3"/>
  <c r="N93" i="3"/>
  <c r="O93" i="3"/>
  <c r="K94" i="3"/>
  <c r="L94" i="3"/>
  <c r="M94" i="3"/>
  <c r="N94" i="3"/>
  <c r="O94" i="3"/>
  <c r="K95" i="3"/>
  <c r="L95" i="3"/>
  <c r="M95" i="3"/>
  <c r="N95" i="3"/>
  <c r="O95" i="3"/>
  <c r="K96" i="3"/>
  <c r="L96" i="3"/>
  <c r="M96" i="3"/>
  <c r="N96" i="3"/>
  <c r="O96" i="3"/>
  <c r="K97" i="3"/>
  <c r="L97" i="3"/>
  <c r="M97" i="3"/>
  <c r="N97" i="3"/>
  <c r="O97" i="3"/>
  <c r="K98" i="3"/>
  <c r="L98" i="3"/>
  <c r="M98" i="3"/>
  <c r="N98" i="3"/>
  <c r="O98" i="3"/>
  <c r="K99" i="3"/>
  <c r="L99" i="3"/>
  <c r="M99" i="3"/>
  <c r="N99" i="3"/>
  <c r="O99" i="3"/>
  <c r="K100" i="3"/>
  <c r="L100" i="3"/>
  <c r="M100" i="3"/>
  <c r="N100" i="3"/>
  <c r="O100" i="3"/>
  <c r="K101" i="3"/>
  <c r="L101" i="3"/>
  <c r="M101" i="3"/>
  <c r="N101" i="3"/>
  <c r="O101" i="3"/>
  <c r="K102" i="3"/>
  <c r="L102" i="3"/>
  <c r="M102" i="3"/>
  <c r="N102" i="3"/>
  <c r="O102" i="3"/>
  <c r="K103" i="3"/>
  <c r="L103" i="3"/>
  <c r="M103" i="3"/>
  <c r="N103" i="3"/>
  <c r="O103" i="3"/>
  <c r="K104" i="3"/>
  <c r="L104" i="3"/>
  <c r="M104" i="3"/>
  <c r="N104" i="3"/>
  <c r="O104" i="3"/>
  <c r="K105" i="3"/>
  <c r="L105" i="3"/>
  <c r="M105" i="3"/>
  <c r="N105" i="3"/>
  <c r="O105" i="3"/>
  <c r="K106" i="3"/>
  <c r="L106" i="3"/>
  <c r="M106" i="3"/>
  <c r="N106" i="3"/>
  <c r="O106" i="3"/>
  <c r="K107" i="3"/>
  <c r="L107" i="3"/>
  <c r="M107" i="3"/>
  <c r="N107" i="3"/>
  <c r="O107" i="3"/>
  <c r="K108" i="3"/>
  <c r="L108" i="3"/>
  <c r="M108" i="3"/>
  <c r="N108" i="3"/>
  <c r="O108" i="3"/>
  <c r="K109" i="3"/>
  <c r="L109" i="3"/>
  <c r="M109" i="3"/>
  <c r="N109" i="3"/>
  <c r="O109" i="3"/>
  <c r="K110" i="3"/>
  <c r="L110" i="3"/>
  <c r="M110" i="3"/>
  <c r="N110" i="3"/>
  <c r="O110" i="3"/>
  <c r="K111" i="3"/>
  <c r="L111" i="3"/>
  <c r="M111" i="3"/>
  <c r="N111" i="3"/>
  <c r="O111" i="3"/>
  <c r="K112" i="3"/>
  <c r="L112" i="3"/>
  <c r="M112" i="3"/>
  <c r="N112" i="3"/>
  <c r="O112" i="3"/>
  <c r="K113" i="3"/>
  <c r="L113" i="3"/>
  <c r="M113" i="3"/>
  <c r="N113" i="3"/>
  <c r="O113" i="3"/>
  <c r="K114" i="3"/>
  <c r="L114" i="3"/>
  <c r="M114" i="3"/>
  <c r="N114" i="3"/>
  <c r="O114" i="3"/>
  <c r="K115" i="3"/>
  <c r="L115" i="3"/>
  <c r="M115" i="3"/>
  <c r="N115" i="3"/>
  <c r="O115" i="3"/>
  <c r="K116" i="3"/>
  <c r="L116" i="3"/>
  <c r="M116" i="3"/>
  <c r="N116" i="3"/>
  <c r="O116" i="3"/>
  <c r="K117" i="3"/>
  <c r="L117" i="3"/>
  <c r="M117" i="3"/>
  <c r="N117" i="3"/>
  <c r="O117" i="3"/>
  <c r="K118" i="3"/>
  <c r="L118" i="3"/>
  <c r="M118" i="3"/>
  <c r="N118" i="3"/>
  <c r="O118" i="3"/>
  <c r="K119" i="3"/>
  <c r="L119" i="3"/>
  <c r="M119" i="3"/>
  <c r="N119" i="3"/>
  <c r="O119" i="3"/>
  <c r="K120" i="3"/>
  <c r="L120" i="3"/>
  <c r="M120" i="3"/>
  <c r="N120" i="3"/>
  <c r="O120" i="3"/>
  <c r="K121" i="3"/>
  <c r="L121" i="3"/>
  <c r="M121" i="3"/>
  <c r="N121" i="3"/>
  <c r="O121" i="3"/>
  <c r="K122" i="3"/>
  <c r="L122" i="3"/>
  <c r="M122" i="3"/>
  <c r="N122" i="3"/>
  <c r="O122" i="3"/>
  <c r="K123" i="3"/>
  <c r="L123" i="3"/>
  <c r="M123" i="3"/>
  <c r="N123" i="3"/>
  <c r="O123" i="3"/>
  <c r="K124" i="3"/>
  <c r="L124" i="3"/>
  <c r="M124" i="3"/>
  <c r="N124" i="3"/>
  <c r="O124" i="3"/>
  <c r="K125" i="3"/>
  <c r="L125" i="3"/>
  <c r="M125" i="3"/>
  <c r="N125" i="3"/>
  <c r="O125" i="3"/>
  <c r="K126" i="3"/>
  <c r="L126" i="3"/>
  <c r="M126" i="3"/>
  <c r="N126" i="3"/>
  <c r="O126" i="3"/>
  <c r="K127" i="3"/>
  <c r="L127" i="3"/>
  <c r="M127" i="3"/>
  <c r="N127" i="3"/>
  <c r="O127" i="3"/>
  <c r="K128" i="3"/>
  <c r="L128" i="3"/>
  <c r="M128" i="3"/>
  <c r="N128" i="3"/>
  <c r="O128" i="3"/>
  <c r="K129" i="3"/>
  <c r="L129" i="3"/>
  <c r="M129" i="3"/>
  <c r="N129" i="3"/>
  <c r="O129" i="3"/>
  <c r="K130" i="3"/>
  <c r="L130" i="3"/>
  <c r="M130" i="3"/>
  <c r="N130" i="3"/>
  <c r="O130" i="3"/>
  <c r="K131" i="3"/>
  <c r="L131" i="3"/>
  <c r="M131" i="3"/>
  <c r="N131" i="3"/>
  <c r="O131" i="3"/>
  <c r="K132" i="3"/>
  <c r="L132" i="3"/>
  <c r="M132" i="3"/>
  <c r="N132" i="3"/>
  <c r="O132" i="3"/>
  <c r="K133" i="3"/>
  <c r="L133" i="3"/>
  <c r="M133" i="3"/>
  <c r="N133" i="3"/>
  <c r="O133" i="3"/>
  <c r="K134" i="3"/>
  <c r="L134" i="3"/>
  <c r="M134" i="3"/>
  <c r="N134" i="3"/>
  <c r="O134" i="3"/>
  <c r="K135" i="3"/>
  <c r="L135" i="3"/>
  <c r="M135" i="3"/>
  <c r="N135" i="3"/>
  <c r="O135" i="3"/>
  <c r="K136" i="3"/>
  <c r="L136" i="3"/>
  <c r="M136" i="3"/>
  <c r="N136" i="3"/>
  <c r="O136" i="3"/>
  <c r="K137" i="3"/>
  <c r="L137" i="3"/>
  <c r="M137" i="3"/>
  <c r="N137" i="3"/>
  <c r="O137" i="3"/>
  <c r="K138" i="3"/>
  <c r="L138" i="3"/>
  <c r="M138" i="3"/>
  <c r="N138" i="3"/>
  <c r="O138" i="3"/>
  <c r="K139" i="3"/>
  <c r="L139" i="3"/>
  <c r="M139" i="3"/>
  <c r="N139" i="3"/>
  <c r="O139" i="3"/>
  <c r="K140" i="3"/>
  <c r="L140" i="3"/>
  <c r="M140" i="3"/>
  <c r="N140" i="3"/>
  <c r="O140" i="3"/>
  <c r="K141" i="3"/>
  <c r="L141" i="3"/>
  <c r="M141" i="3"/>
  <c r="N141" i="3"/>
  <c r="O141" i="3"/>
  <c r="K142" i="3"/>
  <c r="L142" i="3"/>
  <c r="M142" i="3"/>
  <c r="N142" i="3"/>
  <c r="O142" i="3"/>
  <c r="K143" i="3"/>
  <c r="L143" i="3"/>
  <c r="M143" i="3"/>
  <c r="N143" i="3"/>
  <c r="O143" i="3"/>
  <c r="K144" i="3"/>
  <c r="L144" i="3"/>
  <c r="M144" i="3"/>
  <c r="N144" i="3"/>
  <c r="O144" i="3"/>
  <c r="K145" i="3"/>
  <c r="L145" i="3"/>
  <c r="M145" i="3"/>
  <c r="N145" i="3"/>
  <c r="O145" i="3"/>
  <c r="K146" i="3"/>
  <c r="L146" i="3"/>
  <c r="M146" i="3"/>
  <c r="N146" i="3"/>
  <c r="O146" i="3"/>
  <c r="K147" i="3"/>
  <c r="L147" i="3"/>
  <c r="M147" i="3"/>
  <c r="N147" i="3"/>
  <c r="O147" i="3"/>
  <c r="K148" i="3"/>
  <c r="L148" i="3"/>
  <c r="M148" i="3"/>
  <c r="N148" i="3"/>
  <c r="O148" i="3"/>
  <c r="K149" i="3"/>
  <c r="L149" i="3"/>
  <c r="M149" i="3"/>
  <c r="N149" i="3"/>
  <c r="O149" i="3"/>
  <c r="K150" i="3"/>
  <c r="L150" i="3"/>
  <c r="M150" i="3"/>
  <c r="N150" i="3"/>
  <c r="O150" i="3"/>
  <c r="K151" i="3"/>
  <c r="L151" i="3"/>
  <c r="M151" i="3"/>
  <c r="N151" i="3"/>
  <c r="O151" i="3"/>
  <c r="K152" i="3"/>
  <c r="L152" i="3"/>
  <c r="M152" i="3"/>
  <c r="N152" i="3"/>
  <c r="O152" i="3"/>
  <c r="K153" i="3"/>
  <c r="L153" i="3"/>
  <c r="M153" i="3"/>
  <c r="N153" i="3"/>
  <c r="O153" i="3"/>
  <c r="K154" i="3"/>
  <c r="L154" i="3"/>
  <c r="M154" i="3"/>
  <c r="N154" i="3"/>
  <c r="O154" i="3"/>
  <c r="K155" i="3"/>
  <c r="L155" i="3"/>
  <c r="M155" i="3"/>
  <c r="N155" i="3"/>
  <c r="O155" i="3"/>
  <c r="K156" i="3"/>
  <c r="L156" i="3"/>
  <c r="M156" i="3"/>
  <c r="N156" i="3"/>
  <c r="O156" i="3"/>
  <c r="K157" i="3"/>
  <c r="L157" i="3"/>
  <c r="M157" i="3"/>
  <c r="N157" i="3"/>
  <c r="O157" i="3"/>
  <c r="K158" i="3"/>
  <c r="L158" i="3"/>
  <c r="M158" i="3"/>
  <c r="N158" i="3"/>
  <c r="O158" i="3"/>
  <c r="K159" i="3"/>
  <c r="L159" i="3"/>
  <c r="M159" i="3"/>
  <c r="N159" i="3"/>
  <c r="O159" i="3"/>
  <c r="K160" i="3"/>
  <c r="L160" i="3"/>
  <c r="M160" i="3"/>
  <c r="N160" i="3"/>
  <c r="O160" i="3"/>
  <c r="K161" i="3"/>
  <c r="L161" i="3"/>
  <c r="M161" i="3"/>
  <c r="N161" i="3"/>
  <c r="O161" i="3"/>
  <c r="K162" i="3"/>
  <c r="L162" i="3"/>
  <c r="M162" i="3"/>
  <c r="N162" i="3"/>
  <c r="O162" i="3"/>
  <c r="K163" i="3"/>
  <c r="L163" i="3"/>
  <c r="M163" i="3"/>
  <c r="N163" i="3"/>
  <c r="O163" i="3"/>
  <c r="K164" i="3"/>
  <c r="L164" i="3"/>
  <c r="M164" i="3"/>
  <c r="N164" i="3"/>
  <c r="O164" i="3"/>
  <c r="K165" i="3"/>
  <c r="L165" i="3"/>
  <c r="M165" i="3"/>
  <c r="N165" i="3"/>
  <c r="O165" i="3"/>
  <c r="K166" i="3"/>
  <c r="L166" i="3"/>
  <c r="M166" i="3"/>
  <c r="N166" i="3"/>
  <c r="O166" i="3"/>
  <c r="K167" i="3"/>
  <c r="L167" i="3"/>
  <c r="M167" i="3"/>
  <c r="N167" i="3"/>
  <c r="O167" i="3"/>
  <c r="K168" i="3"/>
  <c r="L168" i="3"/>
  <c r="M168" i="3"/>
  <c r="N168" i="3"/>
  <c r="O168" i="3"/>
  <c r="K169" i="3"/>
  <c r="L169" i="3"/>
  <c r="M169" i="3"/>
  <c r="N169" i="3"/>
  <c r="O169" i="3"/>
  <c r="K170" i="3"/>
  <c r="L170" i="3"/>
  <c r="M170" i="3"/>
  <c r="N170" i="3"/>
  <c r="O170" i="3"/>
  <c r="K171" i="3"/>
  <c r="L171" i="3"/>
  <c r="M171" i="3"/>
  <c r="N171" i="3"/>
  <c r="O171" i="3"/>
  <c r="K172" i="3"/>
  <c r="L172" i="3"/>
  <c r="M172" i="3"/>
  <c r="N172" i="3"/>
  <c r="O172" i="3"/>
  <c r="K173" i="3"/>
  <c r="L173" i="3"/>
  <c r="M173" i="3"/>
  <c r="N173" i="3"/>
  <c r="O173" i="3"/>
  <c r="K174" i="3"/>
  <c r="L174" i="3"/>
  <c r="M174" i="3"/>
  <c r="N174" i="3"/>
  <c r="O174" i="3"/>
  <c r="K175" i="3"/>
  <c r="L175" i="3"/>
  <c r="M175" i="3"/>
  <c r="N175" i="3"/>
  <c r="O175" i="3"/>
  <c r="K176" i="3"/>
  <c r="L176" i="3"/>
  <c r="M176" i="3"/>
  <c r="N176" i="3"/>
  <c r="O176" i="3"/>
  <c r="K177" i="3"/>
  <c r="L177" i="3"/>
  <c r="M177" i="3"/>
  <c r="N177" i="3"/>
  <c r="O177" i="3"/>
  <c r="K178" i="3"/>
  <c r="L178" i="3"/>
  <c r="M178" i="3"/>
  <c r="N178" i="3"/>
  <c r="O178" i="3"/>
  <c r="K179" i="3"/>
  <c r="L179" i="3"/>
  <c r="M179" i="3"/>
  <c r="N179" i="3"/>
  <c r="O179" i="3"/>
  <c r="K180" i="3"/>
  <c r="L180" i="3"/>
  <c r="M180" i="3"/>
  <c r="N180" i="3"/>
  <c r="O180" i="3"/>
  <c r="K181" i="3"/>
  <c r="L181" i="3"/>
  <c r="M181" i="3"/>
  <c r="N181" i="3"/>
  <c r="O181" i="3"/>
  <c r="K182" i="3"/>
  <c r="L182" i="3"/>
  <c r="M182" i="3"/>
  <c r="N182" i="3"/>
  <c r="O182" i="3"/>
  <c r="K183" i="3"/>
  <c r="L183" i="3"/>
  <c r="M183" i="3"/>
  <c r="N183" i="3"/>
  <c r="O183" i="3"/>
  <c r="K184" i="3"/>
  <c r="L184" i="3"/>
  <c r="M184" i="3"/>
  <c r="N184" i="3"/>
  <c r="O184" i="3"/>
  <c r="K185" i="3"/>
  <c r="L185" i="3"/>
  <c r="M185" i="3"/>
  <c r="N185" i="3"/>
  <c r="O185" i="3"/>
  <c r="K186" i="3"/>
  <c r="L186" i="3"/>
  <c r="M186" i="3"/>
  <c r="N186" i="3"/>
  <c r="O186" i="3"/>
  <c r="K187" i="3"/>
  <c r="L187" i="3"/>
  <c r="M187" i="3"/>
  <c r="N187" i="3"/>
  <c r="O187" i="3"/>
  <c r="K188" i="3"/>
  <c r="L188" i="3"/>
  <c r="M188" i="3"/>
  <c r="N188" i="3"/>
  <c r="O188" i="3"/>
  <c r="K189" i="3"/>
  <c r="L189" i="3"/>
  <c r="M189" i="3"/>
  <c r="N189" i="3"/>
  <c r="O189" i="3"/>
  <c r="K190" i="3"/>
  <c r="L190" i="3"/>
  <c r="M190" i="3"/>
  <c r="N190" i="3"/>
  <c r="O190" i="3"/>
  <c r="K191" i="3"/>
  <c r="L191" i="3"/>
  <c r="M191" i="3"/>
  <c r="N191" i="3"/>
  <c r="O191" i="3"/>
  <c r="K192" i="3"/>
  <c r="L192" i="3"/>
  <c r="M192" i="3"/>
  <c r="N192" i="3"/>
  <c r="O192" i="3"/>
  <c r="K193" i="3"/>
  <c r="L193" i="3"/>
  <c r="M193" i="3"/>
  <c r="N193" i="3"/>
  <c r="O193" i="3"/>
  <c r="K194" i="3"/>
  <c r="L194" i="3"/>
  <c r="M194" i="3"/>
  <c r="N194" i="3"/>
  <c r="O194" i="3"/>
  <c r="K195" i="3"/>
  <c r="L195" i="3"/>
  <c r="M195" i="3"/>
  <c r="N195" i="3"/>
  <c r="O195" i="3"/>
  <c r="K196" i="3"/>
  <c r="L196" i="3"/>
  <c r="M196" i="3"/>
  <c r="N196" i="3"/>
  <c r="O196" i="3"/>
  <c r="K197" i="3"/>
  <c r="L197" i="3"/>
  <c r="M197" i="3"/>
  <c r="N197" i="3"/>
  <c r="O197" i="3"/>
  <c r="K198" i="3"/>
  <c r="L198" i="3"/>
  <c r="M198" i="3"/>
  <c r="N198" i="3"/>
  <c r="O198" i="3"/>
  <c r="K199" i="3"/>
  <c r="L199" i="3"/>
  <c r="M199" i="3"/>
  <c r="N199" i="3"/>
  <c r="O199" i="3"/>
  <c r="K200" i="3"/>
  <c r="L200" i="3"/>
  <c r="M200" i="3"/>
  <c r="N200" i="3"/>
  <c r="O200" i="3"/>
  <c r="K201" i="3"/>
  <c r="L201" i="3"/>
  <c r="M201" i="3"/>
  <c r="N201" i="3"/>
  <c r="O201" i="3"/>
  <c r="K202" i="3"/>
  <c r="L202" i="3"/>
  <c r="M202" i="3"/>
  <c r="N202" i="3"/>
  <c r="O202" i="3"/>
  <c r="K203" i="3"/>
  <c r="L203" i="3"/>
  <c r="M203" i="3"/>
  <c r="N203" i="3"/>
  <c r="O203" i="3"/>
  <c r="K204" i="3"/>
  <c r="L204" i="3"/>
  <c r="M204" i="3"/>
  <c r="N204" i="3"/>
  <c r="O204" i="3"/>
  <c r="K205" i="3"/>
  <c r="L205" i="3"/>
  <c r="M205" i="3"/>
  <c r="N205" i="3"/>
  <c r="O205" i="3"/>
  <c r="K206" i="3"/>
  <c r="L206" i="3"/>
  <c r="M206" i="3"/>
  <c r="N206" i="3"/>
  <c r="O206" i="3"/>
  <c r="K207" i="3"/>
  <c r="L207" i="3"/>
  <c r="M207" i="3"/>
  <c r="N207" i="3"/>
  <c r="O207" i="3"/>
  <c r="K208" i="3"/>
  <c r="L208" i="3"/>
  <c r="M208" i="3"/>
  <c r="N208" i="3"/>
  <c r="O208" i="3"/>
  <c r="K209" i="3"/>
  <c r="L209" i="3"/>
  <c r="M209" i="3"/>
  <c r="N209" i="3"/>
  <c r="O209" i="3"/>
  <c r="K210" i="3"/>
  <c r="L210" i="3"/>
  <c r="M210" i="3"/>
  <c r="N210" i="3"/>
  <c r="O210" i="3"/>
  <c r="K211" i="3"/>
  <c r="L211" i="3"/>
  <c r="M211" i="3"/>
  <c r="N211" i="3"/>
  <c r="O211" i="3"/>
  <c r="K212" i="3"/>
  <c r="L212" i="3"/>
  <c r="M212" i="3"/>
  <c r="N212" i="3"/>
  <c r="O212" i="3"/>
  <c r="K213" i="3"/>
  <c r="L213" i="3"/>
  <c r="M213" i="3"/>
  <c r="N213" i="3"/>
  <c r="O213" i="3"/>
  <c r="K214" i="3"/>
  <c r="L214" i="3"/>
  <c r="M214" i="3"/>
  <c r="N214" i="3"/>
  <c r="O214" i="3"/>
  <c r="K215" i="3"/>
  <c r="L215" i="3"/>
  <c r="M215" i="3"/>
  <c r="N215" i="3"/>
  <c r="O215" i="3"/>
  <c r="K216" i="3"/>
  <c r="L216" i="3"/>
  <c r="M216" i="3"/>
  <c r="N216" i="3"/>
  <c r="O216" i="3"/>
  <c r="K217" i="3"/>
  <c r="L217" i="3"/>
  <c r="M217" i="3"/>
  <c r="N217" i="3"/>
  <c r="O217" i="3"/>
  <c r="K218" i="3"/>
  <c r="L218" i="3"/>
  <c r="M218" i="3"/>
  <c r="N218" i="3"/>
  <c r="O218" i="3"/>
  <c r="K219" i="3"/>
  <c r="L219" i="3"/>
  <c r="M219" i="3"/>
  <c r="N219" i="3"/>
  <c r="O219" i="3"/>
  <c r="K220" i="3"/>
  <c r="L220" i="3"/>
  <c r="M220" i="3"/>
  <c r="N220" i="3"/>
  <c r="O220" i="3"/>
  <c r="K221" i="3"/>
  <c r="L221" i="3"/>
  <c r="M221" i="3"/>
  <c r="N221" i="3"/>
  <c r="O221" i="3"/>
  <c r="K222" i="3"/>
  <c r="L222" i="3"/>
  <c r="M222" i="3"/>
  <c r="N222" i="3"/>
  <c r="O222" i="3"/>
  <c r="K223" i="3"/>
  <c r="L223" i="3"/>
  <c r="M223" i="3"/>
  <c r="N223" i="3"/>
  <c r="O223" i="3"/>
  <c r="K224" i="3"/>
  <c r="L224" i="3"/>
  <c r="M224" i="3"/>
  <c r="N224" i="3"/>
  <c r="O224" i="3"/>
  <c r="K225" i="3"/>
  <c r="L225" i="3"/>
  <c r="M225" i="3"/>
  <c r="N225" i="3"/>
  <c r="O225" i="3"/>
  <c r="K226" i="3"/>
  <c r="L226" i="3"/>
  <c r="M226" i="3"/>
  <c r="N226" i="3"/>
  <c r="O226" i="3"/>
  <c r="K227" i="3"/>
  <c r="L227" i="3"/>
  <c r="M227" i="3"/>
  <c r="N227" i="3"/>
  <c r="O227" i="3"/>
  <c r="K228" i="3"/>
  <c r="L228" i="3"/>
  <c r="M228" i="3"/>
  <c r="N228" i="3"/>
  <c r="O228" i="3"/>
  <c r="K229" i="3"/>
  <c r="L229" i="3"/>
  <c r="M229" i="3"/>
  <c r="N229" i="3"/>
  <c r="O229" i="3"/>
  <c r="K230" i="3"/>
  <c r="L230" i="3"/>
  <c r="M230" i="3"/>
  <c r="N230" i="3"/>
  <c r="O230" i="3"/>
  <c r="K231" i="3"/>
  <c r="L231" i="3"/>
  <c r="M231" i="3"/>
  <c r="N231" i="3"/>
  <c r="O231" i="3"/>
  <c r="K232" i="3"/>
  <c r="L232" i="3"/>
  <c r="M232" i="3"/>
  <c r="N232" i="3"/>
  <c r="O232" i="3"/>
  <c r="K233" i="3"/>
  <c r="L233" i="3"/>
  <c r="M233" i="3"/>
  <c r="N233" i="3"/>
  <c r="O233" i="3"/>
  <c r="K234" i="3"/>
  <c r="L234" i="3"/>
  <c r="M234" i="3"/>
  <c r="N234" i="3"/>
  <c r="O234" i="3"/>
  <c r="K235" i="3"/>
  <c r="L235" i="3"/>
  <c r="M235" i="3"/>
  <c r="N235" i="3"/>
  <c r="O235" i="3"/>
  <c r="K236" i="3"/>
  <c r="L236" i="3"/>
  <c r="M236" i="3"/>
  <c r="N236" i="3"/>
  <c r="O236" i="3"/>
  <c r="K237" i="3"/>
  <c r="L237" i="3"/>
  <c r="M237" i="3"/>
  <c r="N237" i="3"/>
  <c r="O237" i="3"/>
  <c r="K238" i="3"/>
  <c r="L238" i="3"/>
  <c r="M238" i="3"/>
  <c r="N238" i="3"/>
  <c r="O238" i="3"/>
  <c r="K239" i="3"/>
  <c r="L239" i="3"/>
  <c r="M239" i="3"/>
  <c r="N239" i="3"/>
  <c r="O239" i="3"/>
  <c r="K240" i="3"/>
  <c r="L240" i="3"/>
  <c r="M240" i="3"/>
  <c r="N240" i="3"/>
  <c r="O240" i="3"/>
  <c r="K241" i="3"/>
  <c r="L241" i="3"/>
  <c r="M241" i="3"/>
  <c r="N241" i="3"/>
  <c r="O241" i="3"/>
  <c r="K242" i="3"/>
  <c r="L242" i="3"/>
  <c r="M242" i="3"/>
  <c r="N242" i="3"/>
  <c r="O242" i="3"/>
  <c r="K243" i="3"/>
  <c r="L243" i="3"/>
  <c r="M243" i="3"/>
  <c r="N243" i="3"/>
  <c r="O243" i="3"/>
  <c r="K244" i="3"/>
  <c r="L244" i="3"/>
  <c r="M244" i="3"/>
  <c r="N244" i="3"/>
  <c r="O244" i="3"/>
  <c r="K245" i="3"/>
  <c r="L245" i="3"/>
  <c r="M245" i="3"/>
  <c r="N245" i="3"/>
  <c r="O245" i="3"/>
  <c r="K246" i="3"/>
  <c r="L246" i="3"/>
  <c r="M246" i="3"/>
  <c r="N246" i="3"/>
  <c r="O246" i="3"/>
  <c r="K247" i="3"/>
  <c r="L247" i="3"/>
  <c r="M247" i="3"/>
  <c r="N247" i="3"/>
  <c r="O247" i="3"/>
  <c r="K248" i="3"/>
  <c r="L248" i="3"/>
  <c r="M248" i="3"/>
  <c r="N248" i="3"/>
  <c r="O248" i="3"/>
  <c r="K249" i="3"/>
  <c r="L249" i="3"/>
  <c r="M249" i="3"/>
  <c r="N249" i="3"/>
  <c r="O249" i="3"/>
  <c r="K250" i="3"/>
  <c r="L250" i="3"/>
  <c r="M250" i="3"/>
  <c r="N250" i="3"/>
  <c r="O250" i="3"/>
  <c r="K251" i="3"/>
  <c r="L251" i="3"/>
  <c r="M251" i="3"/>
  <c r="N251" i="3"/>
  <c r="O251" i="3"/>
  <c r="K252" i="3"/>
  <c r="L252" i="3"/>
  <c r="M252" i="3"/>
  <c r="N252" i="3"/>
  <c r="O252" i="3"/>
  <c r="K253" i="3"/>
  <c r="L253" i="3"/>
  <c r="M253" i="3"/>
  <c r="N253" i="3"/>
  <c r="O253" i="3"/>
  <c r="K254" i="3"/>
  <c r="L254" i="3"/>
  <c r="M254" i="3"/>
  <c r="N254" i="3"/>
  <c r="O254" i="3"/>
  <c r="K255" i="3"/>
  <c r="L255" i="3"/>
  <c r="M255" i="3"/>
  <c r="N255" i="3"/>
  <c r="O255" i="3"/>
  <c r="K256" i="3"/>
  <c r="L256" i="3"/>
  <c r="M256" i="3"/>
  <c r="N256" i="3"/>
  <c r="O256" i="3"/>
  <c r="K257" i="3"/>
  <c r="L257" i="3"/>
  <c r="M257" i="3"/>
  <c r="N257" i="3"/>
  <c r="O257" i="3"/>
  <c r="K258" i="3"/>
  <c r="L258" i="3"/>
  <c r="M258" i="3"/>
  <c r="N258" i="3"/>
  <c r="O258" i="3"/>
  <c r="K259" i="3"/>
  <c r="L259" i="3"/>
  <c r="M259" i="3"/>
  <c r="N259" i="3"/>
  <c r="O259" i="3"/>
  <c r="K260" i="3"/>
  <c r="L260" i="3"/>
  <c r="M260" i="3"/>
  <c r="N260" i="3"/>
  <c r="O260" i="3"/>
  <c r="K261" i="3"/>
  <c r="L261" i="3"/>
  <c r="M261" i="3"/>
  <c r="N261" i="3"/>
  <c r="O261" i="3"/>
  <c r="K262" i="3"/>
  <c r="L262" i="3"/>
  <c r="M262" i="3"/>
  <c r="N262" i="3"/>
  <c r="O262" i="3"/>
  <c r="K263" i="3"/>
  <c r="L263" i="3"/>
  <c r="M263" i="3"/>
  <c r="N263" i="3"/>
  <c r="O263" i="3"/>
  <c r="K264" i="3"/>
  <c r="L264" i="3"/>
  <c r="M264" i="3"/>
  <c r="N264" i="3"/>
  <c r="O264" i="3"/>
  <c r="K265" i="3"/>
  <c r="L265" i="3"/>
  <c r="M265" i="3"/>
  <c r="N265" i="3"/>
  <c r="O265" i="3"/>
  <c r="K266" i="3"/>
  <c r="L266" i="3"/>
  <c r="M266" i="3"/>
  <c r="N266" i="3"/>
  <c r="O266" i="3"/>
  <c r="K267" i="3"/>
  <c r="L267" i="3"/>
  <c r="M267" i="3"/>
  <c r="N267" i="3"/>
  <c r="O267" i="3"/>
  <c r="K268" i="3"/>
  <c r="L268" i="3"/>
  <c r="M268" i="3"/>
  <c r="N268" i="3"/>
  <c r="O268" i="3"/>
  <c r="K269" i="3"/>
  <c r="L269" i="3"/>
  <c r="M269" i="3"/>
  <c r="N269" i="3"/>
  <c r="O269" i="3"/>
  <c r="K270" i="3"/>
  <c r="L270" i="3"/>
  <c r="M270" i="3"/>
  <c r="N270" i="3"/>
  <c r="O270" i="3"/>
  <c r="K271" i="3"/>
  <c r="L271" i="3"/>
  <c r="M271" i="3"/>
  <c r="N271" i="3"/>
  <c r="O271" i="3"/>
  <c r="K272" i="3"/>
  <c r="L272" i="3"/>
  <c r="M272" i="3"/>
  <c r="N272" i="3"/>
  <c r="O272" i="3"/>
  <c r="K273" i="3"/>
  <c r="L273" i="3"/>
  <c r="M273" i="3"/>
  <c r="N273" i="3"/>
  <c r="O273" i="3"/>
  <c r="K274" i="3"/>
  <c r="L274" i="3"/>
  <c r="M274" i="3"/>
  <c r="N274" i="3"/>
  <c r="O274" i="3"/>
  <c r="K275" i="3"/>
  <c r="L275" i="3"/>
  <c r="M275" i="3"/>
  <c r="N275" i="3"/>
  <c r="O275" i="3"/>
  <c r="K276" i="3"/>
  <c r="L276" i="3"/>
  <c r="M276" i="3"/>
  <c r="N276" i="3"/>
  <c r="O276" i="3"/>
  <c r="K277" i="3"/>
  <c r="L277" i="3"/>
  <c r="M277" i="3"/>
  <c r="N277" i="3"/>
  <c r="O277" i="3"/>
  <c r="K278" i="3"/>
  <c r="L278" i="3"/>
  <c r="M278" i="3"/>
  <c r="N278" i="3"/>
  <c r="O278" i="3"/>
  <c r="K279" i="3"/>
  <c r="L279" i="3"/>
  <c r="M279" i="3"/>
  <c r="N279" i="3"/>
  <c r="O279" i="3"/>
  <c r="K280" i="3"/>
  <c r="L280" i="3"/>
  <c r="M280" i="3"/>
  <c r="N280" i="3"/>
  <c r="O280" i="3"/>
  <c r="K281" i="3"/>
  <c r="L281" i="3"/>
  <c r="M281" i="3"/>
  <c r="N281" i="3"/>
  <c r="O281" i="3"/>
  <c r="K282" i="3"/>
  <c r="L282" i="3"/>
  <c r="M282" i="3"/>
  <c r="N282" i="3"/>
  <c r="O282" i="3"/>
  <c r="K283" i="3"/>
  <c r="L283" i="3"/>
  <c r="M283" i="3"/>
  <c r="N283" i="3"/>
  <c r="O283" i="3"/>
  <c r="K284" i="3"/>
  <c r="L284" i="3"/>
  <c r="M284" i="3"/>
  <c r="N284" i="3"/>
  <c r="O284" i="3"/>
  <c r="K285" i="3"/>
  <c r="L285" i="3"/>
  <c r="M285" i="3"/>
  <c r="N285" i="3"/>
  <c r="O285" i="3"/>
  <c r="K286" i="3"/>
  <c r="L286" i="3"/>
  <c r="M286" i="3"/>
  <c r="N286" i="3"/>
  <c r="O286" i="3"/>
  <c r="K287" i="3"/>
  <c r="L287" i="3"/>
  <c r="M287" i="3"/>
  <c r="N287" i="3"/>
  <c r="O287" i="3"/>
  <c r="K288" i="3"/>
  <c r="L288" i="3"/>
  <c r="M288" i="3"/>
  <c r="N288" i="3"/>
  <c r="O288" i="3"/>
  <c r="K289" i="3"/>
  <c r="L289" i="3"/>
  <c r="M289" i="3"/>
  <c r="N289" i="3"/>
  <c r="O289" i="3"/>
  <c r="K290" i="3"/>
  <c r="L290" i="3"/>
  <c r="M290" i="3"/>
  <c r="N290" i="3"/>
  <c r="O290" i="3"/>
  <c r="K291" i="3"/>
  <c r="L291" i="3"/>
  <c r="M291" i="3"/>
  <c r="N291" i="3"/>
  <c r="O291" i="3"/>
  <c r="K292" i="3"/>
  <c r="L292" i="3"/>
  <c r="M292" i="3"/>
  <c r="N292" i="3"/>
  <c r="O292" i="3"/>
  <c r="K293" i="3"/>
  <c r="L293" i="3"/>
  <c r="M293" i="3"/>
  <c r="N293" i="3"/>
  <c r="O293" i="3"/>
  <c r="K294" i="3"/>
  <c r="L294" i="3"/>
  <c r="M294" i="3"/>
  <c r="N294" i="3"/>
  <c r="O294" i="3"/>
  <c r="K295" i="3"/>
  <c r="L295" i="3"/>
  <c r="M295" i="3"/>
  <c r="N295" i="3"/>
  <c r="O295" i="3"/>
  <c r="K296" i="3"/>
  <c r="L296" i="3"/>
  <c r="M296" i="3"/>
  <c r="N296" i="3"/>
  <c r="O296" i="3"/>
  <c r="K297" i="3"/>
  <c r="L297" i="3"/>
  <c r="M297" i="3"/>
  <c r="N297" i="3"/>
  <c r="O297" i="3"/>
  <c r="K298" i="3"/>
  <c r="L298" i="3"/>
  <c r="M298" i="3"/>
  <c r="N298" i="3"/>
  <c r="O298" i="3"/>
  <c r="K299" i="3"/>
  <c r="L299" i="3"/>
  <c r="M299" i="3"/>
  <c r="N299" i="3"/>
  <c r="O299" i="3"/>
  <c r="K300" i="3"/>
  <c r="L300" i="3"/>
  <c r="M300" i="3"/>
  <c r="N300" i="3"/>
  <c r="O300" i="3"/>
  <c r="K301" i="3"/>
  <c r="L301" i="3"/>
  <c r="M301" i="3"/>
  <c r="N301" i="3"/>
  <c r="O301" i="3"/>
  <c r="K302" i="3"/>
  <c r="L302" i="3"/>
  <c r="M302" i="3"/>
  <c r="N302" i="3"/>
  <c r="O302" i="3"/>
  <c r="K303" i="3"/>
  <c r="L303" i="3"/>
  <c r="M303" i="3"/>
  <c r="N303" i="3"/>
  <c r="O303" i="3"/>
  <c r="K304" i="3"/>
  <c r="L304" i="3"/>
  <c r="M304" i="3"/>
  <c r="N304" i="3"/>
  <c r="O304" i="3"/>
  <c r="K305" i="3"/>
  <c r="L305" i="3"/>
  <c r="M305" i="3"/>
  <c r="N305" i="3"/>
  <c r="O305" i="3"/>
  <c r="K306" i="3"/>
  <c r="L306" i="3"/>
  <c r="M306" i="3"/>
  <c r="N306" i="3"/>
  <c r="O306" i="3"/>
  <c r="K307" i="3"/>
  <c r="L307" i="3"/>
  <c r="M307" i="3"/>
  <c r="N307" i="3"/>
  <c r="O307" i="3"/>
  <c r="K308" i="3"/>
  <c r="L308" i="3"/>
  <c r="M308" i="3"/>
  <c r="N308" i="3"/>
  <c r="O308" i="3"/>
  <c r="K309" i="3"/>
  <c r="L309" i="3"/>
  <c r="M309" i="3"/>
  <c r="N309" i="3"/>
  <c r="O309" i="3"/>
  <c r="K310" i="3"/>
  <c r="L310" i="3"/>
  <c r="M310" i="3"/>
  <c r="N310" i="3"/>
  <c r="O310" i="3"/>
  <c r="K311" i="3"/>
  <c r="L311" i="3"/>
  <c r="M311" i="3"/>
  <c r="N311" i="3"/>
  <c r="O311" i="3"/>
  <c r="K312" i="3"/>
  <c r="L312" i="3"/>
  <c r="M312" i="3"/>
  <c r="N312" i="3"/>
  <c r="O312" i="3"/>
  <c r="K313" i="3"/>
  <c r="L313" i="3"/>
  <c r="M313" i="3"/>
  <c r="N313" i="3"/>
  <c r="O313" i="3"/>
  <c r="K314" i="3"/>
  <c r="L314" i="3"/>
  <c r="M314" i="3"/>
  <c r="N314" i="3"/>
  <c r="O314" i="3"/>
  <c r="K315" i="3"/>
  <c r="L315" i="3"/>
  <c r="M315" i="3"/>
  <c r="N315" i="3"/>
  <c r="O315" i="3"/>
  <c r="K316" i="3"/>
  <c r="L316" i="3"/>
  <c r="M316" i="3"/>
  <c r="N316" i="3"/>
  <c r="O316" i="3"/>
  <c r="K317" i="3"/>
  <c r="L317" i="3"/>
  <c r="M317" i="3"/>
  <c r="N317" i="3"/>
  <c r="O317" i="3"/>
  <c r="K318" i="3"/>
  <c r="L318" i="3"/>
  <c r="M318" i="3"/>
  <c r="N318" i="3"/>
  <c r="O318" i="3"/>
  <c r="K319" i="3"/>
  <c r="L319" i="3"/>
  <c r="M319" i="3"/>
  <c r="N319" i="3"/>
  <c r="O319" i="3"/>
  <c r="K320" i="3"/>
  <c r="L320" i="3"/>
  <c r="M320" i="3"/>
  <c r="N320" i="3"/>
  <c r="O320" i="3"/>
  <c r="K321" i="3"/>
  <c r="L321" i="3"/>
  <c r="M321" i="3"/>
  <c r="N321" i="3"/>
  <c r="O321" i="3"/>
  <c r="K322" i="3"/>
  <c r="L322" i="3"/>
  <c r="M322" i="3"/>
  <c r="N322" i="3"/>
  <c r="O322" i="3"/>
  <c r="K323" i="3"/>
  <c r="L323" i="3"/>
  <c r="M323" i="3"/>
  <c r="N323" i="3"/>
  <c r="O323" i="3"/>
  <c r="K324" i="3"/>
  <c r="L324" i="3"/>
  <c r="M324" i="3"/>
  <c r="N324" i="3"/>
  <c r="O324" i="3"/>
  <c r="K325" i="3"/>
  <c r="L325" i="3"/>
  <c r="M325" i="3"/>
  <c r="N325" i="3"/>
  <c r="O325" i="3"/>
  <c r="K326" i="3"/>
  <c r="L326" i="3"/>
  <c r="M326" i="3"/>
  <c r="N326" i="3"/>
  <c r="O326" i="3"/>
  <c r="K327" i="3"/>
  <c r="L327" i="3"/>
  <c r="M327" i="3"/>
  <c r="N327" i="3"/>
  <c r="O327" i="3"/>
  <c r="K328" i="3"/>
  <c r="L328" i="3"/>
  <c r="M328" i="3"/>
  <c r="N328" i="3"/>
  <c r="O328" i="3"/>
  <c r="K329" i="3"/>
  <c r="L329" i="3"/>
  <c r="M329" i="3"/>
  <c r="N329" i="3"/>
  <c r="O329" i="3"/>
  <c r="K330" i="3"/>
  <c r="L330" i="3"/>
  <c r="M330" i="3"/>
  <c r="N330" i="3"/>
  <c r="O330" i="3"/>
  <c r="K331" i="3"/>
  <c r="L331" i="3"/>
  <c r="M331" i="3"/>
  <c r="N331" i="3"/>
  <c r="O331" i="3"/>
  <c r="K332" i="3"/>
  <c r="L332" i="3"/>
  <c r="M332" i="3"/>
  <c r="N332" i="3"/>
  <c r="O332" i="3"/>
  <c r="K333" i="3"/>
  <c r="L333" i="3"/>
  <c r="M333" i="3"/>
  <c r="N333" i="3"/>
  <c r="O333" i="3"/>
  <c r="K334" i="3"/>
  <c r="L334" i="3"/>
  <c r="M334" i="3"/>
  <c r="N334" i="3"/>
  <c r="O334" i="3"/>
  <c r="K335" i="3"/>
  <c r="L335" i="3"/>
  <c r="M335" i="3"/>
  <c r="N335" i="3"/>
  <c r="O335" i="3"/>
  <c r="K336" i="3"/>
  <c r="L336" i="3"/>
  <c r="M336" i="3"/>
  <c r="N336" i="3"/>
  <c r="O336" i="3"/>
  <c r="K337" i="3"/>
  <c r="L337" i="3"/>
  <c r="M337" i="3"/>
  <c r="N337" i="3"/>
  <c r="O337" i="3"/>
  <c r="K338" i="3"/>
  <c r="L338" i="3"/>
  <c r="M338" i="3"/>
  <c r="N338" i="3"/>
  <c r="O338" i="3"/>
  <c r="K339" i="3"/>
  <c r="L339" i="3"/>
  <c r="M339" i="3"/>
  <c r="N339" i="3"/>
  <c r="O339" i="3"/>
  <c r="K340" i="3"/>
  <c r="L340" i="3"/>
  <c r="M340" i="3"/>
  <c r="N340" i="3"/>
  <c r="O340" i="3"/>
  <c r="K341" i="3"/>
  <c r="L341" i="3"/>
  <c r="M341" i="3"/>
  <c r="N341" i="3"/>
  <c r="O341" i="3"/>
  <c r="K342" i="3"/>
  <c r="L342" i="3"/>
  <c r="M342" i="3"/>
  <c r="N342" i="3"/>
  <c r="O342" i="3"/>
  <c r="K343" i="3"/>
  <c r="L343" i="3"/>
  <c r="M343" i="3"/>
  <c r="N343" i="3"/>
  <c r="O343" i="3"/>
  <c r="K344" i="3"/>
  <c r="L344" i="3"/>
  <c r="M344" i="3"/>
  <c r="N344" i="3"/>
  <c r="O344" i="3"/>
  <c r="K345" i="3"/>
  <c r="L345" i="3"/>
  <c r="M345" i="3"/>
  <c r="N345" i="3"/>
  <c r="O345" i="3"/>
  <c r="K346" i="3"/>
  <c r="L346" i="3"/>
  <c r="M346" i="3"/>
  <c r="N346" i="3"/>
  <c r="O346" i="3"/>
  <c r="K347" i="3"/>
  <c r="L347" i="3"/>
  <c r="M347" i="3"/>
  <c r="N347" i="3"/>
  <c r="O347" i="3"/>
  <c r="K348" i="3"/>
  <c r="L348" i="3"/>
  <c r="M348" i="3"/>
  <c r="N348" i="3"/>
  <c r="O348" i="3"/>
  <c r="K349" i="3"/>
  <c r="L349" i="3"/>
  <c r="M349" i="3"/>
  <c r="N349" i="3"/>
  <c r="O349" i="3"/>
  <c r="K350" i="3"/>
  <c r="L350" i="3"/>
  <c r="M350" i="3"/>
  <c r="N350" i="3"/>
  <c r="O350" i="3"/>
  <c r="K351" i="3"/>
  <c r="L351" i="3"/>
  <c r="M351" i="3"/>
  <c r="N351" i="3"/>
  <c r="O351" i="3"/>
  <c r="K352" i="3"/>
  <c r="L352" i="3"/>
  <c r="M352" i="3"/>
  <c r="N352" i="3"/>
  <c r="O352" i="3"/>
  <c r="K353" i="3"/>
  <c r="L353" i="3"/>
  <c r="M353" i="3"/>
  <c r="N353" i="3"/>
  <c r="O353" i="3"/>
  <c r="K354" i="3"/>
  <c r="L354" i="3"/>
  <c r="M354" i="3"/>
  <c r="N354" i="3"/>
  <c r="O354" i="3"/>
  <c r="K355" i="3"/>
  <c r="L355" i="3"/>
  <c r="M355" i="3"/>
  <c r="N355" i="3"/>
  <c r="O355" i="3"/>
  <c r="K356" i="3"/>
  <c r="L356" i="3"/>
  <c r="M356" i="3"/>
  <c r="N356" i="3"/>
  <c r="O356" i="3"/>
  <c r="K357" i="3"/>
  <c r="L357" i="3"/>
  <c r="M357" i="3"/>
  <c r="N357" i="3"/>
  <c r="O357" i="3"/>
  <c r="K358" i="3"/>
  <c r="L358" i="3"/>
  <c r="M358" i="3"/>
  <c r="N358" i="3"/>
  <c r="O358" i="3"/>
  <c r="K359" i="3"/>
  <c r="L359" i="3"/>
  <c r="M359" i="3"/>
  <c r="N359" i="3"/>
  <c r="O359" i="3"/>
  <c r="K360" i="3"/>
  <c r="L360" i="3"/>
  <c r="M360" i="3"/>
  <c r="N360" i="3"/>
  <c r="O360" i="3"/>
  <c r="K361" i="3"/>
  <c r="L361" i="3"/>
  <c r="M361" i="3"/>
  <c r="N361" i="3"/>
  <c r="O361" i="3"/>
  <c r="K362" i="3"/>
  <c r="L362" i="3"/>
  <c r="M362" i="3"/>
  <c r="N362" i="3"/>
  <c r="O362" i="3"/>
  <c r="K363" i="3"/>
  <c r="L363" i="3"/>
  <c r="M363" i="3"/>
  <c r="N363" i="3"/>
  <c r="O363" i="3"/>
  <c r="K364" i="3"/>
  <c r="L364" i="3"/>
  <c r="M364" i="3"/>
  <c r="N364" i="3"/>
  <c r="O364" i="3"/>
  <c r="K365" i="3"/>
  <c r="L365" i="3"/>
  <c r="M365" i="3"/>
  <c r="N365" i="3"/>
  <c r="O365" i="3"/>
  <c r="K366" i="3"/>
  <c r="L366" i="3"/>
  <c r="M366" i="3"/>
  <c r="N366" i="3"/>
  <c r="O366" i="3"/>
  <c r="K367" i="3"/>
  <c r="L367" i="3"/>
  <c r="M367" i="3"/>
  <c r="N367" i="3"/>
  <c r="O367" i="3"/>
  <c r="L3" i="3"/>
  <c r="M3" i="3"/>
  <c r="N3" i="3"/>
  <c r="O3" i="3"/>
  <c r="K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J20" i="3" s="1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D4" i="3"/>
  <c r="D5" i="3"/>
  <c r="D6" i="3"/>
  <c r="D7" i="3"/>
  <c r="I7" i="3" s="1"/>
  <c r="D8" i="3"/>
  <c r="D9" i="3"/>
  <c r="D10" i="3"/>
  <c r="D11" i="3"/>
  <c r="D12" i="3"/>
  <c r="D13" i="3"/>
  <c r="D14" i="3"/>
  <c r="I14" i="3" s="1"/>
  <c r="D15" i="3"/>
  <c r="D16" i="3"/>
  <c r="D17" i="3"/>
  <c r="D18" i="3"/>
  <c r="D19" i="3"/>
  <c r="D21" i="3"/>
  <c r="D22" i="3"/>
  <c r="I22" i="3" s="1"/>
  <c r="D23" i="3"/>
  <c r="J23" i="3" s="1"/>
  <c r="D24" i="3"/>
  <c r="D25" i="3"/>
  <c r="D26" i="3"/>
  <c r="D27" i="3"/>
  <c r="D28" i="3"/>
  <c r="D29" i="3"/>
  <c r="D30" i="3"/>
  <c r="I30" i="3" s="1"/>
  <c r="D31" i="3"/>
  <c r="D32" i="3"/>
  <c r="D33" i="3"/>
  <c r="D34" i="3"/>
  <c r="D35" i="3"/>
  <c r="D36" i="3"/>
  <c r="D37" i="3"/>
  <c r="D38" i="3"/>
  <c r="I38" i="3" s="1"/>
  <c r="D39" i="3"/>
  <c r="D40" i="3"/>
  <c r="D41" i="3"/>
  <c r="D42" i="3"/>
  <c r="I42" i="3" s="1"/>
  <c r="D43" i="3"/>
  <c r="I43" i="3" s="1"/>
  <c r="D44" i="3"/>
  <c r="D45" i="3"/>
  <c r="D46" i="3"/>
  <c r="I46" i="3" s="1"/>
  <c r="D47" i="3"/>
  <c r="D48" i="3"/>
  <c r="D49" i="3"/>
  <c r="D50" i="3"/>
  <c r="D51" i="3"/>
  <c r="D52" i="3"/>
  <c r="D53" i="3"/>
  <c r="D54" i="3"/>
  <c r="I54" i="3" s="1"/>
  <c r="D55" i="3"/>
  <c r="I55" i="3" s="1"/>
  <c r="D56" i="3"/>
  <c r="D57" i="3"/>
  <c r="D58" i="3"/>
  <c r="D59" i="3"/>
  <c r="D60" i="3"/>
  <c r="D61" i="3"/>
  <c r="D62" i="3"/>
  <c r="I62" i="3" s="1"/>
  <c r="D63" i="3"/>
  <c r="D64" i="3"/>
  <c r="D65" i="3"/>
  <c r="D66" i="3"/>
  <c r="D67" i="3"/>
  <c r="D68" i="3"/>
  <c r="D69" i="3"/>
  <c r="D70" i="3"/>
  <c r="I70" i="3" s="1"/>
  <c r="D71" i="3"/>
  <c r="J71" i="3" s="1"/>
  <c r="D72" i="3"/>
  <c r="D73" i="3"/>
  <c r="D74" i="3"/>
  <c r="D75" i="3"/>
  <c r="D76" i="3"/>
  <c r="D77" i="3"/>
  <c r="D78" i="3"/>
  <c r="I78" i="3" s="1"/>
  <c r="D79" i="3"/>
  <c r="D80" i="3"/>
  <c r="D81" i="3"/>
  <c r="D82" i="3"/>
  <c r="D83" i="3"/>
  <c r="D84" i="3"/>
  <c r="D85" i="3"/>
  <c r="D86" i="3"/>
  <c r="I86" i="3" s="1"/>
  <c r="D87" i="3"/>
  <c r="J87" i="3" s="1"/>
  <c r="D88" i="3"/>
  <c r="D89" i="3"/>
  <c r="D90" i="3"/>
  <c r="D91" i="3"/>
  <c r="D92" i="3"/>
  <c r="D93" i="3"/>
  <c r="D94" i="3"/>
  <c r="I94" i="3" s="1"/>
  <c r="D95" i="3"/>
  <c r="D96" i="3"/>
  <c r="D97" i="3"/>
  <c r="D98" i="3"/>
  <c r="D99" i="3"/>
  <c r="D100" i="3"/>
  <c r="D101" i="3"/>
  <c r="D102" i="3"/>
  <c r="I102" i="3" s="1"/>
  <c r="D103" i="3"/>
  <c r="D104" i="3"/>
  <c r="D105" i="3"/>
  <c r="D106" i="3"/>
  <c r="I106" i="3" s="1"/>
  <c r="D107" i="3"/>
  <c r="I107" i="3" s="1"/>
  <c r="D108" i="3"/>
  <c r="D109" i="3"/>
  <c r="D110" i="3"/>
  <c r="I110" i="3" s="1"/>
  <c r="D111" i="3"/>
  <c r="D112" i="3"/>
  <c r="D113" i="3"/>
  <c r="D114" i="3"/>
  <c r="D115" i="3"/>
  <c r="J115" i="3" s="1"/>
  <c r="D116" i="3"/>
  <c r="D117" i="3"/>
  <c r="D118" i="3"/>
  <c r="I118" i="3" s="1"/>
  <c r="D119" i="3"/>
  <c r="D120" i="3"/>
  <c r="D121" i="3"/>
  <c r="D122" i="3"/>
  <c r="D123" i="3"/>
  <c r="D124" i="3"/>
  <c r="D125" i="3"/>
  <c r="D126" i="3"/>
  <c r="I126" i="3" s="1"/>
  <c r="D127" i="3"/>
  <c r="D128" i="3"/>
  <c r="D129" i="3"/>
  <c r="D130" i="3"/>
  <c r="D131" i="3"/>
  <c r="D132" i="3"/>
  <c r="D133" i="3"/>
  <c r="D134" i="3"/>
  <c r="I134" i="3" s="1"/>
  <c r="D135" i="3"/>
  <c r="I135" i="3" s="1"/>
  <c r="D136" i="3"/>
  <c r="D137" i="3"/>
  <c r="D138" i="3"/>
  <c r="I138" i="3" s="1"/>
  <c r="D139" i="3"/>
  <c r="D140" i="3"/>
  <c r="D141" i="3"/>
  <c r="D142" i="3"/>
  <c r="I142" i="3" s="1"/>
  <c r="D143" i="3"/>
  <c r="D144" i="3"/>
  <c r="D145" i="3"/>
  <c r="D146" i="3"/>
  <c r="D147" i="3"/>
  <c r="D148" i="3"/>
  <c r="D149" i="3"/>
  <c r="D150" i="3"/>
  <c r="I150" i="3" s="1"/>
  <c r="D151" i="3"/>
  <c r="J151" i="3" s="1"/>
  <c r="D152" i="3"/>
  <c r="D153" i="3"/>
  <c r="D154" i="3"/>
  <c r="D155" i="3"/>
  <c r="D156" i="3"/>
  <c r="D157" i="3"/>
  <c r="D158" i="3"/>
  <c r="I158" i="3" s="1"/>
  <c r="D159" i="3"/>
  <c r="D160" i="3"/>
  <c r="D161" i="3"/>
  <c r="D162" i="3"/>
  <c r="D163" i="3"/>
  <c r="D164" i="3"/>
  <c r="D165" i="3"/>
  <c r="D166" i="3"/>
  <c r="I166" i="3" s="1"/>
  <c r="D167" i="3"/>
  <c r="D168" i="3"/>
  <c r="D169" i="3"/>
  <c r="D170" i="3"/>
  <c r="D171" i="3"/>
  <c r="D172" i="3"/>
  <c r="D173" i="3"/>
  <c r="D174" i="3"/>
  <c r="I174" i="3" s="1"/>
  <c r="D175" i="3"/>
  <c r="D176" i="3"/>
  <c r="D177" i="3"/>
  <c r="D178" i="3"/>
  <c r="D179" i="3"/>
  <c r="D180" i="3"/>
  <c r="D181" i="3"/>
  <c r="D182" i="3"/>
  <c r="I182" i="3" s="1"/>
  <c r="D183" i="3"/>
  <c r="I183" i="3" s="1"/>
  <c r="D184" i="3"/>
  <c r="D185" i="3"/>
  <c r="D186" i="3"/>
  <c r="I186" i="3" s="1"/>
  <c r="D187" i="3"/>
  <c r="D188" i="3"/>
  <c r="D189" i="3"/>
  <c r="D190" i="3"/>
  <c r="I190" i="3" s="1"/>
  <c r="D191" i="3"/>
  <c r="D192" i="3"/>
  <c r="D193" i="3"/>
  <c r="D194" i="3"/>
  <c r="D195" i="3"/>
  <c r="D196" i="3"/>
  <c r="D197" i="3"/>
  <c r="D198" i="3"/>
  <c r="I198" i="3" s="1"/>
  <c r="D199" i="3"/>
  <c r="I199" i="3" s="1"/>
  <c r="D200" i="3"/>
  <c r="D201" i="3"/>
  <c r="D202" i="3"/>
  <c r="D203" i="3"/>
  <c r="D204" i="3"/>
  <c r="D205" i="3"/>
  <c r="D206" i="3"/>
  <c r="I206" i="3" s="1"/>
  <c r="D207" i="3"/>
  <c r="D208" i="3"/>
  <c r="D209" i="3"/>
  <c r="D210" i="3"/>
  <c r="D211" i="3"/>
  <c r="D212" i="3"/>
  <c r="D213" i="3"/>
  <c r="D214" i="3"/>
  <c r="I214" i="3" s="1"/>
  <c r="D215" i="3"/>
  <c r="J215" i="3" s="1"/>
  <c r="D216" i="3"/>
  <c r="D217" i="3"/>
  <c r="D218" i="3"/>
  <c r="I218" i="3" s="1"/>
  <c r="D219" i="3"/>
  <c r="D220" i="3"/>
  <c r="D221" i="3"/>
  <c r="D222" i="3"/>
  <c r="I222" i="3" s="1"/>
  <c r="D223" i="3"/>
  <c r="D224" i="3"/>
  <c r="D225" i="3"/>
  <c r="D226" i="3"/>
  <c r="D227" i="3"/>
  <c r="D228" i="3"/>
  <c r="D229" i="3"/>
  <c r="D230" i="3"/>
  <c r="I230" i="3" s="1"/>
  <c r="D231" i="3"/>
  <c r="D232" i="3"/>
  <c r="D233" i="3"/>
  <c r="D234" i="3"/>
  <c r="D235" i="3"/>
  <c r="D236" i="3"/>
  <c r="D237" i="3"/>
  <c r="D238" i="3"/>
  <c r="I238" i="3" s="1"/>
  <c r="D239" i="3"/>
  <c r="D240" i="3"/>
  <c r="D241" i="3"/>
  <c r="D242" i="3"/>
  <c r="D243" i="3"/>
  <c r="D244" i="3"/>
  <c r="D245" i="3"/>
  <c r="D246" i="3"/>
  <c r="I246" i="3" s="1"/>
  <c r="D247" i="3"/>
  <c r="D248" i="3"/>
  <c r="D249" i="3"/>
  <c r="D250" i="3"/>
  <c r="I250" i="3" s="1"/>
  <c r="D251" i="3"/>
  <c r="D252" i="3"/>
  <c r="D253" i="3"/>
  <c r="D254" i="3"/>
  <c r="I254" i="3" s="1"/>
  <c r="D255" i="3"/>
  <c r="D256" i="3"/>
  <c r="D257" i="3"/>
  <c r="D258" i="3"/>
  <c r="D259" i="3"/>
  <c r="D260" i="3"/>
  <c r="D261" i="3"/>
  <c r="D262" i="3"/>
  <c r="I262" i="3" s="1"/>
  <c r="D263" i="3"/>
  <c r="I263" i="3" s="1"/>
  <c r="D264" i="3"/>
  <c r="D265" i="3"/>
  <c r="D266" i="3"/>
  <c r="D267" i="3"/>
  <c r="D268" i="3"/>
  <c r="D269" i="3"/>
  <c r="D270" i="3"/>
  <c r="I270" i="3" s="1"/>
  <c r="D271" i="3"/>
  <c r="D272" i="3"/>
  <c r="D273" i="3"/>
  <c r="D274" i="3"/>
  <c r="D275" i="3"/>
  <c r="D276" i="3"/>
  <c r="D277" i="3"/>
  <c r="D278" i="3"/>
  <c r="I278" i="3" s="1"/>
  <c r="D279" i="3"/>
  <c r="J279" i="3" s="1"/>
  <c r="D280" i="3"/>
  <c r="D281" i="3"/>
  <c r="D282" i="3"/>
  <c r="D283" i="3"/>
  <c r="D284" i="3"/>
  <c r="D285" i="3"/>
  <c r="D286" i="3"/>
  <c r="I286" i="3" s="1"/>
  <c r="D287" i="3"/>
  <c r="D288" i="3"/>
  <c r="D289" i="3"/>
  <c r="D290" i="3"/>
  <c r="D291" i="3"/>
  <c r="D292" i="3"/>
  <c r="D293" i="3"/>
  <c r="D294" i="3"/>
  <c r="I294" i="3" s="1"/>
  <c r="D295" i="3"/>
  <c r="D296" i="3"/>
  <c r="D297" i="3"/>
  <c r="D298" i="3"/>
  <c r="I298" i="3" s="1"/>
  <c r="D299" i="3"/>
  <c r="D300" i="3"/>
  <c r="D301" i="3"/>
  <c r="D302" i="3"/>
  <c r="I302" i="3" s="1"/>
  <c r="D303" i="3"/>
  <c r="D304" i="3"/>
  <c r="D305" i="3"/>
  <c r="D306" i="3"/>
  <c r="D307" i="3"/>
  <c r="D308" i="3"/>
  <c r="D309" i="3"/>
  <c r="D310" i="3"/>
  <c r="I310" i="3" s="1"/>
  <c r="D311" i="3"/>
  <c r="I311" i="3" s="1"/>
  <c r="D312" i="3"/>
  <c r="D313" i="3"/>
  <c r="D314" i="3"/>
  <c r="D315" i="3"/>
  <c r="D316" i="3"/>
  <c r="D317" i="3"/>
  <c r="D318" i="3"/>
  <c r="I318" i="3" s="1"/>
  <c r="D319" i="3"/>
  <c r="D320" i="3"/>
  <c r="D321" i="3"/>
  <c r="D322" i="3"/>
  <c r="D323" i="3"/>
  <c r="D324" i="3"/>
  <c r="D325" i="3"/>
  <c r="D326" i="3"/>
  <c r="I326" i="3" s="1"/>
  <c r="D327" i="3"/>
  <c r="J327" i="3" s="1"/>
  <c r="D328" i="3"/>
  <c r="D329" i="3"/>
  <c r="D330" i="3"/>
  <c r="D331" i="3"/>
  <c r="D332" i="3"/>
  <c r="D333" i="3"/>
  <c r="D334" i="3"/>
  <c r="J334" i="3" s="1"/>
  <c r="D335" i="3"/>
  <c r="D336" i="3"/>
  <c r="J336" i="3" s="1"/>
  <c r="D337" i="3"/>
  <c r="D338" i="3"/>
  <c r="D339" i="3"/>
  <c r="D340" i="3"/>
  <c r="D341" i="3"/>
  <c r="D342" i="3"/>
  <c r="I342" i="3" s="1"/>
  <c r="D343" i="3"/>
  <c r="J343" i="3" s="1"/>
  <c r="D344" i="3"/>
  <c r="J344" i="3" s="1"/>
  <c r="D345" i="3"/>
  <c r="D346" i="3"/>
  <c r="D347" i="3"/>
  <c r="D348" i="3"/>
  <c r="D349" i="3"/>
  <c r="D350" i="3"/>
  <c r="J350" i="3" s="1"/>
  <c r="D351" i="3"/>
  <c r="D352" i="3"/>
  <c r="J352" i="3" s="1"/>
  <c r="D353" i="3"/>
  <c r="D354" i="3"/>
  <c r="D355" i="3"/>
  <c r="D356" i="3"/>
  <c r="D357" i="3"/>
  <c r="D358" i="3"/>
  <c r="I358" i="3" s="1"/>
  <c r="D359" i="3"/>
  <c r="D360" i="3"/>
  <c r="J360" i="3" s="1"/>
  <c r="D361" i="3"/>
  <c r="D362" i="3"/>
  <c r="D363" i="3"/>
  <c r="D364" i="3"/>
  <c r="D365" i="3"/>
  <c r="D366" i="3"/>
  <c r="J366" i="3" s="1"/>
  <c r="D367" i="3"/>
  <c r="I282" i="3" l="1"/>
  <c r="I266" i="3"/>
  <c r="I234" i="3"/>
  <c r="I202" i="3"/>
  <c r="I170" i="3"/>
  <c r="I122" i="3"/>
  <c r="I90" i="3"/>
  <c r="I58" i="3"/>
  <c r="I10" i="3"/>
  <c r="J150" i="3"/>
  <c r="I365" i="3"/>
  <c r="I357" i="3"/>
  <c r="I349" i="3"/>
  <c r="I341" i="3"/>
  <c r="I333" i="3"/>
  <c r="I325" i="3"/>
  <c r="J70" i="3"/>
  <c r="J358" i="3"/>
  <c r="J307" i="3"/>
  <c r="J291" i="3"/>
  <c r="J163" i="3"/>
  <c r="J51" i="3"/>
  <c r="J214" i="3"/>
  <c r="P9" i="7"/>
  <c r="S8" i="3" s="1"/>
  <c r="T22" i="3" s="1"/>
  <c r="J199" i="3"/>
  <c r="J54" i="3"/>
  <c r="J342" i="3"/>
  <c r="J278" i="3"/>
  <c r="J198" i="3"/>
  <c r="J118" i="3"/>
  <c r="J262" i="3"/>
  <c r="J182" i="3"/>
  <c r="J38" i="3"/>
  <c r="J134" i="3"/>
  <c r="I339" i="3"/>
  <c r="I323" i="3"/>
  <c r="I307" i="3"/>
  <c r="J283" i="3"/>
  <c r="I275" i="3"/>
  <c r="I259" i="3"/>
  <c r="I243" i="3"/>
  <c r="I227" i="3"/>
  <c r="J203" i="3"/>
  <c r="I195" i="3"/>
  <c r="I179" i="3"/>
  <c r="I163" i="3"/>
  <c r="J139" i="3"/>
  <c r="J123" i="3"/>
  <c r="I115" i="3"/>
  <c r="I99" i="3"/>
  <c r="J91" i="3"/>
  <c r="I83" i="3"/>
  <c r="I67" i="3"/>
  <c r="J59" i="3"/>
  <c r="I51" i="3"/>
  <c r="J43" i="3"/>
  <c r="I35" i="3"/>
  <c r="J27" i="3"/>
  <c r="I19" i="3"/>
  <c r="J11" i="3"/>
  <c r="I359" i="3"/>
  <c r="I343" i="3"/>
  <c r="I327" i="3"/>
  <c r="J319" i="3"/>
  <c r="J311" i="3"/>
  <c r="J303" i="3"/>
  <c r="I295" i="3"/>
  <c r="J287" i="3"/>
  <c r="I279" i="3"/>
  <c r="J271" i="3"/>
  <c r="J263" i="3"/>
  <c r="J255" i="3"/>
  <c r="I247" i="3"/>
  <c r="J239" i="3"/>
  <c r="J231" i="3"/>
  <c r="J223" i="3"/>
  <c r="I215" i="3"/>
  <c r="J207" i="3"/>
  <c r="J191" i="3"/>
  <c r="J183" i="3"/>
  <c r="J175" i="3"/>
  <c r="I167" i="3"/>
  <c r="J159" i="3"/>
  <c r="I151" i="3"/>
  <c r="J143" i="3"/>
  <c r="J135" i="3"/>
  <c r="J127" i="3"/>
  <c r="I119" i="3"/>
  <c r="J111" i="3"/>
  <c r="J103" i="3"/>
  <c r="J95" i="3"/>
  <c r="I87" i="3"/>
  <c r="J79" i="3"/>
  <c r="J63" i="3"/>
  <c r="J55" i="3"/>
  <c r="J47" i="3"/>
  <c r="I39" i="3"/>
  <c r="J31" i="3"/>
  <c r="I23" i="3"/>
  <c r="J15" i="3"/>
  <c r="I344" i="3"/>
  <c r="J326" i="3"/>
  <c r="J246" i="3"/>
  <c r="J179" i="3"/>
  <c r="J102" i="3"/>
  <c r="J35" i="3"/>
  <c r="I71" i="3"/>
  <c r="I355" i="3"/>
  <c r="J315" i="3"/>
  <c r="J299" i="3"/>
  <c r="I291" i="3"/>
  <c r="J267" i="3"/>
  <c r="J251" i="3"/>
  <c r="J235" i="3"/>
  <c r="J219" i="3"/>
  <c r="I211" i="3"/>
  <c r="J187" i="3"/>
  <c r="J171" i="3"/>
  <c r="J155" i="3"/>
  <c r="I147" i="3"/>
  <c r="I131" i="3"/>
  <c r="J107" i="3"/>
  <c r="J75" i="3"/>
  <c r="J362" i="3"/>
  <c r="J354" i="3"/>
  <c r="J346" i="3"/>
  <c r="J338" i="3"/>
  <c r="J330" i="3"/>
  <c r="J322" i="3"/>
  <c r="J314" i="3"/>
  <c r="J306" i="3"/>
  <c r="J298" i="3"/>
  <c r="J290" i="3"/>
  <c r="J282" i="3"/>
  <c r="J274" i="3"/>
  <c r="J266" i="3"/>
  <c r="J258" i="3"/>
  <c r="J250" i="3"/>
  <c r="J242" i="3"/>
  <c r="J234" i="3"/>
  <c r="J226" i="3"/>
  <c r="J218" i="3"/>
  <c r="J210" i="3"/>
  <c r="J202" i="3"/>
  <c r="J194" i="3"/>
  <c r="J186" i="3"/>
  <c r="J178" i="3"/>
  <c r="J170" i="3"/>
  <c r="J162" i="3"/>
  <c r="J154" i="3"/>
  <c r="J146" i="3"/>
  <c r="J138" i="3"/>
  <c r="J130" i="3"/>
  <c r="J122" i="3"/>
  <c r="J114" i="3"/>
  <c r="J106" i="3"/>
  <c r="J98" i="3"/>
  <c r="J90" i="3"/>
  <c r="J82" i="3"/>
  <c r="J74" i="3"/>
  <c r="J66" i="3"/>
  <c r="J58" i="3"/>
  <c r="J50" i="3"/>
  <c r="J42" i="3"/>
  <c r="J34" i="3"/>
  <c r="J26" i="3"/>
  <c r="J18" i="3"/>
  <c r="J10" i="3"/>
  <c r="I314" i="3"/>
  <c r="I235" i="3"/>
  <c r="I171" i="3"/>
  <c r="I91" i="3"/>
  <c r="I26" i="3"/>
  <c r="J310" i="3"/>
  <c r="J243" i="3"/>
  <c r="J166" i="3"/>
  <c r="J230" i="3"/>
  <c r="J86" i="3"/>
  <c r="J22" i="3"/>
  <c r="I299" i="3"/>
  <c r="I219" i="3"/>
  <c r="I154" i="3"/>
  <c r="I74" i="3"/>
  <c r="J294" i="3"/>
  <c r="J345" i="3"/>
  <c r="I345" i="3"/>
  <c r="J329" i="3"/>
  <c r="I329" i="3"/>
  <c r="I321" i="3"/>
  <c r="J321" i="3"/>
  <c r="I313" i="3"/>
  <c r="J313" i="3"/>
  <c r="I305" i="3"/>
  <c r="J305" i="3"/>
  <c r="I297" i="3"/>
  <c r="J297" i="3"/>
  <c r="I289" i="3"/>
  <c r="J289" i="3"/>
  <c r="I281" i="3"/>
  <c r="J281" i="3"/>
  <c r="I273" i="3"/>
  <c r="J273" i="3"/>
  <c r="I265" i="3"/>
  <c r="J265" i="3"/>
  <c r="I257" i="3"/>
  <c r="J257" i="3"/>
  <c r="I249" i="3"/>
  <c r="J249" i="3"/>
  <c r="I241" i="3"/>
  <c r="J241" i="3"/>
  <c r="I233" i="3"/>
  <c r="J233" i="3"/>
  <c r="I225" i="3"/>
  <c r="J225" i="3"/>
  <c r="I217" i="3"/>
  <c r="J217" i="3"/>
  <c r="I209" i="3"/>
  <c r="J209" i="3"/>
  <c r="I201" i="3"/>
  <c r="J201" i="3"/>
  <c r="I193" i="3"/>
  <c r="J193" i="3"/>
  <c r="I185" i="3"/>
  <c r="J185" i="3"/>
  <c r="I177" i="3"/>
  <c r="J177" i="3"/>
  <c r="I169" i="3"/>
  <c r="J169" i="3"/>
  <c r="I161" i="3"/>
  <c r="J161" i="3"/>
  <c r="I153" i="3"/>
  <c r="J153" i="3"/>
  <c r="I145" i="3"/>
  <c r="J145" i="3"/>
  <c r="I137" i="3"/>
  <c r="J137" i="3"/>
  <c r="I129" i="3"/>
  <c r="J129" i="3"/>
  <c r="I121" i="3"/>
  <c r="J121" i="3"/>
  <c r="I113" i="3"/>
  <c r="J113" i="3"/>
  <c r="I105" i="3"/>
  <c r="J105" i="3"/>
  <c r="I97" i="3"/>
  <c r="J97" i="3"/>
  <c r="I89" i="3"/>
  <c r="J89" i="3"/>
  <c r="I81" i="3"/>
  <c r="J81" i="3"/>
  <c r="I73" i="3"/>
  <c r="J73" i="3"/>
  <c r="I65" i="3"/>
  <c r="J65" i="3"/>
  <c r="I57" i="3"/>
  <c r="J57" i="3"/>
  <c r="I49" i="3"/>
  <c r="J49" i="3"/>
  <c r="I41" i="3"/>
  <c r="J41" i="3"/>
  <c r="I33" i="3"/>
  <c r="J33" i="3"/>
  <c r="I25" i="3"/>
  <c r="J25" i="3"/>
  <c r="I17" i="3"/>
  <c r="J17" i="3"/>
  <c r="I9" i="3"/>
  <c r="J9" i="3"/>
  <c r="J328" i="3"/>
  <c r="J320" i="3"/>
  <c r="I320" i="3"/>
  <c r="J312" i="3"/>
  <c r="I312" i="3"/>
  <c r="J304" i="3"/>
  <c r="I304" i="3"/>
  <c r="J296" i="3"/>
  <c r="I296" i="3"/>
  <c r="J288" i="3"/>
  <c r="I288" i="3"/>
  <c r="J280" i="3"/>
  <c r="I280" i="3"/>
  <c r="J272" i="3"/>
  <c r="I272" i="3"/>
  <c r="J264" i="3"/>
  <c r="I264" i="3"/>
  <c r="J256" i="3"/>
  <c r="I256" i="3"/>
  <c r="J248" i="3"/>
  <c r="I248" i="3"/>
  <c r="J240" i="3"/>
  <c r="I240" i="3"/>
  <c r="J232" i="3"/>
  <c r="I232" i="3"/>
  <c r="J224" i="3"/>
  <c r="I224" i="3"/>
  <c r="J216" i="3"/>
  <c r="I216" i="3"/>
  <c r="J208" i="3"/>
  <c r="I208" i="3"/>
  <c r="J200" i="3"/>
  <c r="I200" i="3"/>
  <c r="J192" i="3"/>
  <c r="I192" i="3"/>
  <c r="J184" i="3"/>
  <c r="I184" i="3"/>
  <c r="J176" i="3"/>
  <c r="I176" i="3"/>
  <c r="J168" i="3"/>
  <c r="I168" i="3"/>
  <c r="J160" i="3"/>
  <c r="I160" i="3"/>
  <c r="J152" i="3"/>
  <c r="I152" i="3"/>
  <c r="J144" i="3"/>
  <c r="I144" i="3"/>
  <c r="J136" i="3"/>
  <c r="I136" i="3"/>
  <c r="J128" i="3"/>
  <c r="I128" i="3"/>
  <c r="J120" i="3"/>
  <c r="I120" i="3"/>
  <c r="J112" i="3"/>
  <c r="I112" i="3"/>
  <c r="J104" i="3"/>
  <c r="I104" i="3"/>
  <c r="J96" i="3"/>
  <c r="I96" i="3"/>
  <c r="J88" i="3"/>
  <c r="J80" i="3"/>
  <c r="I72" i="3"/>
  <c r="I56" i="3"/>
  <c r="I40" i="3"/>
  <c r="I32" i="3"/>
  <c r="I24" i="3"/>
  <c r="I16" i="3"/>
  <c r="I8" i="3"/>
  <c r="I352" i="3"/>
  <c r="I315" i="3"/>
  <c r="I187" i="3"/>
  <c r="I59" i="3"/>
  <c r="J295" i="3"/>
  <c r="J259" i="3"/>
  <c r="J167" i="3"/>
  <c r="J131" i="3"/>
  <c r="J39" i="3"/>
  <c r="I319" i="3"/>
  <c r="I303" i="3"/>
  <c r="I287" i="3"/>
  <c r="I271" i="3"/>
  <c r="I255" i="3"/>
  <c r="I239" i="3"/>
  <c r="I223" i="3"/>
  <c r="I207" i="3"/>
  <c r="I191" i="3"/>
  <c r="I175" i="3"/>
  <c r="I159" i="3"/>
  <c r="I143" i="3"/>
  <c r="I127" i="3"/>
  <c r="I111" i="3"/>
  <c r="I95" i="3"/>
  <c r="I79" i="3"/>
  <c r="I63" i="3"/>
  <c r="I47" i="3"/>
  <c r="I31" i="3"/>
  <c r="I15" i="3"/>
  <c r="I267" i="3"/>
  <c r="I231" i="3"/>
  <c r="I139" i="3"/>
  <c r="I103" i="3"/>
  <c r="I11" i="3"/>
  <c r="J339" i="3"/>
  <c r="J247" i="3"/>
  <c r="J211" i="3"/>
  <c r="J119" i="3"/>
  <c r="J83" i="3"/>
  <c r="J361" i="3"/>
  <c r="I361" i="3"/>
  <c r="J364" i="3"/>
  <c r="I364" i="3"/>
  <c r="I340" i="3"/>
  <c r="J340" i="3"/>
  <c r="I316" i="3"/>
  <c r="J316" i="3"/>
  <c r="I300" i="3"/>
  <c r="J300" i="3"/>
  <c r="I292" i="3"/>
  <c r="J292" i="3"/>
  <c r="I284" i="3"/>
  <c r="J284" i="3"/>
  <c r="I276" i="3"/>
  <c r="J276" i="3"/>
  <c r="I268" i="3"/>
  <c r="J268" i="3"/>
  <c r="I260" i="3"/>
  <c r="J260" i="3"/>
  <c r="I252" i="3"/>
  <c r="J252" i="3"/>
  <c r="I244" i="3"/>
  <c r="J244" i="3"/>
  <c r="I236" i="3"/>
  <c r="J236" i="3"/>
  <c r="I228" i="3"/>
  <c r="J228" i="3"/>
  <c r="I220" i="3"/>
  <c r="J220" i="3"/>
  <c r="I212" i="3"/>
  <c r="J212" i="3"/>
  <c r="I204" i="3"/>
  <c r="J204" i="3"/>
  <c r="I196" i="3"/>
  <c r="J196" i="3"/>
  <c r="I188" i="3"/>
  <c r="J188" i="3"/>
  <c r="I180" i="3"/>
  <c r="J180" i="3"/>
  <c r="I172" i="3"/>
  <c r="J172" i="3"/>
  <c r="I164" i="3"/>
  <c r="J164" i="3"/>
  <c r="I156" i="3"/>
  <c r="J156" i="3"/>
  <c r="I148" i="3"/>
  <c r="J148" i="3"/>
  <c r="I140" i="3"/>
  <c r="J140" i="3"/>
  <c r="I132" i="3"/>
  <c r="J132" i="3"/>
  <c r="I124" i="3"/>
  <c r="J124" i="3"/>
  <c r="I116" i="3"/>
  <c r="J116" i="3"/>
  <c r="I108" i="3"/>
  <c r="J108" i="3"/>
  <c r="I100" i="3"/>
  <c r="J100" i="3"/>
  <c r="I92" i="3"/>
  <c r="J92" i="3"/>
  <c r="I84" i="3"/>
  <c r="J84" i="3"/>
  <c r="I76" i="3"/>
  <c r="J76" i="3"/>
  <c r="I68" i="3"/>
  <c r="J68" i="3"/>
  <c r="I60" i="3"/>
  <c r="J60" i="3"/>
  <c r="I52" i="3"/>
  <c r="J52" i="3"/>
  <c r="I44" i="3"/>
  <c r="J44" i="3"/>
  <c r="I36" i="3"/>
  <c r="J36" i="3"/>
  <c r="I28" i="3"/>
  <c r="J28" i="3"/>
  <c r="I20" i="3"/>
  <c r="I12" i="3"/>
  <c r="J12" i="3"/>
  <c r="J4" i="3"/>
  <c r="I4" i="3"/>
  <c r="I336" i="3"/>
  <c r="I251" i="3"/>
  <c r="I123" i="3"/>
  <c r="J359" i="3"/>
  <c r="J323" i="3"/>
  <c r="J195" i="3"/>
  <c r="J67" i="3"/>
  <c r="J353" i="3"/>
  <c r="I353" i="3"/>
  <c r="I356" i="3"/>
  <c r="J356" i="3"/>
  <c r="I324" i="3"/>
  <c r="J324" i="3"/>
  <c r="J367" i="3"/>
  <c r="I367" i="3"/>
  <c r="J351" i="3"/>
  <c r="I351" i="3"/>
  <c r="J335" i="3"/>
  <c r="I335" i="3"/>
  <c r="I203" i="3"/>
  <c r="I75" i="3"/>
  <c r="J275" i="3"/>
  <c r="J147" i="3"/>
  <c r="J19" i="3"/>
  <c r="J337" i="3"/>
  <c r="I337" i="3"/>
  <c r="I348" i="3"/>
  <c r="J348" i="3"/>
  <c r="J332" i="3"/>
  <c r="I332" i="3"/>
  <c r="I308" i="3"/>
  <c r="J308" i="3"/>
  <c r="J363" i="3"/>
  <c r="I363" i="3"/>
  <c r="J347" i="3"/>
  <c r="I347" i="3"/>
  <c r="J331" i="3"/>
  <c r="I331" i="3"/>
  <c r="I360" i="3"/>
  <c r="I328" i="3"/>
  <c r="I283" i="3"/>
  <c r="I155" i="3"/>
  <c r="I27" i="3"/>
  <c r="J355" i="3"/>
  <c r="J227" i="3"/>
  <c r="J99" i="3"/>
  <c r="I366" i="3"/>
  <c r="I350" i="3"/>
  <c r="I334" i="3"/>
  <c r="I88" i="3"/>
  <c r="J56" i="3"/>
  <c r="J40" i="3"/>
  <c r="J8" i="3"/>
  <c r="J7" i="3"/>
  <c r="I322" i="3"/>
  <c r="I306" i="3"/>
  <c r="I290" i="3"/>
  <c r="I274" i="3"/>
  <c r="I258" i="3"/>
  <c r="I242" i="3"/>
  <c r="I226" i="3"/>
  <c r="I210" i="3"/>
  <c r="I194" i="3"/>
  <c r="I178" i="3"/>
  <c r="I162" i="3"/>
  <c r="I146" i="3"/>
  <c r="I130" i="3"/>
  <c r="I114" i="3"/>
  <c r="I98" i="3"/>
  <c r="I82" i="3"/>
  <c r="I66" i="3"/>
  <c r="I50" i="3"/>
  <c r="I34" i="3"/>
  <c r="I18" i="3"/>
  <c r="J318" i="3"/>
  <c r="J302" i="3"/>
  <c r="J286" i="3"/>
  <c r="J270" i="3"/>
  <c r="J254" i="3"/>
  <c r="J238" i="3"/>
  <c r="J222" i="3"/>
  <c r="J206" i="3"/>
  <c r="J190" i="3"/>
  <c r="J174" i="3"/>
  <c r="J158" i="3"/>
  <c r="J142" i="3"/>
  <c r="J126" i="3"/>
  <c r="J110" i="3"/>
  <c r="J94" i="3"/>
  <c r="J78" i="3"/>
  <c r="J62" i="3"/>
  <c r="J46" i="3"/>
  <c r="J30" i="3"/>
  <c r="J14" i="3"/>
  <c r="J64" i="3"/>
  <c r="J48" i="3"/>
  <c r="J24" i="3"/>
  <c r="J6" i="3"/>
  <c r="I6" i="3"/>
  <c r="I362" i="3"/>
  <c r="I354" i="3"/>
  <c r="I346" i="3"/>
  <c r="I338" i="3"/>
  <c r="I330" i="3"/>
  <c r="I80" i="3"/>
  <c r="I64" i="3"/>
  <c r="I48" i="3"/>
  <c r="J72" i="3"/>
  <c r="J32" i="3"/>
  <c r="J16" i="3"/>
  <c r="J365" i="3"/>
  <c r="J357" i="3"/>
  <c r="J349" i="3"/>
  <c r="J341" i="3"/>
  <c r="J333" i="3"/>
  <c r="J325" i="3"/>
  <c r="J317" i="3"/>
  <c r="I317" i="3"/>
  <c r="J309" i="3"/>
  <c r="I309" i="3"/>
  <c r="J301" i="3"/>
  <c r="I301" i="3"/>
  <c r="J293" i="3"/>
  <c r="I293" i="3"/>
  <c r="J285" i="3"/>
  <c r="I285" i="3"/>
  <c r="J277" i="3"/>
  <c r="I277" i="3"/>
  <c r="J269" i="3"/>
  <c r="I269" i="3"/>
  <c r="J261" i="3"/>
  <c r="I261" i="3"/>
  <c r="J253" i="3"/>
  <c r="I253" i="3"/>
  <c r="J245" i="3"/>
  <c r="I245" i="3"/>
  <c r="J237" i="3"/>
  <c r="I237" i="3"/>
  <c r="J229" i="3"/>
  <c r="I229" i="3"/>
  <c r="J221" i="3"/>
  <c r="I221" i="3"/>
  <c r="J213" i="3"/>
  <c r="I213" i="3"/>
  <c r="J205" i="3"/>
  <c r="I205" i="3"/>
  <c r="J197" i="3"/>
  <c r="I197" i="3"/>
  <c r="J189" i="3"/>
  <c r="I189" i="3"/>
  <c r="J181" i="3"/>
  <c r="I181" i="3"/>
  <c r="J173" i="3"/>
  <c r="I173" i="3"/>
  <c r="J165" i="3"/>
  <c r="I165" i="3"/>
  <c r="J157" i="3"/>
  <c r="I157" i="3"/>
  <c r="J149" i="3"/>
  <c r="I149" i="3"/>
  <c r="J141" i="3"/>
  <c r="I141" i="3"/>
  <c r="J133" i="3"/>
  <c r="I133" i="3"/>
  <c r="J125" i="3"/>
  <c r="I125" i="3"/>
  <c r="J117" i="3"/>
  <c r="I117" i="3"/>
  <c r="J109" i="3"/>
  <c r="I109" i="3"/>
  <c r="J101" i="3"/>
  <c r="I101" i="3"/>
  <c r="J93" i="3"/>
  <c r="I93" i="3"/>
  <c r="J85" i="3"/>
  <c r="I85" i="3"/>
  <c r="J77" i="3"/>
  <c r="I77" i="3"/>
  <c r="J69" i="3"/>
  <c r="I69" i="3"/>
  <c r="J61" i="3"/>
  <c r="I61" i="3"/>
  <c r="J53" i="3"/>
  <c r="I53" i="3"/>
  <c r="J45" i="3"/>
  <c r="I45" i="3"/>
  <c r="J37" i="3"/>
  <c r="I37" i="3"/>
  <c r="J29" i="3"/>
  <c r="I29" i="3"/>
  <c r="J21" i="3"/>
  <c r="I21" i="3"/>
  <c r="J13" i="3"/>
  <c r="I13" i="3"/>
  <c r="J5" i="3"/>
  <c r="I5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" i="3"/>
  <c r="E3" i="3"/>
  <c r="F3" i="3"/>
  <c r="D3" i="3"/>
  <c r="I3" i="3" l="1"/>
  <c r="P11" i="7"/>
  <c r="S10" i="3" s="1"/>
  <c r="T24" i="3" s="1"/>
  <c r="U10422" i="2"/>
  <c r="U10424" i="2"/>
  <c r="U10430" i="2"/>
  <c r="U10432" i="2"/>
  <c r="U10438" i="2"/>
  <c r="U10440" i="2"/>
  <c r="U10446" i="2"/>
  <c r="U10448" i="2"/>
  <c r="U10454" i="2"/>
  <c r="U10415" i="2"/>
  <c r="U10414" i="2"/>
  <c r="U10411" i="2"/>
  <c r="U10412" i="2"/>
  <c r="U10413" i="2"/>
  <c r="U10416" i="2"/>
  <c r="U10417" i="2"/>
  <c r="U10418" i="2"/>
  <c r="U10419" i="2"/>
  <c r="U10420" i="2"/>
  <c r="U10421" i="2"/>
  <c r="U10423" i="2"/>
  <c r="U10425" i="2"/>
  <c r="U10426" i="2"/>
  <c r="U10427" i="2"/>
  <c r="U10428" i="2"/>
  <c r="U10429" i="2"/>
  <c r="U10431" i="2"/>
  <c r="U10433" i="2"/>
  <c r="U10434" i="2"/>
  <c r="U10435" i="2"/>
  <c r="U10436" i="2"/>
  <c r="U10437" i="2"/>
  <c r="U10439" i="2"/>
  <c r="U10441" i="2"/>
  <c r="U10442" i="2"/>
  <c r="U10443" i="2"/>
  <c r="U10444" i="2"/>
  <c r="U10445" i="2"/>
  <c r="U10447" i="2"/>
  <c r="U10449" i="2"/>
  <c r="U10450" i="2"/>
  <c r="U10451" i="2"/>
  <c r="U10452" i="2"/>
  <c r="U10453" i="2"/>
  <c r="P12" i="7" l="1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AU347" i="3" s="1"/>
  <c r="B346" i="3"/>
  <c r="AU346" i="3" s="1"/>
  <c r="B345" i="3"/>
  <c r="AU345" i="3" s="1"/>
  <c r="B344" i="3"/>
  <c r="AU344" i="3" s="1"/>
  <c r="B343" i="3"/>
  <c r="AU343" i="3" s="1"/>
  <c r="B342" i="3"/>
  <c r="AU342" i="3" s="1"/>
  <c r="B341" i="3"/>
  <c r="AU341" i="3" s="1"/>
  <c r="B340" i="3"/>
  <c r="B339" i="3"/>
  <c r="AU339" i="3" s="1"/>
  <c r="B338" i="3"/>
  <c r="AU338" i="3" s="1"/>
  <c r="B337" i="3"/>
  <c r="AU337" i="3" s="1"/>
  <c r="B336" i="3"/>
  <c r="AU336" i="3" s="1"/>
  <c r="B335" i="3"/>
  <c r="AU335" i="3" s="1"/>
  <c r="B334" i="3"/>
  <c r="AU334" i="3" s="1"/>
  <c r="B333" i="3"/>
  <c r="AU333" i="3" s="1"/>
  <c r="B332" i="3"/>
  <c r="AU332" i="3" s="1"/>
  <c r="B331" i="3"/>
  <c r="AU331" i="3" s="1"/>
  <c r="B330" i="3"/>
  <c r="AU330" i="3" s="1"/>
  <c r="B329" i="3"/>
  <c r="AU329" i="3" s="1"/>
  <c r="B328" i="3"/>
  <c r="AU328" i="3" s="1"/>
  <c r="B327" i="3"/>
  <c r="AU327" i="3" s="1"/>
  <c r="B326" i="3"/>
  <c r="AU326" i="3" s="1"/>
  <c r="B325" i="3"/>
  <c r="AU325" i="3" s="1"/>
  <c r="B324" i="3"/>
  <c r="B323" i="3"/>
  <c r="AU323" i="3" s="1"/>
  <c r="B322" i="3"/>
  <c r="AU322" i="3" s="1"/>
  <c r="B321" i="3"/>
  <c r="AU321" i="3" s="1"/>
  <c r="B320" i="3"/>
  <c r="AU320" i="3" s="1"/>
  <c r="B319" i="3"/>
  <c r="AU319" i="3" s="1"/>
  <c r="B318" i="3"/>
  <c r="AU318" i="3" s="1"/>
  <c r="B317" i="3"/>
  <c r="AU317" i="3" s="1"/>
  <c r="B316" i="3"/>
  <c r="AU316" i="3" s="1"/>
  <c r="B315" i="3"/>
  <c r="AU315" i="3" s="1"/>
  <c r="B314" i="3"/>
  <c r="AU314" i="3" s="1"/>
  <c r="B313" i="3"/>
  <c r="AU313" i="3" s="1"/>
  <c r="B312" i="3"/>
  <c r="AU312" i="3" s="1"/>
  <c r="B311" i="3"/>
  <c r="AU311" i="3" s="1"/>
  <c r="B310" i="3"/>
  <c r="AU310" i="3" s="1"/>
  <c r="B309" i="3"/>
  <c r="AU309" i="3" s="1"/>
  <c r="B308" i="3"/>
  <c r="AU308" i="3" s="1"/>
  <c r="B307" i="3"/>
  <c r="AU307" i="3" s="1"/>
  <c r="B306" i="3"/>
  <c r="AU306" i="3" s="1"/>
  <c r="B305" i="3"/>
  <c r="AU305" i="3" s="1"/>
  <c r="B304" i="3"/>
  <c r="AU304" i="3" s="1"/>
  <c r="B303" i="3"/>
  <c r="AU303" i="3" s="1"/>
  <c r="B302" i="3"/>
  <c r="AU302" i="3" s="1"/>
  <c r="B301" i="3"/>
  <c r="AU301" i="3" s="1"/>
  <c r="B300" i="3"/>
  <c r="AU300" i="3" s="1"/>
  <c r="B299" i="3"/>
  <c r="AU299" i="3" s="1"/>
  <c r="B298" i="3"/>
  <c r="AU298" i="3" s="1"/>
  <c r="B297" i="3"/>
  <c r="AU297" i="3" s="1"/>
  <c r="B296" i="3"/>
  <c r="AU296" i="3" s="1"/>
  <c r="B295" i="3"/>
  <c r="AU295" i="3" s="1"/>
  <c r="B294" i="3"/>
  <c r="AU294" i="3" s="1"/>
  <c r="B293" i="3"/>
  <c r="AU293" i="3" s="1"/>
  <c r="B292" i="3"/>
  <c r="AU292" i="3" s="1"/>
  <c r="B291" i="3"/>
  <c r="AU291" i="3" s="1"/>
  <c r="B290" i="3"/>
  <c r="AU290" i="3" s="1"/>
  <c r="B289" i="3"/>
  <c r="AU289" i="3" s="1"/>
  <c r="B288" i="3"/>
  <c r="AU288" i="3" s="1"/>
  <c r="B287" i="3"/>
  <c r="AU287" i="3" s="1"/>
  <c r="B286" i="3"/>
  <c r="AU286" i="3" s="1"/>
  <c r="B285" i="3"/>
  <c r="AU285" i="3" s="1"/>
  <c r="B284" i="3"/>
  <c r="AU284" i="3" s="1"/>
  <c r="B283" i="3"/>
  <c r="AU283" i="3" s="1"/>
  <c r="B282" i="3"/>
  <c r="AU282" i="3" s="1"/>
  <c r="B281" i="3"/>
  <c r="AU281" i="3" s="1"/>
  <c r="B280" i="3"/>
  <c r="B279" i="3"/>
  <c r="AU279" i="3" s="1"/>
  <c r="B278" i="3"/>
  <c r="AU278" i="3" s="1"/>
  <c r="B277" i="3"/>
  <c r="AU277" i="3" s="1"/>
  <c r="B276" i="3"/>
  <c r="AU276" i="3" s="1"/>
  <c r="B275" i="3"/>
  <c r="AU275" i="3" s="1"/>
  <c r="B274" i="3"/>
  <c r="AU274" i="3" s="1"/>
  <c r="B273" i="3"/>
  <c r="B272" i="3"/>
  <c r="AU272" i="3" s="1"/>
  <c r="B271" i="3"/>
  <c r="B270" i="3"/>
  <c r="AU270" i="3" s="1"/>
  <c r="B269" i="3"/>
  <c r="AU269" i="3" s="1"/>
  <c r="B268" i="3"/>
  <c r="AU268" i="3" s="1"/>
  <c r="B267" i="3"/>
  <c r="AU267" i="3" s="1"/>
  <c r="B266" i="3"/>
  <c r="AU266" i="3" s="1"/>
  <c r="B265" i="3"/>
  <c r="AU265" i="3" s="1"/>
  <c r="B264" i="3"/>
  <c r="AU264" i="3" s="1"/>
  <c r="B263" i="3"/>
  <c r="AU263" i="3" s="1"/>
  <c r="B262" i="3"/>
  <c r="AU262" i="3" s="1"/>
  <c r="B261" i="3"/>
  <c r="AU261" i="3" s="1"/>
  <c r="B260" i="3"/>
  <c r="B259" i="3"/>
  <c r="AU259" i="3" s="1"/>
  <c r="B258" i="3"/>
  <c r="AU258" i="3" s="1"/>
  <c r="B257" i="3"/>
  <c r="AU257" i="3" s="1"/>
  <c r="B256" i="3"/>
  <c r="B255" i="3"/>
  <c r="B254" i="3"/>
  <c r="AU254" i="3" s="1"/>
  <c r="B253" i="3"/>
  <c r="AU253" i="3" s="1"/>
  <c r="B252" i="3"/>
  <c r="AU252" i="3" s="1"/>
  <c r="B251" i="3"/>
  <c r="B250" i="3"/>
  <c r="B249" i="3"/>
  <c r="B248" i="3"/>
  <c r="B247" i="3"/>
  <c r="AU247" i="3" s="1"/>
  <c r="B246" i="3"/>
  <c r="AU246" i="3" s="1"/>
  <c r="B245" i="3"/>
  <c r="AU245" i="3" s="1"/>
  <c r="B244" i="3"/>
  <c r="AU244" i="3" s="1"/>
  <c r="B243" i="3"/>
  <c r="AU243" i="3" s="1"/>
  <c r="B242" i="3"/>
  <c r="AU242" i="3" s="1"/>
  <c r="B241" i="3"/>
  <c r="AU241" i="3" s="1"/>
  <c r="B240" i="3"/>
  <c r="AU240" i="3" s="1"/>
  <c r="B239" i="3"/>
  <c r="AU239" i="3" s="1"/>
  <c r="B238" i="3"/>
  <c r="AU238" i="3" s="1"/>
  <c r="B237" i="3"/>
  <c r="B236" i="3"/>
  <c r="AU236" i="3" s="1"/>
  <c r="B235" i="3"/>
  <c r="AU235" i="3" s="1"/>
  <c r="B234" i="3"/>
  <c r="AU234" i="3" s="1"/>
  <c r="B233" i="3"/>
  <c r="B232" i="3"/>
  <c r="AU232" i="3" s="1"/>
  <c r="B231" i="3"/>
  <c r="B230" i="3"/>
  <c r="AU230" i="3" s="1"/>
  <c r="B229" i="3"/>
  <c r="B228" i="3"/>
  <c r="AU228" i="3" s="1"/>
  <c r="B227" i="3"/>
  <c r="AU227" i="3" s="1"/>
  <c r="B226" i="3"/>
  <c r="AU226" i="3" s="1"/>
  <c r="B225" i="3"/>
  <c r="B224" i="3"/>
  <c r="AU224" i="3" s="1"/>
  <c r="B223" i="3"/>
  <c r="B222" i="3"/>
  <c r="AU222" i="3" s="1"/>
  <c r="B221" i="3"/>
  <c r="B220" i="3"/>
  <c r="AU220" i="3" s="1"/>
  <c r="B219" i="3"/>
  <c r="AU219" i="3" s="1"/>
  <c r="B218" i="3"/>
  <c r="AU218" i="3" s="1"/>
  <c r="B217" i="3"/>
  <c r="AU217" i="3" s="1"/>
  <c r="B216" i="3"/>
  <c r="AU216" i="3" s="1"/>
  <c r="B215" i="3"/>
  <c r="AU215" i="3" s="1"/>
  <c r="B214" i="3"/>
  <c r="AU214" i="3" s="1"/>
  <c r="B213" i="3"/>
  <c r="B212" i="3"/>
  <c r="AU212" i="3" s="1"/>
  <c r="B211" i="3"/>
  <c r="AU211" i="3" s="1"/>
  <c r="B210" i="3"/>
  <c r="AU210" i="3" s="1"/>
  <c r="B209" i="3"/>
  <c r="AU209" i="3" s="1"/>
  <c r="B208" i="3"/>
  <c r="AU208" i="3" s="1"/>
  <c r="B207" i="3"/>
  <c r="AU207" i="3" s="1"/>
  <c r="B206" i="3"/>
  <c r="AU206" i="3" s="1"/>
  <c r="B205" i="3"/>
  <c r="AU205" i="3" s="1"/>
  <c r="B204" i="3"/>
  <c r="AU204" i="3" s="1"/>
  <c r="B203" i="3"/>
  <c r="AU203" i="3" s="1"/>
  <c r="B202" i="3"/>
  <c r="AU202" i="3" s="1"/>
  <c r="B201" i="3"/>
  <c r="AU201" i="3" s="1"/>
  <c r="B200" i="3"/>
  <c r="AU200" i="3" s="1"/>
  <c r="B199" i="3"/>
  <c r="AU199" i="3" s="1"/>
  <c r="B198" i="3"/>
  <c r="AU198" i="3" s="1"/>
  <c r="B197" i="3"/>
  <c r="AU197" i="3" s="1"/>
  <c r="B196" i="3"/>
  <c r="AU196" i="3" s="1"/>
  <c r="B195" i="3"/>
  <c r="AU195" i="3" s="1"/>
  <c r="B194" i="3"/>
  <c r="AU194" i="3" s="1"/>
  <c r="B193" i="3"/>
  <c r="AU193" i="3" s="1"/>
  <c r="B192" i="3"/>
  <c r="AU192" i="3" s="1"/>
  <c r="B191" i="3"/>
  <c r="AU191" i="3" s="1"/>
  <c r="B190" i="3"/>
  <c r="AU190" i="3" s="1"/>
  <c r="B189" i="3"/>
  <c r="AU189" i="3" s="1"/>
  <c r="B188" i="3"/>
  <c r="B187" i="3"/>
  <c r="AU187" i="3" s="1"/>
  <c r="B186" i="3"/>
  <c r="AU186" i="3" s="1"/>
  <c r="B185" i="3"/>
  <c r="AU185" i="3" s="1"/>
  <c r="B184" i="3"/>
  <c r="AU184" i="3" s="1"/>
  <c r="B183" i="3"/>
  <c r="AU183" i="3" s="1"/>
  <c r="B182" i="3"/>
  <c r="AU182" i="3" s="1"/>
  <c r="B181" i="3"/>
  <c r="AU181" i="3" s="1"/>
  <c r="B180" i="3"/>
  <c r="AU180" i="3" s="1"/>
  <c r="B179" i="3"/>
  <c r="AU179" i="3" s="1"/>
  <c r="B178" i="3"/>
  <c r="AU178" i="3" s="1"/>
  <c r="B177" i="3"/>
  <c r="AU177" i="3" s="1"/>
  <c r="B176" i="3"/>
  <c r="AU176" i="3" s="1"/>
  <c r="B175" i="3"/>
  <c r="AU175" i="3" s="1"/>
  <c r="B174" i="3"/>
  <c r="AU174" i="3" s="1"/>
  <c r="B173" i="3"/>
  <c r="AU173" i="3" s="1"/>
  <c r="B172" i="3"/>
  <c r="AU172" i="3" s="1"/>
  <c r="B171" i="3"/>
  <c r="AU171" i="3" s="1"/>
  <c r="B170" i="3"/>
  <c r="AU170" i="3" s="1"/>
  <c r="B169" i="3"/>
  <c r="B168" i="3"/>
  <c r="AU168" i="3" s="1"/>
  <c r="B167" i="3"/>
  <c r="AU167" i="3" s="1"/>
  <c r="B166" i="3"/>
  <c r="AU166" i="3" s="1"/>
  <c r="B165" i="3"/>
  <c r="AU165" i="3" s="1"/>
  <c r="B164" i="3"/>
  <c r="AU164" i="3" s="1"/>
  <c r="B163" i="3"/>
  <c r="AU163" i="3" s="1"/>
  <c r="B162" i="3"/>
  <c r="AU162" i="3" s="1"/>
  <c r="B161" i="3"/>
  <c r="AU161" i="3" s="1"/>
  <c r="B160" i="3"/>
  <c r="AU160" i="3" s="1"/>
  <c r="B159" i="3"/>
  <c r="B158" i="3"/>
  <c r="AU158" i="3" s="1"/>
  <c r="B157" i="3"/>
  <c r="B156" i="3"/>
  <c r="AU156" i="3" s="1"/>
  <c r="B155" i="3"/>
  <c r="AU155" i="3" s="1"/>
  <c r="B154" i="3"/>
  <c r="AU154" i="3" s="1"/>
  <c r="B153" i="3"/>
  <c r="B152" i="3"/>
  <c r="AU152" i="3" s="1"/>
  <c r="B151" i="3"/>
  <c r="AU151" i="3" s="1"/>
  <c r="B150" i="3"/>
  <c r="AU150" i="3" s="1"/>
  <c r="B149" i="3"/>
  <c r="AU149" i="3" s="1"/>
  <c r="B148" i="3"/>
  <c r="AU148" i="3" s="1"/>
  <c r="B147" i="3"/>
  <c r="AU147" i="3" s="1"/>
  <c r="B146" i="3"/>
  <c r="AU146" i="3" s="1"/>
  <c r="B145" i="3"/>
  <c r="AU145" i="3" s="1"/>
  <c r="B144" i="3"/>
  <c r="AU144" i="3" s="1"/>
  <c r="B143" i="3"/>
  <c r="AU143" i="3" s="1"/>
  <c r="B142" i="3"/>
  <c r="AU142" i="3" s="1"/>
  <c r="B141" i="3"/>
  <c r="AU141" i="3" s="1"/>
  <c r="B140" i="3"/>
  <c r="AU140" i="3" s="1"/>
  <c r="B139" i="3"/>
  <c r="AU139" i="3" s="1"/>
  <c r="B138" i="3"/>
  <c r="AU138" i="3" s="1"/>
  <c r="B137" i="3"/>
  <c r="AU137" i="3" s="1"/>
  <c r="B136" i="3"/>
  <c r="AU136" i="3" s="1"/>
  <c r="B135" i="3"/>
  <c r="AU135" i="3" s="1"/>
  <c r="B134" i="3"/>
  <c r="AU134" i="3" s="1"/>
  <c r="B133" i="3"/>
  <c r="AU133" i="3" s="1"/>
  <c r="B132" i="3"/>
  <c r="AU132" i="3" s="1"/>
  <c r="B131" i="3"/>
  <c r="AU131" i="3" s="1"/>
  <c r="B130" i="3"/>
  <c r="AU130" i="3" s="1"/>
  <c r="B129" i="3"/>
  <c r="AU129" i="3" s="1"/>
  <c r="B128" i="3"/>
  <c r="AU128" i="3" s="1"/>
  <c r="B127" i="3"/>
  <c r="AU127" i="3" s="1"/>
  <c r="B126" i="3"/>
  <c r="AU126" i="3" s="1"/>
  <c r="B125" i="3"/>
  <c r="AU125" i="3" s="1"/>
  <c r="B124" i="3"/>
  <c r="AU124" i="3" s="1"/>
  <c r="B123" i="3"/>
  <c r="AU123" i="3" s="1"/>
  <c r="B122" i="3"/>
  <c r="AU122" i="3" s="1"/>
  <c r="B121" i="3"/>
  <c r="AU121" i="3" s="1"/>
  <c r="B120" i="3"/>
  <c r="AU120" i="3" s="1"/>
  <c r="B119" i="3"/>
  <c r="AU119" i="3" s="1"/>
  <c r="B118" i="3"/>
  <c r="AU118" i="3" s="1"/>
  <c r="B117" i="3"/>
  <c r="AU117" i="3" s="1"/>
  <c r="B116" i="3"/>
  <c r="AU116" i="3" s="1"/>
  <c r="B115" i="3"/>
  <c r="AU115" i="3" s="1"/>
  <c r="B114" i="3"/>
  <c r="AU114" i="3" s="1"/>
  <c r="B113" i="3"/>
  <c r="AU113" i="3" s="1"/>
  <c r="B112" i="3"/>
  <c r="AU112" i="3" s="1"/>
  <c r="B111" i="3"/>
  <c r="AU111" i="3" s="1"/>
  <c r="B110" i="3"/>
  <c r="AU110" i="3" s="1"/>
  <c r="B109" i="3"/>
  <c r="AU109" i="3" s="1"/>
  <c r="B108" i="3"/>
  <c r="AU108" i="3" s="1"/>
  <c r="B107" i="3"/>
  <c r="AU107" i="3" s="1"/>
  <c r="B106" i="3"/>
  <c r="AU106" i="3" s="1"/>
  <c r="B105" i="3"/>
  <c r="AU105" i="3" s="1"/>
  <c r="B104" i="3"/>
  <c r="B103" i="3"/>
  <c r="AU103" i="3" s="1"/>
  <c r="B102" i="3"/>
  <c r="AU102" i="3" s="1"/>
  <c r="B101" i="3"/>
  <c r="AU101" i="3" s="1"/>
  <c r="B100" i="3"/>
  <c r="AU100" i="3" s="1"/>
  <c r="B99" i="3"/>
  <c r="B98" i="3"/>
  <c r="AU98" i="3" s="1"/>
  <c r="B97" i="3"/>
  <c r="AU97" i="3" s="1"/>
  <c r="B96" i="3"/>
  <c r="AU96" i="3" s="1"/>
  <c r="B95" i="3"/>
  <c r="AU95" i="3" s="1"/>
  <c r="B94" i="3"/>
  <c r="AU94" i="3" s="1"/>
  <c r="B93" i="3"/>
  <c r="AU93" i="3" s="1"/>
  <c r="B92" i="3"/>
  <c r="AU92" i="3" s="1"/>
  <c r="B91" i="3"/>
  <c r="AU91" i="3" s="1"/>
  <c r="B90" i="3"/>
  <c r="AU90" i="3" s="1"/>
  <c r="B89" i="3"/>
  <c r="AU89" i="3" s="1"/>
  <c r="B88" i="3"/>
  <c r="AU88" i="3" s="1"/>
  <c r="B87" i="3"/>
  <c r="B86" i="3"/>
  <c r="AU86" i="3" s="1"/>
  <c r="B85" i="3"/>
  <c r="AU85" i="3" s="1"/>
  <c r="B84" i="3"/>
  <c r="AU84" i="3" s="1"/>
  <c r="B83" i="3"/>
  <c r="AU83" i="3" s="1"/>
  <c r="B82" i="3"/>
  <c r="AU82" i="3" s="1"/>
  <c r="B81" i="3"/>
  <c r="AU81" i="3" s="1"/>
  <c r="B80" i="3"/>
  <c r="B79" i="3"/>
  <c r="AU79" i="3" s="1"/>
  <c r="B78" i="3"/>
  <c r="B77" i="3"/>
  <c r="B76" i="3"/>
  <c r="AU76" i="3" s="1"/>
  <c r="B75" i="3"/>
  <c r="AU75" i="3" s="1"/>
  <c r="B74" i="3"/>
  <c r="AU74" i="3" s="1"/>
  <c r="B73" i="3"/>
  <c r="AU73" i="3" s="1"/>
  <c r="B72" i="3"/>
  <c r="AU72" i="3" s="1"/>
  <c r="B71" i="3"/>
  <c r="AU71" i="3" s="1"/>
  <c r="B70" i="3"/>
  <c r="AU70" i="3" s="1"/>
  <c r="B69" i="3"/>
  <c r="AU69" i="3" s="1"/>
  <c r="B68" i="3"/>
  <c r="AU68" i="3" s="1"/>
  <c r="B67" i="3"/>
  <c r="AU67" i="3" s="1"/>
  <c r="B66" i="3"/>
  <c r="AU66" i="3" s="1"/>
  <c r="B65" i="3"/>
  <c r="AU65" i="3" s="1"/>
  <c r="B64" i="3"/>
  <c r="AU64" i="3" s="1"/>
  <c r="B63" i="3"/>
  <c r="AU63" i="3" s="1"/>
  <c r="B62" i="3"/>
  <c r="AU62" i="3" s="1"/>
  <c r="B61" i="3"/>
  <c r="AU61" i="3" s="1"/>
  <c r="B60" i="3"/>
  <c r="AU60" i="3" s="1"/>
  <c r="B59" i="3"/>
  <c r="AU59" i="3" s="1"/>
  <c r="B58" i="3"/>
  <c r="AU58" i="3" s="1"/>
  <c r="B57" i="3"/>
  <c r="AU57" i="3" s="1"/>
  <c r="B56" i="3"/>
  <c r="AU56" i="3" s="1"/>
  <c r="B55" i="3"/>
  <c r="AU55" i="3" s="1"/>
  <c r="B54" i="3"/>
  <c r="AU54" i="3" s="1"/>
  <c r="B53" i="3"/>
  <c r="B52" i="3"/>
  <c r="AU52" i="3" s="1"/>
  <c r="B51" i="3"/>
  <c r="AU51" i="3" s="1"/>
  <c r="B50" i="3"/>
  <c r="AU50" i="3" s="1"/>
  <c r="B49" i="3"/>
  <c r="B48" i="3"/>
  <c r="AU48" i="3" s="1"/>
  <c r="B47" i="3"/>
  <c r="B46" i="3"/>
  <c r="AU46" i="3" s="1"/>
  <c r="B45" i="3"/>
  <c r="AU45" i="3" s="1"/>
  <c r="B44" i="3"/>
  <c r="AU44" i="3" s="1"/>
  <c r="B43" i="3"/>
  <c r="AU43" i="3" s="1"/>
  <c r="B42" i="3"/>
  <c r="AU42" i="3" s="1"/>
  <c r="B41" i="3"/>
  <c r="AU41" i="3" s="1"/>
  <c r="B40" i="3"/>
  <c r="AU40" i="3" s="1"/>
  <c r="B39" i="3"/>
  <c r="AU39" i="3" s="1"/>
  <c r="B38" i="3"/>
  <c r="AU38" i="3" s="1"/>
  <c r="B37" i="3"/>
  <c r="AU37" i="3" s="1"/>
  <c r="B36" i="3"/>
  <c r="AU36" i="3" s="1"/>
  <c r="B35" i="3"/>
  <c r="AU35" i="3" s="1"/>
  <c r="B34" i="3"/>
  <c r="AU34" i="3" s="1"/>
  <c r="B33" i="3"/>
  <c r="B32" i="3"/>
  <c r="B31" i="3"/>
  <c r="AU31" i="3" s="1"/>
  <c r="B30" i="3"/>
  <c r="B29" i="3"/>
  <c r="AU29" i="3" s="1"/>
  <c r="B28" i="3"/>
  <c r="AU28" i="3" s="1"/>
  <c r="B27" i="3"/>
  <c r="AU27" i="3" s="1"/>
  <c r="B26" i="3"/>
  <c r="AU26" i="3" s="1"/>
  <c r="B25" i="3"/>
  <c r="AU25" i="3" s="1"/>
  <c r="B24" i="3"/>
  <c r="AU24" i="3" s="1"/>
  <c r="B23" i="3"/>
  <c r="AU23" i="3" s="1"/>
  <c r="B22" i="3"/>
  <c r="B21" i="3"/>
  <c r="B20" i="3"/>
  <c r="AU20" i="3" s="1"/>
  <c r="B19" i="3"/>
  <c r="AU19" i="3" s="1"/>
  <c r="B18" i="3"/>
  <c r="AU18" i="3" s="1"/>
  <c r="B17" i="3"/>
  <c r="B16" i="3"/>
  <c r="AU16" i="3" s="1"/>
  <c r="B15" i="3"/>
  <c r="AU15" i="3" s="1"/>
  <c r="R14" i="3"/>
  <c r="B14" i="3"/>
  <c r="AU14" i="3" s="1"/>
  <c r="R13" i="3"/>
  <c r="B13" i="3"/>
  <c r="R12" i="3"/>
  <c r="B12" i="3"/>
  <c r="R11" i="3"/>
  <c r="B11" i="3"/>
  <c r="AU11" i="3" s="1"/>
  <c r="R10" i="3"/>
  <c r="B10" i="3"/>
  <c r="AU10" i="3" s="1"/>
  <c r="R9" i="3"/>
  <c r="B9" i="3"/>
  <c r="AU9" i="3" s="1"/>
  <c r="R8" i="3"/>
  <c r="B8" i="3"/>
  <c r="AU8" i="3" s="1"/>
  <c r="R7" i="3"/>
  <c r="B7" i="3"/>
  <c r="R6" i="3"/>
  <c r="B6" i="3"/>
  <c r="R5" i="3"/>
  <c r="B5" i="3"/>
  <c r="R4" i="3"/>
  <c r="B4" i="3"/>
  <c r="AU4" i="3" s="1"/>
  <c r="B3" i="3"/>
  <c r="I2" i="3"/>
  <c r="AS2" i="3" s="1"/>
  <c r="AR2" i="3"/>
  <c r="AH2" i="3"/>
  <c r="F2" i="3"/>
  <c r="E2" i="3"/>
  <c r="AF2" i="3" s="1"/>
  <c r="D2" i="3"/>
  <c r="AN2" i="3" s="1"/>
  <c r="C2" i="3"/>
  <c r="D1" i="3"/>
  <c r="AL7586" i="2"/>
  <c r="AK7586" i="2"/>
  <c r="AJ7586" i="2"/>
  <c r="AI7586" i="2"/>
  <c r="AH7586" i="2"/>
  <c r="S11" i="3" l="1"/>
  <c r="T25" i="3" s="1"/>
  <c r="AU350" i="3"/>
  <c r="AL350" i="3"/>
  <c r="AU354" i="3"/>
  <c r="AL354" i="3"/>
  <c r="AU358" i="3"/>
  <c r="AL358" i="3"/>
  <c r="AU362" i="3"/>
  <c r="AL362" i="3"/>
  <c r="AU366" i="3"/>
  <c r="AL366" i="3"/>
  <c r="AE2" i="3"/>
  <c r="AU351" i="3"/>
  <c r="AL351" i="3"/>
  <c r="AU355" i="3"/>
  <c r="AL355" i="3"/>
  <c r="AU359" i="3"/>
  <c r="AL359" i="3"/>
  <c r="AU363" i="3"/>
  <c r="AL363" i="3"/>
  <c r="AU367" i="3"/>
  <c r="AL367" i="3"/>
  <c r="AU348" i="3"/>
  <c r="AL348" i="3"/>
  <c r="AU352" i="3"/>
  <c r="AL352" i="3"/>
  <c r="AU356" i="3"/>
  <c r="AL356" i="3"/>
  <c r="AU360" i="3"/>
  <c r="AL360" i="3"/>
  <c r="AU364" i="3"/>
  <c r="AL364" i="3"/>
  <c r="AU349" i="3"/>
  <c r="AL349" i="3"/>
  <c r="AU353" i="3"/>
  <c r="AL353" i="3"/>
  <c r="AU357" i="3"/>
  <c r="AL357" i="3"/>
  <c r="AU361" i="3"/>
  <c r="AL361" i="3"/>
  <c r="AU365" i="3"/>
  <c r="AL365" i="3"/>
  <c r="P13" i="7"/>
  <c r="S12" i="3" s="1"/>
  <c r="T26" i="3" s="1"/>
  <c r="AC13" i="3"/>
  <c r="AU13" i="3"/>
  <c r="AL159" i="3"/>
  <c r="AU159" i="3"/>
  <c r="AC248" i="3"/>
  <c r="AU248" i="3"/>
  <c r="AC256" i="3"/>
  <c r="AU256" i="3"/>
  <c r="AC271" i="3"/>
  <c r="AU271" i="3"/>
  <c r="AW2" i="3"/>
  <c r="C3" i="4" s="1"/>
  <c r="AL6" i="3"/>
  <c r="AU6" i="3"/>
  <c r="AC21" i="3"/>
  <c r="AU21" i="3"/>
  <c r="AL99" i="3"/>
  <c r="AU99" i="3"/>
  <c r="AL153" i="3"/>
  <c r="AU153" i="3"/>
  <c r="AL169" i="3"/>
  <c r="AU169" i="3"/>
  <c r="AL225" i="3"/>
  <c r="AU225" i="3"/>
  <c r="AL233" i="3"/>
  <c r="AU233" i="3"/>
  <c r="AC249" i="3"/>
  <c r="AU249" i="3"/>
  <c r="AL256" i="3"/>
  <c r="AC280" i="3"/>
  <c r="AU280" i="3"/>
  <c r="AC5" i="3"/>
  <c r="AU5" i="3"/>
  <c r="T10" i="3"/>
  <c r="T13" i="3"/>
  <c r="T11" i="3"/>
  <c r="T5" i="3"/>
  <c r="T12" i="3"/>
  <c r="AU3" i="3"/>
  <c r="T4" i="3"/>
  <c r="T14" i="3"/>
  <c r="T7" i="3"/>
  <c r="T8" i="3"/>
  <c r="T6" i="3"/>
  <c r="T9" i="3"/>
  <c r="AC250" i="3"/>
  <c r="AU250" i="3"/>
  <c r="AL273" i="3"/>
  <c r="AU273" i="3"/>
  <c r="AL7" i="3"/>
  <c r="AU7" i="3"/>
  <c r="AC47" i="3"/>
  <c r="AU47" i="3"/>
  <c r="AC78" i="3"/>
  <c r="AU78" i="3"/>
  <c r="AC251" i="3"/>
  <c r="AU251" i="3"/>
  <c r="AL49" i="3"/>
  <c r="AU49" i="3"/>
  <c r="AL231" i="3"/>
  <c r="AU231" i="3"/>
  <c r="AC255" i="3"/>
  <c r="AU255" i="3"/>
  <c r="AC22" i="3"/>
  <c r="AU22" i="3"/>
  <c r="AL32" i="3"/>
  <c r="AU32" i="3"/>
  <c r="AL47" i="3"/>
  <c r="AC87" i="3"/>
  <c r="AU87" i="3"/>
  <c r="AC188" i="3"/>
  <c r="AU188" i="3"/>
  <c r="AL104" i="3"/>
  <c r="AU104" i="3"/>
  <c r="AL223" i="3"/>
  <c r="AU223" i="3"/>
  <c r="AL5" i="3"/>
  <c r="AL105" i="3"/>
  <c r="AC30" i="3"/>
  <c r="AU30" i="3"/>
  <c r="AL53" i="3"/>
  <c r="AU53" i="3"/>
  <c r="AL77" i="3"/>
  <c r="AU77" i="3"/>
  <c r="AL12" i="3"/>
  <c r="AU12" i="3"/>
  <c r="AC17" i="3"/>
  <c r="AU17" i="3"/>
  <c r="AC33" i="3"/>
  <c r="AU33" i="3"/>
  <c r="AC80" i="3"/>
  <c r="AU80" i="3"/>
  <c r="AL87" i="3"/>
  <c r="AL109" i="3"/>
  <c r="AL157" i="3"/>
  <c r="AU157" i="3"/>
  <c r="AL213" i="3"/>
  <c r="AU213" i="3"/>
  <c r="AL221" i="3"/>
  <c r="AU221" i="3"/>
  <c r="AL229" i="3"/>
  <c r="AU229" i="3"/>
  <c r="AC237" i="3"/>
  <c r="AU237" i="3"/>
  <c r="AC260" i="3"/>
  <c r="AU260" i="3"/>
  <c r="AL324" i="3"/>
  <c r="AU324" i="3"/>
  <c r="AC340" i="3"/>
  <c r="AU340" i="3"/>
  <c r="AQ2" i="3"/>
  <c r="AZ2" i="3"/>
  <c r="F3" i="4" s="1"/>
  <c r="BA2" i="3"/>
  <c r="G3" i="4" s="1"/>
  <c r="AL214" i="3"/>
  <c r="AL33" i="3"/>
  <c r="AL249" i="3"/>
  <c r="AL103" i="3"/>
  <c r="AL145" i="3"/>
  <c r="AL146" i="3"/>
  <c r="AL196" i="3"/>
  <c r="AC64" i="3"/>
  <c r="AL64" i="3"/>
  <c r="AL178" i="3"/>
  <c r="AC263" i="3"/>
  <c r="AL187" i="3"/>
  <c r="AL148" i="3"/>
  <c r="AL162" i="3"/>
  <c r="AC245" i="3"/>
  <c r="AL245" i="3"/>
  <c r="AC252" i="3"/>
  <c r="AL252" i="3"/>
  <c r="AL147" i="3"/>
  <c r="AL132" i="3"/>
  <c r="AC69" i="3"/>
  <c r="AL69" i="3"/>
  <c r="AL127" i="3"/>
  <c r="AL205" i="3"/>
  <c r="AL20" i="3"/>
  <c r="AL142" i="3"/>
  <c r="AC19" i="3"/>
  <c r="AL19" i="3"/>
  <c r="AL133" i="3"/>
  <c r="AL197" i="3"/>
  <c r="AC264" i="3"/>
  <c r="AL264" i="3"/>
  <c r="AC68" i="3"/>
  <c r="AL68" i="3"/>
  <c r="AC96" i="3"/>
  <c r="AL96" i="3"/>
  <c r="AC244" i="3"/>
  <c r="AL244" i="3"/>
  <c r="AL248" i="3"/>
  <c r="AL271" i="3"/>
  <c r="AL131" i="3"/>
  <c r="AL167" i="3"/>
  <c r="AL265" i="3"/>
  <c r="AL179" i="3"/>
  <c r="AL130" i="3"/>
  <c r="AC270" i="3"/>
  <c r="AL270" i="3"/>
  <c r="AL118" i="3"/>
  <c r="AL181" i="3"/>
  <c r="AL206" i="3"/>
  <c r="AO2" i="3"/>
  <c r="AX2" i="3"/>
  <c r="D3" i="4" s="1"/>
  <c r="AI2" i="3"/>
  <c r="AC37" i="3"/>
  <c r="AL138" i="3"/>
  <c r="AL150" i="3"/>
  <c r="AL185" i="3"/>
  <c r="AC70" i="3"/>
  <c r="AL70" i="3"/>
  <c r="AC85" i="3"/>
  <c r="AL85" i="3"/>
  <c r="AL122" i="3"/>
  <c r="AL123" i="3"/>
  <c r="AL200" i="3"/>
  <c r="AC266" i="3"/>
  <c r="J3" i="3"/>
  <c r="AC45" i="3"/>
  <c r="AL45" i="3"/>
  <c r="AC55" i="3"/>
  <c r="AL55" i="3"/>
  <c r="AC58" i="3"/>
  <c r="AL58" i="3"/>
  <c r="AL137" i="3"/>
  <c r="AL144" i="3"/>
  <c r="AC259" i="3"/>
  <c r="AL259" i="3"/>
  <c r="AL34" i="3"/>
  <c r="AC83" i="3"/>
  <c r="AL83" i="3"/>
  <c r="AL129" i="3"/>
  <c r="AL165" i="3"/>
  <c r="AL183" i="3"/>
  <c r="AL198" i="3"/>
  <c r="AL28" i="3"/>
  <c r="AL173" i="3"/>
  <c r="AC53" i="3"/>
  <c r="AC72" i="3"/>
  <c r="AL72" i="3"/>
  <c r="AC82" i="3"/>
  <c r="AL82" i="3"/>
  <c r="AL111" i="3"/>
  <c r="AL120" i="3"/>
  <c r="AL204" i="3"/>
  <c r="AL240" i="3"/>
  <c r="AL24" i="3"/>
  <c r="AC39" i="3"/>
  <c r="AL39" i="3"/>
  <c r="AC42" i="3"/>
  <c r="AL42" i="3"/>
  <c r="AC99" i="3"/>
  <c r="AL218" i="3"/>
  <c r="AL238" i="3"/>
  <c r="AC279" i="3"/>
  <c r="AL279" i="3"/>
  <c r="AL16" i="3"/>
  <c r="AC44" i="3"/>
  <c r="AL44" i="3"/>
  <c r="AL113" i="3"/>
  <c r="AL121" i="3"/>
  <c r="AL189" i="3"/>
  <c r="AC74" i="3"/>
  <c r="AL74" i="3"/>
  <c r="AL140" i="3"/>
  <c r="AL239" i="3"/>
  <c r="AC257" i="3"/>
  <c r="AL257" i="3"/>
  <c r="AL37" i="3"/>
  <c r="AC52" i="3"/>
  <c r="AL52" i="3"/>
  <c r="AC60" i="3"/>
  <c r="AL60" i="3"/>
  <c r="AC71" i="3"/>
  <c r="AL71" i="3"/>
  <c r="AL124" i="3"/>
  <c r="AL151" i="3"/>
  <c r="AL202" i="3"/>
  <c r="AL266" i="3"/>
  <c r="AC278" i="3"/>
  <c r="AL278" i="3"/>
  <c r="AC38" i="3"/>
  <c r="AL38" i="3"/>
  <c r="AC40" i="3"/>
  <c r="AL40" i="3"/>
  <c r="AC41" i="3"/>
  <c r="AC54" i="3"/>
  <c r="AL54" i="3"/>
  <c r="AC56" i="3"/>
  <c r="AL56" i="3"/>
  <c r="AC57" i="3"/>
  <c r="AL73" i="3"/>
  <c r="AL107" i="3"/>
  <c r="AL220" i="3"/>
  <c r="AC261" i="3"/>
  <c r="AL261" i="3"/>
  <c r="AC262" i="3"/>
  <c r="AL262" i="3"/>
  <c r="AC23" i="3"/>
  <c r="AL23" i="3"/>
  <c r="AL41" i="3"/>
  <c r="AC43" i="3"/>
  <c r="AL43" i="3"/>
  <c r="AL57" i="3"/>
  <c r="AC59" i="3"/>
  <c r="AL59" i="3"/>
  <c r="AL115" i="3"/>
  <c r="AL136" i="3"/>
  <c r="AL210" i="3"/>
  <c r="AC63" i="3"/>
  <c r="AL116" i="3"/>
  <c r="AL242" i="3"/>
  <c r="AC357" i="3"/>
  <c r="AC46" i="3"/>
  <c r="AL46" i="3"/>
  <c r="AC62" i="3"/>
  <c r="AL62" i="3"/>
  <c r="AC67" i="3"/>
  <c r="AC91" i="3"/>
  <c r="AL91" i="3"/>
  <c r="AL141" i="3"/>
  <c r="AL175" i="3"/>
  <c r="AL243" i="3"/>
  <c r="AC277" i="3"/>
  <c r="AL277" i="3"/>
  <c r="AG2" i="3"/>
  <c r="AY2" i="3"/>
  <c r="E3" i="4" s="1"/>
  <c r="AC3" i="3"/>
  <c r="AL18" i="3"/>
  <c r="AC51" i="3"/>
  <c r="AL51" i="3"/>
  <c r="AC65" i="3"/>
  <c r="AL65" i="3"/>
  <c r="AL78" i="3"/>
  <c r="AL117" i="3"/>
  <c r="AL119" i="3"/>
  <c r="AL164" i="3"/>
  <c r="AL166" i="3"/>
  <c r="AL186" i="3"/>
  <c r="AC193" i="3"/>
  <c r="AL193" i="3"/>
  <c r="AL194" i="3"/>
  <c r="AL216" i="3"/>
  <c r="AL237" i="3"/>
  <c r="AL255" i="3"/>
  <c r="AC258" i="3"/>
  <c r="AL258" i="3"/>
  <c r="AL313" i="3"/>
  <c r="AC31" i="3"/>
  <c r="AL63" i="3"/>
  <c r="AC76" i="3"/>
  <c r="AL76" i="3"/>
  <c r="AL112" i="3"/>
  <c r="AL125" i="3"/>
  <c r="AL241" i="3"/>
  <c r="AC268" i="3"/>
  <c r="AL268" i="3"/>
  <c r="AC324" i="3"/>
  <c r="AJ2" i="3"/>
  <c r="BB2" i="3"/>
  <c r="H3" i="4" s="1"/>
  <c r="AC18" i="3"/>
  <c r="AL31" i="3"/>
  <c r="AC48" i="3"/>
  <c r="AL48" i="3"/>
  <c r="AC49" i="3"/>
  <c r="AL67" i="3"/>
  <c r="AL126" i="3"/>
  <c r="AL161" i="3"/>
  <c r="AL177" i="3"/>
  <c r="AL212" i="3"/>
  <c r="AL251" i="3"/>
  <c r="AC254" i="3"/>
  <c r="AL254" i="3"/>
  <c r="AC269" i="3"/>
  <c r="AL269" i="3"/>
  <c r="AL280" i="3"/>
  <c r="AP2" i="3"/>
  <c r="AC50" i="3"/>
  <c r="AL50" i="3"/>
  <c r="AC66" i="3"/>
  <c r="AL66" i="3"/>
  <c r="AL80" i="3"/>
  <c r="AC93" i="3"/>
  <c r="AL128" i="3"/>
  <c r="AL135" i="3"/>
  <c r="AL143" i="3"/>
  <c r="AL191" i="3"/>
  <c r="AL208" i="3"/>
  <c r="AC246" i="3"/>
  <c r="AL246" i="3"/>
  <c r="AC247" i="3"/>
  <c r="AL247" i="3"/>
  <c r="AC253" i="3"/>
  <c r="AL253" i="3"/>
  <c r="AC272" i="3"/>
  <c r="AL272" i="3"/>
  <c r="AC276" i="3"/>
  <c r="AL276" i="3"/>
  <c r="AL260" i="3"/>
  <c r="AC274" i="3"/>
  <c r="AL274" i="3"/>
  <c r="AC275" i="3"/>
  <c r="AL101" i="3"/>
  <c r="AL134" i="3"/>
  <c r="AL149" i="3"/>
  <c r="AL174" i="3"/>
  <c r="AL250" i="3"/>
  <c r="AL263" i="3"/>
  <c r="AC273" i="3"/>
  <c r="AL275" i="3"/>
  <c r="AL79" i="3"/>
  <c r="AL207" i="3"/>
  <c r="AC207" i="3"/>
  <c r="AL288" i="3"/>
  <c r="AC288" i="3"/>
  <c r="AL318" i="3"/>
  <c r="AC318" i="3"/>
  <c r="AL9" i="3"/>
  <c r="AC9" i="3"/>
  <c r="AC79" i="3"/>
  <c r="AL188" i="3"/>
  <c r="AL340" i="3"/>
  <c r="AC27" i="3"/>
  <c r="AL27" i="3"/>
  <c r="AL81" i="3"/>
  <c r="AC81" i="3"/>
  <c r="AL209" i="3"/>
  <c r="AC209" i="3"/>
  <c r="AL296" i="3"/>
  <c r="AC296" i="3"/>
  <c r="AC361" i="3"/>
  <c r="AL10" i="3"/>
  <c r="AC10" i="3"/>
  <c r="AL35" i="3"/>
  <c r="AC35" i="3"/>
  <c r="AL75" i="3"/>
  <c r="AC75" i="3"/>
  <c r="AL227" i="3"/>
  <c r="AC227" i="3"/>
  <c r="AL235" i="3"/>
  <c r="AL310" i="3"/>
  <c r="AC310" i="3"/>
  <c r="AL336" i="3"/>
  <c r="AC336" i="3"/>
  <c r="AL4" i="3"/>
  <c r="AC4" i="3"/>
  <c r="AC11" i="3"/>
  <c r="AL11" i="3"/>
  <c r="AL84" i="3"/>
  <c r="AC84" i="3"/>
  <c r="AL92" i="3"/>
  <c r="AL94" i="3"/>
  <c r="AC94" i="3"/>
  <c r="AL114" i="3"/>
  <c r="AC114" i="3"/>
  <c r="AL155" i="3"/>
  <c r="AC155" i="3"/>
  <c r="AL160" i="3"/>
  <c r="AC160" i="3"/>
  <c r="AL171" i="3"/>
  <c r="AC171" i="3"/>
  <c r="AL182" i="3"/>
  <c r="AC182" i="3"/>
  <c r="AL282" i="3"/>
  <c r="AC282" i="3"/>
  <c r="AL286" i="3"/>
  <c r="AC286" i="3"/>
  <c r="AL322" i="3"/>
  <c r="AC322" i="3"/>
  <c r="AC356" i="3"/>
  <c r="AC358" i="3"/>
  <c r="AL8" i="3"/>
  <c r="AC14" i="3"/>
  <c r="AL14" i="3"/>
  <c r="AL25" i="3"/>
  <c r="AC25" i="3"/>
  <c r="AL29" i="3"/>
  <c r="AC29" i="3"/>
  <c r="AL184" i="3"/>
  <c r="AC184" i="3"/>
  <c r="AL224" i="3"/>
  <c r="AC224" i="3"/>
  <c r="AC235" i="3"/>
  <c r="AL306" i="3"/>
  <c r="AC306" i="3"/>
  <c r="AL329" i="3"/>
  <c r="AC329" i="3"/>
  <c r="AL341" i="3"/>
  <c r="AC341" i="3"/>
  <c r="AC7" i="3"/>
  <c r="AC8" i="3"/>
  <c r="AC15" i="3"/>
  <c r="AL15" i="3"/>
  <c r="AL26" i="3"/>
  <c r="AC26" i="3"/>
  <c r="AL36" i="3"/>
  <c r="AC36" i="3"/>
  <c r="AC92" i="3"/>
  <c r="AL98" i="3"/>
  <c r="AC98" i="3"/>
  <c r="AL110" i="3"/>
  <c r="AC110" i="3"/>
  <c r="AL211" i="3"/>
  <c r="AC211" i="3"/>
  <c r="AL304" i="3"/>
  <c r="AC304" i="3"/>
  <c r="AL323" i="3"/>
  <c r="AC323" i="3"/>
  <c r="AL325" i="3"/>
  <c r="AC325" i="3"/>
  <c r="AL345" i="3"/>
  <c r="AC345" i="3"/>
  <c r="AC352" i="3"/>
  <c r="AC359" i="3"/>
  <c r="AL13" i="3"/>
  <c r="AL22" i="3"/>
  <c r="AL61" i="3"/>
  <c r="AC61" i="3"/>
  <c r="AC97" i="3"/>
  <c r="AL97" i="3"/>
  <c r="AL108" i="3"/>
  <c r="AC108" i="3"/>
  <c r="AL154" i="3"/>
  <c r="AC154" i="3"/>
  <c r="AL158" i="3"/>
  <c r="AC158" i="3"/>
  <c r="AL170" i="3"/>
  <c r="AC170" i="3"/>
  <c r="AL180" i="3"/>
  <c r="AC180" i="3"/>
  <c r="AL203" i="3"/>
  <c r="AC203" i="3"/>
  <c r="AL217" i="3"/>
  <c r="AC217" i="3"/>
  <c r="AL222" i="3"/>
  <c r="AC222" i="3"/>
  <c r="AL228" i="3"/>
  <c r="AC228" i="3"/>
  <c r="AL234" i="3"/>
  <c r="AC234" i="3"/>
  <c r="AL290" i="3"/>
  <c r="AC290" i="3"/>
  <c r="AL294" i="3"/>
  <c r="AC294" i="3"/>
  <c r="AL312" i="3"/>
  <c r="AL314" i="3"/>
  <c r="AC314" i="3"/>
  <c r="AL319" i="3"/>
  <c r="AC319" i="3"/>
  <c r="AL332" i="3"/>
  <c r="AC332" i="3"/>
  <c r="AL337" i="3"/>
  <c r="AC337" i="3"/>
  <c r="AC348" i="3"/>
  <c r="AC353" i="3"/>
  <c r="AL86" i="3"/>
  <c r="AC86" i="3"/>
  <c r="AC95" i="3"/>
  <c r="AL95" i="3"/>
  <c r="AL176" i="3"/>
  <c r="AC176" i="3"/>
  <c r="AL190" i="3"/>
  <c r="AC190" i="3"/>
  <c r="AL201" i="3"/>
  <c r="AC201" i="3"/>
  <c r="AL215" i="3"/>
  <c r="AC215" i="3"/>
  <c r="AC231" i="3"/>
  <c r="AL298" i="3"/>
  <c r="AC298" i="3"/>
  <c r="AL302" i="3"/>
  <c r="AC302" i="3"/>
  <c r="AC312" i="3"/>
  <c r="AL315" i="3"/>
  <c r="AC315" i="3"/>
  <c r="AL328" i="3"/>
  <c r="AC328" i="3"/>
  <c r="AL333" i="3"/>
  <c r="AC333" i="3"/>
  <c r="AL344" i="3"/>
  <c r="AC344" i="3"/>
  <c r="AC349" i="3"/>
  <c r="AC363" i="3"/>
  <c r="AC367" i="3"/>
  <c r="AL3" i="3"/>
  <c r="AC6" i="3"/>
  <c r="AL17" i="3"/>
  <c r="AL30" i="3"/>
  <c r="AC32" i="3"/>
  <c r="AC88" i="3"/>
  <c r="AL89" i="3"/>
  <c r="AC89" i="3"/>
  <c r="AL100" i="3"/>
  <c r="AL102" i="3"/>
  <c r="AC102" i="3"/>
  <c r="AL106" i="3"/>
  <c r="AC106" i="3"/>
  <c r="AL139" i="3"/>
  <c r="AC139" i="3"/>
  <c r="AL156" i="3"/>
  <c r="AC156" i="3"/>
  <c r="AL163" i="3"/>
  <c r="AC163" i="3"/>
  <c r="AL172" i="3"/>
  <c r="AC172" i="3"/>
  <c r="AL195" i="3"/>
  <c r="AC195" i="3"/>
  <c r="AL199" i="3"/>
  <c r="AC199" i="3"/>
  <c r="AL230" i="3"/>
  <c r="AC230" i="3"/>
  <c r="AL236" i="3"/>
  <c r="AC236" i="3"/>
  <c r="AL267" i="3"/>
  <c r="AC267" i="3"/>
  <c r="AL284" i="3"/>
  <c r="AL292" i="3"/>
  <c r="AL300" i="3"/>
  <c r="AL308" i="3"/>
  <c r="AL316" i="3"/>
  <c r="AC316" i="3"/>
  <c r="AL320" i="3"/>
  <c r="AC320" i="3"/>
  <c r="AL326" i="3"/>
  <c r="AC326" i="3"/>
  <c r="AL330" i="3"/>
  <c r="AC330" i="3"/>
  <c r="AL334" i="3"/>
  <c r="AC334" i="3"/>
  <c r="AL338" i="3"/>
  <c r="AC338" i="3"/>
  <c r="AL342" i="3"/>
  <c r="AC342" i="3"/>
  <c r="AL346" i="3"/>
  <c r="AC346" i="3"/>
  <c r="AC350" i="3"/>
  <c r="AC354" i="3"/>
  <c r="AL21" i="3"/>
  <c r="AC77" i="3"/>
  <c r="AL88" i="3"/>
  <c r="AL90" i="3"/>
  <c r="AC90" i="3"/>
  <c r="AC100" i="3"/>
  <c r="AL152" i="3"/>
  <c r="AC152" i="3"/>
  <c r="AC159" i="3"/>
  <c r="AL168" i="3"/>
  <c r="AC168" i="3"/>
  <c r="AL192" i="3"/>
  <c r="AC192" i="3"/>
  <c r="AL219" i="3"/>
  <c r="AC219" i="3"/>
  <c r="AC223" i="3"/>
  <c r="AL226" i="3"/>
  <c r="AC226" i="3"/>
  <c r="AL232" i="3"/>
  <c r="AC232" i="3"/>
  <c r="AC284" i="3"/>
  <c r="AC292" i="3"/>
  <c r="AC300" i="3"/>
  <c r="AC308" i="3"/>
  <c r="AL317" i="3"/>
  <c r="AC317" i="3"/>
  <c r="AL321" i="3"/>
  <c r="AC321" i="3"/>
  <c r="AL327" i="3"/>
  <c r="AC327" i="3"/>
  <c r="AL331" i="3"/>
  <c r="AC331" i="3"/>
  <c r="AL335" i="3"/>
  <c r="AC335" i="3"/>
  <c r="AL339" i="3"/>
  <c r="AC339" i="3"/>
  <c r="AL343" i="3"/>
  <c r="AC343" i="3"/>
  <c r="AL347" i="3"/>
  <c r="AC347" i="3"/>
  <c r="AC351" i="3"/>
  <c r="AC355" i="3"/>
  <c r="AC365" i="3"/>
  <c r="AC12" i="3"/>
  <c r="AC16" i="3"/>
  <c r="AC20" i="3"/>
  <c r="AC24" i="3"/>
  <c r="AC28" i="3"/>
  <c r="AC34" i="3"/>
  <c r="AL281" i="3"/>
  <c r="AL283" i="3"/>
  <c r="AL285" i="3"/>
  <c r="AL287" i="3"/>
  <c r="AL289" i="3"/>
  <c r="AL291" i="3"/>
  <c r="AL293" i="3"/>
  <c r="AL295" i="3"/>
  <c r="AL297" i="3"/>
  <c r="AL299" i="3"/>
  <c r="AL301" i="3"/>
  <c r="AL303" i="3"/>
  <c r="AL305" i="3"/>
  <c r="AL307" i="3"/>
  <c r="AL309" i="3"/>
  <c r="AL311" i="3"/>
  <c r="AC73" i="3"/>
  <c r="AL93" i="3"/>
  <c r="AC104" i="3"/>
  <c r="AC112" i="3"/>
  <c r="AC137" i="3"/>
  <c r="AC150" i="3"/>
  <c r="AC153" i="3"/>
  <c r="AC157" i="3"/>
  <c r="AC161" i="3"/>
  <c r="AC166" i="3"/>
  <c r="AC169" i="3"/>
  <c r="AC173" i="3"/>
  <c r="AC178" i="3"/>
  <c r="AC186" i="3"/>
  <c r="AC197" i="3"/>
  <c r="AC205" i="3"/>
  <c r="AC213" i="3"/>
  <c r="AC221" i="3"/>
  <c r="AC225" i="3"/>
  <c r="AC229" i="3"/>
  <c r="AC233" i="3"/>
  <c r="AC243" i="3"/>
  <c r="AC281" i="3"/>
  <c r="AC283" i="3"/>
  <c r="AC285" i="3"/>
  <c r="AC287" i="3"/>
  <c r="AC289" i="3"/>
  <c r="AC291" i="3"/>
  <c r="AC293" i="3"/>
  <c r="AC295" i="3"/>
  <c r="AC297" i="3"/>
  <c r="AC299" i="3"/>
  <c r="AC301" i="3"/>
  <c r="AC303" i="3"/>
  <c r="AC305" i="3"/>
  <c r="AC307" i="3"/>
  <c r="AC309" i="3"/>
  <c r="AC311" i="3"/>
  <c r="AC362" i="3"/>
  <c r="AC364" i="3"/>
  <c r="AC366" i="3"/>
  <c r="AC101" i="3"/>
  <c r="AC103" i="3"/>
  <c r="AC105" i="3"/>
  <c r="AC107" i="3"/>
  <c r="AC109" i="3"/>
  <c r="AC111" i="3"/>
  <c r="AC113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8" i="3"/>
  <c r="AC140" i="3"/>
  <c r="AC141" i="3"/>
  <c r="AC142" i="3"/>
  <c r="AC143" i="3"/>
  <c r="AC144" i="3"/>
  <c r="AC145" i="3"/>
  <c r="AC146" i="3"/>
  <c r="AC147" i="3"/>
  <c r="AC148" i="3"/>
  <c r="AC149" i="3"/>
  <c r="AC151" i="3"/>
  <c r="AC162" i="3"/>
  <c r="AC164" i="3"/>
  <c r="AC165" i="3"/>
  <c r="AC167" i="3"/>
  <c r="AC174" i="3"/>
  <c r="AC175" i="3"/>
  <c r="AC177" i="3"/>
  <c r="AC179" i="3"/>
  <c r="AC181" i="3"/>
  <c r="AC183" i="3"/>
  <c r="AC185" i="3"/>
  <c r="AC187" i="3"/>
  <c r="AC189" i="3"/>
  <c r="AC191" i="3"/>
  <c r="AC194" i="3"/>
  <c r="AC196" i="3"/>
  <c r="AC198" i="3"/>
  <c r="AC200" i="3"/>
  <c r="AC202" i="3"/>
  <c r="AC204" i="3"/>
  <c r="AC206" i="3"/>
  <c r="AC208" i="3"/>
  <c r="AC210" i="3"/>
  <c r="AC212" i="3"/>
  <c r="AC214" i="3"/>
  <c r="AC216" i="3"/>
  <c r="AC218" i="3"/>
  <c r="AC220" i="3"/>
  <c r="AC238" i="3"/>
  <c r="AC239" i="3"/>
  <c r="AC240" i="3"/>
  <c r="AC241" i="3"/>
  <c r="AC242" i="3"/>
  <c r="AC265" i="3"/>
  <c r="AC313" i="3"/>
  <c r="AC360" i="3"/>
  <c r="Z7" i="3" l="1"/>
  <c r="Z12" i="3"/>
  <c r="AG278" i="3" s="1"/>
  <c r="Z9" i="3"/>
  <c r="AH192" i="3" s="1"/>
  <c r="Z5" i="3"/>
  <c r="AI94" i="3" s="1"/>
  <c r="Z10" i="3"/>
  <c r="Z6" i="3"/>
  <c r="Z4" i="3"/>
  <c r="Z11" i="3"/>
  <c r="Z8" i="3"/>
  <c r="P14" i="7"/>
  <c r="S13" i="3" s="1"/>
  <c r="T27" i="3" s="1"/>
  <c r="Z3" i="3"/>
  <c r="AE3" i="3" s="1"/>
  <c r="U13" i="3"/>
  <c r="U12" i="3"/>
  <c r="V12" i="3" s="1"/>
  <c r="U7" i="3"/>
  <c r="V7" i="3" s="1"/>
  <c r="U14" i="3"/>
  <c r="U10" i="3"/>
  <c r="U8" i="3"/>
  <c r="V8" i="3" s="1"/>
  <c r="U9" i="3"/>
  <c r="V9" i="3" s="1"/>
  <c r="U6" i="3"/>
  <c r="V6" i="3" s="1"/>
  <c r="U3" i="3"/>
  <c r="U4" i="3"/>
  <c r="V4" i="3" s="1"/>
  <c r="U5" i="3"/>
  <c r="V5" i="3" s="1"/>
  <c r="AH186" i="3"/>
  <c r="U11" i="3"/>
  <c r="V11" i="3" s="1"/>
  <c r="AI234" i="3"/>
  <c r="V13" i="3" l="1"/>
  <c r="Z13" i="3"/>
  <c r="AF335" i="3" s="1"/>
  <c r="X11" i="3"/>
  <c r="AX248" i="3" s="1"/>
  <c r="D249" i="4" s="1"/>
  <c r="X5" i="3"/>
  <c r="X9" i="3"/>
  <c r="AW196" i="3" s="1"/>
  <c r="C197" i="4" s="1"/>
  <c r="X6" i="3"/>
  <c r="X12" i="3"/>
  <c r="AW218" i="3"/>
  <c r="C219" i="4" s="1"/>
  <c r="V10" i="3"/>
  <c r="AR245" i="3" s="1"/>
  <c r="X8" i="3"/>
  <c r="X4" i="3"/>
  <c r="X13" i="3"/>
  <c r="BA308" i="3" s="1"/>
  <c r="G309" i="4" s="1"/>
  <c r="X7" i="3"/>
  <c r="X10" i="3"/>
  <c r="AY228" i="3" s="1"/>
  <c r="E229" i="4" s="1"/>
  <c r="V3" i="3"/>
  <c r="AN7" i="3" s="1"/>
  <c r="U1" i="3"/>
  <c r="P15" i="7"/>
  <c r="AF246" i="3"/>
  <c r="AE25" i="3"/>
  <c r="AE5" i="3"/>
  <c r="AP141" i="3"/>
  <c r="AY231" i="3"/>
  <c r="E232" i="4" s="1"/>
  <c r="AY238" i="3"/>
  <c r="E239" i="4" s="1"/>
  <c r="AY243" i="3"/>
  <c r="E244" i="4" s="1"/>
  <c r="AY232" i="3"/>
  <c r="E233" i="4" s="1"/>
  <c r="AY219" i="3"/>
  <c r="E220" i="4" s="1"/>
  <c r="AY227" i="3"/>
  <c r="E228" i="4" s="1"/>
  <c r="AY234" i="3"/>
  <c r="E235" i="4" s="1"/>
  <c r="AI250" i="3"/>
  <c r="AH228" i="3"/>
  <c r="AG254" i="3"/>
  <c r="AW237" i="3"/>
  <c r="C238" i="4" s="1"/>
  <c r="AW222" i="3"/>
  <c r="C223" i="4" s="1"/>
  <c r="AW240" i="3"/>
  <c r="C241" i="4" s="1"/>
  <c r="AW233" i="3"/>
  <c r="C234" i="4" s="1"/>
  <c r="AW227" i="3"/>
  <c r="C228" i="4" s="1"/>
  <c r="AW239" i="3"/>
  <c r="C240" i="4" s="1"/>
  <c r="AW224" i="3"/>
  <c r="C225" i="4" s="1"/>
  <c r="AW225" i="3"/>
  <c r="C226" i="4" s="1"/>
  <c r="AF254" i="3"/>
  <c r="AH274" i="3"/>
  <c r="AH220" i="3"/>
  <c r="AI203" i="3"/>
  <c r="AG201" i="3"/>
  <c r="AG230" i="3"/>
  <c r="AE242" i="3"/>
  <c r="AE227" i="3"/>
  <c r="AI255" i="3"/>
  <c r="AH230" i="3"/>
  <c r="AF220" i="3"/>
  <c r="AI226" i="3"/>
  <c r="AI84" i="3"/>
  <c r="AI230" i="3"/>
  <c r="AI209" i="3"/>
  <c r="AE222" i="3"/>
  <c r="AG220" i="3"/>
  <c r="AG88" i="3"/>
  <c r="AG218" i="3"/>
  <c r="AF235" i="3"/>
  <c r="AG227" i="3"/>
  <c r="AE226" i="3"/>
  <c r="AE66" i="3"/>
  <c r="AF238" i="3"/>
  <c r="AI232" i="3"/>
  <c r="AH226" i="3"/>
  <c r="AH236" i="3"/>
  <c r="AI208" i="3"/>
  <c r="AG243" i="3"/>
  <c r="AE65" i="3"/>
  <c r="AY285" i="3"/>
  <c r="E286" i="4" s="1"/>
  <c r="AG293" i="3"/>
  <c r="AE306" i="3"/>
  <c r="AH325" i="3"/>
  <c r="AE325" i="3"/>
  <c r="AF305" i="3"/>
  <c r="AG193" i="3"/>
  <c r="AG302" i="3"/>
  <c r="AF208" i="3"/>
  <c r="AE269" i="3"/>
  <c r="AI182" i="3"/>
  <c r="AE286" i="3"/>
  <c r="AI294" i="3"/>
  <c r="AH199" i="3"/>
  <c r="AI281" i="3"/>
  <c r="AI191" i="3"/>
  <c r="AF188" i="3"/>
  <c r="AG191" i="3"/>
  <c r="AI286" i="3"/>
  <c r="AF277" i="3"/>
  <c r="AF193" i="3"/>
  <c r="AI291" i="3"/>
  <c r="AH250" i="3"/>
  <c r="AH156" i="3"/>
  <c r="AG281" i="3"/>
  <c r="AH330" i="3"/>
  <c r="AE208" i="3"/>
  <c r="AG186" i="3"/>
  <c r="AG203" i="3"/>
  <c r="AF301" i="3"/>
  <c r="AH295" i="3"/>
  <c r="AE295" i="3"/>
  <c r="AH243" i="3"/>
  <c r="AH222" i="3"/>
  <c r="AI261" i="3"/>
  <c r="AF336" i="3"/>
  <c r="AF195" i="3"/>
  <c r="AG226" i="3"/>
  <c r="AF216" i="3"/>
  <c r="AH207" i="3"/>
  <c r="AF217" i="3"/>
  <c r="AH193" i="3"/>
  <c r="AG299" i="3"/>
  <c r="AE294" i="3"/>
  <c r="AG311" i="3"/>
  <c r="AF163" i="3"/>
  <c r="AG279" i="3"/>
  <c r="AI183" i="3"/>
  <c r="AG215" i="3"/>
  <c r="AF287" i="3"/>
  <c r="AE216" i="3"/>
  <c r="AH258" i="3"/>
  <c r="AH241" i="3"/>
  <c r="AF186" i="3"/>
  <c r="AE254" i="3"/>
  <c r="AH285" i="3"/>
  <c r="AH165" i="3"/>
  <c r="AI243" i="3"/>
  <c r="AH232" i="3"/>
  <c r="AH336" i="3"/>
  <c r="AF226" i="3"/>
  <c r="AE234" i="3"/>
  <c r="AE190" i="3"/>
  <c r="AG216" i="3"/>
  <c r="AG296" i="3"/>
  <c r="AI4" i="3"/>
  <c r="AG194" i="3"/>
  <c r="AG290" i="3"/>
  <c r="AF207" i="3"/>
  <c r="AH210" i="3"/>
  <c r="AG212" i="3"/>
  <c r="AI241" i="3"/>
  <c r="AH202" i="3"/>
  <c r="AE288" i="3"/>
  <c r="AI75" i="3"/>
  <c r="AF337" i="3"/>
  <c r="AH30" i="3"/>
  <c r="AF302" i="3"/>
  <c r="AF85" i="3"/>
  <c r="AE232" i="3"/>
  <c r="AH27" i="3"/>
  <c r="AG232" i="3"/>
  <c r="AF292" i="3"/>
  <c r="AH234" i="3"/>
  <c r="AH201" i="3"/>
  <c r="AP288" i="3"/>
  <c r="AP270" i="3"/>
  <c r="AE109" i="3"/>
  <c r="AE104" i="3"/>
  <c r="AF99" i="3"/>
  <c r="AH99" i="3"/>
  <c r="AH122" i="3"/>
  <c r="AI104" i="3"/>
  <c r="AG104" i="3"/>
  <c r="AI109" i="3"/>
  <c r="AI103" i="3"/>
  <c r="AE113" i="3"/>
  <c r="AI105" i="3"/>
  <c r="AG96" i="3"/>
  <c r="AG107" i="3"/>
  <c r="AI111" i="3"/>
  <c r="AG103" i="3"/>
  <c r="AG99" i="3"/>
  <c r="AE124" i="3"/>
  <c r="AI118" i="3"/>
  <c r="AE121" i="3"/>
  <c r="AF121" i="3"/>
  <c r="AI121" i="3"/>
  <c r="AH107" i="3"/>
  <c r="AI99" i="3"/>
  <c r="AE111" i="3"/>
  <c r="AG118" i="3"/>
  <c r="AF103" i="3"/>
  <c r="AF122" i="3"/>
  <c r="AF105" i="3"/>
  <c r="AH109" i="3"/>
  <c r="AG123" i="3"/>
  <c r="AI122" i="3"/>
  <c r="AE107" i="3"/>
  <c r="AH105" i="3"/>
  <c r="AG109" i="3"/>
  <c r="AF101" i="3"/>
  <c r="AG101" i="3"/>
  <c r="AI107" i="3"/>
  <c r="AH115" i="3"/>
  <c r="AF111" i="3"/>
  <c r="AF119" i="3"/>
  <c r="AI101" i="3"/>
  <c r="AH117" i="3"/>
  <c r="AG111" i="3"/>
  <c r="AH123" i="3"/>
  <c r="AG112" i="3"/>
  <c r="AI119" i="3"/>
  <c r="AG105" i="3"/>
  <c r="AH114" i="3"/>
  <c r="AI123" i="3"/>
  <c r="AH125" i="3"/>
  <c r="AE119" i="3"/>
  <c r="AH124" i="3"/>
  <c r="AF118" i="3"/>
  <c r="AE120" i="3"/>
  <c r="AE112" i="3"/>
  <c r="AH103" i="3"/>
  <c r="AH96" i="3"/>
  <c r="AG122" i="3"/>
  <c r="AF123" i="3"/>
  <c r="AG113" i="3"/>
  <c r="AE118" i="3"/>
  <c r="AI96" i="3"/>
  <c r="AE123" i="3"/>
  <c r="AE96" i="3"/>
  <c r="AE116" i="3"/>
  <c r="AH118" i="3"/>
  <c r="AH119" i="3"/>
  <c r="AH104" i="3"/>
  <c r="AF113" i="3"/>
  <c r="AF124" i="3"/>
  <c r="AG116" i="3"/>
  <c r="AI120" i="3"/>
  <c r="AI97" i="3"/>
  <c r="AH111" i="3"/>
  <c r="AF109" i="3"/>
  <c r="AE105" i="3"/>
  <c r="AE99" i="3"/>
  <c r="AI113" i="3"/>
  <c r="AH121" i="3"/>
  <c r="AF120" i="3"/>
  <c r="AI102" i="3"/>
  <c r="AH120" i="3"/>
  <c r="AE106" i="3"/>
  <c r="AF104" i="3"/>
  <c r="AG121" i="3"/>
  <c r="AH102" i="3"/>
  <c r="AF107" i="3"/>
  <c r="AE122" i="3"/>
  <c r="AI114" i="3"/>
  <c r="AE103" i="3"/>
  <c r="AE125" i="3"/>
  <c r="AI116" i="3"/>
  <c r="AF125" i="3"/>
  <c r="AG124" i="3"/>
  <c r="AF96" i="3"/>
  <c r="AI106" i="3"/>
  <c r="AF100" i="3"/>
  <c r="AG100" i="3"/>
  <c r="AG98" i="3"/>
  <c r="AF98" i="3"/>
  <c r="AG120" i="3"/>
  <c r="AI100" i="3"/>
  <c r="AI110" i="3"/>
  <c r="AH112" i="3"/>
  <c r="AG117" i="3"/>
  <c r="AH116" i="3"/>
  <c r="AH108" i="3"/>
  <c r="AG108" i="3"/>
  <c r="AE102" i="3"/>
  <c r="AI95" i="3"/>
  <c r="AH113" i="3"/>
  <c r="AE101" i="3"/>
  <c r="AH101" i="3"/>
  <c r="AG119" i="3"/>
  <c r="AH98" i="3"/>
  <c r="AF106" i="3"/>
  <c r="AE115" i="3"/>
  <c r="AF97" i="3"/>
  <c r="AE108" i="3"/>
  <c r="AF102" i="3"/>
  <c r="AI98" i="3"/>
  <c r="AE114" i="3"/>
  <c r="AF115" i="3"/>
  <c r="AF108" i="3"/>
  <c r="AI108" i="3"/>
  <c r="AE98" i="3"/>
  <c r="AG114" i="3"/>
  <c r="AE95" i="3"/>
  <c r="AF110" i="3"/>
  <c r="AG110" i="3"/>
  <c r="AG125" i="3"/>
  <c r="AH100" i="3"/>
  <c r="AF95" i="3"/>
  <c r="AE117" i="3"/>
  <c r="AG97" i="3"/>
  <c r="AG106" i="3"/>
  <c r="AH97" i="3"/>
  <c r="AI125" i="3"/>
  <c r="AE97" i="3"/>
  <c r="AH110" i="3"/>
  <c r="AG115" i="3"/>
  <c r="AG102" i="3"/>
  <c r="AH106" i="3"/>
  <c r="AF114" i="3"/>
  <c r="AI115" i="3"/>
  <c r="AH95" i="3"/>
  <c r="AE110" i="3"/>
  <c r="AI117" i="3"/>
  <c r="AF116" i="3"/>
  <c r="AE100" i="3"/>
  <c r="AF112" i="3"/>
  <c r="AI112" i="3"/>
  <c r="AF117" i="3"/>
  <c r="AG95" i="3"/>
  <c r="AI124" i="3"/>
  <c r="AH49" i="3"/>
  <c r="AG42" i="3"/>
  <c r="AH57" i="3"/>
  <c r="AH37" i="3"/>
  <c r="AI34" i="3"/>
  <c r="AH42" i="3"/>
  <c r="AE39" i="3"/>
  <c r="AE44" i="3"/>
  <c r="AG57" i="3"/>
  <c r="AH60" i="3"/>
  <c r="AH45" i="3"/>
  <c r="AF51" i="3"/>
  <c r="AG45" i="3"/>
  <c r="AG34" i="3"/>
  <c r="AE53" i="3"/>
  <c r="AI47" i="3"/>
  <c r="AG60" i="3"/>
  <c r="AG47" i="3"/>
  <c r="AI48" i="3"/>
  <c r="AG43" i="3"/>
  <c r="AF44" i="3"/>
  <c r="AF60" i="3"/>
  <c r="AF37" i="3"/>
  <c r="AG44" i="3"/>
  <c r="AI51" i="3"/>
  <c r="AF57" i="3"/>
  <c r="AF43" i="3"/>
  <c r="AG39" i="3"/>
  <c r="AF48" i="3"/>
  <c r="AF42" i="3"/>
  <c r="AH39" i="3"/>
  <c r="AH43" i="3"/>
  <c r="AF53" i="3"/>
  <c r="AG48" i="3"/>
  <c r="AH40" i="3"/>
  <c r="AG49" i="3"/>
  <c r="AE46" i="3"/>
  <c r="AE43" i="3"/>
  <c r="AI53" i="3"/>
  <c r="AI37" i="3"/>
  <c r="AI45" i="3"/>
  <c r="AF52" i="3"/>
  <c r="AF45" i="3"/>
  <c r="AF49" i="3"/>
  <c r="AE35" i="3"/>
  <c r="AI44" i="3"/>
  <c r="AE58" i="3"/>
  <c r="AH44" i="3"/>
  <c r="AF47" i="3"/>
  <c r="AI41" i="3"/>
  <c r="AI39" i="3"/>
  <c r="AI43" i="3"/>
  <c r="AG52" i="3"/>
  <c r="AG53" i="3"/>
  <c r="AH61" i="3"/>
  <c r="AE34" i="3"/>
  <c r="AG37" i="3"/>
  <c r="AE52" i="3"/>
  <c r="AH63" i="3"/>
  <c r="AE47" i="3"/>
  <c r="AI52" i="3"/>
  <c r="AG41" i="3"/>
  <c r="AE60" i="3"/>
  <c r="AI46" i="3"/>
  <c r="AH53" i="3"/>
  <c r="AH51" i="3"/>
  <c r="AE45" i="3"/>
  <c r="AH48" i="3"/>
  <c r="AF46" i="3"/>
  <c r="AE37" i="3"/>
  <c r="AE61" i="3"/>
  <c r="AF41" i="3"/>
  <c r="AF34" i="3"/>
  <c r="AI49" i="3"/>
  <c r="AH47" i="3"/>
  <c r="AI63" i="3"/>
  <c r="AE57" i="3"/>
  <c r="AI56" i="3"/>
  <c r="AF58" i="3"/>
  <c r="AF61" i="3"/>
  <c r="AI57" i="3"/>
  <c r="AE41" i="3"/>
  <c r="AH34" i="3"/>
  <c r="AE49" i="3"/>
  <c r="AG35" i="3"/>
  <c r="AE63" i="3"/>
  <c r="AH36" i="3"/>
  <c r="AG36" i="3"/>
  <c r="AE36" i="3"/>
  <c r="AI36" i="3"/>
  <c r="AF36" i="3"/>
  <c r="AE59" i="3"/>
  <c r="AE62" i="3"/>
  <c r="AI55" i="3"/>
  <c r="AH35" i="3"/>
  <c r="AI50" i="3"/>
  <c r="AG38" i="3"/>
  <c r="AE51" i="3"/>
  <c r="AG46" i="3"/>
  <c r="AF39" i="3"/>
  <c r="AF56" i="3"/>
  <c r="AF59" i="3"/>
  <c r="AG62" i="3"/>
  <c r="AG55" i="3"/>
  <c r="AG58" i="3"/>
  <c r="AG54" i="3"/>
  <c r="AE40" i="3"/>
  <c r="AE48" i="3"/>
  <c r="AE56" i="3"/>
  <c r="AH56" i="3"/>
  <c r="AH59" i="3"/>
  <c r="AH62" i="3"/>
  <c r="AF62" i="3"/>
  <c r="AF55" i="3"/>
  <c r="AH55" i="3"/>
  <c r="AI35" i="3"/>
  <c r="AH54" i="3"/>
  <c r="AE54" i="3"/>
  <c r="AG56" i="3"/>
  <c r="AG59" i="3"/>
  <c r="AI61" i="3"/>
  <c r="AI58" i="3"/>
  <c r="AF54" i="3"/>
  <c r="AG50" i="3"/>
  <c r="AF40" i="3"/>
  <c r="AF63" i="3"/>
  <c r="AI54" i="3"/>
  <c r="AE38" i="3"/>
  <c r="AH41" i="3"/>
  <c r="AH46" i="3"/>
  <c r="AG40" i="3"/>
  <c r="AG61" i="3"/>
  <c r="AI42" i="3"/>
  <c r="AI38" i="3"/>
  <c r="AI60" i="3"/>
  <c r="AH38" i="3"/>
  <c r="AE42" i="3"/>
  <c r="AH50" i="3"/>
  <c r="AE55" i="3"/>
  <c r="AG63" i="3"/>
  <c r="AH52" i="3"/>
  <c r="AF35" i="3"/>
  <c r="AI59" i="3"/>
  <c r="AI62" i="3"/>
  <c r="AH58" i="3"/>
  <c r="AE50" i="3"/>
  <c r="AG51" i="3"/>
  <c r="AF50" i="3"/>
  <c r="AI40" i="3"/>
  <c r="AF38" i="3"/>
  <c r="AF27" i="3"/>
  <c r="AI157" i="3"/>
  <c r="AG179" i="3"/>
  <c r="AH181" i="3"/>
  <c r="AF162" i="3"/>
  <c r="AE167" i="3"/>
  <c r="AG162" i="3"/>
  <c r="AG167" i="3"/>
  <c r="AI169" i="3"/>
  <c r="AI178" i="3"/>
  <c r="AI159" i="3"/>
  <c r="AF167" i="3"/>
  <c r="AH178" i="3"/>
  <c r="AG181" i="3"/>
  <c r="AI179" i="3"/>
  <c r="AE173" i="3"/>
  <c r="AG169" i="3"/>
  <c r="AE181" i="3"/>
  <c r="AH169" i="3"/>
  <c r="AG159" i="3"/>
  <c r="AH157" i="3"/>
  <c r="AH161" i="3"/>
  <c r="AE177" i="3"/>
  <c r="AI161" i="3"/>
  <c r="AE178" i="3"/>
  <c r="AF161" i="3"/>
  <c r="AI164" i="3"/>
  <c r="AE157" i="3"/>
  <c r="AF181" i="3"/>
  <c r="AE179" i="3"/>
  <c r="AE159" i="3"/>
  <c r="AG176" i="3"/>
  <c r="AG158" i="3"/>
  <c r="AE162" i="3"/>
  <c r="AH167" i="3"/>
  <c r="AF173" i="3"/>
  <c r="AF177" i="3"/>
  <c r="AI162" i="3"/>
  <c r="AI167" i="3"/>
  <c r="AI173" i="3"/>
  <c r="AG161" i="3"/>
  <c r="AI181" i="3"/>
  <c r="AH159" i="3"/>
  <c r="AE164" i="3"/>
  <c r="AF179" i="3"/>
  <c r="AF157" i="3"/>
  <c r="AE169" i="3"/>
  <c r="AF169" i="3"/>
  <c r="AF178" i="3"/>
  <c r="AG178" i="3"/>
  <c r="AF182" i="3"/>
  <c r="AI176" i="3"/>
  <c r="AI177" i="3"/>
  <c r="AH179" i="3"/>
  <c r="AH175" i="3"/>
  <c r="AG157" i="3"/>
  <c r="AE166" i="3"/>
  <c r="AI166" i="3"/>
  <c r="AF159" i="3"/>
  <c r="AF183" i="3"/>
  <c r="AG156" i="3"/>
  <c r="AI156" i="3"/>
  <c r="AI158" i="3"/>
  <c r="AG164" i="3"/>
  <c r="AG173" i="3"/>
  <c r="AG177" i="3"/>
  <c r="AI163" i="3"/>
  <c r="AE161" i="3"/>
  <c r="AH162" i="3"/>
  <c r="AF164" i="3"/>
  <c r="AG160" i="3"/>
  <c r="AH173" i="3"/>
  <c r="AG172" i="3"/>
  <c r="AI170" i="3"/>
  <c r="AF184" i="3"/>
  <c r="AE172" i="3"/>
  <c r="AE174" i="3"/>
  <c r="AH171" i="3"/>
  <c r="AH168" i="3"/>
  <c r="AG174" i="3"/>
  <c r="AH174" i="3"/>
  <c r="AE180" i="3"/>
  <c r="AF171" i="3"/>
  <c r="AG171" i="3"/>
  <c r="AG170" i="3"/>
  <c r="AI172" i="3"/>
  <c r="AF170" i="3"/>
  <c r="AI180" i="3"/>
  <c r="AF168" i="3"/>
  <c r="AI160" i="3"/>
  <c r="AE160" i="3"/>
  <c r="AG163" i="3"/>
  <c r="AH177" i="3"/>
  <c r="AH170" i="3"/>
  <c r="AH184" i="3"/>
  <c r="AG168" i="3"/>
  <c r="AE183" i="3"/>
  <c r="AG175" i="3"/>
  <c r="AE163" i="3"/>
  <c r="AH176" i="3"/>
  <c r="AF165" i="3"/>
  <c r="AF158" i="3"/>
  <c r="AH172" i="3"/>
  <c r="AG184" i="3"/>
  <c r="AE165" i="3"/>
  <c r="AG180" i="3"/>
  <c r="AG183" i="3"/>
  <c r="AE175" i="3"/>
  <c r="AH163" i="3"/>
  <c r="AI174" i="3"/>
  <c r="AI171" i="3"/>
  <c r="AH180" i="3"/>
  <c r="AG166" i="3"/>
  <c r="AF160" i="3"/>
  <c r="AH183" i="3"/>
  <c r="AE182" i="3"/>
  <c r="AF172" i="3"/>
  <c r="AE171" i="3"/>
  <c r="AE170" i="3"/>
  <c r="AI184" i="3"/>
  <c r="AH166" i="3"/>
  <c r="AG182" i="3"/>
  <c r="AH164" i="3"/>
  <c r="AE176" i="3"/>
  <c r="AH64" i="3"/>
  <c r="AF82" i="3"/>
  <c r="AF69" i="3"/>
  <c r="AH77" i="3"/>
  <c r="AF70" i="3"/>
  <c r="AI70" i="3"/>
  <c r="AG70" i="3"/>
  <c r="AE77" i="3"/>
  <c r="AH82" i="3"/>
  <c r="AI83" i="3"/>
  <c r="AE74" i="3"/>
  <c r="AE83" i="3"/>
  <c r="AH70" i="3"/>
  <c r="AH83" i="3"/>
  <c r="AI69" i="3"/>
  <c r="AE70" i="3"/>
  <c r="AF74" i="3"/>
  <c r="AI77" i="3"/>
  <c r="AE80" i="3"/>
  <c r="AE82" i="3"/>
  <c r="AI74" i="3"/>
  <c r="AG87" i="3"/>
  <c r="AF77" i="3"/>
  <c r="AG74" i="3"/>
  <c r="AF83" i="3"/>
  <c r="AG68" i="3"/>
  <c r="AE91" i="3"/>
  <c r="AF64" i="3"/>
  <c r="AG82" i="3"/>
  <c r="AH68" i="3"/>
  <c r="AF87" i="3"/>
  <c r="AE67" i="3"/>
  <c r="AG80" i="3"/>
  <c r="AI73" i="3"/>
  <c r="AE69" i="3"/>
  <c r="AH87" i="3"/>
  <c r="AE87" i="3"/>
  <c r="AE68" i="3"/>
  <c r="AH67" i="3"/>
  <c r="AF80" i="3"/>
  <c r="AG69" i="3"/>
  <c r="AF67" i="3"/>
  <c r="AI68" i="3"/>
  <c r="AF68" i="3"/>
  <c r="AI82" i="3"/>
  <c r="AG72" i="3"/>
  <c r="AI64" i="3"/>
  <c r="AG77" i="3"/>
  <c r="AE75" i="3"/>
  <c r="AI66" i="3"/>
  <c r="AH71" i="3"/>
  <c r="AG65" i="3"/>
  <c r="AI78" i="3"/>
  <c r="AI85" i="3"/>
  <c r="AI67" i="3"/>
  <c r="AH74" i="3"/>
  <c r="AE85" i="3"/>
  <c r="AG78" i="3"/>
  <c r="AG73" i="3"/>
  <c r="AE64" i="3"/>
  <c r="AH76" i="3"/>
  <c r="AF75" i="3"/>
  <c r="AF66" i="3"/>
  <c r="AG75" i="3"/>
  <c r="AG94" i="3"/>
  <c r="AI87" i="3"/>
  <c r="AF72" i="3"/>
  <c r="AG83" i="3"/>
  <c r="AG86" i="3"/>
  <c r="AE76" i="3"/>
  <c r="AG66" i="3"/>
  <c r="AH92" i="3"/>
  <c r="AH69" i="3"/>
  <c r="AE88" i="3"/>
  <c r="AG64" i="3"/>
  <c r="AH91" i="3"/>
  <c r="AI93" i="3"/>
  <c r="AH79" i="3"/>
  <c r="AE93" i="3"/>
  <c r="AE81" i="3"/>
  <c r="AI92" i="3"/>
  <c r="AI79" i="3"/>
  <c r="AH93" i="3"/>
  <c r="AI81" i="3"/>
  <c r="AH81" i="3"/>
  <c r="AG92" i="3"/>
  <c r="AG79" i="3"/>
  <c r="AE90" i="3"/>
  <c r="AH86" i="3"/>
  <c r="AG93" i="3"/>
  <c r="AG89" i="3"/>
  <c r="AI86" i="3"/>
  <c r="AF76" i="3"/>
  <c r="AI65" i="3"/>
  <c r="AE84" i="3"/>
  <c r="AH80" i="3"/>
  <c r="AH78" i="3"/>
  <c r="AG81" i="3"/>
  <c r="AF86" i="3"/>
  <c r="AF88" i="3"/>
  <c r="AF94" i="3"/>
  <c r="AG84" i="3"/>
  <c r="AI72" i="3"/>
  <c r="AG67" i="3"/>
  <c r="AI80" i="3"/>
  <c r="AE79" i="3"/>
  <c r="AI89" i="3"/>
  <c r="AE86" i="3"/>
  <c r="AE94" i="3"/>
  <c r="AG76" i="3"/>
  <c r="AH65" i="3"/>
  <c r="AF71" i="3"/>
  <c r="AF79" i="3"/>
  <c r="AG90" i="3"/>
  <c r="AF89" i="3"/>
  <c r="AH88" i="3"/>
  <c r="AH94" i="3"/>
  <c r="AE71" i="3"/>
  <c r="AH84" i="3"/>
  <c r="AF90" i="3"/>
  <c r="AH89" i="3"/>
  <c r="AI76" i="3"/>
  <c r="AF65" i="3"/>
  <c r="AH85" i="3"/>
  <c r="AG91" i="3"/>
  <c r="AH75" i="3"/>
  <c r="AH158" i="3"/>
  <c r="AI337" i="3"/>
  <c r="AI165" i="3"/>
  <c r="AF78" i="3"/>
  <c r="AE247" i="3"/>
  <c r="AI302" i="3"/>
  <c r="AG321" i="3"/>
  <c r="AF294" i="3"/>
  <c r="AF156" i="3"/>
  <c r="AG284" i="3"/>
  <c r="AF21" i="3"/>
  <c r="AF84" i="3"/>
  <c r="AE331" i="3"/>
  <c r="AF261" i="3"/>
  <c r="AF279" i="3"/>
  <c r="AW242" i="3"/>
  <c r="C243" i="4" s="1"/>
  <c r="AH280" i="3"/>
  <c r="AG10" i="3"/>
  <c r="AF325" i="3"/>
  <c r="AI88" i="3"/>
  <c r="AH305" i="3"/>
  <c r="AF166" i="3"/>
  <c r="AG282" i="3"/>
  <c r="AY236" i="3"/>
  <c r="E237" i="4" s="1"/>
  <c r="AE317" i="3"/>
  <c r="AH314" i="3"/>
  <c r="AF92" i="3"/>
  <c r="AF290" i="3"/>
  <c r="AI18" i="3"/>
  <c r="AF309" i="3"/>
  <c r="AE78" i="3"/>
  <c r="AE334" i="3"/>
  <c r="AG85" i="3"/>
  <c r="AE17" i="3"/>
  <c r="AG3" i="3"/>
  <c r="AF81" i="3"/>
  <c r="AY270" i="3"/>
  <c r="E271" i="4" s="1"/>
  <c r="AY263" i="3"/>
  <c r="E264" i="4" s="1"/>
  <c r="AO243" i="3"/>
  <c r="AO138" i="3"/>
  <c r="AE274" i="3"/>
  <c r="AG272" i="3"/>
  <c r="AH72" i="3"/>
  <c r="AI30" i="3"/>
  <c r="AE73" i="3"/>
  <c r="AE158" i="3"/>
  <c r="AE321" i="3"/>
  <c r="AH337" i="3"/>
  <c r="AG326" i="3"/>
  <c r="AE326" i="3"/>
  <c r="AG165" i="3"/>
  <c r="AE293" i="3"/>
  <c r="AI91" i="3"/>
  <c r="AG300" i="3"/>
  <c r="AG334" i="3"/>
  <c r="AE156" i="3"/>
  <c r="AF284" i="3"/>
  <c r="AZ242" i="3"/>
  <c r="F243" i="4" s="1"/>
  <c r="AG15" i="3"/>
  <c r="AF333" i="3"/>
  <c r="AI168" i="3"/>
  <c r="AH289" i="3"/>
  <c r="AG11" i="3"/>
  <c r="AE329" i="3"/>
  <c r="AH332" i="3"/>
  <c r="AH320" i="3"/>
  <c r="AH90" i="3"/>
  <c r="AI322" i="3"/>
  <c r="AF298" i="3"/>
  <c r="AE92" i="3"/>
  <c r="AF93" i="3"/>
  <c r="AF12" i="3"/>
  <c r="AI12" i="3"/>
  <c r="AF6" i="3"/>
  <c r="AE33" i="3"/>
  <c r="AH32" i="3"/>
  <c r="AG5" i="3"/>
  <c r="AG7" i="3"/>
  <c r="AG12" i="3"/>
  <c r="AG32" i="3"/>
  <c r="AI6" i="3"/>
  <c r="AF7" i="3"/>
  <c r="AI23" i="3"/>
  <c r="AG33" i="3"/>
  <c r="AH23" i="3"/>
  <c r="AI20" i="3"/>
  <c r="AF5" i="3"/>
  <c r="AH12" i="3"/>
  <c r="AH5" i="3"/>
  <c r="AE16" i="3"/>
  <c r="AG24" i="3"/>
  <c r="AH19" i="3"/>
  <c r="AI5" i="3"/>
  <c r="AH20" i="3"/>
  <c r="AI19" i="3"/>
  <c r="AE7" i="3"/>
  <c r="AE18" i="3"/>
  <c r="AF20" i="3"/>
  <c r="AG6" i="3"/>
  <c r="AF19" i="3"/>
  <c r="AF33" i="3"/>
  <c r="AI7" i="3"/>
  <c r="AF23" i="3"/>
  <c r="AF32" i="3"/>
  <c r="AE20" i="3"/>
  <c r="AE9" i="3"/>
  <c r="AI16" i="3"/>
  <c r="AF24" i="3"/>
  <c r="AF9" i="3"/>
  <c r="AG9" i="3"/>
  <c r="AH16" i="3"/>
  <c r="AG23" i="3"/>
  <c r="AF18" i="3"/>
  <c r="AE23" i="3"/>
  <c r="AE32" i="3"/>
  <c r="AI26" i="3"/>
  <c r="AG19" i="3"/>
  <c r="AI32" i="3"/>
  <c r="AE31" i="3"/>
  <c r="AE8" i="3"/>
  <c r="AH33" i="3"/>
  <c r="AH24" i="3"/>
  <c r="AG30" i="3"/>
  <c r="AE26" i="3"/>
  <c r="AI33" i="3"/>
  <c r="AI28" i="3"/>
  <c r="AF16" i="3"/>
  <c r="AI27" i="3"/>
  <c r="AH7" i="3"/>
  <c r="AG18" i="3"/>
  <c r="AE19" i="3"/>
  <c r="AG17" i="3"/>
  <c r="AE28" i="3"/>
  <c r="AF22" i="3"/>
  <c r="AI21" i="3"/>
  <c r="AH6" i="3"/>
  <c r="AI24" i="3"/>
  <c r="AF11" i="3"/>
  <c r="AG22" i="3"/>
  <c r="AF10" i="3"/>
  <c r="AE12" i="3"/>
  <c r="AG20" i="3"/>
  <c r="AG16" i="3"/>
  <c r="AF29" i="3"/>
  <c r="AF4" i="3"/>
  <c r="AH9" i="3"/>
  <c r="AI29" i="3"/>
  <c r="AE4" i="3"/>
  <c r="AI3" i="3"/>
  <c r="AI13" i="3"/>
  <c r="AE29" i="3"/>
  <c r="AF30" i="3"/>
  <c r="AI25" i="3"/>
  <c r="AG4" i="3"/>
  <c r="AH4" i="3"/>
  <c r="AE13" i="3"/>
  <c r="AE22" i="3"/>
  <c r="AH10" i="3"/>
  <c r="AH26" i="3"/>
  <c r="AG27" i="3"/>
  <c r="AF31" i="3"/>
  <c r="AH21" i="3"/>
  <c r="AF8" i="3"/>
  <c r="AF26" i="3"/>
  <c r="AH17" i="3"/>
  <c r="AH31" i="3"/>
  <c r="AH11" i="3"/>
  <c r="AF13" i="3"/>
  <c r="AH14" i="3"/>
  <c r="AF14" i="3"/>
  <c r="AG26" i="3"/>
  <c r="AE30" i="3"/>
  <c r="AG31" i="3"/>
  <c r="AG8" i="3"/>
  <c r="AE27" i="3"/>
  <c r="AF25" i="3"/>
  <c r="AI22" i="3"/>
  <c r="AI15" i="3"/>
  <c r="AE10" i="3"/>
  <c r="AE21" i="3"/>
  <c r="AI8" i="3"/>
  <c r="AH8" i="3"/>
  <c r="AG25" i="3"/>
  <c r="AH3" i="3"/>
  <c r="AH13" i="3"/>
  <c r="AG14" i="3"/>
  <c r="AH15" i="3"/>
  <c r="AI31" i="3"/>
  <c r="AH25" i="3"/>
  <c r="AF3" i="3"/>
  <c r="AE14" i="3"/>
  <c r="AE11" i="3"/>
  <c r="AI17" i="3"/>
  <c r="AG28" i="3"/>
  <c r="AI10" i="3"/>
  <c r="AF180" i="3"/>
  <c r="AE313" i="3"/>
  <c r="AE324" i="3"/>
  <c r="AH313" i="3"/>
  <c r="AH324" i="3"/>
  <c r="AI326" i="3"/>
  <c r="AF308" i="3"/>
  <c r="AI311" i="3"/>
  <c r="AE311" i="3"/>
  <c r="AE310" i="3"/>
  <c r="AE309" i="3"/>
  <c r="AH334" i="3"/>
  <c r="AI313" i="3"/>
  <c r="AI316" i="3"/>
  <c r="AF324" i="3"/>
  <c r="AE337" i="3"/>
  <c r="AG331" i="3"/>
  <c r="AG336" i="3"/>
  <c r="AH310" i="3"/>
  <c r="AI324" i="3"/>
  <c r="AG332" i="3"/>
  <c r="AE316" i="3"/>
  <c r="AG324" i="3"/>
  <c r="AF321" i="3"/>
  <c r="AI309" i="3"/>
  <c r="AF307" i="3"/>
  <c r="AH326" i="3"/>
  <c r="AH328" i="3"/>
  <c r="AH329" i="3"/>
  <c r="AF334" i="3"/>
  <c r="AF313" i="3"/>
  <c r="AI321" i="3"/>
  <c r="AE312" i="3"/>
  <c r="AI308" i="3"/>
  <c r="AF327" i="3"/>
  <c r="AG307" i="3"/>
  <c r="AG310" i="3"/>
  <c r="AI335" i="3"/>
  <c r="AI328" i="3"/>
  <c r="AG327" i="3"/>
  <c r="AE322" i="3"/>
  <c r="AE318" i="3"/>
  <c r="AG335" i="3"/>
  <c r="AG323" i="3"/>
  <c r="AH312" i="3"/>
  <c r="AI318" i="3"/>
  <c r="AE335" i="3"/>
  <c r="AE323" i="3"/>
  <c r="AE314" i="3"/>
  <c r="AG318" i="3"/>
  <c r="AF318" i="3"/>
  <c r="AF328" i="3"/>
  <c r="AI323" i="3"/>
  <c r="AH335" i="3"/>
  <c r="AG328" i="3"/>
  <c r="AI314" i="3"/>
  <c r="AI327" i="3"/>
  <c r="AE327" i="3"/>
  <c r="AG330" i="3"/>
  <c r="AG322" i="3"/>
  <c r="AF319" i="3"/>
  <c r="AH317" i="3"/>
  <c r="AF320" i="3"/>
  <c r="AG329" i="3"/>
  <c r="AE328" i="3"/>
  <c r="AI312" i="3"/>
  <c r="AH333" i="3"/>
  <c r="AE336" i="3"/>
  <c r="AG315" i="3"/>
  <c r="AF331" i="3"/>
  <c r="AH316" i="3"/>
  <c r="AH311" i="3"/>
  <c r="AG308" i="3"/>
  <c r="AE308" i="3"/>
  <c r="AH323" i="3"/>
  <c r="AF314" i="3"/>
  <c r="AH327" i="3"/>
  <c r="AG312" i="3"/>
  <c r="AI329" i="3"/>
  <c r="AI331" i="3"/>
  <c r="AI334" i="3"/>
  <c r="AH315" i="3"/>
  <c r="AF326" i="3"/>
  <c r="AG337" i="3"/>
  <c r="AI310" i="3"/>
  <c r="AG314" i="3"/>
  <c r="AI332" i="3"/>
  <c r="AH322" i="3"/>
  <c r="AI330" i="3"/>
  <c r="AI317" i="3"/>
  <c r="AG317" i="3"/>
  <c r="AE320" i="3"/>
  <c r="AF332" i="3"/>
  <c r="AG325" i="3"/>
  <c r="AH307" i="3"/>
  <c r="AI315" i="3"/>
  <c r="AI320" i="3"/>
  <c r="AE332" i="3"/>
  <c r="AF312" i="3"/>
  <c r="AG333" i="3"/>
  <c r="AE333" i="3"/>
  <c r="AI325" i="3"/>
  <c r="AE315" i="3"/>
  <c r="AH331" i="3"/>
  <c r="AF311" i="3"/>
  <c r="AI319" i="3"/>
  <c r="AH308" i="3"/>
  <c r="AF272" i="3"/>
  <c r="AH73" i="3"/>
  <c r="AH309" i="3"/>
  <c r="AH182" i="3"/>
  <c r="AF253" i="3"/>
  <c r="AF17" i="3"/>
  <c r="AF300" i="3"/>
  <c r="AE257" i="3"/>
  <c r="AF15" i="3"/>
  <c r="AI333" i="3"/>
  <c r="AF329" i="3"/>
  <c r="AH22" i="3"/>
  <c r="AX234" i="3"/>
  <c r="D235" i="4" s="1"/>
  <c r="AG320" i="3"/>
  <c r="AF28" i="3"/>
  <c r="AI90" i="3"/>
  <c r="AF176" i="3"/>
  <c r="AF322" i="3"/>
  <c r="AH318" i="3"/>
  <c r="AF256" i="3"/>
  <c r="AE265" i="3"/>
  <c r="AE264" i="3"/>
  <c r="AI271" i="3"/>
  <c r="AI249" i="3"/>
  <c r="AE252" i="3"/>
  <c r="AF264" i="3"/>
  <c r="AE256" i="3"/>
  <c r="AI248" i="3"/>
  <c r="AE258" i="3"/>
  <c r="AE259" i="3"/>
  <c r="AE273" i="3"/>
  <c r="AI252" i="3"/>
  <c r="AE271" i="3"/>
  <c r="AH249" i="3"/>
  <c r="AG256" i="3"/>
  <c r="AH252" i="3"/>
  <c r="AF270" i="3"/>
  <c r="AF258" i="3"/>
  <c r="AF259" i="3"/>
  <c r="AI269" i="3"/>
  <c r="AE272" i="3"/>
  <c r="AG274" i="3"/>
  <c r="AH251" i="3"/>
  <c r="AF249" i="3"/>
  <c r="AH259" i="3"/>
  <c r="AH256" i="3"/>
  <c r="AF268" i="3"/>
  <c r="AI266" i="3"/>
  <c r="AE266" i="3"/>
  <c r="AG259" i="3"/>
  <c r="AI264" i="3"/>
  <c r="AI270" i="3"/>
  <c r="AG270" i="3"/>
  <c r="AI259" i="3"/>
  <c r="AH248" i="3"/>
  <c r="AI265" i="3"/>
  <c r="AH265" i="3"/>
  <c r="AE268" i="3"/>
  <c r="AE248" i="3"/>
  <c r="AF273" i="3"/>
  <c r="AG249" i="3"/>
  <c r="AI272" i="3"/>
  <c r="AG250" i="3"/>
  <c r="AH272" i="3"/>
  <c r="AF251" i="3"/>
  <c r="AG265" i="3"/>
  <c r="AH270" i="3"/>
  <c r="AG251" i="3"/>
  <c r="AF266" i="3"/>
  <c r="AH273" i="3"/>
  <c r="AF269" i="3"/>
  <c r="AG264" i="3"/>
  <c r="AF265" i="3"/>
  <c r="AF252" i="3"/>
  <c r="AI268" i="3"/>
  <c r="AI256" i="3"/>
  <c r="AI254" i="3"/>
  <c r="AF271" i="3"/>
  <c r="AE250" i="3"/>
  <c r="AI257" i="3"/>
  <c r="AF267" i="3"/>
  <c r="AI273" i="3"/>
  <c r="AF247" i="3"/>
  <c r="AI253" i="3"/>
  <c r="AG246" i="3"/>
  <c r="AH268" i="3"/>
  <c r="AI258" i="3"/>
  <c r="AH247" i="3"/>
  <c r="AH271" i="3"/>
  <c r="AH264" i="3"/>
  <c r="AE249" i="3"/>
  <c r="AE251" i="3"/>
  <c r="AF274" i="3"/>
  <c r="AG252" i="3"/>
  <c r="AF257" i="3"/>
  <c r="AE270" i="3"/>
  <c r="AG273" i="3"/>
  <c r="AG248" i="3"/>
  <c r="AF248" i="3"/>
  <c r="AI262" i="3"/>
  <c r="AG271" i="3"/>
  <c r="AI260" i="3"/>
  <c r="AG260" i="3"/>
  <c r="AH275" i="3"/>
  <c r="AI275" i="3"/>
  <c r="AE275" i="3"/>
  <c r="AF255" i="3"/>
  <c r="AE260" i="3"/>
  <c r="AH261" i="3"/>
  <c r="AF250" i="3"/>
  <c r="AI274" i="3"/>
  <c r="AG258" i="3"/>
  <c r="AI251" i="3"/>
  <c r="AE255" i="3"/>
  <c r="AF263" i="3"/>
  <c r="AG263" i="3"/>
  <c r="AG262" i="3"/>
  <c r="AG253" i="3"/>
  <c r="AH253" i="3"/>
  <c r="AI267" i="3"/>
  <c r="AG269" i="3"/>
  <c r="AH269" i="3"/>
  <c r="AI247" i="3"/>
  <c r="AG255" i="3"/>
  <c r="AH257" i="3"/>
  <c r="AE261" i="3"/>
  <c r="AE262" i="3"/>
  <c r="AG275" i="3"/>
  <c r="AH255" i="3"/>
  <c r="AE263" i="3"/>
  <c r="AG257" i="3"/>
  <c r="AH267" i="3"/>
  <c r="AG267" i="3"/>
  <c r="AF275" i="3"/>
  <c r="AH260" i="3"/>
  <c r="AI263" i="3"/>
  <c r="AI246" i="3"/>
  <c r="AE253" i="3"/>
  <c r="AG247" i="3"/>
  <c r="AZ223" i="3"/>
  <c r="F224" i="4" s="1"/>
  <c r="BA233" i="3"/>
  <c r="G234" i="4" s="1"/>
  <c r="AX240" i="3"/>
  <c r="D241" i="4" s="1"/>
  <c r="BA218" i="3"/>
  <c r="G219" i="4" s="1"/>
  <c r="AZ245" i="3"/>
  <c r="F246" i="4" s="1"/>
  <c r="AY244" i="3"/>
  <c r="E245" i="4" s="1"/>
  <c r="AZ233" i="3"/>
  <c r="F234" i="4" s="1"/>
  <c r="AZ229" i="3"/>
  <c r="F230" i="4" s="1"/>
  <c r="AX245" i="3"/>
  <c r="D246" i="4" s="1"/>
  <c r="AZ231" i="3"/>
  <c r="F232" i="4" s="1"/>
  <c r="AX231" i="3"/>
  <c r="D232" i="4" s="1"/>
  <c r="AZ244" i="3"/>
  <c r="F245" i="4" s="1"/>
  <c r="AY225" i="3"/>
  <c r="E226" i="4" s="1"/>
  <c r="AY237" i="3"/>
  <c r="E238" i="4" s="1"/>
  <c r="AX241" i="3"/>
  <c r="D242" i="4" s="1"/>
  <c r="AX243" i="3"/>
  <c r="D244" i="4" s="1"/>
  <c r="AX223" i="3"/>
  <c r="D224" i="4" s="1"/>
  <c r="BA239" i="3"/>
  <c r="G240" i="4" s="1"/>
  <c r="BA240" i="3"/>
  <c r="AY245" i="3"/>
  <c r="E246" i="4" s="1"/>
  <c r="BA244" i="3"/>
  <c r="G245" i="4" s="1"/>
  <c r="AX224" i="3"/>
  <c r="D225" i="4" s="1"/>
  <c r="BA221" i="3"/>
  <c r="G222" i="4" s="1"/>
  <c r="AX233" i="3"/>
  <c r="D234" i="4" s="1"/>
  <c r="BA245" i="3"/>
  <c r="G246" i="4" s="1"/>
  <c r="AZ221" i="3"/>
  <c r="F222" i="4" s="1"/>
  <c r="AW245" i="3"/>
  <c r="C246" i="4" s="1"/>
  <c r="BA231" i="3"/>
  <c r="G232" i="4" s="1"/>
  <c r="AX229" i="3"/>
  <c r="AX235" i="3"/>
  <c r="D236" i="4" s="1"/>
  <c r="AZ238" i="3"/>
  <c r="F239" i="4" s="1"/>
  <c r="AX218" i="3"/>
  <c r="AX221" i="3"/>
  <c r="D222" i="4" s="1"/>
  <c r="AX222" i="3"/>
  <c r="D223" i="4" s="1"/>
  <c r="AX244" i="3"/>
  <c r="D245" i="4" s="1"/>
  <c r="BA223" i="3"/>
  <c r="G224" i="4" s="1"/>
  <c r="AW243" i="3"/>
  <c r="C244" i="4" s="1"/>
  <c r="AZ232" i="3"/>
  <c r="F233" i="4" s="1"/>
  <c r="AZ222" i="3"/>
  <c r="BA229" i="3"/>
  <c r="G230" i="4" s="1"/>
  <c r="AZ220" i="3"/>
  <c r="F221" i="4" s="1"/>
  <c r="AW220" i="3"/>
  <c r="C221" i="4" s="1"/>
  <c r="AX225" i="3"/>
  <c r="D226" i="4" s="1"/>
  <c r="AZ225" i="3"/>
  <c r="F226" i="4" s="1"/>
  <c r="BA242" i="3"/>
  <c r="G243" i="4" s="1"/>
  <c r="AZ230" i="3"/>
  <c r="F231" i="4" s="1"/>
  <c r="AZ240" i="3"/>
  <c r="F241" i="4" s="1"/>
  <c r="AZ239" i="3"/>
  <c r="F240" i="4" s="1"/>
  <c r="AZ218" i="3"/>
  <c r="F219" i="4" s="1"/>
  <c r="AW244" i="3"/>
  <c r="C245" i="4" s="1"/>
  <c r="AW219" i="3"/>
  <c r="C220" i="4" s="1"/>
  <c r="AX219" i="3"/>
  <c r="D220" i="4" s="1"/>
  <c r="AZ228" i="3"/>
  <c r="F229" i="4" s="1"/>
  <c r="BA227" i="3"/>
  <c r="G228" i="4" s="1"/>
  <c r="AZ234" i="3"/>
  <c r="F235" i="4" s="1"/>
  <c r="AZ227" i="3"/>
  <c r="F228" i="4" s="1"/>
  <c r="AX242" i="3"/>
  <c r="AX232" i="3"/>
  <c r="D233" i="4" s="1"/>
  <c r="AZ224" i="3"/>
  <c r="F225" i="4" s="1"/>
  <c r="AX220" i="3"/>
  <c r="D221" i="4" s="1"/>
  <c r="BA219" i="3"/>
  <c r="G220" i="4" s="1"/>
  <c r="AX226" i="3"/>
  <c r="BA224" i="3"/>
  <c r="G225" i="4" s="1"/>
  <c r="AZ243" i="3"/>
  <c r="F244" i="4" s="1"/>
  <c r="AX238" i="3"/>
  <c r="D239" i="4" s="1"/>
  <c r="BA230" i="3"/>
  <c r="G231" i="4" s="1"/>
  <c r="BA235" i="3"/>
  <c r="G236" i="4" s="1"/>
  <c r="AX239" i="3"/>
  <c r="D240" i="4" s="1"/>
  <c r="BA243" i="3"/>
  <c r="G244" i="4" s="1"/>
  <c r="BA238" i="3"/>
  <c r="G239" i="4" s="1"/>
  <c r="BA234" i="3"/>
  <c r="G235" i="4" s="1"/>
  <c r="AX230" i="3"/>
  <c r="D231" i="4" s="1"/>
  <c r="AX236" i="3"/>
  <c r="D237" i="4" s="1"/>
  <c r="BA226" i="3"/>
  <c r="G227" i="4" s="1"/>
  <c r="AX227" i="3"/>
  <c r="D228" i="4" s="1"/>
  <c r="BA228" i="3"/>
  <c r="G229" i="4" s="1"/>
  <c r="AZ226" i="3"/>
  <c r="F227" i="4" s="1"/>
  <c r="BA232" i="3"/>
  <c r="G233" i="4" s="1"/>
  <c r="BA222" i="3"/>
  <c r="G223" i="4" s="1"/>
  <c r="AZ235" i="3"/>
  <c r="F236" i="4" s="1"/>
  <c r="BA220" i="3"/>
  <c r="G221" i="4" s="1"/>
  <c r="AG277" i="3"/>
  <c r="AE277" i="3"/>
  <c r="AE284" i="3"/>
  <c r="AH277" i="3"/>
  <c r="AF285" i="3"/>
  <c r="AH302" i="3"/>
  <c r="AG295" i="3"/>
  <c r="AF304" i="3"/>
  <c r="AG291" i="3"/>
  <c r="AF283" i="3"/>
  <c r="AH293" i="3"/>
  <c r="AH279" i="3"/>
  <c r="AF295" i="3"/>
  <c r="AI293" i="3"/>
  <c r="AG301" i="3"/>
  <c r="AE287" i="3"/>
  <c r="AE278" i="3"/>
  <c r="AH284" i="3"/>
  <c r="AE279" i="3"/>
  <c r="AI282" i="3"/>
  <c r="AG276" i="3"/>
  <c r="AE302" i="3"/>
  <c r="AG285" i="3"/>
  <c r="AG294" i="3"/>
  <c r="AI278" i="3"/>
  <c r="AH300" i="3"/>
  <c r="AG306" i="3"/>
  <c r="AI285" i="3"/>
  <c r="AG286" i="3"/>
  <c r="AH283" i="3"/>
  <c r="AE297" i="3"/>
  <c r="AH281" i="3"/>
  <c r="AG304" i="3"/>
  <c r="AG303" i="3"/>
  <c r="AF289" i="3"/>
  <c r="AI284" i="3"/>
  <c r="AH294" i="3"/>
  <c r="AF280" i="3"/>
  <c r="AI288" i="3"/>
  <c r="AI306" i="3"/>
  <c r="AE280" i="3"/>
  <c r="AI289" i="3"/>
  <c r="AF288" i="3"/>
  <c r="AE305" i="3"/>
  <c r="AG283" i="3"/>
  <c r="AH301" i="3"/>
  <c r="AH290" i="3"/>
  <c r="AH296" i="3"/>
  <c r="AE296" i="3"/>
  <c r="AI298" i="3"/>
  <c r="AG288" i="3"/>
  <c r="AI297" i="3"/>
  <c r="AG298" i="3"/>
  <c r="AE292" i="3"/>
  <c r="AF296" i="3"/>
  <c r="AH298" i="3"/>
  <c r="AH297" i="3"/>
  <c r="AH292" i="3"/>
  <c r="AH303" i="3"/>
  <c r="AI290" i="3"/>
  <c r="AI296" i="3"/>
  <c r="AH282" i="3"/>
  <c r="AE281" i="3"/>
  <c r="AI280" i="3"/>
  <c r="AH276" i="3"/>
  <c r="AF276" i="3"/>
  <c r="AH299" i="3"/>
  <c r="AH291" i="3"/>
  <c r="AG287" i="3"/>
  <c r="AI301" i="3"/>
  <c r="AF299" i="3"/>
  <c r="AE289" i="3"/>
  <c r="AE300" i="3"/>
  <c r="AH278" i="3"/>
  <c r="AE291" i="3"/>
  <c r="AF286" i="3"/>
  <c r="AI277" i="3"/>
  <c r="AH304" i="3"/>
  <c r="AE298" i="3"/>
  <c r="AI305" i="3"/>
  <c r="AI292" i="3"/>
  <c r="AG280" i="3"/>
  <c r="AI299" i="3"/>
  <c r="AF291" i="3"/>
  <c r="AE304" i="3"/>
  <c r="AI303" i="3"/>
  <c r="AH306" i="3"/>
  <c r="AE290" i="3"/>
  <c r="AF282" i="3"/>
  <c r="AG292" i="3"/>
  <c r="AE276" i="3"/>
  <c r="AI304" i="3"/>
  <c r="AE282" i="3"/>
  <c r="AG305" i="3"/>
  <c r="AF297" i="3"/>
  <c r="AG289" i="3"/>
  <c r="AF281" i="3"/>
  <c r="AI276" i="3"/>
  <c r="AI279" i="3"/>
  <c r="AE283" i="3"/>
  <c r="AI300" i="3"/>
  <c r="AF278" i="3"/>
  <c r="AF303" i="3"/>
  <c r="AE285" i="3"/>
  <c r="AE301" i="3"/>
  <c r="AI295" i="3"/>
  <c r="AE299" i="3"/>
  <c r="AP282" i="3"/>
  <c r="AG268" i="3"/>
  <c r="AE72" i="3"/>
  <c r="AH319" i="3"/>
  <c r="AH288" i="3"/>
  <c r="AI9" i="3"/>
  <c r="AG316" i="3"/>
  <c r="AG21" i="3"/>
  <c r="AQ316" i="3"/>
  <c r="AQ310" i="3"/>
  <c r="AP310" i="3"/>
  <c r="AQ334" i="3"/>
  <c r="AP315" i="3"/>
  <c r="AP318" i="3"/>
  <c r="AP328" i="3"/>
  <c r="AQ318" i="3"/>
  <c r="AQ326" i="3"/>
  <c r="AQ331" i="3"/>
  <c r="AR321" i="3"/>
  <c r="AR326" i="3"/>
  <c r="AQ322" i="3"/>
  <c r="AQ336" i="3"/>
  <c r="AP311" i="3"/>
  <c r="AQ321" i="3"/>
  <c r="AR327" i="3"/>
  <c r="AR335" i="3"/>
  <c r="AQ329" i="3"/>
  <c r="AR334" i="3"/>
  <c r="AQ330" i="3"/>
  <c r="AP317" i="3"/>
  <c r="AR308" i="3"/>
  <c r="AG313" i="3"/>
  <c r="AE24" i="3"/>
  <c r="AH266" i="3"/>
  <c r="AF73" i="3"/>
  <c r="AH254" i="3"/>
  <c r="AF316" i="3"/>
  <c r="AF310" i="3"/>
  <c r="AH286" i="3"/>
  <c r="AE267" i="3"/>
  <c r="AF91" i="3"/>
  <c r="AH287" i="3"/>
  <c r="AF306" i="3"/>
  <c r="AG319" i="3"/>
  <c r="AE303" i="3"/>
  <c r="AF293" i="3"/>
  <c r="AE307" i="3"/>
  <c r="AH28" i="3"/>
  <c r="AG71" i="3"/>
  <c r="AF175" i="3"/>
  <c r="AH246" i="3"/>
  <c r="AE89" i="3"/>
  <c r="AG13" i="3"/>
  <c r="AF330" i="3"/>
  <c r="AG29" i="3"/>
  <c r="AZ219" i="3"/>
  <c r="F220" i="4" s="1"/>
  <c r="AH18" i="3"/>
  <c r="AE15" i="3"/>
  <c r="AE168" i="3"/>
  <c r="AI11" i="3"/>
  <c r="AH66" i="3"/>
  <c r="AG266" i="3"/>
  <c r="AF262" i="3"/>
  <c r="AI71" i="3"/>
  <c r="AG309" i="3"/>
  <c r="AE319" i="3"/>
  <c r="AH321" i="3"/>
  <c r="AH262" i="3"/>
  <c r="AI283" i="3"/>
  <c r="AI307" i="3"/>
  <c r="AG261" i="3"/>
  <c r="AI175" i="3"/>
  <c r="AE246" i="3"/>
  <c r="AH263" i="3"/>
  <c r="AI336" i="3"/>
  <c r="AH160" i="3"/>
  <c r="AG297" i="3"/>
  <c r="AI14" i="3"/>
  <c r="AF260" i="3"/>
  <c r="AI287" i="3"/>
  <c r="AE184" i="3"/>
  <c r="AE330" i="3"/>
  <c r="AQ328" i="3"/>
  <c r="AF174" i="3"/>
  <c r="AH29" i="3"/>
  <c r="AF224" i="3"/>
  <c r="AF209" i="3"/>
  <c r="AF232" i="3"/>
  <c r="AH194" i="3"/>
  <c r="AI242" i="3"/>
  <c r="AH227" i="3"/>
  <c r="AI195" i="3"/>
  <c r="AH191" i="3"/>
  <c r="AG188" i="3"/>
  <c r="AI190" i="3"/>
  <c r="AF190" i="3"/>
  <c r="AI216" i="3"/>
  <c r="AG211" i="3"/>
  <c r="AE192" i="3"/>
  <c r="AG195" i="3"/>
  <c r="AE191" i="3"/>
  <c r="AF234" i="3"/>
  <c r="AH190" i="3"/>
  <c r="AE217" i="3"/>
  <c r="AI215" i="3"/>
  <c r="AI219" i="3"/>
  <c r="AH235" i="3"/>
  <c r="AE235" i="3"/>
  <c r="AG242" i="3"/>
  <c r="AG236" i="3"/>
  <c r="AF191" i="3"/>
  <c r="AE188" i="3"/>
  <c r="AI236" i="3"/>
  <c r="AF211" i="3"/>
  <c r="AI217" i="3"/>
  <c r="AF219" i="3"/>
  <c r="AG205" i="3"/>
  <c r="AI214" i="3"/>
  <c r="AI213" i="3"/>
  <c r="AE189" i="3"/>
  <c r="AI185" i="3"/>
  <c r="AE196" i="3"/>
  <c r="AH213" i="3"/>
  <c r="AH185" i="3"/>
  <c r="AI196" i="3"/>
  <c r="AF196" i="3"/>
  <c r="AH205" i="3"/>
  <c r="AF185" i="3"/>
  <c r="AI210" i="3"/>
  <c r="AE200" i="3"/>
  <c r="AE205" i="3"/>
  <c r="AG185" i="3"/>
  <c r="AI198" i="3"/>
  <c r="AF198" i="3"/>
  <c r="AI197" i="3"/>
  <c r="AG200" i="3"/>
  <c r="AF206" i="3"/>
  <c r="AF205" i="3"/>
  <c r="AF210" i="3"/>
  <c r="AG197" i="3"/>
  <c r="AE204" i="3"/>
  <c r="AI187" i="3"/>
  <c r="AI200" i="3"/>
  <c r="AH206" i="3"/>
  <c r="AF214" i="3"/>
  <c r="AG187" i="3"/>
  <c r="AI189" i="3"/>
  <c r="AF200" i="3"/>
  <c r="AE202" i="3"/>
  <c r="AH197" i="3"/>
  <c r="AE185" i="3"/>
  <c r="AH196" i="3"/>
  <c r="AE206" i="3"/>
  <c r="AG208" i="3"/>
  <c r="AG206" i="3"/>
  <c r="AH214" i="3"/>
  <c r="AI204" i="3"/>
  <c r="AF189" i="3"/>
  <c r="AF202" i="3"/>
  <c r="AE212" i="3"/>
  <c r="AG196" i="3"/>
  <c r="AH189" i="3"/>
  <c r="AI186" i="3"/>
  <c r="AE198" i="3"/>
  <c r="AG202" i="3"/>
  <c r="AE197" i="3"/>
  <c r="AE187" i="3"/>
  <c r="AI206" i="3"/>
  <c r="AG210" i="3"/>
  <c r="AG189" i="3"/>
  <c r="AF204" i="3"/>
  <c r="AH208" i="3"/>
  <c r="AG213" i="3"/>
  <c r="AH203" i="3"/>
  <c r="AF187" i="3"/>
  <c r="AI205" i="3"/>
  <c r="AF194" i="3"/>
  <c r="AE210" i="3"/>
  <c r="AF201" i="3"/>
  <c r="AE214" i="3"/>
  <c r="AI199" i="3"/>
  <c r="AF197" i="3"/>
  <c r="AF213" i="3"/>
  <c r="AH187" i="3"/>
  <c r="AI193" i="3"/>
  <c r="AI194" i="3"/>
  <c r="AF212" i="3"/>
  <c r="AE209" i="3"/>
  <c r="AE201" i="3"/>
  <c r="AI212" i="3"/>
  <c r="AE203" i="3"/>
  <c r="AG198" i="3"/>
  <c r="AG214" i="3"/>
  <c r="AF199" i="3"/>
  <c r="AH200" i="3"/>
  <c r="AH198" i="3"/>
  <c r="AE213" i="3"/>
  <c r="AG209" i="3"/>
  <c r="AG204" i="3"/>
  <c r="AE186" i="3"/>
  <c r="AG207" i="3"/>
  <c r="AF192" i="3"/>
  <c r="AH188" i="3"/>
  <c r="AI211" i="3"/>
  <c r="AH211" i="3"/>
  <c r="AI207" i="3"/>
  <c r="AG192" i="3"/>
  <c r="AH204" i="3"/>
  <c r="AH212" i="3"/>
  <c r="AI202" i="3"/>
  <c r="AI237" i="3"/>
  <c r="AI201" i="3"/>
  <c r="AI220" i="3"/>
  <c r="AE194" i="3"/>
  <c r="AG199" i="3"/>
  <c r="AF242" i="3"/>
  <c r="AF227" i="3"/>
  <c r="AH195" i="3"/>
  <c r="AG190" i="3"/>
  <c r="AE236" i="3"/>
  <c r="AE211" i="3"/>
  <c r="AE207" i="3"/>
  <c r="AH229" i="3"/>
  <c r="AI233" i="3"/>
  <c r="AG244" i="3"/>
  <c r="AG245" i="3"/>
  <c r="AF233" i="3"/>
  <c r="AF245" i="3"/>
  <c r="AF231" i="3"/>
  <c r="AE239" i="3"/>
  <c r="AI245" i="3"/>
  <c r="AF221" i="3"/>
  <c r="AG223" i="3"/>
  <c r="AI225" i="3"/>
  <c r="AH240" i="3"/>
  <c r="AF229" i="3"/>
  <c r="AF240" i="3"/>
  <c r="AI218" i="3"/>
  <c r="AE229" i="3"/>
  <c r="AI240" i="3"/>
  <c r="AG221" i="3"/>
  <c r="AI244" i="3"/>
  <c r="AI221" i="3"/>
  <c r="AF225" i="3"/>
  <c r="AG233" i="3"/>
  <c r="AF223" i="3"/>
  <c r="AI231" i="3"/>
  <c r="AH244" i="3"/>
  <c r="AG225" i="3"/>
  <c r="AE223" i="3"/>
  <c r="AG237" i="3"/>
  <c r="AE245" i="3"/>
  <c r="AI235" i="3"/>
  <c r="AE233" i="3"/>
  <c r="AE237" i="3"/>
  <c r="AG231" i="3"/>
  <c r="AF241" i="3"/>
  <c r="AI238" i="3"/>
  <c r="AG238" i="3"/>
  <c r="AG240" i="3"/>
  <c r="AE221" i="3"/>
  <c r="AE238" i="3"/>
  <c r="AH245" i="3"/>
  <c r="AF243" i="3"/>
  <c r="AE231" i="3"/>
  <c r="AH218" i="3"/>
  <c r="AF222" i="3"/>
  <c r="AH223" i="3"/>
  <c r="AH225" i="3"/>
  <c r="AG229" i="3"/>
  <c r="AF218" i="3"/>
  <c r="AH231" i="3"/>
  <c r="AF239" i="3"/>
  <c r="AI222" i="3"/>
  <c r="AE218" i="3"/>
  <c r="AG235" i="3"/>
  <c r="AI224" i="3"/>
  <c r="AF230" i="3"/>
  <c r="AG239" i="3"/>
  <c r="AH239" i="3"/>
  <c r="AE244" i="3"/>
  <c r="AE225" i="3"/>
  <c r="AI239" i="3"/>
  <c r="AF244" i="3"/>
  <c r="AH221" i="3"/>
  <c r="AI223" i="3"/>
  <c r="AF237" i="3"/>
  <c r="AE224" i="3"/>
  <c r="AH242" i="3"/>
  <c r="AG222" i="3"/>
  <c r="AG224" i="3"/>
  <c r="AE220" i="3"/>
  <c r="AI227" i="3"/>
  <c r="AE243" i="3"/>
  <c r="AG241" i="3"/>
  <c r="AF215" i="3"/>
  <c r="AE230" i="3"/>
  <c r="AH224" i="3"/>
  <c r="AI229" i="3"/>
  <c r="AE240" i="3"/>
  <c r="AH233" i="3"/>
  <c r="AI228" i="3"/>
  <c r="AH217" i="3"/>
  <c r="AH219" i="3"/>
  <c r="AG228" i="3"/>
  <c r="AE215" i="3"/>
  <c r="AG217" i="3"/>
  <c r="AF228" i="3"/>
  <c r="AG219" i="3"/>
  <c r="AE228" i="3"/>
  <c r="AE219" i="3"/>
  <c r="AG234" i="3"/>
  <c r="AE241" i="3"/>
  <c r="AE193" i="3"/>
  <c r="AH237" i="3"/>
  <c r="AH209" i="3"/>
  <c r="AF203" i="3"/>
  <c r="AH238" i="3"/>
  <c r="AE199" i="3"/>
  <c r="AE195" i="3"/>
  <c r="AI188" i="3"/>
  <c r="AF236" i="3"/>
  <c r="AH216" i="3"/>
  <c r="AH215" i="3"/>
  <c r="AI192" i="3"/>
  <c r="X3" i="3"/>
  <c r="AF155" i="3"/>
  <c r="AZ186" i="3"/>
  <c r="F187" i="4" s="1"/>
  <c r="AO185" i="3"/>
  <c r="AO32" i="3" l="1"/>
  <c r="AZ241" i="3"/>
  <c r="F242" i="4" s="1"/>
  <c r="BA241" i="3"/>
  <c r="G242" i="4" s="1"/>
  <c r="AY222" i="3"/>
  <c r="E223" i="4" s="1"/>
  <c r="BA225" i="3"/>
  <c r="G226" i="4" s="1"/>
  <c r="S14" i="3"/>
  <c r="X14" i="3" s="1"/>
  <c r="P1" i="7"/>
  <c r="AY315" i="3"/>
  <c r="E316" i="4" s="1"/>
  <c r="AW319" i="3"/>
  <c r="C320" i="4" s="1"/>
  <c r="BA310" i="3"/>
  <c r="G311" i="4" s="1"/>
  <c r="AY317" i="3"/>
  <c r="E318" i="4" s="1"/>
  <c r="AX237" i="3"/>
  <c r="D238" i="4" s="1"/>
  <c r="AF315" i="3"/>
  <c r="AW232" i="3"/>
  <c r="C233" i="4" s="1"/>
  <c r="AW229" i="3"/>
  <c r="C230" i="4" s="1"/>
  <c r="AY218" i="3"/>
  <c r="E219" i="4" s="1"/>
  <c r="AY240" i="3"/>
  <c r="E241" i="4" s="1"/>
  <c r="AY241" i="3"/>
  <c r="E242" i="4" s="1"/>
  <c r="BA236" i="3"/>
  <c r="G237" i="4" s="1"/>
  <c r="AW228" i="3"/>
  <c r="C229" i="4" s="1"/>
  <c r="AW223" i="3"/>
  <c r="C224" i="4" s="1"/>
  <c r="AW231" i="3"/>
  <c r="C232" i="4" s="1"/>
  <c r="AY221" i="3"/>
  <c r="E222" i="4" s="1"/>
  <c r="AY223" i="3"/>
  <c r="E224" i="4" s="1"/>
  <c r="AY235" i="3"/>
  <c r="E236" i="4" s="1"/>
  <c r="AZ236" i="3"/>
  <c r="F237" i="4" s="1"/>
  <c r="BA237" i="3"/>
  <c r="G238" i="4" s="1"/>
  <c r="AF317" i="3"/>
  <c r="AJ317" i="3" s="1"/>
  <c r="AW226" i="3"/>
  <c r="C227" i="4" s="1"/>
  <c r="AW241" i="3"/>
  <c r="C242" i="4" s="1"/>
  <c r="AW238" i="3"/>
  <c r="C239" i="4" s="1"/>
  <c r="AY224" i="3"/>
  <c r="E225" i="4" s="1"/>
  <c r="AY230" i="3"/>
  <c r="E231" i="4" s="1"/>
  <c r="AY229" i="3"/>
  <c r="E230" i="4" s="1"/>
  <c r="AZ237" i="3"/>
  <c r="F238" i="4" s="1"/>
  <c r="AF323" i="3"/>
  <c r="AJ323" i="3" s="1"/>
  <c r="AW235" i="3"/>
  <c r="C236" i="4" s="1"/>
  <c r="AW236" i="3"/>
  <c r="C237" i="4" s="1"/>
  <c r="AW230" i="3"/>
  <c r="C231" i="4" s="1"/>
  <c r="AY226" i="3"/>
  <c r="E227" i="4" s="1"/>
  <c r="AY220" i="3"/>
  <c r="E221" i="4" s="1"/>
  <c r="AY239" i="3"/>
  <c r="E240" i="4" s="1"/>
  <c r="AX228" i="3"/>
  <c r="D229" i="4" s="1"/>
  <c r="AW234" i="3"/>
  <c r="C235" i="4" s="1"/>
  <c r="AW221" i="3"/>
  <c r="C222" i="4" s="1"/>
  <c r="AY233" i="3"/>
  <c r="E234" i="4" s="1"/>
  <c r="AY242" i="3"/>
  <c r="E243" i="4" s="1"/>
  <c r="AP17" i="3"/>
  <c r="AO17" i="3"/>
  <c r="T28" i="3"/>
  <c r="T15" i="3" s="1"/>
  <c r="T1" i="3" s="1"/>
  <c r="S1" i="3"/>
  <c r="Z14" i="3"/>
  <c r="Z1" i="3" s="1"/>
  <c r="V14" i="3"/>
  <c r="AP350" i="3" s="1"/>
  <c r="AR306" i="3"/>
  <c r="AR291" i="3"/>
  <c r="X1" i="3"/>
  <c r="AO352" i="3"/>
  <c r="AO244" i="3"/>
  <c r="AO248" i="3"/>
  <c r="AQ282" i="3"/>
  <c r="AQ307" i="3"/>
  <c r="AO265" i="3"/>
  <c r="AN262" i="3"/>
  <c r="AP263" i="3"/>
  <c r="AY316" i="3"/>
  <c r="E317" i="4" s="1"/>
  <c r="BA309" i="3"/>
  <c r="G310" i="4" s="1"/>
  <c r="AP261" i="3"/>
  <c r="AQ198" i="3"/>
  <c r="AN199" i="3"/>
  <c r="AY318" i="3"/>
  <c r="E319" i="4" s="1"/>
  <c r="AW199" i="3"/>
  <c r="C200" i="4" s="1"/>
  <c r="AP319" i="3"/>
  <c r="AP316" i="3"/>
  <c r="AY282" i="3"/>
  <c r="E283" i="4" s="1"/>
  <c r="AY328" i="3"/>
  <c r="E329" i="4" s="1"/>
  <c r="AY311" i="3"/>
  <c r="E312" i="4" s="1"/>
  <c r="AY310" i="3"/>
  <c r="E311" i="4" s="1"/>
  <c r="AY252" i="3"/>
  <c r="E253" i="4" s="1"/>
  <c r="AW262" i="3"/>
  <c r="C263" i="4" s="1"/>
  <c r="AY261" i="3"/>
  <c r="E262" i="4" s="1"/>
  <c r="AO250" i="3"/>
  <c r="AO274" i="3"/>
  <c r="AY289" i="3"/>
  <c r="E290" i="4" s="1"/>
  <c r="BA322" i="3"/>
  <c r="G323" i="4" s="1"/>
  <c r="AY281" i="3"/>
  <c r="E282" i="4" s="1"/>
  <c r="AY321" i="3"/>
  <c r="E322" i="4" s="1"/>
  <c r="AR32" i="3"/>
  <c r="AQ325" i="3"/>
  <c r="AR336" i="3"/>
  <c r="AQ308" i="3"/>
  <c r="AQ320" i="3"/>
  <c r="AQ315" i="3"/>
  <c r="AR332" i="3"/>
  <c r="AR313" i="3"/>
  <c r="AR319" i="3"/>
  <c r="AR304" i="3"/>
  <c r="AQ17" i="3"/>
  <c r="AR329" i="3"/>
  <c r="AR333" i="3"/>
  <c r="AR320" i="3"/>
  <c r="AR311" i="3"/>
  <c r="AR316" i="3"/>
  <c r="AQ313" i="3"/>
  <c r="AR317" i="3"/>
  <c r="AQ314" i="3"/>
  <c r="AQ332" i="3"/>
  <c r="AN287" i="3"/>
  <c r="AR318" i="3"/>
  <c r="AR307" i="3"/>
  <c r="AR315" i="3"/>
  <c r="AQ311" i="3"/>
  <c r="AO334" i="3"/>
  <c r="AQ327" i="3"/>
  <c r="AQ335" i="3"/>
  <c r="AP308" i="3"/>
  <c r="AR281" i="3"/>
  <c r="AR322" i="3"/>
  <c r="AR17" i="3"/>
  <c r="AR309" i="3"/>
  <c r="AP320" i="3"/>
  <c r="AQ333" i="3"/>
  <c r="AR312" i="3"/>
  <c r="AP307" i="3"/>
  <c r="AQ337" i="3"/>
  <c r="AR314" i="3"/>
  <c r="AR328" i="3"/>
  <c r="AY308" i="3"/>
  <c r="E309" i="4" s="1"/>
  <c r="AW308" i="3"/>
  <c r="C309" i="4" s="1"/>
  <c r="AR302" i="3"/>
  <c r="AO305" i="3"/>
  <c r="AR218" i="3"/>
  <c r="AX284" i="3"/>
  <c r="D285" i="4" s="1"/>
  <c r="AZ293" i="3"/>
  <c r="F294" i="4" s="1"/>
  <c r="AZ316" i="3"/>
  <c r="F317" i="4" s="1"/>
  <c r="AQ302" i="3"/>
  <c r="AO295" i="3"/>
  <c r="AX288" i="3"/>
  <c r="D289" i="4" s="1"/>
  <c r="BA328" i="3"/>
  <c r="G329" i="4" s="1"/>
  <c r="AY332" i="3"/>
  <c r="E333" i="4" s="1"/>
  <c r="AO285" i="3"/>
  <c r="AQ295" i="3"/>
  <c r="AQ138" i="3"/>
  <c r="AP275" i="3"/>
  <c r="AR249" i="3"/>
  <c r="AZ304" i="3"/>
  <c r="F305" i="4" s="1"/>
  <c r="BA325" i="3"/>
  <c r="G326" i="4" s="1"/>
  <c r="AX326" i="3"/>
  <c r="D327" i="4" s="1"/>
  <c r="BA332" i="3"/>
  <c r="G333" i="4" s="1"/>
  <c r="BA337" i="3"/>
  <c r="G338" i="4" s="1"/>
  <c r="AR295" i="3"/>
  <c r="AR296" i="3"/>
  <c r="AR292" i="3"/>
  <c r="AP143" i="3"/>
  <c r="AZ278" i="3"/>
  <c r="F279" i="4" s="1"/>
  <c r="AR152" i="3"/>
  <c r="AX295" i="3"/>
  <c r="D296" i="4" s="1"/>
  <c r="BA297" i="3"/>
  <c r="G298" i="4" s="1"/>
  <c r="AR282" i="3"/>
  <c r="AZ334" i="3"/>
  <c r="F335" i="4" s="1"/>
  <c r="BA321" i="3"/>
  <c r="G322" i="4" s="1"/>
  <c r="AZ320" i="3"/>
  <c r="F321" i="4" s="1"/>
  <c r="BA315" i="3"/>
  <c r="G316" i="4" s="1"/>
  <c r="AR287" i="3"/>
  <c r="AQ285" i="3"/>
  <c r="AQ286" i="3"/>
  <c r="AR248" i="3"/>
  <c r="BA201" i="3"/>
  <c r="G202" i="4" s="1"/>
  <c r="AX290" i="3"/>
  <c r="D291" i="4" s="1"/>
  <c r="BA289" i="3"/>
  <c r="G290" i="4" s="1"/>
  <c r="BA282" i="3"/>
  <c r="G283" i="4" s="1"/>
  <c r="AR278" i="3"/>
  <c r="BA318" i="3"/>
  <c r="G319" i="4" s="1"/>
  <c r="BA314" i="3"/>
  <c r="G315" i="4" s="1"/>
  <c r="AR297" i="3"/>
  <c r="AP300" i="3"/>
  <c r="AR269" i="3"/>
  <c r="AR149" i="3"/>
  <c r="BA300" i="3"/>
  <c r="G301" i="4" s="1"/>
  <c r="AX329" i="3"/>
  <c r="D330" i="4" s="1"/>
  <c r="AX336" i="3"/>
  <c r="D337" i="4" s="1"/>
  <c r="BA333" i="3"/>
  <c r="G334" i="4" s="1"/>
  <c r="AO294" i="3"/>
  <c r="AO290" i="3"/>
  <c r="AQ255" i="3"/>
  <c r="AN258" i="3"/>
  <c r="AZ195" i="3"/>
  <c r="F196" i="4" s="1"/>
  <c r="AR232" i="3"/>
  <c r="AP149" i="3"/>
  <c r="AR220" i="3"/>
  <c r="AN129" i="3"/>
  <c r="AQ215" i="3"/>
  <c r="AP126" i="3"/>
  <c r="AO136" i="3"/>
  <c r="BA185" i="3"/>
  <c r="G186" i="4" s="1"/>
  <c r="AN143" i="3"/>
  <c r="AN128" i="3"/>
  <c r="AO146" i="3"/>
  <c r="AQ193" i="3"/>
  <c r="AO139" i="3"/>
  <c r="AR128" i="3"/>
  <c r="AO152" i="3"/>
  <c r="AW260" i="3"/>
  <c r="C261" i="4" s="1"/>
  <c r="AO241" i="3"/>
  <c r="AR143" i="3"/>
  <c r="AN142" i="3"/>
  <c r="AR216" i="3"/>
  <c r="AY273" i="3"/>
  <c r="E274" i="4" s="1"/>
  <c r="AP225" i="3"/>
  <c r="BA258" i="3"/>
  <c r="G259" i="4" s="1"/>
  <c r="AQ220" i="3"/>
  <c r="AR134" i="3"/>
  <c r="AN150" i="3"/>
  <c r="AR140" i="3"/>
  <c r="AQ228" i="3"/>
  <c r="AR233" i="3"/>
  <c r="AZ268" i="3"/>
  <c r="F269" i="4" s="1"/>
  <c r="BA264" i="3"/>
  <c r="G265" i="4" s="1"/>
  <c r="AN152" i="3"/>
  <c r="AP128" i="3"/>
  <c r="AZ258" i="3"/>
  <c r="F259" i="4" s="1"/>
  <c r="AO149" i="3"/>
  <c r="AR153" i="3"/>
  <c r="AR148" i="3"/>
  <c r="BA261" i="3"/>
  <c r="G262" i="4" s="1"/>
  <c r="BA251" i="3"/>
  <c r="G252" i="4" s="1"/>
  <c r="BA271" i="3"/>
  <c r="G272" i="4" s="1"/>
  <c r="AO134" i="3"/>
  <c r="AP137" i="3"/>
  <c r="AY259" i="3"/>
  <c r="E260" i="4" s="1"/>
  <c r="BA263" i="3"/>
  <c r="G264" i="4" s="1"/>
  <c r="AR129" i="3"/>
  <c r="AN144" i="3"/>
  <c r="AR221" i="3"/>
  <c r="BA257" i="3"/>
  <c r="G258" i="4" s="1"/>
  <c r="BA270" i="3"/>
  <c r="G271" i="4" s="1"/>
  <c r="AO135" i="3"/>
  <c r="AP148" i="3"/>
  <c r="AZ271" i="3"/>
  <c r="F272" i="4" s="1"/>
  <c r="AR241" i="3"/>
  <c r="BA254" i="3"/>
  <c r="G255" i="4" s="1"/>
  <c r="BA186" i="3"/>
  <c r="G187" i="4" s="1"/>
  <c r="AQ145" i="3"/>
  <c r="AR136" i="3"/>
  <c r="AQ146" i="3"/>
  <c r="AR238" i="3"/>
  <c r="AZ246" i="3"/>
  <c r="F247" i="4" s="1"/>
  <c r="AZ273" i="3"/>
  <c r="F274" i="4" s="1"/>
  <c r="AO153" i="3"/>
  <c r="AP132" i="3"/>
  <c r="AY286" i="3"/>
  <c r="E287" i="4" s="1"/>
  <c r="AX300" i="3"/>
  <c r="D301" i="4" s="1"/>
  <c r="AZ286" i="3"/>
  <c r="F287" i="4" s="1"/>
  <c r="AQ272" i="3"/>
  <c r="AR274" i="3"/>
  <c r="AQ249" i="3"/>
  <c r="AY287" i="3"/>
  <c r="E288" i="4" s="1"/>
  <c r="AP255" i="3"/>
  <c r="AR273" i="3"/>
  <c r="BA246" i="3"/>
  <c r="G247" i="4" s="1"/>
  <c r="AY264" i="3"/>
  <c r="E265" i="4" s="1"/>
  <c r="AW259" i="3"/>
  <c r="C260" i="4" s="1"/>
  <c r="AX296" i="3"/>
  <c r="D297" i="4" s="1"/>
  <c r="AW306" i="3"/>
  <c r="C307" i="4" s="1"/>
  <c r="BA292" i="3"/>
  <c r="G293" i="4" s="1"/>
  <c r="BA268" i="3"/>
  <c r="G269" i="4" s="1"/>
  <c r="AQ269" i="3"/>
  <c r="AR246" i="3"/>
  <c r="AO261" i="3"/>
  <c r="AO256" i="3"/>
  <c r="AZ260" i="3"/>
  <c r="F261" i="4" s="1"/>
  <c r="AZ272" i="3"/>
  <c r="F273" i="4" s="1"/>
  <c r="AP247" i="3"/>
  <c r="AX286" i="3"/>
  <c r="D287" i="4" s="1"/>
  <c r="BA296" i="3"/>
  <c r="G297" i="4" s="1"/>
  <c r="BA290" i="3"/>
  <c r="G291" i="4" s="1"/>
  <c r="BA276" i="3"/>
  <c r="G277" i="4" s="1"/>
  <c r="AX301" i="3"/>
  <c r="D302" i="4" s="1"/>
  <c r="AX283" i="3"/>
  <c r="D284" i="4" s="1"/>
  <c r="AW285" i="3"/>
  <c r="C286" i="4" s="1"/>
  <c r="AW298" i="3"/>
  <c r="C299" i="4" s="1"/>
  <c r="BA304" i="3"/>
  <c r="G305" i="4" s="1"/>
  <c r="BA288" i="3"/>
  <c r="G289" i="4" s="1"/>
  <c r="AY305" i="3"/>
  <c r="E306" i="4" s="1"/>
  <c r="AZ305" i="3"/>
  <c r="F306" i="4" s="1"/>
  <c r="AW301" i="3"/>
  <c r="C302" i="4" s="1"/>
  <c r="AY269" i="3"/>
  <c r="E270" i="4" s="1"/>
  <c r="AZ253" i="3"/>
  <c r="F254" i="4" s="1"/>
  <c r="BA216" i="3"/>
  <c r="G217" i="4" s="1"/>
  <c r="AQ260" i="3"/>
  <c r="AR251" i="3"/>
  <c r="AP274" i="3"/>
  <c r="AQ256" i="3"/>
  <c r="AQ268" i="3"/>
  <c r="AN268" i="3"/>
  <c r="AO266" i="3"/>
  <c r="AR256" i="3"/>
  <c r="BA214" i="3"/>
  <c r="G215" i="4" s="1"/>
  <c r="AN257" i="3"/>
  <c r="AZ257" i="3"/>
  <c r="F258" i="4" s="1"/>
  <c r="AN131" i="3"/>
  <c r="AQ144" i="3"/>
  <c r="AR151" i="3"/>
  <c r="AQ132" i="3"/>
  <c r="AR137" i="3"/>
  <c r="AY260" i="3"/>
  <c r="E261" i="4" s="1"/>
  <c r="AY253" i="3"/>
  <c r="E254" i="4" s="1"/>
  <c r="BA269" i="3"/>
  <c r="G270" i="4" s="1"/>
  <c r="BA248" i="3"/>
  <c r="G249" i="4" s="1"/>
  <c r="AW272" i="3"/>
  <c r="C273" i="4" s="1"/>
  <c r="AZ270" i="3"/>
  <c r="F271" i="4" s="1"/>
  <c r="BA259" i="3"/>
  <c r="G260" i="4" s="1"/>
  <c r="BA252" i="3"/>
  <c r="G253" i="4" s="1"/>
  <c r="AR263" i="3"/>
  <c r="AR198" i="3"/>
  <c r="AO127" i="3"/>
  <c r="AO128" i="3"/>
  <c r="AP153" i="3"/>
  <c r="AP151" i="3"/>
  <c r="AY299" i="3"/>
  <c r="E300" i="4" s="1"/>
  <c r="AX281" i="3"/>
  <c r="D282" i="4" s="1"/>
  <c r="AR247" i="3"/>
  <c r="AR252" i="3"/>
  <c r="AR259" i="3"/>
  <c r="AX279" i="3"/>
  <c r="D280" i="4" s="1"/>
  <c r="AX289" i="3"/>
  <c r="D290" i="4" s="1"/>
  <c r="AZ277" i="3"/>
  <c r="F278" i="4" s="1"/>
  <c r="AZ282" i="3"/>
  <c r="F283" i="4" s="1"/>
  <c r="AQ248" i="3"/>
  <c r="AO271" i="3"/>
  <c r="AZ269" i="3"/>
  <c r="F270" i="4" s="1"/>
  <c r="BA286" i="3"/>
  <c r="G287" i="4" s="1"/>
  <c r="AY276" i="3"/>
  <c r="E277" i="4" s="1"/>
  <c r="BA299" i="3"/>
  <c r="G300" i="4" s="1"/>
  <c r="AP259" i="3"/>
  <c r="AQ259" i="3"/>
  <c r="AZ263" i="3"/>
  <c r="F264" i="4" s="1"/>
  <c r="AZ248" i="3"/>
  <c r="F249" i="4" s="1"/>
  <c r="AZ290" i="3"/>
  <c r="F291" i="4" s="1"/>
  <c r="AW297" i="3"/>
  <c r="C298" i="4" s="1"/>
  <c r="BA284" i="3"/>
  <c r="G285" i="4" s="1"/>
  <c r="AY296" i="3"/>
  <c r="E297" i="4" s="1"/>
  <c r="AZ281" i="3"/>
  <c r="F282" i="4" s="1"/>
  <c r="BA281" i="3"/>
  <c r="G282" i="4" s="1"/>
  <c r="AW302" i="3"/>
  <c r="C303" i="4" s="1"/>
  <c r="BA287" i="3"/>
  <c r="G288" i="4" s="1"/>
  <c r="AY277" i="3"/>
  <c r="E278" i="4" s="1"/>
  <c r="AX294" i="3"/>
  <c r="D295" i="4" s="1"/>
  <c r="BA291" i="3"/>
  <c r="G292" i="4" s="1"/>
  <c r="BA260" i="3"/>
  <c r="G261" i="4" s="1"/>
  <c r="AR257" i="3"/>
  <c r="AR272" i="3"/>
  <c r="AN134" i="3"/>
  <c r="AR268" i="3"/>
  <c r="AO262" i="3"/>
  <c r="AQ247" i="3"/>
  <c r="AR264" i="3"/>
  <c r="AO268" i="3"/>
  <c r="AP273" i="3"/>
  <c r="AR265" i="3"/>
  <c r="AN149" i="3"/>
  <c r="AQ141" i="3"/>
  <c r="AQ130" i="3"/>
  <c r="AN133" i="3"/>
  <c r="AQ151" i="3"/>
  <c r="AN126" i="3"/>
  <c r="BA253" i="3"/>
  <c r="G254" i="4" s="1"/>
  <c r="AY275" i="3"/>
  <c r="E276" i="4" s="1"/>
  <c r="AY274" i="3"/>
  <c r="E275" i="4" s="1"/>
  <c r="AZ274" i="3"/>
  <c r="F275" i="4" s="1"/>
  <c r="AY249" i="3"/>
  <c r="E250" i="4" s="1"/>
  <c r="AZ264" i="3"/>
  <c r="F265" i="4" s="1"/>
  <c r="AZ252" i="3"/>
  <c r="F253" i="4" s="1"/>
  <c r="BA273" i="3"/>
  <c r="G274" i="4" s="1"/>
  <c r="AQ201" i="3"/>
  <c r="AQ275" i="3"/>
  <c r="AQ263" i="3"/>
  <c r="AO131" i="3"/>
  <c r="AP145" i="3"/>
  <c r="AP147" i="3"/>
  <c r="AX285" i="3"/>
  <c r="D286" i="4" s="1"/>
  <c r="AY302" i="3"/>
  <c r="E303" i="4" s="1"/>
  <c r="AW286" i="3"/>
  <c r="C287" i="4" s="1"/>
  <c r="AR275" i="3"/>
  <c r="AQ252" i="3"/>
  <c r="AY298" i="3"/>
  <c r="E299" i="4" s="1"/>
  <c r="AZ303" i="3"/>
  <c r="F304" i="4" s="1"/>
  <c r="AZ295" i="3"/>
  <c r="F296" i="4" s="1"/>
  <c r="AX292" i="3"/>
  <c r="D293" i="4" s="1"/>
  <c r="BA274" i="3"/>
  <c r="G275" i="4" s="1"/>
  <c r="AN255" i="3"/>
  <c r="AQ251" i="3"/>
  <c r="AY271" i="3"/>
  <c r="E272" i="4" s="1"/>
  <c r="AZ251" i="3"/>
  <c r="F252" i="4" s="1"/>
  <c r="BA305" i="3"/>
  <c r="G306" i="4" s="1"/>
  <c r="AZ294" i="3"/>
  <c r="F295" i="4" s="1"/>
  <c r="AW277" i="3"/>
  <c r="C278" i="4" s="1"/>
  <c r="AQ271" i="3"/>
  <c r="AQ258" i="3"/>
  <c r="AZ259" i="3"/>
  <c r="F260" i="4" s="1"/>
  <c r="AZ302" i="3"/>
  <c r="F303" i="4" s="1"/>
  <c r="AX293" i="3"/>
  <c r="D294" i="4" s="1"/>
  <c r="AW283" i="3"/>
  <c r="C284" i="4" s="1"/>
  <c r="AY290" i="3"/>
  <c r="E291" i="4" s="1"/>
  <c r="AZ300" i="3"/>
  <c r="F301" i="4" s="1"/>
  <c r="BA295" i="3"/>
  <c r="G296" i="4" s="1"/>
  <c r="AZ287" i="3"/>
  <c r="F288" i="4" s="1"/>
  <c r="AY301" i="3"/>
  <c r="E302" i="4" s="1"/>
  <c r="AX280" i="3"/>
  <c r="D281" i="4" s="1"/>
  <c r="AZ296" i="3"/>
  <c r="F297" i="4" s="1"/>
  <c r="AQ126" i="3"/>
  <c r="AW261" i="3"/>
  <c r="C262" i="4" s="1"/>
  <c r="AO263" i="3"/>
  <c r="AP269" i="3"/>
  <c r="AQ273" i="3"/>
  <c r="AN266" i="3"/>
  <c r="AQ264" i="3"/>
  <c r="AN267" i="3"/>
  <c r="AQ270" i="3"/>
  <c r="AO249" i="3"/>
  <c r="BA211" i="3"/>
  <c r="G212" i="4" s="1"/>
  <c r="BA272" i="3"/>
  <c r="G273" i="4" s="1"/>
  <c r="AQ142" i="3"/>
  <c r="AN153" i="3"/>
  <c r="AN127" i="3"/>
  <c r="AN137" i="3"/>
  <c r="AX261" i="3"/>
  <c r="D262" i="4" s="1"/>
  <c r="AX253" i="3"/>
  <c r="D254" i="4" s="1"/>
  <c r="AZ255" i="3"/>
  <c r="F256" i="4" s="1"/>
  <c r="AX255" i="3"/>
  <c r="D256" i="4" s="1"/>
  <c r="AY254" i="3"/>
  <c r="E255" i="4" s="1"/>
  <c r="AY251" i="3"/>
  <c r="E252" i="4" s="1"/>
  <c r="AY248" i="3"/>
  <c r="E249" i="4" s="1"/>
  <c r="AY256" i="3"/>
  <c r="E257" i="4" s="1"/>
  <c r="AX271" i="3"/>
  <c r="D272" i="4" s="1"/>
  <c r="AO269" i="3"/>
  <c r="AR189" i="3"/>
  <c r="AO129" i="3"/>
  <c r="AP139" i="3"/>
  <c r="AP138" i="3"/>
  <c r="AY295" i="3"/>
  <c r="E296" i="4" s="1"/>
  <c r="AY304" i="3"/>
  <c r="E305" i="4" s="1"/>
  <c r="AZ292" i="3"/>
  <c r="F293" i="4" s="1"/>
  <c r="AQ257" i="3"/>
  <c r="AQ253" i="3"/>
  <c r="AQ276" i="3"/>
  <c r="AR260" i="3"/>
  <c r="AY272" i="3"/>
  <c r="E273" i="4" s="1"/>
  <c r="AR255" i="3"/>
  <c r="AR261" i="3"/>
  <c r="AR271" i="3"/>
  <c r="AZ256" i="3"/>
  <c r="F257" i="4" s="1"/>
  <c r="AZ297" i="3"/>
  <c r="F298" i="4" s="1"/>
  <c r="AX302" i="3"/>
  <c r="D303" i="4" s="1"/>
  <c r="AP257" i="3"/>
  <c r="AR258" i="3"/>
  <c r="AZ249" i="3"/>
  <c r="F250" i="4" s="1"/>
  <c r="BA249" i="3"/>
  <c r="G250" i="4" s="1"/>
  <c r="BA298" i="3"/>
  <c r="G299" i="4" s="1"/>
  <c r="AX298" i="3"/>
  <c r="D299" i="4" s="1"/>
  <c r="AZ298" i="3"/>
  <c r="F299" i="4" s="1"/>
  <c r="AW304" i="3"/>
  <c r="C305" i="4" s="1"/>
  <c r="AY297" i="3"/>
  <c r="E298" i="4" s="1"/>
  <c r="AZ284" i="3"/>
  <c r="F285" i="4" s="1"/>
  <c r="AX277" i="3"/>
  <c r="D278" i="4" s="1"/>
  <c r="AR253" i="3"/>
  <c r="AN141" i="3"/>
  <c r="AQ274" i="3"/>
  <c r="AQ254" i="3"/>
  <c r="AO257" i="3"/>
  <c r="AQ246" i="3"/>
  <c r="AR254" i="3"/>
  <c r="AQ261" i="3"/>
  <c r="AO259" i="3"/>
  <c r="AO272" i="3"/>
  <c r="AR270" i="3"/>
  <c r="AZ196" i="3"/>
  <c r="F197" i="4" s="1"/>
  <c r="AY246" i="3"/>
  <c r="E247" i="4" s="1"/>
  <c r="AN139" i="3"/>
  <c r="AN130" i="3"/>
  <c r="AO137" i="3"/>
  <c r="AN138" i="3"/>
  <c r="AQ133" i="3"/>
  <c r="AY257" i="3"/>
  <c r="E258" i="4" s="1"/>
  <c r="AY258" i="3"/>
  <c r="E259" i="4" s="1"/>
  <c r="AZ275" i="3"/>
  <c r="F276" i="4" s="1"/>
  <c r="AY255" i="3"/>
  <c r="E256" i="4" s="1"/>
  <c r="BA265" i="3"/>
  <c r="G266" i="4" s="1"/>
  <c r="BA247" i="3"/>
  <c r="G248" i="4" s="1"/>
  <c r="BA256" i="3"/>
  <c r="G257" i="4" s="1"/>
  <c r="AR186" i="3"/>
  <c r="AO140" i="3"/>
  <c r="AO143" i="3"/>
  <c r="AP131" i="3"/>
  <c r="AQ129" i="3"/>
  <c r="AQ140" i="3"/>
  <c r="AQ134" i="3"/>
  <c r="AQ128" i="3"/>
  <c r="AQ152" i="3"/>
  <c r="AZ216" i="3"/>
  <c r="F217" i="4" s="1"/>
  <c r="AZ215" i="3"/>
  <c r="F216" i="4" s="1"/>
  <c r="AZ188" i="3"/>
  <c r="F189" i="4" s="1"/>
  <c r="AZ206" i="3"/>
  <c r="F207" i="4" s="1"/>
  <c r="AR230" i="3"/>
  <c r="AQ229" i="3"/>
  <c r="AQ192" i="3"/>
  <c r="AR193" i="3"/>
  <c r="AR214" i="3"/>
  <c r="AR206" i="3"/>
  <c r="BA190" i="3"/>
  <c r="G191" i="4" s="1"/>
  <c r="BA187" i="3"/>
  <c r="G188" i="4" s="1"/>
  <c r="AO217" i="3"/>
  <c r="AO203" i="3"/>
  <c r="AZ319" i="3"/>
  <c r="F320" i="4" s="1"/>
  <c r="BA323" i="3"/>
  <c r="G324" i="4" s="1"/>
  <c r="BA324" i="3"/>
  <c r="G325" i="4" s="1"/>
  <c r="BA311" i="3"/>
  <c r="G312" i="4" s="1"/>
  <c r="BA327" i="3"/>
  <c r="G328" i="4" s="1"/>
  <c r="BA312" i="3"/>
  <c r="G313" i="4" s="1"/>
  <c r="BA316" i="3"/>
  <c r="G317" i="4" s="1"/>
  <c r="BA329" i="3"/>
  <c r="G330" i="4" s="1"/>
  <c r="BA320" i="3"/>
  <c r="G321" i="4" s="1"/>
  <c r="AO283" i="3"/>
  <c r="AR279" i="3"/>
  <c r="AR280" i="3"/>
  <c r="AR294" i="3"/>
  <c r="BA215" i="3"/>
  <c r="G216" i="4" s="1"/>
  <c r="AZ318" i="3"/>
  <c r="F319" i="4" s="1"/>
  <c r="AZ211" i="3"/>
  <c r="F212" i="4" s="1"/>
  <c r="AZ191" i="3"/>
  <c r="F192" i="4" s="1"/>
  <c r="AZ333" i="3"/>
  <c r="F334" i="4" s="1"/>
  <c r="BA326" i="3"/>
  <c r="G327" i="4" s="1"/>
  <c r="AZ336" i="3"/>
  <c r="F337" i="4" s="1"/>
  <c r="BA319" i="3"/>
  <c r="G320" i="4" s="1"/>
  <c r="BA330" i="3"/>
  <c r="G331" i="4" s="1"/>
  <c r="AQ287" i="3"/>
  <c r="AR299" i="3"/>
  <c r="AQ278" i="3"/>
  <c r="AR284" i="3"/>
  <c r="AR290" i="3"/>
  <c r="AQ277" i="3"/>
  <c r="BA217" i="3"/>
  <c r="G218" i="4" s="1"/>
  <c r="BA188" i="3"/>
  <c r="G189" i="4" s="1"/>
  <c r="AZ187" i="3"/>
  <c r="F188" i="4" s="1"/>
  <c r="BA210" i="3"/>
  <c r="G211" i="4" s="1"/>
  <c r="AZ212" i="3"/>
  <c r="F213" i="4" s="1"/>
  <c r="BA205" i="3"/>
  <c r="G206" i="4" s="1"/>
  <c r="AZ193" i="3"/>
  <c r="F194" i="4" s="1"/>
  <c r="AR141" i="3"/>
  <c r="AN135" i="3"/>
  <c r="AQ137" i="3"/>
  <c r="AQ149" i="3"/>
  <c r="AR131" i="3"/>
  <c r="AN147" i="3"/>
  <c r="AN151" i="3"/>
  <c r="AR142" i="3"/>
  <c r="AQ136" i="3"/>
  <c r="AQ147" i="3"/>
  <c r="AR222" i="3"/>
  <c r="AR215" i="3"/>
  <c r="AR227" i="3"/>
  <c r="AQ239" i="3"/>
  <c r="AR211" i="3"/>
  <c r="AO195" i="3"/>
  <c r="AQ185" i="3"/>
  <c r="AO214" i="3"/>
  <c r="AR213" i="3"/>
  <c r="AR323" i="3"/>
  <c r="AR324" i="3"/>
  <c r="AR337" i="3"/>
  <c r="AR310" i="3"/>
  <c r="AR330" i="3"/>
  <c r="AR331" i="3"/>
  <c r="AR325" i="3"/>
  <c r="AO141" i="3"/>
  <c r="AO148" i="3"/>
  <c r="AO126" i="3"/>
  <c r="AP154" i="3"/>
  <c r="AP150" i="3"/>
  <c r="AP135" i="3"/>
  <c r="AQ82" i="3"/>
  <c r="AR82" i="3"/>
  <c r="BA192" i="3"/>
  <c r="G193" i="4" s="1"/>
  <c r="AR200" i="3"/>
  <c r="AR212" i="3"/>
  <c r="AQ186" i="3"/>
  <c r="AZ217" i="3"/>
  <c r="F218" i="4" s="1"/>
  <c r="BA198" i="3"/>
  <c r="G199" i="4" s="1"/>
  <c r="BA197" i="3"/>
  <c r="G198" i="4" s="1"/>
  <c r="AR234" i="3"/>
  <c r="AQ222" i="3"/>
  <c r="BA200" i="3"/>
  <c r="G201" i="4" s="1"/>
  <c r="AO223" i="3"/>
  <c r="AR197" i="3"/>
  <c r="AX320" i="3"/>
  <c r="D321" i="4" s="1"/>
  <c r="BA317" i="3"/>
  <c r="G318" i="4" s="1"/>
  <c r="BA334" i="3"/>
  <c r="G335" i="4" s="1"/>
  <c r="AZ314" i="3"/>
  <c r="F315" i="4" s="1"/>
  <c r="BA313" i="3"/>
  <c r="G314" i="4" s="1"/>
  <c r="AR293" i="3"/>
  <c r="AQ294" i="3"/>
  <c r="AR289" i="3"/>
  <c r="AR288" i="3"/>
  <c r="AR286" i="3"/>
  <c r="AR283" i="3"/>
  <c r="AR199" i="3"/>
  <c r="AZ199" i="3"/>
  <c r="F200" i="4" s="1"/>
  <c r="AZ198" i="3"/>
  <c r="F199" i="4" s="1"/>
  <c r="BA206" i="3"/>
  <c r="G207" i="4" s="1"/>
  <c r="AZ214" i="3"/>
  <c r="F215" i="4" s="1"/>
  <c r="AR203" i="3"/>
  <c r="AO288" i="3"/>
  <c r="AQ135" i="3"/>
  <c r="AR139" i="3"/>
  <c r="AN136" i="3"/>
  <c r="AR150" i="3"/>
  <c r="AN145" i="3"/>
  <c r="AR144" i="3"/>
  <c r="AN146" i="3"/>
  <c r="AQ148" i="3"/>
  <c r="AR146" i="3"/>
  <c r="AQ216" i="3"/>
  <c r="AO220" i="3"/>
  <c r="AQ227" i="3"/>
  <c r="AR229" i="3"/>
  <c r="AR192" i="3"/>
  <c r="AQ194" i="3"/>
  <c r="AR187" i="3"/>
  <c r="AR267" i="3"/>
  <c r="AR250" i="3"/>
  <c r="AR262" i="3"/>
  <c r="AR266" i="3"/>
  <c r="AR276" i="3"/>
  <c r="BA280" i="3"/>
  <c r="G281" i="4" s="1"/>
  <c r="BA279" i="3"/>
  <c r="G280" i="4" s="1"/>
  <c r="BA302" i="3"/>
  <c r="G303" i="4" s="1"/>
  <c r="BA301" i="3"/>
  <c r="G302" i="4" s="1"/>
  <c r="BA306" i="3"/>
  <c r="G307" i="4" s="1"/>
  <c r="BA277" i="3"/>
  <c r="G278" i="4" s="1"/>
  <c r="BA303" i="3"/>
  <c r="G304" i="4" s="1"/>
  <c r="BA294" i="3"/>
  <c r="G295" i="4" s="1"/>
  <c r="BA283" i="3"/>
  <c r="G284" i="4" s="1"/>
  <c r="BA285" i="3"/>
  <c r="G286" i="4" s="1"/>
  <c r="BA278" i="3"/>
  <c r="G279" i="4" s="1"/>
  <c r="BA293" i="3"/>
  <c r="G294" i="4" s="1"/>
  <c r="AO155" i="3"/>
  <c r="AO147" i="3"/>
  <c r="AO154" i="3"/>
  <c r="AP127" i="3"/>
  <c r="AP142" i="3"/>
  <c r="AP133" i="3"/>
  <c r="AP152" i="3"/>
  <c r="AN212" i="3"/>
  <c r="AR194" i="3"/>
  <c r="AW200" i="3"/>
  <c r="C201" i="4" s="1"/>
  <c r="BA194" i="3"/>
  <c r="G195" i="4" s="1"/>
  <c r="BA203" i="3"/>
  <c r="G204" i="4" s="1"/>
  <c r="BA193" i="3"/>
  <c r="G194" i="4" s="1"/>
  <c r="AN209" i="3"/>
  <c r="AR204" i="3"/>
  <c r="AR210" i="3"/>
  <c r="AQ244" i="3"/>
  <c r="AR236" i="3"/>
  <c r="AR237" i="3"/>
  <c r="AR225" i="3"/>
  <c r="AR242" i="3"/>
  <c r="AZ82" i="3"/>
  <c r="F83" i="4" s="1"/>
  <c r="BA82" i="3"/>
  <c r="G83" i="4" s="1"/>
  <c r="AQ203" i="3"/>
  <c r="BA207" i="3"/>
  <c r="G208" i="4" s="1"/>
  <c r="AR244" i="3"/>
  <c r="AR209" i="3"/>
  <c r="AZ202" i="3"/>
  <c r="F203" i="4" s="1"/>
  <c r="AR235" i="3"/>
  <c r="AQ238" i="3"/>
  <c r="AQ202" i="3"/>
  <c r="AQ205" i="3"/>
  <c r="BA17" i="3"/>
  <c r="G18" i="4" s="1"/>
  <c r="BA32" i="3"/>
  <c r="G33" i="4" s="1"/>
  <c r="AZ312" i="3"/>
  <c r="F313" i="4" s="1"/>
  <c r="AR305" i="3"/>
  <c r="AR301" i="3"/>
  <c r="AX322" i="3"/>
  <c r="D323" i="4" s="1"/>
  <c r="AZ328" i="3"/>
  <c r="F329" i="4" s="1"/>
  <c r="BA336" i="3"/>
  <c r="G337" i="4" s="1"/>
  <c r="AY314" i="3"/>
  <c r="E315" i="4" s="1"/>
  <c r="AX334" i="3"/>
  <c r="D335" i="4" s="1"/>
  <c r="AR298" i="3"/>
  <c r="AO297" i="3"/>
  <c r="AR303" i="3"/>
  <c r="AR285" i="3"/>
  <c r="AR277" i="3"/>
  <c r="AX203" i="3"/>
  <c r="D204" i="4" s="1"/>
  <c r="AZ209" i="3"/>
  <c r="F210" i="4" s="1"/>
  <c r="BA196" i="3"/>
  <c r="G197" i="4" s="1"/>
  <c r="BA202" i="3"/>
  <c r="G203" i="4" s="1"/>
  <c r="AW212" i="3"/>
  <c r="C213" i="4" s="1"/>
  <c r="AX197" i="3"/>
  <c r="D198" i="4" s="1"/>
  <c r="AR219" i="3"/>
  <c r="AQ143" i="3"/>
  <c r="AQ139" i="3"/>
  <c r="AR133" i="3"/>
  <c r="AN148" i="3"/>
  <c r="AQ127" i="3"/>
  <c r="AR147" i="3"/>
  <c r="AN140" i="3"/>
  <c r="AR145" i="3"/>
  <c r="AQ131" i="3"/>
  <c r="AQ153" i="3"/>
  <c r="AQ224" i="3"/>
  <c r="AQ243" i="3"/>
  <c r="AP237" i="3"/>
  <c r="AR240" i="3"/>
  <c r="AP244" i="3"/>
  <c r="BA195" i="3"/>
  <c r="G196" i="4" s="1"/>
  <c r="BA208" i="3"/>
  <c r="G209" i="4" s="1"/>
  <c r="AR207" i="3"/>
  <c r="AQ211" i="3"/>
  <c r="AR208" i="3"/>
  <c r="AO189" i="3"/>
  <c r="AQ189" i="3"/>
  <c r="AO144" i="3"/>
  <c r="AO132" i="3"/>
  <c r="AO133" i="3"/>
  <c r="AP146" i="3"/>
  <c r="AP129" i="3"/>
  <c r="AP155" i="3"/>
  <c r="AP134" i="3"/>
  <c r="AY194" i="3"/>
  <c r="E195" i="4" s="1"/>
  <c r="BA204" i="3"/>
  <c r="G205" i="4" s="1"/>
  <c r="AZ205" i="3"/>
  <c r="F206" i="4" s="1"/>
  <c r="AR243" i="3"/>
  <c r="AR239" i="3"/>
  <c r="AO200" i="3"/>
  <c r="AQ230" i="3"/>
  <c r="AZ203" i="3"/>
  <c r="F204" i="4" s="1"/>
  <c r="BA189" i="3"/>
  <c r="G190" i="4" s="1"/>
  <c r="AZ190" i="3"/>
  <c r="F191" i="4" s="1"/>
  <c r="AR228" i="3"/>
  <c r="AR205" i="3"/>
  <c r="BA366" i="3"/>
  <c r="G367" i="4" s="1"/>
  <c r="BA343" i="3"/>
  <c r="G344" i="4" s="1"/>
  <c r="BA357" i="3"/>
  <c r="G358" i="4" s="1"/>
  <c r="AR190" i="3"/>
  <c r="AR191" i="3"/>
  <c r="BA209" i="3"/>
  <c r="G210" i="4" s="1"/>
  <c r="AZ330" i="3"/>
  <c r="F331" i="4" s="1"/>
  <c r="BA307" i="3"/>
  <c r="G308" i="4" s="1"/>
  <c r="BA335" i="3"/>
  <c r="G336" i="4" s="1"/>
  <c r="AZ326" i="3"/>
  <c r="F327" i="4" s="1"/>
  <c r="AP298" i="3"/>
  <c r="AR300" i="3"/>
  <c r="AP299" i="3"/>
  <c r="AQ288" i="3"/>
  <c r="AZ201" i="3"/>
  <c r="F202" i="4" s="1"/>
  <c r="AZ207" i="3"/>
  <c r="F208" i="4" s="1"/>
  <c r="BA212" i="3"/>
  <c r="G213" i="4" s="1"/>
  <c r="BA213" i="3"/>
  <c r="G214" i="4" s="1"/>
  <c r="AW202" i="3"/>
  <c r="C203" i="4" s="1"/>
  <c r="AO150" i="3"/>
  <c r="AR135" i="3"/>
  <c r="AO151" i="3"/>
  <c r="AR126" i="3"/>
  <c r="AQ150" i="3"/>
  <c r="AR132" i="3"/>
  <c r="AN132" i="3"/>
  <c r="AR130" i="3"/>
  <c r="AR138" i="3"/>
  <c r="AR127" i="3"/>
  <c r="AR226" i="3"/>
  <c r="AR217" i="3"/>
  <c r="AR223" i="3"/>
  <c r="AR231" i="3"/>
  <c r="BA199" i="3"/>
  <c r="G200" i="4" s="1"/>
  <c r="AR201" i="3"/>
  <c r="AR195" i="3"/>
  <c r="AR188" i="3"/>
  <c r="AR202" i="3"/>
  <c r="AR196" i="3"/>
  <c r="AR185" i="3"/>
  <c r="BA250" i="3"/>
  <c r="G251" i="4" s="1"/>
  <c r="BA266" i="3"/>
  <c r="G267" i="4" s="1"/>
  <c r="BA267" i="3"/>
  <c r="G268" i="4" s="1"/>
  <c r="BA262" i="3"/>
  <c r="G263" i="4" s="1"/>
  <c r="BA275" i="3"/>
  <c r="G276" i="4" s="1"/>
  <c r="AO145" i="3"/>
  <c r="AO130" i="3"/>
  <c r="AO142" i="3"/>
  <c r="AP136" i="3"/>
  <c r="AP130" i="3"/>
  <c r="AP144" i="3"/>
  <c r="AP140" i="3"/>
  <c r="AY334" i="3"/>
  <c r="E335" i="4" s="1"/>
  <c r="AW310" i="3"/>
  <c r="C311" i="4" s="1"/>
  <c r="AY330" i="3"/>
  <c r="E331" i="4" s="1"/>
  <c r="AZ335" i="3"/>
  <c r="F336" i="4" s="1"/>
  <c r="AZ337" i="3"/>
  <c r="F338" i="4" s="1"/>
  <c r="AZ307" i="3"/>
  <c r="F308" i="4" s="1"/>
  <c r="AP281" i="3"/>
  <c r="AQ301" i="3"/>
  <c r="AX205" i="3"/>
  <c r="D206" i="4" s="1"/>
  <c r="AZ208" i="3"/>
  <c r="F209" i="4" s="1"/>
  <c r="AZ197" i="3"/>
  <c r="F198" i="4" s="1"/>
  <c r="AQ234" i="3"/>
  <c r="AN219" i="3"/>
  <c r="AQ221" i="3"/>
  <c r="AQ223" i="3"/>
  <c r="AZ194" i="3"/>
  <c r="F195" i="4" s="1"/>
  <c r="AQ212" i="3"/>
  <c r="AQ200" i="3"/>
  <c r="AZ267" i="3"/>
  <c r="F268" i="4" s="1"/>
  <c r="AZ262" i="3"/>
  <c r="F263" i="4" s="1"/>
  <c r="AZ266" i="3"/>
  <c r="F267" i="4" s="1"/>
  <c r="AZ250" i="3"/>
  <c r="F251" i="4" s="1"/>
  <c r="AZ265" i="3"/>
  <c r="F266" i="4" s="1"/>
  <c r="AZ247" i="3"/>
  <c r="F248" i="4" s="1"/>
  <c r="AZ254" i="3"/>
  <c r="F255" i="4" s="1"/>
  <c r="AZ276" i="3"/>
  <c r="F277" i="4" s="1"/>
  <c r="AZ261" i="3"/>
  <c r="F262" i="4" s="1"/>
  <c r="AO236" i="3"/>
  <c r="AP236" i="3"/>
  <c r="AQ208" i="3"/>
  <c r="AQ195" i="3"/>
  <c r="AQ217" i="3"/>
  <c r="AZ185" i="3"/>
  <c r="F186" i="4" s="1"/>
  <c r="AQ237" i="3"/>
  <c r="AQ236" i="3"/>
  <c r="AQ241" i="3"/>
  <c r="AQ280" i="3"/>
  <c r="AQ279" i="3"/>
  <c r="AQ296" i="3"/>
  <c r="AQ298" i="3"/>
  <c r="AQ290" i="3"/>
  <c r="AZ210" i="3"/>
  <c r="F211" i="4" s="1"/>
  <c r="AQ232" i="3"/>
  <c r="AY331" i="3"/>
  <c r="E332" i="4" s="1"/>
  <c r="AX318" i="3"/>
  <c r="D319" i="4" s="1"/>
  <c r="AY320" i="3"/>
  <c r="E321" i="4" s="1"/>
  <c r="AZ329" i="3"/>
  <c r="F330" i="4" s="1"/>
  <c r="AY337" i="3"/>
  <c r="E338" i="4" s="1"/>
  <c r="AQ284" i="3"/>
  <c r="AQ291" i="3"/>
  <c r="AQ300" i="3"/>
  <c r="AO298" i="3"/>
  <c r="AO277" i="3"/>
  <c r="AP277" i="3"/>
  <c r="AW207" i="3"/>
  <c r="C208" i="4" s="1"/>
  <c r="AX206" i="3"/>
  <c r="D207" i="4" s="1"/>
  <c r="AZ200" i="3"/>
  <c r="F201" i="4" s="1"/>
  <c r="AP297" i="3"/>
  <c r="AN188" i="3"/>
  <c r="AQ299" i="3"/>
  <c r="AQ235" i="3"/>
  <c r="AQ219" i="3"/>
  <c r="AO240" i="3"/>
  <c r="AQ233" i="3"/>
  <c r="AQ240" i="3"/>
  <c r="AQ245" i="3"/>
  <c r="AQ188" i="3"/>
  <c r="AQ304" i="3"/>
  <c r="AP194" i="3"/>
  <c r="AQ207" i="3"/>
  <c r="AQ187" i="3"/>
  <c r="AN205" i="3"/>
  <c r="AQ210" i="3"/>
  <c r="AO324" i="3"/>
  <c r="AQ324" i="3"/>
  <c r="AQ323" i="3"/>
  <c r="AQ309" i="3"/>
  <c r="AQ317" i="3"/>
  <c r="AQ312" i="3"/>
  <c r="AQ319" i="3"/>
  <c r="AZ366" i="3"/>
  <c r="F367" i="4" s="1"/>
  <c r="AZ343" i="3"/>
  <c r="F344" i="4" s="1"/>
  <c r="AZ357" i="3"/>
  <c r="F358" i="4" s="1"/>
  <c r="AQ293" i="3"/>
  <c r="AZ332" i="3"/>
  <c r="F333" i="4" s="1"/>
  <c r="AZ309" i="3"/>
  <c r="F310" i="4" s="1"/>
  <c r="AY322" i="3"/>
  <c r="E323" i="4" s="1"/>
  <c r="AZ317" i="3"/>
  <c r="F318" i="4" s="1"/>
  <c r="AZ308" i="3"/>
  <c r="F309" i="4" s="1"/>
  <c r="AO279" i="3"/>
  <c r="AQ297" i="3"/>
  <c r="AQ283" i="3"/>
  <c r="AQ292" i="3"/>
  <c r="AO296" i="3"/>
  <c r="AO302" i="3"/>
  <c r="AQ306" i="3"/>
  <c r="AX191" i="3"/>
  <c r="D192" i="4" s="1"/>
  <c r="AZ192" i="3"/>
  <c r="F193" i="4" s="1"/>
  <c r="AW210" i="3"/>
  <c r="C211" i="4" s="1"/>
  <c r="AX196" i="3"/>
  <c r="D197" i="4" s="1"/>
  <c r="AZ189" i="3"/>
  <c r="F190" i="4" s="1"/>
  <c r="AW205" i="3"/>
  <c r="C206" i="4" s="1"/>
  <c r="AQ199" i="3"/>
  <c r="AQ242" i="3"/>
  <c r="AQ231" i="3"/>
  <c r="AQ218" i="3"/>
  <c r="AY193" i="3"/>
  <c r="E194" i="4" s="1"/>
  <c r="AQ204" i="3"/>
  <c r="AQ214" i="3"/>
  <c r="AO197" i="3"/>
  <c r="AO213" i="3"/>
  <c r="AQ267" i="3"/>
  <c r="AQ266" i="3"/>
  <c r="AQ262" i="3"/>
  <c r="AQ250" i="3"/>
  <c r="AQ265" i="3"/>
  <c r="AZ279" i="3"/>
  <c r="F280" i="4" s="1"/>
  <c r="AZ280" i="3"/>
  <c r="F281" i="4" s="1"/>
  <c r="AZ285" i="3"/>
  <c r="F286" i="4" s="1"/>
  <c r="AZ288" i="3"/>
  <c r="F289" i="4" s="1"/>
  <c r="AZ289" i="3"/>
  <c r="F290" i="4" s="1"/>
  <c r="AZ283" i="3"/>
  <c r="F284" i="4" s="1"/>
  <c r="AZ301" i="3"/>
  <c r="F302" i="4" s="1"/>
  <c r="AZ306" i="3"/>
  <c r="F307" i="4" s="1"/>
  <c r="AZ299" i="3"/>
  <c r="F300" i="4" s="1"/>
  <c r="AZ291" i="3"/>
  <c r="F292" i="4" s="1"/>
  <c r="AY17" i="3"/>
  <c r="E18" i="4" s="1"/>
  <c r="AZ17" i="3"/>
  <c r="F18" i="4" s="1"/>
  <c r="AQ343" i="3"/>
  <c r="AZ324" i="3"/>
  <c r="F325" i="4" s="1"/>
  <c r="AZ323" i="3"/>
  <c r="F324" i="4" s="1"/>
  <c r="AZ321" i="3"/>
  <c r="F322" i="4" s="1"/>
  <c r="AZ313" i="3"/>
  <c r="F314" i="4" s="1"/>
  <c r="AZ311" i="3"/>
  <c r="F312" i="4" s="1"/>
  <c r="AZ310" i="3"/>
  <c r="F311" i="4" s="1"/>
  <c r="AZ331" i="3"/>
  <c r="F332" i="4" s="1"/>
  <c r="AZ315" i="3"/>
  <c r="F316" i="4" s="1"/>
  <c r="AX314" i="3"/>
  <c r="D315" i="4" s="1"/>
  <c r="AZ325" i="3"/>
  <c r="F326" i="4" s="1"/>
  <c r="AZ322" i="3"/>
  <c r="F323" i="4" s="1"/>
  <c r="AX331" i="3"/>
  <c r="D332" i="4" s="1"/>
  <c r="AQ281" i="3"/>
  <c r="AO281" i="3"/>
  <c r="AN286" i="3"/>
  <c r="AP304" i="3"/>
  <c r="AX215" i="3"/>
  <c r="D216" i="4" s="1"/>
  <c r="AX210" i="3"/>
  <c r="D211" i="4" s="1"/>
  <c r="AZ213" i="3"/>
  <c r="F214" i="4" s="1"/>
  <c r="AZ204" i="3"/>
  <c r="F205" i="4" s="1"/>
  <c r="AQ289" i="3"/>
  <c r="AQ190" i="3"/>
  <c r="AQ191" i="3"/>
  <c r="AQ303" i="3"/>
  <c r="AO234" i="3"/>
  <c r="AQ226" i="3"/>
  <c r="AQ225" i="3"/>
  <c r="AP245" i="3"/>
  <c r="AZ327" i="3"/>
  <c r="F328" i="4" s="1"/>
  <c r="AQ209" i="3"/>
  <c r="AO192" i="3"/>
  <c r="AQ197" i="3"/>
  <c r="AQ206" i="3"/>
  <c r="AQ213" i="3"/>
  <c r="AQ196" i="3"/>
  <c r="AY185" i="3"/>
  <c r="E186" i="4" s="1"/>
  <c r="AY167" i="3"/>
  <c r="E168" i="4" s="1"/>
  <c r="AY181" i="3"/>
  <c r="E182" i="4" s="1"/>
  <c r="AY183" i="3"/>
  <c r="E184" i="4" s="1"/>
  <c r="AY161" i="3"/>
  <c r="E162" i="4" s="1"/>
  <c r="AY178" i="3"/>
  <c r="E179" i="4" s="1"/>
  <c r="AY172" i="3"/>
  <c r="E173" i="4" s="1"/>
  <c r="AY174" i="3"/>
  <c r="E175" i="4" s="1"/>
  <c r="AY182" i="3"/>
  <c r="E183" i="4" s="1"/>
  <c r="AY159" i="3"/>
  <c r="E160" i="4" s="1"/>
  <c r="AY177" i="3"/>
  <c r="E178" i="4" s="1"/>
  <c r="AY184" i="3"/>
  <c r="E185" i="4" s="1"/>
  <c r="AY165" i="3"/>
  <c r="E166" i="4" s="1"/>
  <c r="AY158" i="3"/>
  <c r="E159" i="4" s="1"/>
  <c r="AY168" i="3"/>
  <c r="E169" i="4" s="1"/>
  <c r="AY186" i="3"/>
  <c r="E187" i="4" s="1"/>
  <c r="AY162" i="3"/>
  <c r="E163" i="4" s="1"/>
  <c r="AY169" i="3"/>
  <c r="E170" i="4" s="1"/>
  <c r="AY164" i="3"/>
  <c r="E165" i="4" s="1"/>
  <c r="AY179" i="3"/>
  <c r="E180" i="4" s="1"/>
  <c r="AY170" i="3"/>
  <c r="E171" i="4" s="1"/>
  <c r="AY166" i="3"/>
  <c r="E167" i="4" s="1"/>
  <c r="AY180" i="3"/>
  <c r="E181" i="4" s="1"/>
  <c r="AY173" i="3"/>
  <c r="E174" i="4" s="1"/>
  <c r="AY175" i="3"/>
  <c r="E176" i="4" s="1"/>
  <c r="AY163" i="3"/>
  <c r="E164" i="4" s="1"/>
  <c r="AY156" i="3"/>
  <c r="E157" i="4" s="1"/>
  <c r="AY157" i="3"/>
  <c r="E158" i="4" s="1"/>
  <c r="AY160" i="3"/>
  <c r="E161" i="4" s="1"/>
  <c r="AY171" i="3"/>
  <c r="E172" i="4" s="1"/>
  <c r="AP333" i="3"/>
  <c r="AP321" i="3"/>
  <c r="AP309" i="3"/>
  <c r="AP313" i="3"/>
  <c r="AY323" i="3"/>
  <c r="E324" i="4" s="1"/>
  <c r="AY324" i="3"/>
  <c r="E325" i="4" s="1"/>
  <c r="AY312" i="3"/>
  <c r="E313" i="4" s="1"/>
  <c r="AY313" i="3"/>
  <c r="E314" i="4" s="1"/>
  <c r="AP279" i="3"/>
  <c r="AP280" i="3"/>
  <c r="AP284" i="3"/>
  <c r="AP303" i="3"/>
  <c r="AP332" i="3"/>
  <c r="AN252" i="3"/>
  <c r="AP265" i="3"/>
  <c r="AP250" i="3"/>
  <c r="AP266" i="3"/>
  <c r="AP267" i="3"/>
  <c r="AP262" i="3"/>
  <c r="AP276" i="3"/>
  <c r="AY279" i="3"/>
  <c r="E280" i="4" s="1"/>
  <c r="AY280" i="3"/>
  <c r="E281" i="4" s="1"/>
  <c r="AY303" i="3"/>
  <c r="E304" i="4" s="1"/>
  <c r="AY294" i="3"/>
  <c r="E295" i="4" s="1"/>
  <c r="AY293" i="3"/>
  <c r="E294" i="4" s="1"/>
  <c r="AY306" i="3"/>
  <c r="E307" i="4" s="1"/>
  <c r="AY291" i="3"/>
  <c r="E292" i="4" s="1"/>
  <c r="AY278" i="3"/>
  <c r="E279" i="4" s="1"/>
  <c r="AY288" i="3"/>
  <c r="E289" i="4" s="1"/>
  <c r="AY292" i="3"/>
  <c r="E293" i="4" s="1"/>
  <c r="AY283" i="3"/>
  <c r="E284" i="4" s="1"/>
  <c r="AY284" i="3"/>
  <c r="E285" i="4" s="1"/>
  <c r="AX327" i="3"/>
  <c r="D328" i="4" s="1"/>
  <c r="AX325" i="3"/>
  <c r="D326" i="4" s="1"/>
  <c r="AX330" i="3"/>
  <c r="D331" i="4" s="1"/>
  <c r="AX328" i="3"/>
  <c r="D329" i="4" s="1"/>
  <c r="AX324" i="3"/>
  <c r="D325" i="4" s="1"/>
  <c r="AO329" i="3"/>
  <c r="AP325" i="3"/>
  <c r="AP335" i="3"/>
  <c r="AO337" i="3"/>
  <c r="AO315" i="3"/>
  <c r="AP334" i="3"/>
  <c r="AO303" i="3"/>
  <c r="AO304" i="3"/>
  <c r="AP286" i="3"/>
  <c r="AP291" i="3"/>
  <c r="AP290" i="3"/>
  <c r="AO284" i="3"/>
  <c r="AO276" i="3"/>
  <c r="AO278" i="3"/>
  <c r="AP278" i="3"/>
  <c r="AN263" i="3"/>
  <c r="AP271" i="3"/>
  <c r="AN261" i="3"/>
  <c r="AP253" i="3"/>
  <c r="AO270" i="3"/>
  <c r="AP251" i="3"/>
  <c r="AP249" i="3"/>
  <c r="AO267" i="3"/>
  <c r="AX265" i="3"/>
  <c r="D266" i="4" s="1"/>
  <c r="AY265" i="3"/>
  <c r="E266" i="4" s="1"/>
  <c r="AY250" i="3"/>
  <c r="E251" i="4" s="1"/>
  <c r="AY262" i="3"/>
  <c r="E263" i="4" s="1"/>
  <c r="AY266" i="3"/>
  <c r="E267" i="4" s="1"/>
  <c r="AY267" i="3"/>
  <c r="E268" i="4" s="1"/>
  <c r="AY247" i="3"/>
  <c r="E248" i="4" s="1"/>
  <c r="AY268" i="3"/>
  <c r="E269" i="4" s="1"/>
  <c r="AO331" i="3"/>
  <c r="AO316" i="3"/>
  <c r="AO319" i="3"/>
  <c r="AP99" i="3"/>
  <c r="AP101" i="3"/>
  <c r="AP105" i="3"/>
  <c r="AP102" i="3"/>
  <c r="AP95" i="3"/>
  <c r="AP106" i="3"/>
  <c r="AP100" i="3"/>
  <c r="AP109" i="3"/>
  <c r="AP121" i="3"/>
  <c r="AP97" i="3"/>
  <c r="AP104" i="3"/>
  <c r="AP108" i="3"/>
  <c r="AP110" i="3"/>
  <c r="AP124" i="3"/>
  <c r="AP123" i="3"/>
  <c r="AP125" i="3"/>
  <c r="AP113" i="3"/>
  <c r="AP112" i="3"/>
  <c r="AP119" i="3"/>
  <c r="AP103" i="3"/>
  <c r="AP111" i="3"/>
  <c r="AP96" i="3"/>
  <c r="AP114" i="3"/>
  <c r="AP98" i="3"/>
  <c r="AP116" i="3"/>
  <c r="AP117" i="3"/>
  <c r="AP115" i="3"/>
  <c r="AP120" i="3"/>
  <c r="AP118" i="3"/>
  <c r="AP107" i="3"/>
  <c r="AP122" i="3"/>
  <c r="AW294" i="3"/>
  <c r="C295" i="4" s="1"/>
  <c r="AO282" i="3"/>
  <c r="AP293" i="3"/>
  <c r="AP289" i="3"/>
  <c r="AO247" i="3"/>
  <c r="AX333" i="3"/>
  <c r="D334" i="4" s="1"/>
  <c r="AY336" i="3"/>
  <c r="E337" i="4" s="1"/>
  <c r="AW335" i="3"/>
  <c r="C336" i="4" s="1"/>
  <c r="AX335" i="3"/>
  <c r="D336" i="4" s="1"/>
  <c r="AY325" i="3"/>
  <c r="E326" i="4" s="1"/>
  <c r="AP329" i="3"/>
  <c r="AO330" i="3"/>
  <c r="AP326" i="3"/>
  <c r="AO326" i="3"/>
  <c r="AO309" i="3"/>
  <c r="AO310" i="3"/>
  <c r="AO280" i="3"/>
  <c r="AP283" i="3"/>
  <c r="AP294" i="3"/>
  <c r="AO299" i="3"/>
  <c r="AP306" i="3"/>
  <c r="AO293" i="3"/>
  <c r="AP302" i="3"/>
  <c r="AN306" i="3"/>
  <c r="AP260" i="3"/>
  <c r="AP252" i="3"/>
  <c r="AO253" i="3"/>
  <c r="AP246" i="3"/>
  <c r="AO258" i="3"/>
  <c r="AN248" i="3"/>
  <c r="AP258" i="3"/>
  <c r="AO273" i="3"/>
  <c r="AP254" i="3"/>
  <c r="AO275" i="3"/>
  <c r="AO246" i="3"/>
  <c r="AP295" i="3"/>
  <c r="AO260" i="3"/>
  <c r="AO212" i="3"/>
  <c r="AP190" i="3"/>
  <c r="AP200" i="3"/>
  <c r="AP210" i="3"/>
  <c r="AP202" i="3"/>
  <c r="AP205" i="3"/>
  <c r="AP213" i="3"/>
  <c r="AP215" i="3"/>
  <c r="AP208" i="3"/>
  <c r="AP206" i="3"/>
  <c r="AP192" i="3"/>
  <c r="AP211" i="3"/>
  <c r="AP204" i="3"/>
  <c r="AP203" i="3"/>
  <c r="AP198" i="3"/>
  <c r="AP197" i="3"/>
  <c r="AP188" i="3"/>
  <c r="AP195" i="3"/>
  <c r="AP199" i="3"/>
  <c r="AP216" i="3"/>
  <c r="AP209" i="3"/>
  <c r="AP196" i="3"/>
  <c r="AP212" i="3"/>
  <c r="AP214" i="3"/>
  <c r="AP207" i="3"/>
  <c r="AP187" i="3"/>
  <c r="AP191" i="3"/>
  <c r="AP201" i="3"/>
  <c r="AP217" i="3"/>
  <c r="AP189" i="3"/>
  <c r="AP193" i="3"/>
  <c r="BA191" i="3"/>
  <c r="G192" i="4" s="1"/>
  <c r="AY205" i="3"/>
  <c r="E206" i="4" s="1"/>
  <c r="AY213" i="3"/>
  <c r="E214" i="4" s="1"/>
  <c r="AY196" i="3"/>
  <c r="E197" i="4" s="1"/>
  <c r="AY208" i="3"/>
  <c r="E209" i="4" s="1"/>
  <c r="AY206" i="3"/>
  <c r="E207" i="4" s="1"/>
  <c r="AY212" i="3"/>
  <c r="E213" i="4" s="1"/>
  <c r="AY203" i="3"/>
  <c r="E204" i="4" s="1"/>
  <c r="AY202" i="3"/>
  <c r="E203" i="4" s="1"/>
  <c r="AY198" i="3"/>
  <c r="E199" i="4" s="1"/>
  <c r="AY189" i="3"/>
  <c r="E190" i="4" s="1"/>
  <c r="AY217" i="3"/>
  <c r="E218" i="4" s="1"/>
  <c r="AY207" i="3"/>
  <c r="E208" i="4" s="1"/>
  <c r="AY187" i="3"/>
  <c r="E188" i="4" s="1"/>
  <c r="AY214" i="3"/>
  <c r="E215" i="4" s="1"/>
  <c r="AY192" i="3"/>
  <c r="E193" i="4" s="1"/>
  <c r="AY215" i="3"/>
  <c r="E216" i="4" s="1"/>
  <c r="AY211" i="3"/>
  <c r="E212" i="4" s="1"/>
  <c r="AY204" i="3"/>
  <c r="E205" i="4" s="1"/>
  <c r="AY197" i="3"/>
  <c r="E198" i="4" s="1"/>
  <c r="AY216" i="3"/>
  <c r="E217" i="4" s="1"/>
  <c r="AY209" i="3"/>
  <c r="E210" i="4" s="1"/>
  <c r="AY191" i="3"/>
  <c r="E192" i="4" s="1"/>
  <c r="AY201" i="3"/>
  <c r="E202" i="4" s="1"/>
  <c r="AY188" i="3"/>
  <c r="E189" i="4" s="1"/>
  <c r="AY190" i="3"/>
  <c r="E191" i="4" s="1"/>
  <c r="AY195" i="3"/>
  <c r="E196" i="4" s="1"/>
  <c r="AY200" i="3"/>
  <c r="E201" i="4" s="1"/>
  <c r="AY210" i="3"/>
  <c r="E211" i="4" s="1"/>
  <c r="AY199" i="3"/>
  <c r="E200" i="4" s="1"/>
  <c r="AY366" i="3"/>
  <c r="E367" i="4" s="1"/>
  <c r="AY357" i="3"/>
  <c r="E358" i="4" s="1"/>
  <c r="AY343" i="3"/>
  <c r="E344" i="4" s="1"/>
  <c r="AP314" i="3"/>
  <c r="AP331" i="3"/>
  <c r="AP327" i="3"/>
  <c r="AO317" i="3"/>
  <c r="AP337" i="3"/>
  <c r="AN315" i="3"/>
  <c r="AP73" i="3"/>
  <c r="AP76" i="3"/>
  <c r="AP91" i="3"/>
  <c r="AP88" i="3"/>
  <c r="AP94" i="3"/>
  <c r="AP87" i="3"/>
  <c r="AP80" i="3"/>
  <c r="AP85" i="3"/>
  <c r="AP81" i="3"/>
  <c r="AP75" i="3"/>
  <c r="AP92" i="3"/>
  <c r="AP86" i="3"/>
  <c r="AP89" i="3"/>
  <c r="AP93" i="3"/>
  <c r="AP84" i="3"/>
  <c r="AP77" i="3"/>
  <c r="AP90" i="3"/>
  <c r="AP78" i="3"/>
  <c r="AP79" i="3"/>
  <c r="AP83" i="3"/>
  <c r="AY140" i="3"/>
  <c r="E141" i="4" s="1"/>
  <c r="AY134" i="3"/>
  <c r="E135" i="4" s="1"/>
  <c r="AY152" i="3"/>
  <c r="E153" i="4" s="1"/>
  <c r="AY135" i="3"/>
  <c r="E136" i="4" s="1"/>
  <c r="AY150" i="3"/>
  <c r="E151" i="4" s="1"/>
  <c r="AY126" i="3"/>
  <c r="E127" i="4" s="1"/>
  <c r="AY144" i="3"/>
  <c r="E145" i="4" s="1"/>
  <c r="AY133" i="3"/>
  <c r="E134" i="4" s="1"/>
  <c r="AY146" i="3"/>
  <c r="E147" i="4" s="1"/>
  <c r="AY142" i="3"/>
  <c r="E143" i="4" s="1"/>
  <c r="AY151" i="3"/>
  <c r="E152" i="4" s="1"/>
  <c r="AY141" i="3"/>
  <c r="E142" i="4" s="1"/>
  <c r="AY155" i="3"/>
  <c r="E156" i="4" s="1"/>
  <c r="AY138" i="3"/>
  <c r="E139" i="4" s="1"/>
  <c r="AY143" i="3"/>
  <c r="E144" i="4" s="1"/>
  <c r="AY132" i="3"/>
  <c r="E133" i="4" s="1"/>
  <c r="AY147" i="3"/>
  <c r="E148" i="4" s="1"/>
  <c r="AY136" i="3"/>
  <c r="E137" i="4" s="1"/>
  <c r="AY127" i="3"/>
  <c r="E128" i="4" s="1"/>
  <c r="AY129" i="3"/>
  <c r="E130" i="4" s="1"/>
  <c r="AY139" i="3"/>
  <c r="E140" i="4" s="1"/>
  <c r="AY131" i="3"/>
  <c r="E132" i="4" s="1"/>
  <c r="AY149" i="3"/>
  <c r="E150" i="4" s="1"/>
  <c r="AY145" i="3"/>
  <c r="E146" i="4" s="1"/>
  <c r="AY154" i="3"/>
  <c r="E155" i="4" s="1"/>
  <c r="AY148" i="3"/>
  <c r="E149" i="4" s="1"/>
  <c r="AY128" i="3"/>
  <c r="E129" i="4" s="1"/>
  <c r="AY137" i="3"/>
  <c r="E138" i="4" s="1"/>
  <c r="AY153" i="3"/>
  <c r="E154" i="4" s="1"/>
  <c r="AY130" i="3"/>
  <c r="E131" i="4" s="1"/>
  <c r="AX305" i="3"/>
  <c r="D306" i="4" s="1"/>
  <c r="AY300" i="3"/>
  <c r="E301" i="4" s="1"/>
  <c r="AO286" i="3"/>
  <c r="AN274" i="3"/>
  <c r="AY309" i="3"/>
  <c r="E310" i="4" s="1"/>
  <c r="AX317" i="3"/>
  <c r="D318" i="4" s="1"/>
  <c r="AY333" i="3"/>
  <c r="E334" i="4" s="1"/>
  <c r="AY335" i="3"/>
  <c r="E336" i="4" s="1"/>
  <c r="AY327" i="3"/>
  <c r="E328" i="4" s="1"/>
  <c r="AX321" i="3"/>
  <c r="D322" i="4" s="1"/>
  <c r="AY326" i="3"/>
  <c r="E327" i="4" s="1"/>
  <c r="AX319" i="3"/>
  <c r="D320" i="4" s="1"/>
  <c r="AP330" i="3"/>
  <c r="AO332" i="3"/>
  <c r="AO321" i="3"/>
  <c r="AO289" i="3"/>
  <c r="AP285" i="3"/>
  <c r="AN276" i="3"/>
  <c r="AO292" i="3"/>
  <c r="AP305" i="3"/>
  <c r="AO306" i="3"/>
  <c r="AP268" i="3"/>
  <c r="AO255" i="3"/>
  <c r="AN272" i="3"/>
  <c r="AN269" i="3"/>
  <c r="AO251" i="3"/>
  <c r="AO264" i="3"/>
  <c r="AO252" i="3"/>
  <c r="AP272" i="3"/>
  <c r="AO233" i="3"/>
  <c r="AP218" i="3"/>
  <c r="AP227" i="3"/>
  <c r="AP221" i="3"/>
  <c r="AP226" i="3"/>
  <c r="AP242" i="3"/>
  <c r="AP232" i="3"/>
  <c r="AP241" i="3"/>
  <c r="AP222" i="3"/>
  <c r="AP243" i="3"/>
  <c r="AP238" i="3"/>
  <c r="AP228" i="3"/>
  <c r="AP231" i="3"/>
  <c r="AP239" i="3"/>
  <c r="AP229" i="3"/>
  <c r="AP230" i="3"/>
  <c r="AP220" i="3"/>
  <c r="AP235" i="3"/>
  <c r="AP233" i="3"/>
  <c r="AP234" i="3"/>
  <c r="AP224" i="3"/>
  <c r="AP223" i="3"/>
  <c r="AP240" i="3"/>
  <c r="AP219" i="3"/>
  <c r="AP323" i="3"/>
  <c r="AP324" i="3"/>
  <c r="AO322" i="3"/>
  <c r="AO336" i="3"/>
  <c r="AO335" i="3"/>
  <c r="AO333" i="3"/>
  <c r="AX186" i="3"/>
  <c r="D187" i="4" s="1"/>
  <c r="AY116" i="3"/>
  <c r="E117" i="4" s="1"/>
  <c r="AY106" i="3"/>
  <c r="E107" i="4" s="1"/>
  <c r="AY100" i="3"/>
  <c r="E101" i="4" s="1"/>
  <c r="AY109" i="3"/>
  <c r="E110" i="4" s="1"/>
  <c r="AY121" i="3"/>
  <c r="E122" i="4" s="1"/>
  <c r="AY104" i="3"/>
  <c r="E105" i="4" s="1"/>
  <c r="AY108" i="3"/>
  <c r="E109" i="4" s="1"/>
  <c r="AY110" i="3"/>
  <c r="E111" i="4" s="1"/>
  <c r="AY113" i="3"/>
  <c r="E114" i="4" s="1"/>
  <c r="AY120" i="3"/>
  <c r="E121" i="4" s="1"/>
  <c r="AY102" i="3"/>
  <c r="E103" i="4" s="1"/>
  <c r="AY123" i="3"/>
  <c r="E124" i="4" s="1"/>
  <c r="AY125" i="3"/>
  <c r="E126" i="4" s="1"/>
  <c r="AY95" i="3"/>
  <c r="E96" i="4" s="1"/>
  <c r="AY97" i="3"/>
  <c r="E98" i="4" s="1"/>
  <c r="AY112" i="3"/>
  <c r="E113" i="4" s="1"/>
  <c r="AY124" i="3"/>
  <c r="E125" i="4" s="1"/>
  <c r="AY115" i="3"/>
  <c r="E116" i="4" s="1"/>
  <c r="AY117" i="3"/>
  <c r="E118" i="4" s="1"/>
  <c r="AY122" i="3"/>
  <c r="E123" i="4" s="1"/>
  <c r="AY107" i="3"/>
  <c r="E108" i="4" s="1"/>
  <c r="AY118" i="3"/>
  <c r="E119" i="4" s="1"/>
  <c r="AY103" i="3"/>
  <c r="E104" i="4" s="1"/>
  <c r="AY96" i="3"/>
  <c r="E97" i="4" s="1"/>
  <c r="AY99" i="3"/>
  <c r="E100" i="4" s="1"/>
  <c r="AY98" i="3"/>
  <c r="E99" i="4" s="1"/>
  <c r="AY105" i="3"/>
  <c r="E106" i="4" s="1"/>
  <c r="AY111" i="3"/>
  <c r="E112" i="4" s="1"/>
  <c r="AY114" i="3"/>
  <c r="E115" i="4" s="1"/>
  <c r="AY101" i="3"/>
  <c r="E102" i="4" s="1"/>
  <c r="AY119" i="3"/>
  <c r="E120" i="4" s="1"/>
  <c r="AY76" i="3"/>
  <c r="E77" i="4" s="1"/>
  <c r="AY91" i="3"/>
  <c r="E92" i="4" s="1"/>
  <c r="AY88" i="3"/>
  <c r="E89" i="4" s="1"/>
  <c r="AY94" i="3"/>
  <c r="E95" i="4" s="1"/>
  <c r="AY80" i="3"/>
  <c r="E81" i="4" s="1"/>
  <c r="AY79" i="3"/>
  <c r="E80" i="4" s="1"/>
  <c r="AY85" i="3"/>
  <c r="E86" i="4" s="1"/>
  <c r="AY81" i="3"/>
  <c r="E82" i="4" s="1"/>
  <c r="AY75" i="3"/>
  <c r="E76" i="4" s="1"/>
  <c r="AY93" i="3"/>
  <c r="E94" i="4" s="1"/>
  <c r="AY84" i="3"/>
  <c r="E85" i="4" s="1"/>
  <c r="AY90" i="3"/>
  <c r="E91" i="4" s="1"/>
  <c r="AY78" i="3"/>
  <c r="E79" i="4" s="1"/>
  <c r="AY92" i="3"/>
  <c r="E93" i="4" s="1"/>
  <c r="AY86" i="3"/>
  <c r="E87" i="4" s="1"/>
  <c r="AY89" i="3"/>
  <c r="E90" i="4" s="1"/>
  <c r="AY87" i="3"/>
  <c r="E88" i="4" s="1"/>
  <c r="AY83" i="3"/>
  <c r="E84" i="4" s="1"/>
  <c r="AY77" i="3"/>
  <c r="E78" i="4" s="1"/>
  <c r="AY73" i="3"/>
  <c r="E74" i="4" s="1"/>
  <c r="AP175" i="3"/>
  <c r="AP157" i="3"/>
  <c r="AP171" i="3"/>
  <c r="AP168" i="3"/>
  <c r="AP185" i="3"/>
  <c r="AP167" i="3"/>
  <c r="AP181" i="3"/>
  <c r="AP169" i="3"/>
  <c r="AP184" i="3"/>
  <c r="AP183" i="3"/>
  <c r="AP161" i="3"/>
  <c r="AP178" i="3"/>
  <c r="AP172" i="3"/>
  <c r="AP174" i="3"/>
  <c r="AP182" i="3"/>
  <c r="AP159" i="3"/>
  <c r="AP177" i="3"/>
  <c r="AP186" i="3"/>
  <c r="AP156" i="3"/>
  <c r="AP162" i="3"/>
  <c r="AP160" i="3"/>
  <c r="AP163" i="3"/>
  <c r="AP166" i="3"/>
  <c r="AP180" i="3"/>
  <c r="AP158" i="3"/>
  <c r="AP164" i="3"/>
  <c r="AP179" i="3"/>
  <c r="AP173" i="3"/>
  <c r="AP165" i="3"/>
  <c r="AP170" i="3"/>
  <c r="AO287" i="3"/>
  <c r="AY319" i="3"/>
  <c r="E320" i="4" s="1"/>
  <c r="AX316" i="3"/>
  <c r="D317" i="4" s="1"/>
  <c r="AY329" i="3"/>
  <c r="E330" i="4" s="1"/>
  <c r="AY307" i="3"/>
  <c r="E308" i="4" s="1"/>
  <c r="AP322" i="3"/>
  <c r="AO325" i="3"/>
  <c r="AP312" i="3"/>
  <c r="AO318" i="3"/>
  <c r="AO311" i="3"/>
  <c r="AO307" i="3"/>
  <c r="AN313" i="3"/>
  <c r="AP301" i="3"/>
  <c r="AP292" i="3"/>
  <c r="AP296" i="3"/>
  <c r="AO291" i="3"/>
  <c r="AP287" i="3"/>
  <c r="AP248" i="3"/>
  <c r="AN270" i="3"/>
  <c r="AP256" i="3"/>
  <c r="AN259" i="3"/>
  <c r="AP264" i="3"/>
  <c r="AX269" i="3"/>
  <c r="D270" i="4" s="1"/>
  <c r="AW216" i="3"/>
  <c r="C217" i="4" s="1"/>
  <c r="AX211" i="3"/>
  <c r="D212" i="4" s="1"/>
  <c r="AW190" i="3"/>
  <c r="C191" i="4" s="1"/>
  <c r="AW204" i="3"/>
  <c r="C205" i="4" s="1"/>
  <c r="AX212" i="3"/>
  <c r="D213" i="4" s="1"/>
  <c r="AX198" i="3"/>
  <c r="D199" i="4" s="1"/>
  <c r="AW208" i="3"/>
  <c r="C209" i="4" s="1"/>
  <c r="AX202" i="3"/>
  <c r="D203" i="4" s="1"/>
  <c r="AW197" i="3"/>
  <c r="C198" i="4" s="1"/>
  <c r="AO242" i="3"/>
  <c r="AO219" i="3"/>
  <c r="AW257" i="3"/>
  <c r="C258" i="4" s="1"/>
  <c r="AX257" i="3"/>
  <c r="D258" i="4" s="1"/>
  <c r="AX267" i="3"/>
  <c r="D268" i="4" s="1"/>
  <c r="AW249" i="3"/>
  <c r="C250" i="4" s="1"/>
  <c r="AW274" i="3"/>
  <c r="C275" i="4" s="1"/>
  <c r="AX256" i="3"/>
  <c r="D257" i="4" s="1"/>
  <c r="AW273" i="3"/>
  <c r="C274" i="4" s="1"/>
  <c r="AO188" i="3"/>
  <c r="AO190" i="3"/>
  <c r="AN190" i="3"/>
  <c r="AO205" i="3"/>
  <c r="AN214" i="3"/>
  <c r="AN197" i="3"/>
  <c r="AN210" i="3"/>
  <c r="AW305" i="3"/>
  <c r="C306" i="4" s="1"/>
  <c r="AX297" i="3"/>
  <c r="D298" i="4" s="1"/>
  <c r="AX299" i="3"/>
  <c r="D300" i="4" s="1"/>
  <c r="AX287" i="3"/>
  <c r="D288" i="4" s="1"/>
  <c r="AX282" i="3"/>
  <c r="D283" i="4" s="1"/>
  <c r="AX306" i="3"/>
  <c r="D307" i="4" s="1"/>
  <c r="AX304" i="3"/>
  <c r="D305" i="4" s="1"/>
  <c r="AX291" i="3"/>
  <c r="D292" i="4" s="1"/>
  <c r="AX278" i="3"/>
  <c r="D279" i="4" s="1"/>
  <c r="AX303" i="3"/>
  <c r="D304" i="4" s="1"/>
  <c r="AW82" i="3"/>
  <c r="C83" i="4" s="1"/>
  <c r="AX73" i="3"/>
  <c r="D74" i="4" s="1"/>
  <c r="AX82" i="3"/>
  <c r="D83" i="4" s="1"/>
  <c r="AX74" i="3"/>
  <c r="D75" i="4" s="1"/>
  <c r="AX89" i="3"/>
  <c r="D90" i="4" s="1"/>
  <c r="AO160" i="3"/>
  <c r="AO168" i="3"/>
  <c r="AO164" i="3"/>
  <c r="AO172" i="3"/>
  <c r="AO170" i="3"/>
  <c r="AO156" i="3"/>
  <c r="AO158" i="3"/>
  <c r="AO171" i="3"/>
  <c r="AO169" i="3"/>
  <c r="AO157" i="3"/>
  <c r="AO159" i="3"/>
  <c r="AX360" i="3"/>
  <c r="D361" i="4" s="1"/>
  <c r="AX359" i="3"/>
  <c r="D360" i="4" s="1"/>
  <c r="AX356" i="3"/>
  <c r="D357" i="4" s="1"/>
  <c r="AO118" i="3"/>
  <c r="AO122" i="3"/>
  <c r="AO124" i="3"/>
  <c r="AO123" i="3"/>
  <c r="AO125" i="3"/>
  <c r="AO115" i="3"/>
  <c r="AO117" i="3"/>
  <c r="AO119" i="3"/>
  <c r="AO120" i="3"/>
  <c r="AO121" i="3"/>
  <c r="AO116" i="3"/>
  <c r="AW185" i="3"/>
  <c r="C186" i="4" s="1"/>
  <c r="AX164" i="3"/>
  <c r="D165" i="4" s="1"/>
  <c r="AX156" i="3"/>
  <c r="D157" i="4" s="1"/>
  <c r="AX171" i="3"/>
  <c r="D172" i="4" s="1"/>
  <c r="AX169" i="3"/>
  <c r="D170" i="4" s="1"/>
  <c r="AX172" i="3"/>
  <c r="D173" i="4" s="1"/>
  <c r="AX170" i="3"/>
  <c r="D171" i="4" s="1"/>
  <c r="AX158" i="3"/>
  <c r="D159" i="4" s="1"/>
  <c r="AX168" i="3"/>
  <c r="D169" i="4" s="1"/>
  <c r="AX157" i="3"/>
  <c r="D158" i="4" s="1"/>
  <c r="AX159" i="3"/>
  <c r="D160" i="4" s="1"/>
  <c r="AX160" i="3"/>
  <c r="D161" i="4" s="1"/>
  <c r="AX276" i="3"/>
  <c r="D277" i="4" s="1"/>
  <c r="AW267" i="3"/>
  <c r="C268" i="4" s="1"/>
  <c r="AX195" i="3"/>
  <c r="D196" i="4" s="1"/>
  <c r="AX192" i="3"/>
  <c r="D193" i="4" s="1"/>
  <c r="AW192" i="3"/>
  <c r="C193" i="4" s="1"/>
  <c r="AW201" i="3"/>
  <c r="C202" i="4" s="1"/>
  <c r="AX213" i="3"/>
  <c r="D214" i="4" s="1"/>
  <c r="AX194" i="3"/>
  <c r="D195" i="4" s="1"/>
  <c r="AW213" i="3"/>
  <c r="C214" i="4" s="1"/>
  <c r="AX214" i="3"/>
  <c r="D215" i="4" s="1"/>
  <c r="AN217" i="3"/>
  <c r="AO227" i="3"/>
  <c r="AO201" i="3"/>
  <c r="AX272" i="3"/>
  <c r="D273" i="4" s="1"/>
  <c r="AO238" i="3"/>
  <c r="AO226" i="3"/>
  <c r="AO225" i="3"/>
  <c r="AX124" i="3"/>
  <c r="D125" i="4" s="1"/>
  <c r="AX123" i="3"/>
  <c r="D124" i="4" s="1"/>
  <c r="AX120" i="3"/>
  <c r="D121" i="4" s="1"/>
  <c r="AX115" i="3"/>
  <c r="D116" i="4" s="1"/>
  <c r="AX117" i="3"/>
  <c r="D118" i="4" s="1"/>
  <c r="AX119" i="3"/>
  <c r="D120" i="4" s="1"/>
  <c r="AX118" i="3"/>
  <c r="D119" i="4" s="1"/>
  <c r="AX125" i="3"/>
  <c r="D126" i="4" s="1"/>
  <c r="AX122" i="3"/>
  <c r="D123" i="4" s="1"/>
  <c r="AX121" i="3"/>
  <c r="D122" i="4" s="1"/>
  <c r="AX116" i="3"/>
  <c r="D117" i="4" s="1"/>
  <c r="AW246" i="3"/>
  <c r="C247" i="4" s="1"/>
  <c r="AX260" i="3"/>
  <c r="D261" i="4" s="1"/>
  <c r="AW275" i="3"/>
  <c r="C276" i="4" s="1"/>
  <c r="AW252" i="3"/>
  <c r="C253" i="4" s="1"/>
  <c r="AW265" i="3"/>
  <c r="C266" i="4" s="1"/>
  <c r="AW264" i="3"/>
  <c r="C265" i="4" s="1"/>
  <c r="AX264" i="3"/>
  <c r="D265" i="4" s="1"/>
  <c r="AW193" i="3"/>
  <c r="C194" i="4" s="1"/>
  <c r="AN207" i="3"/>
  <c r="AN202" i="3"/>
  <c r="AO206" i="3"/>
  <c r="AN189" i="3"/>
  <c r="AO187" i="3"/>
  <c r="AN196" i="3"/>
  <c r="AX246" i="3"/>
  <c r="D247" i="4" s="1"/>
  <c r="AX258" i="3"/>
  <c r="D259" i="4" s="1"/>
  <c r="AX250" i="3"/>
  <c r="D251" i="4" s="1"/>
  <c r="AW268" i="3"/>
  <c r="C269" i="4" s="1"/>
  <c r="AX189" i="3"/>
  <c r="D190" i="4" s="1"/>
  <c r="AW254" i="3"/>
  <c r="C255" i="4" s="1"/>
  <c r="AN213" i="3"/>
  <c r="AW253" i="3"/>
  <c r="C254" i="4" s="1"/>
  <c r="AX193" i="3"/>
  <c r="D194" i="4" s="1"/>
  <c r="AX61" i="3"/>
  <c r="D62" i="4" s="1"/>
  <c r="AX60" i="3"/>
  <c r="D61" i="4" s="1"/>
  <c r="AW188" i="3"/>
  <c r="C189" i="4" s="1"/>
  <c r="AW194" i="3"/>
  <c r="C195" i="4" s="1"/>
  <c r="AX199" i="3"/>
  <c r="D200" i="4" s="1"/>
  <c r="AX201" i="3"/>
  <c r="D202" i="4" s="1"/>
  <c r="AW198" i="3"/>
  <c r="C199" i="4" s="1"/>
  <c r="AX185" i="3"/>
  <c r="D186" i="4" s="1"/>
  <c r="AO224" i="3"/>
  <c r="AN216" i="3"/>
  <c r="AO221" i="3"/>
  <c r="AO231" i="3"/>
  <c r="AX247" i="3"/>
  <c r="D248" i="4" s="1"/>
  <c r="AW270" i="3"/>
  <c r="C271" i="4" s="1"/>
  <c r="AX266" i="3"/>
  <c r="D267" i="4" s="1"/>
  <c r="AN191" i="3"/>
  <c r="AN195" i="3"/>
  <c r="AN194" i="3"/>
  <c r="AO208" i="3"/>
  <c r="AN206" i="3"/>
  <c r="AN187" i="3"/>
  <c r="AO60" i="3"/>
  <c r="AO61" i="3"/>
  <c r="AW263" i="3"/>
  <c r="C264" i="4" s="1"/>
  <c r="AW258" i="3"/>
  <c r="C259" i="4" s="1"/>
  <c r="AX270" i="3"/>
  <c r="D271" i="4" s="1"/>
  <c r="AX207" i="3"/>
  <c r="D208" i="4" s="1"/>
  <c r="AX209" i="3"/>
  <c r="D210" i="4" s="1"/>
  <c r="AN215" i="3"/>
  <c r="AX249" i="3"/>
  <c r="D250" i="4" s="1"/>
  <c r="AW271" i="3"/>
  <c r="C272" i="4" s="1"/>
  <c r="AO199" i="3"/>
  <c r="AN203" i="3"/>
  <c r="AN193" i="3"/>
  <c r="AW195" i="3"/>
  <c r="C196" i="4" s="1"/>
  <c r="AW209" i="3"/>
  <c r="C210" i="4" s="1"/>
  <c r="AX190" i="3"/>
  <c r="D191" i="4" s="1"/>
  <c r="AX208" i="3"/>
  <c r="D209" i="4" s="1"/>
  <c r="AW189" i="3"/>
  <c r="C190" i="4" s="1"/>
  <c r="AW187" i="3"/>
  <c r="C188" i="4" s="1"/>
  <c r="AW203" i="3"/>
  <c r="C204" i="4" s="1"/>
  <c r="AO239" i="3"/>
  <c r="AO218" i="3"/>
  <c r="AO229" i="3"/>
  <c r="AW255" i="3"/>
  <c r="C256" i="4" s="1"/>
  <c r="AX254" i="3"/>
  <c r="D255" i="4" s="1"/>
  <c r="AX275" i="3"/>
  <c r="D276" i="4" s="1"/>
  <c r="AX259" i="3"/>
  <c r="D260" i="4" s="1"/>
  <c r="AX273" i="3"/>
  <c r="D274" i="4" s="1"/>
  <c r="AO186" i="3"/>
  <c r="AO194" i="3"/>
  <c r="AO204" i="3"/>
  <c r="AO196" i="3"/>
  <c r="AN204" i="3"/>
  <c r="AN198" i="3"/>
  <c r="AO193" i="3"/>
  <c r="AW330" i="3"/>
  <c r="C331" i="4" s="1"/>
  <c r="AX313" i="3"/>
  <c r="D314" i="4" s="1"/>
  <c r="AX312" i="3"/>
  <c r="D313" i="4" s="1"/>
  <c r="AX323" i="3"/>
  <c r="D324" i="4" s="1"/>
  <c r="AX307" i="3"/>
  <c r="D308" i="4" s="1"/>
  <c r="AX308" i="3"/>
  <c r="D309" i="4" s="1"/>
  <c r="AX315" i="3"/>
  <c r="D316" i="4" s="1"/>
  <c r="AX332" i="3"/>
  <c r="D333" i="4" s="1"/>
  <c r="AX311" i="3"/>
  <c r="D312" i="4" s="1"/>
  <c r="AX337" i="3"/>
  <c r="D338" i="4" s="1"/>
  <c r="AX310" i="3"/>
  <c r="D311" i="4" s="1"/>
  <c r="AX309" i="3"/>
  <c r="D310" i="4" s="1"/>
  <c r="AN288" i="3"/>
  <c r="AO301" i="3"/>
  <c r="AO300" i="3"/>
  <c r="AW248" i="3"/>
  <c r="C249" i="4" s="1"/>
  <c r="AW266" i="3"/>
  <c r="C267" i="4" s="1"/>
  <c r="AO216" i="3"/>
  <c r="AO215" i="3"/>
  <c r="AO211" i="3"/>
  <c r="AX126" i="3"/>
  <c r="D127" i="4" s="1"/>
  <c r="AX129" i="3"/>
  <c r="D130" i="4" s="1"/>
  <c r="AX131" i="3"/>
  <c r="D132" i="4" s="1"/>
  <c r="AX146" i="3"/>
  <c r="D147" i="4" s="1"/>
  <c r="AX130" i="3"/>
  <c r="D131" i="4" s="1"/>
  <c r="AX134" i="3"/>
  <c r="D135" i="4" s="1"/>
  <c r="AX141" i="3"/>
  <c r="D142" i="4" s="1"/>
  <c r="AX127" i="3"/>
  <c r="D128" i="4" s="1"/>
  <c r="AX142" i="3"/>
  <c r="D143" i="4" s="1"/>
  <c r="AX132" i="3"/>
  <c r="D133" i="4" s="1"/>
  <c r="AX147" i="3"/>
  <c r="D148" i="4" s="1"/>
  <c r="AX153" i="3"/>
  <c r="D154" i="4" s="1"/>
  <c r="AX133" i="3"/>
  <c r="D134" i="4" s="1"/>
  <c r="AX148" i="3"/>
  <c r="D149" i="4" s="1"/>
  <c r="AX155" i="3"/>
  <c r="D156" i="4" s="1"/>
  <c r="AX135" i="3"/>
  <c r="D136" i="4" s="1"/>
  <c r="AX154" i="3"/>
  <c r="D155" i="4" s="1"/>
  <c r="AX145" i="3"/>
  <c r="D146" i="4" s="1"/>
  <c r="AX144" i="3"/>
  <c r="D145" i="4" s="1"/>
  <c r="AX152" i="3"/>
  <c r="D153" i="4" s="1"/>
  <c r="AX128" i="3"/>
  <c r="D129" i="4" s="1"/>
  <c r="AX143" i="3"/>
  <c r="D144" i="4" s="1"/>
  <c r="AX140" i="3"/>
  <c r="D141" i="4" s="1"/>
  <c r="AX216" i="3"/>
  <c r="D217" i="4" s="1"/>
  <c r="AW217" i="3"/>
  <c r="C218" i="4" s="1"/>
  <c r="AX204" i="3"/>
  <c r="D205" i="4" s="1"/>
  <c r="AW214" i="3"/>
  <c r="C215" i="4" s="1"/>
  <c r="AW206" i="3"/>
  <c r="C207" i="4" s="1"/>
  <c r="AX263" i="3"/>
  <c r="D264" i="4" s="1"/>
  <c r="AW251" i="3"/>
  <c r="C252" i="4" s="1"/>
  <c r="AX274" i="3"/>
  <c r="D275" i="4" s="1"/>
  <c r="AX251" i="3"/>
  <c r="D252" i="4" s="1"/>
  <c r="AN208" i="3"/>
  <c r="AO210" i="3"/>
  <c r="AO237" i="3"/>
  <c r="AO222" i="3"/>
  <c r="AO230" i="3"/>
  <c r="AN82" i="3"/>
  <c r="AO82" i="3"/>
  <c r="AO74" i="3"/>
  <c r="AO73" i="3"/>
  <c r="AO89" i="3"/>
  <c r="AX17" i="3"/>
  <c r="D18" i="4" s="1"/>
  <c r="AX32" i="3"/>
  <c r="D33" i="4" s="1"/>
  <c r="AW276" i="3"/>
  <c r="C277" i="4" s="1"/>
  <c r="AW215" i="3"/>
  <c r="C216" i="4" s="1"/>
  <c r="AX188" i="3"/>
  <c r="D189" i="4" s="1"/>
  <c r="AW191" i="3"/>
  <c r="C192" i="4" s="1"/>
  <c r="AW211" i="3"/>
  <c r="C212" i="4" s="1"/>
  <c r="AX187" i="3"/>
  <c r="D188" i="4" s="1"/>
  <c r="AX200" i="3"/>
  <c r="D201" i="4" s="1"/>
  <c r="AX217" i="3"/>
  <c r="D218" i="4" s="1"/>
  <c r="AW247" i="3"/>
  <c r="C248" i="4" s="1"/>
  <c r="AO232" i="3"/>
  <c r="AO235" i="3"/>
  <c r="AO228" i="3"/>
  <c r="AO245" i="3"/>
  <c r="AN218" i="3"/>
  <c r="AX262" i="3"/>
  <c r="AW256" i="3"/>
  <c r="C257" i="4" s="1"/>
  <c r="AX268" i="3"/>
  <c r="D269" i="4" s="1"/>
  <c r="AX252" i="3"/>
  <c r="D253" i="4" s="1"/>
  <c r="AO209" i="3"/>
  <c r="AO191" i="3"/>
  <c r="AO207" i="3"/>
  <c r="AO202" i="3"/>
  <c r="AN200" i="3"/>
  <c r="AO198" i="3"/>
  <c r="AN337" i="3"/>
  <c r="AO312" i="3"/>
  <c r="AO323" i="3"/>
  <c r="AO313" i="3"/>
  <c r="AO328" i="3"/>
  <c r="AO320" i="3"/>
  <c r="AO327" i="3"/>
  <c r="AO308" i="3"/>
  <c r="AO314" i="3"/>
  <c r="AW309" i="3"/>
  <c r="C310" i="4" s="1"/>
  <c r="AW307" i="3"/>
  <c r="C308" i="4" s="1"/>
  <c r="AW317" i="3"/>
  <c r="C318" i="4" s="1"/>
  <c r="AN327" i="3"/>
  <c r="AW186" i="3"/>
  <c r="C187" i="4" s="1"/>
  <c r="AR224" i="3"/>
  <c r="AN228" i="3"/>
  <c r="AN225" i="3"/>
  <c r="AN221" i="3"/>
  <c r="AN237" i="3"/>
  <c r="AN230" i="3"/>
  <c r="AN238" i="3"/>
  <c r="AN231" i="3"/>
  <c r="AN234" i="3"/>
  <c r="AN227" i="3"/>
  <c r="AN222" i="3"/>
  <c r="AN233" i="3"/>
  <c r="AN239" i="3"/>
  <c r="AN229" i="3"/>
  <c r="AN240" i="3"/>
  <c r="AN232" i="3"/>
  <c r="AN236" i="3"/>
  <c r="AN241" i="3"/>
  <c r="AN223" i="3"/>
  <c r="AN226" i="3"/>
  <c r="AN224" i="3"/>
  <c r="AN235" i="3"/>
  <c r="AN176" i="3"/>
  <c r="AN174" i="3"/>
  <c r="AW289" i="3"/>
  <c r="AN317" i="3"/>
  <c r="AN311" i="3"/>
  <c r="AN309" i="3"/>
  <c r="AN330" i="3"/>
  <c r="AN314" i="3"/>
  <c r="AN321" i="3"/>
  <c r="AN331" i="3"/>
  <c r="AN284" i="3"/>
  <c r="AN292" i="3"/>
  <c r="AN285" i="3"/>
  <c r="AN298" i="3"/>
  <c r="AN249" i="3"/>
  <c r="AN220" i="3"/>
  <c r="AN242" i="3"/>
  <c r="AN186" i="3"/>
  <c r="AW176" i="3"/>
  <c r="C177" i="4" s="1"/>
  <c r="AW174" i="3"/>
  <c r="C175" i="4" s="1"/>
  <c r="BA331" i="3"/>
  <c r="G332" i="4" s="1"/>
  <c r="AW323" i="3"/>
  <c r="AW314" i="3"/>
  <c r="AW312" i="3"/>
  <c r="C313" i="4" s="1"/>
  <c r="AW315" i="3"/>
  <c r="AW326" i="3"/>
  <c r="C327" i="4" s="1"/>
  <c r="AW321" i="3"/>
  <c r="C322" i="4" s="1"/>
  <c r="AN303" i="3"/>
  <c r="AN293" i="3"/>
  <c r="AW332" i="3"/>
  <c r="C333" i="4" s="1"/>
  <c r="AW329" i="3"/>
  <c r="C330" i="4" s="1"/>
  <c r="AN326" i="3"/>
  <c r="AN300" i="3"/>
  <c r="AO254" i="3"/>
  <c r="AN250" i="3"/>
  <c r="AW290" i="3"/>
  <c r="AW279" i="3"/>
  <c r="C280" i="4" s="1"/>
  <c r="AW287" i="3"/>
  <c r="C288" i="4" s="1"/>
  <c r="AW282" i="3"/>
  <c r="C283" i="4" s="1"/>
  <c r="AW280" i="3"/>
  <c r="C281" i="4" s="1"/>
  <c r="AW303" i="3"/>
  <c r="AW293" i="3"/>
  <c r="AW281" i="3"/>
  <c r="AW288" i="3"/>
  <c r="C289" i="4" s="1"/>
  <c r="AW291" i="3"/>
  <c r="C292" i="4" s="1"/>
  <c r="AW296" i="3"/>
  <c r="C297" i="4" s="1"/>
  <c r="AW300" i="3"/>
  <c r="C301" i="4" s="1"/>
  <c r="AW295" i="3"/>
  <c r="AW299" i="3"/>
  <c r="C300" i="4" s="1"/>
  <c r="AN294" i="3"/>
  <c r="AN253" i="3"/>
  <c r="AW325" i="3"/>
  <c r="C326" i="4" s="1"/>
  <c r="AW316" i="3"/>
  <c r="AW324" i="3"/>
  <c r="C325" i="4" s="1"/>
  <c r="AN312" i="3"/>
  <c r="AN335" i="3"/>
  <c r="AN305" i="3"/>
  <c r="AN283" i="3"/>
  <c r="AN296" i="3"/>
  <c r="AN295" i="3"/>
  <c r="AN299" i="3"/>
  <c r="AN251" i="3"/>
  <c r="AN271" i="3"/>
  <c r="AN264" i="3"/>
  <c r="AN265" i="3"/>
  <c r="AN302" i="3"/>
  <c r="AN243" i="3"/>
  <c r="AW331" i="3"/>
  <c r="C332" i="4" s="1"/>
  <c r="AW327" i="3"/>
  <c r="C328" i="4" s="1"/>
  <c r="AN304" i="3"/>
  <c r="AN301" i="3"/>
  <c r="AP336" i="3"/>
  <c r="AN323" i="3"/>
  <c r="AN308" i="3"/>
  <c r="AN319" i="3"/>
  <c r="AN334" i="3"/>
  <c r="AN310" i="3"/>
  <c r="AN307" i="3"/>
  <c r="AW336" i="3"/>
  <c r="C337" i="4" s="1"/>
  <c r="AW333" i="3"/>
  <c r="C334" i="4" s="1"/>
  <c r="AN328" i="3"/>
  <c r="AN316" i="3"/>
  <c r="AW322" i="3"/>
  <c r="C323" i="4" s="1"/>
  <c r="AW313" i="3"/>
  <c r="C314" i="4" s="1"/>
  <c r="AN329" i="3"/>
  <c r="AN325" i="3"/>
  <c r="AN324" i="3"/>
  <c r="AN280" i="3"/>
  <c r="AN260" i="3"/>
  <c r="AN246" i="3"/>
  <c r="AN254" i="3"/>
  <c r="AN256" i="3"/>
  <c r="AN245" i="3"/>
  <c r="AN244" i="3"/>
  <c r="AN185" i="3"/>
  <c r="BA255" i="3"/>
  <c r="G256" i="4" s="1"/>
  <c r="AW250" i="3"/>
  <c r="AW269" i="3"/>
  <c r="C270" i="4" s="1"/>
  <c r="AW366" i="3"/>
  <c r="C367" i="4" s="1"/>
  <c r="AW343" i="3"/>
  <c r="C344" i="4" s="1"/>
  <c r="AQ305" i="3"/>
  <c r="AN279" i="3"/>
  <c r="AN278" i="3"/>
  <c r="AN289" i="3"/>
  <c r="AN277" i="3"/>
  <c r="AN297" i="3"/>
  <c r="AW328" i="3"/>
  <c r="C329" i="4" s="1"/>
  <c r="AN282" i="3"/>
  <c r="AW337" i="3"/>
  <c r="C338" i="4" s="1"/>
  <c r="AN322" i="3"/>
  <c r="AN333" i="3"/>
  <c r="AN281" i="3"/>
  <c r="AW292" i="3"/>
  <c r="C293" i="4" s="1"/>
  <c r="AW278" i="3"/>
  <c r="C279" i="4" s="1"/>
  <c r="AW284" i="3"/>
  <c r="C285" i="4" s="1"/>
  <c r="AW320" i="3"/>
  <c r="C321" i="4" s="1"/>
  <c r="AW334" i="3"/>
  <c r="C335" i="4" s="1"/>
  <c r="AW311" i="3"/>
  <c r="C312" i="4" s="1"/>
  <c r="AW318" i="3"/>
  <c r="C319" i="4" s="1"/>
  <c r="AN320" i="3"/>
  <c r="AN336" i="3"/>
  <c r="AN318" i="3"/>
  <c r="AN332" i="3"/>
  <c r="AN290" i="3"/>
  <c r="AN291" i="3"/>
  <c r="AN275" i="3"/>
  <c r="AN247" i="3"/>
  <c r="AN273" i="3"/>
  <c r="AN192" i="3"/>
  <c r="AN211" i="3"/>
  <c r="AN201" i="3"/>
  <c r="AJ220" i="3"/>
  <c r="AJ296" i="3"/>
  <c r="AJ25" i="3"/>
  <c r="AJ218" i="3"/>
  <c r="AJ222" i="3"/>
  <c r="AJ39" i="3"/>
  <c r="AJ226" i="3"/>
  <c r="AJ61" i="3"/>
  <c r="AJ230" i="3"/>
  <c r="AI155" i="3"/>
  <c r="AJ62" i="3"/>
  <c r="AJ89" i="3"/>
  <c r="AJ5" i="3"/>
  <c r="AH155" i="3"/>
  <c r="AJ245" i="3"/>
  <c r="AF154" i="3"/>
  <c r="AJ32" i="3"/>
  <c r="AJ325" i="3"/>
  <c r="AJ94" i="3"/>
  <c r="AJ216" i="3"/>
  <c r="AJ27" i="3"/>
  <c r="AJ37" i="3"/>
  <c r="AJ232" i="3"/>
  <c r="AJ242" i="3"/>
  <c r="AJ57" i="3"/>
  <c r="AJ12" i="3"/>
  <c r="AE155" i="3"/>
  <c r="AH154" i="3"/>
  <c r="AJ108" i="3"/>
  <c r="AJ23" i="3"/>
  <c r="AJ319" i="3"/>
  <c r="AG154" i="3"/>
  <c r="AJ65" i="3"/>
  <c r="AJ311" i="3"/>
  <c r="AJ21" i="3"/>
  <c r="AJ30" i="3"/>
  <c r="AJ13" i="3"/>
  <c r="AJ67" i="3"/>
  <c r="AJ66" i="3"/>
  <c r="AJ9" i="3"/>
  <c r="AJ244" i="3"/>
  <c r="AJ234" i="3"/>
  <c r="AJ20" i="3"/>
  <c r="AI154" i="3"/>
  <c r="AJ55" i="3"/>
  <c r="AJ45" i="3"/>
  <c r="AJ59" i="3"/>
  <c r="AJ241" i="3"/>
  <c r="AJ72" i="3"/>
  <c r="AJ298" i="3"/>
  <c r="AJ288" i="3"/>
  <c r="AJ295" i="3"/>
  <c r="AJ320" i="3"/>
  <c r="AJ8" i="3"/>
  <c r="AE154" i="3"/>
  <c r="AJ50" i="3"/>
  <c r="AJ41" i="3"/>
  <c r="AJ221" i="3"/>
  <c r="AJ46" i="3"/>
  <c r="AJ225" i="3"/>
  <c r="AJ33" i="3"/>
  <c r="AJ219" i="3"/>
  <c r="AJ236" i="3"/>
  <c r="AJ286" i="3"/>
  <c r="AJ292" i="3"/>
  <c r="AJ291" i="3"/>
  <c r="AJ303" i="3"/>
  <c r="AJ35" i="3"/>
  <c r="AJ215" i="3"/>
  <c r="AJ11" i="3"/>
  <c r="AJ237" i="3"/>
  <c r="AJ229" i="3"/>
  <c r="AJ228" i="3"/>
  <c r="AJ243" i="3"/>
  <c r="AJ15" i="3"/>
  <c r="AJ22" i="3"/>
  <c r="AJ28" i="3"/>
  <c r="AG155" i="3"/>
  <c r="AJ38" i="3"/>
  <c r="AJ327" i="3"/>
  <c r="AJ34" i="3"/>
  <c r="AJ3" i="3"/>
  <c r="AJ217" i="3"/>
  <c r="AJ239" i="3"/>
  <c r="AJ235" i="3"/>
  <c r="AJ36" i="3"/>
  <c r="BB225" i="3"/>
  <c r="H226" i="4" s="1"/>
  <c r="AJ4" i="3"/>
  <c r="AJ299" i="3"/>
  <c r="AJ233" i="3"/>
  <c r="AJ240" i="3"/>
  <c r="AJ231" i="3"/>
  <c r="AJ17" i="3"/>
  <c r="AJ238" i="3"/>
  <c r="AJ14" i="3"/>
  <c r="AJ18" i="3"/>
  <c r="AJ16" i="3"/>
  <c r="AJ19" i="3"/>
  <c r="AJ29" i="3"/>
  <c r="AJ31" i="3"/>
  <c r="AJ6" i="3"/>
  <c r="AJ287" i="3"/>
  <c r="D219" i="4"/>
  <c r="AJ24" i="3"/>
  <c r="AJ283" i="3"/>
  <c r="AJ54" i="3"/>
  <c r="AJ43" i="3"/>
  <c r="AJ68" i="3"/>
  <c r="AJ47" i="3"/>
  <c r="AJ60" i="3"/>
  <c r="AJ42" i="3"/>
  <c r="AJ26" i="3"/>
  <c r="AJ10" i="3"/>
  <c r="AJ7" i="3"/>
  <c r="AJ92" i="3"/>
  <c r="AJ282" i="3"/>
  <c r="AZ131" i="3"/>
  <c r="F132" i="4" s="1"/>
  <c r="AW145" i="3"/>
  <c r="BA142" i="3"/>
  <c r="G143" i="4" s="1"/>
  <c r="AW130" i="3"/>
  <c r="AZ148" i="3"/>
  <c r="F149" i="4" s="1"/>
  <c r="AZ144" i="3"/>
  <c r="F145" i="4" s="1"/>
  <c r="AZ151" i="3"/>
  <c r="F152" i="4" s="1"/>
  <c r="AZ153" i="3"/>
  <c r="F154" i="4" s="1"/>
  <c r="AW131" i="3"/>
  <c r="AW126" i="3"/>
  <c r="BA136" i="3"/>
  <c r="G137" i="4" s="1"/>
  <c r="BA126" i="3"/>
  <c r="G127" i="4" s="1"/>
  <c r="AW136" i="3"/>
  <c r="BA147" i="3"/>
  <c r="G148" i="4" s="1"/>
  <c r="AZ127" i="3"/>
  <c r="F128" i="4" s="1"/>
  <c r="AZ147" i="3"/>
  <c r="F148" i="4" s="1"/>
  <c r="AZ133" i="3"/>
  <c r="F134" i="4" s="1"/>
  <c r="AW150" i="3"/>
  <c r="AW138" i="3"/>
  <c r="AW146" i="3"/>
  <c r="AW142" i="3"/>
  <c r="BA128" i="3"/>
  <c r="G129" i="4" s="1"/>
  <c r="AW133" i="3"/>
  <c r="BA127" i="3"/>
  <c r="G128" i="4" s="1"/>
  <c r="AZ126" i="3"/>
  <c r="F127" i="4" s="1"/>
  <c r="AW147" i="3"/>
  <c r="BA132" i="3"/>
  <c r="G133" i="4" s="1"/>
  <c r="AW128" i="3"/>
  <c r="BA153" i="3"/>
  <c r="G154" i="4" s="1"/>
  <c r="AZ132" i="3"/>
  <c r="F133" i="4" s="1"/>
  <c r="BA146" i="3"/>
  <c r="G147" i="4" s="1"/>
  <c r="AZ134" i="3"/>
  <c r="F135" i="4" s="1"/>
  <c r="AX138" i="3"/>
  <c r="D139" i="4" s="1"/>
  <c r="BA137" i="3"/>
  <c r="G138" i="4" s="1"/>
  <c r="BA131" i="3"/>
  <c r="G132" i="4" s="1"/>
  <c r="AX149" i="3"/>
  <c r="D150" i="4" s="1"/>
  <c r="AZ129" i="3"/>
  <c r="F130" i="4" s="1"/>
  <c r="AW132" i="3"/>
  <c r="AX137" i="3"/>
  <c r="D138" i="4" s="1"/>
  <c r="AW148" i="3"/>
  <c r="AZ130" i="3"/>
  <c r="F131" i="4" s="1"/>
  <c r="AZ145" i="3"/>
  <c r="F146" i="4" s="1"/>
  <c r="BA150" i="3"/>
  <c r="G151" i="4" s="1"/>
  <c r="AZ136" i="3"/>
  <c r="F137" i="4" s="1"/>
  <c r="AZ138" i="3"/>
  <c r="F139" i="4" s="1"/>
  <c r="AX151" i="3"/>
  <c r="D152" i="4" s="1"/>
  <c r="AZ146" i="3"/>
  <c r="F147" i="4" s="1"/>
  <c r="BA141" i="3"/>
  <c r="G142" i="4" s="1"/>
  <c r="AZ137" i="3"/>
  <c r="F138" i="4" s="1"/>
  <c r="BA140" i="3"/>
  <c r="G141" i="4" s="1"/>
  <c r="BA148" i="3"/>
  <c r="G149" i="4" s="1"/>
  <c r="AW149" i="3"/>
  <c r="BA130" i="3"/>
  <c r="G131" i="4" s="1"/>
  <c r="AW137" i="3"/>
  <c r="BA145" i="3"/>
  <c r="G146" i="4" s="1"/>
  <c r="AW127" i="3"/>
  <c r="AW140" i="3"/>
  <c r="AW152" i="3"/>
  <c r="BA151" i="3"/>
  <c r="G152" i="4" s="1"/>
  <c r="AZ150" i="3"/>
  <c r="F151" i="4" s="1"/>
  <c r="AW151" i="3"/>
  <c r="AW144" i="3"/>
  <c r="BA129" i="3"/>
  <c r="G130" i="4" s="1"/>
  <c r="AZ142" i="3"/>
  <c r="F143" i="4" s="1"/>
  <c r="BA134" i="3"/>
  <c r="G135" i="4" s="1"/>
  <c r="BA144" i="3"/>
  <c r="G145" i="4" s="1"/>
  <c r="AW153" i="3"/>
  <c r="AX136" i="3"/>
  <c r="D137" i="4" s="1"/>
  <c r="AW129" i="3"/>
  <c r="BA133" i="3"/>
  <c r="G134" i="4" s="1"/>
  <c r="BA135" i="3"/>
  <c r="G136" i="4" s="1"/>
  <c r="AZ139" i="3"/>
  <c r="F140" i="4" s="1"/>
  <c r="AW135" i="3"/>
  <c r="BA139" i="3"/>
  <c r="G140" i="4" s="1"/>
  <c r="AZ152" i="3"/>
  <c r="F153" i="4" s="1"/>
  <c r="AZ140" i="3"/>
  <c r="F141" i="4" s="1"/>
  <c r="AW141" i="3"/>
  <c r="BA152" i="3"/>
  <c r="G153" i="4" s="1"/>
  <c r="AZ128" i="3"/>
  <c r="F129" i="4" s="1"/>
  <c r="AZ141" i="3"/>
  <c r="F142" i="4" s="1"/>
  <c r="AX139" i="3"/>
  <c r="D140" i="4" s="1"/>
  <c r="AW139" i="3"/>
  <c r="BA143" i="3"/>
  <c r="G144" i="4" s="1"/>
  <c r="AX150" i="3"/>
  <c r="D151" i="4" s="1"/>
  <c r="AZ135" i="3"/>
  <c r="F136" i="4" s="1"/>
  <c r="AZ143" i="3"/>
  <c r="F144" i="4" s="1"/>
  <c r="BA149" i="3"/>
  <c r="G150" i="4" s="1"/>
  <c r="BA138" i="3"/>
  <c r="G139" i="4" s="1"/>
  <c r="AW143" i="3"/>
  <c r="AW134" i="3"/>
  <c r="AZ149" i="3"/>
  <c r="F150" i="4" s="1"/>
  <c r="BB231" i="3"/>
  <c r="H232" i="4" s="1"/>
  <c r="AF130" i="3"/>
  <c r="AH146" i="3"/>
  <c r="AI131" i="3"/>
  <c r="AG148" i="3"/>
  <c r="AE137" i="3"/>
  <c r="AH132" i="3"/>
  <c r="AF127" i="3"/>
  <c r="AI146" i="3"/>
  <c r="AI133" i="3"/>
  <c r="AF137" i="3"/>
  <c r="AH133" i="3"/>
  <c r="AF147" i="3"/>
  <c r="AH144" i="3"/>
  <c r="AH151" i="3"/>
  <c r="AG131" i="3"/>
  <c r="AI142" i="3"/>
  <c r="AF132" i="3"/>
  <c r="AI138" i="3"/>
  <c r="AF142" i="3"/>
  <c r="AE130" i="3"/>
  <c r="AH148" i="3"/>
  <c r="AF146" i="3"/>
  <c r="AE131" i="3"/>
  <c r="AF138" i="3"/>
  <c r="AH137" i="3"/>
  <c r="AE144" i="3"/>
  <c r="AI148" i="3"/>
  <c r="AI132" i="3"/>
  <c r="AH150" i="3"/>
  <c r="AH130" i="3"/>
  <c r="AF151" i="3"/>
  <c r="AG153" i="3"/>
  <c r="AI136" i="3"/>
  <c r="AE153" i="3"/>
  <c r="AI126" i="3"/>
  <c r="AI129" i="3"/>
  <c r="AE136" i="3"/>
  <c r="AI147" i="3"/>
  <c r="AH127" i="3"/>
  <c r="AH153" i="3"/>
  <c r="AH131" i="3"/>
  <c r="AE145" i="3"/>
  <c r="AF131" i="3"/>
  <c r="AG127" i="3"/>
  <c r="AG145" i="3"/>
  <c r="AE151" i="3"/>
  <c r="AF148" i="3"/>
  <c r="AG142" i="3"/>
  <c r="AF128" i="3"/>
  <c r="AI127" i="3"/>
  <c r="AF145" i="3"/>
  <c r="AE147" i="3"/>
  <c r="AI151" i="3"/>
  <c r="AG129" i="3"/>
  <c r="AG137" i="3"/>
  <c r="AG132" i="3"/>
  <c r="AG147" i="3"/>
  <c r="AE128" i="3"/>
  <c r="AG138" i="3"/>
  <c r="AF126" i="3"/>
  <c r="AF144" i="3"/>
  <c r="AH147" i="3"/>
  <c r="AF150" i="3"/>
  <c r="AG133" i="3"/>
  <c r="AI145" i="3"/>
  <c r="AG151" i="3"/>
  <c r="AH149" i="3"/>
  <c r="AE127" i="3"/>
  <c r="AE142" i="3"/>
  <c r="AI140" i="3"/>
  <c r="AG149" i="3"/>
  <c r="AE140" i="3"/>
  <c r="AH142" i="3"/>
  <c r="AE141" i="3"/>
  <c r="AI137" i="3"/>
  <c r="AF153" i="3"/>
  <c r="AI130" i="3"/>
  <c r="AH136" i="3"/>
  <c r="AE146" i="3"/>
  <c r="AG144" i="3"/>
  <c r="AF134" i="3"/>
  <c r="AE129" i="3"/>
  <c r="AE148" i="3"/>
  <c r="AE133" i="3"/>
  <c r="AF136" i="3"/>
  <c r="AI150" i="3"/>
  <c r="AE132" i="3"/>
  <c r="AH138" i="3"/>
  <c r="AE138" i="3"/>
  <c r="AH129" i="3"/>
  <c r="AG140" i="3"/>
  <c r="AE143" i="3"/>
  <c r="AI153" i="3"/>
  <c r="AI128" i="3"/>
  <c r="AG146" i="3"/>
  <c r="AF133" i="3"/>
  <c r="AG130" i="3"/>
  <c r="AH145" i="3"/>
  <c r="AG136" i="3"/>
  <c r="AE126" i="3"/>
  <c r="AI144" i="3"/>
  <c r="AF140" i="3"/>
  <c r="AF135" i="3"/>
  <c r="AI152" i="3"/>
  <c r="AF139" i="3"/>
  <c r="AI143" i="3"/>
  <c r="AI135" i="3"/>
  <c r="AH135" i="3"/>
  <c r="AH139" i="3"/>
  <c r="AG139" i="3"/>
  <c r="AE139" i="3"/>
  <c r="AF143" i="3"/>
  <c r="AH143" i="3"/>
  <c r="AH134" i="3"/>
  <c r="AG128" i="3"/>
  <c r="AE150" i="3"/>
  <c r="AI134" i="3"/>
  <c r="AI149" i="3"/>
  <c r="AG126" i="3"/>
  <c r="AI141" i="3"/>
  <c r="AF152" i="3"/>
  <c r="AE135" i="3"/>
  <c r="AH141" i="3"/>
  <c r="AE134" i="3"/>
  <c r="AF141" i="3"/>
  <c r="AG150" i="3"/>
  <c r="AE149" i="3"/>
  <c r="AI139" i="3"/>
  <c r="AG135" i="3"/>
  <c r="AG141" i="3"/>
  <c r="AH152" i="3"/>
  <c r="AH126" i="3"/>
  <c r="AG143" i="3"/>
  <c r="AE152" i="3"/>
  <c r="AG134" i="3"/>
  <c r="AF149" i="3"/>
  <c r="AF129" i="3"/>
  <c r="AH140" i="3"/>
  <c r="AG152" i="3"/>
  <c r="AH128" i="3"/>
  <c r="AW47" i="3"/>
  <c r="AW44" i="3"/>
  <c r="AY53" i="3"/>
  <c r="E54" i="4" s="1"/>
  <c r="AW34" i="3"/>
  <c r="AY57" i="3"/>
  <c r="E58" i="4" s="1"/>
  <c r="AX46" i="3"/>
  <c r="D47" i="4" s="1"/>
  <c r="AW42" i="3"/>
  <c r="AX43" i="3"/>
  <c r="D44" i="4" s="1"/>
  <c r="AW46" i="3"/>
  <c r="AW43" i="3"/>
  <c r="AZ53" i="3"/>
  <c r="F54" i="4" s="1"/>
  <c r="BA46" i="3"/>
  <c r="G47" i="4" s="1"/>
  <c r="AY42" i="3"/>
  <c r="E43" i="4" s="1"/>
  <c r="AZ57" i="3"/>
  <c r="F58" i="4" s="1"/>
  <c r="BA34" i="3"/>
  <c r="G35" i="4" s="1"/>
  <c r="AW60" i="3"/>
  <c r="AX44" i="3"/>
  <c r="D45" i="4" s="1"/>
  <c r="AZ47" i="3"/>
  <c r="F48" i="4" s="1"/>
  <c r="AX37" i="3"/>
  <c r="D38" i="4" s="1"/>
  <c r="AY44" i="3"/>
  <c r="E45" i="4" s="1"/>
  <c r="BA51" i="3"/>
  <c r="G52" i="4" s="1"/>
  <c r="BA44" i="3"/>
  <c r="G45" i="4" s="1"/>
  <c r="AW39" i="3"/>
  <c r="AX42" i="3"/>
  <c r="D43" i="4" s="1"/>
  <c r="BA57" i="3"/>
  <c r="G58" i="4" s="1"/>
  <c r="AY48" i="3"/>
  <c r="E49" i="4" s="1"/>
  <c r="AW57" i="3"/>
  <c r="AZ48" i="3"/>
  <c r="F49" i="4" s="1"/>
  <c r="AY49" i="3"/>
  <c r="E50" i="4" s="1"/>
  <c r="AX52" i="3"/>
  <c r="D53" i="4" s="1"/>
  <c r="AZ40" i="3"/>
  <c r="F41" i="4" s="1"/>
  <c r="AX45" i="3"/>
  <c r="D46" i="4" s="1"/>
  <c r="AX49" i="3"/>
  <c r="D50" i="4" s="1"/>
  <c r="AY40" i="3"/>
  <c r="E41" i="4" s="1"/>
  <c r="AY47" i="3"/>
  <c r="E48" i="4" s="1"/>
  <c r="BA38" i="3"/>
  <c r="G39" i="4" s="1"/>
  <c r="BA45" i="3"/>
  <c r="G46" i="4" s="1"/>
  <c r="AW63" i="3"/>
  <c r="AW45" i="3"/>
  <c r="AW49" i="3"/>
  <c r="AX40" i="3"/>
  <c r="D41" i="4" s="1"/>
  <c r="AW38" i="3"/>
  <c r="AZ49" i="3"/>
  <c r="F50" i="4" s="1"/>
  <c r="AZ45" i="3"/>
  <c r="F46" i="4" s="1"/>
  <c r="AZ37" i="3"/>
  <c r="F38" i="4" s="1"/>
  <c r="AZ43" i="3"/>
  <c r="F44" i="4" s="1"/>
  <c r="AZ51" i="3"/>
  <c r="F52" i="4" s="1"/>
  <c r="AY46" i="3"/>
  <c r="E47" i="4" s="1"/>
  <c r="AY37" i="3"/>
  <c r="E38" i="4" s="1"/>
  <c r="AZ50" i="3"/>
  <c r="F51" i="4" s="1"/>
  <c r="AZ46" i="3"/>
  <c r="F47" i="4" s="1"/>
  <c r="AX55" i="3"/>
  <c r="D56" i="4" s="1"/>
  <c r="AZ63" i="3"/>
  <c r="F64" i="4" s="1"/>
  <c r="AW40" i="3"/>
  <c r="AW48" i="3"/>
  <c r="AY41" i="3"/>
  <c r="E42" i="4" s="1"/>
  <c r="AX47" i="3"/>
  <c r="D48" i="4" s="1"/>
  <c r="BA49" i="3"/>
  <c r="G50" i="4" s="1"/>
  <c r="AY39" i="3"/>
  <c r="E40" i="4" s="1"/>
  <c r="AX59" i="3"/>
  <c r="D60" i="4" s="1"/>
  <c r="AX39" i="3"/>
  <c r="D40" i="4" s="1"/>
  <c r="AY38" i="3"/>
  <c r="E39" i="4" s="1"/>
  <c r="AY43" i="3"/>
  <c r="E44" i="4" s="1"/>
  <c r="AY59" i="3"/>
  <c r="E60" i="4" s="1"/>
  <c r="AZ42" i="3"/>
  <c r="F43" i="4" s="1"/>
  <c r="BA61" i="3"/>
  <c r="G62" i="4" s="1"/>
  <c r="AZ41" i="3"/>
  <c r="F42" i="4" s="1"/>
  <c r="AW37" i="3"/>
  <c r="AX57" i="3"/>
  <c r="D58" i="4" s="1"/>
  <c r="AY45" i="3"/>
  <c r="E46" i="4" s="1"/>
  <c r="AZ34" i="3"/>
  <c r="F35" i="4" s="1"/>
  <c r="BA43" i="3"/>
  <c r="G44" i="4" s="1"/>
  <c r="AY52" i="3"/>
  <c r="E53" i="4" s="1"/>
  <c r="AY60" i="3"/>
  <c r="E61" i="4" s="1"/>
  <c r="AX48" i="3"/>
  <c r="D49" i="4" s="1"/>
  <c r="BA53" i="3"/>
  <c r="G54" i="4" s="1"/>
  <c r="AZ39" i="3"/>
  <c r="F40" i="4" s="1"/>
  <c r="BA37" i="3"/>
  <c r="G38" i="4" s="1"/>
  <c r="AW53" i="3"/>
  <c r="BA39" i="3"/>
  <c r="G40" i="4" s="1"/>
  <c r="AZ56" i="3"/>
  <c r="F57" i="4" s="1"/>
  <c r="AZ52" i="3"/>
  <c r="F53" i="4" s="1"/>
  <c r="BA47" i="3"/>
  <c r="G48" i="4" s="1"/>
  <c r="AY34" i="3"/>
  <c r="E35" i="4" s="1"/>
  <c r="AW41" i="3"/>
  <c r="AW61" i="3"/>
  <c r="BA52" i="3"/>
  <c r="G53" i="4" s="1"/>
  <c r="AX53" i="3"/>
  <c r="D54" i="4" s="1"/>
  <c r="AX38" i="3"/>
  <c r="D39" i="4" s="1"/>
  <c r="AX58" i="3"/>
  <c r="D59" i="4" s="1"/>
  <c r="BA36" i="3"/>
  <c r="G37" i="4" s="1"/>
  <c r="AY36" i="3"/>
  <c r="E37" i="4" s="1"/>
  <c r="AX36" i="3"/>
  <c r="D37" i="4" s="1"/>
  <c r="AW36" i="3"/>
  <c r="AX56" i="3"/>
  <c r="D57" i="4" s="1"/>
  <c r="BA56" i="3"/>
  <c r="G57" i="4" s="1"/>
  <c r="AX62" i="3"/>
  <c r="D63" i="4" s="1"/>
  <c r="BA63" i="3"/>
  <c r="G64" i="4" s="1"/>
  <c r="AY58" i="3"/>
  <c r="E59" i="4" s="1"/>
  <c r="AY50" i="3"/>
  <c r="E51" i="4" s="1"/>
  <c r="AY51" i="3"/>
  <c r="E52" i="4" s="1"/>
  <c r="AY62" i="3"/>
  <c r="E63" i="4" s="1"/>
  <c r="AW55" i="3"/>
  <c r="AX35" i="3"/>
  <c r="D36" i="4" s="1"/>
  <c r="AY61" i="3"/>
  <c r="E62" i="4" s="1"/>
  <c r="AZ61" i="3"/>
  <c r="F62" i="4" s="1"/>
  <c r="AZ38" i="3"/>
  <c r="F39" i="4" s="1"/>
  <c r="AX34" i="3"/>
  <c r="D35" i="4" s="1"/>
  <c r="AX50" i="3"/>
  <c r="D51" i="4" s="1"/>
  <c r="BA58" i="3"/>
  <c r="G59" i="4" s="1"/>
  <c r="AY63" i="3"/>
  <c r="E64" i="4" s="1"/>
  <c r="BA59" i="3"/>
  <c r="G60" i="4" s="1"/>
  <c r="BA62" i="3"/>
  <c r="G63" i="4" s="1"/>
  <c r="BA55" i="3"/>
  <c r="G56" i="4" s="1"/>
  <c r="AZ58" i="3"/>
  <c r="F59" i="4" s="1"/>
  <c r="AX63" i="3"/>
  <c r="D64" i="4" s="1"/>
  <c r="AW59" i="3"/>
  <c r="AY55" i="3"/>
  <c r="E56" i="4" s="1"/>
  <c r="AZ36" i="3"/>
  <c r="F37" i="4" s="1"/>
  <c r="AZ55" i="3"/>
  <c r="F56" i="4" s="1"/>
  <c r="BA48" i="3"/>
  <c r="G49" i="4" s="1"/>
  <c r="AW51" i="3"/>
  <c r="BA54" i="3"/>
  <c r="G55" i="4" s="1"/>
  <c r="AX41" i="3"/>
  <c r="D42" i="4" s="1"/>
  <c r="AW58" i="3"/>
  <c r="AW54" i="3"/>
  <c r="AW50" i="3"/>
  <c r="AZ60" i="3"/>
  <c r="F61" i="4" s="1"/>
  <c r="AZ44" i="3"/>
  <c r="F45" i="4" s="1"/>
  <c r="AY56" i="3"/>
  <c r="E57" i="4" s="1"/>
  <c r="AZ59" i="3"/>
  <c r="F60" i="4" s="1"/>
  <c r="BA40" i="3"/>
  <c r="G41" i="4" s="1"/>
  <c r="AX51" i="3"/>
  <c r="D52" i="4" s="1"/>
  <c r="AW56" i="3"/>
  <c r="AZ62" i="3"/>
  <c r="F63" i="4" s="1"/>
  <c r="AY54" i="3"/>
  <c r="E55" i="4" s="1"/>
  <c r="BA50" i="3"/>
  <c r="G51" i="4" s="1"/>
  <c r="AZ54" i="3"/>
  <c r="F55" i="4" s="1"/>
  <c r="AW35" i="3"/>
  <c r="AX54" i="3"/>
  <c r="D55" i="4" s="1"/>
  <c r="AW52" i="3"/>
  <c r="BA60" i="3"/>
  <c r="G61" i="4" s="1"/>
  <c r="BA42" i="3"/>
  <c r="G43" i="4" s="1"/>
  <c r="AW62" i="3"/>
  <c r="BA35" i="3"/>
  <c r="G36" i="4" s="1"/>
  <c r="AZ35" i="3"/>
  <c r="F36" i="4" s="1"/>
  <c r="BA41" i="3"/>
  <c r="G42" i="4" s="1"/>
  <c r="AY35" i="3"/>
  <c r="E36" i="4" s="1"/>
  <c r="AX99" i="3"/>
  <c r="D100" i="4" s="1"/>
  <c r="AW120" i="3"/>
  <c r="AW105" i="3"/>
  <c r="BA111" i="3"/>
  <c r="G112" i="4" s="1"/>
  <c r="AW123" i="3"/>
  <c r="AX105" i="3"/>
  <c r="D106" i="4" s="1"/>
  <c r="AW124" i="3"/>
  <c r="AW118" i="3"/>
  <c r="AW104" i="3"/>
  <c r="AZ96" i="3"/>
  <c r="F97" i="4" s="1"/>
  <c r="AZ109" i="3"/>
  <c r="F110" i="4" s="1"/>
  <c r="AZ120" i="3"/>
  <c r="F121" i="4" s="1"/>
  <c r="BA105" i="3"/>
  <c r="G106" i="4" s="1"/>
  <c r="BA107" i="3"/>
  <c r="G108" i="4" s="1"/>
  <c r="BA122" i="3"/>
  <c r="G123" i="4" s="1"/>
  <c r="AW107" i="3"/>
  <c r="BA124" i="3"/>
  <c r="G125" i="4" s="1"/>
  <c r="AZ123" i="3"/>
  <c r="F124" i="4" s="1"/>
  <c r="AW99" i="3"/>
  <c r="BA123" i="3"/>
  <c r="G124" i="4" s="1"/>
  <c r="AZ124" i="3"/>
  <c r="F125" i="4" s="1"/>
  <c r="AW109" i="3"/>
  <c r="AZ122" i="3"/>
  <c r="F123" i="4" s="1"/>
  <c r="BA119" i="3"/>
  <c r="G120" i="4" s="1"/>
  <c r="AZ125" i="3"/>
  <c r="F126" i="4" s="1"/>
  <c r="AZ104" i="3"/>
  <c r="F105" i="4" s="1"/>
  <c r="AW100" i="3"/>
  <c r="AW119" i="3"/>
  <c r="BA115" i="3"/>
  <c r="G116" i="4" s="1"/>
  <c r="AW114" i="3"/>
  <c r="BA110" i="3"/>
  <c r="G111" i="4" s="1"/>
  <c r="AW117" i="3"/>
  <c r="BA103" i="3"/>
  <c r="G104" i="4" s="1"/>
  <c r="AW113" i="3"/>
  <c r="AW111" i="3"/>
  <c r="AX96" i="3"/>
  <c r="D97" i="4" s="1"/>
  <c r="AZ103" i="3"/>
  <c r="F104" i="4" s="1"/>
  <c r="BA118" i="3"/>
  <c r="G119" i="4" s="1"/>
  <c r="AW115" i="3"/>
  <c r="AX101" i="3"/>
  <c r="D102" i="4" s="1"/>
  <c r="AW103" i="3"/>
  <c r="AW122" i="3"/>
  <c r="AZ105" i="3"/>
  <c r="F106" i="4" s="1"/>
  <c r="AZ115" i="3"/>
  <c r="F116" i="4" s="1"/>
  <c r="AZ107" i="3"/>
  <c r="F108" i="4" s="1"/>
  <c r="AX113" i="3"/>
  <c r="D114" i="4" s="1"/>
  <c r="AZ99" i="3"/>
  <c r="F100" i="4" s="1"/>
  <c r="BA104" i="3"/>
  <c r="G105" i="4" s="1"/>
  <c r="AW112" i="3"/>
  <c r="AX104" i="3"/>
  <c r="D105" i="4" s="1"/>
  <c r="AX109" i="3"/>
  <c r="D110" i="4" s="1"/>
  <c r="AX111" i="3"/>
  <c r="D112" i="4" s="1"/>
  <c r="AZ95" i="3"/>
  <c r="F96" i="4" s="1"/>
  <c r="BA109" i="3"/>
  <c r="G110" i="4" s="1"/>
  <c r="BA96" i="3"/>
  <c r="G97" i="4" s="1"/>
  <c r="AZ118" i="3"/>
  <c r="F119" i="4" s="1"/>
  <c r="AW96" i="3"/>
  <c r="AX103" i="3"/>
  <c r="D104" i="4" s="1"/>
  <c r="BA114" i="3"/>
  <c r="G115" i="4" s="1"/>
  <c r="AZ97" i="3"/>
  <c r="F98" i="4" s="1"/>
  <c r="AZ111" i="3"/>
  <c r="F112" i="4" s="1"/>
  <c r="BA99" i="3"/>
  <c r="G100" i="4" s="1"/>
  <c r="BA121" i="3"/>
  <c r="G122" i="4" s="1"/>
  <c r="BA120" i="3"/>
  <c r="G121" i="4" s="1"/>
  <c r="AW116" i="3"/>
  <c r="AZ102" i="3"/>
  <c r="F103" i="4" s="1"/>
  <c r="AX107" i="3"/>
  <c r="D108" i="4" s="1"/>
  <c r="AW125" i="3"/>
  <c r="BA97" i="3"/>
  <c r="G98" i="4" s="1"/>
  <c r="AZ121" i="3"/>
  <c r="F122" i="4" s="1"/>
  <c r="BA113" i="3"/>
  <c r="G114" i="4" s="1"/>
  <c r="AZ108" i="3"/>
  <c r="F109" i="4" s="1"/>
  <c r="AW110" i="3"/>
  <c r="AX108" i="3"/>
  <c r="D109" i="4" s="1"/>
  <c r="AW98" i="3"/>
  <c r="AW108" i="3"/>
  <c r="AZ98" i="3"/>
  <c r="F99" i="4" s="1"/>
  <c r="AZ106" i="3"/>
  <c r="F107" i="4" s="1"/>
  <c r="AW97" i="3"/>
  <c r="BA112" i="3"/>
  <c r="G113" i="4" s="1"/>
  <c r="AW101" i="3"/>
  <c r="BA98" i="3"/>
  <c r="G99" i="4" s="1"/>
  <c r="AX110" i="3"/>
  <c r="D111" i="4" s="1"/>
  <c r="BA117" i="3"/>
  <c r="G118" i="4" s="1"/>
  <c r="AZ116" i="3"/>
  <c r="F117" i="4" s="1"/>
  <c r="AZ117" i="3"/>
  <c r="F118" i="4" s="1"/>
  <c r="AZ113" i="3"/>
  <c r="F114" i="4" s="1"/>
  <c r="AX114" i="3"/>
  <c r="D115" i="4" s="1"/>
  <c r="AX106" i="3"/>
  <c r="D107" i="4" s="1"/>
  <c r="AW106" i="3"/>
  <c r="BA125" i="3"/>
  <c r="G126" i="4" s="1"/>
  <c r="AX100" i="3"/>
  <c r="D101" i="4" s="1"/>
  <c r="AX102" i="3"/>
  <c r="D103" i="4" s="1"/>
  <c r="BA100" i="3"/>
  <c r="G101" i="4" s="1"/>
  <c r="AX97" i="3"/>
  <c r="D98" i="4" s="1"/>
  <c r="AW102" i="3"/>
  <c r="BA95" i="3"/>
  <c r="G96" i="4" s="1"/>
  <c r="AW121" i="3"/>
  <c r="BA106" i="3"/>
  <c r="G107" i="4" s="1"/>
  <c r="AW95" i="3"/>
  <c r="BA116" i="3"/>
  <c r="G117" i="4" s="1"/>
  <c r="AZ100" i="3"/>
  <c r="F101" i="4" s="1"/>
  <c r="AX95" i="3"/>
  <c r="D96" i="4" s="1"/>
  <c r="AX98" i="3"/>
  <c r="D99" i="4" s="1"/>
  <c r="AZ112" i="3"/>
  <c r="F113" i="4" s="1"/>
  <c r="BA102" i="3"/>
  <c r="G103" i="4" s="1"/>
  <c r="BA108" i="3"/>
  <c r="G109" i="4" s="1"/>
  <c r="AZ110" i="3"/>
  <c r="F111" i="4" s="1"/>
  <c r="AX112" i="3"/>
  <c r="D113" i="4" s="1"/>
  <c r="AZ101" i="3"/>
  <c r="F102" i="4" s="1"/>
  <c r="AZ119" i="3"/>
  <c r="F120" i="4" s="1"/>
  <c r="BA101" i="3"/>
  <c r="G102" i="4" s="1"/>
  <c r="AZ114" i="3"/>
  <c r="F115" i="4" s="1"/>
  <c r="AW360" i="3"/>
  <c r="AY360" i="3"/>
  <c r="E361" i="4" s="1"/>
  <c r="AX357" i="3"/>
  <c r="D358" i="4" s="1"/>
  <c r="AW357" i="3"/>
  <c r="AZ356" i="3"/>
  <c r="F357" i="4" s="1"/>
  <c r="AW353" i="3"/>
  <c r="AZ361" i="3"/>
  <c r="F362" i="4" s="1"/>
  <c r="AY365" i="3"/>
  <c r="E366" i="4" s="1"/>
  <c r="AX352" i="3"/>
  <c r="D353" i="4" s="1"/>
  <c r="AZ353" i="3"/>
  <c r="F354" i="4" s="1"/>
  <c r="BA360" i="3"/>
  <c r="G361" i="4" s="1"/>
  <c r="AZ360" i="3"/>
  <c r="F361" i="4" s="1"/>
  <c r="BA364" i="3"/>
  <c r="G365" i="4" s="1"/>
  <c r="AY353" i="3"/>
  <c r="E354" i="4" s="1"/>
  <c r="AW355" i="3"/>
  <c r="AX350" i="3"/>
  <c r="AW367" i="3"/>
  <c r="AY350" i="3"/>
  <c r="E351" i="4" s="1"/>
  <c r="AX353" i="3"/>
  <c r="D354" i="4" s="1"/>
  <c r="AW341" i="3"/>
  <c r="AZ347" i="3"/>
  <c r="F348" i="4" s="1"/>
  <c r="AX342" i="3"/>
  <c r="D343" i="4" s="1"/>
  <c r="AY362" i="3"/>
  <c r="E363" i="4" s="1"/>
  <c r="AZ358" i="3"/>
  <c r="F359" i="4" s="1"/>
  <c r="AX351" i="3"/>
  <c r="D352" i="4" s="1"/>
  <c r="AZ342" i="3"/>
  <c r="F343" i="4" s="1"/>
  <c r="AW349" i="3"/>
  <c r="AY348" i="3"/>
  <c r="E349" i="4" s="1"/>
  <c r="AX361" i="3"/>
  <c r="D362" i="4" s="1"/>
  <c r="AX367" i="3"/>
  <c r="D368" i="4" s="1"/>
  <c r="BA356" i="3"/>
  <c r="G357" i="4" s="1"/>
  <c r="AW365" i="3"/>
  <c r="AY339" i="3"/>
  <c r="E340" i="4" s="1"/>
  <c r="AW356" i="3"/>
  <c r="AZ365" i="3"/>
  <c r="F366" i="4" s="1"/>
  <c r="AW350" i="3"/>
  <c r="C351" i="4" s="1"/>
  <c r="BA340" i="3"/>
  <c r="G341" i="4" s="1"/>
  <c r="AZ340" i="3"/>
  <c r="F341" i="4" s="1"/>
  <c r="AY338" i="3"/>
  <c r="E339" i="4" s="1"/>
  <c r="BA346" i="3"/>
  <c r="G347" i="4" s="1"/>
  <c r="BA344" i="3"/>
  <c r="G345" i="4" s="1"/>
  <c r="BA339" i="3"/>
  <c r="G340" i="4" s="1"/>
  <c r="BA348" i="3"/>
  <c r="G349" i="4" s="1"/>
  <c r="AZ344" i="3"/>
  <c r="F345" i="4" s="1"/>
  <c r="AZ345" i="3"/>
  <c r="F346" i="4" s="1"/>
  <c r="AX358" i="3"/>
  <c r="D359" i="4" s="1"/>
  <c r="AX346" i="3"/>
  <c r="D347" i="4" s="1"/>
  <c r="AW344" i="3"/>
  <c r="AW345" i="3"/>
  <c r="AX338" i="3"/>
  <c r="D339" i="4" s="1"/>
  <c r="AW346" i="3"/>
  <c r="AX365" i="3"/>
  <c r="D366" i="4" s="1"/>
  <c r="AY340" i="3"/>
  <c r="E341" i="4" s="1"/>
  <c r="BA338" i="3"/>
  <c r="G339" i="4" s="1"/>
  <c r="AX345" i="3"/>
  <c r="D346" i="4" s="1"/>
  <c r="AY346" i="3"/>
  <c r="E347" i="4" s="1"/>
  <c r="AW352" i="3"/>
  <c r="BA351" i="3"/>
  <c r="G352" i="4" s="1"/>
  <c r="AX363" i="3"/>
  <c r="D364" i="4" s="1"/>
  <c r="AZ363" i="3"/>
  <c r="F364" i="4" s="1"/>
  <c r="BA358" i="3"/>
  <c r="G359" i="4" s="1"/>
  <c r="AW348" i="3"/>
  <c r="AY359" i="3"/>
  <c r="E360" i="4" s="1"/>
  <c r="AW339" i="3"/>
  <c r="AY342" i="3"/>
  <c r="E343" i="4" s="1"/>
  <c r="BA353" i="3"/>
  <c r="G354" i="4" s="1"/>
  <c r="AY367" i="3"/>
  <c r="E368" i="4" s="1"/>
  <c r="AW364" i="3"/>
  <c r="AW358" i="3"/>
  <c r="AY344" i="3"/>
  <c r="E345" i="4" s="1"/>
  <c r="AY345" i="3"/>
  <c r="E346" i="4" s="1"/>
  <c r="AY351" i="3"/>
  <c r="E352" i="4" s="1"/>
  <c r="AW354" i="3"/>
  <c r="AY354" i="3"/>
  <c r="E355" i="4" s="1"/>
  <c r="AY356" i="3"/>
  <c r="E357" i="4" s="1"/>
  <c r="AY364" i="3"/>
  <c r="E365" i="4" s="1"/>
  <c r="AW347" i="3"/>
  <c r="AZ350" i="3"/>
  <c r="F351" i="4" s="1"/>
  <c r="AX349" i="3"/>
  <c r="D350" i="4" s="1"/>
  <c r="BA341" i="3"/>
  <c r="G342" i="4" s="1"/>
  <c r="BA355" i="3"/>
  <c r="G356" i="4" s="1"/>
  <c r="AX341" i="3"/>
  <c r="D342" i="4" s="1"/>
  <c r="AY358" i="3"/>
  <c r="E359" i="4" s="1"/>
  <c r="AW351" i="3"/>
  <c r="AX354" i="3"/>
  <c r="D355" i="4" s="1"/>
  <c r="BA354" i="3"/>
  <c r="G355" i="4" s="1"/>
  <c r="BA359" i="3"/>
  <c r="G360" i="4" s="1"/>
  <c r="AW363" i="3"/>
  <c r="AX339" i="3"/>
  <c r="D340" i="4" s="1"/>
  <c r="AZ349" i="3"/>
  <c r="F350" i="4" s="1"/>
  <c r="BA352" i="3"/>
  <c r="G353" i="4" s="1"/>
  <c r="BA367" i="3"/>
  <c r="G368" i="4" s="1"/>
  <c r="AW340" i="3"/>
  <c r="AZ346" i="3"/>
  <c r="F347" i="4" s="1"/>
  <c r="AX348" i="3"/>
  <c r="D349" i="4" s="1"/>
  <c r="BA342" i="3"/>
  <c r="G343" i="4" s="1"/>
  <c r="AZ359" i="3"/>
  <c r="F360" i="4" s="1"/>
  <c r="AY363" i="3"/>
  <c r="E364" i="4" s="1"/>
  <c r="AZ362" i="3"/>
  <c r="F363" i="4" s="1"/>
  <c r="BA349" i="3"/>
  <c r="G350" i="4" s="1"/>
  <c r="AX366" i="3"/>
  <c r="AZ367" i="3"/>
  <c r="F368" i="4" s="1"/>
  <c r="AY361" i="3"/>
  <c r="E362" i="4" s="1"/>
  <c r="BA350" i="3"/>
  <c r="G351" i="4" s="1"/>
  <c r="AY341" i="3"/>
  <c r="E342" i="4" s="1"/>
  <c r="AZ364" i="3"/>
  <c r="F365" i="4" s="1"/>
  <c r="AZ355" i="3"/>
  <c r="F356" i="4" s="1"/>
  <c r="BA363" i="3"/>
  <c r="G364" i="4" s="1"/>
  <c r="BA347" i="3"/>
  <c r="G348" i="4" s="1"/>
  <c r="AY352" i="3"/>
  <c r="E353" i="4" s="1"/>
  <c r="BA365" i="3"/>
  <c r="G366" i="4" s="1"/>
  <c r="AX362" i="3"/>
  <c r="D363" i="4" s="1"/>
  <c r="AW361" i="3"/>
  <c r="AZ352" i="3"/>
  <c r="F353" i="4" s="1"/>
  <c r="AX343" i="3"/>
  <c r="BA345" i="3"/>
  <c r="G346" i="4" s="1"/>
  <c r="AY347" i="3"/>
  <c r="E348" i="4" s="1"/>
  <c r="AY349" i="3"/>
  <c r="E350" i="4" s="1"/>
  <c r="AZ341" i="3"/>
  <c r="F342" i="4" s="1"/>
  <c r="AX347" i="3"/>
  <c r="D348" i="4" s="1"/>
  <c r="AZ339" i="3"/>
  <c r="F340" i="4" s="1"/>
  <c r="AZ348" i="3"/>
  <c r="F349" i="4" s="1"/>
  <c r="AX340" i="3"/>
  <c r="D341" i="4" s="1"/>
  <c r="AX344" i="3"/>
  <c r="D345" i="4" s="1"/>
  <c r="BA362" i="3"/>
  <c r="G363" i="4" s="1"/>
  <c r="AW362" i="3"/>
  <c r="AZ351" i="3"/>
  <c r="F352" i="4" s="1"/>
  <c r="AW338" i="3"/>
  <c r="AW359" i="3"/>
  <c r="BA361" i="3"/>
  <c r="G362" i="4" s="1"/>
  <c r="AZ354" i="3"/>
  <c r="F355" i="4" s="1"/>
  <c r="AW342" i="3"/>
  <c r="AX355" i="3"/>
  <c r="D356" i="4" s="1"/>
  <c r="AZ338" i="3"/>
  <c r="F339" i="4" s="1"/>
  <c r="AX364" i="3"/>
  <c r="D365" i="4" s="1"/>
  <c r="AY355" i="3"/>
  <c r="E356" i="4" s="1"/>
  <c r="AN167" i="3"/>
  <c r="AQ159" i="3"/>
  <c r="AO162" i="3"/>
  <c r="AN181" i="3"/>
  <c r="AO179" i="3"/>
  <c r="AQ178" i="3"/>
  <c r="AR164" i="3"/>
  <c r="AO181" i="3"/>
  <c r="AQ157" i="3"/>
  <c r="AN157" i="3"/>
  <c r="AQ173" i="3"/>
  <c r="AQ179" i="3"/>
  <c r="AR181" i="3"/>
  <c r="AR173" i="3"/>
  <c r="AR159" i="3"/>
  <c r="AN159" i="3"/>
  <c r="AO178" i="3"/>
  <c r="AR179" i="3"/>
  <c r="AN161" i="3"/>
  <c r="AN162" i="3"/>
  <c r="AR169" i="3"/>
  <c r="AQ167" i="3"/>
  <c r="AQ163" i="3"/>
  <c r="AO173" i="3"/>
  <c r="AR162" i="3"/>
  <c r="AR167" i="3"/>
  <c r="AQ164" i="3"/>
  <c r="AQ181" i="3"/>
  <c r="AQ177" i="3"/>
  <c r="AN173" i="3"/>
  <c r="AO177" i="3"/>
  <c r="AR157" i="3"/>
  <c r="AR178" i="3"/>
  <c r="AQ162" i="3"/>
  <c r="AO161" i="3"/>
  <c r="AO167" i="3"/>
  <c r="AQ165" i="3"/>
  <c r="AN154" i="3"/>
  <c r="AQ169" i="3"/>
  <c r="AQ158" i="3"/>
  <c r="AN177" i="3"/>
  <c r="AN178" i="3"/>
  <c r="AR175" i="3"/>
  <c r="AR161" i="3"/>
  <c r="AN169" i="3"/>
  <c r="AO165" i="3"/>
  <c r="AQ175" i="3"/>
  <c r="AO176" i="3"/>
  <c r="AN179" i="3"/>
  <c r="AR170" i="3"/>
  <c r="AQ182" i="3"/>
  <c r="AR168" i="3"/>
  <c r="AN155" i="3"/>
  <c r="AQ171" i="3"/>
  <c r="AN160" i="3"/>
  <c r="AR184" i="3"/>
  <c r="AN170" i="3"/>
  <c r="AN184" i="3"/>
  <c r="AN172" i="3"/>
  <c r="AO174" i="3"/>
  <c r="AR155" i="3"/>
  <c r="AR172" i="3"/>
  <c r="AO184" i="3"/>
  <c r="AN166" i="3"/>
  <c r="AN175" i="3"/>
  <c r="AR154" i="3"/>
  <c r="AR165" i="3"/>
  <c r="AO180" i="3"/>
  <c r="AR166" i="3"/>
  <c r="AN182" i="3"/>
  <c r="AN163" i="3"/>
  <c r="AR174" i="3"/>
  <c r="AN171" i="3"/>
  <c r="AQ166" i="3"/>
  <c r="AQ161" i="3"/>
  <c r="AQ154" i="3"/>
  <c r="AO182" i="3"/>
  <c r="AR163" i="3"/>
  <c r="AR180" i="3"/>
  <c r="AQ168" i="3"/>
  <c r="AR160" i="3"/>
  <c r="AR183" i="3"/>
  <c r="AQ156" i="3"/>
  <c r="AP176" i="3"/>
  <c r="AO183" i="3"/>
  <c r="AO163" i="3"/>
  <c r="AR182" i="3"/>
  <c r="AN164" i="3"/>
  <c r="AO166" i="3"/>
  <c r="AN183" i="3"/>
  <c r="AN158" i="3"/>
  <c r="AQ174" i="3"/>
  <c r="AQ184" i="3"/>
  <c r="AQ180" i="3"/>
  <c r="AR156" i="3"/>
  <c r="AQ170" i="3"/>
  <c r="AQ172" i="3"/>
  <c r="AN168" i="3"/>
  <c r="AQ160" i="3"/>
  <c r="AQ176" i="3"/>
  <c r="AN165" i="3"/>
  <c r="AO175" i="3"/>
  <c r="AQ155" i="3"/>
  <c r="AR171" i="3"/>
  <c r="AN156" i="3"/>
  <c r="AQ183" i="3"/>
  <c r="AR176" i="3"/>
  <c r="AR177" i="3"/>
  <c r="AR158" i="3"/>
  <c r="AN180" i="3"/>
  <c r="AQ20" i="3"/>
  <c r="AR12" i="3"/>
  <c r="AP20" i="3"/>
  <c r="AO19" i="3"/>
  <c r="AP12" i="3"/>
  <c r="AQ32" i="3"/>
  <c r="AQ16" i="3"/>
  <c r="AR33" i="3"/>
  <c r="AQ19" i="3"/>
  <c r="AR19" i="3"/>
  <c r="AN5" i="3"/>
  <c r="AO20" i="3"/>
  <c r="AP5" i="3"/>
  <c r="AN20" i="3"/>
  <c r="AP19" i="3"/>
  <c r="AN33" i="3"/>
  <c r="AN24" i="3"/>
  <c r="AO33" i="3"/>
  <c r="AR24" i="3"/>
  <c r="AP18" i="3"/>
  <c r="AQ6" i="3"/>
  <c r="AR6" i="3"/>
  <c r="AN16" i="3"/>
  <c r="AR16" i="3"/>
  <c r="AR20" i="3"/>
  <c r="AP31" i="3"/>
  <c r="AP6" i="3"/>
  <c r="AO18" i="3"/>
  <c r="AO26" i="3"/>
  <c r="AO28" i="3"/>
  <c r="AO6" i="3"/>
  <c r="AP23" i="3"/>
  <c r="AO5" i="3"/>
  <c r="AP28" i="3"/>
  <c r="AN23" i="3"/>
  <c r="AP7" i="3"/>
  <c r="AQ5" i="3"/>
  <c r="AN18" i="3"/>
  <c r="AR23" i="3"/>
  <c r="AP16" i="3"/>
  <c r="AO12" i="3"/>
  <c r="AO16" i="3"/>
  <c r="AN19" i="3"/>
  <c r="AP21" i="3"/>
  <c r="AQ33" i="3"/>
  <c r="AR26" i="3"/>
  <c r="AO31" i="3"/>
  <c r="AP32" i="3"/>
  <c r="AP24" i="3"/>
  <c r="AN6" i="3"/>
  <c r="AQ9" i="3"/>
  <c r="AP33" i="3"/>
  <c r="AO7" i="3"/>
  <c r="AN28" i="3"/>
  <c r="AP26" i="3"/>
  <c r="AN30" i="3"/>
  <c r="AO23" i="3"/>
  <c r="AQ31" i="3"/>
  <c r="AR7" i="3"/>
  <c r="AN12" i="3"/>
  <c r="AQ21" i="3"/>
  <c r="AQ7" i="3"/>
  <c r="AP22" i="3"/>
  <c r="AR5" i="3"/>
  <c r="AQ12" i="3"/>
  <c r="AP30" i="3"/>
  <c r="AN32" i="3"/>
  <c r="AQ15" i="3"/>
  <c r="AQ23" i="3"/>
  <c r="AQ25" i="3"/>
  <c r="AQ10" i="3"/>
  <c r="AO3" i="3"/>
  <c r="AR13" i="3"/>
  <c r="AR25" i="3"/>
  <c r="AN25" i="3"/>
  <c r="AP3" i="3"/>
  <c r="AR4" i="3"/>
  <c r="AR29" i="3"/>
  <c r="AP4" i="3"/>
  <c r="AN29" i="3"/>
  <c r="AN3" i="3"/>
  <c r="AQ3" i="3"/>
  <c r="AN22" i="3"/>
  <c r="AP11" i="3"/>
  <c r="AP25" i="3"/>
  <c r="AR14" i="3"/>
  <c r="AN11" i="3"/>
  <c r="AP15" i="3"/>
  <c r="AN9" i="3"/>
  <c r="AP29" i="3"/>
  <c r="AQ4" i="3"/>
  <c r="AQ28" i="3"/>
  <c r="AQ27" i="3"/>
  <c r="AR21" i="3"/>
  <c r="AR8" i="3"/>
  <c r="AP8" i="3"/>
  <c r="AP9" i="3"/>
  <c r="AO9" i="3"/>
  <c r="AQ29" i="3"/>
  <c r="AN4" i="3"/>
  <c r="AP13" i="3"/>
  <c r="AO4" i="3"/>
  <c r="AN14" i="3"/>
  <c r="AO11" i="3"/>
  <c r="AO10" i="3"/>
  <c r="AR28" i="3"/>
  <c r="AQ26" i="3"/>
  <c r="AN21" i="3"/>
  <c r="AR15" i="3"/>
  <c r="AP10" i="3"/>
  <c r="AN26" i="3"/>
  <c r="AO27" i="3"/>
  <c r="AO29" i="3"/>
  <c r="AQ13" i="3"/>
  <c r="AO14" i="3"/>
  <c r="AN27" i="3"/>
  <c r="AR9" i="3"/>
  <c r="AO13" i="3"/>
  <c r="AN10" i="3"/>
  <c r="AP27" i="3"/>
  <c r="AQ22" i="3"/>
  <c r="AQ30" i="3"/>
  <c r="AQ11" i="3"/>
  <c r="AR27" i="3"/>
  <c r="AR30" i="3"/>
  <c r="AR31" i="3"/>
  <c r="AN31" i="3"/>
  <c r="AQ18" i="3"/>
  <c r="AO8" i="3"/>
  <c r="AQ14" i="3"/>
  <c r="AN13" i="3"/>
  <c r="AO24" i="3"/>
  <c r="AO15" i="3"/>
  <c r="AR3" i="3"/>
  <c r="AO22" i="3"/>
  <c r="AN17" i="3"/>
  <c r="AO21" i="3"/>
  <c r="AN8" i="3"/>
  <c r="AO30" i="3"/>
  <c r="AO25" i="3"/>
  <c r="AP14" i="3"/>
  <c r="AR11" i="3"/>
  <c r="AN15" i="3"/>
  <c r="AQ8" i="3"/>
  <c r="AR18" i="3"/>
  <c r="AR22" i="3"/>
  <c r="AR10" i="3"/>
  <c r="AQ24" i="3"/>
  <c r="AQ364" i="3"/>
  <c r="AQ360" i="3"/>
  <c r="AO347" i="3"/>
  <c r="AQ353" i="3"/>
  <c r="AP346" i="3"/>
  <c r="AO345" i="3"/>
  <c r="AO343" i="3"/>
  <c r="AN340" i="3"/>
  <c r="AP344" i="3"/>
  <c r="AP347" i="3"/>
  <c r="AN339" i="3"/>
  <c r="AQ345" i="3"/>
  <c r="AN347" i="3"/>
  <c r="AR351" i="3"/>
  <c r="AR347" i="3"/>
  <c r="AN342" i="3"/>
  <c r="AQ349" i="3"/>
  <c r="AN341" i="3"/>
  <c r="AR339" i="3"/>
  <c r="AR349" i="3"/>
  <c r="AQ351" i="3"/>
  <c r="AP53" i="3"/>
  <c r="AP47" i="3"/>
  <c r="AN39" i="3"/>
  <c r="AR45" i="3"/>
  <c r="AQ45" i="3"/>
  <c r="AR46" i="3"/>
  <c r="AP43" i="3"/>
  <c r="AN47" i="3"/>
  <c r="AP39" i="3"/>
  <c r="AP45" i="3"/>
  <c r="AR57" i="3"/>
  <c r="AP37" i="3"/>
  <c r="AN34" i="3"/>
  <c r="AP49" i="3"/>
  <c r="AO34" i="3"/>
  <c r="AR60" i="3"/>
  <c r="AN42" i="3"/>
  <c r="AN48" i="3"/>
  <c r="AN43" i="3"/>
  <c r="AO46" i="3"/>
  <c r="AN37" i="3"/>
  <c r="AQ34" i="3"/>
  <c r="AO53" i="3"/>
  <c r="AO57" i="3"/>
  <c r="AO47" i="3"/>
  <c r="AR49" i="3"/>
  <c r="AQ51" i="3"/>
  <c r="AP51" i="3"/>
  <c r="AP38" i="3"/>
  <c r="AN46" i="3"/>
  <c r="AR53" i="3"/>
  <c r="AP48" i="3"/>
  <c r="AR34" i="3"/>
  <c r="AO45" i="3"/>
  <c r="AO49" i="3"/>
  <c r="AN51" i="3"/>
  <c r="AO43" i="3"/>
  <c r="AR37" i="3"/>
  <c r="AO44" i="3"/>
  <c r="AO52" i="3"/>
  <c r="AO51" i="3"/>
  <c r="AR38" i="3"/>
  <c r="AQ42" i="3"/>
  <c r="AP40" i="3"/>
  <c r="AO41" i="3"/>
  <c r="AQ49" i="3"/>
  <c r="AP42" i="3"/>
  <c r="AQ53" i="3"/>
  <c r="AN44" i="3"/>
  <c r="AN60" i="3"/>
  <c r="AO50" i="3"/>
  <c r="AO58" i="3"/>
  <c r="AQ39" i="3"/>
  <c r="AQ47" i="3"/>
  <c r="AQ48" i="3"/>
  <c r="AN50" i="3"/>
  <c r="AR40" i="3"/>
  <c r="AN56" i="3"/>
  <c r="AP54" i="3"/>
  <c r="AN58" i="3"/>
  <c r="AQ37" i="3"/>
  <c r="AP57" i="3"/>
  <c r="AP41" i="3"/>
  <c r="AQ58" i="3"/>
  <c r="AO42" i="3"/>
  <c r="AO35" i="3"/>
  <c r="AQ43" i="3"/>
  <c r="AQ59" i="3"/>
  <c r="AP50" i="3"/>
  <c r="AP59" i="3"/>
  <c r="AQ52" i="3"/>
  <c r="AP61" i="3"/>
  <c r="AO38" i="3"/>
  <c r="AN61" i="3"/>
  <c r="AQ41" i="3"/>
  <c r="AQ55" i="3"/>
  <c r="AR51" i="3"/>
  <c r="AP60" i="3"/>
  <c r="AN57" i="3"/>
  <c r="AN49" i="3"/>
  <c r="AP34" i="3"/>
  <c r="AR47" i="3"/>
  <c r="AP44" i="3"/>
  <c r="AO37" i="3"/>
  <c r="AR43" i="3"/>
  <c r="AN45" i="3"/>
  <c r="AQ56" i="3"/>
  <c r="AP52" i="3"/>
  <c r="AQ57" i="3"/>
  <c r="AN53" i="3"/>
  <c r="AR39" i="3"/>
  <c r="AQ46" i="3"/>
  <c r="AR36" i="3"/>
  <c r="AQ36" i="3"/>
  <c r="AP35" i="3"/>
  <c r="AR54" i="3"/>
  <c r="AN63" i="3"/>
  <c r="AQ40" i="3"/>
  <c r="AQ63" i="3"/>
  <c r="AN36" i="3"/>
  <c r="AP56" i="3"/>
  <c r="AN35" i="3"/>
  <c r="AO54" i="3"/>
  <c r="AR50" i="3"/>
  <c r="AP58" i="3"/>
  <c r="AO40" i="3"/>
  <c r="AO36" i="3"/>
  <c r="AO39" i="3"/>
  <c r="AO56" i="3"/>
  <c r="AN55" i="3"/>
  <c r="AR61" i="3"/>
  <c r="AQ35" i="3"/>
  <c r="AP36" i="3"/>
  <c r="AR62" i="3"/>
  <c r="AP62" i="3"/>
  <c r="AR35" i="3"/>
  <c r="AN54" i="3"/>
  <c r="AO59" i="3"/>
  <c r="AN52" i="3"/>
  <c r="AR55" i="3"/>
  <c r="AN59" i="3"/>
  <c r="AR42" i="3"/>
  <c r="AQ50" i="3"/>
  <c r="AQ60" i="3"/>
  <c r="AP55" i="3"/>
  <c r="AQ54" i="3"/>
  <c r="AO48" i="3"/>
  <c r="AR59" i="3"/>
  <c r="AQ61" i="3"/>
  <c r="AR58" i="3"/>
  <c r="AR44" i="3"/>
  <c r="AQ62" i="3"/>
  <c r="AR56" i="3"/>
  <c r="AP63" i="3"/>
  <c r="AR41" i="3"/>
  <c r="AQ44" i="3"/>
  <c r="AO63" i="3"/>
  <c r="AN40" i="3"/>
  <c r="AR48" i="3"/>
  <c r="AO62" i="3"/>
  <c r="AO55" i="3"/>
  <c r="AR63" i="3"/>
  <c r="AN38" i="3"/>
  <c r="AR52" i="3"/>
  <c r="AP46" i="3"/>
  <c r="AN41" i="3"/>
  <c r="AN62" i="3"/>
  <c r="AQ38" i="3"/>
  <c r="AW87" i="3"/>
  <c r="AW68" i="3"/>
  <c r="AZ77" i="3"/>
  <c r="F78" i="4" s="1"/>
  <c r="BA83" i="3"/>
  <c r="G84" i="4" s="1"/>
  <c r="BA87" i="3"/>
  <c r="G88" i="4" s="1"/>
  <c r="AW74" i="3"/>
  <c r="AZ83" i="3"/>
  <c r="F84" i="4" s="1"/>
  <c r="BA69" i="3"/>
  <c r="G70" i="4" s="1"/>
  <c r="AW64" i="3"/>
  <c r="AY69" i="3"/>
  <c r="E70" i="4" s="1"/>
  <c r="AZ68" i="3"/>
  <c r="F69" i="4" s="1"/>
  <c r="AX69" i="3"/>
  <c r="D70" i="4" s="1"/>
  <c r="AY74" i="3"/>
  <c r="E75" i="4" s="1"/>
  <c r="BA68" i="3"/>
  <c r="G69" i="4" s="1"/>
  <c r="AZ66" i="3"/>
  <c r="F67" i="4" s="1"/>
  <c r="BA74" i="3"/>
  <c r="G75" i="4" s="1"/>
  <c r="BA64" i="3"/>
  <c r="G65" i="4" s="1"/>
  <c r="AX77" i="3"/>
  <c r="D78" i="4" s="1"/>
  <c r="AZ64" i="3"/>
  <c r="F65" i="4" s="1"/>
  <c r="AY70" i="3"/>
  <c r="E71" i="4" s="1"/>
  <c r="AY82" i="3"/>
  <c r="AW72" i="3"/>
  <c r="AW67" i="3"/>
  <c r="AX64" i="3"/>
  <c r="D65" i="4" s="1"/>
  <c r="BA77" i="3"/>
  <c r="G78" i="4" s="1"/>
  <c r="AY64" i="3"/>
  <c r="E65" i="4" s="1"/>
  <c r="AW69" i="3"/>
  <c r="AZ87" i="3"/>
  <c r="F88" i="4" s="1"/>
  <c r="AW83" i="3"/>
  <c r="AZ73" i="3"/>
  <c r="F74" i="4" s="1"/>
  <c r="BA84" i="3"/>
  <c r="G85" i="4" s="1"/>
  <c r="AX72" i="3"/>
  <c r="D73" i="4" s="1"/>
  <c r="AZ70" i="3"/>
  <c r="F71" i="4" s="1"/>
  <c r="AZ91" i="3"/>
  <c r="F92" i="4" s="1"/>
  <c r="BA67" i="3"/>
  <c r="G68" i="4" s="1"/>
  <c r="AX67" i="3"/>
  <c r="D68" i="4" s="1"/>
  <c r="AY67" i="3"/>
  <c r="E68" i="4" s="1"/>
  <c r="AX70" i="3"/>
  <c r="D71" i="4" s="1"/>
  <c r="AX66" i="3"/>
  <c r="D67" i="4" s="1"/>
  <c r="AW77" i="3"/>
  <c r="AY68" i="3"/>
  <c r="E69" i="4" s="1"/>
  <c r="AX71" i="3"/>
  <c r="D72" i="4" s="1"/>
  <c r="AZ74" i="3"/>
  <c r="F75" i="4" s="1"/>
  <c r="AZ80" i="3"/>
  <c r="F81" i="4" s="1"/>
  <c r="BA70" i="3"/>
  <c r="G71" i="4" s="1"/>
  <c r="AZ85" i="3"/>
  <c r="F86" i="4" s="1"/>
  <c r="BA66" i="3"/>
  <c r="G67" i="4" s="1"/>
  <c r="AX87" i="3"/>
  <c r="D88" i="4" s="1"/>
  <c r="AZ76" i="3"/>
  <c r="F77" i="4" s="1"/>
  <c r="AX75" i="3"/>
  <c r="D76" i="4" s="1"/>
  <c r="AZ65" i="3"/>
  <c r="F66" i="4" s="1"/>
  <c r="AW88" i="3"/>
  <c r="BA78" i="3"/>
  <c r="G79" i="4" s="1"/>
  <c r="AW85" i="3"/>
  <c r="AW73" i="3"/>
  <c r="AX83" i="3"/>
  <c r="D84" i="4" s="1"/>
  <c r="AW80" i="3"/>
  <c r="AZ69" i="3"/>
  <c r="F70" i="4" s="1"/>
  <c r="BA93" i="3"/>
  <c r="G94" i="4" s="1"/>
  <c r="AX86" i="3"/>
  <c r="D87" i="4" s="1"/>
  <c r="AX68" i="3"/>
  <c r="D69" i="4" s="1"/>
  <c r="AW76" i="3"/>
  <c r="AX84" i="3"/>
  <c r="D85" i="4" s="1"/>
  <c r="AZ90" i="3"/>
  <c r="F91" i="4" s="1"/>
  <c r="AY72" i="3"/>
  <c r="E73" i="4" s="1"/>
  <c r="AW91" i="3"/>
  <c r="AZ93" i="3"/>
  <c r="F94" i="4" s="1"/>
  <c r="AW81" i="3"/>
  <c r="BA79" i="3"/>
  <c r="G80" i="4" s="1"/>
  <c r="BA81" i="3"/>
  <c r="G82" i="4" s="1"/>
  <c r="AZ81" i="3"/>
  <c r="F82" i="4" s="1"/>
  <c r="AX81" i="3"/>
  <c r="D82" i="4" s="1"/>
  <c r="AX92" i="3"/>
  <c r="D93" i="4" s="1"/>
  <c r="BA92" i="3"/>
  <c r="G93" i="4" s="1"/>
  <c r="AZ92" i="3"/>
  <c r="F93" i="4" s="1"/>
  <c r="AX79" i="3"/>
  <c r="D80" i="4" s="1"/>
  <c r="BA88" i="3"/>
  <c r="G89" i="4" s="1"/>
  <c r="BA94" i="3"/>
  <c r="G95" i="4" s="1"/>
  <c r="BA75" i="3"/>
  <c r="G76" i="4" s="1"/>
  <c r="AZ72" i="3"/>
  <c r="F73" i="4" s="1"/>
  <c r="AX93" i="3"/>
  <c r="D94" i="4" s="1"/>
  <c r="AZ79" i="3"/>
  <c r="F80" i="4" s="1"/>
  <c r="AW86" i="3"/>
  <c r="AX88" i="3"/>
  <c r="D89" i="4" s="1"/>
  <c r="AW94" i="3"/>
  <c r="BA76" i="3"/>
  <c r="G77" i="4" s="1"/>
  <c r="AW78" i="3"/>
  <c r="AZ71" i="3"/>
  <c r="F72" i="4" s="1"/>
  <c r="AX78" i="3"/>
  <c r="D79" i="4" s="1"/>
  <c r="AZ78" i="3"/>
  <c r="F79" i="4" s="1"/>
  <c r="BA73" i="3"/>
  <c r="G74" i="4" s="1"/>
  <c r="AW71" i="3"/>
  <c r="AX91" i="3"/>
  <c r="D92" i="4" s="1"/>
  <c r="AZ88" i="3"/>
  <c r="F89" i="4" s="1"/>
  <c r="AZ94" i="3"/>
  <c r="F95" i="4" s="1"/>
  <c r="AZ84" i="3"/>
  <c r="F85" i="4" s="1"/>
  <c r="AW93" i="3"/>
  <c r="AW65" i="3"/>
  <c r="BA85" i="3"/>
  <c r="G86" i="4" s="1"/>
  <c r="AW92" i="3"/>
  <c r="AX90" i="3"/>
  <c r="D91" i="4" s="1"/>
  <c r="BA89" i="3"/>
  <c r="G90" i="4" s="1"/>
  <c r="AX94" i="3"/>
  <c r="D95" i="4" s="1"/>
  <c r="BA71" i="3"/>
  <c r="G72" i="4" s="1"/>
  <c r="AZ89" i="3"/>
  <c r="F90" i="4" s="1"/>
  <c r="BA86" i="3"/>
  <c r="G87" i="4" s="1"/>
  <c r="AX76" i="3"/>
  <c r="D77" i="4" s="1"/>
  <c r="AY65" i="3"/>
  <c r="E66" i="4" s="1"/>
  <c r="AZ67" i="3"/>
  <c r="F68" i="4" s="1"/>
  <c r="AY66" i="3"/>
  <c r="E67" i="4" s="1"/>
  <c r="AZ86" i="3"/>
  <c r="F87" i="4" s="1"/>
  <c r="BA90" i="3"/>
  <c r="G91" i="4" s="1"/>
  <c r="BA65" i="3"/>
  <c r="G66" i="4" s="1"/>
  <c r="BA72" i="3"/>
  <c r="G73" i="4" s="1"/>
  <c r="BA91" i="3"/>
  <c r="G92" i="4" s="1"/>
  <c r="AZ75" i="3"/>
  <c r="F76" i="4" s="1"/>
  <c r="AX80" i="3"/>
  <c r="D81" i="4" s="1"/>
  <c r="AW90" i="3"/>
  <c r="AY71" i="3"/>
  <c r="E72" i="4" s="1"/>
  <c r="AW70" i="3"/>
  <c r="AW79" i="3"/>
  <c r="AW75" i="3"/>
  <c r="AW66" i="3"/>
  <c r="AX65" i="3"/>
  <c r="D66" i="4" s="1"/>
  <c r="AW84" i="3"/>
  <c r="AX85" i="3"/>
  <c r="D86" i="4" s="1"/>
  <c r="AW89" i="3"/>
  <c r="BA80" i="3"/>
  <c r="G81" i="4" s="1"/>
  <c r="AN109" i="3"/>
  <c r="AQ96" i="3"/>
  <c r="AO105" i="3"/>
  <c r="AN105" i="3"/>
  <c r="AR124" i="3"/>
  <c r="AN121" i="3"/>
  <c r="AQ123" i="3"/>
  <c r="AR107" i="3"/>
  <c r="AR119" i="3"/>
  <c r="AQ107" i="3"/>
  <c r="AR120" i="3"/>
  <c r="AO104" i="3"/>
  <c r="AN123" i="3"/>
  <c r="AR118" i="3"/>
  <c r="AQ103" i="3"/>
  <c r="AR121" i="3"/>
  <c r="AO113" i="3"/>
  <c r="AQ120" i="3"/>
  <c r="AR111" i="3"/>
  <c r="AN103" i="3"/>
  <c r="AN122" i="3"/>
  <c r="AO107" i="3"/>
  <c r="AQ113" i="3"/>
  <c r="AN104" i="3"/>
  <c r="AQ122" i="3"/>
  <c r="AQ111" i="3"/>
  <c r="AR96" i="3"/>
  <c r="AR103" i="3"/>
  <c r="AR113" i="3"/>
  <c r="AN119" i="3"/>
  <c r="AQ99" i="3"/>
  <c r="AR109" i="3"/>
  <c r="AR99" i="3"/>
  <c r="AR123" i="3"/>
  <c r="AO111" i="3"/>
  <c r="AO95" i="3"/>
  <c r="AR102" i="3"/>
  <c r="AQ124" i="3"/>
  <c r="AQ112" i="3"/>
  <c r="AN102" i="3"/>
  <c r="AQ125" i="3"/>
  <c r="AQ104" i="3"/>
  <c r="AO99" i="3"/>
  <c r="AN120" i="3"/>
  <c r="AR104" i="3"/>
  <c r="AQ109" i="3"/>
  <c r="AO109" i="3"/>
  <c r="AN107" i="3"/>
  <c r="AR117" i="3"/>
  <c r="AN101" i="3"/>
  <c r="AQ101" i="3"/>
  <c r="AR105" i="3"/>
  <c r="AN96" i="3"/>
  <c r="AN117" i="3"/>
  <c r="AR95" i="3"/>
  <c r="AN95" i="3"/>
  <c r="AN118" i="3"/>
  <c r="AQ114" i="3"/>
  <c r="AQ118" i="3"/>
  <c r="AN113" i="3"/>
  <c r="AR122" i="3"/>
  <c r="AN106" i="3"/>
  <c r="AN111" i="3"/>
  <c r="AQ121" i="3"/>
  <c r="AN125" i="3"/>
  <c r="AQ105" i="3"/>
  <c r="AQ102" i="3"/>
  <c r="AQ115" i="3"/>
  <c r="AN99" i="3"/>
  <c r="AO96" i="3"/>
  <c r="AQ110" i="3"/>
  <c r="AO97" i="3"/>
  <c r="AN124" i="3"/>
  <c r="AR116" i="3"/>
  <c r="AN116" i="3"/>
  <c r="AO101" i="3"/>
  <c r="AO103" i="3"/>
  <c r="AO108" i="3"/>
  <c r="AQ108" i="3"/>
  <c r="AN115" i="3"/>
  <c r="AO102" i="3"/>
  <c r="AQ119" i="3"/>
  <c r="AQ95" i="3"/>
  <c r="AQ106" i="3"/>
  <c r="AR100" i="3"/>
  <c r="AR115" i="3"/>
  <c r="AN97" i="3"/>
  <c r="AO100" i="3"/>
  <c r="AN112" i="3"/>
  <c r="AR106" i="3"/>
  <c r="AR97" i="3"/>
  <c r="AQ98" i="3"/>
  <c r="AO98" i="3"/>
  <c r="AN114" i="3"/>
  <c r="AR101" i="3"/>
  <c r="AR98" i="3"/>
  <c r="AN110" i="3"/>
  <c r="AR125" i="3"/>
  <c r="AQ116" i="3"/>
  <c r="AR114" i="3"/>
  <c r="AN108" i="3"/>
  <c r="AO106" i="3"/>
  <c r="AO114" i="3"/>
  <c r="AO110" i="3"/>
  <c r="AQ100" i="3"/>
  <c r="AR112" i="3"/>
  <c r="AR110" i="3"/>
  <c r="AQ97" i="3"/>
  <c r="AN98" i="3"/>
  <c r="AO112" i="3"/>
  <c r="AN100" i="3"/>
  <c r="AQ117" i="3"/>
  <c r="AR108" i="3"/>
  <c r="AP69" i="3"/>
  <c r="AR64" i="3"/>
  <c r="AQ68" i="3"/>
  <c r="AO77" i="3"/>
  <c r="AR87" i="3"/>
  <c r="AN70" i="3"/>
  <c r="AQ64" i="3"/>
  <c r="AO69" i="3"/>
  <c r="AQ77" i="3"/>
  <c r="AN83" i="3"/>
  <c r="AQ83" i="3"/>
  <c r="AR68" i="3"/>
  <c r="AQ69" i="3"/>
  <c r="AO68" i="3"/>
  <c r="AO83" i="3"/>
  <c r="AN69" i="3"/>
  <c r="AN66" i="3"/>
  <c r="AO70" i="3"/>
  <c r="AO66" i="3"/>
  <c r="AN74" i="3"/>
  <c r="AO64" i="3"/>
  <c r="AO87" i="3"/>
  <c r="AN73" i="3"/>
  <c r="AN80" i="3"/>
  <c r="AQ87" i="3"/>
  <c r="AR77" i="3"/>
  <c r="AN91" i="3"/>
  <c r="AQ72" i="3"/>
  <c r="AN84" i="3"/>
  <c r="AR69" i="3"/>
  <c r="AQ73" i="3"/>
  <c r="AO72" i="3"/>
  <c r="AP64" i="3"/>
  <c r="AR78" i="3"/>
  <c r="AR72" i="3"/>
  <c r="AR80" i="3"/>
  <c r="AQ78" i="3"/>
  <c r="AR91" i="3"/>
  <c r="AN68" i="3"/>
  <c r="AN87" i="3"/>
  <c r="AR83" i="3"/>
  <c r="AR65" i="3"/>
  <c r="AN64" i="3"/>
  <c r="AP67" i="3"/>
  <c r="AP70" i="3"/>
  <c r="AN65" i="3"/>
  <c r="AO84" i="3"/>
  <c r="AO85" i="3"/>
  <c r="AQ76" i="3"/>
  <c r="AO78" i="3"/>
  <c r="AP68" i="3"/>
  <c r="AN77" i="3"/>
  <c r="AR85" i="3"/>
  <c r="AR67" i="3"/>
  <c r="AP74" i="3"/>
  <c r="AN71" i="3"/>
  <c r="AQ80" i="3"/>
  <c r="AN85" i="3"/>
  <c r="AR71" i="3"/>
  <c r="AP72" i="3"/>
  <c r="AQ74" i="3"/>
  <c r="AR74" i="3"/>
  <c r="AO93" i="3"/>
  <c r="AN92" i="3"/>
  <c r="AR92" i="3"/>
  <c r="AR79" i="3"/>
  <c r="AN93" i="3"/>
  <c r="AQ92" i="3"/>
  <c r="AN79" i="3"/>
  <c r="AR81" i="3"/>
  <c r="AQ93" i="3"/>
  <c r="AO81" i="3"/>
  <c r="AO75" i="3"/>
  <c r="AO79" i="3"/>
  <c r="AN90" i="3"/>
  <c r="AQ89" i="3"/>
  <c r="AQ86" i="3"/>
  <c r="AQ81" i="3"/>
  <c r="AR90" i="3"/>
  <c r="AO88" i="3"/>
  <c r="AO65" i="3"/>
  <c r="AO71" i="3"/>
  <c r="AR84" i="3"/>
  <c r="AO91" i="3"/>
  <c r="AN67" i="3"/>
  <c r="AQ90" i="3"/>
  <c r="AR89" i="3"/>
  <c r="AQ65" i="3"/>
  <c r="AR75" i="3"/>
  <c r="AO67" i="3"/>
  <c r="AR93" i="3"/>
  <c r="AN81" i="3"/>
  <c r="AO90" i="3"/>
  <c r="AQ85" i="3"/>
  <c r="AO86" i="3"/>
  <c r="AQ94" i="3"/>
  <c r="AO76" i="3"/>
  <c r="AR86" i="3"/>
  <c r="AO80" i="3"/>
  <c r="AN88" i="3"/>
  <c r="AP65" i="3"/>
  <c r="AP71" i="3"/>
  <c r="AQ75" i="3"/>
  <c r="AQ88" i="3"/>
  <c r="AQ84" i="3"/>
  <c r="AN72" i="3"/>
  <c r="AR66" i="3"/>
  <c r="AR70" i="3"/>
  <c r="AR94" i="3"/>
  <c r="AN75" i="3"/>
  <c r="AR73" i="3"/>
  <c r="AN86" i="3"/>
  <c r="AN76" i="3"/>
  <c r="AP66" i="3"/>
  <c r="AQ91" i="3"/>
  <c r="AP82" i="3"/>
  <c r="AQ70" i="3"/>
  <c r="AQ79" i="3"/>
  <c r="AN89" i="3"/>
  <c r="AR76" i="3"/>
  <c r="AR88" i="3"/>
  <c r="AN94" i="3"/>
  <c r="AQ71" i="3"/>
  <c r="AN78" i="3"/>
  <c r="AQ67" i="3"/>
  <c r="AO92" i="3"/>
  <c r="AO94" i="3"/>
  <c r="AQ66" i="3"/>
  <c r="AW167" i="3"/>
  <c r="AZ159" i="3"/>
  <c r="F160" i="4" s="1"/>
  <c r="AZ181" i="3"/>
  <c r="F182" i="4" s="1"/>
  <c r="AZ157" i="3"/>
  <c r="F158" i="4" s="1"/>
  <c r="AX167" i="3"/>
  <c r="D168" i="4" s="1"/>
  <c r="BA159" i="3"/>
  <c r="G160" i="4" s="1"/>
  <c r="BA179" i="3"/>
  <c r="G180" i="4" s="1"/>
  <c r="AW173" i="3"/>
  <c r="AW181" i="3"/>
  <c r="AW159" i="3"/>
  <c r="BA169" i="3"/>
  <c r="G170" i="4" s="1"/>
  <c r="BA161" i="3"/>
  <c r="G162" i="4" s="1"/>
  <c r="AZ167" i="3"/>
  <c r="F168" i="4" s="1"/>
  <c r="AW178" i="3"/>
  <c r="AW162" i="3"/>
  <c r="AZ173" i="3"/>
  <c r="F174" i="4" s="1"/>
  <c r="AW179" i="3"/>
  <c r="AX162" i="3"/>
  <c r="D163" i="4" s="1"/>
  <c r="AX173" i="3"/>
  <c r="D174" i="4" s="1"/>
  <c r="AX177" i="3"/>
  <c r="D178" i="4" s="1"/>
  <c r="BA162" i="3"/>
  <c r="G163" i="4" s="1"/>
  <c r="BA167" i="3"/>
  <c r="G168" i="4" s="1"/>
  <c r="BA157" i="3"/>
  <c r="G158" i="4" s="1"/>
  <c r="AZ178" i="3"/>
  <c r="F179" i="4" s="1"/>
  <c r="AW161" i="3"/>
  <c r="AX179" i="3"/>
  <c r="D180" i="4" s="1"/>
  <c r="AZ169" i="3"/>
  <c r="F170" i="4" s="1"/>
  <c r="AZ183" i="3"/>
  <c r="F184" i="4" s="1"/>
  <c r="BA165" i="3"/>
  <c r="G166" i="4" s="1"/>
  <c r="AW158" i="3"/>
  <c r="AW154" i="3"/>
  <c r="BA182" i="3"/>
  <c r="G183" i="4" s="1"/>
  <c r="BA181" i="3"/>
  <c r="G182" i="4" s="1"/>
  <c r="AW175" i="3"/>
  <c r="AX181" i="3"/>
  <c r="D182" i="4" s="1"/>
  <c r="AX183" i="3"/>
  <c r="D184" i="4" s="1"/>
  <c r="AZ158" i="3"/>
  <c r="F159" i="4" s="1"/>
  <c r="BA154" i="3"/>
  <c r="G155" i="4" s="1"/>
  <c r="BA164" i="3"/>
  <c r="G165" i="4" s="1"/>
  <c r="AW157" i="3"/>
  <c r="AW169" i="3"/>
  <c r="BA163" i="3"/>
  <c r="G164" i="4" s="1"/>
  <c r="AZ162" i="3"/>
  <c r="F163" i="4" s="1"/>
  <c r="AW183" i="3"/>
  <c r="BA178" i="3"/>
  <c r="G179" i="4" s="1"/>
  <c r="AZ179" i="3"/>
  <c r="F180" i="4" s="1"/>
  <c r="AX178" i="3"/>
  <c r="D179" i="4" s="1"/>
  <c r="AW166" i="3"/>
  <c r="AX174" i="3"/>
  <c r="AZ170" i="3"/>
  <c r="F171" i="4" s="1"/>
  <c r="BA155" i="3"/>
  <c r="G156" i="4" s="1"/>
  <c r="BA171" i="3"/>
  <c r="G172" i="4" s="1"/>
  <c r="BA172" i="3"/>
  <c r="G173" i="4" s="1"/>
  <c r="AW155" i="3"/>
  <c r="BA170" i="3"/>
  <c r="G171" i="4" s="1"/>
  <c r="AZ174" i="3"/>
  <c r="F175" i="4" s="1"/>
  <c r="AW184" i="3"/>
  <c r="AZ180" i="3"/>
  <c r="F181" i="4" s="1"/>
  <c r="BA184" i="3"/>
  <c r="G185" i="4" s="1"/>
  <c r="BA183" i="3"/>
  <c r="G184" i="4" s="1"/>
  <c r="AW156" i="3"/>
  <c r="BA176" i="3"/>
  <c r="G177" i="4" s="1"/>
  <c r="AX182" i="3"/>
  <c r="D183" i="4" s="1"/>
  <c r="AW165" i="3"/>
  <c r="BA174" i="3"/>
  <c r="G175" i="4" s="1"/>
  <c r="AZ160" i="3"/>
  <c r="F161" i="4" s="1"/>
  <c r="BA173" i="3"/>
  <c r="G174" i="4" s="1"/>
  <c r="AZ156" i="3"/>
  <c r="F157" i="4" s="1"/>
  <c r="AX176" i="3"/>
  <c r="AX161" i="3"/>
  <c r="D162" i="4" s="1"/>
  <c r="AZ164" i="3"/>
  <c r="F165" i="4" s="1"/>
  <c r="AZ161" i="3"/>
  <c r="F162" i="4" s="1"/>
  <c r="AZ155" i="3"/>
  <c r="F156" i="4" s="1"/>
  <c r="AW170" i="3"/>
  <c r="BA168" i="3"/>
  <c r="G169" i="4" s="1"/>
  <c r="BA160" i="3"/>
  <c r="G161" i="4" s="1"/>
  <c r="BA156" i="3"/>
  <c r="G157" i="4" s="1"/>
  <c r="AY176" i="3"/>
  <c r="E177" i="4" s="1"/>
  <c r="AW172" i="3"/>
  <c r="AX184" i="3"/>
  <c r="D185" i="4" s="1"/>
  <c r="AX166" i="3"/>
  <c r="D167" i="4" s="1"/>
  <c r="AZ168" i="3"/>
  <c r="F169" i="4" s="1"/>
  <c r="AZ175" i="3"/>
  <c r="F176" i="4" s="1"/>
  <c r="BA180" i="3"/>
  <c r="G181" i="4" s="1"/>
  <c r="AW168" i="3"/>
  <c r="AX175" i="3"/>
  <c r="D176" i="4" s="1"/>
  <c r="BA175" i="3"/>
  <c r="G176" i="4" s="1"/>
  <c r="AW163" i="3"/>
  <c r="AZ176" i="3"/>
  <c r="F177" i="4" s="1"/>
  <c r="AX165" i="3"/>
  <c r="D166" i="4" s="1"/>
  <c r="AW180" i="3"/>
  <c r="AZ154" i="3"/>
  <c r="F155" i="4" s="1"/>
  <c r="BA177" i="3"/>
  <c r="G178" i="4" s="1"/>
  <c r="AW164" i="3"/>
  <c r="AW160" i="3"/>
  <c r="AX163" i="3"/>
  <c r="D164" i="4" s="1"/>
  <c r="AZ182" i="3"/>
  <c r="F183" i="4" s="1"/>
  <c r="AW177" i="3"/>
  <c r="AZ165" i="3"/>
  <c r="F166" i="4" s="1"/>
  <c r="BA166" i="3"/>
  <c r="G167" i="4" s="1"/>
  <c r="AZ177" i="3"/>
  <c r="F178" i="4" s="1"/>
  <c r="AW171" i="3"/>
  <c r="AZ184" i="3"/>
  <c r="F185" i="4" s="1"/>
  <c r="AZ171" i="3"/>
  <c r="F172" i="4" s="1"/>
  <c r="AZ172" i="3"/>
  <c r="F173" i="4" s="1"/>
  <c r="AW182" i="3"/>
  <c r="AZ166" i="3"/>
  <c r="F167" i="4" s="1"/>
  <c r="AX180" i="3"/>
  <c r="D181" i="4" s="1"/>
  <c r="AZ163" i="3"/>
  <c r="F164" i="4" s="1"/>
  <c r="BA158" i="3"/>
  <c r="G159" i="4" s="1"/>
  <c r="AX6" i="3"/>
  <c r="D7" i="4" s="1"/>
  <c r="AY5" i="3"/>
  <c r="E6" i="4" s="1"/>
  <c r="AY7" i="3"/>
  <c r="E8" i="4" s="1"/>
  <c r="AW20" i="3"/>
  <c r="BA6" i="3"/>
  <c r="G7" i="4" s="1"/>
  <c r="AZ5" i="3"/>
  <c r="F6" i="4" s="1"/>
  <c r="AX12" i="3"/>
  <c r="D13" i="4" s="1"/>
  <c r="AY32" i="3"/>
  <c r="E33" i="4" s="1"/>
  <c r="BA16" i="3"/>
  <c r="G17" i="4" s="1"/>
  <c r="AZ23" i="3"/>
  <c r="F24" i="4" s="1"/>
  <c r="AX5" i="3"/>
  <c r="D6" i="4" s="1"/>
  <c r="AW33" i="3"/>
  <c r="AY23" i="3"/>
  <c r="E24" i="4" s="1"/>
  <c r="AW16" i="3"/>
  <c r="C17" i="4" s="1"/>
  <c r="AX19" i="3"/>
  <c r="D20" i="4" s="1"/>
  <c r="AW7" i="3"/>
  <c r="C8" i="4" s="1"/>
  <c r="BA33" i="3"/>
  <c r="G34" i="4" s="1"/>
  <c r="AX7" i="3"/>
  <c r="D8" i="4" s="1"/>
  <c r="AW18" i="3"/>
  <c r="C19" i="4" s="1"/>
  <c r="AZ16" i="3"/>
  <c r="F17" i="4" s="1"/>
  <c r="AX18" i="3"/>
  <c r="D19" i="4" s="1"/>
  <c r="AW19" i="3"/>
  <c r="C20" i="4" s="1"/>
  <c r="AX24" i="3"/>
  <c r="D25" i="4" s="1"/>
  <c r="AY6" i="3"/>
  <c r="E7" i="4" s="1"/>
  <c r="AW23" i="3"/>
  <c r="C24" i="4" s="1"/>
  <c r="AY16" i="3"/>
  <c r="E17" i="4" s="1"/>
  <c r="BA31" i="3"/>
  <c r="G32" i="4" s="1"/>
  <c r="AZ32" i="3"/>
  <c r="F33" i="4" s="1"/>
  <c r="BA23" i="3"/>
  <c r="G24" i="4" s="1"/>
  <c r="AW32" i="3"/>
  <c r="C33" i="4" s="1"/>
  <c r="BA12" i="3"/>
  <c r="G13" i="4" s="1"/>
  <c r="AZ33" i="3"/>
  <c r="F34" i="4" s="1"/>
  <c r="AY33" i="3"/>
  <c r="E34" i="4" s="1"/>
  <c r="C7" i="4"/>
  <c r="AZ28" i="3"/>
  <c r="F29" i="4" s="1"/>
  <c r="AZ20" i="3"/>
  <c r="F21" i="4" s="1"/>
  <c r="AY20" i="3"/>
  <c r="E21" i="4" s="1"/>
  <c r="AY24" i="3"/>
  <c r="E25" i="4" s="1"/>
  <c r="AX20" i="3"/>
  <c r="D21" i="4" s="1"/>
  <c r="BA5" i="3"/>
  <c r="G6" i="4" s="1"/>
  <c r="BA7" i="3"/>
  <c r="G8" i="4" s="1"/>
  <c r="AX23" i="3"/>
  <c r="D24" i="4" s="1"/>
  <c r="AY12" i="3"/>
  <c r="E13" i="4" s="1"/>
  <c r="AY19" i="3"/>
  <c r="E20" i="4" s="1"/>
  <c r="BA26" i="3"/>
  <c r="G27" i="4" s="1"/>
  <c r="AW5" i="3"/>
  <c r="C6" i="4" s="1"/>
  <c r="AX31" i="3"/>
  <c r="D32" i="4" s="1"/>
  <c r="BA19" i="3"/>
  <c r="G20" i="4" s="1"/>
  <c r="AW17" i="3"/>
  <c r="AX26" i="3"/>
  <c r="D27" i="4" s="1"/>
  <c r="BA27" i="3"/>
  <c r="G28" i="4" s="1"/>
  <c r="AZ7" i="3"/>
  <c r="F8" i="4" s="1"/>
  <c r="AY18" i="3"/>
  <c r="E19" i="4" s="1"/>
  <c r="AX16" i="3"/>
  <c r="D17" i="4" s="1"/>
  <c r="AW28" i="3"/>
  <c r="AY26" i="3"/>
  <c r="E27" i="4" s="1"/>
  <c r="BA20" i="3"/>
  <c r="G21" i="4" s="1"/>
  <c r="AY9" i="3"/>
  <c r="E10" i="4" s="1"/>
  <c r="AZ6" i="3"/>
  <c r="F7" i="4" s="1"/>
  <c r="AW12" i="3"/>
  <c r="AZ18" i="3"/>
  <c r="F19" i="4" s="1"/>
  <c r="AX9" i="3"/>
  <c r="AX11" i="3"/>
  <c r="D12" i="4" s="1"/>
  <c r="AZ21" i="3"/>
  <c r="F22" i="4" s="1"/>
  <c r="AZ12" i="3"/>
  <c r="F13" i="4" s="1"/>
  <c r="BA24" i="3"/>
  <c r="G25" i="4" s="1"/>
  <c r="AZ19" i="3"/>
  <c r="F20" i="4" s="1"/>
  <c r="AX33" i="3"/>
  <c r="D34" i="4" s="1"/>
  <c r="AX27" i="3"/>
  <c r="D28" i="4" s="1"/>
  <c r="AW24" i="3"/>
  <c r="AY30" i="3"/>
  <c r="E31" i="4" s="1"/>
  <c r="AZ9" i="3"/>
  <c r="F10" i="4" s="1"/>
  <c r="AZ31" i="3"/>
  <c r="F32" i="4" s="1"/>
  <c r="AX29" i="3"/>
  <c r="D30" i="4" s="1"/>
  <c r="AW4" i="3"/>
  <c r="C5" i="4" s="1"/>
  <c r="AZ25" i="3"/>
  <c r="F26" i="4" s="1"/>
  <c r="AX3" i="3"/>
  <c r="AY13" i="3"/>
  <c r="E14" i="4" s="1"/>
  <c r="AZ29" i="3"/>
  <c r="F30" i="4" s="1"/>
  <c r="BA13" i="3"/>
  <c r="G14" i="4" s="1"/>
  <c r="AY25" i="3"/>
  <c r="E26" i="4" s="1"/>
  <c r="BA29" i="3"/>
  <c r="G30" i="4" s="1"/>
  <c r="AY29" i="3"/>
  <c r="E30" i="4" s="1"/>
  <c r="BA4" i="3"/>
  <c r="G5" i="4" s="1"/>
  <c r="AW25" i="3"/>
  <c r="C26" i="4" s="1"/>
  <c r="AX25" i="3"/>
  <c r="D26" i="4" s="1"/>
  <c r="BA15" i="3"/>
  <c r="G16" i="4" s="1"/>
  <c r="AZ13" i="3"/>
  <c r="F14" i="4" s="1"/>
  <c r="AX13" i="3"/>
  <c r="D14" i="4" s="1"/>
  <c r="AX22" i="3"/>
  <c r="D23" i="4" s="1"/>
  <c r="AX14" i="3"/>
  <c r="D15" i="4" s="1"/>
  <c r="BA14" i="3"/>
  <c r="G15" i="4" s="1"/>
  <c r="AY4" i="3"/>
  <c r="E5" i="4" s="1"/>
  <c r="AZ22" i="3"/>
  <c r="F23" i="4" s="1"/>
  <c r="AY14" i="3"/>
  <c r="E15" i="4" s="1"/>
  <c r="AZ30" i="3"/>
  <c r="F31" i="4" s="1"/>
  <c r="BA25" i="3"/>
  <c r="G26" i="4" s="1"/>
  <c r="BA3" i="3"/>
  <c r="BA22" i="3"/>
  <c r="G23" i="4" s="1"/>
  <c r="AZ11" i="3"/>
  <c r="F12" i="4" s="1"/>
  <c r="AZ15" i="3"/>
  <c r="F16" i="4" s="1"/>
  <c r="AW10" i="3"/>
  <c r="C11" i="4" s="1"/>
  <c r="AW26" i="3"/>
  <c r="C27" i="4" s="1"/>
  <c r="AY21" i="3"/>
  <c r="E22" i="4" s="1"/>
  <c r="BA9" i="3"/>
  <c r="G10" i="4" s="1"/>
  <c r="BA18" i="3"/>
  <c r="G19" i="4" s="1"/>
  <c r="AZ3" i="3"/>
  <c r="AW13" i="3"/>
  <c r="C14" i="4" s="1"/>
  <c r="AW15" i="3"/>
  <c r="C16" i="4" s="1"/>
  <c r="AW27" i="3"/>
  <c r="C28" i="4" s="1"/>
  <c r="AW29" i="3"/>
  <c r="AX4" i="3"/>
  <c r="D5" i="4" s="1"/>
  <c r="AW22" i="3"/>
  <c r="C23" i="4" s="1"/>
  <c r="AY11" i="3"/>
  <c r="E12" i="4" s="1"/>
  <c r="AY15" i="3"/>
  <c r="E16" i="4" s="1"/>
  <c r="AX10" i="3"/>
  <c r="D11" i="4" s="1"/>
  <c r="AY28" i="3"/>
  <c r="E29" i="4" s="1"/>
  <c r="BA28" i="3"/>
  <c r="G29" i="4" s="1"/>
  <c r="AZ4" i="3"/>
  <c r="F5" i="4" s="1"/>
  <c r="AY22" i="3"/>
  <c r="E23" i="4" s="1"/>
  <c r="BA11" i="3"/>
  <c r="G12" i="4" s="1"/>
  <c r="AX15" i="3"/>
  <c r="D16" i="4" s="1"/>
  <c r="AZ10" i="3"/>
  <c r="AY10" i="3"/>
  <c r="E11" i="4" s="1"/>
  <c r="AZ27" i="3"/>
  <c r="F28" i="4" s="1"/>
  <c r="AX21" i="3"/>
  <c r="D22" i="4" s="1"/>
  <c r="AY8" i="3"/>
  <c r="E9" i="4" s="1"/>
  <c r="BA21" i="3"/>
  <c r="G22" i="4" s="1"/>
  <c r="BA30" i="3"/>
  <c r="G31" i="4" s="1"/>
  <c r="AX8" i="3"/>
  <c r="D9" i="4" s="1"/>
  <c r="AW30" i="3"/>
  <c r="AW9" i="3"/>
  <c r="C10" i="4" s="1"/>
  <c r="AZ24" i="3"/>
  <c r="F25" i="4" s="1"/>
  <c r="AY31" i="3"/>
  <c r="E32" i="4" s="1"/>
  <c r="AZ26" i="3"/>
  <c r="F27" i="4" s="1"/>
  <c r="AW14" i="3"/>
  <c r="AW8" i="3"/>
  <c r="C9" i="4" s="1"/>
  <c r="AX30" i="3"/>
  <c r="D31" i="4" s="1"/>
  <c r="AY3" i="3"/>
  <c r="AW11" i="3"/>
  <c r="C12" i="4" s="1"/>
  <c r="AX28" i="3"/>
  <c r="D29" i="4" s="1"/>
  <c r="BA8" i="3"/>
  <c r="G9" i="4" s="1"/>
  <c r="AW31" i="3"/>
  <c r="C32" i="4" s="1"/>
  <c r="BA10" i="3"/>
  <c r="G11" i="4" s="1"/>
  <c r="AW21" i="3"/>
  <c r="C22" i="4" s="1"/>
  <c r="AZ8" i="3"/>
  <c r="F9" i="4" s="1"/>
  <c r="AY27" i="3"/>
  <c r="E28" i="4" s="1"/>
  <c r="AZ14" i="3"/>
  <c r="F15" i="4" s="1"/>
  <c r="BB239" i="3"/>
  <c r="H240" i="4" s="1"/>
  <c r="BB233" i="3"/>
  <c r="H234" i="4" s="1"/>
  <c r="AJ100" i="3"/>
  <c r="AJ308" i="3"/>
  <c r="AJ227" i="3"/>
  <c r="BB234" i="3"/>
  <c r="H235" i="4" s="1"/>
  <c r="AJ268" i="3"/>
  <c r="BB235" i="3"/>
  <c r="H236" i="4" s="1"/>
  <c r="BB243" i="3"/>
  <c r="H244" i="4" s="1"/>
  <c r="AJ224" i="3"/>
  <c r="AJ223" i="3"/>
  <c r="AJ285" i="3"/>
  <c r="AJ276" i="3"/>
  <c r="AJ160" i="3"/>
  <c r="AJ179" i="3"/>
  <c r="AJ173" i="3"/>
  <c r="AJ278" i="3"/>
  <c r="D243" i="4"/>
  <c r="G241" i="4"/>
  <c r="BB240" i="3"/>
  <c r="H241" i="4" s="1"/>
  <c r="AJ331" i="3"/>
  <c r="AJ290" i="3"/>
  <c r="AJ280" i="3"/>
  <c r="AJ306" i="3"/>
  <c r="AJ305" i="3"/>
  <c r="AJ56" i="3"/>
  <c r="AJ309" i="3"/>
  <c r="AJ84" i="3"/>
  <c r="AJ93" i="3"/>
  <c r="AJ78" i="3"/>
  <c r="AJ76" i="3"/>
  <c r="AJ209" i="3"/>
  <c r="AJ191" i="3"/>
  <c r="AJ194" i="3"/>
  <c r="AJ205" i="3"/>
  <c r="AJ48" i="3"/>
  <c r="AJ40" i="3"/>
  <c r="AJ333" i="3"/>
  <c r="AJ314" i="3"/>
  <c r="AJ87" i="3"/>
  <c r="AJ304" i="3"/>
  <c r="AJ277" i="3"/>
  <c r="AJ302" i="3"/>
  <c r="AJ166" i="3"/>
  <c r="AJ169" i="3"/>
  <c r="AJ178" i="3"/>
  <c r="AJ164" i="3"/>
  <c r="AJ53" i="3"/>
  <c r="AJ312" i="3"/>
  <c r="AJ82" i="3"/>
  <c r="D230" i="4"/>
  <c r="AJ75" i="3"/>
  <c r="AJ293" i="3"/>
  <c r="AJ294" i="3"/>
  <c r="AJ279" i="3"/>
  <c r="AJ157" i="3"/>
  <c r="AJ170" i="3"/>
  <c r="AJ177" i="3"/>
  <c r="AJ74" i="3"/>
  <c r="F223" i="4"/>
  <c r="AJ63" i="3"/>
  <c r="AJ91" i="3"/>
  <c r="AJ110" i="3"/>
  <c r="AJ120" i="3"/>
  <c r="AJ106" i="3"/>
  <c r="AJ105" i="3"/>
  <c r="AJ274" i="3"/>
  <c r="AJ257" i="3"/>
  <c r="AJ250" i="3"/>
  <c r="AJ270" i="3"/>
  <c r="AJ260" i="3"/>
  <c r="AJ249" i="3"/>
  <c r="AJ265" i="3"/>
  <c r="AJ51" i="3"/>
  <c r="AJ44" i="3"/>
  <c r="AJ322" i="3"/>
  <c r="AJ330" i="3"/>
  <c r="AJ324" i="3"/>
  <c r="AJ332" i="3"/>
  <c r="AJ329" i="3"/>
  <c r="AJ328" i="3"/>
  <c r="AJ316" i="3"/>
  <c r="AJ73" i="3"/>
  <c r="AJ81" i="3"/>
  <c r="AJ64" i="3"/>
  <c r="AJ86" i="3"/>
  <c r="AJ289" i="3"/>
  <c r="AJ300" i="3"/>
  <c r="AJ301" i="3"/>
  <c r="AJ158" i="3"/>
  <c r="AJ172" i="3"/>
  <c r="AJ176" i="3"/>
  <c r="AJ161" i="3"/>
  <c r="AJ159" i="3"/>
  <c r="AJ202" i="3"/>
  <c r="AJ49" i="3"/>
  <c r="AJ313" i="3"/>
  <c r="AJ318" i="3"/>
  <c r="AJ336" i="3"/>
  <c r="AJ69" i="3"/>
  <c r="AJ80" i="3"/>
  <c r="AJ88" i="3"/>
  <c r="AJ71" i="3"/>
  <c r="AJ90" i="3"/>
  <c r="AJ77" i="3"/>
  <c r="AJ281" i="3"/>
  <c r="AJ184" i="3"/>
  <c r="AJ182" i="3"/>
  <c r="AJ162" i="3"/>
  <c r="AJ180" i="3"/>
  <c r="AJ163" i="3"/>
  <c r="AJ175" i="3"/>
  <c r="AJ181" i="3"/>
  <c r="AJ107" i="3"/>
  <c r="AJ123" i="3"/>
  <c r="AJ52" i="3"/>
  <c r="AJ58" i="3"/>
  <c r="AJ310" i="3"/>
  <c r="AJ315" i="3"/>
  <c r="AJ326" i="3"/>
  <c r="AJ337" i="3"/>
  <c r="AJ321" i="3"/>
  <c r="AJ334" i="3"/>
  <c r="AJ307" i="3"/>
  <c r="AJ335" i="3"/>
  <c r="AJ79" i="3"/>
  <c r="AJ85" i="3"/>
  <c r="AJ83" i="3"/>
  <c r="AJ70" i="3"/>
  <c r="AJ297" i="3"/>
  <c r="AJ284" i="3"/>
  <c r="AJ156" i="3"/>
  <c r="AJ167" i="3"/>
  <c r="AJ171" i="3"/>
  <c r="AJ165" i="3"/>
  <c r="AJ183" i="3"/>
  <c r="AJ168" i="3"/>
  <c r="AJ174" i="3"/>
  <c r="AJ269" i="3"/>
  <c r="AJ251" i="3"/>
  <c r="AJ204" i="3"/>
  <c r="AJ185" i="3"/>
  <c r="BB219" i="3"/>
  <c r="H220" i="4" s="1"/>
  <c r="BB244" i="3"/>
  <c r="H245" i="4" s="1"/>
  <c r="AJ118" i="3"/>
  <c r="AJ103" i="3"/>
  <c r="AJ114" i="3"/>
  <c r="AJ109" i="3"/>
  <c r="AJ104" i="3"/>
  <c r="AJ124" i="3"/>
  <c r="AJ125" i="3"/>
  <c r="AJ111" i="3"/>
  <c r="AJ252" i="3"/>
  <c r="AJ275" i="3"/>
  <c r="AJ254" i="3"/>
  <c r="AJ272" i="3"/>
  <c r="AJ253" i="3"/>
  <c r="AJ213" i="3"/>
  <c r="AJ188" i="3"/>
  <c r="AJ189" i="3"/>
  <c r="AJ214" i="3"/>
  <c r="AJ115" i="3"/>
  <c r="AJ113" i="3"/>
  <c r="AJ248" i="3"/>
  <c r="AJ99" i="3"/>
  <c r="AJ112" i="3"/>
  <c r="AJ122" i="3"/>
  <c r="AJ201" i="3"/>
  <c r="AJ267" i="3"/>
  <c r="AJ246" i="3"/>
  <c r="AJ258" i="3"/>
  <c r="AJ255" i="3"/>
  <c r="AJ271" i="3"/>
  <c r="AJ259" i="3"/>
  <c r="AJ195" i="3"/>
  <c r="AJ203" i="3"/>
  <c r="AJ206" i="3"/>
  <c r="AJ211" i="3"/>
  <c r="AJ199" i="3"/>
  <c r="AJ190" i="3"/>
  <c r="AJ212" i="3"/>
  <c r="AJ208" i="3"/>
  <c r="AJ196" i="3"/>
  <c r="AJ193" i="3"/>
  <c r="D227" i="4"/>
  <c r="AJ96" i="3"/>
  <c r="AJ121" i="3"/>
  <c r="AJ119" i="3"/>
  <c r="BB227" i="3"/>
  <c r="H228" i="4" s="1"/>
  <c r="BB245" i="3"/>
  <c r="H246" i="4" s="1"/>
  <c r="BB232" i="3"/>
  <c r="H233" i="4" s="1"/>
  <c r="AJ95" i="3"/>
  <c r="AJ98" i="3"/>
  <c r="AJ101" i="3"/>
  <c r="AJ102" i="3"/>
  <c r="AJ116" i="3"/>
  <c r="AJ117" i="3"/>
  <c r="AJ97" i="3"/>
  <c r="AJ273" i="3"/>
  <c r="AJ256" i="3"/>
  <c r="AJ266" i="3"/>
  <c r="AJ264" i="3"/>
  <c r="AJ262" i="3"/>
  <c r="AJ261" i="3"/>
  <c r="AJ247" i="3"/>
  <c r="AJ263" i="3"/>
  <c r="AJ207" i="3"/>
  <c r="AJ192" i="3"/>
  <c r="AJ210" i="3"/>
  <c r="AJ198" i="3"/>
  <c r="AJ187" i="3"/>
  <c r="AJ186" i="3"/>
  <c r="AJ200" i="3"/>
  <c r="AJ197" i="3"/>
  <c r="BB224" i="3" l="1"/>
  <c r="H225" i="4" s="1"/>
  <c r="BB222" i="3"/>
  <c r="H223" i="4" s="1"/>
  <c r="AO353" i="3"/>
  <c r="AP356" i="3"/>
  <c r="AQ346" i="3"/>
  <c r="AP345" i="3"/>
  <c r="AP341" i="3"/>
  <c r="AQ359" i="3"/>
  <c r="AR357" i="3"/>
  <c r="AO365" i="3"/>
  <c r="AN352" i="3"/>
  <c r="AR363" i="3"/>
  <c r="AQ340" i="3"/>
  <c r="AR345" i="3"/>
  <c r="AR352" i="3"/>
  <c r="AO339" i="3"/>
  <c r="AO340" i="3"/>
  <c r="AR341" i="3"/>
  <c r="AR356" i="3"/>
  <c r="AQ350" i="3"/>
  <c r="AQ347" i="3"/>
  <c r="AN345" i="3"/>
  <c r="AS345" i="3" s="1"/>
  <c r="AQ342" i="3"/>
  <c r="AQ365" i="3"/>
  <c r="AR348" i="3"/>
  <c r="AN338" i="3"/>
  <c r="AQ358" i="3"/>
  <c r="AQ339" i="3"/>
  <c r="AR353" i="3"/>
  <c r="AQ341" i="3"/>
  <c r="AQ362" i="3"/>
  <c r="AR358" i="3"/>
  <c r="AQ344" i="3"/>
  <c r="AN344" i="3"/>
  <c r="AN346" i="3"/>
  <c r="AR361" i="3"/>
  <c r="AP340" i="3"/>
  <c r="AQ355" i="3"/>
  <c r="AR350" i="3"/>
  <c r="AN343" i="3"/>
  <c r="AP343" i="3"/>
  <c r="AQ357" i="3"/>
  <c r="AR343" i="3"/>
  <c r="AO359" i="3"/>
  <c r="AP367" i="3"/>
  <c r="AN357" i="3"/>
  <c r="AR365" i="3"/>
  <c r="AQ367" i="3"/>
  <c r="AP342" i="3"/>
  <c r="AO342" i="3"/>
  <c r="AQ348" i="3"/>
  <c r="AO346" i="3"/>
  <c r="AO344" i="3"/>
  <c r="AQ354" i="3"/>
  <c r="AR360" i="3"/>
  <c r="BB220" i="3"/>
  <c r="H221" i="4" s="1"/>
  <c r="AO341" i="3"/>
  <c r="AR355" i="3"/>
  <c r="AQ363" i="3"/>
  <c r="AR344" i="3"/>
  <c r="AQ356" i="3"/>
  <c r="AR367" i="3"/>
  <c r="AR354" i="3"/>
  <c r="AQ338" i="3"/>
  <c r="AR362" i="3"/>
  <c r="AP339" i="3"/>
  <c r="AQ361" i="3"/>
  <c r="AR359" i="3"/>
  <c r="AR340" i="3"/>
  <c r="AP338" i="3"/>
  <c r="AO338" i="3"/>
  <c r="AR338" i="3"/>
  <c r="AR342" i="3"/>
  <c r="AR346" i="3"/>
  <c r="AR364" i="3"/>
  <c r="AQ352" i="3"/>
  <c r="AQ366" i="3"/>
  <c r="AR366" i="3"/>
  <c r="AN354" i="3"/>
  <c r="AN365" i="3"/>
  <c r="AO356" i="3"/>
  <c r="BB221" i="3"/>
  <c r="H222" i="4" s="1"/>
  <c r="AO349" i="3"/>
  <c r="AP366" i="3"/>
  <c r="BB230" i="3"/>
  <c r="H231" i="4" s="1"/>
  <c r="AO367" i="3"/>
  <c r="AP359" i="3"/>
  <c r="AN363" i="3"/>
  <c r="AN366" i="3"/>
  <c r="BB238" i="3"/>
  <c r="H239" i="4" s="1"/>
  <c r="BB242" i="3"/>
  <c r="H243" i="4" s="1"/>
  <c r="AP365" i="3"/>
  <c r="AO366" i="3"/>
  <c r="AN356" i="3"/>
  <c r="AS356" i="3" s="1"/>
  <c r="AO363" i="3"/>
  <c r="BB223" i="3"/>
  <c r="H224" i="4" s="1"/>
  <c r="BB226" i="3"/>
  <c r="H227" i="4" s="1"/>
  <c r="BB218" i="3"/>
  <c r="H219" i="4" s="1"/>
  <c r="BB229" i="3"/>
  <c r="H230" i="4" s="1"/>
  <c r="BB241" i="3"/>
  <c r="H242" i="4" s="1"/>
  <c r="BB236" i="3"/>
  <c r="H237" i="4" s="1"/>
  <c r="BB237" i="3"/>
  <c r="H238" i="4" s="1"/>
  <c r="AN353" i="3"/>
  <c r="AP349" i="3"/>
  <c r="AO357" i="3"/>
  <c r="AO364" i="3"/>
  <c r="AO355" i="3"/>
  <c r="AP364" i="3"/>
  <c r="AP355" i="3"/>
  <c r="AN361" i="3"/>
  <c r="AP357" i="3"/>
  <c r="AP360" i="3"/>
  <c r="AP363" i="3"/>
  <c r="AP353" i="3"/>
  <c r="AN364" i="3"/>
  <c r="AN355" i="3"/>
  <c r="AO354" i="3"/>
  <c r="AN359" i="3"/>
  <c r="AP354" i="3"/>
  <c r="AP352" i="3"/>
  <c r="AO360" i="3"/>
  <c r="AO350" i="3"/>
  <c r="AP361" i="3"/>
  <c r="AN350" i="3"/>
  <c r="V1" i="3"/>
  <c r="BB228" i="3"/>
  <c r="H229" i="4" s="1"/>
  <c r="AO362" i="3"/>
  <c r="AO361" i="3"/>
  <c r="AP362" i="3"/>
  <c r="AN362" i="3"/>
  <c r="AP358" i="3"/>
  <c r="AN349" i="3"/>
  <c r="AN360" i="3"/>
  <c r="AP348" i="3"/>
  <c r="AO351" i="3"/>
  <c r="AN351" i="3"/>
  <c r="AP351" i="3"/>
  <c r="AN367" i="3"/>
  <c r="AN358" i="3"/>
  <c r="AO348" i="3"/>
  <c r="AO358" i="3"/>
  <c r="AN348" i="3"/>
  <c r="C4" i="4"/>
  <c r="D4" i="4"/>
  <c r="E4" i="4"/>
  <c r="F4" i="4"/>
  <c r="AE353" i="3"/>
  <c r="AH338" i="3"/>
  <c r="AE364" i="3"/>
  <c r="AE356" i="3"/>
  <c r="AF360" i="3"/>
  <c r="AI347" i="3"/>
  <c r="AG367" i="3"/>
  <c r="AF339" i="3"/>
  <c r="AG339" i="3"/>
  <c r="AG340" i="3"/>
  <c r="AH345" i="3"/>
  <c r="AG358" i="3"/>
  <c r="AE344" i="3"/>
  <c r="AG350" i="3"/>
  <c r="AE359" i="3"/>
  <c r="AG342" i="3"/>
  <c r="AF359" i="3"/>
  <c r="AH344" i="3"/>
  <c r="AG364" i="3"/>
  <c r="AF351" i="3"/>
  <c r="AE342" i="3"/>
  <c r="AI364" i="3"/>
  <c r="AH350" i="3"/>
  <c r="AI363" i="3"/>
  <c r="AG341" i="3"/>
  <c r="AE357" i="3"/>
  <c r="AI355" i="3"/>
  <c r="AG359" i="3"/>
  <c r="AH342" i="3"/>
  <c r="AH340" i="3"/>
  <c r="AI348" i="3"/>
  <c r="AG343" i="3"/>
  <c r="AE351" i="3"/>
  <c r="AG352" i="3"/>
  <c r="AH362" i="3"/>
  <c r="AE348" i="3"/>
  <c r="AE362" i="3"/>
  <c r="AG348" i="3"/>
  <c r="AH356" i="3"/>
  <c r="AE345" i="3"/>
  <c r="AF354" i="3"/>
  <c r="AH363" i="3"/>
  <c r="AG365" i="3"/>
  <c r="AG366" i="3"/>
  <c r="AH360" i="3"/>
  <c r="AH355" i="3"/>
  <c r="AF341" i="3"/>
  <c r="AE363" i="3"/>
  <c r="AF350" i="3"/>
  <c r="AF343" i="3"/>
  <c r="AF348" i="3"/>
  <c r="AF344" i="3"/>
  <c r="AH354" i="3"/>
  <c r="AI350" i="3"/>
  <c r="AE349" i="3"/>
  <c r="AG351" i="3"/>
  <c r="AH339" i="3"/>
  <c r="AH351" i="3"/>
  <c r="AH361" i="3"/>
  <c r="AG356" i="3"/>
  <c r="AH347" i="3"/>
  <c r="AH352" i="3"/>
  <c r="AI360" i="3"/>
  <c r="AF367" i="3"/>
  <c r="AG349" i="3"/>
  <c r="AE365" i="3"/>
  <c r="AH343" i="3"/>
  <c r="AE338" i="3"/>
  <c r="AF338" i="3"/>
  <c r="AI345" i="3"/>
  <c r="AF363" i="3"/>
  <c r="AH364" i="3"/>
  <c r="AI341" i="3"/>
  <c r="AF353" i="3"/>
  <c r="AE355" i="3"/>
  <c r="AI354" i="3"/>
  <c r="AF355" i="3"/>
  <c r="AI362" i="3"/>
  <c r="AI343" i="3"/>
  <c r="AG355" i="3"/>
  <c r="AH367" i="3"/>
  <c r="AF365" i="3"/>
  <c r="AH366" i="3"/>
  <c r="AE367" i="3"/>
  <c r="AH357" i="3"/>
  <c r="AI352" i="3"/>
  <c r="AH365" i="3"/>
  <c r="AF366" i="3"/>
  <c r="AH358" i="3"/>
  <c r="AI358" i="3"/>
  <c r="AG338" i="3"/>
  <c r="AG362" i="3"/>
  <c r="AF342" i="3"/>
  <c r="AE366" i="3"/>
  <c r="AG361" i="3"/>
  <c r="AE350" i="3"/>
  <c r="AF357" i="3"/>
  <c r="AI359" i="3"/>
  <c r="AE352" i="3"/>
  <c r="AE360" i="3"/>
  <c r="AH348" i="3"/>
  <c r="AE354" i="3"/>
  <c r="AE340" i="3"/>
  <c r="AI361" i="3"/>
  <c r="AI366" i="3"/>
  <c r="AE361" i="3"/>
  <c r="AG353" i="3"/>
  <c r="AE341" i="3"/>
  <c r="AF345" i="3"/>
  <c r="AH346" i="3"/>
  <c r="AE358" i="3"/>
  <c r="AI351" i="3"/>
  <c r="AF364" i="3"/>
  <c r="AI365" i="3"/>
  <c r="AH349" i="3"/>
  <c r="AG344" i="3"/>
  <c r="AI340" i="3"/>
  <c r="AE339" i="3"/>
  <c r="AF347" i="3"/>
  <c r="AI349" i="3"/>
  <c r="AG346" i="3"/>
  <c r="AI356" i="3"/>
  <c r="AF340" i="3"/>
  <c r="AI342" i="3"/>
  <c r="AI339" i="3"/>
  <c r="AI367" i="3"/>
  <c r="AF362" i="3"/>
  <c r="AF356" i="3"/>
  <c r="AI338" i="3"/>
  <c r="AH341" i="3"/>
  <c r="AF352" i="3"/>
  <c r="AE346" i="3"/>
  <c r="AH353" i="3"/>
  <c r="AG360" i="3"/>
  <c r="AI353" i="3"/>
  <c r="AI357" i="3"/>
  <c r="AI346" i="3"/>
  <c r="AG357" i="3"/>
  <c r="AE347" i="3"/>
  <c r="AG345" i="3"/>
  <c r="AF358" i="3"/>
  <c r="AF361" i="3"/>
  <c r="AG347" i="3"/>
  <c r="AG363" i="3"/>
  <c r="AI344" i="3"/>
  <c r="AG354" i="3"/>
  <c r="AF346" i="3"/>
  <c r="AH359" i="3"/>
  <c r="AF349" i="3"/>
  <c r="AE343" i="3"/>
  <c r="G4" i="4"/>
  <c r="AA9" i="3"/>
  <c r="AA8" i="3"/>
  <c r="AA13" i="3"/>
  <c r="AA12" i="3"/>
  <c r="AA5" i="3"/>
  <c r="AA4" i="3"/>
  <c r="AA11" i="3"/>
  <c r="AA6" i="3"/>
  <c r="AA10" i="3"/>
  <c r="AS17" i="3"/>
  <c r="AS334" i="3"/>
  <c r="AS282" i="3"/>
  <c r="AS313" i="3"/>
  <c r="AS295" i="3"/>
  <c r="AS276" i="3"/>
  <c r="AS144" i="3"/>
  <c r="AS204" i="3"/>
  <c r="AS229" i="3"/>
  <c r="BB308" i="3"/>
  <c r="H309" i="4" s="1"/>
  <c r="AS333" i="3"/>
  <c r="AS134" i="3"/>
  <c r="AS127" i="3"/>
  <c r="AS149" i="3"/>
  <c r="AS287" i="3"/>
  <c r="AS138" i="3"/>
  <c r="AS201" i="3"/>
  <c r="AS316" i="3"/>
  <c r="AS145" i="3"/>
  <c r="AS223" i="3"/>
  <c r="AS296" i="3"/>
  <c r="BB216" i="3"/>
  <c r="H217" i="4" s="1"/>
  <c r="AS210" i="3"/>
  <c r="AS152" i="3"/>
  <c r="AS317" i="3"/>
  <c r="AS320" i="3"/>
  <c r="AS315" i="3"/>
  <c r="AS266" i="3"/>
  <c r="BB290" i="3"/>
  <c r="H291" i="4" s="1"/>
  <c r="AS292" i="3"/>
  <c r="AS142" i="3"/>
  <c r="AS137" i="3"/>
  <c r="BB286" i="3"/>
  <c r="H287" i="4" s="1"/>
  <c r="AS269" i="3"/>
  <c r="AS261" i="3"/>
  <c r="AS126" i="3"/>
  <c r="AS133" i="3"/>
  <c r="AS135" i="3"/>
  <c r="AS257" i="3"/>
  <c r="AS143" i="3"/>
  <c r="BB298" i="3"/>
  <c r="H299" i="4" s="1"/>
  <c r="AS288" i="3"/>
  <c r="AS140" i="3"/>
  <c r="AS128" i="3"/>
  <c r="BB314" i="3"/>
  <c r="H315" i="4" s="1"/>
  <c r="BB319" i="3"/>
  <c r="H320" i="4" s="1"/>
  <c r="BB254" i="3"/>
  <c r="H255" i="4" s="1"/>
  <c r="BB296" i="3"/>
  <c r="H297" i="4" s="1"/>
  <c r="AS309" i="3"/>
  <c r="AS274" i="3"/>
  <c r="AS259" i="3"/>
  <c r="AS337" i="3"/>
  <c r="AS285" i="3"/>
  <c r="AS147" i="3"/>
  <c r="AS328" i="3"/>
  <c r="AS265" i="3"/>
  <c r="AS331" i="3"/>
  <c r="AS286" i="3"/>
  <c r="AS153" i="3"/>
  <c r="AS139" i="3"/>
  <c r="AS212" i="3"/>
  <c r="AS136" i="3"/>
  <c r="AS141" i="3"/>
  <c r="BB310" i="3"/>
  <c r="H311" i="4" s="1"/>
  <c r="BB277" i="3"/>
  <c r="BB281" i="3"/>
  <c r="H282" i="4" s="1"/>
  <c r="AS130" i="3"/>
  <c r="AS129" i="3"/>
  <c r="AS244" i="3"/>
  <c r="BB302" i="3"/>
  <c r="H303" i="4" s="1"/>
  <c r="AS311" i="3"/>
  <c r="AS255" i="3"/>
  <c r="AS213" i="3"/>
  <c r="AS263" i="3"/>
  <c r="AS131" i="3"/>
  <c r="AS148" i="3"/>
  <c r="BB295" i="3"/>
  <c r="H296" i="4" s="1"/>
  <c r="AS220" i="3"/>
  <c r="AS318" i="3"/>
  <c r="AS268" i="3"/>
  <c r="AS150" i="3"/>
  <c r="AS132" i="3"/>
  <c r="AS209" i="3"/>
  <c r="AS146" i="3"/>
  <c r="AS151" i="3"/>
  <c r="AS300" i="3"/>
  <c r="AS188" i="3"/>
  <c r="AS247" i="3"/>
  <c r="BB209" i="3"/>
  <c r="H210" i="4" s="1"/>
  <c r="BB194" i="3"/>
  <c r="H195" i="4" s="1"/>
  <c r="AS245" i="3"/>
  <c r="AS310" i="3"/>
  <c r="AS299" i="3"/>
  <c r="AS298" i="3"/>
  <c r="AS226" i="3"/>
  <c r="AS189" i="3"/>
  <c r="AS197" i="3"/>
  <c r="AS272" i="3"/>
  <c r="AS262" i="3"/>
  <c r="BB261" i="3"/>
  <c r="H262" i="4" s="1"/>
  <c r="BB197" i="3"/>
  <c r="H198" i="4" s="1"/>
  <c r="AS304" i="3"/>
  <c r="AS196" i="3"/>
  <c r="AS203" i="3"/>
  <c r="AS278" i="3"/>
  <c r="AS205" i="3"/>
  <c r="BB301" i="3"/>
  <c r="H302" i="4" s="1"/>
  <c r="BB324" i="3"/>
  <c r="H325" i="4" s="1"/>
  <c r="BB318" i="3"/>
  <c r="H319" i="4" s="1"/>
  <c r="BB305" i="3"/>
  <c r="H306" i="4" s="1"/>
  <c r="BB202" i="3"/>
  <c r="H203" i="4" s="1"/>
  <c r="BB285" i="3"/>
  <c r="H286" i="4" s="1"/>
  <c r="BB249" i="3"/>
  <c r="H250" i="4" s="1"/>
  <c r="BB271" i="3"/>
  <c r="H272" i="4" s="1"/>
  <c r="AS293" i="3"/>
  <c r="AS267" i="3"/>
  <c r="BB315" i="3"/>
  <c r="H316" i="4" s="1"/>
  <c r="AS271" i="3"/>
  <c r="C315" i="4"/>
  <c r="BB205" i="3"/>
  <c r="H206" i="4" s="1"/>
  <c r="AS332" i="3"/>
  <c r="BB328" i="3"/>
  <c r="H329" i="4" s="1"/>
  <c r="AS319" i="3"/>
  <c r="AS243" i="3"/>
  <c r="AS303" i="3"/>
  <c r="AS241" i="3"/>
  <c r="AS228" i="3"/>
  <c r="AS194" i="3"/>
  <c r="AS216" i="3"/>
  <c r="AS202" i="3"/>
  <c r="AS200" i="3"/>
  <c r="AS306" i="3"/>
  <c r="AS214" i="3"/>
  <c r="AS82" i="3"/>
  <c r="AS297" i="3"/>
  <c r="AS246" i="3"/>
  <c r="AS283" i="3"/>
  <c r="AS284" i="3"/>
  <c r="BB289" i="3"/>
  <c r="H290" i="4" s="1"/>
  <c r="AS236" i="3"/>
  <c r="BB330" i="3"/>
  <c r="H331" i="4" s="1"/>
  <c r="BB291" i="3"/>
  <c r="H292" i="4" s="1"/>
  <c r="BB320" i="3"/>
  <c r="H321" i="4" s="1"/>
  <c r="BB274" i="3"/>
  <c r="H275" i="4" s="1"/>
  <c r="BB196" i="3"/>
  <c r="H197" i="4" s="1"/>
  <c r="AS256" i="3"/>
  <c r="AS225" i="3"/>
  <c r="BB251" i="3"/>
  <c r="H252" i="4" s="1"/>
  <c r="AS192" i="3"/>
  <c r="AS336" i="3"/>
  <c r="AS277" i="3"/>
  <c r="AS260" i="3"/>
  <c r="AS323" i="3"/>
  <c r="AS294" i="3"/>
  <c r="BB293" i="3"/>
  <c r="H294" i="4" s="1"/>
  <c r="AS254" i="3"/>
  <c r="AS186" i="3"/>
  <c r="AS232" i="3"/>
  <c r="AS231" i="3"/>
  <c r="AS308" i="3"/>
  <c r="AS193" i="3"/>
  <c r="AS199" i="3"/>
  <c r="AS191" i="3"/>
  <c r="AS227" i="3"/>
  <c r="AS190" i="3"/>
  <c r="AS270" i="3"/>
  <c r="AS221" i="3"/>
  <c r="AS187" i="3"/>
  <c r="AS206" i="3"/>
  <c r="AS290" i="3"/>
  <c r="BB284" i="3"/>
  <c r="H285" i="4" s="1"/>
  <c r="BB207" i="3"/>
  <c r="H208" i="4" s="1"/>
  <c r="C290" i="4"/>
  <c r="BB208" i="3"/>
  <c r="H209" i="4" s="1"/>
  <c r="BB276" i="3"/>
  <c r="H277" i="4" s="1"/>
  <c r="BB278" i="3"/>
  <c r="H279" i="4" s="1"/>
  <c r="BB273" i="3"/>
  <c r="H274" i="4" s="1"/>
  <c r="BB321" i="3"/>
  <c r="H322" i="4" s="1"/>
  <c r="AS273" i="3"/>
  <c r="AS281" i="3"/>
  <c r="AS289" i="3"/>
  <c r="AS280" i="3"/>
  <c r="AS264" i="3"/>
  <c r="AS242" i="3"/>
  <c r="AS321" i="3"/>
  <c r="AS240" i="3"/>
  <c r="AS238" i="3"/>
  <c r="AS327" i="3"/>
  <c r="AS237" i="3"/>
  <c r="AS217" i="3"/>
  <c r="AS219" i="3"/>
  <c r="AS233" i="3"/>
  <c r="AS208" i="3"/>
  <c r="AS248" i="3"/>
  <c r="BB288" i="3"/>
  <c r="H289" i="4" s="1"/>
  <c r="BB304" i="3"/>
  <c r="H305" i="4" s="1"/>
  <c r="BB309" i="3"/>
  <c r="H310" i="4" s="1"/>
  <c r="BB186" i="3"/>
  <c r="H187" i="4" s="1"/>
  <c r="BB188" i="3"/>
  <c r="H189" i="4" s="1"/>
  <c r="BB199" i="3"/>
  <c r="H200" i="4" s="1"/>
  <c r="BB269" i="3"/>
  <c r="H270" i="4" s="1"/>
  <c r="BB247" i="3"/>
  <c r="H248" i="4" s="1"/>
  <c r="AS185" i="3"/>
  <c r="AS258" i="3"/>
  <c r="AS252" i="3"/>
  <c r="BB279" i="3"/>
  <c r="H280" i="4" s="1"/>
  <c r="BB280" i="3"/>
  <c r="H281" i="4" s="1"/>
  <c r="BB317" i="3"/>
  <c r="H318" i="4" s="1"/>
  <c r="BB217" i="3"/>
  <c r="H218" i="4" s="1"/>
  <c r="BB265" i="3"/>
  <c r="H266" i="4" s="1"/>
  <c r="AS275" i="3"/>
  <c r="AS279" i="3"/>
  <c r="AS249" i="3"/>
  <c r="AS330" i="3"/>
  <c r="BB294" i="3"/>
  <c r="H295" i="4" s="1"/>
  <c r="BB326" i="3"/>
  <c r="H327" i="4" s="1"/>
  <c r="BB256" i="3"/>
  <c r="H257" i="4" s="1"/>
  <c r="BB275" i="3"/>
  <c r="H276" i="4" s="1"/>
  <c r="C294" i="4"/>
  <c r="BB307" i="3"/>
  <c r="BB283" i="3"/>
  <c r="H284" i="4" s="1"/>
  <c r="BB335" i="3"/>
  <c r="H336" i="4" s="1"/>
  <c r="BB264" i="3"/>
  <c r="H265" i="4" s="1"/>
  <c r="BB185" i="3"/>
  <c r="H186" i="4" s="1"/>
  <c r="BB248" i="3"/>
  <c r="H249" i="4" s="1"/>
  <c r="BB210" i="3"/>
  <c r="H211" i="4" s="1"/>
  <c r="BB272" i="3"/>
  <c r="H273" i="4" s="1"/>
  <c r="BB253" i="3"/>
  <c r="H254" i="4" s="1"/>
  <c r="AS211" i="3"/>
  <c r="AS302" i="3"/>
  <c r="AS253" i="3"/>
  <c r="AS250" i="3"/>
  <c r="AS234" i="3"/>
  <c r="AS230" i="3"/>
  <c r="AS195" i="3"/>
  <c r="AS224" i="3"/>
  <c r="AS207" i="3"/>
  <c r="AS324" i="3"/>
  <c r="AS301" i="3"/>
  <c r="AS312" i="3"/>
  <c r="AS326" i="3"/>
  <c r="AS322" i="3"/>
  <c r="AS325" i="3"/>
  <c r="AS307" i="3"/>
  <c r="AS251" i="3"/>
  <c r="BB282" i="3"/>
  <c r="H283" i="4" s="1"/>
  <c r="AS239" i="3"/>
  <c r="AS198" i="3"/>
  <c r="BB297" i="3"/>
  <c r="H298" i="4" s="1"/>
  <c r="BB211" i="3"/>
  <c r="H212" i="4" s="1"/>
  <c r="BB306" i="3"/>
  <c r="H307" i="4" s="1"/>
  <c r="C291" i="4"/>
  <c r="BB322" i="3"/>
  <c r="H323" i="4" s="1"/>
  <c r="BB325" i="3"/>
  <c r="H326" i="4" s="1"/>
  <c r="BB270" i="3"/>
  <c r="H271" i="4" s="1"/>
  <c r="BB187" i="3"/>
  <c r="BB215" i="3"/>
  <c r="H216" i="4" s="1"/>
  <c r="BB252" i="3"/>
  <c r="H253" i="4" s="1"/>
  <c r="BB201" i="3"/>
  <c r="H202" i="4" s="1"/>
  <c r="AS291" i="3"/>
  <c r="AS329" i="3"/>
  <c r="BB316" i="3"/>
  <c r="H317" i="4" s="1"/>
  <c r="AS335" i="3"/>
  <c r="BB262" i="3"/>
  <c r="H263" i="4" s="1"/>
  <c r="BB190" i="3"/>
  <c r="H191" i="4" s="1"/>
  <c r="BB260" i="3"/>
  <c r="H261" i="4" s="1"/>
  <c r="BB292" i="3"/>
  <c r="H293" i="4" s="1"/>
  <c r="C316" i="4"/>
  <c r="BB267" i="3"/>
  <c r="H268" i="4" s="1"/>
  <c r="D263" i="4"/>
  <c r="BB191" i="3"/>
  <c r="H192" i="4" s="1"/>
  <c r="BB213" i="3"/>
  <c r="H214" i="4" s="1"/>
  <c r="AS222" i="3"/>
  <c r="AS215" i="3"/>
  <c r="AS218" i="3"/>
  <c r="BB263" i="3"/>
  <c r="H264" i="4" s="1"/>
  <c r="BB189" i="3"/>
  <c r="H190" i="4" s="1"/>
  <c r="C282" i="4"/>
  <c r="BB257" i="3"/>
  <c r="H258" i="4" s="1"/>
  <c r="BB214" i="3"/>
  <c r="H215" i="4" s="1"/>
  <c r="BB268" i="3"/>
  <c r="H269" i="4" s="1"/>
  <c r="BB200" i="3"/>
  <c r="H201" i="4" s="1"/>
  <c r="BB192" i="3"/>
  <c r="H193" i="4" s="1"/>
  <c r="BB198" i="3"/>
  <c r="H199" i="4" s="1"/>
  <c r="BB212" i="3"/>
  <c r="H213" i="4" s="1"/>
  <c r="BB206" i="3"/>
  <c r="H207" i="4" s="1"/>
  <c r="BB246" i="3"/>
  <c r="BB303" i="3"/>
  <c r="H304" i="4" s="1"/>
  <c r="BB333" i="3"/>
  <c r="H334" i="4" s="1"/>
  <c r="BB204" i="3"/>
  <c r="H205" i="4" s="1"/>
  <c r="AS305" i="3"/>
  <c r="AS314" i="3"/>
  <c r="AS235" i="3"/>
  <c r="BB287" i="3"/>
  <c r="H288" i="4" s="1"/>
  <c r="BB259" i="3"/>
  <c r="H260" i="4" s="1"/>
  <c r="BB266" i="3"/>
  <c r="H267" i="4" s="1"/>
  <c r="BB203" i="3"/>
  <c r="H204" i="4" s="1"/>
  <c r="BB258" i="3"/>
  <c r="H259" i="4" s="1"/>
  <c r="BB255" i="3"/>
  <c r="H256" i="4" s="1"/>
  <c r="BB193" i="3"/>
  <c r="H194" i="4" s="1"/>
  <c r="BB195" i="3"/>
  <c r="H196" i="4" s="1"/>
  <c r="AJ155" i="3"/>
  <c r="C296" i="4"/>
  <c r="C324" i="4"/>
  <c r="BB323" i="3"/>
  <c r="H324" i="4" s="1"/>
  <c r="BB299" i="3"/>
  <c r="H300" i="4" s="1"/>
  <c r="C304" i="4"/>
  <c r="C317" i="4"/>
  <c r="BB337" i="3"/>
  <c r="H338" i="4" s="1"/>
  <c r="BB332" i="3"/>
  <c r="H333" i="4" s="1"/>
  <c r="BB327" i="3"/>
  <c r="H328" i="4" s="1"/>
  <c r="BB312" i="3"/>
  <c r="H313" i="4" s="1"/>
  <c r="BB329" i="3"/>
  <c r="H330" i="4" s="1"/>
  <c r="BB336" i="3"/>
  <c r="H337" i="4" s="1"/>
  <c r="BB311" i="3"/>
  <c r="H312" i="4" s="1"/>
  <c r="BB300" i="3"/>
  <c r="H301" i="4" s="1"/>
  <c r="BB313" i="3"/>
  <c r="H314" i="4" s="1"/>
  <c r="BB334" i="3"/>
  <c r="H335" i="4" s="1"/>
  <c r="BB331" i="3"/>
  <c r="H332" i="4" s="1"/>
  <c r="AJ154" i="3"/>
  <c r="C251" i="4"/>
  <c r="BB250" i="3"/>
  <c r="H251" i="4" s="1"/>
  <c r="AA3" i="3"/>
  <c r="AS55" i="3"/>
  <c r="AS178" i="3"/>
  <c r="AS157" i="3"/>
  <c r="AS52" i="3"/>
  <c r="BB26" i="3"/>
  <c r="H27" i="4" s="1"/>
  <c r="BB24" i="3"/>
  <c r="H25" i="4" s="1"/>
  <c r="C25" i="4"/>
  <c r="AS50" i="3"/>
  <c r="BB30" i="3"/>
  <c r="H31" i="4" s="1"/>
  <c r="BB12" i="3"/>
  <c r="H13" i="4" s="1"/>
  <c r="C29" i="4"/>
  <c r="BB28" i="3"/>
  <c r="H29" i="4" s="1"/>
  <c r="D10" i="4"/>
  <c r="BB9" i="3"/>
  <c r="H10" i="4" s="1"/>
  <c r="AS49" i="3"/>
  <c r="AS39" i="3"/>
  <c r="AS45" i="3"/>
  <c r="AS46" i="3"/>
  <c r="AS59" i="3"/>
  <c r="AS58" i="3"/>
  <c r="AS63" i="3"/>
  <c r="AS51" i="3"/>
  <c r="AS47" i="3"/>
  <c r="AS62" i="3"/>
  <c r="AS60" i="3"/>
  <c r="AS38" i="3"/>
  <c r="AS54" i="3"/>
  <c r="AS34" i="3"/>
  <c r="AS43" i="3"/>
  <c r="C31" i="4"/>
  <c r="F11" i="4"/>
  <c r="BB10" i="3"/>
  <c r="H11" i="4" s="1"/>
  <c r="C21" i="4"/>
  <c r="BB20" i="3"/>
  <c r="H21" i="4" s="1"/>
  <c r="AS339" i="3"/>
  <c r="BB33" i="3"/>
  <c r="H34" i="4" s="1"/>
  <c r="BB19" i="3"/>
  <c r="H20" i="4" s="1"/>
  <c r="AS44" i="3"/>
  <c r="AS42" i="3"/>
  <c r="BB7" i="3"/>
  <c r="H8" i="4" s="1"/>
  <c r="AS112" i="3"/>
  <c r="AS124" i="3"/>
  <c r="AS125" i="3"/>
  <c r="AS109" i="3"/>
  <c r="AS41" i="3"/>
  <c r="AS40" i="3"/>
  <c r="AS53" i="3"/>
  <c r="AS61" i="3"/>
  <c r="AS35" i="3"/>
  <c r="AS56" i="3"/>
  <c r="AS48" i="3"/>
  <c r="AS113" i="3"/>
  <c r="AS120" i="3"/>
  <c r="AS13" i="3"/>
  <c r="AS107" i="3"/>
  <c r="AS347" i="3"/>
  <c r="AS27" i="3"/>
  <c r="BB101" i="3"/>
  <c r="H102" i="4" s="1"/>
  <c r="C102" i="4"/>
  <c r="BB96" i="3"/>
  <c r="H97" i="4" s="1"/>
  <c r="C97" i="4"/>
  <c r="BB112" i="3"/>
  <c r="H113" i="4" s="1"/>
  <c r="C113" i="4"/>
  <c r="C49" i="4"/>
  <c r="BB48" i="3"/>
  <c r="H49" i="4" s="1"/>
  <c r="AS116" i="3"/>
  <c r="C103" i="4"/>
  <c r="BB102" i="3"/>
  <c r="H103" i="4" s="1"/>
  <c r="BB117" i="3"/>
  <c r="H118" i="4" s="1"/>
  <c r="C118" i="4"/>
  <c r="C108" i="4"/>
  <c r="BB107" i="3"/>
  <c r="H108" i="4" s="1"/>
  <c r="BB118" i="3"/>
  <c r="H119" i="4" s="1"/>
  <c r="C119" i="4"/>
  <c r="C57" i="4"/>
  <c r="BB56" i="3"/>
  <c r="H57" i="4" s="1"/>
  <c r="C55" i="4"/>
  <c r="BB54" i="3"/>
  <c r="H55" i="4" s="1"/>
  <c r="BB36" i="3"/>
  <c r="H37" i="4" s="1"/>
  <c r="C37" i="4"/>
  <c r="C62" i="4"/>
  <c r="BB61" i="3"/>
  <c r="H62" i="4" s="1"/>
  <c r="C41" i="4"/>
  <c r="BB40" i="3"/>
  <c r="H41" i="4" s="1"/>
  <c r="BB63" i="3"/>
  <c r="H64" i="4" s="1"/>
  <c r="C64" i="4"/>
  <c r="BB5" i="3"/>
  <c r="H6" i="4" s="1"/>
  <c r="BB18" i="3"/>
  <c r="H19" i="4" s="1"/>
  <c r="BB25" i="3"/>
  <c r="H26" i="4" s="1"/>
  <c r="BB16" i="3"/>
  <c r="H17" i="4" s="1"/>
  <c r="AS101" i="3"/>
  <c r="C98" i="4"/>
  <c r="BB97" i="3"/>
  <c r="H98" i="4" s="1"/>
  <c r="C116" i="4"/>
  <c r="BB115" i="3"/>
  <c r="H116" i="4" s="1"/>
  <c r="BB124" i="3"/>
  <c r="H125" i="4" s="1"/>
  <c r="C125" i="4"/>
  <c r="C53" i="4"/>
  <c r="BB52" i="3"/>
  <c r="H53" i="4" s="1"/>
  <c r="C59" i="4"/>
  <c r="BB58" i="3"/>
  <c r="H59" i="4" s="1"/>
  <c r="BB59" i="3"/>
  <c r="H60" i="4" s="1"/>
  <c r="C60" i="4"/>
  <c r="C42" i="4"/>
  <c r="BB41" i="3"/>
  <c r="H42" i="4" s="1"/>
  <c r="AS105" i="3"/>
  <c r="C117" i="4"/>
  <c r="BB116" i="3"/>
  <c r="H117" i="4" s="1"/>
  <c r="C105" i="4"/>
  <c r="BB104" i="3"/>
  <c r="H105" i="4" s="1"/>
  <c r="BB50" i="3"/>
  <c r="H51" i="4" s="1"/>
  <c r="C51" i="4"/>
  <c r="C46" i="4"/>
  <c r="BB45" i="3"/>
  <c r="H46" i="4" s="1"/>
  <c r="BB42" i="3"/>
  <c r="H43" i="4" s="1"/>
  <c r="C43" i="4"/>
  <c r="BB32" i="3"/>
  <c r="H33" i="4" s="1"/>
  <c r="BB4" i="3"/>
  <c r="H5" i="4" s="1"/>
  <c r="AS110" i="3"/>
  <c r="C38" i="4"/>
  <c r="BB37" i="3"/>
  <c r="H38" i="4" s="1"/>
  <c r="AS115" i="3"/>
  <c r="AS95" i="3"/>
  <c r="AS102" i="3"/>
  <c r="AS104" i="3"/>
  <c r="C124" i="4"/>
  <c r="BB123" i="3"/>
  <c r="H124" i="4" s="1"/>
  <c r="C36" i="4"/>
  <c r="BB35" i="3"/>
  <c r="H36" i="4" s="1"/>
  <c r="C58" i="4"/>
  <c r="BB57" i="3"/>
  <c r="H58" i="4" s="1"/>
  <c r="C111" i="4"/>
  <c r="BB110" i="3"/>
  <c r="H111" i="4" s="1"/>
  <c r="C104" i="4"/>
  <c r="BB103" i="3"/>
  <c r="H104" i="4" s="1"/>
  <c r="C56" i="4"/>
  <c r="BB55" i="3"/>
  <c r="H56" i="4" s="1"/>
  <c r="C54" i="4"/>
  <c r="BB53" i="3"/>
  <c r="H54" i="4" s="1"/>
  <c r="C40" i="4"/>
  <c r="BB39" i="3"/>
  <c r="H40" i="4" s="1"/>
  <c r="BB109" i="3"/>
  <c r="H110" i="4" s="1"/>
  <c r="C110" i="4"/>
  <c r="C35" i="4"/>
  <c r="BB34" i="3"/>
  <c r="C13" i="4"/>
  <c r="AS100" i="3"/>
  <c r="AS97" i="3"/>
  <c r="AS111" i="3"/>
  <c r="AS37" i="3"/>
  <c r="C96" i="4"/>
  <c r="BB95" i="3"/>
  <c r="C109" i="4"/>
  <c r="BB108" i="3"/>
  <c r="H109" i="4" s="1"/>
  <c r="C126" i="4"/>
  <c r="BB125" i="3"/>
  <c r="H126" i="4" s="1"/>
  <c r="C120" i="4"/>
  <c r="BB119" i="3"/>
  <c r="H120" i="4" s="1"/>
  <c r="BB51" i="3"/>
  <c r="H52" i="4" s="1"/>
  <c r="C52" i="4"/>
  <c r="BB38" i="3"/>
  <c r="H39" i="4" s="1"/>
  <c r="C39" i="4"/>
  <c r="C44" i="4"/>
  <c r="BB43" i="3"/>
  <c r="H44" i="4" s="1"/>
  <c r="C45" i="4"/>
  <c r="BB44" i="3"/>
  <c r="H45" i="4" s="1"/>
  <c r="BB22" i="3"/>
  <c r="H23" i="4" s="1"/>
  <c r="BB8" i="3"/>
  <c r="H9" i="4" s="1"/>
  <c r="AS57" i="3"/>
  <c r="C115" i="4"/>
  <c r="BB114" i="3"/>
  <c r="H115" i="4" s="1"/>
  <c r="C34" i="4"/>
  <c r="BB3" i="3"/>
  <c r="BB23" i="3"/>
  <c r="H24" i="4" s="1"/>
  <c r="BB6" i="3"/>
  <c r="H7" i="4" s="1"/>
  <c r="AS114" i="3"/>
  <c r="AS106" i="3"/>
  <c r="AS117" i="3"/>
  <c r="AS119" i="3"/>
  <c r="AS121" i="3"/>
  <c r="AS36" i="3"/>
  <c r="C99" i="4"/>
  <c r="BB98" i="3"/>
  <c r="H99" i="4" s="1"/>
  <c r="C112" i="4"/>
  <c r="BB111" i="3"/>
  <c r="H112" i="4" s="1"/>
  <c r="BB100" i="3"/>
  <c r="H101" i="4" s="1"/>
  <c r="C101" i="4"/>
  <c r="C100" i="4"/>
  <c r="BB99" i="3"/>
  <c r="H100" i="4" s="1"/>
  <c r="BB105" i="3"/>
  <c r="H106" i="4" s="1"/>
  <c r="C106" i="4"/>
  <c r="C47" i="4"/>
  <c r="BB46" i="3"/>
  <c r="H47" i="4" s="1"/>
  <c r="BB47" i="3"/>
  <c r="H48" i="4" s="1"/>
  <c r="C48" i="4"/>
  <c r="AS103" i="3"/>
  <c r="AS118" i="3"/>
  <c r="BB31" i="3"/>
  <c r="H32" i="4" s="1"/>
  <c r="BB11" i="3"/>
  <c r="H12" i="4" s="1"/>
  <c r="AS98" i="3"/>
  <c r="AS108" i="3"/>
  <c r="AS99" i="3"/>
  <c r="AS96" i="3"/>
  <c r="AS122" i="3"/>
  <c r="AS123" i="3"/>
  <c r="C122" i="4"/>
  <c r="BB121" i="3"/>
  <c r="H122" i="4" s="1"/>
  <c r="C107" i="4"/>
  <c r="BB106" i="3"/>
  <c r="H107" i="4" s="1"/>
  <c r="BB122" i="3"/>
  <c r="H123" i="4" s="1"/>
  <c r="C123" i="4"/>
  <c r="C114" i="4"/>
  <c r="BB113" i="3"/>
  <c r="H114" i="4" s="1"/>
  <c r="C121" i="4"/>
  <c r="BB120" i="3"/>
  <c r="H121" i="4" s="1"/>
  <c r="C63" i="4"/>
  <c r="BB62" i="3"/>
  <c r="H63" i="4" s="1"/>
  <c r="BB49" i="3"/>
  <c r="H50" i="4" s="1"/>
  <c r="C50" i="4"/>
  <c r="C61" i="4"/>
  <c r="BB60" i="3"/>
  <c r="H61" i="4" s="1"/>
  <c r="BB15" i="3"/>
  <c r="H16" i="4" s="1"/>
  <c r="BB21" i="3"/>
  <c r="H22" i="4" s="1"/>
  <c r="AS19" i="3"/>
  <c r="AS32" i="3"/>
  <c r="AS33" i="3"/>
  <c r="AS18" i="3"/>
  <c r="AS30" i="3"/>
  <c r="AS169" i="3"/>
  <c r="AS171" i="3"/>
  <c r="AS164" i="3"/>
  <c r="AS183" i="3"/>
  <c r="AS181" i="3"/>
  <c r="AS173" i="3"/>
  <c r="AS170" i="3"/>
  <c r="AS175" i="3"/>
  <c r="BB13" i="3"/>
  <c r="H14" i="4" s="1"/>
  <c r="AS340" i="3"/>
  <c r="AJ129" i="3"/>
  <c r="AJ132" i="3"/>
  <c r="AJ136" i="3"/>
  <c r="AS64" i="3"/>
  <c r="AS81" i="3"/>
  <c r="AS76" i="3"/>
  <c r="AS67" i="3"/>
  <c r="AS91" i="3"/>
  <c r="AS83" i="3"/>
  <c r="C151" i="4"/>
  <c r="BB150" i="3"/>
  <c r="H151" i="4" s="1"/>
  <c r="C185" i="4"/>
  <c r="BB184" i="3"/>
  <c r="H185" i="4" s="1"/>
  <c r="BB172" i="3"/>
  <c r="H173" i="4" s="1"/>
  <c r="C173" i="4"/>
  <c r="C159" i="4"/>
  <c r="BB158" i="3"/>
  <c r="H159" i="4" s="1"/>
  <c r="C176" i="4"/>
  <c r="BB175" i="3"/>
  <c r="H176" i="4" s="1"/>
  <c r="C183" i="4"/>
  <c r="BB182" i="3"/>
  <c r="H183" i="4" s="1"/>
  <c r="BB179" i="3"/>
  <c r="H180" i="4" s="1"/>
  <c r="C180" i="4"/>
  <c r="BB167" i="3"/>
  <c r="H168" i="4" s="1"/>
  <c r="C168" i="4"/>
  <c r="C162" i="4"/>
  <c r="BB161" i="3"/>
  <c r="H162" i="4" s="1"/>
  <c r="C161" i="4"/>
  <c r="BB160" i="3"/>
  <c r="H161" i="4" s="1"/>
  <c r="C81" i="4"/>
  <c r="BB80" i="3"/>
  <c r="H81" i="4" s="1"/>
  <c r="C74" i="4"/>
  <c r="BB73" i="3"/>
  <c r="H74" i="4" s="1"/>
  <c r="BB83" i="3"/>
  <c r="H84" i="4" s="1"/>
  <c r="C84" i="4"/>
  <c r="C85" i="4"/>
  <c r="BB84" i="3"/>
  <c r="H85" i="4" s="1"/>
  <c r="C91" i="4"/>
  <c r="BB90" i="3"/>
  <c r="H91" i="4" s="1"/>
  <c r="C90" i="4"/>
  <c r="BB89" i="3"/>
  <c r="H90" i="4" s="1"/>
  <c r="C78" i="4"/>
  <c r="BB77" i="3"/>
  <c r="H78" i="4" s="1"/>
  <c r="C73" i="4"/>
  <c r="BB72" i="3"/>
  <c r="H73" i="4" s="1"/>
  <c r="C89" i="4"/>
  <c r="BB88" i="3"/>
  <c r="H89" i="4" s="1"/>
  <c r="AS154" i="3"/>
  <c r="AS162" i="3"/>
  <c r="AS177" i="3"/>
  <c r="AS167" i="3"/>
  <c r="AS156" i="3"/>
  <c r="AS182" i="3"/>
  <c r="C18" i="4"/>
  <c r="BB17" i="3"/>
  <c r="H18" i="4" s="1"/>
  <c r="AJ131" i="3"/>
  <c r="AJ147" i="3"/>
  <c r="AJ135" i="3"/>
  <c r="AJ144" i="3"/>
  <c r="AJ148" i="3"/>
  <c r="AJ152" i="3"/>
  <c r="AJ146" i="3"/>
  <c r="AS90" i="3"/>
  <c r="AS92" i="3"/>
  <c r="AS79" i="3"/>
  <c r="AS66" i="3"/>
  <c r="AS65" i="3"/>
  <c r="C359" i="4"/>
  <c r="BB358" i="3"/>
  <c r="H359" i="4" s="1"/>
  <c r="C357" i="4"/>
  <c r="BB356" i="3"/>
  <c r="H357" i="4" s="1"/>
  <c r="C361" i="4"/>
  <c r="BB360" i="3"/>
  <c r="H361" i="4" s="1"/>
  <c r="C356" i="4"/>
  <c r="BB355" i="3"/>
  <c r="H356" i="4" s="1"/>
  <c r="C129" i="4"/>
  <c r="BB128" i="3"/>
  <c r="H129" i="4" s="1"/>
  <c r="BB132" i="3"/>
  <c r="H133" i="4" s="1"/>
  <c r="C133" i="4"/>
  <c r="BB131" i="3"/>
  <c r="H132" i="4" s="1"/>
  <c r="C132" i="4"/>
  <c r="BB142" i="3"/>
  <c r="H143" i="4" s="1"/>
  <c r="C143" i="4"/>
  <c r="BB137" i="3"/>
  <c r="H138" i="4" s="1"/>
  <c r="C138" i="4"/>
  <c r="C137" i="4"/>
  <c r="BB136" i="3"/>
  <c r="H137" i="4" s="1"/>
  <c r="C353" i="4"/>
  <c r="BB352" i="3"/>
  <c r="H353" i="4" s="1"/>
  <c r="C348" i="4"/>
  <c r="BB347" i="3"/>
  <c r="H348" i="4" s="1"/>
  <c r="C341" i="4"/>
  <c r="BB340" i="3"/>
  <c r="H341" i="4" s="1"/>
  <c r="AS4" i="3"/>
  <c r="AS21" i="3"/>
  <c r="AS5" i="3"/>
  <c r="AS23" i="3"/>
  <c r="AS9" i="3"/>
  <c r="BB141" i="3"/>
  <c r="H142" i="4" s="1"/>
  <c r="C142" i="4"/>
  <c r="C150" i="4"/>
  <c r="BB149" i="3"/>
  <c r="H150" i="4" s="1"/>
  <c r="C145" i="4"/>
  <c r="BB144" i="3"/>
  <c r="H145" i="4" s="1"/>
  <c r="BB127" i="3"/>
  <c r="H128" i="4" s="1"/>
  <c r="C128" i="4"/>
  <c r="BB176" i="3"/>
  <c r="H177" i="4" s="1"/>
  <c r="D177" i="4"/>
  <c r="BB159" i="3"/>
  <c r="H160" i="4" s="1"/>
  <c r="C160" i="4"/>
  <c r="BB166" i="3"/>
  <c r="H167" i="4" s="1"/>
  <c r="C167" i="4"/>
  <c r="C155" i="4"/>
  <c r="BB154" i="3"/>
  <c r="BB169" i="3"/>
  <c r="H170" i="4" s="1"/>
  <c r="C170" i="4"/>
  <c r="AJ133" i="3"/>
  <c r="BB349" i="3"/>
  <c r="H350" i="4" s="1"/>
  <c r="C350" i="4"/>
  <c r="C363" i="4"/>
  <c r="BB362" i="3"/>
  <c r="H363" i="4" s="1"/>
  <c r="C364" i="4"/>
  <c r="BB363" i="3"/>
  <c r="H364" i="4" s="1"/>
  <c r="C358" i="4"/>
  <c r="BB357" i="3"/>
  <c r="H358" i="4" s="1"/>
  <c r="C340" i="4"/>
  <c r="BB339" i="3"/>
  <c r="H340" i="4" s="1"/>
  <c r="C354" i="4"/>
  <c r="BB353" i="3"/>
  <c r="H354" i="4" s="1"/>
  <c r="C365" i="4"/>
  <c r="BB364" i="3"/>
  <c r="H365" i="4" s="1"/>
  <c r="C339" i="4"/>
  <c r="BB338" i="3"/>
  <c r="C352" i="4"/>
  <c r="BB351" i="3"/>
  <c r="H352" i="4" s="1"/>
  <c r="C362" i="4"/>
  <c r="BB361" i="3"/>
  <c r="H362" i="4" s="1"/>
  <c r="AS12" i="3"/>
  <c r="AS10" i="3"/>
  <c r="AS7" i="3"/>
  <c r="AS22" i="3"/>
  <c r="AS6" i="3"/>
  <c r="AS26" i="3"/>
  <c r="AS20" i="3"/>
  <c r="AS16" i="3"/>
  <c r="BB151" i="3"/>
  <c r="H152" i="4" s="1"/>
  <c r="C152" i="4"/>
  <c r="C153" i="4"/>
  <c r="BB152" i="3"/>
  <c r="H153" i="4" s="1"/>
  <c r="BB153" i="3"/>
  <c r="H154" i="4" s="1"/>
  <c r="C154" i="4"/>
  <c r="C136" i="4"/>
  <c r="BB135" i="3"/>
  <c r="H136" i="4" s="1"/>
  <c r="BB134" i="3"/>
  <c r="H135" i="4" s="1"/>
  <c r="C135" i="4"/>
  <c r="BB140" i="3"/>
  <c r="H141" i="4" s="1"/>
  <c r="C141" i="4"/>
  <c r="C179" i="4"/>
  <c r="BB178" i="3"/>
  <c r="H179" i="4" s="1"/>
  <c r="C172" i="4"/>
  <c r="BB171" i="3"/>
  <c r="H172" i="4" s="1"/>
  <c r="BB170" i="3"/>
  <c r="H171" i="4" s="1"/>
  <c r="C171" i="4"/>
  <c r="C158" i="4"/>
  <c r="BB157" i="3"/>
  <c r="H158" i="4" s="1"/>
  <c r="BB177" i="3"/>
  <c r="H178" i="4" s="1"/>
  <c r="C178" i="4"/>
  <c r="C66" i="4"/>
  <c r="BB65" i="3"/>
  <c r="BB69" i="3"/>
  <c r="H70" i="4" s="1"/>
  <c r="C70" i="4"/>
  <c r="BB91" i="3"/>
  <c r="H92" i="4" s="1"/>
  <c r="C92" i="4"/>
  <c r="BB74" i="3"/>
  <c r="H75" i="4" s="1"/>
  <c r="C75" i="4"/>
  <c r="BB82" i="3"/>
  <c r="H83" i="4" s="1"/>
  <c r="E83" i="4"/>
  <c r="BB71" i="3"/>
  <c r="H72" i="4" s="1"/>
  <c r="C72" i="4"/>
  <c r="BB92" i="3"/>
  <c r="H93" i="4" s="1"/>
  <c r="C93" i="4"/>
  <c r="C65" i="4"/>
  <c r="BB64" i="3"/>
  <c r="AS174" i="3"/>
  <c r="AS158" i="3"/>
  <c r="AS163" i="3"/>
  <c r="AS168" i="3"/>
  <c r="C15" i="4"/>
  <c r="BB14" i="3"/>
  <c r="H15" i="4" s="1"/>
  <c r="C30" i="4"/>
  <c r="BB29" i="3"/>
  <c r="H30" i="4" s="1"/>
  <c r="AJ141" i="3"/>
  <c r="AJ145" i="3"/>
  <c r="AJ138" i="3"/>
  <c r="AJ142" i="3"/>
  <c r="AJ134" i="3"/>
  <c r="AJ151" i="3"/>
  <c r="AJ140" i="3"/>
  <c r="AS72" i="3"/>
  <c r="AS68" i="3"/>
  <c r="AS74" i="3"/>
  <c r="AS71" i="3"/>
  <c r="AS73" i="3"/>
  <c r="AS93" i="3"/>
  <c r="AS80" i="3"/>
  <c r="D351" i="4"/>
  <c r="BB350" i="3"/>
  <c r="H351" i="4" s="1"/>
  <c r="C355" i="4"/>
  <c r="BB354" i="3"/>
  <c r="H355" i="4" s="1"/>
  <c r="C342" i="4"/>
  <c r="BB341" i="3"/>
  <c r="H342" i="4" s="1"/>
  <c r="C345" i="4"/>
  <c r="BB344" i="3"/>
  <c r="H345" i="4" s="1"/>
  <c r="BB348" i="3"/>
  <c r="H349" i="4" s="1"/>
  <c r="C349" i="4"/>
  <c r="C347" i="4"/>
  <c r="BB346" i="3"/>
  <c r="H347" i="4" s="1"/>
  <c r="C343" i="4"/>
  <c r="BB342" i="3"/>
  <c r="H343" i="4" s="1"/>
  <c r="C366" i="4"/>
  <c r="BB365" i="3"/>
  <c r="H366" i="4" s="1"/>
  <c r="C346" i="4"/>
  <c r="BB345" i="3"/>
  <c r="H346" i="4" s="1"/>
  <c r="AS14" i="3"/>
  <c r="AS25" i="3"/>
  <c r="BB148" i="3"/>
  <c r="H149" i="4" s="1"/>
  <c r="C149" i="4"/>
  <c r="BB130" i="3"/>
  <c r="H131" i="4" s="1"/>
  <c r="C131" i="4"/>
  <c r="C184" i="4"/>
  <c r="BB183" i="3"/>
  <c r="H184" i="4" s="1"/>
  <c r="C165" i="4"/>
  <c r="BB164" i="3"/>
  <c r="H165" i="4" s="1"/>
  <c r="BB168" i="3"/>
  <c r="H169" i="4" s="1"/>
  <c r="C169" i="4"/>
  <c r="BB156" i="3"/>
  <c r="C157" i="4"/>
  <c r="C181" i="4"/>
  <c r="BB180" i="3"/>
  <c r="H181" i="4" s="1"/>
  <c r="C82" i="4"/>
  <c r="BB81" i="3"/>
  <c r="H82" i="4" s="1"/>
  <c r="C68" i="4"/>
  <c r="BB67" i="3"/>
  <c r="H68" i="4" s="1"/>
  <c r="C71" i="4"/>
  <c r="BB70" i="3"/>
  <c r="H71" i="4" s="1"/>
  <c r="BB93" i="3"/>
  <c r="H94" i="4" s="1"/>
  <c r="C94" i="4"/>
  <c r="AS184" i="3"/>
  <c r="AS160" i="3"/>
  <c r="AJ137" i="3"/>
  <c r="AS70" i="3"/>
  <c r="BB27" i="3"/>
  <c r="H28" i="4" s="1"/>
  <c r="D367" i="4"/>
  <c r="BB366" i="3"/>
  <c r="H367" i="4" s="1"/>
  <c r="C360" i="4"/>
  <c r="BB359" i="3"/>
  <c r="H360" i="4" s="1"/>
  <c r="C368" i="4"/>
  <c r="BB367" i="3"/>
  <c r="H368" i="4" s="1"/>
  <c r="BB343" i="3"/>
  <c r="H344" i="4" s="1"/>
  <c r="D344" i="4"/>
  <c r="AS11" i="3"/>
  <c r="AS3" i="3"/>
  <c r="AS15" i="3"/>
  <c r="AS31" i="3"/>
  <c r="AS8" i="3"/>
  <c r="AS24" i="3"/>
  <c r="AS28" i="3"/>
  <c r="AS29" i="3"/>
  <c r="C130" i="4"/>
  <c r="BB129" i="3"/>
  <c r="H130" i="4" s="1"/>
  <c r="C144" i="4"/>
  <c r="BB143" i="3"/>
  <c r="H144" i="4" s="1"/>
  <c r="C140" i="4"/>
  <c r="BB139" i="3"/>
  <c r="H140" i="4" s="1"/>
  <c r="C148" i="4"/>
  <c r="BB147" i="3"/>
  <c r="H148" i="4" s="1"/>
  <c r="BB126" i="3"/>
  <c r="C127" i="4"/>
  <c r="C146" i="4"/>
  <c r="BB145" i="3"/>
  <c r="H146" i="4" s="1"/>
  <c r="BB133" i="3"/>
  <c r="H134" i="4" s="1"/>
  <c r="C134" i="4"/>
  <c r="BB138" i="3"/>
  <c r="H139" i="4" s="1"/>
  <c r="C139" i="4"/>
  <c r="C147" i="4"/>
  <c r="BB146" i="3"/>
  <c r="H147" i="4" s="1"/>
  <c r="C156" i="4"/>
  <c r="BB155" i="3"/>
  <c r="H156" i="4" s="1"/>
  <c r="C166" i="4"/>
  <c r="BB165" i="3"/>
  <c r="H166" i="4" s="1"/>
  <c r="BB163" i="3"/>
  <c r="H164" i="4" s="1"/>
  <c r="C164" i="4"/>
  <c r="BB173" i="3"/>
  <c r="H174" i="4" s="1"/>
  <c r="C174" i="4"/>
  <c r="BB162" i="3"/>
  <c r="H163" i="4" s="1"/>
  <c r="C163" i="4"/>
  <c r="BB181" i="3"/>
  <c r="H182" i="4" s="1"/>
  <c r="C182" i="4"/>
  <c r="D175" i="4"/>
  <c r="BB174" i="3"/>
  <c r="H175" i="4" s="1"/>
  <c r="C80" i="4"/>
  <c r="BB79" i="3"/>
  <c r="H80" i="4" s="1"/>
  <c r="BB75" i="3"/>
  <c r="H76" i="4" s="1"/>
  <c r="C76" i="4"/>
  <c r="C67" i="4"/>
  <c r="BB66" i="3"/>
  <c r="H67" i="4" s="1"/>
  <c r="BB85" i="3"/>
  <c r="H86" i="4" s="1"/>
  <c r="C86" i="4"/>
  <c r="BB87" i="3"/>
  <c r="H88" i="4" s="1"/>
  <c r="C88" i="4"/>
  <c r="C87" i="4"/>
  <c r="BB86" i="3"/>
  <c r="H87" i="4" s="1"/>
  <c r="C69" i="4"/>
  <c r="BB68" i="3"/>
  <c r="H69" i="4" s="1"/>
  <c r="C77" i="4"/>
  <c r="BB76" i="3"/>
  <c r="H77" i="4" s="1"/>
  <c r="C79" i="4"/>
  <c r="BB78" i="3"/>
  <c r="H79" i="4" s="1"/>
  <c r="BB94" i="3"/>
  <c r="H95" i="4" s="1"/>
  <c r="C95" i="4"/>
  <c r="AS179" i="3"/>
  <c r="AS165" i="3"/>
  <c r="AS180" i="3"/>
  <c r="AS176" i="3"/>
  <c r="AS166" i="3"/>
  <c r="AS172" i="3"/>
  <c r="AS159" i="3"/>
  <c r="AS161" i="3"/>
  <c r="AS155" i="3"/>
  <c r="AJ130" i="3"/>
  <c r="AJ149" i="3"/>
  <c r="AJ143" i="3"/>
  <c r="AJ150" i="3"/>
  <c r="AJ126" i="3"/>
  <c r="AJ139" i="3"/>
  <c r="AJ153" i="3"/>
  <c r="AJ127" i="3"/>
  <c r="AJ128" i="3"/>
  <c r="AS88" i="3"/>
  <c r="AS94" i="3"/>
  <c r="AS87" i="3"/>
  <c r="AS78" i="3"/>
  <c r="AS89" i="3"/>
  <c r="AS84" i="3"/>
  <c r="AS69" i="3"/>
  <c r="AS77" i="3"/>
  <c r="AS75" i="3"/>
  <c r="AS86" i="3"/>
  <c r="AS85" i="3"/>
  <c r="AS358" i="3" l="1"/>
  <c r="AS353" i="3"/>
  <c r="AS338" i="3"/>
  <c r="AS346" i="3"/>
  <c r="AS342" i="3"/>
  <c r="AS341" i="3"/>
  <c r="AS344" i="3"/>
  <c r="AS349" i="3"/>
  <c r="AS361" i="3"/>
  <c r="AS350" i="3"/>
  <c r="AS352" i="3"/>
  <c r="AS365" i="3"/>
  <c r="AS367" i="3"/>
  <c r="AS359" i="3"/>
  <c r="AS343" i="3"/>
  <c r="AS366" i="3"/>
  <c r="AS360" i="3"/>
  <c r="Y10" i="3"/>
  <c r="AS351" i="3"/>
  <c r="AS363" i="3"/>
  <c r="AS362" i="3"/>
  <c r="AS357" i="3"/>
  <c r="AS348" i="3"/>
  <c r="AS364" i="3"/>
  <c r="AJ350" i="3"/>
  <c r="AJ340" i="3"/>
  <c r="AN1" i="3"/>
  <c r="AZ1" i="3"/>
  <c r="AP1" i="3"/>
  <c r="AY1" i="3"/>
  <c r="AX1" i="3"/>
  <c r="AS354" i="3"/>
  <c r="AQ1" i="3"/>
  <c r="AS355" i="3"/>
  <c r="AO1" i="3"/>
  <c r="BA1" i="3"/>
  <c r="AR1" i="3"/>
  <c r="AW1" i="3"/>
  <c r="AJ345" i="3"/>
  <c r="AJ358" i="3"/>
  <c r="AJ359" i="3"/>
  <c r="AJ343" i="3"/>
  <c r="AJ339" i="3"/>
  <c r="AJ354" i="3"/>
  <c r="AJ362" i="3"/>
  <c r="AJ342" i="3"/>
  <c r="AJ344" i="3"/>
  <c r="AJ346" i="3"/>
  <c r="AJ341" i="3"/>
  <c r="AJ360" i="3"/>
  <c r="AJ367" i="3"/>
  <c r="AJ338" i="3"/>
  <c r="AJ348" i="3"/>
  <c r="AJ356" i="3"/>
  <c r="AJ347" i="3"/>
  <c r="AJ352" i="3"/>
  <c r="AJ355" i="3"/>
  <c r="AJ364" i="3"/>
  <c r="H4" i="4"/>
  <c r="BB1" i="3"/>
  <c r="AJ361" i="3"/>
  <c r="AJ365" i="3"/>
  <c r="AJ357" i="3"/>
  <c r="AJ351" i="3"/>
  <c r="AJ353" i="3"/>
  <c r="AJ363" i="3"/>
  <c r="AJ349" i="3"/>
  <c r="AJ366" i="3"/>
  <c r="W5" i="3"/>
  <c r="W8" i="3"/>
  <c r="W10" i="3"/>
  <c r="W12" i="3"/>
  <c r="Y14" i="3"/>
  <c r="Y6" i="3"/>
  <c r="W6" i="3"/>
  <c r="W4" i="3"/>
  <c r="W13" i="3"/>
  <c r="W9" i="3"/>
  <c r="W11" i="3"/>
  <c r="W7" i="3"/>
  <c r="H66" i="4"/>
  <c r="Y5" i="3"/>
  <c r="H278" i="4"/>
  <c r="Y12" i="3"/>
  <c r="H188" i="4"/>
  <c r="Y9" i="3"/>
  <c r="H308" i="4"/>
  <c r="Y13" i="3"/>
  <c r="H247" i="4"/>
  <c r="Y11" i="3"/>
  <c r="Y7" i="3"/>
  <c r="AA7" i="3"/>
  <c r="H157" i="4"/>
  <c r="Y8" i="3"/>
  <c r="Y4" i="3"/>
  <c r="H96" i="4"/>
  <c r="H35" i="4"/>
  <c r="W3" i="3"/>
  <c r="Y3" i="3"/>
  <c r="H127" i="4"/>
  <c r="H65" i="4"/>
  <c r="H339" i="4"/>
  <c r="H155" i="4"/>
  <c r="W14" i="3" l="1"/>
  <c r="W1" i="3" s="1"/>
  <c r="AS1" i="3"/>
  <c r="AJ1" i="3"/>
  <c r="AA14" i="3"/>
  <c r="AA1" i="3" s="1"/>
  <c r="Y1" i="3"/>
  <c r="H2" i="4"/>
</calcChain>
</file>

<file path=xl/comments1.xml><?xml version="1.0" encoding="utf-8"?>
<comments xmlns="http://schemas.openxmlformats.org/spreadsheetml/2006/main">
  <authors>
    <author>Author</author>
  </authors>
  <commentList>
    <comment ref="V9619" authorId="0" shapeId="0">
      <text>
        <r>
          <rPr>
            <b/>
            <sz val="9"/>
            <color indexed="81"/>
            <rFont val="Tahoma"/>
            <family val="2"/>
          </rPr>
          <t>Data corrected for this month by Jim Foreman</t>
        </r>
      </text>
    </comment>
    <comment ref="AB9619" authorId="0" shapeId="0">
      <text>
        <r>
          <rPr>
            <b/>
            <sz val="9"/>
            <color indexed="81"/>
            <rFont val="Tahoma"/>
            <family val="2"/>
          </rPr>
          <t>Data corrected for this month by Jim Foreman</t>
        </r>
      </text>
    </comment>
  </commentList>
</comments>
</file>

<file path=xl/sharedStrings.xml><?xml version="1.0" encoding="utf-8"?>
<sst xmlns="http://schemas.openxmlformats.org/spreadsheetml/2006/main" count="103" uniqueCount="52">
  <si>
    <t>Goolwa flow (ML/day)</t>
  </si>
  <si>
    <t>Mundoo flow (ML/day)</t>
  </si>
  <si>
    <t>Bndcrk flow (ML/day)</t>
  </si>
  <si>
    <t>EweIsl flow (ML/day)</t>
  </si>
  <si>
    <t>Tauwit flow (ML/day)</t>
  </si>
  <si>
    <t>Total Barrage flow (ML/day)</t>
  </si>
  <si>
    <t>BSIS (quality 6) - Using Bigmod</t>
  </si>
  <si>
    <t>MDBA Flow (ML/day) with 1 stop log removed</t>
  </si>
  <si>
    <t>MDBA Flow (ML/day) with 2 stop log removed</t>
  </si>
  <si>
    <t>Date</t>
  </si>
  <si>
    <t>goolwab</t>
  </si>
  <si>
    <t>mundoo</t>
  </si>
  <si>
    <t>boundck</t>
  </si>
  <si>
    <t>ewei</t>
  </si>
  <si>
    <t>tauwit</t>
  </si>
  <si>
    <t>Day</t>
  </si>
  <si>
    <t>Gates Open</t>
  </si>
  <si>
    <t>BigMod Monthly Flow</t>
  </si>
  <si>
    <t>Total barrages</t>
  </si>
  <si>
    <t>Negatives Included</t>
  </si>
  <si>
    <t>Factor Positives Only</t>
  </si>
  <si>
    <t>Total Factor Positives Only</t>
  </si>
  <si>
    <t>Factor Set Negatives to zero</t>
  </si>
  <si>
    <t>Total Set Negs to zero</t>
  </si>
  <si>
    <t>Factor All</t>
  </si>
  <si>
    <t>Total factor All</t>
  </si>
  <si>
    <t>BMTWBM Flow (ML/day) with 1 stop log removed</t>
  </si>
  <si>
    <t>BMTWBM Flow (ML/day) with 2 stop log removed</t>
  </si>
  <si>
    <t>MDBA salinity with 1 stop log removed</t>
  </si>
  <si>
    <t>MDBA salinity with 2 stop log removed</t>
  </si>
  <si>
    <t>DWLBC salinity with 1 stop log removed</t>
  </si>
  <si>
    <t>DWLBC salinity with 2 stop log removed</t>
  </si>
  <si>
    <t>BMTWBM salinity with 1 stop log removed</t>
  </si>
  <si>
    <t>BMTWBM salinity with 2 stop log removed</t>
  </si>
  <si>
    <t>ton/day</t>
  </si>
  <si>
    <t>barrage.41</t>
  </si>
  <si>
    <t>BOUNDCK.41</t>
  </si>
  <si>
    <t>EWEI.41</t>
  </si>
  <si>
    <t>GOOLWAB.41</t>
  </si>
  <si>
    <t>MUNDOO.41</t>
  </si>
  <si>
    <t>TAUWIT.41</t>
  </si>
  <si>
    <t>YrMonth</t>
  </si>
  <si>
    <t>Daily Adjusted for Gates</t>
  </si>
  <si>
    <t>Monthlies</t>
  </si>
  <si>
    <t>Estimated Actuals</t>
  </si>
  <si>
    <t>Net TLM</t>
  </si>
  <si>
    <t>Net CEWO</t>
  </si>
  <si>
    <t>Net All E Water</t>
  </si>
  <si>
    <t>Net VEWH</t>
  </si>
  <si>
    <t>Modelled Actuals</t>
  </si>
  <si>
    <t>Barrage Unfiltered SOURCE</t>
  </si>
  <si>
    <t>SOURCE Monthly 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</si>
</sst>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-&quot;$&quot;* #,##0.00_-;\-&quot;$&quot;* #,##0.00_-;_-&quot;$&quot;* &quot;-&quot;??_-;_-@_-"/>
    <numFmt numFmtId="43" formatCode="_-* #,##0.00_-;\-* #,##0.00_-;_-* &quot;-&quot;??_-;_-@_-"/>
    <numFmt numFmtId="164" formatCode="dd\-mmm\-yyyy"/>
    <numFmt numFmtId="165" formatCode="0.0"/>
  </numFmts>
  <fonts count="56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8.25"/>
      <name val="Tms Rmn"/>
    </font>
    <font>
      <sz val="10"/>
      <name val="MS Sans Serif"/>
      <family val="2"/>
    </font>
    <font>
      <u/>
      <sz val="6.2"/>
      <color indexed="12"/>
      <name val="Tms Rmn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10"/>
      <name val="Calibri"/>
      <family val="2"/>
    </font>
    <font>
      <b/>
      <sz val="11"/>
      <color indexed="10"/>
      <name val="Calibri"/>
      <family val="2"/>
      <scheme val="minor"/>
    </font>
    <font>
      <b/>
      <sz val="11"/>
      <color indexed="52"/>
      <name val="Calibri"/>
      <family val="2"/>
      <scheme val="minor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2"/>
      <name val="Calibri"/>
      <family val="2"/>
    </font>
    <font>
      <sz val="11"/>
      <color indexed="1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8"/>
      <color indexed="56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  <scheme val="minor"/>
    </font>
    <font>
      <b/>
      <sz val="13"/>
      <color indexed="62"/>
      <name val="Calibri"/>
      <family val="2"/>
      <scheme val="minor"/>
    </font>
    <font>
      <b/>
      <sz val="11"/>
      <color indexed="62"/>
      <name val="Calibri"/>
      <family val="2"/>
      <scheme val="minor"/>
    </font>
    <font>
      <sz val="11"/>
      <color indexed="10"/>
      <name val="Calibri"/>
      <family val="2"/>
      <scheme val="minor"/>
    </font>
    <font>
      <sz val="11"/>
      <color indexed="19"/>
      <name val="Calibri"/>
      <family val="2"/>
      <scheme val="minor"/>
    </font>
    <font>
      <sz val="11"/>
      <color indexed="60"/>
      <name val="Calibri"/>
      <family val="2"/>
      <scheme val="minor"/>
    </font>
    <font>
      <b/>
      <sz val="18"/>
      <color indexed="62"/>
      <name val="Cambria"/>
      <family val="2"/>
      <scheme val="major"/>
    </font>
    <font>
      <sz val="11"/>
      <color indexed="19"/>
      <name val="Calibri"/>
      <family val="2"/>
    </font>
    <font>
      <sz val="10"/>
      <name val="Times New Roman"/>
      <family val="1"/>
    </font>
  </fonts>
  <fills count="6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4"/>
      </patternFill>
    </fill>
    <fill>
      <patternFill patternType="solid">
        <fgColor indexed="31"/>
      </patternFill>
    </fill>
    <fill>
      <patternFill patternType="solid">
        <fgColor indexed="29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7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6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63124">
    <xf numFmtId="0" fontId="0" fillId="0" borderId="0"/>
    <xf numFmtId="0" fontId="2" fillId="0" borderId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6" fillId="0" borderId="5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6" applyNumberFormat="0" applyAlignment="0" applyProtection="0"/>
    <xf numFmtId="0" fontId="11" fillId="7" borderId="7" applyNumberFormat="0" applyAlignment="0" applyProtection="0"/>
    <xf numFmtId="0" fontId="12" fillId="7" borderId="6" applyNumberFormat="0" applyAlignment="0" applyProtection="0"/>
    <xf numFmtId="0" fontId="13" fillId="0" borderId="8" applyNumberFormat="0" applyFill="0" applyAlignment="0" applyProtection="0"/>
    <xf numFmtId="0" fontId="14" fillId="8" borderId="9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1" applyNumberFormat="0" applyFill="0" applyAlignment="0" applyProtection="0"/>
    <xf numFmtId="0" fontId="18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18" fillId="33" borderId="0" applyNumberFormat="0" applyBorder="0" applyAlignment="0" applyProtection="0"/>
    <xf numFmtId="0" fontId="19" fillId="0" borderId="0" applyNumberFormat="0" applyFill="0" applyBorder="0" applyAlignment="0" applyProtection="0"/>
    <xf numFmtId="0" fontId="3" fillId="0" borderId="0"/>
    <xf numFmtId="0" fontId="3" fillId="9" borderId="10" applyNumberFormat="0" applyFont="0" applyAlignment="0" applyProtection="0"/>
    <xf numFmtId="0" fontId="2" fillId="0" borderId="0"/>
    <xf numFmtId="0" fontId="20" fillId="0" borderId="0"/>
    <xf numFmtId="40" fontId="21" fillId="0" borderId="0" applyFont="0" applyFill="0" applyBorder="0" applyAlignment="0" applyProtection="0"/>
    <xf numFmtId="0" fontId="22" fillId="0" borderId="0" applyNumberFormat="0" applyFill="0" applyBorder="0" applyAlignment="0" applyProtection="0">
      <alignment vertical="top"/>
      <protection locked="0"/>
    </xf>
    <xf numFmtId="9" fontId="21" fillId="0" borderId="0" applyFont="0" applyFill="0" applyBorder="0" applyAlignment="0" applyProtection="0"/>
    <xf numFmtId="0" fontId="3" fillId="0" borderId="0"/>
    <xf numFmtId="0" fontId="20" fillId="0" borderId="0"/>
    <xf numFmtId="0" fontId="20" fillId="0" borderId="0"/>
    <xf numFmtId="0" fontId="3" fillId="0" borderId="0"/>
    <xf numFmtId="0" fontId="3" fillId="16" borderId="0" applyNumberFormat="0" applyBorder="0" applyAlignment="0" applyProtection="0"/>
    <xf numFmtId="0" fontId="3" fillId="27" borderId="0" applyNumberFormat="0" applyBorder="0" applyAlignment="0" applyProtection="0"/>
    <xf numFmtId="0" fontId="3" fillId="0" borderId="0"/>
    <xf numFmtId="0" fontId="2" fillId="0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23" fillId="35" borderId="0" applyNumberFormat="0" applyBorder="0" applyAlignment="0" applyProtection="0"/>
    <xf numFmtId="0" fontId="3" fillId="34" borderId="0" applyNumberFormat="0" applyBorder="0" applyAlignment="0" applyProtection="0"/>
    <xf numFmtId="0" fontId="23" fillId="35" borderId="0" applyNumberFormat="0" applyBorder="0" applyAlignment="0" applyProtection="0"/>
    <xf numFmtId="0" fontId="3" fillId="34" borderId="0" applyNumberFormat="0" applyBorder="0" applyAlignment="0" applyProtection="0"/>
    <xf numFmtId="0" fontId="23" fillId="35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23" fillId="35" borderId="0" applyNumberFormat="0" applyBorder="0" applyAlignment="0" applyProtection="0"/>
    <xf numFmtId="0" fontId="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2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23" fillId="37" borderId="0" applyNumberFormat="0" applyBorder="0" applyAlignment="0" applyProtection="0"/>
    <xf numFmtId="0" fontId="3" fillId="36" borderId="0" applyNumberFormat="0" applyBorder="0" applyAlignment="0" applyProtection="0"/>
    <xf numFmtId="0" fontId="23" fillId="37" borderId="0" applyNumberFormat="0" applyBorder="0" applyAlignment="0" applyProtection="0"/>
    <xf numFmtId="0" fontId="3" fillId="36" borderId="0" applyNumberFormat="0" applyBorder="0" applyAlignment="0" applyProtection="0"/>
    <xf numFmtId="0" fontId="23" fillId="37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23" fillId="37" borderId="0" applyNumberFormat="0" applyBorder="0" applyAlignment="0" applyProtection="0"/>
    <xf numFmtId="0" fontId="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2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23" fillId="39" borderId="0" applyNumberFormat="0" applyBorder="0" applyAlignment="0" applyProtection="0"/>
    <xf numFmtId="0" fontId="3" fillId="38" borderId="0" applyNumberFormat="0" applyBorder="0" applyAlignment="0" applyProtection="0"/>
    <xf numFmtId="0" fontId="23" fillId="39" borderId="0" applyNumberFormat="0" applyBorder="0" applyAlignment="0" applyProtection="0"/>
    <xf numFmtId="0" fontId="3" fillId="38" borderId="0" applyNumberFormat="0" applyBorder="0" applyAlignment="0" applyProtection="0"/>
    <xf numFmtId="0" fontId="23" fillId="39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23" fillId="39" borderId="0" applyNumberFormat="0" applyBorder="0" applyAlignment="0" applyProtection="0"/>
    <xf numFmtId="0" fontId="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2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23" fillId="41" borderId="0" applyNumberFormat="0" applyBorder="0" applyAlignment="0" applyProtection="0"/>
    <xf numFmtId="0" fontId="3" fillId="40" borderId="0" applyNumberFormat="0" applyBorder="0" applyAlignment="0" applyProtection="0"/>
    <xf numFmtId="0" fontId="23" fillId="41" borderId="0" applyNumberFormat="0" applyBorder="0" applyAlignment="0" applyProtection="0"/>
    <xf numFmtId="0" fontId="3" fillId="40" borderId="0" applyNumberFormat="0" applyBorder="0" applyAlignment="0" applyProtection="0"/>
    <xf numFmtId="0" fontId="23" fillId="41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23" fillId="41" borderId="0" applyNumberFormat="0" applyBorder="0" applyAlignment="0" applyProtection="0"/>
    <xf numFmtId="0" fontId="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2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23" fillId="40" borderId="0" applyNumberFormat="0" applyBorder="0" applyAlignment="0" applyProtection="0"/>
    <xf numFmtId="0" fontId="3" fillId="38" borderId="0" applyNumberFormat="0" applyBorder="0" applyAlignment="0" applyProtection="0"/>
    <xf numFmtId="0" fontId="23" fillId="40" borderId="0" applyNumberFormat="0" applyBorder="0" applyAlignment="0" applyProtection="0"/>
    <xf numFmtId="0" fontId="3" fillId="38" borderId="0" applyNumberFormat="0" applyBorder="0" applyAlignment="0" applyProtection="0"/>
    <xf numFmtId="0" fontId="23" fillId="40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23" fillId="40" borderId="0" applyNumberFormat="0" applyBorder="0" applyAlignment="0" applyProtection="0"/>
    <xf numFmtId="0" fontId="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23" fillId="40" borderId="0" applyNumberFormat="0" applyBorder="0" applyAlignment="0" applyProtection="0"/>
    <xf numFmtId="0" fontId="3" fillId="43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23" fillId="34" borderId="0" applyNumberFormat="0" applyBorder="0" applyAlignment="0" applyProtection="0"/>
    <xf numFmtId="0" fontId="3" fillId="42" borderId="0" applyNumberFormat="0" applyBorder="0" applyAlignment="0" applyProtection="0"/>
    <xf numFmtId="0" fontId="23" fillId="34" borderId="0" applyNumberFormat="0" applyBorder="0" applyAlignment="0" applyProtection="0"/>
    <xf numFmtId="0" fontId="3" fillId="42" borderId="0" applyNumberFormat="0" applyBorder="0" applyAlignment="0" applyProtection="0"/>
    <xf numFmtId="0" fontId="23" fillId="34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23" fillId="34" borderId="0" applyNumberFormat="0" applyBorder="0" applyAlignment="0" applyProtection="0"/>
    <xf numFmtId="0" fontId="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2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23" fillId="45" borderId="0" applyNumberFormat="0" applyBorder="0" applyAlignment="0" applyProtection="0"/>
    <xf numFmtId="0" fontId="3" fillId="44" borderId="0" applyNumberFormat="0" applyBorder="0" applyAlignment="0" applyProtection="0"/>
    <xf numFmtId="0" fontId="23" fillId="45" borderId="0" applyNumberFormat="0" applyBorder="0" applyAlignment="0" applyProtection="0"/>
    <xf numFmtId="0" fontId="3" fillId="44" borderId="0" applyNumberFormat="0" applyBorder="0" applyAlignment="0" applyProtection="0"/>
    <xf numFmtId="0" fontId="23" fillId="45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23" fillId="45" borderId="0" applyNumberFormat="0" applyBorder="0" applyAlignment="0" applyProtection="0"/>
    <xf numFmtId="0" fontId="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2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23" fillId="41" borderId="0" applyNumberFormat="0" applyBorder="0" applyAlignment="0" applyProtection="0"/>
    <xf numFmtId="0" fontId="3" fillId="37" borderId="0" applyNumberFormat="0" applyBorder="0" applyAlignment="0" applyProtection="0"/>
    <xf numFmtId="0" fontId="23" fillId="41" borderId="0" applyNumberFormat="0" applyBorder="0" applyAlignment="0" applyProtection="0"/>
    <xf numFmtId="0" fontId="3" fillId="37" borderId="0" applyNumberFormat="0" applyBorder="0" applyAlignment="0" applyProtection="0"/>
    <xf numFmtId="0" fontId="23" fillId="41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23" fillId="41" borderId="0" applyNumberFormat="0" applyBorder="0" applyAlignment="0" applyProtection="0"/>
    <xf numFmtId="0" fontId="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2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23" fillId="34" borderId="0" applyNumberFormat="0" applyBorder="0" applyAlignment="0" applyProtection="0"/>
    <xf numFmtId="0" fontId="3" fillId="42" borderId="0" applyNumberFormat="0" applyBorder="0" applyAlignment="0" applyProtection="0"/>
    <xf numFmtId="0" fontId="23" fillId="34" borderId="0" applyNumberFormat="0" applyBorder="0" applyAlignment="0" applyProtection="0"/>
    <xf numFmtId="0" fontId="3" fillId="42" borderId="0" applyNumberFormat="0" applyBorder="0" applyAlignment="0" applyProtection="0"/>
    <xf numFmtId="0" fontId="23" fillId="34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23" fillId="34" borderId="0" applyNumberFormat="0" applyBorder="0" applyAlignment="0" applyProtection="0"/>
    <xf numFmtId="0" fontId="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2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23" fillId="46" borderId="0" applyNumberFormat="0" applyBorder="0" applyAlignment="0" applyProtection="0"/>
    <xf numFmtId="0" fontId="3" fillId="38" borderId="0" applyNumberFormat="0" applyBorder="0" applyAlignment="0" applyProtection="0"/>
    <xf numFmtId="0" fontId="23" fillId="46" borderId="0" applyNumberFormat="0" applyBorder="0" applyAlignment="0" applyProtection="0"/>
    <xf numFmtId="0" fontId="3" fillId="38" borderId="0" applyNumberFormat="0" applyBorder="0" applyAlignment="0" applyProtection="0"/>
    <xf numFmtId="0" fontId="23" fillId="46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23" fillId="46" borderId="0" applyNumberFormat="0" applyBorder="0" applyAlignment="0" applyProtection="0"/>
    <xf numFmtId="0" fontId="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2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24" fillId="47" borderId="0" applyNumberFormat="0" applyBorder="0" applyAlignment="0" applyProtection="0"/>
    <xf numFmtId="0" fontId="18" fillId="42" borderId="0" applyNumberFormat="0" applyBorder="0" applyAlignment="0" applyProtection="0"/>
    <xf numFmtId="0" fontId="24" fillId="47" borderId="0" applyNumberFormat="0" applyBorder="0" applyAlignment="0" applyProtection="0"/>
    <xf numFmtId="0" fontId="18" fillId="42" borderId="0" applyNumberFormat="0" applyBorder="0" applyAlignment="0" applyProtection="0"/>
    <xf numFmtId="0" fontId="24" fillId="47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24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24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24" fillId="36" borderId="0" applyNumberFormat="0" applyBorder="0" applyAlignment="0" applyProtection="0"/>
    <xf numFmtId="0" fontId="18" fillId="48" borderId="0" applyNumberFormat="0" applyBorder="0" applyAlignment="0" applyProtection="0"/>
    <xf numFmtId="0" fontId="24" fillId="36" borderId="0" applyNumberFormat="0" applyBorder="0" applyAlignment="0" applyProtection="0"/>
    <xf numFmtId="0" fontId="18" fillId="48" borderId="0" applyNumberFormat="0" applyBorder="0" applyAlignment="0" applyProtection="0"/>
    <xf numFmtId="0" fontId="24" fillId="36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24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24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24" fillId="45" borderId="0" applyNumberFormat="0" applyBorder="0" applyAlignment="0" applyProtection="0"/>
    <xf numFmtId="0" fontId="18" fillId="46" borderId="0" applyNumberFormat="0" applyBorder="0" applyAlignment="0" applyProtection="0"/>
    <xf numFmtId="0" fontId="24" fillId="45" borderId="0" applyNumberFormat="0" applyBorder="0" applyAlignment="0" applyProtection="0"/>
    <xf numFmtId="0" fontId="18" fillId="46" borderId="0" applyNumberFormat="0" applyBorder="0" applyAlignment="0" applyProtection="0"/>
    <xf numFmtId="0" fontId="24" fillId="45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24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24" fillId="45" borderId="0" applyNumberFormat="0" applyBorder="0" applyAlignment="0" applyProtection="0"/>
    <xf numFmtId="0" fontId="18" fillId="45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24" fillId="49" borderId="0" applyNumberFormat="0" applyBorder="0" applyAlignment="0" applyProtection="0"/>
    <xf numFmtId="0" fontId="18" fillId="37" borderId="0" applyNumberFormat="0" applyBorder="0" applyAlignment="0" applyProtection="0"/>
    <xf numFmtId="0" fontId="24" fillId="49" borderId="0" applyNumberFormat="0" applyBorder="0" applyAlignment="0" applyProtection="0"/>
    <xf numFmtId="0" fontId="18" fillId="37" borderId="0" applyNumberFormat="0" applyBorder="0" applyAlignment="0" applyProtection="0"/>
    <xf numFmtId="0" fontId="24" fillId="49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24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24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24" fillId="50" borderId="0" applyNumberFormat="0" applyBorder="0" applyAlignment="0" applyProtection="0"/>
    <xf numFmtId="0" fontId="18" fillId="42" borderId="0" applyNumberFormat="0" applyBorder="0" applyAlignment="0" applyProtection="0"/>
    <xf numFmtId="0" fontId="24" fillId="50" borderId="0" applyNumberFormat="0" applyBorder="0" applyAlignment="0" applyProtection="0"/>
    <xf numFmtId="0" fontId="18" fillId="42" borderId="0" applyNumberFormat="0" applyBorder="0" applyAlignment="0" applyProtection="0"/>
    <xf numFmtId="0" fontId="24" fillId="50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24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24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24" fillId="51" borderId="0" applyNumberFormat="0" applyBorder="0" applyAlignment="0" applyProtection="0"/>
    <xf numFmtId="0" fontId="18" fillId="36" borderId="0" applyNumberFormat="0" applyBorder="0" applyAlignment="0" applyProtection="0"/>
    <xf numFmtId="0" fontId="24" fillId="51" borderId="0" applyNumberFormat="0" applyBorder="0" applyAlignment="0" applyProtection="0"/>
    <xf numFmtId="0" fontId="18" fillId="36" borderId="0" applyNumberFormat="0" applyBorder="0" applyAlignment="0" applyProtection="0"/>
    <xf numFmtId="0" fontId="24" fillId="51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24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24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24" fillId="53" borderId="0" applyNumberFormat="0" applyBorder="0" applyAlignment="0" applyProtection="0"/>
    <xf numFmtId="0" fontId="18" fillId="52" borderId="0" applyNumberFormat="0" applyBorder="0" applyAlignment="0" applyProtection="0"/>
    <xf numFmtId="0" fontId="24" fillId="53" borderId="0" applyNumberFormat="0" applyBorder="0" applyAlignment="0" applyProtection="0"/>
    <xf numFmtId="0" fontId="18" fillId="52" borderId="0" applyNumberFormat="0" applyBorder="0" applyAlignment="0" applyProtection="0"/>
    <xf numFmtId="0" fontId="24" fillId="53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24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24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24" fillId="54" borderId="0" applyNumberFormat="0" applyBorder="0" applyAlignment="0" applyProtection="0"/>
    <xf numFmtId="0" fontId="18" fillId="48" borderId="0" applyNumberFormat="0" applyBorder="0" applyAlignment="0" applyProtection="0"/>
    <xf numFmtId="0" fontId="24" fillId="54" borderId="0" applyNumberFormat="0" applyBorder="0" applyAlignment="0" applyProtection="0"/>
    <xf numFmtId="0" fontId="18" fillId="48" borderId="0" applyNumberFormat="0" applyBorder="0" applyAlignment="0" applyProtection="0"/>
    <xf numFmtId="0" fontId="24" fillId="54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24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24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24" fillId="55" borderId="0" applyNumberFormat="0" applyBorder="0" applyAlignment="0" applyProtection="0"/>
    <xf numFmtId="0" fontId="18" fillId="46" borderId="0" applyNumberFormat="0" applyBorder="0" applyAlignment="0" applyProtection="0"/>
    <xf numFmtId="0" fontId="24" fillId="55" borderId="0" applyNumberFormat="0" applyBorder="0" applyAlignment="0" applyProtection="0"/>
    <xf numFmtId="0" fontId="18" fillId="46" borderId="0" applyNumberFormat="0" applyBorder="0" applyAlignment="0" applyProtection="0"/>
    <xf numFmtId="0" fontId="24" fillId="55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24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24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24" fillId="49" borderId="0" applyNumberFormat="0" applyBorder="0" applyAlignment="0" applyProtection="0"/>
    <xf numFmtId="0" fontId="18" fillId="56" borderId="0" applyNumberFormat="0" applyBorder="0" applyAlignment="0" applyProtection="0"/>
    <xf numFmtId="0" fontId="24" fillId="49" borderId="0" applyNumberFormat="0" applyBorder="0" applyAlignment="0" applyProtection="0"/>
    <xf numFmtId="0" fontId="18" fillId="56" borderId="0" applyNumberFormat="0" applyBorder="0" applyAlignment="0" applyProtection="0"/>
    <xf numFmtId="0" fontId="24" fillId="49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24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24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24" fillId="50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24" fillId="48" borderId="0" applyNumberFormat="0" applyBorder="0" applyAlignment="0" applyProtection="0"/>
    <xf numFmtId="0" fontId="18" fillId="54" borderId="0" applyNumberFormat="0" applyBorder="0" applyAlignment="0" applyProtection="0"/>
    <xf numFmtId="0" fontId="24" fillId="48" borderId="0" applyNumberFormat="0" applyBorder="0" applyAlignment="0" applyProtection="0"/>
    <xf numFmtId="0" fontId="18" fillId="54" borderId="0" applyNumberFormat="0" applyBorder="0" applyAlignment="0" applyProtection="0"/>
    <xf numFmtId="0" fontId="24" fillId="48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24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24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25" fillId="37" borderId="0" applyNumberFormat="0" applyBorder="0" applyAlignment="0" applyProtection="0"/>
    <xf numFmtId="0" fontId="8" fillId="41" borderId="0" applyNumberFormat="0" applyBorder="0" applyAlignment="0" applyProtection="0"/>
    <xf numFmtId="0" fontId="25" fillId="37" borderId="0" applyNumberFormat="0" applyBorder="0" applyAlignment="0" applyProtection="0"/>
    <xf numFmtId="0" fontId="8" fillId="41" borderId="0" applyNumberFormat="0" applyBorder="0" applyAlignment="0" applyProtection="0"/>
    <xf numFmtId="0" fontId="25" fillId="37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25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25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29" fillId="57" borderId="6" applyNumberFormat="0" applyAlignment="0" applyProtection="0"/>
    <xf numFmtId="0" fontId="29" fillId="57" borderId="6" applyNumberFormat="0" applyAlignment="0" applyProtection="0"/>
    <xf numFmtId="0" fontId="29" fillId="57" borderId="6" applyNumberFormat="0" applyAlignment="0" applyProtection="0"/>
    <xf numFmtId="0" fontId="29" fillId="57" borderId="6" applyNumberFormat="0" applyAlignment="0" applyProtection="0"/>
    <xf numFmtId="0" fontId="27" fillId="43" borderId="12" applyNumberFormat="0" applyAlignment="0" applyProtection="0"/>
    <xf numFmtId="0" fontId="29" fillId="57" borderId="6" applyNumberFormat="0" applyAlignment="0" applyProtection="0"/>
    <xf numFmtId="0" fontId="27" fillId="43" borderId="12" applyNumberFormat="0" applyAlignment="0" applyProtection="0"/>
    <xf numFmtId="0" fontId="29" fillId="57" borderId="6" applyNumberFormat="0" applyAlignment="0" applyProtection="0"/>
    <xf numFmtId="0" fontId="27" fillId="43" borderId="12" applyNumberFormat="0" applyAlignment="0" applyProtection="0"/>
    <xf numFmtId="0" fontId="29" fillId="57" borderId="6" applyNumberFormat="0" applyAlignment="0" applyProtection="0"/>
    <xf numFmtId="0" fontId="29" fillId="57" borderId="6" applyNumberFormat="0" applyAlignment="0" applyProtection="0"/>
    <xf numFmtId="0" fontId="29" fillId="57" borderId="6" applyNumberFormat="0" applyAlignment="0" applyProtection="0"/>
    <xf numFmtId="0" fontId="29" fillId="57" borderId="6" applyNumberFormat="0" applyAlignment="0" applyProtection="0"/>
    <xf numFmtId="0" fontId="29" fillId="57" borderId="6" applyNumberFormat="0" applyAlignment="0" applyProtection="0"/>
    <xf numFmtId="0" fontId="29" fillId="57" borderId="6" applyNumberFormat="0" applyAlignment="0" applyProtection="0"/>
    <xf numFmtId="0" fontId="29" fillId="57" borderId="6" applyNumberFormat="0" applyAlignment="0" applyProtection="0"/>
    <xf numFmtId="0" fontId="28" fillId="57" borderId="12" applyNumberFormat="0" applyAlignment="0" applyProtection="0"/>
    <xf numFmtId="0" fontId="29" fillId="57" borderId="6" applyNumberFormat="0" applyAlignment="0" applyProtection="0"/>
    <xf numFmtId="0" fontId="29" fillId="57" borderId="6" applyNumberFormat="0" applyAlignment="0" applyProtection="0"/>
    <xf numFmtId="0" fontId="29" fillId="57" borderId="6" applyNumberFormat="0" applyAlignment="0" applyProtection="0"/>
    <xf numFmtId="0" fontId="29" fillId="57" borderId="6" applyNumberFormat="0" applyAlignment="0" applyProtection="0"/>
    <xf numFmtId="0" fontId="29" fillId="57" borderId="6" applyNumberFormat="0" applyAlignment="0" applyProtection="0"/>
    <xf numFmtId="0" fontId="29" fillId="57" borderId="6" applyNumberFormat="0" applyAlignment="0" applyProtection="0"/>
    <xf numFmtId="0" fontId="29" fillId="57" borderId="6" applyNumberFormat="0" applyAlignment="0" applyProtection="0"/>
    <xf numFmtId="0" fontId="29" fillId="57" borderId="6" applyNumberFormat="0" applyAlignment="0" applyProtection="0"/>
    <xf numFmtId="0" fontId="27" fillId="43" borderId="12" applyNumberFormat="0" applyAlignment="0" applyProtection="0"/>
    <xf numFmtId="0" fontId="30" fillId="43" borderId="6" applyNumberFormat="0" applyAlignment="0" applyProtection="0"/>
    <xf numFmtId="0" fontId="29" fillId="57" borderId="6" applyNumberFormat="0" applyAlignment="0" applyProtection="0"/>
    <xf numFmtId="0" fontId="29" fillId="57" borderId="6" applyNumberFormat="0" applyAlignment="0" applyProtection="0"/>
    <xf numFmtId="0" fontId="29" fillId="57" borderId="6" applyNumberFormat="0" applyAlignment="0" applyProtection="0"/>
    <xf numFmtId="0" fontId="29" fillId="57" borderId="6" applyNumberFormat="0" applyAlignment="0" applyProtection="0"/>
    <xf numFmtId="0" fontId="29" fillId="57" borderId="6" applyNumberFormat="0" applyAlignment="0" applyProtection="0"/>
    <xf numFmtId="0" fontId="29" fillId="57" borderId="6" applyNumberFormat="0" applyAlignment="0" applyProtection="0"/>
    <xf numFmtId="0" fontId="29" fillId="57" borderId="6" applyNumberFormat="0" applyAlignment="0" applyProtection="0"/>
    <xf numFmtId="0" fontId="29" fillId="57" borderId="6" applyNumberFormat="0" applyAlignment="0" applyProtection="0"/>
    <xf numFmtId="0" fontId="29" fillId="57" borderId="6" applyNumberFormat="0" applyAlignment="0" applyProtection="0"/>
    <xf numFmtId="0" fontId="29" fillId="57" borderId="6" applyNumberFormat="0" applyAlignment="0" applyProtection="0"/>
    <xf numFmtId="0" fontId="29" fillId="57" borderId="6" applyNumberFormat="0" applyAlignment="0" applyProtection="0"/>
    <xf numFmtId="0" fontId="29" fillId="57" borderId="6" applyNumberFormat="0" applyAlignment="0" applyProtection="0"/>
    <xf numFmtId="0" fontId="26" fillId="58" borderId="13" applyNumberFormat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3" fillId="0" borderId="0"/>
    <xf numFmtId="0" fontId="19" fillId="0" borderId="0" applyNumberFormat="0" applyFill="0" applyBorder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6" fillId="0" borderId="5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6" applyNumberFormat="0" applyAlignment="0" applyProtection="0"/>
    <xf numFmtId="0" fontId="11" fillId="7" borderId="7" applyNumberFormat="0" applyAlignment="0" applyProtection="0"/>
    <xf numFmtId="0" fontId="12" fillId="7" borderId="6" applyNumberFormat="0" applyAlignment="0" applyProtection="0"/>
    <xf numFmtId="0" fontId="13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3" fillId="9" borderId="10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1" applyNumberFormat="0" applyFill="0" applyAlignment="0" applyProtection="0"/>
    <xf numFmtId="0" fontId="18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8" fillId="25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18" fillId="33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9" borderId="10" applyNumberFormat="0" applyFont="0" applyAlignment="0" applyProtection="0"/>
    <xf numFmtId="0" fontId="3" fillId="0" borderId="0"/>
    <xf numFmtId="0" fontId="3" fillId="9" borderId="10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9" borderId="10" applyNumberFormat="0" applyFont="0" applyAlignment="0" applyProtection="0"/>
    <xf numFmtId="0" fontId="3" fillId="0" borderId="0"/>
    <xf numFmtId="0" fontId="3" fillId="9" borderId="10" applyNumberFormat="0" applyFont="0" applyAlignment="0" applyProtection="0"/>
    <xf numFmtId="0" fontId="3" fillId="9" borderId="10" applyNumberFormat="0" applyFont="0" applyAlignment="0" applyProtection="0"/>
    <xf numFmtId="0" fontId="3" fillId="27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27" borderId="0" applyNumberFormat="0" applyBorder="0" applyAlignment="0" applyProtection="0"/>
    <xf numFmtId="0" fontId="3" fillId="3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34" borderId="0" applyNumberFormat="0" applyBorder="0" applyAlignment="0" applyProtection="0"/>
    <xf numFmtId="0" fontId="3" fillId="27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16" borderId="0" applyNumberFormat="0" applyBorder="0" applyAlignment="0" applyProtection="0"/>
    <xf numFmtId="0" fontId="3" fillId="0" borderId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4" borderId="0" applyNumberFormat="0" applyBorder="0" applyAlignment="0" applyProtection="0"/>
    <xf numFmtId="0" fontId="3" fillId="9" borderId="10" applyNumberFormat="0" applyFont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16" borderId="0" applyNumberFormat="0" applyBorder="0" applyAlignment="0" applyProtection="0"/>
    <xf numFmtId="0" fontId="3" fillId="27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9" borderId="10" applyNumberFormat="0" applyFont="0" applyAlignment="0" applyProtection="0"/>
    <xf numFmtId="0" fontId="3" fillId="16" borderId="0" applyNumberFormat="0" applyBorder="0" applyAlignment="0" applyProtection="0"/>
    <xf numFmtId="0" fontId="3" fillId="34" borderId="0" applyNumberFormat="0" applyBorder="0" applyAlignment="0" applyProtection="0"/>
    <xf numFmtId="0" fontId="3" fillId="9" borderId="10" applyNumberFormat="0" applyFont="0" applyAlignment="0" applyProtection="0"/>
    <xf numFmtId="0" fontId="3" fillId="16" borderId="0" applyNumberFormat="0" applyBorder="0" applyAlignment="0" applyProtection="0"/>
    <xf numFmtId="0" fontId="3" fillId="34" borderId="0" applyNumberFormat="0" applyBorder="0" applyAlignment="0" applyProtection="0"/>
    <xf numFmtId="0" fontId="3" fillId="16" borderId="0" applyNumberFormat="0" applyBorder="0" applyAlignment="0" applyProtection="0"/>
    <xf numFmtId="0" fontId="3" fillId="34" borderId="0" applyNumberFormat="0" applyBorder="0" applyAlignment="0" applyProtection="0"/>
    <xf numFmtId="0" fontId="3" fillId="16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5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2" fillId="0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9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43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34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41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34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46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7" fillId="42" borderId="0" applyNumberFormat="0" applyBorder="0" applyAlignment="0" applyProtection="0"/>
    <xf numFmtId="0" fontId="32" fillId="39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39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43" fillId="0" borderId="14" applyNumberFormat="0" applyFill="0" applyAlignment="0" applyProtection="0"/>
    <xf numFmtId="0" fontId="37" fillId="0" borderId="15" applyNumberFormat="0" applyFill="0" applyAlignment="0" applyProtection="0"/>
    <xf numFmtId="0" fontId="43" fillId="0" borderId="14" applyNumberFormat="0" applyFill="0" applyAlignment="0" applyProtection="0"/>
    <xf numFmtId="0" fontId="43" fillId="0" borderId="14" applyNumberFormat="0" applyFill="0" applyAlignment="0" applyProtection="0"/>
    <xf numFmtId="0" fontId="43" fillId="0" borderId="14" applyNumberFormat="0" applyFill="0" applyAlignment="0" applyProtection="0"/>
    <xf numFmtId="0" fontId="47" fillId="0" borderId="14" applyNumberFormat="0" applyFill="0" applyAlignment="0" applyProtection="0"/>
    <xf numFmtId="0" fontId="43" fillId="0" borderId="14" applyNumberFormat="0" applyFill="0" applyAlignment="0" applyProtection="0"/>
    <xf numFmtId="0" fontId="43" fillId="0" borderId="14" applyNumberFormat="0" applyFill="0" applyAlignment="0" applyProtection="0"/>
    <xf numFmtId="0" fontId="43" fillId="0" borderId="14" applyNumberFormat="0" applyFill="0" applyAlignment="0" applyProtection="0"/>
    <xf numFmtId="0" fontId="43" fillId="0" borderId="14" applyNumberFormat="0" applyFill="0" applyAlignment="0" applyProtection="0"/>
    <xf numFmtId="0" fontId="47" fillId="0" borderId="14" applyNumberFormat="0" applyFill="0" applyAlignment="0" applyProtection="0"/>
    <xf numFmtId="0" fontId="37" fillId="0" borderId="15" applyNumberFormat="0" applyFill="0" applyAlignment="0" applyProtection="0"/>
    <xf numFmtId="0" fontId="43" fillId="0" borderId="14" applyNumberFormat="0" applyFill="0" applyAlignment="0" applyProtection="0"/>
    <xf numFmtId="0" fontId="43" fillId="0" borderId="14" applyNumberFormat="0" applyFill="0" applyAlignment="0" applyProtection="0"/>
    <xf numFmtId="0" fontId="43" fillId="0" borderId="14" applyNumberFormat="0" applyFill="0" applyAlignment="0" applyProtection="0"/>
    <xf numFmtId="0" fontId="47" fillId="0" borderId="14" applyNumberFormat="0" applyFill="0" applyAlignment="0" applyProtection="0"/>
    <xf numFmtId="0" fontId="43" fillId="0" borderId="14" applyNumberFormat="0" applyFill="0" applyAlignment="0" applyProtection="0"/>
    <xf numFmtId="0" fontId="43" fillId="0" borderId="14" applyNumberFormat="0" applyFill="0" applyAlignment="0" applyProtection="0"/>
    <xf numFmtId="0" fontId="43" fillId="0" borderId="14" applyNumberFormat="0" applyFill="0" applyAlignment="0" applyProtection="0"/>
    <xf numFmtId="0" fontId="43" fillId="0" borderId="14" applyNumberFormat="0" applyFill="0" applyAlignment="0" applyProtection="0"/>
    <xf numFmtId="0" fontId="47" fillId="0" borderId="14" applyNumberFormat="0" applyFill="0" applyAlignment="0" applyProtection="0"/>
    <xf numFmtId="0" fontId="44" fillId="0" borderId="16" applyNumberFormat="0" applyFill="0" applyAlignment="0" applyProtection="0"/>
    <xf numFmtId="0" fontId="38" fillId="0" borderId="17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8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8" fillId="0" borderId="16" applyNumberFormat="0" applyFill="0" applyAlignment="0" applyProtection="0"/>
    <xf numFmtId="0" fontId="38" fillId="0" borderId="17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8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8" fillId="0" borderId="16" applyNumberFormat="0" applyFill="0" applyAlignment="0" applyProtection="0"/>
    <xf numFmtId="0" fontId="45" fillId="0" borderId="18" applyNumberFormat="0" applyFill="0" applyAlignment="0" applyProtection="0"/>
    <xf numFmtId="0" fontId="39" fillId="0" borderId="19" applyNumberFormat="0" applyFill="0" applyAlignment="0" applyProtection="0"/>
    <xf numFmtId="0" fontId="45" fillId="0" borderId="18" applyNumberFormat="0" applyFill="0" applyAlignment="0" applyProtection="0"/>
    <xf numFmtId="0" fontId="45" fillId="0" borderId="18" applyNumberFormat="0" applyFill="0" applyAlignment="0" applyProtection="0"/>
    <xf numFmtId="0" fontId="45" fillId="0" borderId="18" applyNumberFormat="0" applyFill="0" applyAlignment="0" applyProtection="0"/>
    <xf numFmtId="0" fontId="49" fillId="0" borderId="18" applyNumberFormat="0" applyFill="0" applyAlignment="0" applyProtection="0"/>
    <xf numFmtId="0" fontId="45" fillId="0" borderId="18" applyNumberFormat="0" applyFill="0" applyAlignment="0" applyProtection="0"/>
    <xf numFmtId="0" fontId="45" fillId="0" borderId="18" applyNumberFormat="0" applyFill="0" applyAlignment="0" applyProtection="0"/>
    <xf numFmtId="0" fontId="45" fillId="0" borderId="18" applyNumberFormat="0" applyFill="0" applyAlignment="0" applyProtection="0"/>
    <xf numFmtId="0" fontId="45" fillId="0" borderId="18" applyNumberFormat="0" applyFill="0" applyAlignment="0" applyProtection="0"/>
    <xf numFmtId="0" fontId="49" fillId="0" borderId="18" applyNumberFormat="0" applyFill="0" applyAlignment="0" applyProtection="0"/>
    <xf numFmtId="0" fontId="39" fillId="0" borderId="19" applyNumberFormat="0" applyFill="0" applyAlignment="0" applyProtection="0"/>
    <xf numFmtId="0" fontId="45" fillId="0" borderId="18" applyNumberFormat="0" applyFill="0" applyAlignment="0" applyProtection="0"/>
    <xf numFmtId="0" fontId="45" fillId="0" borderId="18" applyNumberFormat="0" applyFill="0" applyAlignment="0" applyProtection="0"/>
    <xf numFmtId="0" fontId="45" fillId="0" borderId="18" applyNumberFormat="0" applyFill="0" applyAlignment="0" applyProtection="0"/>
    <xf numFmtId="0" fontId="49" fillId="0" borderId="18" applyNumberFormat="0" applyFill="0" applyAlignment="0" applyProtection="0"/>
    <xf numFmtId="0" fontId="45" fillId="0" borderId="18" applyNumberFormat="0" applyFill="0" applyAlignment="0" applyProtection="0"/>
    <xf numFmtId="0" fontId="45" fillId="0" borderId="18" applyNumberFormat="0" applyFill="0" applyAlignment="0" applyProtection="0"/>
    <xf numFmtId="0" fontId="45" fillId="0" borderId="18" applyNumberFormat="0" applyFill="0" applyAlignment="0" applyProtection="0"/>
    <xf numFmtId="0" fontId="45" fillId="0" borderId="18" applyNumberFormat="0" applyFill="0" applyAlignment="0" applyProtection="0"/>
    <xf numFmtId="0" fontId="49" fillId="0" borderId="18" applyNumberFormat="0" applyFill="0" applyAlignment="0" applyProtection="0"/>
    <xf numFmtId="0" fontId="45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10" fillId="44" borderId="6" applyNumberFormat="0" applyAlignment="0" applyProtection="0"/>
    <xf numFmtId="0" fontId="33" fillId="40" borderId="12" applyNumberFormat="0" applyAlignment="0" applyProtection="0"/>
    <xf numFmtId="0" fontId="10" fillId="44" borderId="6" applyNumberFormat="0" applyAlignment="0" applyProtection="0"/>
    <xf numFmtId="0" fontId="10" fillId="44" borderId="6" applyNumberFormat="0" applyAlignment="0" applyProtection="0"/>
    <xf numFmtId="0" fontId="10" fillId="44" borderId="6" applyNumberFormat="0" applyAlignment="0" applyProtection="0"/>
    <xf numFmtId="0" fontId="10" fillId="44" borderId="6" applyNumberFormat="0" applyAlignment="0" applyProtection="0"/>
    <xf numFmtId="0" fontId="10" fillId="44" borderId="6" applyNumberFormat="0" applyAlignment="0" applyProtection="0"/>
    <xf numFmtId="0" fontId="10" fillId="44" borderId="6" applyNumberFormat="0" applyAlignment="0" applyProtection="0"/>
    <xf numFmtId="0" fontId="10" fillId="44" borderId="6" applyNumberFormat="0" applyAlignment="0" applyProtection="0"/>
    <xf numFmtId="0" fontId="10" fillId="44" borderId="6" applyNumberFormat="0" applyAlignment="0" applyProtection="0"/>
    <xf numFmtId="0" fontId="10" fillId="44" borderId="6" applyNumberFormat="0" applyAlignment="0" applyProtection="0"/>
    <xf numFmtId="0" fontId="10" fillId="43" borderId="6" applyNumberFormat="0" applyAlignment="0" applyProtection="0"/>
    <xf numFmtId="0" fontId="10" fillId="44" borderId="6" applyNumberFormat="0" applyAlignment="0" applyProtection="0"/>
    <xf numFmtId="0" fontId="10" fillId="44" borderId="6" applyNumberFormat="0" applyAlignment="0" applyProtection="0"/>
    <xf numFmtId="0" fontId="10" fillId="44" borderId="6" applyNumberFormat="0" applyAlignment="0" applyProtection="0"/>
    <xf numFmtId="0" fontId="10" fillId="44" borderId="6" applyNumberFormat="0" applyAlignment="0" applyProtection="0"/>
    <xf numFmtId="0" fontId="10" fillId="44" borderId="6" applyNumberFormat="0" applyAlignment="0" applyProtection="0"/>
    <xf numFmtId="0" fontId="10" fillId="44" borderId="6" applyNumberFormat="0" applyAlignment="0" applyProtection="0"/>
    <xf numFmtId="0" fontId="10" fillId="44" borderId="6" applyNumberFormat="0" applyAlignment="0" applyProtection="0"/>
    <xf numFmtId="0" fontId="10" fillId="44" borderId="6" applyNumberFormat="0" applyAlignment="0" applyProtection="0"/>
    <xf numFmtId="0" fontId="10" fillId="44" borderId="6" applyNumberFormat="0" applyAlignment="0" applyProtection="0"/>
    <xf numFmtId="0" fontId="34" fillId="0" borderId="20" applyNumberFormat="0" applyFill="0" applyAlignment="0" applyProtection="0"/>
    <xf numFmtId="0" fontId="40" fillId="0" borderId="21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50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50" fillId="0" borderId="20" applyNumberFormat="0" applyFill="0" applyAlignment="0" applyProtection="0"/>
    <xf numFmtId="0" fontId="40" fillId="0" borderId="21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50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34" fillId="0" borderId="20" applyNumberFormat="0" applyFill="0" applyAlignment="0" applyProtection="0"/>
    <xf numFmtId="0" fontId="50" fillId="0" borderId="20" applyNumberFormat="0" applyFill="0" applyAlignment="0" applyProtection="0"/>
    <xf numFmtId="0" fontId="51" fillId="5" borderId="0" applyNumberFormat="0" applyBorder="0" applyAlignment="0" applyProtection="0"/>
    <xf numFmtId="0" fontId="41" fillId="44" borderId="0" applyNumberFormat="0" applyBorder="0" applyAlignment="0" applyProtection="0"/>
    <xf numFmtId="0" fontId="51" fillId="5" borderId="0" applyNumberFormat="0" applyBorder="0" applyAlignment="0" applyProtection="0"/>
    <xf numFmtId="0" fontId="51" fillId="5" borderId="0" applyNumberFormat="0" applyBorder="0" applyAlignment="0" applyProtection="0"/>
    <xf numFmtId="0" fontId="51" fillId="5" borderId="0" applyNumberFormat="0" applyBorder="0" applyAlignment="0" applyProtection="0"/>
    <xf numFmtId="0" fontId="51" fillId="5" borderId="0" applyNumberFormat="0" applyBorder="0" applyAlignment="0" applyProtection="0"/>
    <xf numFmtId="0" fontId="51" fillId="5" borderId="0" applyNumberFormat="0" applyBorder="0" applyAlignment="0" applyProtection="0"/>
    <xf numFmtId="0" fontId="51" fillId="5" borderId="0" applyNumberFormat="0" applyBorder="0" applyAlignment="0" applyProtection="0"/>
    <xf numFmtId="0" fontId="51" fillId="5" borderId="0" applyNumberFormat="0" applyBorder="0" applyAlignment="0" applyProtection="0"/>
    <xf numFmtId="0" fontId="51" fillId="5" borderId="0" applyNumberFormat="0" applyBorder="0" applyAlignment="0" applyProtection="0"/>
    <xf numFmtId="0" fontId="51" fillId="5" borderId="0" applyNumberFormat="0" applyBorder="0" applyAlignment="0" applyProtection="0"/>
    <xf numFmtId="0" fontId="52" fillId="5" borderId="0" applyNumberFormat="0" applyBorder="0" applyAlignment="0" applyProtection="0"/>
    <xf numFmtId="0" fontId="51" fillId="5" borderId="0" applyNumberFormat="0" applyBorder="0" applyAlignment="0" applyProtection="0"/>
    <xf numFmtId="0" fontId="51" fillId="5" borderId="0" applyNumberFormat="0" applyBorder="0" applyAlignment="0" applyProtection="0"/>
    <xf numFmtId="0" fontId="51" fillId="5" borderId="0" applyNumberFormat="0" applyBorder="0" applyAlignment="0" applyProtection="0"/>
    <xf numFmtId="0" fontId="51" fillId="5" borderId="0" applyNumberFormat="0" applyBorder="0" applyAlignment="0" applyProtection="0"/>
    <xf numFmtId="0" fontId="51" fillId="5" borderId="0" applyNumberFormat="0" applyBorder="0" applyAlignment="0" applyProtection="0"/>
    <xf numFmtId="0" fontId="51" fillId="5" borderId="0" applyNumberFormat="0" applyBorder="0" applyAlignment="0" applyProtection="0"/>
    <xf numFmtId="0" fontId="51" fillId="5" borderId="0" applyNumberFormat="0" applyBorder="0" applyAlignment="0" applyProtection="0"/>
    <xf numFmtId="0" fontId="51" fillId="5" borderId="0" applyNumberFormat="0" applyBorder="0" applyAlignment="0" applyProtection="0"/>
    <xf numFmtId="0" fontId="51" fillId="5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38" borderId="22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23" fillId="9" borderId="10" applyNumberFormat="0" applyFont="0" applyAlignment="0" applyProtection="0"/>
    <xf numFmtId="0" fontId="11" fillId="57" borderId="7" applyNumberFormat="0" applyAlignment="0" applyProtection="0"/>
    <xf numFmtId="0" fontId="35" fillId="43" borderId="23" applyNumberFormat="0" applyAlignment="0" applyProtection="0"/>
    <xf numFmtId="0" fontId="11" fillId="57" borderId="7" applyNumberFormat="0" applyAlignment="0" applyProtection="0"/>
    <xf numFmtId="0" fontId="11" fillId="57" borderId="7" applyNumberFormat="0" applyAlignment="0" applyProtection="0"/>
    <xf numFmtId="0" fontId="11" fillId="57" borderId="7" applyNumberFormat="0" applyAlignment="0" applyProtection="0"/>
    <xf numFmtId="0" fontId="11" fillId="57" borderId="7" applyNumberFormat="0" applyAlignment="0" applyProtection="0"/>
    <xf numFmtId="0" fontId="11" fillId="57" borderId="7" applyNumberFormat="0" applyAlignment="0" applyProtection="0"/>
    <xf numFmtId="0" fontId="11" fillId="57" borderId="7" applyNumberFormat="0" applyAlignment="0" applyProtection="0"/>
    <xf numFmtId="0" fontId="11" fillId="57" borderId="7" applyNumberFormat="0" applyAlignment="0" applyProtection="0"/>
    <xf numFmtId="0" fontId="11" fillId="57" borderId="7" applyNumberFormat="0" applyAlignment="0" applyProtection="0"/>
    <xf numFmtId="0" fontId="11" fillId="57" borderId="7" applyNumberFormat="0" applyAlignment="0" applyProtection="0"/>
    <xf numFmtId="0" fontId="11" fillId="43" borderId="7" applyNumberFormat="0" applyAlignment="0" applyProtection="0"/>
    <xf numFmtId="0" fontId="11" fillId="57" borderId="7" applyNumberFormat="0" applyAlignment="0" applyProtection="0"/>
    <xf numFmtId="0" fontId="11" fillId="57" borderId="7" applyNumberFormat="0" applyAlignment="0" applyProtection="0"/>
    <xf numFmtId="0" fontId="11" fillId="57" borderId="7" applyNumberFormat="0" applyAlignment="0" applyProtection="0"/>
    <xf numFmtId="0" fontId="11" fillId="57" borderId="7" applyNumberFormat="0" applyAlignment="0" applyProtection="0"/>
    <xf numFmtId="0" fontId="11" fillId="57" borderId="7" applyNumberFormat="0" applyAlignment="0" applyProtection="0"/>
    <xf numFmtId="0" fontId="11" fillId="57" borderId="7" applyNumberFormat="0" applyAlignment="0" applyProtection="0"/>
    <xf numFmtId="0" fontId="11" fillId="57" borderId="7" applyNumberFormat="0" applyAlignment="0" applyProtection="0"/>
    <xf numFmtId="0" fontId="11" fillId="57" borderId="7" applyNumberFormat="0" applyAlignment="0" applyProtection="0"/>
    <xf numFmtId="0" fontId="11" fillId="57" borderId="7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6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17" fillId="0" borderId="24" applyNumberFormat="0" applyFill="0" applyAlignment="0" applyProtection="0"/>
    <xf numFmtId="0" fontId="36" fillId="0" borderId="25" applyNumberFormat="0" applyFill="0" applyAlignment="0" applyProtection="0"/>
    <xf numFmtId="0" fontId="17" fillId="0" borderId="24" applyNumberFormat="0" applyFill="0" applyAlignment="0" applyProtection="0"/>
    <xf numFmtId="0" fontId="17" fillId="0" borderId="24" applyNumberFormat="0" applyFill="0" applyAlignment="0" applyProtection="0"/>
    <xf numFmtId="0" fontId="17" fillId="0" borderId="24" applyNumberFormat="0" applyFill="0" applyAlignment="0" applyProtection="0"/>
    <xf numFmtId="0" fontId="17" fillId="0" borderId="24" applyNumberFormat="0" applyFill="0" applyAlignment="0" applyProtection="0"/>
    <xf numFmtId="0" fontId="17" fillId="0" borderId="24" applyNumberFormat="0" applyFill="0" applyAlignment="0" applyProtection="0"/>
    <xf numFmtId="0" fontId="17" fillId="0" borderId="24" applyNumberFormat="0" applyFill="0" applyAlignment="0" applyProtection="0"/>
    <xf numFmtId="0" fontId="17" fillId="0" borderId="24" applyNumberFormat="0" applyFill="0" applyAlignment="0" applyProtection="0"/>
    <xf numFmtId="0" fontId="17" fillId="0" borderId="24" applyNumberFormat="0" applyFill="0" applyAlignment="0" applyProtection="0"/>
    <xf numFmtId="0" fontId="17" fillId="0" borderId="24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4" applyNumberFormat="0" applyFill="0" applyAlignment="0" applyProtection="0"/>
    <xf numFmtId="0" fontId="17" fillId="0" borderId="24" applyNumberFormat="0" applyFill="0" applyAlignment="0" applyProtection="0"/>
    <xf numFmtId="0" fontId="17" fillId="0" borderId="24" applyNumberFormat="0" applyFill="0" applyAlignment="0" applyProtection="0"/>
    <xf numFmtId="0" fontId="17" fillId="0" borderId="24" applyNumberFormat="0" applyFill="0" applyAlignment="0" applyProtection="0"/>
    <xf numFmtId="0" fontId="17" fillId="0" borderId="24" applyNumberFormat="0" applyFill="0" applyAlignment="0" applyProtection="0"/>
    <xf numFmtId="0" fontId="17" fillId="0" borderId="24" applyNumberFormat="0" applyFill="0" applyAlignment="0" applyProtection="0"/>
    <xf numFmtId="0" fontId="17" fillId="0" borderId="24" applyNumberFormat="0" applyFill="0" applyAlignment="0" applyProtection="0"/>
    <xf numFmtId="0" fontId="17" fillId="0" borderId="24" applyNumberFormat="0" applyFill="0" applyAlignment="0" applyProtection="0"/>
    <xf numFmtId="0" fontId="17" fillId="0" borderId="24" applyNumberFormat="0" applyFill="0" applyAlignment="0" applyProtection="0"/>
    <xf numFmtId="0" fontId="34" fillId="0" borderId="0" applyNumberForma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3" fillId="9" borderId="10" applyNumberFormat="0" applyFont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8" fillId="33" borderId="0" applyNumberFormat="0" applyBorder="0" applyAlignment="0" applyProtection="0"/>
    <xf numFmtId="43" fontId="2" fillId="0" borderId="0" applyFont="0" applyFill="0" applyBorder="0" applyAlignment="0" applyProtection="0"/>
    <xf numFmtId="0" fontId="18" fillId="10" borderId="0" applyNumberFormat="0" applyBorder="0" applyAlignment="0" applyProtection="0"/>
    <xf numFmtId="0" fontId="18" fillId="14" borderId="0" applyNumberFormat="0" applyBorder="0" applyAlignment="0" applyProtection="0"/>
    <xf numFmtId="43" fontId="2" fillId="0" borderId="0" applyFont="0" applyFill="0" applyBorder="0" applyAlignment="0" applyProtection="0"/>
    <xf numFmtId="0" fontId="18" fillId="18" borderId="0" applyNumberFormat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8" fillId="22" borderId="0" applyNumberFormat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8" fillId="30" borderId="0" applyNumberFormat="0" applyBorder="0" applyAlignment="0" applyProtection="0"/>
    <xf numFmtId="0" fontId="8" fillId="4" borderId="0" applyNumberFormat="0" applyBorder="0" applyAlignment="0" applyProtection="0"/>
    <xf numFmtId="44" fontId="2" fillId="0" borderId="0" applyFont="0" applyFill="0" applyBorder="0" applyAlignment="0" applyProtection="0"/>
    <xf numFmtId="0" fontId="12" fillId="7" borderId="6" applyNumberFormat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7" fillId="3" borderId="0" applyNumberFormat="0" applyBorder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6" fillId="0" borderId="5" applyNumberFormat="0" applyFill="0" applyAlignment="0" applyProtection="0"/>
    <xf numFmtId="43" fontId="2" fillId="0" borderId="0" applyFont="0" applyFill="0" applyBorder="0" applyAlignment="0" applyProtection="0"/>
    <xf numFmtId="0" fontId="6" fillId="0" borderId="0" applyNumberFormat="0" applyFill="0" applyBorder="0" applyAlignment="0" applyProtection="0"/>
    <xf numFmtId="44" fontId="2" fillId="0" borderId="0" applyFont="0" applyFill="0" applyBorder="0" applyAlignment="0" applyProtection="0"/>
    <xf numFmtId="0" fontId="10" fillId="6" borderId="6" applyNumberFormat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3" fillId="0" borderId="8" applyNumberFormat="0" applyFill="0" applyAlignment="0" applyProtection="0"/>
    <xf numFmtId="0" fontId="9" fillId="5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3" fillId="9" borderId="10" applyNumberFormat="0" applyFont="0" applyAlignment="0" applyProtection="0"/>
    <xf numFmtId="0" fontId="3" fillId="9" borderId="10" applyNumberFormat="0" applyFont="0" applyAlignment="0" applyProtection="0"/>
    <xf numFmtId="0" fontId="3" fillId="9" borderId="10" applyNumberFormat="0" applyFont="0" applyAlignment="0" applyProtection="0"/>
    <xf numFmtId="0" fontId="3" fillId="9" borderId="10" applyNumberFormat="0" applyFont="0" applyAlignment="0" applyProtection="0"/>
    <xf numFmtId="0" fontId="3" fillId="9" borderId="10" applyNumberFormat="0" applyFont="0" applyAlignment="0" applyProtection="0"/>
    <xf numFmtId="0" fontId="3" fillId="9" borderId="10" applyNumberFormat="0" applyFont="0" applyAlignment="0" applyProtection="0"/>
    <xf numFmtId="0" fontId="3" fillId="9" borderId="10" applyNumberFormat="0" applyFont="0" applyAlignment="0" applyProtection="0"/>
    <xf numFmtId="0" fontId="3" fillId="9" borderId="10" applyNumberFormat="0" applyFont="0" applyAlignment="0" applyProtection="0"/>
    <xf numFmtId="0" fontId="3" fillId="9" borderId="10" applyNumberFormat="0" applyFont="0" applyAlignment="0" applyProtection="0"/>
    <xf numFmtId="0" fontId="3" fillId="9" borderId="10" applyNumberFormat="0" applyFont="0" applyAlignment="0" applyProtection="0"/>
    <xf numFmtId="0" fontId="3" fillId="9" borderId="10" applyNumberFormat="0" applyFont="0" applyAlignment="0" applyProtection="0"/>
    <xf numFmtId="0" fontId="3" fillId="9" borderId="10" applyNumberFormat="0" applyFont="0" applyAlignment="0" applyProtection="0"/>
    <xf numFmtId="0" fontId="3" fillId="9" borderId="10" applyNumberFormat="0" applyFont="0" applyAlignment="0" applyProtection="0"/>
    <xf numFmtId="0" fontId="3" fillId="9" borderId="10" applyNumberFormat="0" applyFont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1" fillId="7" borderId="7" applyNumberFormat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7" fillId="0" borderId="11" applyNumberFormat="0" applyFill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30" borderId="0" applyNumberFormat="0" applyBorder="0" applyAlignment="0" applyProtection="0"/>
    <xf numFmtId="0" fontId="18" fillId="30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12" fillId="7" borderId="6" applyNumberFormat="0" applyAlignment="0" applyProtection="0"/>
    <xf numFmtId="0" fontId="12" fillId="7" borderId="6" applyNumberFormat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4" fillId="0" borderId="3" applyNumberFormat="0" applyFill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5" fillId="0" borderId="4" applyNumberFormat="0" applyFill="0" applyAlignment="0" applyProtection="0"/>
    <xf numFmtId="0" fontId="6" fillId="0" borderId="5" applyNumberFormat="0" applyFill="0" applyAlignment="0" applyProtection="0"/>
    <xf numFmtId="0" fontId="6" fillId="0" borderId="5" applyNumberFormat="0" applyFill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6" borderId="6" applyNumberFormat="0" applyAlignment="0" applyProtection="0"/>
    <xf numFmtId="0" fontId="10" fillId="6" borderId="6" applyNumberFormat="0" applyAlignment="0" applyProtection="0"/>
    <xf numFmtId="0" fontId="13" fillId="0" borderId="8" applyNumberFormat="0" applyFill="0" applyAlignment="0" applyProtection="0"/>
    <xf numFmtId="0" fontId="13" fillId="0" borderId="8" applyNumberFormat="0" applyFill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3" fillId="9" borderId="10" applyNumberFormat="0" applyFont="0" applyAlignment="0" applyProtection="0"/>
    <xf numFmtId="0" fontId="11" fillId="7" borderId="7" applyNumberFormat="0" applyAlignment="0" applyProtection="0"/>
    <xf numFmtId="0" fontId="11" fillId="7" borderId="7" applyNumberFormat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7" fillId="0" borderId="11" applyNumberFormat="0" applyFill="0" applyAlignment="0" applyProtection="0"/>
    <xf numFmtId="0" fontId="17" fillId="0" borderId="11" applyNumberFormat="0" applyFill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3" fillId="16" borderId="0" applyNumberFormat="0" applyBorder="0" applyAlignment="0" applyProtection="0"/>
    <xf numFmtId="44" fontId="2" fillId="0" borderId="0" applyFont="0" applyFill="0" applyBorder="0" applyAlignment="0" applyProtection="0"/>
    <xf numFmtId="0" fontId="3" fillId="27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3" fillId="0" borderId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0" fontId="17" fillId="0" borderId="25" applyNumberFormat="0" applyFill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3" fillId="11" borderId="0" applyNumberFormat="0" applyBorder="0" applyAlignment="0" applyProtection="0"/>
    <xf numFmtId="43" fontId="2" fillId="0" borderId="0" applyFont="0" applyFill="0" applyBorder="0" applyAlignment="0" applyProtection="0"/>
    <xf numFmtId="0" fontId="3" fillId="35" borderId="0" applyNumberFormat="0" applyBorder="0" applyAlignment="0" applyProtection="0"/>
    <xf numFmtId="0" fontId="3" fillId="15" borderId="0" applyNumberFormat="0" applyBorder="0" applyAlignment="0" applyProtection="0"/>
    <xf numFmtId="44" fontId="2" fillId="0" borderId="0" applyFont="0" applyFill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44" fontId="2" fillId="0" borderId="0" applyFont="0" applyFill="0" applyBorder="0" applyAlignment="0" applyProtection="0"/>
    <xf numFmtId="0" fontId="3" fillId="39" borderId="0" applyNumberFormat="0" applyBorder="0" applyAlignment="0" applyProtection="0"/>
    <xf numFmtId="0" fontId="3" fillId="23" borderId="0" applyNumberFormat="0" applyBorder="0" applyAlignment="0" applyProtection="0"/>
    <xf numFmtId="0" fontId="3" fillId="41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43" borderId="0" applyNumberFormat="0" applyBorder="0" applyAlignment="0" applyProtection="0"/>
    <xf numFmtId="0" fontId="3" fillId="12" borderId="0" applyNumberFormat="0" applyBorder="0" applyAlignment="0" applyProtection="0"/>
    <xf numFmtId="43" fontId="2" fillId="0" borderId="0" applyFont="0" applyFill="0" applyBorder="0" applyAlignment="0" applyProtection="0"/>
    <xf numFmtId="0" fontId="3" fillId="34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45" borderId="0" applyNumberFormat="0" applyBorder="0" applyAlignment="0" applyProtection="0"/>
    <xf numFmtId="0" fontId="3" fillId="24" borderId="0" applyNumberFormat="0" applyBorder="0" applyAlignment="0" applyProtection="0"/>
    <xf numFmtId="44" fontId="2" fillId="0" borderId="0" applyFont="0" applyFill="0" applyBorder="0" applyAlignment="0" applyProtection="0"/>
    <xf numFmtId="0" fontId="3" fillId="41" borderId="0" applyNumberFormat="0" applyBorder="0" applyAlignment="0" applyProtection="0"/>
    <xf numFmtId="0" fontId="3" fillId="28" borderId="0" applyNumberFormat="0" applyBorder="0" applyAlignment="0" applyProtection="0"/>
    <xf numFmtId="44" fontId="2" fillId="0" borderId="0" applyFont="0" applyFill="0" applyBorder="0" applyAlignment="0" applyProtection="0"/>
    <xf numFmtId="0" fontId="3" fillId="34" borderId="0" applyNumberFormat="0" applyBorder="0" applyAlignment="0" applyProtection="0"/>
    <xf numFmtId="0" fontId="3" fillId="32" borderId="0" applyNumberFormat="0" applyBorder="0" applyAlignment="0" applyProtection="0"/>
    <xf numFmtId="0" fontId="3" fillId="4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3" fillId="0" borderId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3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3" fillId="9" borderId="10" applyNumberFormat="0" applyFont="0" applyAlignment="0" applyProtection="0"/>
    <xf numFmtId="0" fontId="3" fillId="9" borderId="10" applyNumberFormat="0" applyFont="0" applyAlignment="0" applyProtection="0"/>
    <xf numFmtId="0" fontId="3" fillId="9" borderId="10" applyNumberFormat="0" applyFont="0" applyAlignment="0" applyProtection="0"/>
    <xf numFmtId="0" fontId="3" fillId="9" borderId="10" applyNumberFormat="0" applyFont="0" applyAlignment="0" applyProtection="0"/>
    <xf numFmtId="0" fontId="3" fillId="9" borderId="10" applyNumberFormat="0" applyFont="0" applyAlignment="0" applyProtection="0"/>
    <xf numFmtId="0" fontId="3" fillId="9" borderId="10" applyNumberFormat="0" applyFont="0" applyAlignment="0" applyProtection="0"/>
    <xf numFmtId="0" fontId="3" fillId="9" borderId="10" applyNumberFormat="0" applyFont="0" applyAlignment="0" applyProtection="0"/>
    <xf numFmtId="0" fontId="3" fillId="9" borderId="10" applyNumberFormat="0" applyFont="0" applyAlignment="0" applyProtection="0"/>
    <xf numFmtId="0" fontId="3" fillId="9" borderId="10" applyNumberFormat="0" applyFont="0" applyAlignment="0" applyProtection="0"/>
    <xf numFmtId="0" fontId="3" fillId="9" borderId="10" applyNumberFormat="0" applyFont="0" applyAlignment="0" applyProtection="0"/>
    <xf numFmtId="0" fontId="3" fillId="9" borderId="10" applyNumberFormat="0" applyFont="0" applyAlignment="0" applyProtection="0"/>
    <xf numFmtId="0" fontId="3" fillId="9" borderId="10" applyNumberFormat="0" applyFont="0" applyAlignment="0" applyProtection="0"/>
    <xf numFmtId="0" fontId="3" fillId="9" borderId="10" applyNumberFormat="0" applyFont="0" applyAlignment="0" applyProtection="0"/>
    <xf numFmtId="0" fontId="3" fillId="9" borderId="10" applyNumberFormat="0" applyFont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3" fillId="9" borderId="10" applyNumberFormat="0" applyFont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43" fontId="2" fillId="0" borderId="0" applyFont="0" applyFill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43" fontId="2" fillId="0" borderId="0" applyFont="0" applyFill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3" fillId="0" borderId="0"/>
    <xf numFmtId="0" fontId="3" fillId="0" borderId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32" fillId="42" borderId="0" applyNumberFormat="0" applyBorder="0" applyAlignment="0" applyProtection="0"/>
    <xf numFmtId="0" fontId="32" fillId="39" borderId="0" applyNumberFormat="0" applyBorder="0" applyAlignment="0" applyProtection="0"/>
    <xf numFmtId="0" fontId="32" fillId="42" borderId="0" applyNumberFormat="0" applyBorder="0" applyAlignment="0" applyProtection="0"/>
    <xf numFmtId="0" fontId="37" fillId="0" borderId="15" applyNumberFormat="0" applyFill="0" applyAlignment="0" applyProtection="0"/>
    <xf numFmtId="0" fontId="38" fillId="0" borderId="17" applyNumberFormat="0" applyFill="0" applyAlignment="0" applyProtection="0"/>
    <xf numFmtId="0" fontId="39" fillId="0" borderId="19" applyNumberFormat="0" applyFill="0" applyAlignment="0" applyProtection="0"/>
    <xf numFmtId="0" fontId="39" fillId="0" borderId="0" applyNumberFormat="0" applyFill="0" applyBorder="0" applyAlignment="0" applyProtection="0"/>
    <xf numFmtId="0" fontId="33" fillId="44" borderId="12" applyNumberFormat="0" applyAlignment="0" applyProtection="0"/>
    <xf numFmtId="0" fontId="33" fillId="40" borderId="12" applyNumberFormat="0" applyAlignment="0" applyProtection="0"/>
    <xf numFmtId="0" fontId="33" fillId="44" borderId="12" applyNumberFormat="0" applyAlignment="0" applyProtection="0"/>
    <xf numFmtId="0" fontId="40" fillId="0" borderId="21" applyNumberFormat="0" applyFill="0" applyAlignment="0" applyProtection="0"/>
    <xf numFmtId="0" fontId="54" fillId="44" borderId="0" applyNumberFormat="0" applyBorder="0" applyAlignment="0" applyProtection="0"/>
    <xf numFmtId="0" fontId="41" fillId="44" borderId="0" applyNumberFormat="0" applyBorder="0" applyAlignment="0" applyProtection="0"/>
    <xf numFmtId="0" fontId="54" fillId="4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3" fillId="0" borderId="0"/>
    <xf numFmtId="0" fontId="2" fillId="0" borderId="0"/>
    <xf numFmtId="0" fontId="55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9" borderId="10" applyNumberFormat="0" applyFont="0" applyAlignment="0" applyProtection="0"/>
    <xf numFmtId="0" fontId="3" fillId="9" borderId="10" applyNumberFormat="0" applyFont="0" applyAlignment="0" applyProtection="0"/>
    <xf numFmtId="0" fontId="55" fillId="38" borderId="22" applyNumberFormat="0" applyFont="0" applyAlignment="0" applyProtection="0"/>
    <xf numFmtId="0" fontId="3" fillId="9" borderId="10" applyNumberFormat="0" applyFont="0" applyAlignment="0" applyProtection="0"/>
    <xf numFmtId="0" fontId="23" fillId="38" borderId="22" applyNumberFormat="0" applyFont="0" applyAlignment="0" applyProtection="0"/>
    <xf numFmtId="0" fontId="23" fillId="38" borderId="22" applyNumberFormat="0" applyFont="0" applyAlignment="0" applyProtection="0"/>
    <xf numFmtId="0" fontId="55" fillId="38" borderId="22" applyNumberFormat="0" applyFont="0" applyAlignment="0" applyProtection="0"/>
    <xf numFmtId="0" fontId="3" fillId="9" borderId="10" applyNumberFormat="0" applyFont="0" applyAlignment="0" applyProtection="0"/>
    <xf numFmtId="0" fontId="35" fillId="57" borderId="23" applyNumberFormat="0" applyAlignment="0" applyProtection="0"/>
    <xf numFmtId="0" fontId="35" fillId="43" borderId="23" applyNumberFormat="0" applyAlignment="0" applyProtection="0"/>
    <xf numFmtId="0" fontId="35" fillId="57" borderId="23" applyNumberFormat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42" fillId="0" borderId="0" applyNumberFormat="0" applyFill="0" applyBorder="0" applyAlignment="0" applyProtection="0"/>
    <xf numFmtId="0" fontId="36" fillId="0" borderId="24" applyNumberFormat="0" applyFill="0" applyAlignment="0" applyProtection="0"/>
    <xf numFmtId="0" fontId="36" fillId="0" borderId="25" applyNumberFormat="0" applyFill="0" applyAlignment="0" applyProtection="0"/>
    <xf numFmtId="0" fontId="36" fillId="0" borderId="24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9" borderId="10" applyNumberFormat="0" applyFont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3" fillId="0" borderId="0"/>
    <xf numFmtId="0" fontId="3" fillId="9" borderId="10" applyNumberFormat="0" applyFont="0" applyAlignment="0" applyProtection="0"/>
    <xf numFmtId="0" fontId="3" fillId="0" borderId="0"/>
    <xf numFmtId="0" fontId="3" fillId="9" borderId="10" applyNumberFormat="0" applyFont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0" borderId="0"/>
    <xf numFmtId="0" fontId="3" fillId="9" borderId="10" applyNumberFormat="0" applyFont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5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37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3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41" borderId="0" applyNumberFormat="0" applyBorder="0" applyAlignment="0" applyProtection="0"/>
    <xf numFmtId="0" fontId="3" fillId="23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43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45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41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3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46" borderId="0" applyNumberFormat="0" applyBorder="0" applyAlignment="0" applyProtection="0"/>
    <xf numFmtId="0" fontId="3" fillId="32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8" fillId="33" borderId="0" applyNumberFormat="0" applyBorder="0" applyAlignment="0" applyProtection="0"/>
    <xf numFmtId="0" fontId="18" fillId="10" borderId="0" applyNumberFormat="0" applyBorder="0" applyAlignment="0" applyProtection="0"/>
    <xf numFmtId="0" fontId="18" fillId="14" borderId="0" applyNumberFormat="0" applyBorder="0" applyAlignment="0" applyProtection="0"/>
    <xf numFmtId="0" fontId="18" fillId="18" borderId="0" applyNumberFormat="0" applyBorder="0" applyAlignment="0" applyProtection="0"/>
    <xf numFmtId="0" fontId="18" fillId="22" borderId="0" applyNumberFormat="0" applyBorder="0" applyAlignment="0" applyProtection="0"/>
    <xf numFmtId="0" fontId="18" fillId="30" borderId="0" applyNumberFormat="0" applyBorder="0" applyAlignment="0" applyProtection="0"/>
    <xf numFmtId="0" fontId="8" fillId="4" borderId="0" applyNumberFormat="0" applyBorder="0" applyAlignment="0" applyProtection="0"/>
    <xf numFmtId="0" fontId="12" fillId="7" borderId="6" applyNumberFormat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9" borderId="10" applyNumberFormat="0" applyFont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0" borderId="0"/>
    <xf numFmtId="0" fontId="3" fillId="9" borderId="10" applyNumberFormat="0" applyFont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0" borderId="0"/>
    <xf numFmtId="0" fontId="3" fillId="9" borderId="10" applyNumberFormat="0" applyFont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0" borderId="0"/>
    <xf numFmtId="0" fontId="3" fillId="9" borderId="10" applyNumberFormat="0" applyFont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0" borderId="0"/>
    <xf numFmtId="0" fontId="3" fillId="9" borderId="10" applyNumberFormat="0" applyFont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0" borderId="0"/>
    <xf numFmtId="0" fontId="3" fillId="9" borderId="10" applyNumberFormat="0" applyFont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0" borderId="0"/>
    <xf numFmtId="0" fontId="3" fillId="0" borderId="0"/>
    <xf numFmtId="0" fontId="3" fillId="9" borderId="10" applyNumberFormat="0" applyFont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9" borderId="10" applyNumberFormat="0" applyFont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0" borderId="0"/>
    <xf numFmtId="0" fontId="3" fillId="9" borderId="10" applyNumberFormat="0" applyFont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0" borderId="0"/>
    <xf numFmtId="0" fontId="3" fillId="9" borderId="10" applyNumberFormat="0" applyFont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0" borderId="0"/>
    <xf numFmtId="0" fontId="3" fillId="9" borderId="10" applyNumberFormat="0" applyFont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0" borderId="0"/>
    <xf numFmtId="0" fontId="3" fillId="9" borderId="10" applyNumberFormat="0" applyFont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0" borderId="0"/>
    <xf numFmtId="0" fontId="3" fillId="9" borderId="10" applyNumberFormat="0" applyFont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0" borderId="0"/>
    <xf numFmtId="0" fontId="3" fillId="9" borderId="10" applyNumberFormat="0" applyFont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0" borderId="0"/>
    <xf numFmtId="0" fontId="3" fillId="0" borderId="0"/>
    <xf numFmtId="0" fontId="3" fillId="9" borderId="10" applyNumberFormat="0" applyFont="0" applyAlignment="0" applyProtection="0"/>
    <xf numFmtId="0" fontId="3" fillId="0" borderId="0"/>
    <xf numFmtId="0" fontId="3" fillId="9" borderId="10" applyNumberFormat="0" applyFont="0" applyAlignment="0" applyProtection="0"/>
    <xf numFmtId="0" fontId="3" fillId="0" borderId="0"/>
    <xf numFmtId="0" fontId="3" fillId="0" borderId="0"/>
    <xf numFmtId="0" fontId="3" fillId="9" borderId="10" applyNumberFormat="0" applyFont="0" applyAlignment="0" applyProtection="0"/>
    <xf numFmtId="0" fontId="3" fillId="0" borderId="0"/>
    <xf numFmtId="0" fontId="3" fillId="9" borderId="10" applyNumberFormat="0" applyFont="0" applyAlignment="0" applyProtection="0"/>
    <xf numFmtId="0" fontId="3" fillId="9" borderId="10" applyNumberFormat="0" applyFont="0" applyAlignment="0" applyProtection="0"/>
    <xf numFmtId="0" fontId="3" fillId="19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9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11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1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15" borderId="0" applyNumberFormat="0" applyBorder="0" applyAlignment="0" applyProtection="0"/>
    <xf numFmtId="0" fontId="3" fillId="9" borderId="10" applyNumberFormat="0" applyFont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12" borderId="0" applyNumberFormat="0" applyBorder="0" applyAlignment="0" applyProtection="0"/>
    <xf numFmtId="0" fontId="3" fillId="20" borderId="0" applyNumberFormat="0" applyBorder="0" applyAlignment="0" applyProtection="0"/>
    <xf numFmtId="0" fontId="3" fillId="11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1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15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12" borderId="0" applyNumberFormat="0" applyBorder="0" applyAlignment="0" applyProtection="0"/>
    <xf numFmtId="0" fontId="3" fillId="20" borderId="0" applyNumberFormat="0" applyBorder="0" applyAlignment="0" applyProtection="0"/>
    <xf numFmtId="0" fontId="3" fillId="11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1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15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12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1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15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12" borderId="0" applyNumberFormat="0" applyBorder="0" applyAlignment="0" applyProtection="0"/>
    <xf numFmtId="0" fontId="3" fillId="20" borderId="0" applyNumberFormat="0" applyBorder="0" applyAlignment="0" applyProtection="0"/>
    <xf numFmtId="0" fontId="3" fillId="1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16" borderId="0" applyNumberFormat="0" applyBorder="0" applyAlignment="0" applyProtection="0"/>
    <xf numFmtId="0" fontId="3" fillId="0" borderId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15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11" borderId="0" applyNumberFormat="0" applyBorder="0" applyAlignment="0" applyProtection="0"/>
    <xf numFmtId="0" fontId="3" fillId="20" borderId="0" applyNumberFormat="0" applyBorder="0" applyAlignment="0" applyProtection="0"/>
    <xf numFmtId="0" fontId="3" fillId="16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15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9" borderId="10" applyNumberFormat="0" applyFont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0" borderId="0"/>
    <xf numFmtId="0" fontId="3" fillId="9" borderId="10" applyNumberFormat="0" applyFont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0" borderId="0"/>
    <xf numFmtId="0" fontId="3" fillId="9" borderId="10" applyNumberFormat="0" applyFont="0" applyAlignment="0" applyProtection="0"/>
    <xf numFmtId="0" fontId="3" fillId="0" borderId="0"/>
    <xf numFmtId="0" fontId="3" fillId="9" borderId="10" applyNumberFormat="0" applyFont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9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1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1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15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0" borderId="0"/>
    <xf numFmtId="0" fontId="3" fillId="9" borderId="10" applyNumberFormat="0" applyFont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0" borderId="0"/>
    <xf numFmtId="0" fontId="3" fillId="9" borderId="10" applyNumberFormat="0" applyFont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9" fontId="2" fillId="0" borderId="0" applyFont="0" applyFill="0" applyBorder="0" applyAlignment="0" applyProtection="0"/>
    <xf numFmtId="0" fontId="3" fillId="0" borderId="0"/>
    <xf numFmtId="0" fontId="3" fillId="9" borderId="10" applyNumberFormat="0" applyFont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0" borderId="0"/>
    <xf numFmtId="0" fontId="3" fillId="9" borderId="10" applyNumberFormat="0" applyFont="0" applyAlignment="0" applyProtection="0"/>
    <xf numFmtId="0" fontId="3" fillId="0" borderId="0"/>
    <xf numFmtId="0" fontId="3" fillId="9" borderId="10" applyNumberFormat="0" applyFont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9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1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1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15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0" borderId="0"/>
    <xf numFmtId="0" fontId="3" fillId="0" borderId="0"/>
    <xf numFmtId="0" fontId="3" fillId="9" borderId="10" applyNumberFormat="0" applyFont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0" borderId="0"/>
    <xf numFmtId="0" fontId="3" fillId="9" borderId="10" applyNumberFormat="0" applyFont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</cellStyleXfs>
  <cellXfs count="37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14" fontId="0" fillId="0" borderId="0" xfId="0" applyNumberFormat="1"/>
    <xf numFmtId="0" fontId="0" fillId="2" borderId="0" xfId="0" applyFill="1"/>
    <xf numFmtId="0" fontId="0" fillId="0" borderId="0" xfId="0" applyAlignment="1"/>
    <xf numFmtId="164" fontId="0" fillId="0" borderId="0" xfId="0" applyNumberFormat="1"/>
    <xf numFmtId="2" fontId="0" fillId="0" borderId="0" xfId="0" applyNumberFormat="1"/>
    <xf numFmtId="0" fontId="0" fillId="0" borderId="0" xfId="0" applyFill="1"/>
    <xf numFmtId="0" fontId="0" fillId="0" borderId="2" xfId="0" applyFill="1" applyBorder="1"/>
    <xf numFmtId="165" fontId="0" fillId="0" borderId="0" xfId="0" applyNumberFormat="1"/>
    <xf numFmtId="0" fontId="0" fillId="0" borderId="0" xfId="0" applyAlignment="1">
      <alignment horizontal="center"/>
    </xf>
    <xf numFmtId="17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 wrapText="1"/>
    </xf>
    <xf numFmtId="3" fontId="0" fillId="0" borderId="0" xfId="0" applyNumberFormat="1"/>
    <xf numFmtId="2" fontId="0" fillId="0" borderId="0" xfId="0" applyNumberFormat="1" applyAlignment="1"/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64" fontId="0" fillId="59" borderId="0" xfId="0" applyNumberFormat="1" applyFill="1"/>
    <xf numFmtId="2" fontId="0" fillId="59" borderId="0" xfId="0" applyNumberFormat="1" applyFill="1"/>
    <xf numFmtId="2" fontId="2" fillId="59" borderId="0" xfId="0" applyNumberFormat="1" applyFont="1" applyFill="1"/>
    <xf numFmtId="0" fontId="0" fillId="59" borderId="0" xfId="0" applyFill="1" applyAlignment="1"/>
    <xf numFmtId="0" fontId="0" fillId="59" borderId="0" xfId="0" applyFill="1"/>
    <xf numFmtId="1" fontId="0" fillId="0" borderId="0" xfId="0" applyNumberFormat="1"/>
    <xf numFmtId="1" fontId="0" fillId="0" borderId="0" xfId="0" applyNumberFormat="1" applyAlignment="1">
      <alignment horizontal="center" vertical="center" wrapText="1"/>
    </xf>
    <xf numFmtId="0" fontId="0" fillId="60" borderId="0" xfId="0" applyFill="1" applyAlignment="1">
      <alignment wrapText="1"/>
    </xf>
    <xf numFmtId="0" fontId="0" fillId="60" borderId="1" xfId="0" applyFill="1" applyBorder="1" applyAlignment="1">
      <alignment wrapText="1"/>
    </xf>
    <xf numFmtId="0" fontId="0" fillId="0" borderId="1" xfId="0" applyFill="1" applyBorder="1"/>
    <xf numFmtId="165" fontId="0" fillId="2" borderId="0" xfId="0" applyNumberFormat="1" applyFill="1"/>
    <xf numFmtId="0" fontId="0" fillId="0" borderId="0" xfId="0" applyFill="1" applyBorder="1"/>
    <xf numFmtId="3" fontId="0" fillId="61" borderId="0" xfId="0" applyNumberFormat="1" applyFill="1"/>
    <xf numFmtId="0" fontId="0" fillId="60" borderId="0" xfId="0" applyFill="1" applyAlignment="1"/>
    <xf numFmtId="0" fontId="0" fillId="0" borderId="1" xfId="0" applyBorder="1" applyAlignment="1"/>
    <xf numFmtId="3" fontId="0" fillId="62" borderId="0" xfId="0" applyNumberFormat="1" applyFill="1"/>
    <xf numFmtId="0" fontId="0" fillId="62" borderId="0" xfId="0" applyFill="1"/>
    <xf numFmtId="9" fontId="0" fillId="0" borderId="0" xfId="0" applyNumberFormat="1" applyAlignment="1">
      <alignment horizontal="center" vertical="center" wrapText="1"/>
    </xf>
  </cellXfs>
  <cellStyles count="63124">
    <cellStyle name="20% - Accent1" xfId="18" builtinId="30" customBuiltin="1"/>
    <cellStyle name="20% - Accent1 10" xfId="58"/>
    <cellStyle name="20% - Accent1 10 2" xfId="23127"/>
    <cellStyle name="20% - Accent1 11" xfId="59"/>
    <cellStyle name="20% - Accent1 11 2" xfId="23097"/>
    <cellStyle name="20% - Accent1 12" xfId="60"/>
    <cellStyle name="20% - Accent1 12 2" xfId="23129"/>
    <cellStyle name="20% - Accent1 13" xfId="23054"/>
    <cellStyle name="20% - Accent1 14" xfId="23090"/>
    <cellStyle name="20% - Accent1 15" xfId="57836"/>
    <cellStyle name="20% - Accent1 16" xfId="58215"/>
    <cellStyle name="20% - Accent1 17" xfId="58229"/>
    <cellStyle name="20% - Accent1 18" xfId="58244"/>
    <cellStyle name="20% - Accent1 19" xfId="62690"/>
    <cellStyle name="20% - Accent1 2" xfId="61"/>
    <cellStyle name="20% - Accent1 2 10" xfId="62"/>
    <cellStyle name="20% - Accent1 2 10 2" xfId="33049"/>
    <cellStyle name="20% - Accent1 2 11" xfId="63"/>
    <cellStyle name="20% - Accent1 2 12" xfId="64"/>
    <cellStyle name="20% - Accent1 2 2" xfId="65"/>
    <cellStyle name="20% - Accent1 2 2 10" xfId="58256"/>
    <cellStyle name="20% - Accent1 2 2 2" xfId="66"/>
    <cellStyle name="20% - Accent1 2 2 2 2" xfId="23139"/>
    <cellStyle name="20% - Accent1 2 2 3" xfId="67"/>
    <cellStyle name="20% - Accent1 2 2 3 2" xfId="23108"/>
    <cellStyle name="20% - Accent1 2 2 4" xfId="68"/>
    <cellStyle name="20% - Accent1 2 2 4 2" xfId="23134"/>
    <cellStyle name="20% - Accent1 2 2 5" xfId="69"/>
    <cellStyle name="20% - Accent1 2 2 5 2" xfId="23100"/>
    <cellStyle name="20% - Accent1 2 2 6" xfId="70"/>
    <cellStyle name="20% - Accent1 2 2 6 2" xfId="33610"/>
    <cellStyle name="20% - Accent1 2 2 7" xfId="71"/>
    <cellStyle name="20% - Accent1 2 2 8" xfId="72"/>
    <cellStyle name="20% - Accent1 2 2 9" xfId="23125"/>
    <cellStyle name="20% - Accent1 2 3" xfId="73"/>
    <cellStyle name="20% - Accent1 2 3 2" xfId="74"/>
    <cellStyle name="20% - Accent1 2 3 3" xfId="75"/>
    <cellStyle name="20% - Accent1 2 3 4" xfId="23096"/>
    <cellStyle name="20% - Accent1 2 4" xfId="76"/>
    <cellStyle name="20% - Accent1 2 4 2" xfId="77"/>
    <cellStyle name="20% - Accent1 2 4 3" xfId="78"/>
    <cellStyle name="20% - Accent1 2 4 4" xfId="23122"/>
    <cellStyle name="20% - Accent1 2 4 5" xfId="58257"/>
    <cellStyle name="20% - Accent1 2 5" xfId="79"/>
    <cellStyle name="20% - Accent1 2 5 2" xfId="23138"/>
    <cellStyle name="20% - Accent1 2 6" xfId="80"/>
    <cellStyle name="20% - Accent1 2 6 2" xfId="23113"/>
    <cellStyle name="20% - Accent1 2 7" xfId="81"/>
    <cellStyle name="20% - Accent1 2 7 2" xfId="23130"/>
    <cellStyle name="20% - Accent1 2 8" xfId="82"/>
    <cellStyle name="20% - Accent1 2 8 2" xfId="23135"/>
    <cellStyle name="20% - Accent1 2 9" xfId="83"/>
    <cellStyle name="20% - Accent1 2 9 2" xfId="23131"/>
    <cellStyle name="20% - Accent1 2_CEWH-TLM Accounting" xfId="84"/>
    <cellStyle name="20% - Accent1 20" xfId="62704"/>
    <cellStyle name="20% - Accent1 21" xfId="62718"/>
    <cellStyle name="20% - Accent1 22" xfId="62732"/>
    <cellStyle name="20% - Accent1 23" xfId="62746"/>
    <cellStyle name="20% - Accent1 24" xfId="62760"/>
    <cellStyle name="20% - Accent1 25" xfId="62775"/>
    <cellStyle name="20% - Accent1 26" xfId="62788"/>
    <cellStyle name="20% - Accent1 27" xfId="62802"/>
    <cellStyle name="20% - Accent1 28" xfId="62816"/>
    <cellStyle name="20% - Accent1 29" xfId="62830"/>
    <cellStyle name="20% - Accent1 3" xfId="85"/>
    <cellStyle name="20% - Accent1 3 2" xfId="53686"/>
    <cellStyle name="20% - Accent1 3 3" xfId="23133"/>
    <cellStyle name="20% - Accent1 3 4" xfId="58107"/>
    <cellStyle name="20% - Accent1 3 5" xfId="58258"/>
    <cellStyle name="20% - Accent1 30" xfId="62844"/>
    <cellStyle name="20% - Accent1 31" xfId="62858"/>
    <cellStyle name="20% - Accent1 32" xfId="62872"/>
    <cellStyle name="20% - Accent1 33" xfId="62896"/>
    <cellStyle name="20% - Accent1 34" xfId="62903"/>
    <cellStyle name="20% - Accent1 35" xfId="62902"/>
    <cellStyle name="20% - Accent1 36" xfId="62906"/>
    <cellStyle name="20% - Accent1 37" xfId="62919"/>
    <cellStyle name="20% - Accent1 38" xfId="62931"/>
    <cellStyle name="20% - Accent1 39" xfId="62963"/>
    <cellStyle name="20% - Accent1 4" xfId="86"/>
    <cellStyle name="20% - Accent1 4 2" xfId="87"/>
    <cellStyle name="20% - Accent1 4 2 2" xfId="53829"/>
    <cellStyle name="20% - Accent1 4 2 3" xfId="23093"/>
    <cellStyle name="20% - Accent1 4 3" xfId="88"/>
    <cellStyle name="20% - Accent1 4 3 2" xfId="23132"/>
    <cellStyle name="20% - Accent1 4 4" xfId="89"/>
    <cellStyle name="20% - Accent1 4 4 2" xfId="23112"/>
    <cellStyle name="20% - Accent1 4 5" xfId="90"/>
    <cellStyle name="20% - Accent1 4 5 2" xfId="23118"/>
    <cellStyle name="20% - Accent1 4 6" xfId="91"/>
    <cellStyle name="20% - Accent1 4 6 2" xfId="33611"/>
    <cellStyle name="20% - Accent1 4 7" xfId="92"/>
    <cellStyle name="20% - Accent1 4 8" xfId="23137"/>
    <cellStyle name="20% - Accent1 4 9" xfId="58259"/>
    <cellStyle name="20% - Accent1 40" xfId="62984"/>
    <cellStyle name="20% - Accent1 41" xfId="63000"/>
    <cellStyle name="20% - Accent1 42" xfId="63006"/>
    <cellStyle name="20% - Accent1 43" xfId="63026"/>
    <cellStyle name="20% - Accent1 44" xfId="63040"/>
    <cellStyle name="20% - Accent1 45" xfId="63055"/>
    <cellStyle name="20% - Accent1 46" xfId="63071"/>
    <cellStyle name="20% - Accent1 47" xfId="63077"/>
    <cellStyle name="20% - Accent1 48" xfId="63098"/>
    <cellStyle name="20% - Accent1 49" xfId="63112"/>
    <cellStyle name="20% - Accent1 5" xfId="93"/>
    <cellStyle name="20% - Accent1 5 2" xfId="53684"/>
    <cellStyle name="20% - Accent1 5 3" xfId="23119"/>
    <cellStyle name="20% - Accent1 50" xfId="57"/>
    <cellStyle name="20% - Accent1 6" xfId="94"/>
    <cellStyle name="20% - Accent1 6 2" xfId="23140"/>
    <cellStyle name="20% - Accent1 7" xfId="95"/>
    <cellStyle name="20% - Accent1 7 2" xfId="23141"/>
    <cellStyle name="20% - Accent1 8" xfId="96"/>
    <cellStyle name="20% - Accent1 8 2" xfId="23142"/>
    <cellStyle name="20% - Accent1 9" xfId="97"/>
    <cellStyle name="20% - Accent1 9 2" xfId="23143"/>
    <cellStyle name="20% - Accent2" xfId="22" builtinId="34" customBuiltin="1"/>
    <cellStyle name="20% - Accent2 10" xfId="99"/>
    <cellStyle name="20% - Accent2 10 2" xfId="23145"/>
    <cellStyle name="20% - Accent2 11" xfId="100"/>
    <cellStyle name="20% - Accent2 11 2" xfId="23146"/>
    <cellStyle name="20% - Accent2 12" xfId="101"/>
    <cellStyle name="20% - Accent2 12 2" xfId="23144"/>
    <cellStyle name="20% - Accent2 13" xfId="23058"/>
    <cellStyle name="20% - Accent2 14" xfId="23094"/>
    <cellStyle name="20% - Accent2 15" xfId="57837"/>
    <cellStyle name="20% - Accent2 16" xfId="58217"/>
    <cellStyle name="20% - Accent2 17" xfId="58231"/>
    <cellStyle name="20% - Accent2 18" xfId="58246"/>
    <cellStyle name="20% - Accent2 19" xfId="62692"/>
    <cellStyle name="20% - Accent2 2" xfId="102"/>
    <cellStyle name="20% - Accent2 2 10" xfId="103"/>
    <cellStyle name="20% - Accent2 2 10 2" xfId="33050"/>
    <cellStyle name="20% - Accent2 2 11" xfId="104"/>
    <cellStyle name="20% - Accent2 2 12" xfId="105"/>
    <cellStyle name="20% - Accent2 2 2" xfId="106"/>
    <cellStyle name="20% - Accent2 2 2 10" xfId="58260"/>
    <cellStyle name="20% - Accent2 2 2 2" xfId="107"/>
    <cellStyle name="20% - Accent2 2 2 2 2" xfId="23148"/>
    <cellStyle name="20% - Accent2 2 2 3" xfId="108"/>
    <cellStyle name="20% - Accent2 2 2 3 2" xfId="23149"/>
    <cellStyle name="20% - Accent2 2 2 4" xfId="109"/>
    <cellStyle name="20% - Accent2 2 2 4 2" xfId="23150"/>
    <cellStyle name="20% - Accent2 2 2 5" xfId="110"/>
    <cellStyle name="20% - Accent2 2 2 5 2" xfId="23151"/>
    <cellStyle name="20% - Accent2 2 2 6" xfId="111"/>
    <cellStyle name="20% - Accent2 2 2 6 2" xfId="33612"/>
    <cellStyle name="20% - Accent2 2 2 7" xfId="112"/>
    <cellStyle name="20% - Accent2 2 2 8" xfId="113"/>
    <cellStyle name="20% - Accent2 2 2 9" xfId="23147"/>
    <cellStyle name="20% - Accent2 2 3" xfId="114"/>
    <cellStyle name="20% - Accent2 2 3 2" xfId="115"/>
    <cellStyle name="20% - Accent2 2 3 3" xfId="116"/>
    <cellStyle name="20% - Accent2 2 3 4" xfId="23152"/>
    <cellStyle name="20% - Accent2 2 4" xfId="117"/>
    <cellStyle name="20% - Accent2 2 4 2" xfId="118"/>
    <cellStyle name="20% - Accent2 2 4 3" xfId="119"/>
    <cellStyle name="20% - Accent2 2 4 4" xfId="23153"/>
    <cellStyle name="20% - Accent2 2 4 5" xfId="58261"/>
    <cellStyle name="20% - Accent2 2 5" xfId="120"/>
    <cellStyle name="20% - Accent2 2 5 2" xfId="23154"/>
    <cellStyle name="20% - Accent2 2 6" xfId="121"/>
    <cellStyle name="20% - Accent2 2 6 2" xfId="23155"/>
    <cellStyle name="20% - Accent2 2 7" xfId="122"/>
    <cellStyle name="20% - Accent2 2 7 2" xfId="23156"/>
    <cellStyle name="20% - Accent2 2 8" xfId="123"/>
    <cellStyle name="20% - Accent2 2 8 2" xfId="23157"/>
    <cellStyle name="20% - Accent2 2 9" xfId="124"/>
    <cellStyle name="20% - Accent2 2 9 2" xfId="23158"/>
    <cellStyle name="20% - Accent2 2_CEWH-TLM Accounting" xfId="125"/>
    <cellStyle name="20% - Accent2 20" xfId="62706"/>
    <cellStyle name="20% - Accent2 21" xfId="62720"/>
    <cellStyle name="20% - Accent2 22" xfId="62734"/>
    <cellStyle name="20% - Accent2 23" xfId="62748"/>
    <cellStyle name="20% - Accent2 24" xfId="62762"/>
    <cellStyle name="20% - Accent2 25" xfId="62777"/>
    <cellStyle name="20% - Accent2 26" xfId="62790"/>
    <cellStyle name="20% - Accent2 27" xfId="62804"/>
    <cellStyle name="20% - Accent2 28" xfId="62818"/>
    <cellStyle name="20% - Accent2 29" xfId="62832"/>
    <cellStyle name="20% - Accent2 3" xfId="126"/>
    <cellStyle name="20% - Accent2 3 2" xfId="53689"/>
    <cellStyle name="20% - Accent2 3 3" xfId="23159"/>
    <cellStyle name="20% - Accent2 3 4" xfId="58109"/>
    <cellStyle name="20% - Accent2 3 5" xfId="58262"/>
    <cellStyle name="20% - Accent2 30" xfId="62846"/>
    <cellStyle name="20% - Accent2 31" xfId="62860"/>
    <cellStyle name="20% - Accent2 32" xfId="62874"/>
    <cellStyle name="20% - Accent2 33" xfId="62900"/>
    <cellStyle name="20% - Accent2 34" xfId="62913"/>
    <cellStyle name="20% - Accent2 35" xfId="62926"/>
    <cellStyle name="20% - Accent2 36" xfId="62938"/>
    <cellStyle name="20% - Accent2 37" xfId="62948"/>
    <cellStyle name="20% - Accent2 38" xfId="62960"/>
    <cellStyle name="20% - Accent2 39" xfId="62968"/>
    <cellStyle name="20% - Accent2 4" xfId="127"/>
    <cellStyle name="20% - Accent2 4 2" xfId="128"/>
    <cellStyle name="20% - Accent2 4 2 2" xfId="53831"/>
    <cellStyle name="20% - Accent2 4 2 3" xfId="23161"/>
    <cellStyle name="20% - Accent2 4 3" xfId="129"/>
    <cellStyle name="20% - Accent2 4 3 2" xfId="23162"/>
    <cellStyle name="20% - Accent2 4 4" xfId="130"/>
    <cellStyle name="20% - Accent2 4 4 2" xfId="23163"/>
    <cellStyle name="20% - Accent2 4 5" xfId="131"/>
    <cellStyle name="20% - Accent2 4 5 2" xfId="23164"/>
    <cellStyle name="20% - Accent2 4 6" xfId="132"/>
    <cellStyle name="20% - Accent2 4 6 2" xfId="33613"/>
    <cellStyle name="20% - Accent2 4 7" xfId="133"/>
    <cellStyle name="20% - Accent2 4 8" xfId="23160"/>
    <cellStyle name="20% - Accent2 4 9" xfId="58263"/>
    <cellStyle name="20% - Accent2 40" xfId="62986"/>
    <cellStyle name="20% - Accent2 41" xfId="63004"/>
    <cellStyle name="20% - Accent2 42" xfId="63014"/>
    <cellStyle name="20% - Accent2 43" xfId="63028"/>
    <cellStyle name="20% - Accent2 44" xfId="63042"/>
    <cellStyle name="20% - Accent2 45" xfId="63057"/>
    <cellStyle name="20% - Accent2 46" xfId="63075"/>
    <cellStyle name="20% - Accent2 47" xfId="63085"/>
    <cellStyle name="20% - Accent2 48" xfId="63100"/>
    <cellStyle name="20% - Accent2 49" xfId="63114"/>
    <cellStyle name="20% - Accent2 5" xfId="134"/>
    <cellStyle name="20% - Accent2 5 2" xfId="53687"/>
    <cellStyle name="20% - Accent2 5 3" xfId="23165"/>
    <cellStyle name="20% - Accent2 50" xfId="98"/>
    <cellStyle name="20% - Accent2 6" xfId="135"/>
    <cellStyle name="20% - Accent2 6 2" xfId="23166"/>
    <cellStyle name="20% - Accent2 7" xfId="136"/>
    <cellStyle name="20% - Accent2 7 2" xfId="23167"/>
    <cellStyle name="20% - Accent2 8" xfId="137"/>
    <cellStyle name="20% - Accent2 8 2" xfId="23168"/>
    <cellStyle name="20% - Accent2 9" xfId="138"/>
    <cellStyle name="20% - Accent2 9 2" xfId="23169"/>
    <cellStyle name="20% - Accent3" xfId="26" builtinId="38" customBuiltin="1"/>
    <cellStyle name="20% - Accent3 10" xfId="140"/>
    <cellStyle name="20% - Accent3 10 2" xfId="23171"/>
    <cellStyle name="20% - Accent3 11" xfId="141"/>
    <cellStyle name="20% - Accent3 11 2" xfId="23172"/>
    <cellStyle name="20% - Accent3 12" xfId="142"/>
    <cellStyle name="20% - Accent3 12 2" xfId="23170"/>
    <cellStyle name="20% - Accent3 13" xfId="23062"/>
    <cellStyle name="20% - Accent3 14" xfId="23098"/>
    <cellStyle name="20% - Accent3 15" xfId="57838"/>
    <cellStyle name="20% - Accent3 16" xfId="58219"/>
    <cellStyle name="20% - Accent3 17" xfId="58233"/>
    <cellStyle name="20% - Accent3 18" xfId="58248"/>
    <cellStyle name="20% - Accent3 19" xfId="62694"/>
    <cellStyle name="20% - Accent3 2" xfId="143"/>
    <cellStyle name="20% - Accent3 2 10" xfId="144"/>
    <cellStyle name="20% - Accent3 2 10 2" xfId="33051"/>
    <cellStyle name="20% - Accent3 2 11" xfId="145"/>
    <cellStyle name="20% - Accent3 2 12" xfId="146"/>
    <cellStyle name="20% - Accent3 2 2" xfId="147"/>
    <cellStyle name="20% - Accent3 2 2 10" xfId="58264"/>
    <cellStyle name="20% - Accent3 2 2 2" xfId="148"/>
    <cellStyle name="20% - Accent3 2 2 2 2" xfId="23174"/>
    <cellStyle name="20% - Accent3 2 2 3" xfId="149"/>
    <cellStyle name="20% - Accent3 2 2 3 2" xfId="23175"/>
    <cellStyle name="20% - Accent3 2 2 4" xfId="150"/>
    <cellStyle name="20% - Accent3 2 2 4 2" xfId="23176"/>
    <cellStyle name="20% - Accent3 2 2 5" xfId="151"/>
    <cellStyle name="20% - Accent3 2 2 5 2" xfId="23177"/>
    <cellStyle name="20% - Accent3 2 2 6" xfId="152"/>
    <cellStyle name="20% - Accent3 2 2 6 2" xfId="33614"/>
    <cellStyle name="20% - Accent3 2 2 7" xfId="153"/>
    <cellStyle name="20% - Accent3 2 2 8" xfId="154"/>
    <cellStyle name="20% - Accent3 2 2 9" xfId="23173"/>
    <cellStyle name="20% - Accent3 2 3" xfId="155"/>
    <cellStyle name="20% - Accent3 2 3 2" xfId="156"/>
    <cellStyle name="20% - Accent3 2 3 3" xfId="157"/>
    <cellStyle name="20% - Accent3 2 3 4" xfId="23178"/>
    <cellStyle name="20% - Accent3 2 4" xfId="158"/>
    <cellStyle name="20% - Accent3 2 4 2" xfId="159"/>
    <cellStyle name="20% - Accent3 2 4 3" xfId="160"/>
    <cellStyle name="20% - Accent3 2 4 4" xfId="23179"/>
    <cellStyle name="20% - Accent3 2 4 5" xfId="58265"/>
    <cellStyle name="20% - Accent3 2 5" xfId="161"/>
    <cellStyle name="20% - Accent3 2 5 2" xfId="23180"/>
    <cellStyle name="20% - Accent3 2 6" xfId="162"/>
    <cellStyle name="20% - Accent3 2 6 2" xfId="23181"/>
    <cellStyle name="20% - Accent3 2 7" xfId="163"/>
    <cellStyle name="20% - Accent3 2 7 2" xfId="23182"/>
    <cellStyle name="20% - Accent3 2 8" xfId="164"/>
    <cellStyle name="20% - Accent3 2 8 2" xfId="23183"/>
    <cellStyle name="20% - Accent3 2 9" xfId="165"/>
    <cellStyle name="20% - Accent3 2 9 2" xfId="23184"/>
    <cellStyle name="20% - Accent3 2_CEWH-TLM Accounting" xfId="166"/>
    <cellStyle name="20% - Accent3 20" xfId="62708"/>
    <cellStyle name="20% - Accent3 21" xfId="62722"/>
    <cellStyle name="20% - Accent3 22" xfId="62736"/>
    <cellStyle name="20% - Accent3 23" xfId="62750"/>
    <cellStyle name="20% - Accent3 24" xfId="62764"/>
    <cellStyle name="20% - Accent3 25" xfId="62779"/>
    <cellStyle name="20% - Accent3 26" xfId="62792"/>
    <cellStyle name="20% - Accent3 27" xfId="62806"/>
    <cellStyle name="20% - Accent3 28" xfId="62820"/>
    <cellStyle name="20% - Accent3 29" xfId="62834"/>
    <cellStyle name="20% - Accent3 3" xfId="167"/>
    <cellStyle name="20% - Accent3 3 2" xfId="53692"/>
    <cellStyle name="20% - Accent3 3 3" xfId="23185"/>
    <cellStyle name="20% - Accent3 3 4" xfId="58111"/>
    <cellStyle name="20% - Accent3 3 5" xfId="58266"/>
    <cellStyle name="20% - Accent3 30" xfId="62848"/>
    <cellStyle name="20% - Accent3 31" xfId="62862"/>
    <cellStyle name="20% - Accent3 32" xfId="62876"/>
    <cellStyle name="20% - Accent3 33" xfId="62904"/>
    <cellStyle name="20% - Accent3 34" xfId="62898"/>
    <cellStyle name="20% - Accent3 35" xfId="62895"/>
    <cellStyle name="20% - Accent3 36" xfId="62907"/>
    <cellStyle name="20% - Accent3 37" xfId="62920"/>
    <cellStyle name="20% - Accent3 38" xfId="62932"/>
    <cellStyle name="20% - Accent3 39" xfId="62974"/>
    <cellStyle name="20% - Accent3 4" xfId="168"/>
    <cellStyle name="20% - Accent3 4 2" xfId="169"/>
    <cellStyle name="20% - Accent3 4 2 2" xfId="53833"/>
    <cellStyle name="20% - Accent3 4 2 3" xfId="23187"/>
    <cellStyle name="20% - Accent3 4 3" xfId="170"/>
    <cellStyle name="20% - Accent3 4 3 2" xfId="23188"/>
    <cellStyle name="20% - Accent3 4 4" xfId="171"/>
    <cellStyle name="20% - Accent3 4 4 2" xfId="23189"/>
    <cellStyle name="20% - Accent3 4 5" xfId="172"/>
    <cellStyle name="20% - Accent3 4 5 2" xfId="23190"/>
    <cellStyle name="20% - Accent3 4 6" xfId="173"/>
    <cellStyle name="20% - Accent3 4 6 2" xfId="33615"/>
    <cellStyle name="20% - Accent3 4 7" xfId="174"/>
    <cellStyle name="20% - Accent3 4 8" xfId="23186"/>
    <cellStyle name="20% - Accent3 4 9" xfId="58267"/>
    <cellStyle name="20% - Accent3 40" xfId="62988"/>
    <cellStyle name="20% - Accent3 41" xfId="63007"/>
    <cellStyle name="20% - Accent3 42" xfId="63002"/>
    <cellStyle name="20% - Accent3 43" xfId="63030"/>
    <cellStyle name="20% - Accent3 44" xfId="63044"/>
    <cellStyle name="20% - Accent3 45" xfId="63059"/>
    <cellStyle name="20% - Accent3 46" xfId="63078"/>
    <cellStyle name="20% - Accent3 47" xfId="63073"/>
    <cellStyle name="20% - Accent3 48" xfId="63102"/>
    <cellStyle name="20% - Accent3 49" xfId="63116"/>
    <cellStyle name="20% - Accent3 5" xfId="175"/>
    <cellStyle name="20% - Accent3 5 2" xfId="53690"/>
    <cellStyle name="20% - Accent3 5 3" xfId="23191"/>
    <cellStyle name="20% - Accent3 50" xfId="139"/>
    <cellStyle name="20% - Accent3 6" xfId="176"/>
    <cellStyle name="20% - Accent3 6 2" xfId="23192"/>
    <cellStyle name="20% - Accent3 7" xfId="177"/>
    <cellStyle name="20% - Accent3 7 2" xfId="23193"/>
    <cellStyle name="20% - Accent3 8" xfId="178"/>
    <cellStyle name="20% - Accent3 8 2" xfId="23194"/>
    <cellStyle name="20% - Accent3 9" xfId="179"/>
    <cellStyle name="20% - Accent3 9 2" xfId="23195"/>
    <cellStyle name="20% - Accent4" xfId="30" builtinId="42" customBuiltin="1"/>
    <cellStyle name="20% - Accent4 10" xfId="181"/>
    <cellStyle name="20% - Accent4 10 2" xfId="23197"/>
    <cellStyle name="20% - Accent4 11" xfId="182"/>
    <cellStyle name="20% - Accent4 11 2" xfId="23198"/>
    <cellStyle name="20% - Accent4 12" xfId="183"/>
    <cellStyle name="20% - Accent4 12 2" xfId="23196"/>
    <cellStyle name="20% - Accent4 13" xfId="23066"/>
    <cellStyle name="20% - Accent4 14" xfId="23102"/>
    <cellStyle name="20% - Accent4 15" xfId="57839"/>
    <cellStyle name="20% - Accent4 16" xfId="58221"/>
    <cellStyle name="20% - Accent4 17" xfId="58235"/>
    <cellStyle name="20% - Accent4 18" xfId="58250"/>
    <cellStyle name="20% - Accent4 19" xfId="62696"/>
    <cellStyle name="20% - Accent4 2" xfId="184"/>
    <cellStyle name="20% - Accent4 2 10" xfId="185"/>
    <cellStyle name="20% - Accent4 2 10 2" xfId="33052"/>
    <cellStyle name="20% - Accent4 2 11" xfId="186"/>
    <cellStyle name="20% - Accent4 2 12" xfId="187"/>
    <cellStyle name="20% - Accent4 2 2" xfId="188"/>
    <cellStyle name="20% - Accent4 2 2 10" xfId="58268"/>
    <cellStyle name="20% - Accent4 2 2 2" xfId="189"/>
    <cellStyle name="20% - Accent4 2 2 2 2" xfId="23200"/>
    <cellStyle name="20% - Accent4 2 2 3" xfId="190"/>
    <cellStyle name="20% - Accent4 2 2 3 2" xfId="23201"/>
    <cellStyle name="20% - Accent4 2 2 4" xfId="191"/>
    <cellStyle name="20% - Accent4 2 2 4 2" xfId="23202"/>
    <cellStyle name="20% - Accent4 2 2 5" xfId="192"/>
    <cellStyle name="20% - Accent4 2 2 5 2" xfId="23203"/>
    <cellStyle name="20% - Accent4 2 2 6" xfId="193"/>
    <cellStyle name="20% - Accent4 2 2 6 2" xfId="33616"/>
    <cellStyle name="20% - Accent4 2 2 7" xfId="194"/>
    <cellStyle name="20% - Accent4 2 2 8" xfId="195"/>
    <cellStyle name="20% - Accent4 2 2 9" xfId="23199"/>
    <cellStyle name="20% - Accent4 2 3" xfId="196"/>
    <cellStyle name="20% - Accent4 2 3 2" xfId="197"/>
    <cellStyle name="20% - Accent4 2 3 3" xfId="198"/>
    <cellStyle name="20% - Accent4 2 3 4" xfId="23204"/>
    <cellStyle name="20% - Accent4 2 4" xfId="199"/>
    <cellStyle name="20% - Accent4 2 4 2" xfId="200"/>
    <cellStyle name="20% - Accent4 2 4 3" xfId="201"/>
    <cellStyle name="20% - Accent4 2 4 4" xfId="23205"/>
    <cellStyle name="20% - Accent4 2 4 5" xfId="58269"/>
    <cellStyle name="20% - Accent4 2 5" xfId="202"/>
    <cellStyle name="20% - Accent4 2 5 2" xfId="23206"/>
    <cellStyle name="20% - Accent4 2 6" xfId="203"/>
    <cellStyle name="20% - Accent4 2 6 2" xfId="23207"/>
    <cellStyle name="20% - Accent4 2 7" xfId="204"/>
    <cellStyle name="20% - Accent4 2 7 2" xfId="23208"/>
    <cellStyle name="20% - Accent4 2 8" xfId="205"/>
    <cellStyle name="20% - Accent4 2 8 2" xfId="23209"/>
    <cellStyle name="20% - Accent4 2 9" xfId="206"/>
    <cellStyle name="20% - Accent4 2 9 2" xfId="23210"/>
    <cellStyle name="20% - Accent4 2_CEWH-TLM Accounting" xfId="207"/>
    <cellStyle name="20% - Accent4 20" xfId="62710"/>
    <cellStyle name="20% - Accent4 21" xfId="62724"/>
    <cellStyle name="20% - Accent4 22" xfId="62738"/>
    <cellStyle name="20% - Accent4 23" xfId="62752"/>
    <cellStyle name="20% - Accent4 24" xfId="62766"/>
    <cellStyle name="20% - Accent4 25" xfId="62781"/>
    <cellStyle name="20% - Accent4 26" xfId="62794"/>
    <cellStyle name="20% - Accent4 27" xfId="62808"/>
    <cellStyle name="20% - Accent4 28" xfId="62822"/>
    <cellStyle name="20% - Accent4 29" xfId="62836"/>
    <cellStyle name="20% - Accent4 3" xfId="208"/>
    <cellStyle name="20% - Accent4 3 2" xfId="53694"/>
    <cellStyle name="20% - Accent4 3 3" xfId="23211"/>
    <cellStyle name="20% - Accent4 3 4" xfId="58113"/>
    <cellStyle name="20% - Accent4 3 5" xfId="58270"/>
    <cellStyle name="20% - Accent4 30" xfId="62850"/>
    <cellStyle name="20% - Accent4 31" xfId="62864"/>
    <cellStyle name="20% - Accent4 32" xfId="62878"/>
    <cellStyle name="20% - Accent4 33" xfId="62908"/>
    <cellStyle name="20% - Accent4 34" xfId="62921"/>
    <cellStyle name="20% - Accent4 35" xfId="62933"/>
    <cellStyle name="20% - Accent4 36" xfId="62943"/>
    <cellStyle name="20% - Accent4 37" xfId="62954"/>
    <cellStyle name="20% - Accent4 38" xfId="62966"/>
    <cellStyle name="20% - Accent4 39" xfId="62976"/>
    <cellStyle name="20% - Accent4 4" xfId="209"/>
    <cellStyle name="20% - Accent4 4 2" xfId="210"/>
    <cellStyle name="20% - Accent4 4 2 2" xfId="53835"/>
    <cellStyle name="20% - Accent4 4 2 3" xfId="23213"/>
    <cellStyle name="20% - Accent4 4 3" xfId="211"/>
    <cellStyle name="20% - Accent4 4 3 2" xfId="23214"/>
    <cellStyle name="20% - Accent4 4 4" xfId="212"/>
    <cellStyle name="20% - Accent4 4 4 2" xfId="23215"/>
    <cellStyle name="20% - Accent4 4 5" xfId="213"/>
    <cellStyle name="20% - Accent4 4 5 2" xfId="23216"/>
    <cellStyle name="20% - Accent4 4 6" xfId="214"/>
    <cellStyle name="20% - Accent4 4 6 2" xfId="33617"/>
    <cellStyle name="20% - Accent4 4 7" xfId="215"/>
    <cellStyle name="20% - Accent4 4 8" xfId="23212"/>
    <cellStyle name="20% - Accent4 4 9" xfId="58271"/>
    <cellStyle name="20% - Accent4 40" xfId="62990"/>
    <cellStyle name="20% - Accent4 41" xfId="63009"/>
    <cellStyle name="20% - Accent4 42" xfId="63018"/>
    <cellStyle name="20% - Accent4 43" xfId="63032"/>
    <cellStyle name="20% - Accent4 44" xfId="63046"/>
    <cellStyle name="20% - Accent4 45" xfId="63061"/>
    <cellStyle name="20% - Accent4 46" xfId="63080"/>
    <cellStyle name="20% - Accent4 47" xfId="63089"/>
    <cellStyle name="20% - Accent4 48" xfId="63104"/>
    <cellStyle name="20% - Accent4 49" xfId="63118"/>
    <cellStyle name="20% - Accent4 5" xfId="216"/>
    <cellStyle name="20% - Accent4 5 2" xfId="53693"/>
    <cellStyle name="20% - Accent4 5 3" xfId="23217"/>
    <cellStyle name="20% - Accent4 50" xfId="180"/>
    <cellStyle name="20% - Accent4 6" xfId="217"/>
    <cellStyle name="20% - Accent4 6 2" xfId="23218"/>
    <cellStyle name="20% - Accent4 7" xfId="218"/>
    <cellStyle name="20% - Accent4 7 2" xfId="23219"/>
    <cellStyle name="20% - Accent4 8" xfId="219"/>
    <cellStyle name="20% - Accent4 8 2" xfId="23220"/>
    <cellStyle name="20% - Accent4 9" xfId="220"/>
    <cellStyle name="20% - Accent4 9 2" xfId="23221"/>
    <cellStyle name="20% - Accent5" xfId="34" builtinId="46" customBuiltin="1"/>
    <cellStyle name="20% - Accent5 10" xfId="23115"/>
    <cellStyle name="20% - Accent5 11" xfId="57840"/>
    <cellStyle name="20% - Accent5 12" xfId="58223"/>
    <cellStyle name="20% - Accent5 13" xfId="58237"/>
    <cellStyle name="20% - Accent5 14" xfId="58252"/>
    <cellStyle name="20% - Accent5 15" xfId="62698"/>
    <cellStyle name="20% - Accent5 16" xfId="62712"/>
    <cellStyle name="20% - Accent5 17" xfId="62726"/>
    <cellStyle name="20% - Accent5 18" xfId="62740"/>
    <cellStyle name="20% - Accent5 19" xfId="62754"/>
    <cellStyle name="20% - Accent5 2" xfId="221"/>
    <cellStyle name="20% - Accent5 2 2" xfId="222"/>
    <cellStyle name="20% - Accent5 2 2 2" xfId="45304"/>
    <cellStyle name="20% - Accent5 2_Data" xfId="223"/>
    <cellStyle name="20% - Accent5 20" xfId="62768"/>
    <cellStyle name="20% - Accent5 21" xfId="62783"/>
    <cellStyle name="20% - Accent5 22" xfId="62796"/>
    <cellStyle name="20% - Accent5 23" xfId="62810"/>
    <cellStyle name="20% - Accent5 24" xfId="62824"/>
    <cellStyle name="20% - Accent5 25" xfId="62838"/>
    <cellStyle name="20% - Accent5 26" xfId="62852"/>
    <cellStyle name="20% - Accent5 27" xfId="62866"/>
    <cellStyle name="20% - Accent5 28" xfId="62880"/>
    <cellStyle name="20% - Accent5 29" xfId="62911"/>
    <cellStyle name="20% - Accent5 3" xfId="23069"/>
    <cellStyle name="20% - Accent5 3 2" xfId="53695"/>
    <cellStyle name="20% - Accent5 3 3" xfId="58115"/>
    <cellStyle name="20% - Accent5 30" xfId="62924"/>
    <cellStyle name="20% - Accent5 31" xfId="62936"/>
    <cellStyle name="20% - Accent5 32" xfId="62946"/>
    <cellStyle name="20% - Accent5 33" xfId="62958"/>
    <cellStyle name="20% - Accent5 34" xfId="62969"/>
    <cellStyle name="20% - Accent5 35" xfId="62978"/>
    <cellStyle name="20% - Accent5 36" xfId="62992"/>
    <cellStyle name="20% - Accent5 37" xfId="63012"/>
    <cellStyle name="20% - Accent5 38" xfId="63020"/>
    <cellStyle name="20% - Accent5 39" xfId="63034"/>
    <cellStyle name="20% - Accent5 4" xfId="23106"/>
    <cellStyle name="20% - Accent5 40" xfId="63048"/>
    <cellStyle name="20% - Accent5 41" xfId="63063"/>
    <cellStyle name="20% - Accent5 42" xfId="63083"/>
    <cellStyle name="20% - Accent5 43" xfId="63091"/>
    <cellStyle name="20% - Accent5 44" xfId="63106"/>
    <cellStyle name="20% - Accent5 45" xfId="63120"/>
    <cellStyle name="20% - Accent5 46" xfId="54"/>
    <cellStyle name="20% - Accent5 5" xfId="23117"/>
    <cellStyle name="20% - Accent5 6" xfId="23092"/>
    <cellStyle name="20% - Accent5 7" xfId="23089"/>
    <cellStyle name="20% - Accent5 8" xfId="23101"/>
    <cellStyle name="20% - Accent5 9" xfId="23114"/>
    <cellStyle name="20% - Accent6" xfId="38" builtinId="50" customBuiltin="1"/>
    <cellStyle name="20% - Accent6 10" xfId="225"/>
    <cellStyle name="20% - Accent6 10 2" xfId="23223"/>
    <cellStyle name="20% - Accent6 11" xfId="226"/>
    <cellStyle name="20% - Accent6 11 2" xfId="23224"/>
    <cellStyle name="20% - Accent6 12" xfId="227"/>
    <cellStyle name="20% - Accent6 12 2" xfId="23222"/>
    <cellStyle name="20% - Accent6 13" xfId="23073"/>
    <cellStyle name="20% - Accent6 14" xfId="23110"/>
    <cellStyle name="20% - Accent6 15" xfId="57841"/>
    <cellStyle name="20% - Accent6 16" xfId="58225"/>
    <cellStyle name="20% - Accent6 17" xfId="58239"/>
    <cellStyle name="20% - Accent6 18" xfId="58254"/>
    <cellStyle name="20% - Accent6 19" xfId="62700"/>
    <cellStyle name="20% - Accent6 2" xfId="228"/>
    <cellStyle name="20% - Accent6 2 10" xfId="229"/>
    <cellStyle name="20% - Accent6 2 10 2" xfId="33053"/>
    <cellStyle name="20% - Accent6 2 11" xfId="230"/>
    <cellStyle name="20% - Accent6 2 12" xfId="231"/>
    <cellStyle name="20% - Accent6 2 2" xfId="232"/>
    <cellStyle name="20% - Accent6 2 2 10" xfId="58272"/>
    <cellStyle name="20% - Accent6 2 2 2" xfId="233"/>
    <cellStyle name="20% - Accent6 2 2 2 2" xfId="23226"/>
    <cellStyle name="20% - Accent6 2 2 3" xfId="234"/>
    <cellStyle name="20% - Accent6 2 2 3 2" xfId="23227"/>
    <cellStyle name="20% - Accent6 2 2 4" xfId="235"/>
    <cellStyle name="20% - Accent6 2 2 4 2" xfId="23228"/>
    <cellStyle name="20% - Accent6 2 2 5" xfId="236"/>
    <cellStyle name="20% - Accent6 2 2 5 2" xfId="23229"/>
    <cellStyle name="20% - Accent6 2 2 6" xfId="237"/>
    <cellStyle name="20% - Accent6 2 2 6 2" xfId="33618"/>
    <cellStyle name="20% - Accent6 2 2 7" xfId="238"/>
    <cellStyle name="20% - Accent6 2 2 8" xfId="239"/>
    <cellStyle name="20% - Accent6 2 2 9" xfId="23225"/>
    <cellStyle name="20% - Accent6 2 3" xfId="240"/>
    <cellStyle name="20% - Accent6 2 3 2" xfId="241"/>
    <cellStyle name="20% - Accent6 2 3 3" xfId="242"/>
    <cellStyle name="20% - Accent6 2 3 4" xfId="23230"/>
    <cellStyle name="20% - Accent6 2 4" xfId="243"/>
    <cellStyle name="20% - Accent6 2 4 2" xfId="244"/>
    <cellStyle name="20% - Accent6 2 4 3" xfId="245"/>
    <cellStyle name="20% - Accent6 2 4 4" xfId="23231"/>
    <cellStyle name="20% - Accent6 2 4 5" xfId="58273"/>
    <cellStyle name="20% - Accent6 2 5" xfId="246"/>
    <cellStyle name="20% - Accent6 2 5 2" xfId="23232"/>
    <cellStyle name="20% - Accent6 2 6" xfId="247"/>
    <cellStyle name="20% - Accent6 2 6 2" xfId="23233"/>
    <cellStyle name="20% - Accent6 2 7" xfId="248"/>
    <cellStyle name="20% - Accent6 2 7 2" xfId="23234"/>
    <cellStyle name="20% - Accent6 2 8" xfId="249"/>
    <cellStyle name="20% - Accent6 2 8 2" xfId="23235"/>
    <cellStyle name="20% - Accent6 2 9" xfId="250"/>
    <cellStyle name="20% - Accent6 2 9 2" xfId="23236"/>
    <cellStyle name="20% - Accent6 2_CEWH-TLM Accounting" xfId="251"/>
    <cellStyle name="20% - Accent6 20" xfId="62714"/>
    <cellStyle name="20% - Accent6 21" xfId="62728"/>
    <cellStyle name="20% - Accent6 22" xfId="62742"/>
    <cellStyle name="20% - Accent6 23" xfId="62756"/>
    <cellStyle name="20% - Accent6 24" xfId="62770"/>
    <cellStyle name="20% - Accent6 25" xfId="62785"/>
    <cellStyle name="20% - Accent6 26" xfId="62798"/>
    <cellStyle name="20% - Accent6 27" xfId="62812"/>
    <cellStyle name="20% - Accent6 28" xfId="62826"/>
    <cellStyle name="20% - Accent6 29" xfId="62840"/>
    <cellStyle name="20% - Accent6 3" xfId="252"/>
    <cellStyle name="20% - Accent6 3 2" xfId="53697"/>
    <cellStyle name="20% - Accent6 3 3" xfId="23237"/>
    <cellStyle name="20% - Accent6 3 4" xfId="58117"/>
    <cellStyle name="20% - Accent6 3 5" xfId="58274"/>
    <cellStyle name="20% - Accent6 30" xfId="62854"/>
    <cellStyle name="20% - Accent6 31" xfId="62868"/>
    <cellStyle name="20% - Accent6 32" xfId="62882"/>
    <cellStyle name="20% - Accent6 33" xfId="62915"/>
    <cellStyle name="20% - Accent6 34" xfId="62927"/>
    <cellStyle name="20% - Accent6 35" xfId="62939"/>
    <cellStyle name="20% - Accent6 36" xfId="62949"/>
    <cellStyle name="20% - Accent6 37" xfId="62961"/>
    <cellStyle name="20% - Accent6 38" xfId="62972"/>
    <cellStyle name="20% - Accent6 39" xfId="62980"/>
    <cellStyle name="20% - Accent6 4" xfId="253"/>
    <cellStyle name="20% - Accent6 4 2" xfId="254"/>
    <cellStyle name="20% - Accent6 4 2 2" xfId="53839"/>
    <cellStyle name="20% - Accent6 4 2 3" xfId="23239"/>
    <cellStyle name="20% - Accent6 4 3" xfId="255"/>
    <cellStyle name="20% - Accent6 4 3 2" xfId="23240"/>
    <cellStyle name="20% - Accent6 4 4" xfId="256"/>
    <cellStyle name="20% - Accent6 4 4 2" xfId="23241"/>
    <cellStyle name="20% - Accent6 4 5" xfId="257"/>
    <cellStyle name="20% - Accent6 4 5 2" xfId="23242"/>
    <cellStyle name="20% - Accent6 4 6" xfId="258"/>
    <cellStyle name="20% - Accent6 4 6 2" xfId="33619"/>
    <cellStyle name="20% - Accent6 4 7" xfId="259"/>
    <cellStyle name="20% - Accent6 4 8" xfId="23238"/>
    <cellStyle name="20% - Accent6 4 9" xfId="58275"/>
    <cellStyle name="20% - Accent6 40" xfId="62994"/>
    <cellStyle name="20% - Accent6 41" xfId="63015"/>
    <cellStyle name="20% - Accent6 42" xfId="63022"/>
    <cellStyle name="20% - Accent6 43" xfId="63036"/>
    <cellStyle name="20% - Accent6 44" xfId="63050"/>
    <cellStyle name="20% - Accent6 45" xfId="63065"/>
    <cellStyle name="20% - Accent6 46" xfId="63086"/>
    <cellStyle name="20% - Accent6 47" xfId="63093"/>
    <cellStyle name="20% - Accent6 48" xfId="63108"/>
    <cellStyle name="20% - Accent6 49" xfId="63122"/>
    <cellStyle name="20% - Accent6 5" xfId="260"/>
    <cellStyle name="20% - Accent6 5 2" xfId="53696"/>
    <cellStyle name="20% - Accent6 5 3" xfId="23243"/>
    <cellStyle name="20% - Accent6 50" xfId="224"/>
    <cellStyle name="20% - Accent6 6" xfId="261"/>
    <cellStyle name="20% - Accent6 6 2" xfId="23244"/>
    <cellStyle name="20% - Accent6 7" xfId="262"/>
    <cellStyle name="20% - Accent6 7 2" xfId="23245"/>
    <cellStyle name="20% - Accent6 8" xfId="263"/>
    <cellStyle name="20% - Accent6 8 2" xfId="23246"/>
    <cellStyle name="20% - Accent6 9" xfId="264"/>
    <cellStyle name="20% - Accent6 9 2" xfId="23247"/>
    <cellStyle name="40% - Accent1" xfId="19" builtinId="31" customBuiltin="1"/>
    <cellStyle name="40% - Accent1 10" xfId="266"/>
    <cellStyle name="40% - Accent1 10 2" xfId="23249"/>
    <cellStyle name="40% - Accent1 11" xfId="267"/>
    <cellStyle name="40% - Accent1 11 2" xfId="23250"/>
    <cellStyle name="40% - Accent1 12" xfId="268"/>
    <cellStyle name="40% - Accent1 12 2" xfId="23248"/>
    <cellStyle name="40% - Accent1 13" xfId="23055"/>
    <cellStyle name="40% - Accent1 14" xfId="23091"/>
    <cellStyle name="40% - Accent1 15" xfId="57842"/>
    <cellStyle name="40% - Accent1 16" xfId="58216"/>
    <cellStyle name="40% - Accent1 17" xfId="58230"/>
    <cellStyle name="40% - Accent1 18" xfId="58245"/>
    <cellStyle name="40% - Accent1 19" xfId="62691"/>
    <cellStyle name="40% - Accent1 2" xfId="269"/>
    <cellStyle name="40% - Accent1 2 10" xfId="270"/>
    <cellStyle name="40% - Accent1 2 10 2" xfId="33054"/>
    <cellStyle name="40% - Accent1 2 11" xfId="271"/>
    <cellStyle name="40% - Accent1 2 12" xfId="272"/>
    <cellStyle name="40% - Accent1 2 2" xfId="273"/>
    <cellStyle name="40% - Accent1 2 2 10" xfId="58276"/>
    <cellStyle name="40% - Accent1 2 2 2" xfId="274"/>
    <cellStyle name="40% - Accent1 2 2 2 2" xfId="23252"/>
    <cellStyle name="40% - Accent1 2 2 3" xfId="275"/>
    <cellStyle name="40% - Accent1 2 2 3 2" xfId="23253"/>
    <cellStyle name="40% - Accent1 2 2 4" xfId="276"/>
    <cellStyle name="40% - Accent1 2 2 4 2" xfId="23254"/>
    <cellStyle name="40% - Accent1 2 2 5" xfId="277"/>
    <cellStyle name="40% - Accent1 2 2 5 2" xfId="23255"/>
    <cellStyle name="40% - Accent1 2 2 6" xfId="278"/>
    <cellStyle name="40% - Accent1 2 2 6 2" xfId="33620"/>
    <cellStyle name="40% - Accent1 2 2 7" xfId="279"/>
    <cellStyle name="40% - Accent1 2 2 8" xfId="280"/>
    <cellStyle name="40% - Accent1 2 2 9" xfId="23251"/>
    <cellStyle name="40% - Accent1 2 3" xfId="281"/>
    <cellStyle name="40% - Accent1 2 3 2" xfId="282"/>
    <cellStyle name="40% - Accent1 2 3 3" xfId="283"/>
    <cellStyle name="40% - Accent1 2 3 4" xfId="23256"/>
    <cellStyle name="40% - Accent1 2 4" xfId="284"/>
    <cellStyle name="40% - Accent1 2 4 2" xfId="285"/>
    <cellStyle name="40% - Accent1 2 4 3" xfId="286"/>
    <cellStyle name="40% - Accent1 2 4 4" xfId="23257"/>
    <cellStyle name="40% - Accent1 2 4 5" xfId="58277"/>
    <cellStyle name="40% - Accent1 2 5" xfId="287"/>
    <cellStyle name="40% - Accent1 2 5 2" xfId="23258"/>
    <cellStyle name="40% - Accent1 2 6" xfId="288"/>
    <cellStyle name="40% - Accent1 2 6 2" xfId="23259"/>
    <cellStyle name="40% - Accent1 2 7" xfId="289"/>
    <cellStyle name="40% - Accent1 2 7 2" xfId="23260"/>
    <cellStyle name="40% - Accent1 2 8" xfId="290"/>
    <cellStyle name="40% - Accent1 2 8 2" xfId="23261"/>
    <cellStyle name="40% - Accent1 2 9" xfId="291"/>
    <cellStyle name="40% - Accent1 2 9 2" xfId="23262"/>
    <cellStyle name="40% - Accent1 2_CEWH-TLM Accounting" xfId="292"/>
    <cellStyle name="40% - Accent1 20" xfId="62705"/>
    <cellStyle name="40% - Accent1 21" xfId="62719"/>
    <cellStyle name="40% - Accent1 22" xfId="62733"/>
    <cellStyle name="40% - Accent1 23" xfId="62747"/>
    <cellStyle name="40% - Accent1 24" xfId="62761"/>
    <cellStyle name="40% - Accent1 25" xfId="62776"/>
    <cellStyle name="40% - Accent1 26" xfId="62789"/>
    <cellStyle name="40% - Accent1 27" xfId="62803"/>
    <cellStyle name="40% - Accent1 28" xfId="62817"/>
    <cellStyle name="40% - Accent1 29" xfId="62831"/>
    <cellStyle name="40% - Accent1 3" xfId="293"/>
    <cellStyle name="40% - Accent1 3 2" xfId="53700"/>
    <cellStyle name="40% - Accent1 3 3" xfId="23263"/>
    <cellStyle name="40% - Accent1 3 4" xfId="58108"/>
    <cellStyle name="40% - Accent1 3 5" xfId="58278"/>
    <cellStyle name="40% - Accent1 30" xfId="62845"/>
    <cellStyle name="40% - Accent1 31" xfId="62859"/>
    <cellStyle name="40% - Accent1 32" xfId="62873"/>
    <cellStyle name="40% - Accent1 33" xfId="62897"/>
    <cellStyle name="40% - Accent1 34" xfId="62899"/>
    <cellStyle name="40% - Accent1 35" xfId="62917"/>
    <cellStyle name="40% - Accent1 36" xfId="62929"/>
    <cellStyle name="40% - Accent1 37" xfId="62941"/>
    <cellStyle name="40% - Accent1 38" xfId="62951"/>
    <cellStyle name="40% - Accent1 39" xfId="62953"/>
    <cellStyle name="40% - Accent1 4" xfId="294"/>
    <cellStyle name="40% - Accent1 4 2" xfId="295"/>
    <cellStyle name="40% - Accent1 4 2 2" xfId="53830"/>
    <cellStyle name="40% - Accent1 4 2 3" xfId="23265"/>
    <cellStyle name="40% - Accent1 4 3" xfId="296"/>
    <cellStyle name="40% - Accent1 4 3 2" xfId="23266"/>
    <cellStyle name="40% - Accent1 4 4" xfId="297"/>
    <cellStyle name="40% - Accent1 4 4 2" xfId="23267"/>
    <cellStyle name="40% - Accent1 4 5" xfId="298"/>
    <cellStyle name="40% - Accent1 4 5 2" xfId="23268"/>
    <cellStyle name="40% - Accent1 4 6" xfId="299"/>
    <cellStyle name="40% - Accent1 4 6 2" xfId="33621"/>
    <cellStyle name="40% - Accent1 4 7" xfId="300"/>
    <cellStyle name="40% - Accent1 4 8" xfId="23264"/>
    <cellStyle name="40% - Accent1 4 9" xfId="58279"/>
    <cellStyle name="40% - Accent1 40" xfId="62985"/>
    <cellStyle name="40% - Accent1 41" xfId="63001"/>
    <cellStyle name="40% - Accent1 42" xfId="63003"/>
    <cellStyle name="40% - Accent1 43" xfId="63027"/>
    <cellStyle name="40% - Accent1 44" xfId="63041"/>
    <cellStyle name="40% - Accent1 45" xfId="63056"/>
    <cellStyle name="40% - Accent1 46" xfId="63072"/>
    <cellStyle name="40% - Accent1 47" xfId="63074"/>
    <cellStyle name="40% - Accent1 48" xfId="63099"/>
    <cellStyle name="40% - Accent1 49" xfId="63113"/>
    <cellStyle name="40% - Accent1 5" xfId="301"/>
    <cellStyle name="40% - Accent1 5 2" xfId="53698"/>
    <cellStyle name="40% - Accent1 5 3" xfId="23269"/>
    <cellStyle name="40% - Accent1 50" xfId="265"/>
    <cellStyle name="40% - Accent1 6" xfId="302"/>
    <cellStyle name="40% - Accent1 6 2" xfId="23270"/>
    <cellStyle name="40% - Accent1 7" xfId="303"/>
    <cellStyle name="40% - Accent1 7 2" xfId="23271"/>
    <cellStyle name="40% - Accent1 8" xfId="304"/>
    <cellStyle name="40% - Accent1 8 2" xfId="23272"/>
    <cellStyle name="40% - Accent1 9" xfId="305"/>
    <cellStyle name="40% - Accent1 9 2" xfId="23273"/>
    <cellStyle name="40% - Accent2" xfId="23" builtinId="35" customBuiltin="1"/>
    <cellStyle name="40% - Accent2 10" xfId="23128"/>
    <cellStyle name="40% - Accent2 11" xfId="57843"/>
    <cellStyle name="40% - Accent2 12" xfId="58218"/>
    <cellStyle name="40% - Accent2 13" xfId="58232"/>
    <cellStyle name="40% - Accent2 14" xfId="58247"/>
    <cellStyle name="40% - Accent2 15" xfId="62693"/>
    <cellStyle name="40% - Accent2 16" xfId="62707"/>
    <cellStyle name="40% - Accent2 17" xfId="62721"/>
    <cellStyle name="40% - Accent2 18" xfId="62735"/>
    <cellStyle name="40% - Accent2 19" xfId="62749"/>
    <cellStyle name="40% - Accent2 2" xfId="306"/>
    <cellStyle name="40% - Accent2 2 2" xfId="307"/>
    <cellStyle name="40% - Accent2 2 2 2" xfId="45302"/>
    <cellStyle name="40% - Accent2 2_Data" xfId="308"/>
    <cellStyle name="40% - Accent2 20" xfId="62763"/>
    <cellStyle name="40% - Accent2 21" xfId="62778"/>
    <cellStyle name="40% - Accent2 22" xfId="62791"/>
    <cellStyle name="40% - Accent2 23" xfId="62805"/>
    <cellStyle name="40% - Accent2 24" xfId="62819"/>
    <cellStyle name="40% - Accent2 25" xfId="62833"/>
    <cellStyle name="40% - Accent2 26" xfId="62847"/>
    <cellStyle name="40% - Accent2 27" xfId="62861"/>
    <cellStyle name="40% - Accent2 28" xfId="62875"/>
    <cellStyle name="40% - Accent2 29" xfId="62901"/>
    <cellStyle name="40% - Accent2 3" xfId="23059"/>
    <cellStyle name="40% - Accent2 3 2" xfId="53701"/>
    <cellStyle name="40% - Accent2 3 3" xfId="58110"/>
    <cellStyle name="40% - Accent2 30" xfId="62910"/>
    <cellStyle name="40% - Accent2 31" xfId="62923"/>
    <cellStyle name="40% - Accent2 32" xfId="62935"/>
    <cellStyle name="40% - Accent2 33" xfId="62945"/>
    <cellStyle name="40% - Accent2 34" xfId="62956"/>
    <cellStyle name="40% - Accent2 35" xfId="62965"/>
    <cellStyle name="40% - Accent2 36" xfId="62987"/>
    <cellStyle name="40% - Accent2 37" xfId="63005"/>
    <cellStyle name="40% - Accent2 38" xfId="63011"/>
    <cellStyle name="40% - Accent2 39" xfId="63029"/>
    <cellStyle name="40% - Accent2 4" xfId="23095"/>
    <cellStyle name="40% - Accent2 40" xfId="63043"/>
    <cellStyle name="40% - Accent2 41" xfId="63058"/>
    <cellStyle name="40% - Accent2 42" xfId="63076"/>
    <cellStyle name="40% - Accent2 43" xfId="63082"/>
    <cellStyle name="40% - Accent2 44" xfId="63101"/>
    <cellStyle name="40% - Accent2 45" xfId="63115"/>
    <cellStyle name="40% - Accent2 46" xfId="53"/>
    <cellStyle name="40% - Accent2 5" xfId="23104"/>
    <cellStyle name="40% - Accent2 6" xfId="23116"/>
    <cellStyle name="40% - Accent2 7" xfId="23121"/>
    <cellStyle name="40% - Accent2 8" xfId="23124"/>
    <cellStyle name="40% - Accent2 9" xfId="23126"/>
    <cellStyle name="40% - Accent3" xfId="27" builtinId="39" customBuiltin="1"/>
    <cellStyle name="40% - Accent3 10" xfId="310"/>
    <cellStyle name="40% - Accent3 10 2" xfId="23275"/>
    <cellStyle name="40% - Accent3 11" xfId="311"/>
    <cellStyle name="40% - Accent3 11 2" xfId="23276"/>
    <cellStyle name="40% - Accent3 12" xfId="312"/>
    <cellStyle name="40% - Accent3 12 2" xfId="23274"/>
    <cellStyle name="40% - Accent3 13" xfId="23063"/>
    <cellStyle name="40% - Accent3 14" xfId="23099"/>
    <cellStyle name="40% - Accent3 15" xfId="57844"/>
    <cellStyle name="40% - Accent3 16" xfId="58220"/>
    <cellStyle name="40% - Accent3 17" xfId="58234"/>
    <cellStyle name="40% - Accent3 18" xfId="58249"/>
    <cellStyle name="40% - Accent3 19" xfId="62695"/>
    <cellStyle name="40% - Accent3 2" xfId="313"/>
    <cellStyle name="40% - Accent3 2 10" xfId="314"/>
    <cellStyle name="40% - Accent3 2 10 2" xfId="33055"/>
    <cellStyle name="40% - Accent3 2 11" xfId="315"/>
    <cellStyle name="40% - Accent3 2 12" xfId="316"/>
    <cellStyle name="40% - Accent3 2 2" xfId="317"/>
    <cellStyle name="40% - Accent3 2 2 10" xfId="58280"/>
    <cellStyle name="40% - Accent3 2 2 2" xfId="318"/>
    <cellStyle name="40% - Accent3 2 2 2 2" xfId="23278"/>
    <cellStyle name="40% - Accent3 2 2 3" xfId="319"/>
    <cellStyle name="40% - Accent3 2 2 3 2" xfId="23279"/>
    <cellStyle name="40% - Accent3 2 2 4" xfId="320"/>
    <cellStyle name="40% - Accent3 2 2 4 2" xfId="23280"/>
    <cellStyle name="40% - Accent3 2 2 5" xfId="321"/>
    <cellStyle name="40% - Accent3 2 2 5 2" xfId="23281"/>
    <cellStyle name="40% - Accent3 2 2 6" xfId="322"/>
    <cellStyle name="40% - Accent3 2 2 6 2" xfId="33622"/>
    <cellStyle name="40% - Accent3 2 2 7" xfId="323"/>
    <cellStyle name="40% - Accent3 2 2 8" xfId="324"/>
    <cellStyle name="40% - Accent3 2 2 9" xfId="23277"/>
    <cellStyle name="40% - Accent3 2 3" xfId="325"/>
    <cellStyle name="40% - Accent3 2 3 2" xfId="326"/>
    <cellStyle name="40% - Accent3 2 3 3" xfId="327"/>
    <cellStyle name="40% - Accent3 2 3 4" xfId="23282"/>
    <cellStyle name="40% - Accent3 2 4" xfId="328"/>
    <cellStyle name="40% - Accent3 2 4 2" xfId="329"/>
    <cellStyle name="40% - Accent3 2 4 3" xfId="330"/>
    <cellStyle name="40% - Accent3 2 4 4" xfId="23283"/>
    <cellStyle name="40% - Accent3 2 4 5" xfId="58281"/>
    <cellStyle name="40% - Accent3 2 5" xfId="331"/>
    <cellStyle name="40% - Accent3 2 5 2" xfId="23284"/>
    <cellStyle name="40% - Accent3 2 6" xfId="332"/>
    <cellStyle name="40% - Accent3 2 6 2" xfId="23285"/>
    <cellStyle name="40% - Accent3 2 7" xfId="333"/>
    <cellStyle name="40% - Accent3 2 7 2" xfId="23286"/>
    <cellStyle name="40% - Accent3 2 8" xfId="334"/>
    <cellStyle name="40% - Accent3 2 8 2" xfId="23287"/>
    <cellStyle name="40% - Accent3 2 9" xfId="335"/>
    <cellStyle name="40% - Accent3 2 9 2" xfId="23288"/>
    <cellStyle name="40% - Accent3 2_CEWH-TLM Accounting" xfId="336"/>
    <cellStyle name="40% - Accent3 20" xfId="62709"/>
    <cellStyle name="40% - Accent3 21" xfId="62723"/>
    <cellStyle name="40% - Accent3 22" xfId="62737"/>
    <cellStyle name="40% - Accent3 23" xfId="62751"/>
    <cellStyle name="40% - Accent3 24" xfId="62765"/>
    <cellStyle name="40% - Accent3 25" xfId="62780"/>
    <cellStyle name="40% - Accent3 26" xfId="62793"/>
    <cellStyle name="40% - Accent3 27" xfId="62807"/>
    <cellStyle name="40% - Accent3 28" xfId="62821"/>
    <cellStyle name="40% - Accent3 29" xfId="62835"/>
    <cellStyle name="40% - Accent3 3" xfId="337"/>
    <cellStyle name="40% - Accent3 3 2" xfId="53703"/>
    <cellStyle name="40% - Accent3 3 3" xfId="23289"/>
    <cellStyle name="40% - Accent3 3 4" xfId="58112"/>
    <cellStyle name="40% - Accent3 3 5" xfId="58282"/>
    <cellStyle name="40% - Accent3 30" xfId="62849"/>
    <cellStyle name="40% - Accent3 31" xfId="62863"/>
    <cellStyle name="40% - Accent3 32" xfId="62877"/>
    <cellStyle name="40% - Accent3 33" xfId="62905"/>
    <cellStyle name="40% - Accent3 34" xfId="62918"/>
    <cellStyle name="40% - Accent3 35" xfId="62930"/>
    <cellStyle name="40% - Accent3 36" xfId="62942"/>
    <cellStyle name="40% - Accent3 37" xfId="62952"/>
    <cellStyle name="40% - Accent3 38" xfId="62964"/>
    <cellStyle name="40% - Accent3 39" xfId="62975"/>
    <cellStyle name="40% - Accent3 4" xfId="338"/>
    <cellStyle name="40% - Accent3 4 2" xfId="339"/>
    <cellStyle name="40% - Accent3 4 2 2" xfId="53834"/>
    <cellStyle name="40% - Accent3 4 2 3" xfId="23291"/>
    <cellStyle name="40% - Accent3 4 3" xfId="340"/>
    <cellStyle name="40% - Accent3 4 3 2" xfId="23292"/>
    <cellStyle name="40% - Accent3 4 4" xfId="341"/>
    <cellStyle name="40% - Accent3 4 4 2" xfId="23293"/>
    <cellStyle name="40% - Accent3 4 5" xfId="342"/>
    <cellStyle name="40% - Accent3 4 5 2" xfId="23294"/>
    <cellStyle name="40% - Accent3 4 6" xfId="343"/>
    <cellStyle name="40% - Accent3 4 6 2" xfId="33623"/>
    <cellStyle name="40% - Accent3 4 7" xfId="344"/>
    <cellStyle name="40% - Accent3 4 8" xfId="23290"/>
    <cellStyle name="40% - Accent3 4 9" xfId="58283"/>
    <cellStyle name="40% - Accent3 40" xfId="62989"/>
    <cellStyle name="40% - Accent3 41" xfId="63008"/>
    <cellStyle name="40% - Accent3 42" xfId="63017"/>
    <cellStyle name="40% - Accent3 43" xfId="63031"/>
    <cellStyle name="40% - Accent3 44" xfId="63045"/>
    <cellStyle name="40% - Accent3 45" xfId="63060"/>
    <cellStyle name="40% - Accent3 46" xfId="63079"/>
    <cellStyle name="40% - Accent3 47" xfId="63088"/>
    <cellStyle name="40% - Accent3 48" xfId="63103"/>
    <cellStyle name="40% - Accent3 49" xfId="63117"/>
    <cellStyle name="40% - Accent3 5" xfId="345"/>
    <cellStyle name="40% - Accent3 5 2" xfId="53702"/>
    <cellStyle name="40% - Accent3 5 3" xfId="23295"/>
    <cellStyle name="40% - Accent3 50" xfId="309"/>
    <cellStyle name="40% - Accent3 6" xfId="346"/>
    <cellStyle name="40% - Accent3 6 2" xfId="23296"/>
    <cellStyle name="40% - Accent3 7" xfId="347"/>
    <cellStyle name="40% - Accent3 7 2" xfId="23297"/>
    <cellStyle name="40% - Accent3 8" xfId="348"/>
    <cellStyle name="40% - Accent3 8 2" xfId="23298"/>
    <cellStyle name="40% - Accent3 9" xfId="349"/>
    <cellStyle name="40% - Accent3 9 2" xfId="23299"/>
    <cellStyle name="40% - Accent4" xfId="31" builtinId="43" customBuiltin="1"/>
    <cellStyle name="40% - Accent4 10" xfId="351"/>
    <cellStyle name="40% - Accent4 10 2" xfId="23301"/>
    <cellStyle name="40% - Accent4 11" xfId="352"/>
    <cellStyle name="40% - Accent4 11 2" xfId="23302"/>
    <cellStyle name="40% - Accent4 12" xfId="353"/>
    <cellStyle name="40% - Accent4 12 2" xfId="23300"/>
    <cellStyle name="40% - Accent4 13" xfId="23067"/>
    <cellStyle name="40% - Accent4 14" xfId="23103"/>
    <cellStyle name="40% - Accent4 15" xfId="57845"/>
    <cellStyle name="40% - Accent4 16" xfId="58222"/>
    <cellStyle name="40% - Accent4 17" xfId="58236"/>
    <cellStyle name="40% - Accent4 18" xfId="58251"/>
    <cellStyle name="40% - Accent4 19" xfId="62697"/>
    <cellStyle name="40% - Accent4 2" xfId="354"/>
    <cellStyle name="40% - Accent4 2 10" xfId="355"/>
    <cellStyle name="40% - Accent4 2 10 2" xfId="33056"/>
    <cellStyle name="40% - Accent4 2 11" xfId="356"/>
    <cellStyle name="40% - Accent4 2 12" xfId="357"/>
    <cellStyle name="40% - Accent4 2 2" xfId="358"/>
    <cellStyle name="40% - Accent4 2 2 10" xfId="58284"/>
    <cellStyle name="40% - Accent4 2 2 2" xfId="359"/>
    <cellStyle name="40% - Accent4 2 2 2 2" xfId="23304"/>
    <cellStyle name="40% - Accent4 2 2 3" xfId="360"/>
    <cellStyle name="40% - Accent4 2 2 3 2" xfId="23305"/>
    <cellStyle name="40% - Accent4 2 2 4" xfId="361"/>
    <cellStyle name="40% - Accent4 2 2 4 2" xfId="23306"/>
    <cellStyle name="40% - Accent4 2 2 5" xfId="362"/>
    <cellStyle name="40% - Accent4 2 2 5 2" xfId="23307"/>
    <cellStyle name="40% - Accent4 2 2 6" xfId="363"/>
    <cellStyle name="40% - Accent4 2 2 6 2" xfId="33624"/>
    <cellStyle name="40% - Accent4 2 2 7" xfId="364"/>
    <cellStyle name="40% - Accent4 2 2 8" xfId="365"/>
    <cellStyle name="40% - Accent4 2 2 9" xfId="23303"/>
    <cellStyle name="40% - Accent4 2 3" xfId="366"/>
    <cellStyle name="40% - Accent4 2 3 2" xfId="367"/>
    <cellStyle name="40% - Accent4 2 3 3" xfId="368"/>
    <cellStyle name="40% - Accent4 2 3 4" xfId="23308"/>
    <cellStyle name="40% - Accent4 2 4" xfId="369"/>
    <cellStyle name="40% - Accent4 2 4 2" xfId="370"/>
    <cellStyle name="40% - Accent4 2 4 3" xfId="371"/>
    <cellStyle name="40% - Accent4 2 4 4" xfId="23309"/>
    <cellStyle name="40% - Accent4 2 4 5" xfId="58285"/>
    <cellStyle name="40% - Accent4 2 5" xfId="372"/>
    <cellStyle name="40% - Accent4 2 5 2" xfId="23310"/>
    <cellStyle name="40% - Accent4 2 6" xfId="373"/>
    <cellStyle name="40% - Accent4 2 6 2" xfId="23311"/>
    <cellStyle name="40% - Accent4 2 7" xfId="374"/>
    <cellStyle name="40% - Accent4 2 7 2" xfId="23312"/>
    <cellStyle name="40% - Accent4 2 8" xfId="375"/>
    <cellStyle name="40% - Accent4 2 8 2" xfId="23313"/>
    <cellStyle name="40% - Accent4 2 9" xfId="376"/>
    <cellStyle name="40% - Accent4 2 9 2" xfId="23314"/>
    <cellStyle name="40% - Accent4 2_CEWH-TLM Accounting" xfId="377"/>
    <cellStyle name="40% - Accent4 20" xfId="62711"/>
    <cellStyle name="40% - Accent4 21" xfId="62725"/>
    <cellStyle name="40% - Accent4 22" xfId="62739"/>
    <cellStyle name="40% - Accent4 23" xfId="62753"/>
    <cellStyle name="40% - Accent4 24" xfId="62767"/>
    <cellStyle name="40% - Accent4 25" xfId="62782"/>
    <cellStyle name="40% - Accent4 26" xfId="62795"/>
    <cellStyle name="40% - Accent4 27" xfId="62809"/>
    <cellStyle name="40% - Accent4 28" xfId="62823"/>
    <cellStyle name="40% - Accent4 29" xfId="62837"/>
    <cellStyle name="40% - Accent4 3" xfId="378"/>
    <cellStyle name="40% - Accent4 3 2" xfId="53706"/>
    <cellStyle name="40% - Accent4 3 3" xfId="23315"/>
    <cellStyle name="40% - Accent4 3 4" xfId="58114"/>
    <cellStyle name="40% - Accent4 3 5" xfId="58286"/>
    <cellStyle name="40% - Accent4 30" xfId="62851"/>
    <cellStyle name="40% - Accent4 31" xfId="62865"/>
    <cellStyle name="40% - Accent4 32" xfId="62879"/>
    <cellStyle name="40% - Accent4 33" xfId="62909"/>
    <cellStyle name="40% - Accent4 34" xfId="62922"/>
    <cellStyle name="40% - Accent4 35" xfId="62934"/>
    <cellStyle name="40% - Accent4 36" xfId="62944"/>
    <cellStyle name="40% - Accent4 37" xfId="62955"/>
    <cellStyle name="40% - Accent4 38" xfId="62967"/>
    <cellStyle name="40% - Accent4 39" xfId="62977"/>
    <cellStyle name="40% - Accent4 4" xfId="379"/>
    <cellStyle name="40% - Accent4 4 2" xfId="380"/>
    <cellStyle name="40% - Accent4 4 2 2" xfId="53836"/>
    <cellStyle name="40% - Accent4 4 2 3" xfId="23317"/>
    <cellStyle name="40% - Accent4 4 3" xfId="381"/>
    <cellStyle name="40% - Accent4 4 3 2" xfId="23318"/>
    <cellStyle name="40% - Accent4 4 4" xfId="382"/>
    <cellStyle name="40% - Accent4 4 4 2" xfId="23319"/>
    <cellStyle name="40% - Accent4 4 5" xfId="383"/>
    <cellStyle name="40% - Accent4 4 5 2" xfId="23320"/>
    <cellStyle name="40% - Accent4 4 6" xfId="384"/>
    <cellStyle name="40% - Accent4 4 6 2" xfId="33625"/>
    <cellStyle name="40% - Accent4 4 7" xfId="385"/>
    <cellStyle name="40% - Accent4 4 8" xfId="23316"/>
    <cellStyle name="40% - Accent4 4 9" xfId="58287"/>
    <cellStyle name="40% - Accent4 40" xfId="62991"/>
    <cellStyle name="40% - Accent4 41" xfId="63010"/>
    <cellStyle name="40% - Accent4 42" xfId="63019"/>
    <cellStyle name="40% - Accent4 43" xfId="63033"/>
    <cellStyle name="40% - Accent4 44" xfId="63047"/>
    <cellStyle name="40% - Accent4 45" xfId="63062"/>
    <cellStyle name="40% - Accent4 46" xfId="63081"/>
    <cellStyle name="40% - Accent4 47" xfId="63090"/>
    <cellStyle name="40% - Accent4 48" xfId="63105"/>
    <cellStyle name="40% - Accent4 49" xfId="63119"/>
    <cellStyle name="40% - Accent4 5" xfId="386"/>
    <cellStyle name="40% - Accent4 5 2" xfId="53704"/>
    <cellStyle name="40% - Accent4 5 3" xfId="23321"/>
    <cellStyle name="40% - Accent4 50" xfId="350"/>
    <cellStyle name="40% - Accent4 6" xfId="387"/>
    <cellStyle name="40% - Accent4 6 2" xfId="23322"/>
    <cellStyle name="40% - Accent4 7" xfId="388"/>
    <cellStyle name="40% - Accent4 7 2" xfId="23323"/>
    <cellStyle name="40% - Accent4 8" xfId="389"/>
    <cellStyle name="40% - Accent4 8 2" xfId="23324"/>
    <cellStyle name="40% - Accent4 9" xfId="390"/>
    <cellStyle name="40% - Accent4 9 2" xfId="23325"/>
    <cellStyle name="40% - Accent5" xfId="35" builtinId="47" customBuiltin="1"/>
    <cellStyle name="40% - Accent5 10" xfId="392"/>
    <cellStyle name="40% - Accent5 10 2" xfId="23327"/>
    <cellStyle name="40% - Accent5 11" xfId="393"/>
    <cellStyle name="40% - Accent5 11 2" xfId="23328"/>
    <cellStyle name="40% - Accent5 12" xfId="394"/>
    <cellStyle name="40% - Accent5 12 2" xfId="23326"/>
    <cellStyle name="40% - Accent5 13" xfId="23070"/>
    <cellStyle name="40% - Accent5 14" xfId="23107"/>
    <cellStyle name="40% - Accent5 15" xfId="57846"/>
    <cellStyle name="40% - Accent5 16" xfId="58224"/>
    <cellStyle name="40% - Accent5 17" xfId="58238"/>
    <cellStyle name="40% - Accent5 18" xfId="58253"/>
    <cellStyle name="40% - Accent5 19" xfId="62699"/>
    <cellStyle name="40% - Accent5 2" xfId="395"/>
    <cellStyle name="40% - Accent5 2 10" xfId="396"/>
    <cellStyle name="40% - Accent5 2 10 2" xfId="33057"/>
    <cellStyle name="40% - Accent5 2 11" xfId="397"/>
    <cellStyle name="40% - Accent5 2 12" xfId="398"/>
    <cellStyle name="40% - Accent5 2 2" xfId="399"/>
    <cellStyle name="40% - Accent5 2 2 10" xfId="58288"/>
    <cellStyle name="40% - Accent5 2 2 2" xfId="400"/>
    <cellStyle name="40% - Accent5 2 2 2 2" xfId="23330"/>
    <cellStyle name="40% - Accent5 2 2 3" xfId="401"/>
    <cellStyle name="40% - Accent5 2 2 3 2" xfId="23331"/>
    <cellStyle name="40% - Accent5 2 2 4" xfId="402"/>
    <cellStyle name="40% - Accent5 2 2 4 2" xfId="23332"/>
    <cellStyle name="40% - Accent5 2 2 5" xfId="403"/>
    <cellStyle name="40% - Accent5 2 2 5 2" xfId="23333"/>
    <cellStyle name="40% - Accent5 2 2 6" xfId="404"/>
    <cellStyle name="40% - Accent5 2 2 6 2" xfId="33626"/>
    <cellStyle name="40% - Accent5 2 2 7" xfId="405"/>
    <cellStyle name="40% - Accent5 2 2 8" xfId="406"/>
    <cellStyle name="40% - Accent5 2 2 9" xfId="23329"/>
    <cellStyle name="40% - Accent5 2 3" xfId="407"/>
    <cellStyle name="40% - Accent5 2 3 2" xfId="408"/>
    <cellStyle name="40% - Accent5 2 3 3" xfId="409"/>
    <cellStyle name="40% - Accent5 2 3 4" xfId="23334"/>
    <cellStyle name="40% - Accent5 2 4" xfId="410"/>
    <cellStyle name="40% - Accent5 2 4 2" xfId="411"/>
    <cellStyle name="40% - Accent5 2 4 3" xfId="412"/>
    <cellStyle name="40% - Accent5 2 4 4" xfId="23335"/>
    <cellStyle name="40% - Accent5 2 4 5" xfId="58289"/>
    <cellStyle name="40% - Accent5 2 5" xfId="413"/>
    <cellStyle name="40% - Accent5 2 5 2" xfId="23336"/>
    <cellStyle name="40% - Accent5 2 6" xfId="414"/>
    <cellStyle name="40% - Accent5 2 6 2" xfId="23337"/>
    <cellStyle name="40% - Accent5 2 7" xfId="415"/>
    <cellStyle name="40% - Accent5 2 7 2" xfId="23338"/>
    <cellStyle name="40% - Accent5 2 8" xfId="416"/>
    <cellStyle name="40% - Accent5 2 8 2" xfId="23339"/>
    <cellStyle name="40% - Accent5 2 9" xfId="417"/>
    <cellStyle name="40% - Accent5 2 9 2" xfId="23340"/>
    <cellStyle name="40% - Accent5 2_CEWH-TLM Accounting" xfId="418"/>
    <cellStyle name="40% - Accent5 20" xfId="62713"/>
    <cellStyle name="40% - Accent5 21" xfId="62727"/>
    <cellStyle name="40% - Accent5 22" xfId="62741"/>
    <cellStyle name="40% - Accent5 23" xfId="62755"/>
    <cellStyle name="40% - Accent5 24" xfId="62769"/>
    <cellStyle name="40% - Accent5 25" xfId="62784"/>
    <cellStyle name="40% - Accent5 26" xfId="62797"/>
    <cellStyle name="40% - Accent5 27" xfId="62811"/>
    <cellStyle name="40% - Accent5 28" xfId="62825"/>
    <cellStyle name="40% - Accent5 29" xfId="62839"/>
    <cellStyle name="40% - Accent5 3" xfId="419"/>
    <cellStyle name="40% - Accent5 3 2" xfId="53709"/>
    <cellStyle name="40% - Accent5 3 3" xfId="23341"/>
    <cellStyle name="40% - Accent5 3 4" xfId="58116"/>
    <cellStyle name="40% - Accent5 3 5" xfId="58290"/>
    <cellStyle name="40% - Accent5 30" xfId="62853"/>
    <cellStyle name="40% - Accent5 31" xfId="62867"/>
    <cellStyle name="40% - Accent5 32" xfId="62881"/>
    <cellStyle name="40% - Accent5 33" xfId="62912"/>
    <cellStyle name="40% - Accent5 34" xfId="62925"/>
    <cellStyle name="40% - Accent5 35" xfId="62937"/>
    <cellStyle name="40% - Accent5 36" xfId="62947"/>
    <cellStyle name="40% - Accent5 37" xfId="62959"/>
    <cellStyle name="40% - Accent5 38" xfId="62970"/>
    <cellStyle name="40% - Accent5 39" xfId="62979"/>
    <cellStyle name="40% - Accent5 4" xfId="420"/>
    <cellStyle name="40% - Accent5 4 2" xfId="421"/>
    <cellStyle name="40% - Accent5 4 2 2" xfId="53838"/>
    <cellStyle name="40% - Accent5 4 2 3" xfId="23343"/>
    <cellStyle name="40% - Accent5 4 3" xfId="422"/>
    <cellStyle name="40% - Accent5 4 3 2" xfId="23344"/>
    <cellStyle name="40% - Accent5 4 4" xfId="423"/>
    <cellStyle name="40% - Accent5 4 4 2" xfId="23345"/>
    <cellStyle name="40% - Accent5 4 5" xfId="424"/>
    <cellStyle name="40% - Accent5 4 5 2" xfId="23346"/>
    <cellStyle name="40% - Accent5 4 6" xfId="425"/>
    <cellStyle name="40% - Accent5 4 6 2" xfId="33627"/>
    <cellStyle name="40% - Accent5 4 7" xfId="426"/>
    <cellStyle name="40% - Accent5 4 8" xfId="23342"/>
    <cellStyle name="40% - Accent5 4 9" xfId="58291"/>
    <cellStyle name="40% - Accent5 40" xfId="62993"/>
    <cellStyle name="40% - Accent5 41" xfId="63013"/>
    <cellStyle name="40% - Accent5 42" xfId="63021"/>
    <cellStyle name="40% - Accent5 43" xfId="63035"/>
    <cellStyle name="40% - Accent5 44" xfId="63049"/>
    <cellStyle name="40% - Accent5 45" xfId="63064"/>
    <cellStyle name="40% - Accent5 46" xfId="63084"/>
    <cellStyle name="40% - Accent5 47" xfId="63092"/>
    <cellStyle name="40% - Accent5 48" xfId="63107"/>
    <cellStyle name="40% - Accent5 49" xfId="63121"/>
    <cellStyle name="40% - Accent5 5" xfId="427"/>
    <cellStyle name="40% - Accent5 5 2" xfId="53707"/>
    <cellStyle name="40% - Accent5 5 3" xfId="23347"/>
    <cellStyle name="40% - Accent5 50" xfId="391"/>
    <cellStyle name="40% - Accent5 6" xfId="428"/>
    <cellStyle name="40% - Accent5 6 2" xfId="23348"/>
    <cellStyle name="40% - Accent5 7" xfId="429"/>
    <cellStyle name="40% - Accent5 7 2" xfId="23349"/>
    <cellStyle name="40% - Accent5 8" xfId="430"/>
    <cellStyle name="40% - Accent5 8 2" xfId="23350"/>
    <cellStyle name="40% - Accent5 9" xfId="431"/>
    <cellStyle name="40% - Accent5 9 2" xfId="23351"/>
    <cellStyle name="40% - Accent6" xfId="39" builtinId="51" customBuiltin="1"/>
    <cellStyle name="40% - Accent6 10" xfId="433"/>
    <cellStyle name="40% - Accent6 10 2" xfId="23353"/>
    <cellStyle name="40% - Accent6 11" xfId="434"/>
    <cellStyle name="40% - Accent6 11 2" xfId="23354"/>
    <cellStyle name="40% - Accent6 12" xfId="435"/>
    <cellStyle name="40% - Accent6 12 2" xfId="23352"/>
    <cellStyle name="40% - Accent6 13" xfId="23074"/>
    <cellStyle name="40% - Accent6 14" xfId="23111"/>
    <cellStyle name="40% - Accent6 15" xfId="57847"/>
    <cellStyle name="40% - Accent6 16" xfId="58226"/>
    <cellStyle name="40% - Accent6 17" xfId="58240"/>
    <cellStyle name="40% - Accent6 18" xfId="58255"/>
    <cellStyle name="40% - Accent6 19" xfId="62701"/>
    <cellStyle name="40% - Accent6 2" xfId="436"/>
    <cellStyle name="40% - Accent6 2 10" xfId="437"/>
    <cellStyle name="40% - Accent6 2 10 2" xfId="33058"/>
    <cellStyle name="40% - Accent6 2 11" xfId="438"/>
    <cellStyle name="40% - Accent6 2 12" xfId="439"/>
    <cellStyle name="40% - Accent6 2 2" xfId="440"/>
    <cellStyle name="40% - Accent6 2 2 10" xfId="58292"/>
    <cellStyle name="40% - Accent6 2 2 2" xfId="441"/>
    <cellStyle name="40% - Accent6 2 2 2 2" xfId="23356"/>
    <cellStyle name="40% - Accent6 2 2 3" xfId="442"/>
    <cellStyle name="40% - Accent6 2 2 3 2" xfId="23357"/>
    <cellStyle name="40% - Accent6 2 2 4" xfId="443"/>
    <cellStyle name="40% - Accent6 2 2 4 2" xfId="23358"/>
    <cellStyle name="40% - Accent6 2 2 5" xfId="444"/>
    <cellStyle name="40% - Accent6 2 2 5 2" xfId="23359"/>
    <cellStyle name="40% - Accent6 2 2 6" xfId="445"/>
    <cellStyle name="40% - Accent6 2 2 6 2" xfId="33628"/>
    <cellStyle name="40% - Accent6 2 2 7" xfId="446"/>
    <cellStyle name="40% - Accent6 2 2 8" xfId="447"/>
    <cellStyle name="40% - Accent6 2 2 9" xfId="23355"/>
    <cellStyle name="40% - Accent6 2 3" xfId="448"/>
    <cellStyle name="40% - Accent6 2 3 2" xfId="449"/>
    <cellStyle name="40% - Accent6 2 3 3" xfId="450"/>
    <cellStyle name="40% - Accent6 2 3 4" xfId="23360"/>
    <cellStyle name="40% - Accent6 2 4" xfId="451"/>
    <cellStyle name="40% - Accent6 2 4 2" xfId="452"/>
    <cellStyle name="40% - Accent6 2 4 3" xfId="453"/>
    <cellStyle name="40% - Accent6 2 4 4" xfId="23361"/>
    <cellStyle name="40% - Accent6 2 4 5" xfId="58293"/>
    <cellStyle name="40% - Accent6 2 5" xfId="454"/>
    <cellStyle name="40% - Accent6 2 5 2" xfId="23362"/>
    <cellStyle name="40% - Accent6 2 6" xfId="455"/>
    <cellStyle name="40% - Accent6 2 6 2" xfId="23363"/>
    <cellStyle name="40% - Accent6 2 7" xfId="456"/>
    <cellStyle name="40% - Accent6 2 7 2" xfId="23364"/>
    <cellStyle name="40% - Accent6 2 8" xfId="457"/>
    <cellStyle name="40% - Accent6 2 8 2" xfId="23365"/>
    <cellStyle name="40% - Accent6 2 9" xfId="458"/>
    <cellStyle name="40% - Accent6 2 9 2" xfId="23366"/>
    <cellStyle name="40% - Accent6 2_CEWH-TLM Accounting" xfId="459"/>
    <cellStyle name="40% - Accent6 20" xfId="62715"/>
    <cellStyle name="40% - Accent6 21" xfId="62729"/>
    <cellStyle name="40% - Accent6 22" xfId="62743"/>
    <cellStyle name="40% - Accent6 23" xfId="62757"/>
    <cellStyle name="40% - Accent6 24" xfId="62771"/>
    <cellStyle name="40% - Accent6 25" xfId="62786"/>
    <cellStyle name="40% - Accent6 26" xfId="62799"/>
    <cellStyle name="40% - Accent6 27" xfId="62813"/>
    <cellStyle name="40% - Accent6 28" xfId="62827"/>
    <cellStyle name="40% - Accent6 29" xfId="62841"/>
    <cellStyle name="40% - Accent6 3" xfId="460"/>
    <cellStyle name="40% - Accent6 3 2" xfId="53711"/>
    <cellStyle name="40% - Accent6 3 3" xfId="23367"/>
    <cellStyle name="40% - Accent6 3 4" xfId="58118"/>
    <cellStyle name="40% - Accent6 3 5" xfId="58294"/>
    <cellStyle name="40% - Accent6 30" xfId="62855"/>
    <cellStyle name="40% - Accent6 31" xfId="62869"/>
    <cellStyle name="40% - Accent6 32" xfId="62883"/>
    <cellStyle name="40% - Accent6 33" xfId="62916"/>
    <cellStyle name="40% - Accent6 34" xfId="62928"/>
    <cellStyle name="40% - Accent6 35" xfId="62940"/>
    <cellStyle name="40% - Accent6 36" xfId="62950"/>
    <cellStyle name="40% - Accent6 37" xfId="62962"/>
    <cellStyle name="40% - Accent6 38" xfId="62973"/>
    <cellStyle name="40% - Accent6 39" xfId="62981"/>
    <cellStyle name="40% - Accent6 4" xfId="461"/>
    <cellStyle name="40% - Accent6 4 2" xfId="462"/>
    <cellStyle name="40% - Accent6 4 2 2" xfId="53840"/>
    <cellStyle name="40% - Accent6 4 2 3" xfId="23369"/>
    <cellStyle name="40% - Accent6 4 3" xfId="463"/>
    <cellStyle name="40% - Accent6 4 3 2" xfId="23370"/>
    <cellStyle name="40% - Accent6 4 4" xfId="464"/>
    <cellStyle name="40% - Accent6 4 4 2" xfId="23371"/>
    <cellStyle name="40% - Accent6 4 5" xfId="465"/>
    <cellStyle name="40% - Accent6 4 5 2" xfId="23372"/>
    <cellStyle name="40% - Accent6 4 6" xfId="466"/>
    <cellStyle name="40% - Accent6 4 6 2" xfId="33629"/>
    <cellStyle name="40% - Accent6 4 7" xfId="467"/>
    <cellStyle name="40% - Accent6 4 8" xfId="23368"/>
    <cellStyle name="40% - Accent6 4 9" xfId="58295"/>
    <cellStyle name="40% - Accent6 40" xfId="62995"/>
    <cellStyle name="40% - Accent6 41" xfId="63016"/>
    <cellStyle name="40% - Accent6 42" xfId="63023"/>
    <cellStyle name="40% - Accent6 43" xfId="63037"/>
    <cellStyle name="40% - Accent6 44" xfId="63051"/>
    <cellStyle name="40% - Accent6 45" xfId="63066"/>
    <cellStyle name="40% - Accent6 46" xfId="63087"/>
    <cellStyle name="40% - Accent6 47" xfId="63094"/>
    <cellStyle name="40% - Accent6 48" xfId="63109"/>
    <cellStyle name="40% - Accent6 49" xfId="63123"/>
    <cellStyle name="40% - Accent6 5" xfId="468"/>
    <cellStyle name="40% - Accent6 5 2" xfId="53710"/>
    <cellStyle name="40% - Accent6 5 3" xfId="23373"/>
    <cellStyle name="40% - Accent6 50" xfId="432"/>
    <cellStyle name="40% - Accent6 6" xfId="469"/>
    <cellStyle name="40% - Accent6 6 2" xfId="23374"/>
    <cellStyle name="40% - Accent6 7" xfId="470"/>
    <cellStyle name="40% - Accent6 7 2" xfId="23375"/>
    <cellStyle name="40% - Accent6 8" xfId="471"/>
    <cellStyle name="40% - Accent6 8 2" xfId="23376"/>
    <cellStyle name="40% - Accent6 9" xfId="472"/>
    <cellStyle name="40% - Accent6 9 2" xfId="23377"/>
    <cellStyle name="60% - Accent1" xfId="20" builtinId="32" customBuiltin="1"/>
    <cellStyle name="60% - Accent1 10" xfId="474"/>
    <cellStyle name="60% - Accent1 11" xfId="475"/>
    <cellStyle name="60% - Accent1 12" xfId="476"/>
    <cellStyle name="60% - Accent1 13" xfId="23056"/>
    <cellStyle name="60% - Accent1 14" xfId="473"/>
    <cellStyle name="60% - Accent1 2" xfId="477"/>
    <cellStyle name="60% - Accent1 2 10" xfId="478"/>
    <cellStyle name="60% - Accent1 2 10 2" xfId="33059"/>
    <cellStyle name="60% - Accent1 2 11" xfId="479"/>
    <cellStyle name="60% - Accent1 2 12" xfId="480"/>
    <cellStyle name="60% - Accent1 2 2" xfId="481"/>
    <cellStyle name="60% - Accent1 2 2 2" xfId="482"/>
    <cellStyle name="60% - Accent1 2 2 3" xfId="483"/>
    <cellStyle name="60% - Accent1 2 2 4" xfId="484"/>
    <cellStyle name="60% - Accent1 2 2 5" xfId="485"/>
    <cellStyle name="60% - Accent1 2 2 6" xfId="486"/>
    <cellStyle name="60% - Accent1 2 2 6 2" xfId="33630"/>
    <cellStyle name="60% - Accent1 2 2 7" xfId="487"/>
    <cellStyle name="60% - Accent1 2 2 8" xfId="488"/>
    <cellStyle name="60% - Accent1 2 3" xfId="489"/>
    <cellStyle name="60% - Accent1 2 3 2" xfId="490"/>
    <cellStyle name="60% - Accent1 2 4" xfId="491"/>
    <cellStyle name="60% - Accent1 2 4 2" xfId="492"/>
    <cellStyle name="60% - Accent1 2 4 3" xfId="58296"/>
    <cellStyle name="60% - Accent1 2 5" xfId="493"/>
    <cellStyle name="60% - Accent1 2 6" xfId="494"/>
    <cellStyle name="60% - Accent1 2 7" xfId="495"/>
    <cellStyle name="60% - Accent1 2 8" xfId="496"/>
    <cellStyle name="60% - Accent1 2 9" xfId="497"/>
    <cellStyle name="60% - Accent1 2_CEWH-TLM Accounting" xfId="498"/>
    <cellStyle name="60% - Accent1 3" xfId="499"/>
    <cellStyle name="60% - Accent1 4" xfId="500"/>
    <cellStyle name="60% - Accent1 4 2" xfId="501"/>
    <cellStyle name="60% - Accent1 4 3" xfId="502"/>
    <cellStyle name="60% - Accent1 4 4" xfId="503"/>
    <cellStyle name="60% - Accent1 4 5" xfId="504"/>
    <cellStyle name="60% - Accent1 4 6" xfId="505"/>
    <cellStyle name="60% - Accent1 4 6 2" xfId="33631"/>
    <cellStyle name="60% - Accent1 4 7" xfId="506"/>
    <cellStyle name="60% - Accent1 5" xfId="507"/>
    <cellStyle name="60% - Accent1 6" xfId="508"/>
    <cellStyle name="60% - Accent1 7" xfId="509"/>
    <cellStyle name="60% - Accent1 8" xfId="510"/>
    <cellStyle name="60% - Accent1 9" xfId="511"/>
    <cellStyle name="60% - Accent2" xfId="24" builtinId="36" customBuiltin="1"/>
    <cellStyle name="60% - Accent2 10" xfId="513"/>
    <cellStyle name="60% - Accent2 11" xfId="514"/>
    <cellStyle name="60% - Accent2 12" xfId="515"/>
    <cellStyle name="60% - Accent2 13" xfId="23060"/>
    <cellStyle name="60% - Accent2 14" xfId="512"/>
    <cellStyle name="60% - Accent2 2" xfId="516"/>
    <cellStyle name="60% - Accent2 2 10" xfId="517"/>
    <cellStyle name="60% - Accent2 2 10 2" xfId="33060"/>
    <cellStyle name="60% - Accent2 2 11" xfId="518"/>
    <cellStyle name="60% - Accent2 2 12" xfId="519"/>
    <cellStyle name="60% - Accent2 2 2" xfId="520"/>
    <cellStyle name="60% - Accent2 2 2 2" xfId="521"/>
    <cellStyle name="60% - Accent2 2 2 3" xfId="522"/>
    <cellStyle name="60% - Accent2 2 2 4" xfId="523"/>
    <cellStyle name="60% - Accent2 2 2 5" xfId="524"/>
    <cellStyle name="60% - Accent2 2 2 6" xfId="525"/>
    <cellStyle name="60% - Accent2 2 2 6 2" xfId="33632"/>
    <cellStyle name="60% - Accent2 2 2 7" xfId="526"/>
    <cellStyle name="60% - Accent2 2 2 8" xfId="527"/>
    <cellStyle name="60% - Accent2 2 3" xfId="528"/>
    <cellStyle name="60% - Accent2 2 3 2" xfId="529"/>
    <cellStyle name="60% - Accent2 2 4" xfId="530"/>
    <cellStyle name="60% - Accent2 2 4 2" xfId="531"/>
    <cellStyle name="60% - Accent2 2 4 3" xfId="58297"/>
    <cellStyle name="60% - Accent2 2 5" xfId="532"/>
    <cellStyle name="60% - Accent2 2 6" xfId="533"/>
    <cellStyle name="60% - Accent2 2 7" xfId="534"/>
    <cellStyle name="60% - Accent2 2 8" xfId="535"/>
    <cellStyle name="60% - Accent2 2 9" xfId="536"/>
    <cellStyle name="60% - Accent2 2_CEWH-TLM Accounting" xfId="537"/>
    <cellStyle name="60% - Accent2 3" xfId="538"/>
    <cellStyle name="60% - Accent2 4" xfId="539"/>
    <cellStyle name="60% - Accent2 4 2" xfId="540"/>
    <cellStyle name="60% - Accent2 4 3" xfId="541"/>
    <cellStyle name="60% - Accent2 4 4" xfId="542"/>
    <cellStyle name="60% - Accent2 4 5" xfId="543"/>
    <cellStyle name="60% - Accent2 4 6" xfId="544"/>
    <cellStyle name="60% - Accent2 4 6 2" xfId="33633"/>
    <cellStyle name="60% - Accent2 4 7" xfId="545"/>
    <cellStyle name="60% - Accent2 5" xfId="546"/>
    <cellStyle name="60% - Accent2 6" xfId="547"/>
    <cellStyle name="60% - Accent2 7" xfId="548"/>
    <cellStyle name="60% - Accent2 8" xfId="549"/>
    <cellStyle name="60% - Accent2 9" xfId="550"/>
    <cellStyle name="60% - Accent3" xfId="28" builtinId="40" customBuiltin="1"/>
    <cellStyle name="60% - Accent3 10" xfId="552"/>
    <cellStyle name="60% - Accent3 11" xfId="553"/>
    <cellStyle name="60% - Accent3 12" xfId="554"/>
    <cellStyle name="60% - Accent3 13" xfId="23064"/>
    <cellStyle name="60% - Accent3 14" xfId="551"/>
    <cellStyle name="60% - Accent3 2" xfId="555"/>
    <cellStyle name="60% - Accent3 2 10" xfId="556"/>
    <cellStyle name="60% - Accent3 2 10 2" xfId="33061"/>
    <cellStyle name="60% - Accent3 2 11" xfId="557"/>
    <cellStyle name="60% - Accent3 2 12" xfId="558"/>
    <cellStyle name="60% - Accent3 2 2" xfId="559"/>
    <cellStyle name="60% - Accent3 2 2 2" xfId="560"/>
    <cellStyle name="60% - Accent3 2 2 3" xfId="561"/>
    <cellStyle name="60% - Accent3 2 2 4" xfId="562"/>
    <cellStyle name="60% - Accent3 2 2 5" xfId="563"/>
    <cellStyle name="60% - Accent3 2 2 6" xfId="564"/>
    <cellStyle name="60% - Accent3 2 2 6 2" xfId="33634"/>
    <cellStyle name="60% - Accent3 2 2 7" xfId="565"/>
    <cellStyle name="60% - Accent3 2 2 8" xfId="566"/>
    <cellStyle name="60% - Accent3 2 3" xfId="567"/>
    <cellStyle name="60% - Accent3 2 3 2" xfId="568"/>
    <cellStyle name="60% - Accent3 2 4" xfId="569"/>
    <cellStyle name="60% - Accent3 2 4 2" xfId="570"/>
    <cellStyle name="60% - Accent3 2 4 3" xfId="58298"/>
    <cellStyle name="60% - Accent3 2 5" xfId="571"/>
    <cellStyle name="60% - Accent3 2 6" xfId="572"/>
    <cellStyle name="60% - Accent3 2 7" xfId="573"/>
    <cellStyle name="60% - Accent3 2 8" xfId="574"/>
    <cellStyle name="60% - Accent3 2 9" xfId="575"/>
    <cellStyle name="60% - Accent3 2_CEWH-TLM Accounting" xfId="576"/>
    <cellStyle name="60% - Accent3 3" xfId="577"/>
    <cellStyle name="60% - Accent3 4" xfId="578"/>
    <cellStyle name="60% - Accent3 4 2" xfId="579"/>
    <cellStyle name="60% - Accent3 4 3" xfId="580"/>
    <cellStyle name="60% - Accent3 4 4" xfId="581"/>
    <cellStyle name="60% - Accent3 4 5" xfId="582"/>
    <cellStyle name="60% - Accent3 4 6" xfId="583"/>
    <cellStyle name="60% - Accent3 4 6 2" xfId="33635"/>
    <cellStyle name="60% - Accent3 4 7" xfId="584"/>
    <cellStyle name="60% - Accent3 5" xfId="585"/>
    <cellStyle name="60% - Accent3 6" xfId="586"/>
    <cellStyle name="60% - Accent3 7" xfId="587"/>
    <cellStyle name="60% - Accent3 8" xfId="588"/>
    <cellStyle name="60% - Accent3 9" xfId="589"/>
    <cellStyle name="60% - Accent4" xfId="32" builtinId="44" customBuiltin="1"/>
    <cellStyle name="60% - Accent4 10" xfId="591"/>
    <cellStyle name="60% - Accent4 11" xfId="592"/>
    <cellStyle name="60% - Accent4 12" xfId="593"/>
    <cellStyle name="60% - Accent4 13" xfId="23068"/>
    <cellStyle name="60% - Accent4 14" xfId="590"/>
    <cellStyle name="60% - Accent4 2" xfId="594"/>
    <cellStyle name="60% - Accent4 2 10" xfId="595"/>
    <cellStyle name="60% - Accent4 2 10 2" xfId="33062"/>
    <cellStyle name="60% - Accent4 2 11" xfId="596"/>
    <cellStyle name="60% - Accent4 2 12" xfId="597"/>
    <cellStyle name="60% - Accent4 2 2" xfId="598"/>
    <cellStyle name="60% - Accent4 2 2 2" xfId="599"/>
    <cellStyle name="60% - Accent4 2 2 3" xfId="600"/>
    <cellStyle name="60% - Accent4 2 2 4" xfId="601"/>
    <cellStyle name="60% - Accent4 2 2 5" xfId="602"/>
    <cellStyle name="60% - Accent4 2 2 6" xfId="603"/>
    <cellStyle name="60% - Accent4 2 2 6 2" xfId="33636"/>
    <cellStyle name="60% - Accent4 2 2 7" xfId="604"/>
    <cellStyle name="60% - Accent4 2 2 8" xfId="605"/>
    <cellStyle name="60% - Accent4 2 3" xfId="606"/>
    <cellStyle name="60% - Accent4 2 3 2" xfId="607"/>
    <cellStyle name="60% - Accent4 2 4" xfId="608"/>
    <cellStyle name="60% - Accent4 2 4 2" xfId="609"/>
    <cellStyle name="60% - Accent4 2 4 3" xfId="58299"/>
    <cellStyle name="60% - Accent4 2 5" xfId="610"/>
    <cellStyle name="60% - Accent4 2 6" xfId="611"/>
    <cellStyle name="60% - Accent4 2 7" xfId="612"/>
    <cellStyle name="60% - Accent4 2 8" xfId="613"/>
    <cellStyle name="60% - Accent4 2 9" xfId="614"/>
    <cellStyle name="60% - Accent4 2_CEWH-TLM Accounting" xfId="615"/>
    <cellStyle name="60% - Accent4 3" xfId="616"/>
    <cellStyle name="60% - Accent4 4" xfId="617"/>
    <cellStyle name="60% - Accent4 4 2" xfId="618"/>
    <cellStyle name="60% - Accent4 4 3" xfId="619"/>
    <cellStyle name="60% - Accent4 4 4" xfId="620"/>
    <cellStyle name="60% - Accent4 4 5" xfId="621"/>
    <cellStyle name="60% - Accent4 4 6" xfId="622"/>
    <cellStyle name="60% - Accent4 4 6 2" xfId="33637"/>
    <cellStyle name="60% - Accent4 4 7" xfId="623"/>
    <cellStyle name="60% - Accent4 5" xfId="624"/>
    <cellStyle name="60% - Accent4 6" xfId="625"/>
    <cellStyle name="60% - Accent4 7" xfId="626"/>
    <cellStyle name="60% - Accent4 8" xfId="627"/>
    <cellStyle name="60% - Accent4 9" xfId="628"/>
    <cellStyle name="60% - Accent5" xfId="36" builtinId="48" customBuiltin="1"/>
    <cellStyle name="60% - Accent5 10" xfId="630"/>
    <cellStyle name="60% - Accent5 11" xfId="631"/>
    <cellStyle name="60% - Accent5 12" xfId="632"/>
    <cellStyle name="60% - Accent5 13" xfId="23071"/>
    <cellStyle name="60% - Accent5 14" xfId="629"/>
    <cellStyle name="60% - Accent5 2" xfId="633"/>
    <cellStyle name="60% - Accent5 2 10" xfId="634"/>
    <cellStyle name="60% - Accent5 2 10 2" xfId="33063"/>
    <cellStyle name="60% - Accent5 2 11" xfId="635"/>
    <cellStyle name="60% - Accent5 2 12" xfId="636"/>
    <cellStyle name="60% - Accent5 2 2" xfId="637"/>
    <cellStyle name="60% - Accent5 2 2 2" xfId="638"/>
    <cellStyle name="60% - Accent5 2 2 3" xfId="639"/>
    <cellStyle name="60% - Accent5 2 2 4" xfId="640"/>
    <cellStyle name="60% - Accent5 2 2 5" xfId="641"/>
    <cellStyle name="60% - Accent5 2 2 6" xfId="642"/>
    <cellStyle name="60% - Accent5 2 2 6 2" xfId="33638"/>
    <cellStyle name="60% - Accent5 2 2 7" xfId="643"/>
    <cellStyle name="60% - Accent5 2 2 8" xfId="644"/>
    <cellStyle name="60% - Accent5 2 3" xfId="645"/>
    <cellStyle name="60% - Accent5 2 3 2" xfId="646"/>
    <cellStyle name="60% - Accent5 2 4" xfId="647"/>
    <cellStyle name="60% - Accent5 2 4 2" xfId="648"/>
    <cellStyle name="60% - Accent5 2 4 3" xfId="58300"/>
    <cellStyle name="60% - Accent5 2 5" xfId="649"/>
    <cellStyle name="60% - Accent5 2 6" xfId="650"/>
    <cellStyle name="60% - Accent5 2 7" xfId="651"/>
    <cellStyle name="60% - Accent5 2 8" xfId="652"/>
    <cellStyle name="60% - Accent5 2 9" xfId="653"/>
    <cellStyle name="60% - Accent5 2_CEWH-TLM Accounting" xfId="654"/>
    <cellStyle name="60% - Accent5 3" xfId="655"/>
    <cellStyle name="60% - Accent5 4" xfId="656"/>
    <cellStyle name="60% - Accent5 4 2" xfId="657"/>
    <cellStyle name="60% - Accent5 4 3" xfId="658"/>
    <cellStyle name="60% - Accent5 4 4" xfId="659"/>
    <cellStyle name="60% - Accent5 4 5" xfId="660"/>
    <cellStyle name="60% - Accent5 4 6" xfId="661"/>
    <cellStyle name="60% - Accent5 4 6 2" xfId="33639"/>
    <cellStyle name="60% - Accent5 4 7" xfId="662"/>
    <cellStyle name="60% - Accent5 5" xfId="663"/>
    <cellStyle name="60% - Accent5 6" xfId="664"/>
    <cellStyle name="60% - Accent5 7" xfId="665"/>
    <cellStyle name="60% - Accent5 8" xfId="666"/>
    <cellStyle name="60% - Accent5 9" xfId="667"/>
    <cellStyle name="60% - Accent6" xfId="40" builtinId="52" customBuiltin="1"/>
    <cellStyle name="60% - Accent6 10" xfId="669"/>
    <cellStyle name="60% - Accent6 11" xfId="670"/>
    <cellStyle name="60% - Accent6 12" xfId="671"/>
    <cellStyle name="60% - Accent6 13" xfId="23075"/>
    <cellStyle name="60% - Accent6 14" xfId="668"/>
    <cellStyle name="60% - Accent6 2" xfId="672"/>
    <cellStyle name="60% - Accent6 2 10" xfId="673"/>
    <cellStyle name="60% - Accent6 2 10 2" xfId="33066"/>
    <cellStyle name="60% - Accent6 2 11" xfId="674"/>
    <cellStyle name="60% - Accent6 2 12" xfId="675"/>
    <cellStyle name="60% - Accent6 2 2" xfId="676"/>
    <cellStyle name="60% - Accent6 2 2 2" xfId="677"/>
    <cellStyle name="60% - Accent6 2 2 3" xfId="678"/>
    <cellStyle name="60% - Accent6 2 2 4" xfId="679"/>
    <cellStyle name="60% - Accent6 2 2 5" xfId="680"/>
    <cellStyle name="60% - Accent6 2 2 6" xfId="681"/>
    <cellStyle name="60% - Accent6 2 2 6 2" xfId="33640"/>
    <cellStyle name="60% - Accent6 2 2 7" xfId="682"/>
    <cellStyle name="60% - Accent6 2 2 8" xfId="683"/>
    <cellStyle name="60% - Accent6 2 3" xfId="684"/>
    <cellStyle name="60% - Accent6 2 3 2" xfId="685"/>
    <cellStyle name="60% - Accent6 2 4" xfId="686"/>
    <cellStyle name="60% - Accent6 2 4 2" xfId="687"/>
    <cellStyle name="60% - Accent6 2 4 3" xfId="58301"/>
    <cellStyle name="60% - Accent6 2 5" xfId="688"/>
    <cellStyle name="60% - Accent6 2 6" xfId="689"/>
    <cellStyle name="60% - Accent6 2 7" xfId="690"/>
    <cellStyle name="60% - Accent6 2 8" xfId="691"/>
    <cellStyle name="60% - Accent6 2 9" xfId="692"/>
    <cellStyle name="60% - Accent6 2_CEWH-TLM Accounting" xfId="693"/>
    <cellStyle name="60% - Accent6 3" xfId="694"/>
    <cellStyle name="60% - Accent6 4" xfId="695"/>
    <cellStyle name="60% - Accent6 4 2" xfId="696"/>
    <cellStyle name="60% - Accent6 4 3" xfId="697"/>
    <cellStyle name="60% - Accent6 4 4" xfId="698"/>
    <cellStyle name="60% - Accent6 4 5" xfId="699"/>
    <cellStyle name="60% - Accent6 4 6" xfId="700"/>
    <cellStyle name="60% - Accent6 4 6 2" xfId="33641"/>
    <cellStyle name="60% - Accent6 4 7" xfId="701"/>
    <cellStyle name="60% - Accent6 5" xfId="702"/>
    <cellStyle name="60% - Accent6 6" xfId="703"/>
    <cellStyle name="60% - Accent6 7" xfId="704"/>
    <cellStyle name="60% - Accent6 8" xfId="705"/>
    <cellStyle name="60% - Accent6 9" xfId="706"/>
    <cellStyle name="Accent1" xfId="17" builtinId="29" customBuiltin="1"/>
    <cellStyle name="Accent1 10" xfId="708"/>
    <cellStyle name="Accent1 11" xfId="709"/>
    <cellStyle name="Accent1 12" xfId="710"/>
    <cellStyle name="Accent1 13" xfId="23053"/>
    <cellStyle name="Accent1 14" xfId="707"/>
    <cellStyle name="Accent1 2" xfId="711"/>
    <cellStyle name="Accent1 2 10" xfId="712"/>
    <cellStyle name="Accent1 2 10 2" xfId="33068"/>
    <cellStyle name="Accent1 2 11" xfId="713"/>
    <cellStyle name="Accent1 2 12" xfId="714"/>
    <cellStyle name="Accent1 2 2" xfId="715"/>
    <cellStyle name="Accent1 2 2 2" xfId="716"/>
    <cellStyle name="Accent1 2 2 3" xfId="717"/>
    <cellStyle name="Accent1 2 2 4" xfId="718"/>
    <cellStyle name="Accent1 2 2 5" xfId="719"/>
    <cellStyle name="Accent1 2 2 6" xfId="720"/>
    <cellStyle name="Accent1 2 2 6 2" xfId="33642"/>
    <cellStyle name="Accent1 2 2 7" xfId="721"/>
    <cellStyle name="Accent1 2 2 8" xfId="722"/>
    <cellStyle name="Accent1 2 3" xfId="723"/>
    <cellStyle name="Accent1 2 3 2" xfId="724"/>
    <cellStyle name="Accent1 2 4" xfId="725"/>
    <cellStyle name="Accent1 2 4 2" xfId="726"/>
    <cellStyle name="Accent1 2 4 3" xfId="58302"/>
    <cellStyle name="Accent1 2 5" xfId="727"/>
    <cellStyle name="Accent1 2 6" xfId="728"/>
    <cellStyle name="Accent1 2 7" xfId="729"/>
    <cellStyle name="Accent1 2 8" xfId="730"/>
    <cellStyle name="Accent1 2 9" xfId="731"/>
    <cellStyle name="Accent1 2_CEWH-TLM Accounting" xfId="732"/>
    <cellStyle name="Accent1 3" xfId="733"/>
    <cellStyle name="Accent1 4" xfId="734"/>
    <cellStyle name="Accent1 4 2" xfId="735"/>
    <cellStyle name="Accent1 4 3" xfId="736"/>
    <cellStyle name="Accent1 4 4" xfId="737"/>
    <cellStyle name="Accent1 4 5" xfId="738"/>
    <cellStyle name="Accent1 4 6" xfId="739"/>
    <cellStyle name="Accent1 4 6 2" xfId="33643"/>
    <cellStyle name="Accent1 4 7" xfId="740"/>
    <cellStyle name="Accent1 5" xfId="741"/>
    <cellStyle name="Accent1 6" xfId="742"/>
    <cellStyle name="Accent1 7" xfId="743"/>
    <cellStyle name="Accent1 8" xfId="744"/>
    <cellStyle name="Accent1 9" xfId="745"/>
    <cellStyle name="Accent2" xfId="21" builtinId="33" customBuiltin="1"/>
    <cellStyle name="Accent2 10" xfId="747"/>
    <cellStyle name="Accent2 11" xfId="748"/>
    <cellStyle name="Accent2 12" xfId="749"/>
    <cellStyle name="Accent2 13" xfId="23057"/>
    <cellStyle name="Accent2 14" xfId="746"/>
    <cellStyle name="Accent2 2" xfId="750"/>
    <cellStyle name="Accent2 2 10" xfId="751"/>
    <cellStyle name="Accent2 2 10 2" xfId="33069"/>
    <cellStyle name="Accent2 2 11" xfId="752"/>
    <cellStyle name="Accent2 2 12" xfId="753"/>
    <cellStyle name="Accent2 2 2" xfId="754"/>
    <cellStyle name="Accent2 2 2 2" xfId="755"/>
    <cellStyle name="Accent2 2 2 3" xfId="756"/>
    <cellStyle name="Accent2 2 2 4" xfId="757"/>
    <cellStyle name="Accent2 2 2 5" xfId="758"/>
    <cellStyle name="Accent2 2 2 6" xfId="759"/>
    <cellStyle name="Accent2 2 2 6 2" xfId="33644"/>
    <cellStyle name="Accent2 2 2 7" xfId="760"/>
    <cellStyle name="Accent2 2 2 8" xfId="761"/>
    <cellStyle name="Accent2 2 3" xfId="762"/>
    <cellStyle name="Accent2 2 3 2" xfId="763"/>
    <cellStyle name="Accent2 2 4" xfId="764"/>
    <cellStyle name="Accent2 2 4 2" xfId="765"/>
    <cellStyle name="Accent2 2 4 3" xfId="58303"/>
    <cellStyle name="Accent2 2 5" xfId="766"/>
    <cellStyle name="Accent2 2 6" xfId="767"/>
    <cellStyle name="Accent2 2 7" xfId="768"/>
    <cellStyle name="Accent2 2 8" xfId="769"/>
    <cellStyle name="Accent2 2 9" xfId="770"/>
    <cellStyle name="Accent2 2_CEWH-TLM Accounting" xfId="771"/>
    <cellStyle name="Accent2 3" xfId="772"/>
    <cellStyle name="Accent2 4" xfId="773"/>
    <cellStyle name="Accent2 4 2" xfId="774"/>
    <cellStyle name="Accent2 4 3" xfId="775"/>
    <cellStyle name="Accent2 4 4" xfId="776"/>
    <cellStyle name="Accent2 4 5" xfId="777"/>
    <cellStyle name="Accent2 4 6" xfId="778"/>
    <cellStyle name="Accent2 4 6 2" xfId="33645"/>
    <cellStyle name="Accent2 4 7" xfId="779"/>
    <cellStyle name="Accent2 5" xfId="780"/>
    <cellStyle name="Accent2 6" xfId="781"/>
    <cellStyle name="Accent2 7" xfId="782"/>
    <cellStyle name="Accent2 8" xfId="783"/>
    <cellStyle name="Accent2 9" xfId="784"/>
    <cellStyle name="Accent3" xfId="25" builtinId="37" customBuiltin="1"/>
    <cellStyle name="Accent3 10" xfId="786"/>
    <cellStyle name="Accent3 11" xfId="787"/>
    <cellStyle name="Accent3 12" xfId="788"/>
    <cellStyle name="Accent3 13" xfId="23061"/>
    <cellStyle name="Accent3 14" xfId="785"/>
    <cellStyle name="Accent3 2" xfId="789"/>
    <cellStyle name="Accent3 2 10" xfId="790"/>
    <cellStyle name="Accent3 2 10 2" xfId="33071"/>
    <cellStyle name="Accent3 2 11" xfId="791"/>
    <cellStyle name="Accent3 2 12" xfId="792"/>
    <cellStyle name="Accent3 2 2" xfId="793"/>
    <cellStyle name="Accent3 2 2 2" xfId="794"/>
    <cellStyle name="Accent3 2 2 3" xfId="795"/>
    <cellStyle name="Accent3 2 2 4" xfId="796"/>
    <cellStyle name="Accent3 2 2 5" xfId="797"/>
    <cellStyle name="Accent3 2 2 6" xfId="798"/>
    <cellStyle name="Accent3 2 2 6 2" xfId="33646"/>
    <cellStyle name="Accent3 2 2 7" xfId="799"/>
    <cellStyle name="Accent3 2 2 8" xfId="800"/>
    <cellStyle name="Accent3 2 3" xfId="801"/>
    <cellStyle name="Accent3 2 3 2" xfId="802"/>
    <cellStyle name="Accent3 2 4" xfId="803"/>
    <cellStyle name="Accent3 2 4 2" xfId="804"/>
    <cellStyle name="Accent3 2 4 3" xfId="58304"/>
    <cellStyle name="Accent3 2 5" xfId="805"/>
    <cellStyle name="Accent3 2 6" xfId="806"/>
    <cellStyle name="Accent3 2 7" xfId="807"/>
    <cellStyle name="Accent3 2 8" xfId="808"/>
    <cellStyle name="Accent3 2 9" xfId="809"/>
    <cellStyle name="Accent3 2_CEWH-TLM Accounting" xfId="810"/>
    <cellStyle name="Accent3 3" xfId="811"/>
    <cellStyle name="Accent3 4" xfId="812"/>
    <cellStyle name="Accent3 4 2" xfId="813"/>
    <cellStyle name="Accent3 4 3" xfId="814"/>
    <cellStyle name="Accent3 4 4" xfId="815"/>
    <cellStyle name="Accent3 4 5" xfId="816"/>
    <cellStyle name="Accent3 4 6" xfId="817"/>
    <cellStyle name="Accent3 4 6 2" xfId="33647"/>
    <cellStyle name="Accent3 4 7" xfId="818"/>
    <cellStyle name="Accent3 5" xfId="819"/>
    <cellStyle name="Accent3 6" xfId="820"/>
    <cellStyle name="Accent3 7" xfId="821"/>
    <cellStyle name="Accent3 8" xfId="822"/>
    <cellStyle name="Accent3 9" xfId="823"/>
    <cellStyle name="Accent4" xfId="29" builtinId="41" customBuiltin="1"/>
    <cellStyle name="Accent4 10" xfId="825"/>
    <cellStyle name="Accent4 11" xfId="826"/>
    <cellStyle name="Accent4 12" xfId="827"/>
    <cellStyle name="Accent4 13" xfId="23065"/>
    <cellStyle name="Accent4 14" xfId="824"/>
    <cellStyle name="Accent4 2" xfId="828"/>
    <cellStyle name="Accent4 2 10" xfId="829"/>
    <cellStyle name="Accent4 2 10 2" xfId="33074"/>
    <cellStyle name="Accent4 2 11" xfId="830"/>
    <cellStyle name="Accent4 2 12" xfId="831"/>
    <cellStyle name="Accent4 2 2" xfId="832"/>
    <cellStyle name="Accent4 2 2 2" xfId="833"/>
    <cellStyle name="Accent4 2 2 3" xfId="834"/>
    <cellStyle name="Accent4 2 2 4" xfId="835"/>
    <cellStyle name="Accent4 2 2 5" xfId="836"/>
    <cellStyle name="Accent4 2 2 6" xfId="837"/>
    <cellStyle name="Accent4 2 2 6 2" xfId="33648"/>
    <cellStyle name="Accent4 2 2 7" xfId="838"/>
    <cellStyle name="Accent4 2 2 8" xfId="839"/>
    <cellStyle name="Accent4 2 3" xfId="840"/>
    <cellStyle name="Accent4 2 3 2" xfId="841"/>
    <cellStyle name="Accent4 2 4" xfId="842"/>
    <cellStyle name="Accent4 2 4 2" xfId="843"/>
    <cellStyle name="Accent4 2 4 3" xfId="58305"/>
    <cellStyle name="Accent4 2 5" xfId="844"/>
    <cellStyle name="Accent4 2 6" xfId="845"/>
    <cellStyle name="Accent4 2 7" xfId="846"/>
    <cellStyle name="Accent4 2 8" xfId="847"/>
    <cellStyle name="Accent4 2 9" xfId="848"/>
    <cellStyle name="Accent4 2_CEWH-TLM Accounting" xfId="849"/>
    <cellStyle name="Accent4 3" xfId="850"/>
    <cellStyle name="Accent4 4" xfId="851"/>
    <cellStyle name="Accent4 4 2" xfId="852"/>
    <cellStyle name="Accent4 4 3" xfId="853"/>
    <cellStyle name="Accent4 4 4" xfId="854"/>
    <cellStyle name="Accent4 4 5" xfId="855"/>
    <cellStyle name="Accent4 4 6" xfId="856"/>
    <cellStyle name="Accent4 4 6 2" xfId="33649"/>
    <cellStyle name="Accent4 4 7" xfId="857"/>
    <cellStyle name="Accent4 5" xfId="858"/>
    <cellStyle name="Accent4 6" xfId="859"/>
    <cellStyle name="Accent4 7" xfId="860"/>
    <cellStyle name="Accent4 8" xfId="861"/>
    <cellStyle name="Accent4 9" xfId="862"/>
    <cellStyle name="Accent5" xfId="33" builtinId="45" customBuiltin="1"/>
    <cellStyle name="Accent5 2" xfId="863"/>
    <cellStyle name="Accent6" xfId="37" builtinId="49" customBuiltin="1"/>
    <cellStyle name="Accent6 10" xfId="865"/>
    <cellStyle name="Accent6 11" xfId="866"/>
    <cellStyle name="Accent6 12" xfId="867"/>
    <cellStyle name="Accent6 13" xfId="23072"/>
    <cellStyle name="Accent6 14" xfId="864"/>
    <cellStyle name="Accent6 2" xfId="868"/>
    <cellStyle name="Accent6 2 10" xfId="869"/>
    <cellStyle name="Accent6 2 10 2" xfId="33078"/>
    <cellStyle name="Accent6 2 11" xfId="870"/>
    <cellStyle name="Accent6 2 12" xfId="871"/>
    <cellStyle name="Accent6 2 2" xfId="872"/>
    <cellStyle name="Accent6 2 2 2" xfId="873"/>
    <cellStyle name="Accent6 2 2 3" xfId="874"/>
    <cellStyle name="Accent6 2 2 4" xfId="875"/>
    <cellStyle name="Accent6 2 2 5" xfId="876"/>
    <cellStyle name="Accent6 2 2 6" xfId="877"/>
    <cellStyle name="Accent6 2 2 6 2" xfId="33650"/>
    <cellStyle name="Accent6 2 2 7" xfId="878"/>
    <cellStyle name="Accent6 2 2 8" xfId="879"/>
    <cellStyle name="Accent6 2 3" xfId="880"/>
    <cellStyle name="Accent6 2 3 2" xfId="881"/>
    <cellStyle name="Accent6 2 4" xfId="882"/>
    <cellStyle name="Accent6 2 4 2" xfId="883"/>
    <cellStyle name="Accent6 2 4 3" xfId="58306"/>
    <cellStyle name="Accent6 2 5" xfId="884"/>
    <cellStyle name="Accent6 2 6" xfId="885"/>
    <cellStyle name="Accent6 2 7" xfId="886"/>
    <cellStyle name="Accent6 2 8" xfId="887"/>
    <cellStyle name="Accent6 2 9" xfId="888"/>
    <cellStyle name="Accent6 2_CEWH-TLM Accounting" xfId="889"/>
    <cellStyle name="Accent6 3" xfId="890"/>
    <cellStyle name="Accent6 4" xfId="891"/>
    <cellStyle name="Accent6 4 2" xfId="892"/>
    <cellStyle name="Accent6 4 3" xfId="893"/>
    <cellStyle name="Accent6 4 4" xfId="894"/>
    <cellStyle name="Accent6 4 5" xfId="895"/>
    <cellStyle name="Accent6 4 6" xfId="896"/>
    <cellStyle name="Accent6 4 6 2" xfId="33651"/>
    <cellStyle name="Accent6 4 7" xfId="897"/>
    <cellStyle name="Accent6 5" xfId="898"/>
    <cellStyle name="Accent6 6" xfId="899"/>
    <cellStyle name="Accent6 7" xfId="900"/>
    <cellStyle name="Accent6 8" xfId="901"/>
    <cellStyle name="Accent6 9" xfId="902"/>
    <cellStyle name="Bad" xfId="7" builtinId="27" customBuiltin="1"/>
    <cellStyle name="Bad 10" xfId="904"/>
    <cellStyle name="Bad 11" xfId="905"/>
    <cellStyle name="Bad 12" xfId="906"/>
    <cellStyle name="Bad 13" xfId="23043"/>
    <cellStyle name="Bad 14" xfId="903"/>
    <cellStyle name="Bad 2" xfId="907"/>
    <cellStyle name="Bad 2 10" xfId="908"/>
    <cellStyle name="Bad 2 10 2" xfId="33079"/>
    <cellStyle name="Bad 2 11" xfId="909"/>
    <cellStyle name="Bad 2 12" xfId="910"/>
    <cellStyle name="Bad 2 2" xfId="911"/>
    <cellStyle name="Bad 2 2 2" xfId="912"/>
    <cellStyle name="Bad 2 2 3" xfId="913"/>
    <cellStyle name="Bad 2 2 4" xfId="914"/>
    <cellStyle name="Bad 2 2 5" xfId="915"/>
    <cellStyle name="Bad 2 2 6" xfId="916"/>
    <cellStyle name="Bad 2 2 6 2" xfId="33652"/>
    <cellStyle name="Bad 2 2 7" xfId="917"/>
    <cellStyle name="Bad 2 2 8" xfId="918"/>
    <cellStyle name="Bad 2 3" xfId="919"/>
    <cellStyle name="Bad 2 3 2" xfId="920"/>
    <cellStyle name="Bad 2 4" xfId="921"/>
    <cellStyle name="Bad 2 4 2" xfId="922"/>
    <cellStyle name="Bad 2 4 3" xfId="58307"/>
    <cellStyle name="Bad 2 5" xfId="923"/>
    <cellStyle name="Bad 2 6" xfId="924"/>
    <cellStyle name="Bad 2 7" xfId="925"/>
    <cellStyle name="Bad 2 8" xfId="926"/>
    <cellStyle name="Bad 2 9" xfId="927"/>
    <cellStyle name="Bad 2_CEWH-TLM Accounting" xfId="928"/>
    <cellStyle name="Bad 3" xfId="929"/>
    <cellStyle name="Bad 4" xfId="930"/>
    <cellStyle name="Bad 4 2" xfId="931"/>
    <cellStyle name="Bad 4 3" xfId="932"/>
    <cellStyle name="Bad 4 4" xfId="933"/>
    <cellStyle name="Bad 4 5" xfId="934"/>
    <cellStyle name="Bad 4 6" xfId="935"/>
    <cellStyle name="Bad 4 6 2" xfId="33653"/>
    <cellStyle name="Bad 4 7" xfId="936"/>
    <cellStyle name="Bad 5" xfId="937"/>
    <cellStyle name="Bad 6" xfId="938"/>
    <cellStyle name="Bad 7" xfId="939"/>
    <cellStyle name="Bad 8" xfId="940"/>
    <cellStyle name="Bad 9" xfId="941"/>
    <cellStyle name="Calculation" xfId="11" builtinId="22" customBuiltin="1"/>
    <cellStyle name="Calculation 10" xfId="943"/>
    <cellStyle name="Calculation 11" xfId="944"/>
    <cellStyle name="Calculation 12" xfId="945"/>
    <cellStyle name="Calculation 13" xfId="23047"/>
    <cellStyle name="Calculation 14" xfId="942"/>
    <cellStyle name="Calculation 2" xfId="946"/>
    <cellStyle name="Calculation 2 10" xfId="947"/>
    <cellStyle name="Calculation 2 10 2" xfId="33081"/>
    <cellStyle name="Calculation 2 11" xfId="948"/>
    <cellStyle name="Calculation 2 12" xfId="949"/>
    <cellStyle name="Calculation 2 2" xfId="950"/>
    <cellStyle name="Calculation 2 2 2" xfId="951"/>
    <cellStyle name="Calculation 2 2 3" xfId="952"/>
    <cellStyle name="Calculation 2 2 4" xfId="953"/>
    <cellStyle name="Calculation 2 2 5" xfId="954"/>
    <cellStyle name="Calculation 2 2 6" xfId="955"/>
    <cellStyle name="Calculation 2 2 6 2" xfId="33654"/>
    <cellStyle name="Calculation 2 2 7" xfId="956"/>
    <cellStyle name="Calculation 2 2 8" xfId="957"/>
    <cellStyle name="Calculation 2 3" xfId="958"/>
    <cellStyle name="Calculation 2 3 2" xfId="959"/>
    <cellStyle name="Calculation 2 4" xfId="960"/>
    <cellStyle name="Calculation 2 4 2" xfId="961"/>
    <cellStyle name="Calculation 2 4 3" xfId="58308"/>
    <cellStyle name="Calculation 2 5" xfId="962"/>
    <cellStyle name="Calculation 2 6" xfId="963"/>
    <cellStyle name="Calculation 2 7" xfId="964"/>
    <cellStyle name="Calculation 2 8" xfId="965"/>
    <cellStyle name="Calculation 2 9" xfId="966"/>
    <cellStyle name="Calculation 2_CEWH-TLM Accounting" xfId="967"/>
    <cellStyle name="Calculation 3" xfId="968"/>
    <cellStyle name="Calculation 4" xfId="969"/>
    <cellStyle name="Calculation 4 2" xfId="970"/>
    <cellStyle name="Calculation 4 3" xfId="971"/>
    <cellStyle name="Calculation 4 4" xfId="972"/>
    <cellStyle name="Calculation 4 5" xfId="973"/>
    <cellStyle name="Calculation 4 6" xfId="974"/>
    <cellStyle name="Calculation 4 6 2" xfId="33655"/>
    <cellStyle name="Calculation 4 7" xfId="975"/>
    <cellStyle name="Calculation 5" xfId="976"/>
    <cellStyle name="Calculation 6" xfId="977"/>
    <cellStyle name="Calculation 7" xfId="978"/>
    <cellStyle name="Calculation 8" xfId="979"/>
    <cellStyle name="Calculation 9" xfId="980"/>
    <cellStyle name="Check Cell" xfId="13" builtinId="23" customBuiltin="1"/>
    <cellStyle name="Check Cell 2" xfId="981"/>
    <cellStyle name="Comma 10" xfId="982"/>
    <cellStyle name="Comma 10 10" xfId="983"/>
    <cellStyle name="Comma 10 10 10" xfId="23379"/>
    <cellStyle name="Comma 10 10 11" xfId="58310"/>
    <cellStyle name="Comma 10 10 2" xfId="984"/>
    <cellStyle name="Comma 10 10 2 2" xfId="985"/>
    <cellStyle name="Comma 10 10 2 2 2" xfId="36456"/>
    <cellStyle name="Comma 10 10 2 3" xfId="986"/>
    <cellStyle name="Comma 10 10 2 3 2" xfId="40362"/>
    <cellStyle name="Comma 10 10 2 4" xfId="987"/>
    <cellStyle name="Comma 10 10 2 4 2" xfId="44423"/>
    <cellStyle name="Comma 10 10 2 5" xfId="48515"/>
    <cellStyle name="Comma 10 10 2 6" xfId="52662"/>
    <cellStyle name="Comma 10 10 2 7" xfId="56924"/>
    <cellStyle name="Comma 10 10 2 8" xfId="23380"/>
    <cellStyle name="Comma 10 10 2 9" xfId="58311"/>
    <cellStyle name="Comma 10 10 3" xfId="988"/>
    <cellStyle name="Comma 10 10 3 2" xfId="30428"/>
    <cellStyle name="Comma 10 10 4" xfId="989"/>
    <cellStyle name="Comma 10 10 4 2" xfId="34533"/>
    <cellStyle name="Comma 10 10 5" xfId="990"/>
    <cellStyle name="Comma 10 10 5 2" xfId="38439"/>
    <cellStyle name="Comma 10 10 6" xfId="991"/>
    <cellStyle name="Comma 10 10 6 2" xfId="42472"/>
    <cellStyle name="Comma 10 10 7" xfId="46592"/>
    <cellStyle name="Comma 10 10 8" xfId="50711"/>
    <cellStyle name="Comma 10 10 9" xfId="55001"/>
    <cellStyle name="Comma 10 11" xfId="992"/>
    <cellStyle name="Comma 10 11 10" xfId="23381"/>
    <cellStyle name="Comma 10 11 11" xfId="58312"/>
    <cellStyle name="Comma 10 11 2" xfId="993"/>
    <cellStyle name="Comma 10 11 2 2" xfId="994"/>
    <cellStyle name="Comma 10 11 2 2 2" xfId="36516"/>
    <cellStyle name="Comma 10 11 2 3" xfId="995"/>
    <cellStyle name="Comma 10 11 2 3 2" xfId="40422"/>
    <cellStyle name="Comma 10 11 2 4" xfId="996"/>
    <cellStyle name="Comma 10 11 2 4 2" xfId="44483"/>
    <cellStyle name="Comma 10 11 2 5" xfId="48575"/>
    <cellStyle name="Comma 10 11 2 6" xfId="52722"/>
    <cellStyle name="Comma 10 11 2 7" xfId="56984"/>
    <cellStyle name="Comma 10 11 2 8" xfId="23382"/>
    <cellStyle name="Comma 10 11 2 9" xfId="58313"/>
    <cellStyle name="Comma 10 11 3" xfId="997"/>
    <cellStyle name="Comma 10 11 3 2" xfId="30429"/>
    <cellStyle name="Comma 10 11 4" xfId="998"/>
    <cellStyle name="Comma 10 11 4 2" xfId="34593"/>
    <cellStyle name="Comma 10 11 5" xfId="999"/>
    <cellStyle name="Comma 10 11 5 2" xfId="38499"/>
    <cellStyle name="Comma 10 11 6" xfId="1000"/>
    <cellStyle name="Comma 10 11 6 2" xfId="42532"/>
    <cellStyle name="Comma 10 11 7" xfId="46652"/>
    <cellStyle name="Comma 10 11 8" xfId="50771"/>
    <cellStyle name="Comma 10 11 9" xfId="55061"/>
    <cellStyle name="Comma 10 12" xfId="1001"/>
    <cellStyle name="Comma 10 12 10" xfId="23383"/>
    <cellStyle name="Comma 10 12 11" xfId="58314"/>
    <cellStyle name="Comma 10 12 2" xfId="1002"/>
    <cellStyle name="Comma 10 12 2 2" xfId="1003"/>
    <cellStyle name="Comma 10 12 2 2 2" xfId="36574"/>
    <cellStyle name="Comma 10 12 2 3" xfId="1004"/>
    <cellStyle name="Comma 10 12 2 3 2" xfId="40480"/>
    <cellStyle name="Comma 10 12 2 4" xfId="1005"/>
    <cellStyle name="Comma 10 12 2 4 2" xfId="44541"/>
    <cellStyle name="Comma 10 12 2 5" xfId="48633"/>
    <cellStyle name="Comma 10 12 2 6" xfId="52780"/>
    <cellStyle name="Comma 10 12 2 7" xfId="57042"/>
    <cellStyle name="Comma 10 12 2 8" xfId="23384"/>
    <cellStyle name="Comma 10 12 2 9" xfId="58315"/>
    <cellStyle name="Comma 10 12 3" xfId="1006"/>
    <cellStyle name="Comma 10 12 3 2" xfId="30430"/>
    <cellStyle name="Comma 10 12 4" xfId="1007"/>
    <cellStyle name="Comma 10 12 4 2" xfId="34651"/>
    <cellStyle name="Comma 10 12 5" xfId="1008"/>
    <cellStyle name="Comma 10 12 5 2" xfId="38557"/>
    <cellStyle name="Comma 10 12 6" xfId="1009"/>
    <cellStyle name="Comma 10 12 6 2" xfId="42590"/>
    <cellStyle name="Comma 10 12 7" xfId="46710"/>
    <cellStyle name="Comma 10 12 8" xfId="50829"/>
    <cellStyle name="Comma 10 12 9" xfId="55119"/>
    <cellStyle name="Comma 10 13" xfId="1010"/>
    <cellStyle name="Comma 10 13 10" xfId="23385"/>
    <cellStyle name="Comma 10 13 11" xfId="58316"/>
    <cellStyle name="Comma 10 13 2" xfId="1011"/>
    <cellStyle name="Comma 10 13 2 2" xfId="1012"/>
    <cellStyle name="Comma 10 13 2 2 2" xfId="36632"/>
    <cellStyle name="Comma 10 13 2 3" xfId="1013"/>
    <cellStyle name="Comma 10 13 2 3 2" xfId="40537"/>
    <cellStyle name="Comma 10 13 2 4" xfId="1014"/>
    <cellStyle name="Comma 10 13 2 4 2" xfId="44598"/>
    <cellStyle name="Comma 10 13 2 5" xfId="48690"/>
    <cellStyle name="Comma 10 13 2 6" xfId="52837"/>
    <cellStyle name="Comma 10 13 2 7" xfId="57099"/>
    <cellStyle name="Comma 10 13 2 8" xfId="23386"/>
    <cellStyle name="Comma 10 13 2 9" xfId="58317"/>
    <cellStyle name="Comma 10 13 3" xfId="1015"/>
    <cellStyle name="Comma 10 13 3 2" xfId="30431"/>
    <cellStyle name="Comma 10 13 4" xfId="1016"/>
    <cellStyle name="Comma 10 13 4 2" xfId="34708"/>
    <cellStyle name="Comma 10 13 5" xfId="1017"/>
    <cellStyle name="Comma 10 13 5 2" xfId="38614"/>
    <cellStyle name="Comma 10 13 6" xfId="1018"/>
    <cellStyle name="Comma 10 13 6 2" xfId="42647"/>
    <cellStyle name="Comma 10 13 7" xfId="46767"/>
    <cellStyle name="Comma 10 13 8" xfId="50886"/>
    <cellStyle name="Comma 10 13 9" xfId="55176"/>
    <cellStyle name="Comma 10 14" xfId="1019"/>
    <cellStyle name="Comma 10 14 10" xfId="23387"/>
    <cellStyle name="Comma 10 14 11" xfId="58318"/>
    <cellStyle name="Comma 10 14 2" xfId="1020"/>
    <cellStyle name="Comma 10 14 2 2" xfId="1021"/>
    <cellStyle name="Comma 10 14 2 2 2" xfId="36685"/>
    <cellStyle name="Comma 10 14 2 3" xfId="1022"/>
    <cellStyle name="Comma 10 14 2 3 2" xfId="40590"/>
    <cellStyle name="Comma 10 14 2 4" xfId="1023"/>
    <cellStyle name="Comma 10 14 2 4 2" xfId="44651"/>
    <cellStyle name="Comma 10 14 2 5" xfId="48743"/>
    <cellStyle name="Comma 10 14 2 6" xfId="52890"/>
    <cellStyle name="Comma 10 14 2 7" xfId="57152"/>
    <cellStyle name="Comma 10 14 2 8" xfId="23388"/>
    <cellStyle name="Comma 10 14 2 9" xfId="58319"/>
    <cellStyle name="Comma 10 14 3" xfId="1024"/>
    <cellStyle name="Comma 10 14 3 2" xfId="30432"/>
    <cellStyle name="Comma 10 14 4" xfId="1025"/>
    <cellStyle name="Comma 10 14 4 2" xfId="34761"/>
    <cellStyle name="Comma 10 14 5" xfId="1026"/>
    <cellStyle name="Comma 10 14 5 2" xfId="38667"/>
    <cellStyle name="Comma 10 14 6" xfId="1027"/>
    <cellStyle name="Comma 10 14 6 2" xfId="42700"/>
    <cellStyle name="Comma 10 14 7" xfId="46820"/>
    <cellStyle name="Comma 10 14 8" xfId="50939"/>
    <cellStyle name="Comma 10 14 9" xfId="55229"/>
    <cellStyle name="Comma 10 15" xfId="1028"/>
    <cellStyle name="Comma 10 15 10" xfId="23389"/>
    <cellStyle name="Comma 10 15 11" xfId="58320"/>
    <cellStyle name="Comma 10 15 2" xfId="1029"/>
    <cellStyle name="Comma 10 15 2 2" xfId="1030"/>
    <cellStyle name="Comma 10 15 2 2 2" xfId="36748"/>
    <cellStyle name="Comma 10 15 2 3" xfId="1031"/>
    <cellStyle name="Comma 10 15 2 3 2" xfId="40652"/>
    <cellStyle name="Comma 10 15 2 4" xfId="1032"/>
    <cellStyle name="Comma 10 15 2 4 2" xfId="44713"/>
    <cellStyle name="Comma 10 15 2 5" xfId="48805"/>
    <cellStyle name="Comma 10 15 2 6" xfId="52952"/>
    <cellStyle name="Comma 10 15 2 7" xfId="57214"/>
    <cellStyle name="Comma 10 15 2 8" xfId="23390"/>
    <cellStyle name="Comma 10 15 2 9" xfId="58321"/>
    <cellStyle name="Comma 10 15 3" xfId="1033"/>
    <cellStyle name="Comma 10 15 3 2" xfId="30433"/>
    <cellStyle name="Comma 10 15 4" xfId="1034"/>
    <cellStyle name="Comma 10 15 4 2" xfId="34823"/>
    <cellStyle name="Comma 10 15 5" xfId="1035"/>
    <cellStyle name="Comma 10 15 5 2" xfId="38729"/>
    <cellStyle name="Comma 10 15 6" xfId="1036"/>
    <cellStyle name="Comma 10 15 6 2" xfId="42762"/>
    <cellStyle name="Comma 10 15 7" xfId="46882"/>
    <cellStyle name="Comma 10 15 8" xfId="51001"/>
    <cellStyle name="Comma 10 15 9" xfId="55291"/>
    <cellStyle name="Comma 10 16" xfId="1037"/>
    <cellStyle name="Comma 10 16 10" xfId="23391"/>
    <cellStyle name="Comma 10 16 11" xfId="58322"/>
    <cellStyle name="Comma 10 16 2" xfId="1038"/>
    <cellStyle name="Comma 10 16 2 2" xfId="1039"/>
    <cellStyle name="Comma 10 16 2 2 2" xfId="36805"/>
    <cellStyle name="Comma 10 16 2 3" xfId="1040"/>
    <cellStyle name="Comma 10 16 2 3 2" xfId="40709"/>
    <cellStyle name="Comma 10 16 2 4" xfId="1041"/>
    <cellStyle name="Comma 10 16 2 4 2" xfId="44770"/>
    <cellStyle name="Comma 10 16 2 5" xfId="48862"/>
    <cellStyle name="Comma 10 16 2 6" xfId="53009"/>
    <cellStyle name="Comma 10 16 2 7" xfId="57271"/>
    <cellStyle name="Comma 10 16 2 8" xfId="23392"/>
    <cellStyle name="Comma 10 16 2 9" xfId="58323"/>
    <cellStyle name="Comma 10 16 3" xfId="1042"/>
    <cellStyle name="Comma 10 16 3 2" xfId="30434"/>
    <cellStyle name="Comma 10 16 4" xfId="1043"/>
    <cellStyle name="Comma 10 16 4 2" xfId="34880"/>
    <cellStyle name="Comma 10 16 5" xfId="1044"/>
    <cellStyle name="Comma 10 16 5 2" xfId="38786"/>
    <cellStyle name="Comma 10 16 6" xfId="1045"/>
    <cellStyle name="Comma 10 16 6 2" xfId="42819"/>
    <cellStyle name="Comma 10 16 7" xfId="46939"/>
    <cellStyle name="Comma 10 16 8" xfId="51058"/>
    <cellStyle name="Comma 10 16 9" xfId="55348"/>
    <cellStyle name="Comma 10 17" xfId="1046"/>
    <cellStyle name="Comma 10 17 10" xfId="23393"/>
    <cellStyle name="Comma 10 17 11" xfId="58324"/>
    <cellStyle name="Comma 10 17 2" xfId="1047"/>
    <cellStyle name="Comma 10 17 2 2" xfId="1048"/>
    <cellStyle name="Comma 10 17 2 2 2" xfId="36857"/>
    <cellStyle name="Comma 10 17 2 3" xfId="1049"/>
    <cellStyle name="Comma 10 17 2 3 2" xfId="40761"/>
    <cellStyle name="Comma 10 17 2 4" xfId="1050"/>
    <cellStyle name="Comma 10 17 2 4 2" xfId="44822"/>
    <cellStyle name="Comma 10 17 2 5" xfId="48914"/>
    <cellStyle name="Comma 10 17 2 6" xfId="53061"/>
    <cellStyle name="Comma 10 17 2 7" xfId="57323"/>
    <cellStyle name="Comma 10 17 2 8" xfId="23394"/>
    <cellStyle name="Comma 10 17 2 9" xfId="58325"/>
    <cellStyle name="Comma 10 17 3" xfId="1051"/>
    <cellStyle name="Comma 10 17 3 2" xfId="30435"/>
    <cellStyle name="Comma 10 17 4" xfId="1052"/>
    <cellStyle name="Comma 10 17 4 2" xfId="34932"/>
    <cellStyle name="Comma 10 17 5" xfId="1053"/>
    <cellStyle name="Comma 10 17 5 2" xfId="38838"/>
    <cellStyle name="Comma 10 17 6" xfId="1054"/>
    <cellStyle name="Comma 10 17 6 2" xfId="42871"/>
    <cellStyle name="Comma 10 17 7" xfId="46991"/>
    <cellStyle name="Comma 10 17 8" xfId="51110"/>
    <cellStyle name="Comma 10 17 9" xfId="55400"/>
    <cellStyle name="Comma 10 18" xfId="1055"/>
    <cellStyle name="Comma 10 18 10" xfId="23395"/>
    <cellStyle name="Comma 10 18 11" xfId="58326"/>
    <cellStyle name="Comma 10 18 2" xfId="1056"/>
    <cellStyle name="Comma 10 18 2 2" xfId="1057"/>
    <cellStyle name="Comma 10 18 2 2 2" xfId="36909"/>
    <cellStyle name="Comma 10 18 2 3" xfId="1058"/>
    <cellStyle name="Comma 10 18 2 3 2" xfId="40813"/>
    <cellStyle name="Comma 10 18 2 4" xfId="1059"/>
    <cellStyle name="Comma 10 18 2 4 2" xfId="44874"/>
    <cellStyle name="Comma 10 18 2 5" xfId="48966"/>
    <cellStyle name="Comma 10 18 2 6" xfId="53113"/>
    <cellStyle name="Comma 10 18 2 7" xfId="57375"/>
    <cellStyle name="Comma 10 18 2 8" xfId="23396"/>
    <cellStyle name="Comma 10 18 2 9" xfId="58327"/>
    <cellStyle name="Comma 10 18 3" xfId="1060"/>
    <cellStyle name="Comma 10 18 3 2" xfId="30436"/>
    <cellStyle name="Comma 10 18 4" xfId="1061"/>
    <cellStyle name="Comma 10 18 4 2" xfId="34984"/>
    <cellStyle name="Comma 10 18 5" xfId="1062"/>
    <cellStyle name="Comma 10 18 5 2" xfId="38890"/>
    <cellStyle name="Comma 10 18 6" xfId="1063"/>
    <cellStyle name="Comma 10 18 6 2" xfId="42923"/>
    <cellStyle name="Comma 10 18 7" xfId="47043"/>
    <cellStyle name="Comma 10 18 8" xfId="51162"/>
    <cellStyle name="Comma 10 18 9" xfId="55452"/>
    <cellStyle name="Comma 10 19" xfId="1064"/>
    <cellStyle name="Comma 10 19 2" xfId="1065"/>
    <cellStyle name="Comma 10 19 2 2" xfId="35036"/>
    <cellStyle name="Comma 10 19 3" xfId="1066"/>
    <cellStyle name="Comma 10 19 3 2" xfId="38942"/>
    <cellStyle name="Comma 10 19 4" xfId="1067"/>
    <cellStyle name="Comma 10 19 4 2" xfId="42975"/>
    <cellStyle name="Comma 10 19 5" xfId="47095"/>
    <cellStyle name="Comma 10 19 6" xfId="51214"/>
    <cellStyle name="Comma 10 19 7" xfId="55504"/>
    <cellStyle name="Comma 10 19 8" xfId="23397"/>
    <cellStyle name="Comma 10 19 9" xfId="58328"/>
    <cellStyle name="Comma 10 2" xfId="1068"/>
    <cellStyle name="Comma 10 2 10" xfId="49476"/>
    <cellStyle name="Comma 10 2 11" xfId="53713"/>
    <cellStyle name="Comma 10 2 12" xfId="23398"/>
    <cellStyle name="Comma 10 2 13" xfId="57850"/>
    <cellStyle name="Comma 10 2 14" xfId="58329"/>
    <cellStyle name="Comma 10 2 2" xfId="1069"/>
    <cellStyle name="Comma 10 2 2 10" xfId="54026"/>
    <cellStyle name="Comma 10 2 2 11" xfId="23399"/>
    <cellStyle name="Comma 10 2 2 12" xfId="58018"/>
    <cellStyle name="Comma 10 2 2 13" xfId="58330"/>
    <cellStyle name="Comma 10 2 2 2" xfId="1070"/>
    <cellStyle name="Comma 10 2 2 2 10" xfId="23400"/>
    <cellStyle name="Comma 10 2 2 2 11" xfId="58331"/>
    <cellStyle name="Comma 10 2 2 2 2" xfId="1071"/>
    <cellStyle name="Comma 10 2 2 2 2 2" xfId="1072"/>
    <cellStyle name="Comma 10 2 2 2 2 2 2" xfId="35601"/>
    <cellStyle name="Comma 10 2 2 2 2 3" xfId="1073"/>
    <cellStyle name="Comma 10 2 2 2 2 3 2" xfId="39507"/>
    <cellStyle name="Comma 10 2 2 2 2 4" xfId="1074"/>
    <cellStyle name="Comma 10 2 2 2 2 4 2" xfId="43553"/>
    <cellStyle name="Comma 10 2 2 2 2 5" xfId="47660"/>
    <cellStyle name="Comma 10 2 2 2 2 6" xfId="51792"/>
    <cellStyle name="Comma 10 2 2 2 2 7" xfId="56069"/>
    <cellStyle name="Comma 10 2 2 2 2 8" xfId="23401"/>
    <cellStyle name="Comma 10 2 2 2 2 9" xfId="58332"/>
    <cellStyle name="Comma 10 2 2 2 3" xfId="1075"/>
    <cellStyle name="Comma 10 2 2 2 3 2" xfId="30439"/>
    <cellStyle name="Comma 10 2 2 2 4" xfId="1076"/>
    <cellStyle name="Comma 10 2 2 2 4 2" xfId="33656"/>
    <cellStyle name="Comma 10 2 2 2 5" xfId="1077"/>
    <cellStyle name="Comma 10 2 2 2 5 2" xfId="37585"/>
    <cellStyle name="Comma 10 2 2 2 6" xfId="1078"/>
    <cellStyle name="Comma 10 2 2 2 6 2" xfId="41602"/>
    <cellStyle name="Comma 10 2 2 2 7" xfId="45738"/>
    <cellStyle name="Comma 10 2 2 2 8" xfId="49839"/>
    <cellStyle name="Comma 10 2 2 2 9" xfId="54154"/>
    <cellStyle name="Comma 10 2 2 3" xfId="1079"/>
    <cellStyle name="Comma 10 2 2 3 2" xfId="1080"/>
    <cellStyle name="Comma 10 2 2 3 2 2" xfId="35465"/>
    <cellStyle name="Comma 10 2 2 3 3" xfId="1081"/>
    <cellStyle name="Comma 10 2 2 3 3 2" xfId="39371"/>
    <cellStyle name="Comma 10 2 2 3 4" xfId="1082"/>
    <cellStyle name="Comma 10 2 2 3 4 2" xfId="43413"/>
    <cellStyle name="Comma 10 2 2 3 5" xfId="47524"/>
    <cellStyle name="Comma 10 2 2 3 6" xfId="51652"/>
    <cellStyle name="Comma 10 2 2 3 7" xfId="55933"/>
    <cellStyle name="Comma 10 2 2 3 8" xfId="23402"/>
    <cellStyle name="Comma 10 2 2 3 9" xfId="58333"/>
    <cellStyle name="Comma 10 2 2 4" xfId="1083"/>
    <cellStyle name="Comma 10 2 2 4 2" xfId="30438"/>
    <cellStyle name="Comma 10 2 2 5" xfId="1084"/>
    <cellStyle name="Comma 10 2 2 5 2" xfId="33478"/>
    <cellStyle name="Comma 10 2 2 6" xfId="1085"/>
    <cellStyle name="Comma 10 2 2 6 2" xfId="37453"/>
    <cellStyle name="Comma 10 2 2 7" xfId="1086"/>
    <cellStyle name="Comma 10 2 2 7 2" xfId="41467"/>
    <cellStyle name="Comma 10 2 2 8" xfId="45607"/>
    <cellStyle name="Comma 10 2 2 9" xfId="49698"/>
    <cellStyle name="Comma 10 2 3" xfId="1087"/>
    <cellStyle name="Comma 10 2 3 10" xfId="23403"/>
    <cellStyle name="Comma 10 2 3 11" xfId="58120"/>
    <cellStyle name="Comma 10 2 3 12" xfId="58334"/>
    <cellStyle name="Comma 10 2 3 2" xfId="1088"/>
    <cellStyle name="Comma 10 2 3 2 2" xfId="1089"/>
    <cellStyle name="Comma 10 2 3 2 2 2" xfId="35602"/>
    <cellStyle name="Comma 10 2 3 2 3" xfId="1090"/>
    <cellStyle name="Comma 10 2 3 2 3 2" xfId="39508"/>
    <cellStyle name="Comma 10 2 3 2 4" xfId="1091"/>
    <cellStyle name="Comma 10 2 3 2 4 2" xfId="43554"/>
    <cellStyle name="Comma 10 2 3 2 5" xfId="47661"/>
    <cellStyle name="Comma 10 2 3 2 6" xfId="51793"/>
    <cellStyle name="Comma 10 2 3 2 7" xfId="56070"/>
    <cellStyle name="Comma 10 2 3 2 8" xfId="23404"/>
    <cellStyle name="Comma 10 2 3 2 9" xfId="58335"/>
    <cellStyle name="Comma 10 2 3 3" xfId="1092"/>
    <cellStyle name="Comma 10 2 3 3 2" xfId="30440"/>
    <cellStyle name="Comma 10 2 3 4" xfId="1093"/>
    <cellStyle name="Comma 10 2 3 4 2" xfId="33657"/>
    <cellStyle name="Comma 10 2 3 5" xfId="1094"/>
    <cellStyle name="Comma 10 2 3 5 2" xfId="37586"/>
    <cellStyle name="Comma 10 2 3 6" xfId="1095"/>
    <cellStyle name="Comma 10 2 3 6 2" xfId="41603"/>
    <cellStyle name="Comma 10 2 3 7" xfId="45739"/>
    <cellStyle name="Comma 10 2 3 8" xfId="49840"/>
    <cellStyle name="Comma 10 2 3 9" xfId="54155"/>
    <cellStyle name="Comma 10 2 4" xfId="1096"/>
    <cellStyle name="Comma 10 2 4 2" xfId="1097"/>
    <cellStyle name="Comma 10 2 4 2 2" xfId="35247"/>
    <cellStyle name="Comma 10 2 4 3" xfId="1098"/>
    <cellStyle name="Comma 10 2 4 3 2" xfId="39153"/>
    <cellStyle name="Comma 10 2 4 4" xfId="1099"/>
    <cellStyle name="Comma 10 2 4 4 2" xfId="43191"/>
    <cellStyle name="Comma 10 2 4 5" xfId="47306"/>
    <cellStyle name="Comma 10 2 4 6" xfId="51430"/>
    <cellStyle name="Comma 10 2 4 7" xfId="55715"/>
    <cellStyle name="Comma 10 2 4 8" xfId="23405"/>
    <cellStyle name="Comma 10 2 4 9" xfId="58336"/>
    <cellStyle name="Comma 10 2 5" xfId="1100"/>
    <cellStyle name="Comma 10 2 5 2" xfId="57777"/>
    <cellStyle name="Comma 10 2 5 3" xfId="30437"/>
    <cellStyle name="Comma 10 2 5 4" xfId="58337"/>
    <cellStyle name="Comma 10 2 6" xfId="1101"/>
    <cellStyle name="Comma 10 2 6 2" xfId="33262"/>
    <cellStyle name="Comma 10 2 7" xfId="1102"/>
    <cellStyle name="Comma 10 2 7 2" xfId="37237"/>
    <cellStyle name="Comma 10 2 8" xfId="41251"/>
    <cellStyle name="Comma 10 2 9" xfId="45391"/>
    <cellStyle name="Comma 10 20" xfId="1103"/>
    <cellStyle name="Comma 10 20 2" xfId="1104"/>
    <cellStyle name="Comma 10 20 2 2" xfId="35137"/>
    <cellStyle name="Comma 10 20 3" xfId="1105"/>
    <cellStyle name="Comma 10 20 3 2" xfId="39043"/>
    <cellStyle name="Comma 10 20 4" xfId="1106"/>
    <cellStyle name="Comma 10 20 4 2" xfId="43076"/>
    <cellStyle name="Comma 10 20 5" xfId="47196"/>
    <cellStyle name="Comma 10 20 6" xfId="51315"/>
    <cellStyle name="Comma 10 20 7" xfId="55605"/>
    <cellStyle name="Comma 10 20 8" xfId="23406"/>
    <cellStyle name="Comma 10 20 9" xfId="58338"/>
    <cellStyle name="Comma 10 21" xfId="1107"/>
    <cellStyle name="Comma 10 21 2" xfId="1108"/>
    <cellStyle name="Comma 10 21 2 2" xfId="36961"/>
    <cellStyle name="Comma 10 21 3" xfId="1109"/>
    <cellStyle name="Comma 10 21 3 2" xfId="40865"/>
    <cellStyle name="Comma 10 21 4" xfId="1110"/>
    <cellStyle name="Comma 10 21 4 2" xfId="44926"/>
    <cellStyle name="Comma 10 21 5" xfId="49018"/>
    <cellStyle name="Comma 10 21 6" xfId="53165"/>
    <cellStyle name="Comma 10 21 7" xfId="57427"/>
    <cellStyle name="Comma 10 21 8" xfId="23407"/>
    <cellStyle name="Comma 10 21 9" xfId="58339"/>
    <cellStyle name="Comma 10 22" xfId="1111"/>
    <cellStyle name="Comma 10 22 2" xfId="1112"/>
    <cellStyle name="Comma 10 22 2 2" xfId="37018"/>
    <cellStyle name="Comma 10 22 3" xfId="1113"/>
    <cellStyle name="Comma 10 22 3 2" xfId="40921"/>
    <cellStyle name="Comma 10 22 4" xfId="44982"/>
    <cellStyle name="Comma 10 22 5" xfId="49074"/>
    <cellStyle name="Comma 10 22 6" xfId="53221"/>
    <cellStyle name="Comma 10 22 7" xfId="57483"/>
    <cellStyle name="Comma 10 22 8" xfId="30427"/>
    <cellStyle name="Comma 10 22 9" xfId="58340"/>
    <cellStyle name="Comma 10 23" xfId="1114"/>
    <cellStyle name="Comma 10 23 2" xfId="1115"/>
    <cellStyle name="Comma 10 23 2 2" xfId="40979"/>
    <cellStyle name="Comma 10 23 3" xfId="45040"/>
    <cellStyle name="Comma 10 23 4" xfId="49132"/>
    <cellStyle name="Comma 10 23 5" xfId="53279"/>
    <cellStyle name="Comma 10 23 6" xfId="57541"/>
    <cellStyle name="Comma 10 23 7" xfId="33083"/>
    <cellStyle name="Comma 10 24" xfId="1116"/>
    <cellStyle name="Comma 10 24 2" xfId="45102"/>
    <cellStyle name="Comma 10 24 3" xfId="49194"/>
    <cellStyle name="Comma 10 24 4" xfId="53341"/>
    <cellStyle name="Comma 10 24 5" xfId="57603"/>
    <cellStyle name="Comma 10 24 6" xfId="37094"/>
    <cellStyle name="Comma 10 25" xfId="41104"/>
    <cellStyle name="Comma 10 25 2" xfId="49252"/>
    <cellStyle name="Comma 10 25 3" xfId="53399"/>
    <cellStyle name="Comma 10 25 4" xfId="57661"/>
    <cellStyle name="Comma 10 26" xfId="45240"/>
    <cellStyle name="Comma 10 26 2" xfId="53457"/>
    <cellStyle name="Comma 10 26 3" xfId="57719"/>
    <cellStyle name="Comma 10 27" xfId="49359"/>
    <cellStyle name="Comma 10 28" xfId="53578"/>
    <cellStyle name="Comma 10 29" xfId="23378"/>
    <cellStyle name="Comma 10 3" xfId="1117"/>
    <cellStyle name="Comma 10 3 10" xfId="53919"/>
    <cellStyle name="Comma 10 3 11" xfId="23408"/>
    <cellStyle name="Comma 10 3 12" xfId="58017"/>
    <cellStyle name="Comma 10 3 13" xfId="58341"/>
    <cellStyle name="Comma 10 3 2" xfId="1118"/>
    <cellStyle name="Comma 10 3 2 10" xfId="23409"/>
    <cellStyle name="Comma 10 3 2 11" xfId="58342"/>
    <cellStyle name="Comma 10 3 2 2" xfId="1119"/>
    <cellStyle name="Comma 10 3 2 2 2" xfId="1120"/>
    <cellStyle name="Comma 10 3 2 2 2 2" xfId="35603"/>
    <cellStyle name="Comma 10 3 2 2 3" xfId="1121"/>
    <cellStyle name="Comma 10 3 2 2 3 2" xfId="39509"/>
    <cellStyle name="Comma 10 3 2 2 4" xfId="1122"/>
    <cellStyle name="Comma 10 3 2 2 4 2" xfId="43555"/>
    <cellStyle name="Comma 10 3 2 2 5" xfId="47662"/>
    <cellStyle name="Comma 10 3 2 2 6" xfId="51794"/>
    <cellStyle name="Comma 10 3 2 2 7" xfId="56071"/>
    <cellStyle name="Comma 10 3 2 2 8" xfId="23410"/>
    <cellStyle name="Comma 10 3 2 2 9" xfId="58343"/>
    <cellStyle name="Comma 10 3 2 3" xfId="1123"/>
    <cellStyle name="Comma 10 3 2 3 2" xfId="30442"/>
    <cellStyle name="Comma 10 3 2 4" xfId="1124"/>
    <cellStyle name="Comma 10 3 2 4 2" xfId="33658"/>
    <cellStyle name="Comma 10 3 2 5" xfId="1125"/>
    <cellStyle name="Comma 10 3 2 5 2" xfId="37587"/>
    <cellStyle name="Comma 10 3 2 6" xfId="1126"/>
    <cellStyle name="Comma 10 3 2 6 2" xfId="41604"/>
    <cellStyle name="Comma 10 3 2 7" xfId="45740"/>
    <cellStyle name="Comma 10 3 2 8" xfId="49841"/>
    <cellStyle name="Comma 10 3 2 9" xfId="54156"/>
    <cellStyle name="Comma 10 3 3" xfId="1127"/>
    <cellStyle name="Comma 10 3 3 2" xfId="1128"/>
    <cellStyle name="Comma 10 3 3 2 2" xfId="35355"/>
    <cellStyle name="Comma 10 3 3 3" xfId="1129"/>
    <cellStyle name="Comma 10 3 3 3 2" xfId="39261"/>
    <cellStyle name="Comma 10 3 3 4" xfId="1130"/>
    <cellStyle name="Comma 10 3 3 4 2" xfId="43302"/>
    <cellStyle name="Comma 10 3 3 5" xfId="47414"/>
    <cellStyle name="Comma 10 3 3 6" xfId="51541"/>
    <cellStyle name="Comma 10 3 3 7" xfId="55823"/>
    <cellStyle name="Comma 10 3 3 8" xfId="23411"/>
    <cellStyle name="Comma 10 3 3 9" xfId="58344"/>
    <cellStyle name="Comma 10 3 4" xfId="1131"/>
    <cellStyle name="Comma 10 3 4 2" xfId="30441"/>
    <cellStyle name="Comma 10 3 5" xfId="1132"/>
    <cellStyle name="Comma 10 3 5 2" xfId="33368"/>
    <cellStyle name="Comma 10 3 6" xfId="1133"/>
    <cellStyle name="Comma 10 3 6 2" xfId="37343"/>
    <cellStyle name="Comma 10 3 7" xfId="1134"/>
    <cellStyle name="Comma 10 3 7 2" xfId="41357"/>
    <cellStyle name="Comma 10 3 8" xfId="45497"/>
    <cellStyle name="Comma 10 3 9" xfId="49587"/>
    <cellStyle name="Comma 10 30" xfId="57849"/>
    <cellStyle name="Comma 10 31" xfId="58309"/>
    <cellStyle name="Comma 10 4" xfId="1135"/>
    <cellStyle name="Comma 10 4 10" xfId="23412"/>
    <cellStyle name="Comma 10 4 11" xfId="58119"/>
    <cellStyle name="Comma 10 4 12" xfId="58345"/>
    <cellStyle name="Comma 10 4 2" xfId="1136"/>
    <cellStyle name="Comma 10 4 2 2" xfId="1137"/>
    <cellStyle name="Comma 10 4 2 2 2" xfId="35604"/>
    <cellStyle name="Comma 10 4 2 3" xfId="1138"/>
    <cellStyle name="Comma 10 4 2 3 2" xfId="39510"/>
    <cellStyle name="Comma 10 4 2 4" xfId="1139"/>
    <cellStyle name="Comma 10 4 2 4 2" xfId="43556"/>
    <cellStyle name="Comma 10 4 2 5" xfId="47663"/>
    <cellStyle name="Comma 10 4 2 6" xfId="51795"/>
    <cellStyle name="Comma 10 4 2 7" xfId="56072"/>
    <cellStyle name="Comma 10 4 2 8" xfId="23413"/>
    <cellStyle name="Comma 10 4 2 9" xfId="58346"/>
    <cellStyle name="Comma 10 4 3" xfId="1140"/>
    <cellStyle name="Comma 10 4 3 2" xfId="30443"/>
    <cellStyle name="Comma 10 4 4" xfId="1141"/>
    <cellStyle name="Comma 10 4 4 2" xfId="33659"/>
    <cellStyle name="Comma 10 4 5" xfId="1142"/>
    <cellStyle name="Comma 10 4 5 2" xfId="37588"/>
    <cellStyle name="Comma 10 4 6" xfId="1143"/>
    <cellStyle name="Comma 10 4 6 2" xfId="41605"/>
    <cellStyle name="Comma 10 4 7" xfId="45741"/>
    <cellStyle name="Comma 10 4 8" xfId="49842"/>
    <cellStyle name="Comma 10 4 9" xfId="54157"/>
    <cellStyle name="Comma 10 5" xfId="1144"/>
    <cellStyle name="Comma 10 5 10" xfId="23414"/>
    <cellStyle name="Comma 10 5 11" xfId="58347"/>
    <cellStyle name="Comma 10 5 2" xfId="1145"/>
    <cellStyle name="Comma 10 5 2 2" xfId="1146"/>
    <cellStyle name="Comma 10 5 2 2 2" xfId="36190"/>
    <cellStyle name="Comma 10 5 2 3" xfId="1147"/>
    <cellStyle name="Comma 10 5 2 3 2" xfId="40096"/>
    <cellStyle name="Comma 10 5 2 4" xfId="1148"/>
    <cellStyle name="Comma 10 5 2 4 2" xfId="44157"/>
    <cellStyle name="Comma 10 5 2 5" xfId="48249"/>
    <cellStyle name="Comma 10 5 2 6" xfId="52396"/>
    <cellStyle name="Comma 10 5 2 7" xfId="56658"/>
    <cellStyle name="Comma 10 5 2 8" xfId="23415"/>
    <cellStyle name="Comma 10 5 2 9" xfId="58348"/>
    <cellStyle name="Comma 10 5 3" xfId="1149"/>
    <cellStyle name="Comma 10 5 3 2" xfId="30444"/>
    <cellStyle name="Comma 10 5 4" xfId="1150"/>
    <cellStyle name="Comma 10 5 4 2" xfId="34268"/>
    <cellStyle name="Comma 10 5 5" xfId="1151"/>
    <cellStyle name="Comma 10 5 5 2" xfId="38174"/>
    <cellStyle name="Comma 10 5 6" xfId="1152"/>
    <cellStyle name="Comma 10 5 6 2" xfId="42206"/>
    <cellStyle name="Comma 10 5 7" xfId="46327"/>
    <cellStyle name="Comma 10 5 8" xfId="50444"/>
    <cellStyle name="Comma 10 5 9" xfId="54736"/>
    <cellStyle name="Comma 10 6" xfId="1153"/>
    <cellStyle name="Comma 10 6 10" xfId="23416"/>
    <cellStyle name="Comma 10 6 11" xfId="58349"/>
    <cellStyle name="Comma 10 6 2" xfId="1154"/>
    <cellStyle name="Comma 10 6 2 2" xfId="1155"/>
    <cellStyle name="Comma 10 6 2 2 2" xfId="36242"/>
    <cellStyle name="Comma 10 6 2 3" xfId="1156"/>
    <cellStyle name="Comma 10 6 2 3 2" xfId="40148"/>
    <cellStyle name="Comma 10 6 2 4" xfId="1157"/>
    <cellStyle name="Comma 10 6 2 4 2" xfId="44209"/>
    <cellStyle name="Comma 10 6 2 5" xfId="48301"/>
    <cellStyle name="Comma 10 6 2 6" xfId="52448"/>
    <cellStyle name="Comma 10 6 2 7" xfId="56710"/>
    <cellStyle name="Comma 10 6 2 8" xfId="23417"/>
    <cellStyle name="Comma 10 6 2 9" xfId="58350"/>
    <cellStyle name="Comma 10 6 3" xfId="1158"/>
    <cellStyle name="Comma 10 6 3 2" xfId="30445"/>
    <cellStyle name="Comma 10 6 4" xfId="1159"/>
    <cellStyle name="Comma 10 6 4 2" xfId="34320"/>
    <cellStyle name="Comma 10 6 5" xfId="1160"/>
    <cellStyle name="Comma 10 6 5 2" xfId="38226"/>
    <cellStyle name="Comma 10 6 6" xfId="1161"/>
    <cellStyle name="Comma 10 6 6 2" xfId="42258"/>
    <cellStyle name="Comma 10 6 7" xfId="46379"/>
    <cellStyle name="Comma 10 6 8" xfId="50496"/>
    <cellStyle name="Comma 10 6 9" xfId="54788"/>
    <cellStyle name="Comma 10 7" xfId="1162"/>
    <cellStyle name="Comma 10 7 10" xfId="23418"/>
    <cellStyle name="Comma 10 7 11" xfId="58351"/>
    <cellStyle name="Comma 10 7 2" xfId="1163"/>
    <cellStyle name="Comma 10 7 2 2" xfId="1164"/>
    <cellStyle name="Comma 10 7 2 2 2" xfId="36298"/>
    <cellStyle name="Comma 10 7 2 3" xfId="1165"/>
    <cellStyle name="Comma 10 7 2 3 2" xfId="40204"/>
    <cellStyle name="Comma 10 7 2 4" xfId="1166"/>
    <cellStyle name="Comma 10 7 2 4 2" xfId="44265"/>
    <cellStyle name="Comma 10 7 2 5" xfId="48357"/>
    <cellStyle name="Comma 10 7 2 6" xfId="52504"/>
    <cellStyle name="Comma 10 7 2 7" xfId="56766"/>
    <cellStyle name="Comma 10 7 2 8" xfId="23419"/>
    <cellStyle name="Comma 10 7 2 9" xfId="58352"/>
    <cellStyle name="Comma 10 7 3" xfId="1167"/>
    <cellStyle name="Comma 10 7 3 2" xfId="30446"/>
    <cellStyle name="Comma 10 7 4" xfId="1168"/>
    <cellStyle name="Comma 10 7 4 2" xfId="34376"/>
    <cellStyle name="Comma 10 7 5" xfId="1169"/>
    <cellStyle name="Comma 10 7 5 2" xfId="38282"/>
    <cellStyle name="Comma 10 7 6" xfId="1170"/>
    <cellStyle name="Comma 10 7 6 2" xfId="42314"/>
    <cellStyle name="Comma 10 7 7" xfId="46435"/>
    <cellStyle name="Comma 10 7 8" xfId="50552"/>
    <cellStyle name="Comma 10 7 9" xfId="54844"/>
    <cellStyle name="Comma 10 8" xfId="1171"/>
    <cellStyle name="Comma 10 8 10" xfId="23420"/>
    <cellStyle name="Comma 10 8 11" xfId="58353"/>
    <cellStyle name="Comma 10 8 2" xfId="1172"/>
    <cellStyle name="Comma 10 8 2 2" xfId="1173"/>
    <cellStyle name="Comma 10 8 2 2 2" xfId="36350"/>
    <cellStyle name="Comma 10 8 2 3" xfId="1174"/>
    <cellStyle name="Comma 10 8 2 3 2" xfId="40256"/>
    <cellStyle name="Comma 10 8 2 4" xfId="1175"/>
    <cellStyle name="Comma 10 8 2 4 2" xfId="44317"/>
    <cellStyle name="Comma 10 8 2 5" xfId="48409"/>
    <cellStyle name="Comma 10 8 2 6" xfId="52556"/>
    <cellStyle name="Comma 10 8 2 7" xfId="56818"/>
    <cellStyle name="Comma 10 8 2 8" xfId="23421"/>
    <cellStyle name="Comma 10 8 2 9" xfId="58354"/>
    <cellStyle name="Comma 10 8 3" xfId="1176"/>
    <cellStyle name="Comma 10 8 3 2" xfId="30447"/>
    <cellStyle name="Comma 10 8 4" xfId="1177"/>
    <cellStyle name="Comma 10 8 4 2" xfId="34428"/>
    <cellStyle name="Comma 10 8 5" xfId="1178"/>
    <cellStyle name="Comma 10 8 5 2" xfId="38334"/>
    <cellStyle name="Comma 10 8 6" xfId="1179"/>
    <cellStyle name="Comma 10 8 6 2" xfId="42366"/>
    <cellStyle name="Comma 10 8 7" xfId="46487"/>
    <cellStyle name="Comma 10 8 8" xfId="50604"/>
    <cellStyle name="Comma 10 8 9" xfId="54896"/>
    <cellStyle name="Comma 10 9" xfId="1180"/>
    <cellStyle name="Comma 10 9 10" xfId="23422"/>
    <cellStyle name="Comma 10 9 11" xfId="58355"/>
    <cellStyle name="Comma 10 9 2" xfId="1181"/>
    <cellStyle name="Comma 10 9 2 2" xfId="1182"/>
    <cellStyle name="Comma 10 9 2 2 2" xfId="36403"/>
    <cellStyle name="Comma 10 9 2 3" xfId="1183"/>
    <cellStyle name="Comma 10 9 2 3 2" xfId="40309"/>
    <cellStyle name="Comma 10 9 2 4" xfId="1184"/>
    <cellStyle name="Comma 10 9 2 4 2" xfId="44370"/>
    <cellStyle name="Comma 10 9 2 5" xfId="48462"/>
    <cellStyle name="Comma 10 9 2 6" xfId="52609"/>
    <cellStyle name="Comma 10 9 2 7" xfId="56871"/>
    <cellStyle name="Comma 10 9 2 8" xfId="23423"/>
    <cellStyle name="Comma 10 9 2 9" xfId="58356"/>
    <cellStyle name="Comma 10 9 3" xfId="1185"/>
    <cellStyle name="Comma 10 9 3 2" xfId="30448"/>
    <cellStyle name="Comma 10 9 4" xfId="1186"/>
    <cellStyle name="Comma 10 9 4 2" xfId="34480"/>
    <cellStyle name="Comma 10 9 5" xfId="1187"/>
    <cellStyle name="Comma 10 9 5 2" xfId="38386"/>
    <cellStyle name="Comma 10 9 6" xfId="1188"/>
    <cellStyle name="Comma 10 9 6 2" xfId="42419"/>
    <cellStyle name="Comma 10 9 7" xfId="46539"/>
    <cellStyle name="Comma 10 9 8" xfId="50658"/>
    <cellStyle name="Comma 10 9 9" xfId="54948"/>
    <cellStyle name="Comma 11" xfId="1189"/>
    <cellStyle name="Comma 11 10" xfId="1190"/>
    <cellStyle name="Comma 11 10 10" xfId="23425"/>
    <cellStyle name="Comma 11 10 11" xfId="58358"/>
    <cellStyle name="Comma 11 10 2" xfId="1191"/>
    <cellStyle name="Comma 11 10 2 2" xfId="1192"/>
    <cellStyle name="Comma 11 10 2 2 2" xfId="36457"/>
    <cellStyle name="Comma 11 10 2 3" xfId="1193"/>
    <cellStyle name="Comma 11 10 2 3 2" xfId="40363"/>
    <cellStyle name="Comma 11 10 2 4" xfId="1194"/>
    <cellStyle name="Comma 11 10 2 4 2" xfId="44424"/>
    <cellStyle name="Comma 11 10 2 5" xfId="48516"/>
    <cellStyle name="Comma 11 10 2 6" xfId="52663"/>
    <cellStyle name="Comma 11 10 2 7" xfId="56925"/>
    <cellStyle name="Comma 11 10 2 8" xfId="23426"/>
    <cellStyle name="Comma 11 10 2 9" xfId="58359"/>
    <cellStyle name="Comma 11 10 3" xfId="1195"/>
    <cellStyle name="Comma 11 10 3 2" xfId="30450"/>
    <cellStyle name="Comma 11 10 4" xfId="1196"/>
    <cellStyle name="Comma 11 10 4 2" xfId="34534"/>
    <cellStyle name="Comma 11 10 5" xfId="1197"/>
    <cellStyle name="Comma 11 10 5 2" xfId="38440"/>
    <cellStyle name="Comma 11 10 6" xfId="1198"/>
    <cellStyle name="Comma 11 10 6 2" xfId="42473"/>
    <cellStyle name="Comma 11 10 7" xfId="46593"/>
    <cellStyle name="Comma 11 10 8" xfId="50712"/>
    <cellStyle name="Comma 11 10 9" xfId="55002"/>
    <cellStyle name="Comma 11 11" xfId="1199"/>
    <cellStyle name="Comma 11 11 10" xfId="23427"/>
    <cellStyle name="Comma 11 11 11" xfId="58360"/>
    <cellStyle name="Comma 11 11 2" xfId="1200"/>
    <cellStyle name="Comma 11 11 2 2" xfId="1201"/>
    <cellStyle name="Comma 11 11 2 2 2" xfId="36517"/>
    <cellStyle name="Comma 11 11 2 3" xfId="1202"/>
    <cellStyle name="Comma 11 11 2 3 2" xfId="40423"/>
    <cellStyle name="Comma 11 11 2 4" xfId="1203"/>
    <cellStyle name="Comma 11 11 2 4 2" xfId="44484"/>
    <cellStyle name="Comma 11 11 2 5" xfId="48576"/>
    <cellStyle name="Comma 11 11 2 6" xfId="52723"/>
    <cellStyle name="Comma 11 11 2 7" xfId="56985"/>
    <cellStyle name="Comma 11 11 2 8" xfId="23428"/>
    <cellStyle name="Comma 11 11 2 9" xfId="58361"/>
    <cellStyle name="Comma 11 11 3" xfId="1204"/>
    <cellStyle name="Comma 11 11 3 2" xfId="30451"/>
    <cellStyle name="Comma 11 11 4" xfId="1205"/>
    <cellStyle name="Comma 11 11 4 2" xfId="34594"/>
    <cellStyle name="Comma 11 11 5" xfId="1206"/>
    <cellStyle name="Comma 11 11 5 2" xfId="38500"/>
    <cellStyle name="Comma 11 11 6" xfId="1207"/>
    <cellStyle name="Comma 11 11 6 2" xfId="42533"/>
    <cellStyle name="Comma 11 11 7" xfId="46653"/>
    <cellStyle name="Comma 11 11 8" xfId="50772"/>
    <cellStyle name="Comma 11 11 9" xfId="55062"/>
    <cellStyle name="Comma 11 12" xfId="1208"/>
    <cellStyle name="Comma 11 12 10" xfId="23429"/>
    <cellStyle name="Comma 11 12 11" xfId="58362"/>
    <cellStyle name="Comma 11 12 2" xfId="1209"/>
    <cellStyle name="Comma 11 12 2 2" xfId="1210"/>
    <cellStyle name="Comma 11 12 2 2 2" xfId="36575"/>
    <cellStyle name="Comma 11 12 2 3" xfId="1211"/>
    <cellStyle name="Comma 11 12 2 3 2" xfId="40481"/>
    <cellStyle name="Comma 11 12 2 4" xfId="1212"/>
    <cellStyle name="Comma 11 12 2 4 2" xfId="44542"/>
    <cellStyle name="Comma 11 12 2 5" xfId="48634"/>
    <cellStyle name="Comma 11 12 2 6" xfId="52781"/>
    <cellStyle name="Comma 11 12 2 7" xfId="57043"/>
    <cellStyle name="Comma 11 12 2 8" xfId="23430"/>
    <cellStyle name="Comma 11 12 2 9" xfId="58363"/>
    <cellStyle name="Comma 11 12 3" xfId="1213"/>
    <cellStyle name="Comma 11 12 3 2" xfId="30452"/>
    <cellStyle name="Comma 11 12 4" xfId="1214"/>
    <cellStyle name="Comma 11 12 4 2" xfId="34652"/>
    <cellStyle name="Comma 11 12 5" xfId="1215"/>
    <cellStyle name="Comma 11 12 5 2" xfId="38558"/>
    <cellStyle name="Comma 11 12 6" xfId="1216"/>
    <cellStyle name="Comma 11 12 6 2" xfId="42591"/>
    <cellStyle name="Comma 11 12 7" xfId="46711"/>
    <cellStyle name="Comma 11 12 8" xfId="50830"/>
    <cellStyle name="Comma 11 12 9" xfId="55120"/>
    <cellStyle name="Comma 11 13" xfId="1217"/>
    <cellStyle name="Comma 11 13 10" xfId="23431"/>
    <cellStyle name="Comma 11 13 11" xfId="58364"/>
    <cellStyle name="Comma 11 13 2" xfId="1218"/>
    <cellStyle name="Comma 11 13 2 2" xfId="1219"/>
    <cellStyle name="Comma 11 13 2 2 2" xfId="36633"/>
    <cellStyle name="Comma 11 13 2 3" xfId="1220"/>
    <cellStyle name="Comma 11 13 2 3 2" xfId="40538"/>
    <cellStyle name="Comma 11 13 2 4" xfId="1221"/>
    <cellStyle name="Comma 11 13 2 4 2" xfId="44599"/>
    <cellStyle name="Comma 11 13 2 5" xfId="48691"/>
    <cellStyle name="Comma 11 13 2 6" xfId="52838"/>
    <cellStyle name="Comma 11 13 2 7" xfId="57100"/>
    <cellStyle name="Comma 11 13 2 8" xfId="23432"/>
    <cellStyle name="Comma 11 13 2 9" xfId="58365"/>
    <cellStyle name="Comma 11 13 3" xfId="1222"/>
    <cellStyle name="Comma 11 13 3 2" xfId="30453"/>
    <cellStyle name="Comma 11 13 4" xfId="1223"/>
    <cellStyle name="Comma 11 13 4 2" xfId="34709"/>
    <cellStyle name="Comma 11 13 5" xfId="1224"/>
    <cellStyle name="Comma 11 13 5 2" xfId="38615"/>
    <cellStyle name="Comma 11 13 6" xfId="1225"/>
    <cellStyle name="Comma 11 13 6 2" xfId="42648"/>
    <cellStyle name="Comma 11 13 7" xfId="46768"/>
    <cellStyle name="Comma 11 13 8" xfId="50887"/>
    <cellStyle name="Comma 11 13 9" xfId="55177"/>
    <cellStyle name="Comma 11 14" xfId="1226"/>
    <cellStyle name="Comma 11 14 10" xfId="23433"/>
    <cellStyle name="Comma 11 14 11" xfId="58366"/>
    <cellStyle name="Comma 11 14 2" xfId="1227"/>
    <cellStyle name="Comma 11 14 2 2" xfId="1228"/>
    <cellStyle name="Comma 11 14 2 2 2" xfId="36686"/>
    <cellStyle name="Comma 11 14 2 3" xfId="1229"/>
    <cellStyle name="Comma 11 14 2 3 2" xfId="40591"/>
    <cellStyle name="Comma 11 14 2 4" xfId="1230"/>
    <cellStyle name="Comma 11 14 2 4 2" xfId="44652"/>
    <cellStyle name="Comma 11 14 2 5" xfId="48744"/>
    <cellStyle name="Comma 11 14 2 6" xfId="52891"/>
    <cellStyle name="Comma 11 14 2 7" xfId="57153"/>
    <cellStyle name="Comma 11 14 2 8" xfId="23434"/>
    <cellStyle name="Comma 11 14 2 9" xfId="58367"/>
    <cellStyle name="Comma 11 14 3" xfId="1231"/>
    <cellStyle name="Comma 11 14 3 2" xfId="30454"/>
    <cellStyle name="Comma 11 14 4" xfId="1232"/>
    <cellStyle name="Comma 11 14 4 2" xfId="34762"/>
    <cellStyle name="Comma 11 14 5" xfId="1233"/>
    <cellStyle name="Comma 11 14 5 2" xfId="38668"/>
    <cellStyle name="Comma 11 14 6" xfId="1234"/>
    <cellStyle name="Comma 11 14 6 2" xfId="42701"/>
    <cellStyle name="Comma 11 14 7" xfId="46821"/>
    <cellStyle name="Comma 11 14 8" xfId="50940"/>
    <cellStyle name="Comma 11 14 9" xfId="55230"/>
    <cellStyle name="Comma 11 15" xfId="1235"/>
    <cellStyle name="Comma 11 15 10" xfId="23435"/>
    <cellStyle name="Comma 11 15 11" xfId="58368"/>
    <cellStyle name="Comma 11 15 2" xfId="1236"/>
    <cellStyle name="Comma 11 15 2 2" xfId="1237"/>
    <cellStyle name="Comma 11 15 2 2 2" xfId="36749"/>
    <cellStyle name="Comma 11 15 2 3" xfId="1238"/>
    <cellStyle name="Comma 11 15 2 3 2" xfId="40653"/>
    <cellStyle name="Comma 11 15 2 4" xfId="1239"/>
    <cellStyle name="Comma 11 15 2 4 2" xfId="44714"/>
    <cellStyle name="Comma 11 15 2 5" xfId="48806"/>
    <cellStyle name="Comma 11 15 2 6" xfId="52953"/>
    <cellStyle name="Comma 11 15 2 7" xfId="57215"/>
    <cellStyle name="Comma 11 15 2 8" xfId="23436"/>
    <cellStyle name="Comma 11 15 2 9" xfId="58369"/>
    <cellStyle name="Comma 11 15 3" xfId="1240"/>
    <cellStyle name="Comma 11 15 3 2" xfId="30455"/>
    <cellStyle name="Comma 11 15 4" xfId="1241"/>
    <cellStyle name="Comma 11 15 4 2" xfId="34824"/>
    <cellStyle name="Comma 11 15 5" xfId="1242"/>
    <cellStyle name="Comma 11 15 5 2" xfId="38730"/>
    <cellStyle name="Comma 11 15 6" xfId="1243"/>
    <cellStyle name="Comma 11 15 6 2" xfId="42763"/>
    <cellStyle name="Comma 11 15 7" xfId="46883"/>
    <cellStyle name="Comma 11 15 8" xfId="51002"/>
    <cellStyle name="Comma 11 15 9" xfId="55292"/>
    <cellStyle name="Comma 11 16" xfId="1244"/>
    <cellStyle name="Comma 11 16 10" xfId="23437"/>
    <cellStyle name="Comma 11 16 11" xfId="58370"/>
    <cellStyle name="Comma 11 16 2" xfId="1245"/>
    <cellStyle name="Comma 11 16 2 2" xfId="1246"/>
    <cellStyle name="Comma 11 16 2 2 2" xfId="36806"/>
    <cellStyle name="Comma 11 16 2 3" xfId="1247"/>
    <cellStyle name="Comma 11 16 2 3 2" xfId="40710"/>
    <cellStyle name="Comma 11 16 2 4" xfId="1248"/>
    <cellStyle name="Comma 11 16 2 4 2" xfId="44771"/>
    <cellStyle name="Comma 11 16 2 5" xfId="48863"/>
    <cellStyle name="Comma 11 16 2 6" xfId="53010"/>
    <cellStyle name="Comma 11 16 2 7" xfId="57272"/>
    <cellStyle name="Comma 11 16 2 8" xfId="23438"/>
    <cellStyle name="Comma 11 16 2 9" xfId="58371"/>
    <cellStyle name="Comma 11 16 3" xfId="1249"/>
    <cellStyle name="Comma 11 16 3 2" xfId="30456"/>
    <cellStyle name="Comma 11 16 4" xfId="1250"/>
    <cellStyle name="Comma 11 16 4 2" xfId="34881"/>
    <cellStyle name="Comma 11 16 5" xfId="1251"/>
    <cellStyle name="Comma 11 16 5 2" xfId="38787"/>
    <cellStyle name="Comma 11 16 6" xfId="1252"/>
    <cellStyle name="Comma 11 16 6 2" xfId="42820"/>
    <cellStyle name="Comma 11 16 7" xfId="46940"/>
    <cellStyle name="Comma 11 16 8" xfId="51059"/>
    <cellStyle name="Comma 11 16 9" xfId="55349"/>
    <cellStyle name="Comma 11 17" xfId="1253"/>
    <cellStyle name="Comma 11 17 10" xfId="23439"/>
    <cellStyle name="Comma 11 17 11" xfId="58372"/>
    <cellStyle name="Comma 11 17 2" xfId="1254"/>
    <cellStyle name="Comma 11 17 2 2" xfId="1255"/>
    <cellStyle name="Comma 11 17 2 2 2" xfId="36858"/>
    <cellStyle name="Comma 11 17 2 3" xfId="1256"/>
    <cellStyle name="Comma 11 17 2 3 2" xfId="40762"/>
    <cellStyle name="Comma 11 17 2 4" xfId="1257"/>
    <cellStyle name="Comma 11 17 2 4 2" xfId="44823"/>
    <cellStyle name="Comma 11 17 2 5" xfId="48915"/>
    <cellStyle name="Comma 11 17 2 6" xfId="53062"/>
    <cellStyle name="Comma 11 17 2 7" xfId="57324"/>
    <cellStyle name="Comma 11 17 2 8" xfId="23440"/>
    <cellStyle name="Comma 11 17 2 9" xfId="58373"/>
    <cellStyle name="Comma 11 17 3" xfId="1258"/>
    <cellStyle name="Comma 11 17 3 2" xfId="30457"/>
    <cellStyle name="Comma 11 17 4" xfId="1259"/>
    <cellStyle name="Comma 11 17 4 2" xfId="34933"/>
    <cellStyle name="Comma 11 17 5" xfId="1260"/>
    <cellStyle name="Comma 11 17 5 2" xfId="38839"/>
    <cellStyle name="Comma 11 17 6" xfId="1261"/>
    <cellStyle name="Comma 11 17 6 2" xfId="42872"/>
    <cellStyle name="Comma 11 17 7" xfId="46992"/>
    <cellStyle name="Comma 11 17 8" xfId="51111"/>
    <cellStyle name="Comma 11 17 9" xfId="55401"/>
    <cellStyle name="Comma 11 18" xfId="1262"/>
    <cellStyle name="Comma 11 18 10" xfId="23441"/>
    <cellStyle name="Comma 11 18 11" xfId="58374"/>
    <cellStyle name="Comma 11 18 2" xfId="1263"/>
    <cellStyle name="Comma 11 18 2 2" xfId="1264"/>
    <cellStyle name="Comma 11 18 2 2 2" xfId="36910"/>
    <cellStyle name="Comma 11 18 2 3" xfId="1265"/>
    <cellStyle name="Comma 11 18 2 3 2" xfId="40814"/>
    <cellStyle name="Comma 11 18 2 4" xfId="1266"/>
    <cellStyle name="Comma 11 18 2 4 2" xfId="44875"/>
    <cellStyle name="Comma 11 18 2 5" xfId="48967"/>
    <cellStyle name="Comma 11 18 2 6" xfId="53114"/>
    <cellStyle name="Comma 11 18 2 7" xfId="57376"/>
    <cellStyle name="Comma 11 18 2 8" xfId="23442"/>
    <cellStyle name="Comma 11 18 2 9" xfId="58375"/>
    <cellStyle name="Comma 11 18 3" xfId="1267"/>
    <cellStyle name="Comma 11 18 3 2" xfId="30458"/>
    <cellStyle name="Comma 11 18 4" xfId="1268"/>
    <cellStyle name="Comma 11 18 4 2" xfId="34985"/>
    <cellStyle name="Comma 11 18 5" xfId="1269"/>
    <cellStyle name="Comma 11 18 5 2" xfId="38891"/>
    <cellStyle name="Comma 11 18 6" xfId="1270"/>
    <cellStyle name="Comma 11 18 6 2" xfId="42924"/>
    <cellStyle name="Comma 11 18 7" xfId="47044"/>
    <cellStyle name="Comma 11 18 8" xfId="51163"/>
    <cellStyle name="Comma 11 18 9" xfId="55453"/>
    <cellStyle name="Comma 11 19" xfId="1271"/>
    <cellStyle name="Comma 11 19 2" xfId="1272"/>
    <cellStyle name="Comma 11 19 2 2" xfId="35037"/>
    <cellStyle name="Comma 11 19 3" xfId="1273"/>
    <cellStyle name="Comma 11 19 3 2" xfId="38943"/>
    <cellStyle name="Comma 11 19 4" xfId="1274"/>
    <cellStyle name="Comma 11 19 4 2" xfId="42976"/>
    <cellStyle name="Comma 11 19 5" xfId="47096"/>
    <cellStyle name="Comma 11 19 6" xfId="51215"/>
    <cellStyle name="Comma 11 19 7" xfId="55505"/>
    <cellStyle name="Comma 11 19 8" xfId="23443"/>
    <cellStyle name="Comma 11 19 9" xfId="58376"/>
    <cellStyle name="Comma 11 2" xfId="1275"/>
    <cellStyle name="Comma 11 2 10" xfId="49486"/>
    <cellStyle name="Comma 11 2 11" xfId="53714"/>
    <cellStyle name="Comma 11 2 12" xfId="23444"/>
    <cellStyle name="Comma 11 2 13" xfId="57852"/>
    <cellStyle name="Comma 11 2 14" xfId="58377"/>
    <cellStyle name="Comma 11 2 2" xfId="1276"/>
    <cellStyle name="Comma 11 2 2 10" xfId="54036"/>
    <cellStyle name="Comma 11 2 2 11" xfId="23445"/>
    <cellStyle name="Comma 11 2 2 12" xfId="58020"/>
    <cellStyle name="Comma 11 2 2 13" xfId="58378"/>
    <cellStyle name="Comma 11 2 2 2" xfId="1277"/>
    <cellStyle name="Comma 11 2 2 2 10" xfId="23446"/>
    <cellStyle name="Comma 11 2 2 2 11" xfId="58379"/>
    <cellStyle name="Comma 11 2 2 2 2" xfId="1278"/>
    <cellStyle name="Comma 11 2 2 2 2 2" xfId="1279"/>
    <cellStyle name="Comma 11 2 2 2 2 2 2" xfId="35605"/>
    <cellStyle name="Comma 11 2 2 2 2 3" xfId="1280"/>
    <cellStyle name="Comma 11 2 2 2 2 3 2" xfId="39511"/>
    <cellStyle name="Comma 11 2 2 2 2 4" xfId="1281"/>
    <cellStyle name="Comma 11 2 2 2 2 4 2" xfId="43557"/>
    <cellStyle name="Comma 11 2 2 2 2 5" xfId="47664"/>
    <cellStyle name="Comma 11 2 2 2 2 6" xfId="51796"/>
    <cellStyle name="Comma 11 2 2 2 2 7" xfId="56073"/>
    <cellStyle name="Comma 11 2 2 2 2 8" xfId="23447"/>
    <cellStyle name="Comma 11 2 2 2 2 9" xfId="58380"/>
    <cellStyle name="Comma 11 2 2 2 3" xfId="1282"/>
    <cellStyle name="Comma 11 2 2 2 3 2" xfId="30461"/>
    <cellStyle name="Comma 11 2 2 2 4" xfId="1283"/>
    <cellStyle name="Comma 11 2 2 2 4 2" xfId="33660"/>
    <cellStyle name="Comma 11 2 2 2 5" xfId="1284"/>
    <cellStyle name="Comma 11 2 2 2 5 2" xfId="37589"/>
    <cellStyle name="Comma 11 2 2 2 6" xfId="1285"/>
    <cellStyle name="Comma 11 2 2 2 6 2" xfId="41606"/>
    <cellStyle name="Comma 11 2 2 2 7" xfId="45742"/>
    <cellStyle name="Comma 11 2 2 2 8" xfId="49843"/>
    <cellStyle name="Comma 11 2 2 2 9" xfId="54158"/>
    <cellStyle name="Comma 11 2 2 3" xfId="1286"/>
    <cellStyle name="Comma 11 2 2 3 2" xfId="1287"/>
    <cellStyle name="Comma 11 2 2 3 2 2" xfId="35475"/>
    <cellStyle name="Comma 11 2 2 3 3" xfId="1288"/>
    <cellStyle name="Comma 11 2 2 3 3 2" xfId="39381"/>
    <cellStyle name="Comma 11 2 2 3 4" xfId="1289"/>
    <cellStyle name="Comma 11 2 2 3 4 2" xfId="43423"/>
    <cellStyle name="Comma 11 2 2 3 5" xfId="47534"/>
    <cellStyle name="Comma 11 2 2 3 6" xfId="51662"/>
    <cellStyle name="Comma 11 2 2 3 7" xfId="55943"/>
    <cellStyle name="Comma 11 2 2 3 8" xfId="23448"/>
    <cellStyle name="Comma 11 2 2 3 9" xfId="58381"/>
    <cellStyle name="Comma 11 2 2 4" xfId="1290"/>
    <cellStyle name="Comma 11 2 2 4 2" xfId="30460"/>
    <cellStyle name="Comma 11 2 2 5" xfId="1291"/>
    <cellStyle name="Comma 11 2 2 5 2" xfId="33488"/>
    <cellStyle name="Comma 11 2 2 6" xfId="1292"/>
    <cellStyle name="Comma 11 2 2 6 2" xfId="37463"/>
    <cellStyle name="Comma 11 2 2 7" xfId="1293"/>
    <cellStyle name="Comma 11 2 2 7 2" xfId="41477"/>
    <cellStyle name="Comma 11 2 2 8" xfId="45617"/>
    <cellStyle name="Comma 11 2 2 9" xfId="49708"/>
    <cellStyle name="Comma 11 2 3" xfId="1294"/>
    <cellStyle name="Comma 11 2 3 10" xfId="23449"/>
    <cellStyle name="Comma 11 2 3 11" xfId="58122"/>
    <cellStyle name="Comma 11 2 3 12" xfId="58382"/>
    <cellStyle name="Comma 11 2 3 2" xfId="1295"/>
    <cellStyle name="Comma 11 2 3 2 2" xfId="1296"/>
    <cellStyle name="Comma 11 2 3 2 2 2" xfId="35606"/>
    <cellStyle name="Comma 11 2 3 2 3" xfId="1297"/>
    <cellStyle name="Comma 11 2 3 2 3 2" xfId="39512"/>
    <cellStyle name="Comma 11 2 3 2 4" xfId="1298"/>
    <cellStyle name="Comma 11 2 3 2 4 2" xfId="43558"/>
    <cellStyle name="Comma 11 2 3 2 5" xfId="47665"/>
    <cellStyle name="Comma 11 2 3 2 6" xfId="51797"/>
    <cellStyle name="Comma 11 2 3 2 7" xfId="56074"/>
    <cellStyle name="Comma 11 2 3 2 8" xfId="23450"/>
    <cellStyle name="Comma 11 2 3 2 9" xfId="58383"/>
    <cellStyle name="Comma 11 2 3 3" xfId="1299"/>
    <cellStyle name="Comma 11 2 3 3 2" xfId="30462"/>
    <cellStyle name="Comma 11 2 3 4" xfId="1300"/>
    <cellStyle name="Comma 11 2 3 4 2" xfId="33661"/>
    <cellStyle name="Comma 11 2 3 5" xfId="1301"/>
    <cellStyle name="Comma 11 2 3 5 2" xfId="37590"/>
    <cellStyle name="Comma 11 2 3 6" xfId="1302"/>
    <cellStyle name="Comma 11 2 3 6 2" xfId="41607"/>
    <cellStyle name="Comma 11 2 3 7" xfId="45743"/>
    <cellStyle name="Comma 11 2 3 8" xfId="49844"/>
    <cellStyle name="Comma 11 2 3 9" xfId="54159"/>
    <cellStyle name="Comma 11 2 4" xfId="1303"/>
    <cellStyle name="Comma 11 2 4 2" xfId="1304"/>
    <cellStyle name="Comma 11 2 4 2 2" xfId="35257"/>
    <cellStyle name="Comma 11 2 4 3" xfId="1305"/>
    <cellStyle name="Comma 11 2 4 3 2" xfId="39163"/>
    <cellStyle name="Comma 11 2 4 4" xfId="1306"/>
    <cellStyle name="Comma 11 2 4 4 2" xfId="43201"/>
    <cellStyle name="Comma 11 2 4 5" xfId="47316"/>
    <cellStyle name="Comma 11 2 4 6" xfId="51440"/>
    <cellStyle name="Comma 11 2 4 7" xfId="55725"/>
    <cellStyle name="Comma 11 2 4 8" xfId="23451"/>
    <cellStyle name="Comma 11 2 4 9" xfId="58384"/>
    <cellStyle name="Comma 11 2 5" xfId="1307"/>
    <cellStyle name="Comma 11 2 5 2" xfId="57778"/>
    <cellStyle name="Comma 11 2 5 3" xfId="30459"/>
    <cellStyle name="Comma 11 2 6" xfId="1308"/>
    <cellStyle name="Comma 11 2 6 2" xfId="33272"/>
    <cellStyle name="Comma 11 2 7" xfId="1309"/>
    <cellStyle name="Comma 11 2 7 2" xfId="37247"/>
    <cellStyle name="Comma 11 2 8" xfId="1310"/>
    <cellStyle name="Comma 11 2 8 2" xfId="41261"/>
    <cellStyle name="Comma 11 2 9" xfId="45401"/>
    <cellStyle name="Comma 11 20" xfId="1311"/>
    <cellStyle name="Comma 11 20 2" xfId="1312"/>
    <cellStyle name="Comma 11 20 2 2" xfId="35147"/>
    <cellStyle name="Comma 11 20 3" xfId="1313"/>
    <cellStyle name="Comma 11 20 3 2" xfId="39053"/>
    <cellStyle name="Comma 11 20 4" xfId="1314"/>
    <cellStyle name="Comma 11 20 4 2" xfId="43086"/>
    <cellStyle name="Comma 11 20 5" xfId="47206"/>
    <cellStyle name="Comma 11 20 6" xfId="51325"/>
    <cellStyle name="Comma 11 20 7" xfId="55615"/>
    <cellStyle name="Comma 11 20 8" xfId="23452"/>
    <cellStyle name="Comma 11 20 9" xfId="58385"/>
    <cellStyle name="Comma 11 21" xfId="1315"/>
    <cellStyle name="Comma 11 21 2" xfId="1316"/>
    <cellStyle name="Comma 11 21 2 2" xfId="36962"/>
    <cellStyle name="Comma 11 21 3" xfId="1317"/>
    <cellStyle name="Comma 11 21 3 2" xfId="40866"/>
    <cellStyle name="Comma 11 21 4" xfId="1318"/>
    <cellStyle name="Comma 11 21 4 2" xfId="44927"/>
    <cellStyle name="Comma 11 21 5" xfId="49019"/>
    <cellStyle name="Comma 11 21 6" xfId="53166"/>
    <cellStyle name="Comma 11 21 7" xfId="57428"/>
    <cellStyle name="Comma 11 21 8" xfId="23453"/>
    <cellStyle name="Comma 11 21 9" xfId="58386"/>
    <cellStyle name="Comma 11 22" xfId="1319"/>
    <cellStyle name="Comma 11 22 2" xfId="1320"/>
    <cellStyle name="Comma 11 22 2 2" xfId="37019"/>
    <cellStyle name="Comma 11 22 3" xfId="1321"/>
    <cellStyle name="Comma 11 22 3 2" xfId="40922"/>
    <cellStyle name="Comma 11 22 4" xfId="44983"/>
    <cellStyle name="Comma 11 22 5" xfId="49075"/>
    <cellStyle name="Comma 11 22 6" xfId="53222"/>
    <cellStyle name="Comma 11 22 7" xfId="57484"/>
    <cellStyle name="Comma 11 22 8" xfId="30449"/>
    <cellStyle name="Comma 11 22 9" xfId="58387"/>
    <cellStyle name="Comma 11 23" xfId="1322"/>
    <cellStyle name="Comma 11 23 2" xfId="1323"/>
    <cellStyle name="Comma 11 23 2 2" xfId="40980"/>
    <cellStyle name="Comma 11 23 3" xfId="45041"/>
    <cellStyle name="Comma 11 23 4" xfId="49133"/>
    <cellStyle name="Comma 11 23 5" xfId="53280"/>
    <cellStyle name="Comma 11 23 6" xfId="57542"/>
    <cellStyle name="Comma 11 23 7" xfId="33084"/>
    <cellStyle name="Comma 11 24" xfId="1324"/>
    <cellStyle name="Comma 11 24 2" xfId="45103"/>
    <cellStyle name="Comma 11 24 3" xfId="49195"/>
    <cellStyle name="Comma 11 24 4" xfId="53342"/>
    <cellStyle name="Comma 11 24 5" xfId="57604"/>
    <cellStyle name="Comma 11 24 6" xfId="37095"/>
    <cellStyle name="Comma 11 25" xfId="41105"/>
    <cellStyle name="Comma 11 25 2" xfId="49253"/>
    <cellStyle name="Comma 11 25 3" xfId="53400"/>
    <cellStyle name="Comma 11 25 4" xfId="57662"/>
    <cellStyle name="Comma 11 26" xfId="45241"/>
    <cellStyle name="Comma 11 26 2" xfId="53458"/>
    <cellStyle name="Comma 11 26 3" xfId="57720"/>
    <cellStyle name="Comma 11 27" xfId="49369"/>
    <cellStyle name="Comma 11 28" xfId="53579"/>
    <cellStyle name="Comma 11 29" xfId="23424"/>
    <cellStyle name="Comma 11 3" xfId="1325"/>
    <cellStyle name="Comma 11 3 10" xfId="53929"/>
    <cellStyle name="Comma 11 3 11" xfId="23454"/>
    <cellStyle name="Comma 11 3 12" xfId="57853"/>
    <cellStyle name="Comma 11 3 13" xfId="58388"/>
    <cellStyle name="Comma 11 3 2" xfId="1326"/>
    <cellStyle name="Comma 11 3 2 10" xfId="23455"/>
    <cellStyle name="Comma 11 3 2 11" xfId="58021"/>
    <cellStyle name="Comma 11 3 2 12" xfId="58389"/>
    <cellStyle name="Comma 11 3 2 2" xfId="1327"/>
    <cellStyle name="Comma 11 3 2 2 2" xfId="1328"/>
    <cellStyle name="Comma 11 3 2 2 2 2" xfId="35607"/>
    <cellStyle name="Comma 11 3 2 2 3" xfId="1329"/>
    <cellStyle name="Comma 11 3 2 2 3 2" xfId="39513"/>
    <cellStyle name="Comma 11 3 2 2 4" xfId="1330"/>
    <cellStyle name="Comma 11 3 2 2 4 2" xfId="43559"/>
    <cellStyle name="Comma 11 3 2 2 5" xfId="47666"/>
    <cellStyle name="Comma 11 3 2 2 6" xfId="51798"/>
    <cellStyle name="Comma 11 3 2 2 7" xfId="56075"/>
    <cellStyle name="Comma 11 3 2 2 8" xfId="23456"/>
    <cellStyle name="Comma 11 3 2 2 9" xfId="58390"/>
    <cellStyle name="Comma 11 3 2 3" xfId="1331"/>
    <cellStyle name="Comma 11 3 2 3 2" xfId="30464"/>
    <cellStyle name="Comma 11 3 2 4" xfId="1332"/>
    <cellStyle name="Comma 11 3 2 4 2" xfId="33662"/>
    <cellStyle name="Comma 11 3 2 5" xfId="1333"/>
    <cellStyle name="Comma 11 3 2 5 2" xfId="37591"/>
    <cellStyle name="Comma 11 3 2 6" xfId="1334"/>
    <cellStyle name="Comma 11 3 2 6 2" xfId="41608"/>
    <cellStyle name="Comma 11 3 2 7" xfId="45744"/>
    <cellStyle name="Comma 11 3 2 8" xfId="49845"/>
    <cellStyle name="Comma 11 3 2 9" xfId="54160"/>
    <cellStyle name="Comma 11 3 3" xfId="1335"/>
    <cellStyle name="Comma 11 3 3 10" xfId="58391"/>
    <cellStyle name="Comma 11 3 3 2" xfId="1336"/>
    <cellStyle name="Comma 11 3 3 2 2" xfId="35365"/>
    <cellStyle name="Comma 11 3 3 3" xfId="1337"/>
    <cellStyle name="Comma 11 3 3 3 2" xfId="39271"/>
    <cellStyle name="Comma 11 3 3 4" xfId="1338"/>
    <cellStyle name="Comma 11 3 3 4 2" xfId="43312"/>
    <cellStyle name="Comma 11 3 3 5" xfId="47424"/>
    <cellStyle name="Comma 11 3 3 6" xfId="51551"/>
    <cellStyle name="Comma 11 3 3 7" xfId="55833"/>
    <cellStyle name="Comma 11 3 3 8" xfId="23457"/>
    <cellStyle name="Comma 11 3 3 9" xfId="58123"/>
    <cellStyle name="Comma 11 3 4" xfId="1339"/>
    <cellStyle name="Comma 11 3 4 2" xfId="30463"/>
    <cellStyle name="Comma 11 3 5" xfId="1340"/>
    <cellStyle name="Comma 11 3 5 2" xfId="33378"/>
    <cellStyle name="Comma 11 3 6" xfId="1341"/>
    <cellStyle name="Comma 11 3 6 2" xfId="37353"/>
    <cellStyle name="Comma 11 3 7" xfId="1342"/>
    <cellStyle name="Comma 11 3 7 2" xfId="41367"/>
    <cellStyle name="Comma 11 3 8" xfId="45507"/>
    <cellStyle name="Comma 11 3 9" xfId="49597"/>
    <cellStyle name="Comma 11 30" xfId="57851"/>
    <cellStyle name="Comma 11 31" xfId="58357"/>
    <cellStyle name="Comma 11 4" xfId="1343"/>
    <cellStyle name="Comma 11 4 10" xfId="23458"/>
    <cellStyle name="Comma 11 4 11" xfId="58019"/>
    <cellStyle name="Comma 11 4 12" xfId="58392"/>
    <cellStyle name="Comma 11 4 2" xfId="1344"/>
    <cellStyle name="Comma 11 4 2 2" xfId="1345"/>
    <cellStyle name="Comma 11 4 2 2 2" xfId="35608"/>
    <cellStyle name="Comma 11 4 2 3" xfId="1346"/>
    <cellStyle name="Comma 11 4 2 3 2" xfId="39514"/>
    <cellStyle name="Comma 11 4 2 4" xfId="1347"/>
    <cellStyle name="Comma 11 4 2 4 2" xfId="43560"/>
    <cellStyle name="Comma 11 4 2 5" xfId="47667"/>
    <cellStyle name="Comma 11 4 2 6" xfId="51799"/>
    <cellStyle name="Comma 11 4 2 7" xfId="56076"/>
    <cellStyle name="Comma 11 4 2 8" xfId="23459"/>
    <cellStyle name="Comma 11 4 2 9" xfId="58393"/>
    <cellStyle name="Comma 11 4 3" xfId="1348"/>
    <cellStyle name="Comma 11 4 3 2" xfId="30465"/>
    <cellStyle name="Comma 11 4 4" xfId="1349"/>
    <cellStyle name="Comma 11 4 4 2" xfId="33663"/>
    <cellStyle name="Comma 11 4 5" xfId="1350"/>
    <cellStyle name="Comma 11 4 5 2" xfId="37592"/>
    <cellStyle name="Comma 11 4 6" xfId="1351"/>
    <cellStyle name="Comma 11 4 6 2" xfId="41609"/>
    <cellStyle name="Comma 11 4 7" xfId="45745"/>
    <cellStyle name="Comma 11 4 8" xfId="49846"/>
    <cellStyle name="Comma 11 4 9" xfId="54161"/>
    <cellStyle name="Comma 11 5" xfId="1352"/>
    <cellStyle name="Comma 11 5 10" xfId="23460"/>
    <cellStyle name="Comma 11 5 11" xfId="58121"/>
    <cellStyle name="Comma 11 5 12" xfId="58394"/>
    <cellStyle name="Comma 11 5 2" xfId="1353"/>
    <cellStyle name="Comma 11 5 2 2" xfId="1354"/>
    <cellStyle name="Comma 11 5 2 2 2" xfId="36191"/>
    <cellStyle name="Comma 11 5 2 3" xfId="1355"/>
    <cellStyle name="Comma 11 5 2 3 2" xfId="40097"/>
    <cellStyle name="Comma 11 5 2 4" xfId="1356"/>
    <cellStyle name="Comma 11 5 2 4 2" xfId="44158"/>
    <cellStyle name="Comma 11 5 2 5" xfId="48250"/>
    <cellStyle name="Comma 11 5 2 6" xfId="52397"/>
    <cellStyle name="Comma 11 5 2 7" xfId="56659"/>
    <cellStyle name="Comma 11 5 2 8" xfId="23461"/>
    <cellStyle name="Comma 11 5 2 9" xfId="58395"/>
    <cellStyle name="Comma 11 5 3" xfId="1357"/>
    <cellStyle name="Comma 11 5 3 2" xfId="30466"/>
    <cellStyle name="Comma 11 5 4" xfId="1358"/>
    <cellStyle name="Comma 11 5 4 2" xfId="34269"/>
    <cellStyle name="Comma 11 5 5" xfId="1359"/>
    <cellStyle name="Comma 11 5 5 2" xfId="38175"/>
    <cellStyle name="Comma 11 5 6" xfId="1360"/>
    <cellStyle name="Comma 11 5 6 2" xfId="42207"/>
    <cellStyle name="Comma 11 5 7" xfId="46328"/>
    <cellStyle name="Comma 11 5 8" xfId="50445"/>
    <cellStyle name="Comma 11 5 9" xfId="54737"/>
    <cellStyle name="Comma 11 6" xfId="1361"/>
    <cellStyle name="Comma 11 6 10" xfId="23462"/>
    <cellStyle name="Comma 11 6 11" xfId="58396"/>
    <cellStyle name="Comma 11 6 2" xfId="1362"/>
    <cellStyle name="Comma 11 6 2 2" xfId="1363"/>
    <cellStyle name="Comma 11 6 2 2 2" xfId="36243"/>
    <cellStyle name="Comma 11 6 2 3" xfId="1364"/>
    <cellStyle name="Comma 11 6 2 3 2" xfId="40149"/>
    <cellStyle name="Comma 11 6 2 4" xfId="1365"/>
    <cellStyle name="Comma 11 6 2 4 2" xfId="44210"/>
    <cellStyle name="Comma 11 6 2 5" xfId="48302"/>
    <cellStyle name="Comma 11 6 2 6" xfId="52449"/>
    <cellStyle name="Comma 11 6 2 7" xfId="56711"/>
    <cellStyle name="Comma 11 6 2 8" xfId="23463"/>
    <cellStyle name="Comma 11 6 2 9" xfId="58397"/>
    <cellStyle name="Comma 11 6 3" xfId="1366"/>
    <cellStyle name="Comma 11 6 3 2" xfId="30467"/>
    <cellStyle name="Comma 11 6 4" xfId="1367"/>
    <cellStyle name="Comma 11 6 4 2" xfId="34321"/>
    <cellStyle name="Comma 11 6 5" xfId="1368"/>
    <cellStyle name="Comma 11 6 5 2" xfId="38227"/>
    <cellStyle name="Comma 11 6 6" xfId="1369"/>
    <cellStyle name="Comma 11 6 6 2" xfId="42259"/>
    <cellStyle name="Comma 11 6 7" xfId="46380"/>
    <cellStyle name="Comma 11 6 8" xfId="50497"/>
    <cellStyle name="Comma 11 6 9" xfId="54789"/>
    <cellStyle name="Comma 11 7" xfId="1370"/>
    <cellStyle name="Comma 11 7 10" xfId="23464"/>
    <cellStyle name="Comma 11 7 11" xfId="58398"/>
    <cellStyle name="Comma 11 7 2" xfId="1371"/>
    <cellStyle name="Comma 11 7 2 2" xfId="1372"/>
    <cellStyle name="Comma 11 7 2 2 2" xfId="36299"/>
    <cellStyle name="Comma 11 7 2 3" xfId="1373"/>
    <cellStyle name="Comma 11 7 2 3 2" xfId="40205"/>
    <cellStyle name="Comma 11 7 2 4" xfId="1374"/>
    <cellStyle name="Comma 11 7 2 4 2" xfId="44266"/>
    <cellStyle name="Comma 11 7 2 5" xfId="48358"/>
    <cellStyle name="Comma 11 7 2 6" xfId="52505"/>
    <cellStyle name="Comma 11 7 2 7" xfId="56767"/>
    <cellStyle name="Comma 11 7 2 8" xfId="23465"/>
    <cellStyle name="Comma 11 7 2 9" xfId="58399"/>
    <cellStyle name="Comma 11 7 3" xfId="1375"/>
    <cellStyle name="Comma 11 7 3 2" xfId="30468"/>
    <cellStyle name="Comma 11 7 4" xfId="1376"/>
    <cellStyle name="Comma 11 7 4 2" xfId="34377"/>
    <cellStyle name="Comma 11 7 5" xfId="1377"/>
    <cellStyle name="Comma 11 7 5 2" xfId="38283"/>
    <cellStyle name="Comma 11 7 6" xfId="1378"/>
    <cellStyle name="Comma 11 7 6 2" xfId="42315"/>
    <cellStyle name="Comma 11 7 7" xfId="46436"/>
    <cellStyle name="Comma 11 7 8" xfId="50553"/>
    <cellStyle name="Comma 11 7 9" xfId="54845"/>
    <cellStyle name="Comma 11 8" xfId="1379"/>
    <cellStyle name="Comma 11 8 10" xfId="23466"/>
    <cellStyle name="Comma 11 8 11" xfId="58400"/>
    <cellStyle name="Comma 11 8 2" xfId="1380"/>
    <cellStyle name="Comma 11 8 2 2" xfId="1381"/>
    <cellStyle name="Comma 11 8 2 2 2" xfId="36351"/>
    <cellStyle name="Comma 11 8 2 3" xfId="1382"/>
    <cellStyle name="Comma 11 8 2 3 2" xfId="40257"/>
    <cellStyle name="Comma 11 8 2 4" xfId="1383"/>
    <cellStyle name="Comma 11 8 2 4 2" xfId="44318"/>
    <cellStyle name="Comma 11 8 2 5" xfId="48410"/>
    <cellStyle name="Comma 11 8 2 6" xfId="52557"/>
    <cellStyle name="Comma 11 8 2 7" xfId="56819"/>
    <cellStyle name="Comma 11 8 2 8" xfId="23467"/>
    <cellStyle name="Comma 11 8 2 9" xfId="58401"/>
    <cellStyle name="Comma 11 8 3" xfId="1384"/>
    <cellStyle name="Comma 11 8 3 2" xfId="30469"/>
    <cellStyle name="Comma 11 8 4" xfId="1385"/>
    <cellStyle name="Comma 11 8 4 2" xfId="34429"/>
    <cellStyle name="Comma 11 8 5" xfId="1386"/>
    <cellStyle name="Comma 11 8 5 2" xfId="38335"/>
    <cellStyle name="Comma 11 8 6" xfId="1387"/>
    <cellStyle name="Comma 11 8 6 2" xfId="42367"/>
    <cellStyle name="Comma 11 8 7" xfId="46488"/>
    <cellStyle name="Comma 11 8 8" xfId="50605"/>
    <cellStyle name="Comma 11 8 9" xfId="54897"/>
    <cellStyle name="Comma 11 9" xfId="1388"/>
    <cellStyle name="Comma 11 9 10" xfId="23468"/>
    <cellStyle name="Comma 11 9 11" xfId="58402"/>
    <cellStyle name="Comma 11 9 2" xfId="1389"/>
    <cellStyle name="Comma 11 9 2 2" xfId="1390"/>
    <cellStyle name="Comma 11 9 2 2 2" xfId="36404"/>
    <cellStyle name="Comma 11 9 2 3" xfId="1391"/>
    <cellStyle name="Comma 11 9 2 3 2" xfId="40310"/>
    <cellStyle name="Comma 11 9 2 4" xfId="1392"/>
    <cellStyle name="Comma 11 9 2 4 2" xfId="44371"/>
    <cellStyle name="Comma 11 9 2 5" xfId="48463"/>
    <cellStyle name="Comma 11 9 2 6" xfId="52610"/>
    <cellStyle name="Comma 11 9 2 7" xfId="56872"/>
    <cellStyle name="Comma 11 9 2 8" xfId="23469"/>
    <cellStyle name="Comma 11 9 2 9" xfId="58403"/>
    <cellStyle name="Comma 11 9 3" xfId="1393"/>
    <cellStyle name="Comma 11 9 3 2" xfId="30470"/>
    <cellStyle name="Comma 11 9 4" xfId="1394"/>
    <cellStyle name="Comma 11 9 4 2" xfId="34481"/>
    <cellStyle name="Comma 11 9 5" xfId="1395"/>
    <cellStyle name="Comma 11 9 5 2" xfId="38387"/>
    <cellStyle name="Comma 11 9 6" xfId="1396"/>
    <cellStyle name="Comma 11 9 6 2" xfId="42420"/>
    <cellStyle name="Comma 11 9 7" xfId="46540"/>
    <cellStyle name="Comma 11 9 8" xfId="50659"/>
    <cellStyle name="Comma 11 9 9" xfId="54949"/>
    <cellStyle name="Comma 12" xfId="1397"/>
    <cellStyle name="Comma 12 10" xfId="1398"/>
    <cellStyle name="Comma 12 10 10" xfId="23471"/>
    <cellStyle name="Comma 12 10 11" xfId="58405"/>
    <cellStyle name="Comma 12 10 2" xfId="1399"/>
    <cellStyle name="Comma 12 10 2 2" xfId="1400"/>
    <cellStyle name="Comma 12 10 2 2 2" xfId="36458"/>
    <cellStyle name="Comma 12 10 2 3" xfId="1401"/>
    <cellStyle name="Comma 12 10 2 3 2" xfId="40364"/>
    <cellStyle name="Comma 12 10 2 4" xfId="1402"/>
    <cellStyle name="Comma 12 10 2 4 2" xfId="44425"/>
    <cellStyle name="Comma 12 10 2 5" xfId="48517"/>
    <cellStyle name="Comma 12 10 2 6" xfId="52664"/>
    <cellStyle name="Comma 12 10 2 7" xfId="56926"/>
    <cellStyle name="Comma 12 10 2 8" xfId="23472"/>
    <cellStyle name="Comma 12 10 2 9" xfId="58406"/>
    <cellStyle name="Comma 12 10 3" xfId="1403"/>
    <cellStyle name="Comma 12 10 3 2" xfId="30472"/>
    <cellStyle name="Comma 12 10 4" xfId="1404"/>
    <cellStyle name="Comma 12 10 4 2" xfId="34535"/>
    <cellStyle name="Comma 12 10 5" xfId="1405"/>
    <cellStyle name="Comma 12 10 5 2" xfId="38441"/>
    <cellStyle name="Comma 12 10 6" xfId="1406"/>
    <cellStyle name="Comma 12 10 6 2" xfId="42474"/>
    <cellStyle name="Comma 12 10 7" xfId="46594"/>
    <cellStyle name="Comma 12 10 8" xfId="50713"/>
    <cellStyle name="Comma 12 10 9" xfId="55003"/>
    <cellStyle name="Comma 12 11" xfId="1407"/>
    <cellStyle name="Comma 12 11 10" xfId="23473"/>
    <cellStyle name="Comma 12 11 11" xfId="58407"/>
    <cellStyle name="Comma 12 11 2" xfId="1408"/>
    <cellStyle name="Comma 12 11 2 2" xfId="1409"/>
    <cellStyle name="Comma 12 11 2 2 2" xfId="36518"/>
    <cellStyle name="Comma 12 11 2 3" xfId="1410"/>
    <cellStyle name="Comma 12 11 2 3 2" xfId="40424"/>
    <cellStyle name="Comma 12 11 2 4" xfId="1411"/>
    <cellStyle name="Comma 12 11 2 4 2" xfId="44485"/>
    <cellStyle name="Comma 12 11 2 5" xfId="48577"/>
    <cellStyle name="Comma 12 11 2 6" xfId="52724"/>
    <cellStyle name="Comma 12 11 2 7" xfId="56986"/>
    <cellStyle name="Comma 12 11 2 8" xfId="23474"/>
    <cellStyle name="Comma 12 11 2 9" xfId="58408"/>
    <cellStyle name="Comma 12 11 3" xfId="1412"/>
    <cellStyle name="Comma 12 11 3 2" xfId="30473"/>
    <cellStyle name="Comma 12 11 4" xfId="1413"/>
    <cellStyle name="Comma 12 11 4 2" xfId="34595"/>
    <cellStyle name="Comma 12 11 5" xfId="1414"/>
    <cellStyle name="Comma 12 11 5 2" xfId="38501"/>
    <cellStyle name="Comma 12 11 6" xfId="1415"/>
    <cellStyle name="Comma 12 11 6 2" xfId="42534"/>
    <cellStyle name="Comma 12 11 7" xfId="46654"/>
    <cellStyle name="Comma 12 11 8" xfId="50773"/>
    <cellStyle name="Comma 12 11 9" xfId="55063"/>
    <cellStyle name="Comma 12 12" xfId="1416"/>
    <cellStyle name="Comma 12 12 10" xfId="23475"/>
    <cellStyle name="Comma 12 12 11" xfId="58409"/>
    <cellStyle name="Comma 12 12 2" xfId="1417"/>
    <cellStyle name="Comma 12 12 2 2" xfId="1418"/>
    <cellStyle name="Comma 12 12 2 2 2" xfId="36576"/>
    <cellStyle name="Comma 12 12 2 3" xfId="1419"/>
    <cellStyle name="Comma 12 12 2 3 2" xfId="40482"/>
    <cellStyle name="Comma 12 12 2 4" xfId="1420"/>
    <cellStyle name="Comma 12 12 2 4 2" xfId="44543"/>
    <cellStyle name="Comma 12 12 2 5" xfId="48635"/>
    <cellStyle name="Comma 12 12 2 6" xfId="52782"/>
    <cellStyle name="Comma 12 12 2 7" xfId="57044"/>
    <cellStyle name="Comma 12 12 2 8" xfId="23476"/>
    <cellStyle name="Comma 12 12 2 9" xfId="58410"/>
    <cellStyle name="Comma 12 12 3" xfId="1421"/>
    <cellStyle name="Comma 12 12 3 2" xfId="30474"/>
    <cellStyle name="Comma 12 12 4" xfId="1422"/>
    <cellStyle name="Comma 12 12 4 2" xfId="34653"/>
    <cellStyle name="Comma 12 12 5" xfId="1423"/>
    <cellStyle name="Comma 12 12 5 2" xfId="38559"/>
    <cellStyle name="Comma 12 12 6" xfId="1424"/>
    <cellStyle name="Comma 12 12 6 2" xfId="42592"/>
    <cellStyle name="Comma 12 12 7" xfId="46712"/>
    <cellStyle name="Comma 12 12 8" xfId="50831"/>
    <cellStyle name="Comma 12 12 9" xfId="55121"/>
    <cellStyle name="Comma 12 13" xfId="1425"/>
    <cellStyle name="Comma 12 13 10" xfId="23477"/>
    <cellStyle name="Comma 12 13 11" xfId="58411"/>
    <cellStyle name="Comma 12 13 2" xfId="1426"/>
    <cellStyle name="Comma 12 13 2 2" xfId="1427"/>
    <cellStyle name="Comma 12 13 2 2 2" xfId="36634"/>
    <cellStyle name="Comma 12 13 2 3" xfId="1428"/>
    <cellStyle name="Comma 12 13 2 3 2" xfId="40539"/>
    <cellStyle name="Comma 12 13 2 4" xfId="1429"/>
    <cellStyle name="Comma 12 13 2 4 2" xfId="44600"/>
    <cellStyle name="Comma 12 13 2 5" xfId="48692"/>
    <cellStyle name="Comma 12 13 2 6" xfId="52839"/>
    <cellStyle name="Comma 12 13 2 7" xfId="57101"/>
    <cellStyle name="Comma 12 13 2 8" xfId="23478"/>
    <cellStyle name="Comma 12 13 2 9" xfId="58412"/>
    <cellStyle name="Comma 12 13 3" xfId="1430"/>
    <cellStyle name="Comma 12 13 3 2" xfId="30475"/>
    <cellStyle name="Comma 12 13 4" xfId="1431"/>
    <cellStyle name="Comma 12 13 4 2" xfId="34710"/>
    <cellStyle name="Comma 12 13 5" xfId="1432"/>
    <cellStyle name="Comma 12 13 5 2" xfId="38616"/>
    <cellStyle name="Comma 12 13 6" xfId="1433"/>
    <cellStyle name="Comma 12 13 6 2" xfId="42649"/>
    <cellStyle name="Comma 12 13 7" xfId="46769"/>
    <cellStyle name="Comma 12 13 8" xfId="50888"/>
    <cellStyle name="Comma 12 13 9" xfId="55178"/>
    <cellStyle name="Comma 12 14" xfId="1434"/>
    <cellStyle name="Comma 12 14 10" xfId="23479"/>
    <cellStyle name="Comma 12 14 11" xfId="58413"/>
    <cellStyle name="Comma 12 14 2" xfId="1435"/>
    <cellStyle name="Comma 12 14 2 2" xfId="1436"/>
    <cellStyle name="Comma 12 14 2 2 2" xfId="36687"/>
    <cellStyle name="Comma 12 14 2 3" xfId="1437"/>
    <cellStyle name="Comma 12 14 2 3 2" xfId="40592"/>
    <cellStyle name="Comma 12 14 2 4" xfId="1438"/>
    <cellStyle name="Comma 12 14 2 4 2" xfId="44653"/>
    <cellStyle name="Comma 12 14 2 5" xfId="48745"/>
    <cellStyle name="Comma 12 14 2 6" xfId="52892"/>
    <cellStyle name="Comma 12 14 2 7" xfId="57154"/>
    <cellStyle name="Comma 12 14 2 8" xfId="23480"/>
    <cellStyle name="Comma 12 14 2 9" xfId="58414"/>
    <cellStyle name="Comma 12 14 3" xfId="1439"/>
    <cellStyle name="Comma 12 14 3 2" xfId="30476"/>
    <cellStyle name="Comma 12 14 4" xfId="1440"/>
    <cellStyle name="Comma 12 14 4 2" xfId="34763"/>
    <cellStyle name="Comma 12 14 5" xfId="1441"/>
    <cellStyle name="Comma 12 14 5 2" xfId="38669"/>
    <cellStyle name="Comma 12 14 6" xfId="1442"/>
    <cellStyle name="Comma 12 14 6 2" xfId="42702"/>
    <cellStyle name="Comma 12 14 7" xfId="46822"/>
    <cellStyle name="Comma 12 14 8" xfId="50941"/>
    <cellStyle name="Comma 12 14 9" xfId="55231"/>
    <cellStyle name="Comma 12 15" xfId="1443"/>
    <cellStyle name="Comma 12 15 10" xfId="23481"/>
    <cellStyle name="Comma 12 15 11" xfId="58415"/>
    <cellStyle name="Comma 12 15 2" xfId="1444"/>
    <cellStyle name="Comma 12 15 2 2" xfId="1445"/>
    <cellStyle name="Comma 12 15 2 2 2" xfId="36750"/>
    <cellStyle name="Comma 12 15 2 3" xfId="1446"/>
    <cellStyle name="Comma 12 15 2 3 2" xfId="40654"/>
    <cellStyle name="Comma 12 15 2 4" xfId="1447"/>
    <cellStyle name="Comma 12 15 2 4 2" xfId="44715"/>
    <cellStyle name="Comma 12 15 2 5" xfId="48807"/>
    <cellStyle name="Comma 12 15 2 6" xfId="52954"/>
    <cellStyle name="Comma 12 15 2 7" xfId="57216"/>
    <cellStyle name="Comma 12 15 2 8" xfId="23482"/>
    <cellStyle name="Comma 12 15 2 9" xfId="58416"/>
    <cellStyle name="Comma 12 15 3" xfId="1448"/>
    <cellStyle name="Comma 12 15 3 2" xfId="30477"/>
    <cellStyle name="Comma 12 15 4" xfId="1449"/>
    <cellStyle name="Comma 12 15 4 2" xfId="34825"/>
    <cellStyle name="Comma 12 15 5" xfId="1450"/>
    <cellStyle name="Comma 12 15 5 2" xfId="38731"/>
    <cellStyle name="Comma 12 15 6" xfId="1451"/>
    <cellStyle name="Comma 12 15 6 2" xfId="42764"/>
    <cellStyle name="Comma 12 15 7" xfId="46884"/>
    <cellStyle name="Comma 12 15 8" xfId="51003"/>
    <cellStyle name="Comma 12 15 9" xfId="55293"/>
    <cellStyle name="Comma 12 16" xfId="1452"/>
    <cellStyle name="Comma 12 16 10" xfId="23483"/>
    <cellStyle name="Comma 12 16 11" xfId="58417"/>
    <cellStyle name="Comma 12 16 2" xfId="1453"/>
    <cellStyle name="Comma 12 16 2 2" xfId="1454"/>
    <cellStyle name="Comma 12 16 2 2 2" xfId="36807"/>
    <cellStyle name="Comma 12 16 2 3" xfId="1455"/>
    <cellStyle name="Comma 12 16 2 3 2" xfId="40711"/>
    <cellStyle name="Comma 12 16 2 4" xfId="1456"/>
    <cellStyle name="Comma 12 16 2 4 2" xfId="44772"/>
    <cellStyle name="Comma 12 16 2 5" xfId="48864"/>
    <cellStyle name="Comma 12 16 2 6" xfId="53011"/>
    <cellStyle name="Comma 12 16 2 7" xfId="57273"/>
    <cellStyle name="Comma 12 16 2 8" xfId="23484"/>
    <cellStyle name="Comma 12 16 2 9" xfId="58418"/>
    <cellStyle name="Comma 12 16 3" xfId="1457"/>
    <cellStyle name="Comma 12 16 3 2" xfId="30478"/>
    <cellStyle name="Comma 12 16 4" xfId="1458"/>
    <cellStyle name="Comma 12 16 4 2" xfId="34882"/>
    <cellStyle name="Comma 12 16 5" xfId="1459"/>
    <cellStyle name="Comma 12 16 5 2" xfId="38788"/>
    <cellStyle name="Comma 12 16 6" xfId="1460"/>
    <cellStyle name="Comma 12 16 6 2" xfId="42821"/>
    <cellStyle name="Comma 12 16 7" xfId="46941"/>
    <cellStyle name="Comma 12 16 8" xfId="51060"/>
    <cellStyle name="Comma 12 16 9" xfId="55350"/>
    <cellStyle name="Comma 12 17" xfId="1461"/>
    <cellStyle name="Comma 12 17 10" xfId="23485"/>
    <cellStyle name="Comma 12 17 11" xfId="58419"/>
    <cellStyle name="Comma 12 17 2" xfId="1462"/>
    <cellStyle name="Comma 12 17 2 2" xfId="1463"/>
    <cellStyle name="Comma 12 17 2 2 2" xfId="36859"/>
    <cellStyle name="Comma 12 17 2 3" xfId="1464"/>
    <cellStyle name="Comma 12 17 2 3 2" xfId="40763"/>
    <cellStyle name="Comma 12 17 2 4" xfId="1465"/>
    <cellStyle name="Comma 12 17 2 4 2" xfId="44824"/>
    <cellStyle name="Comma 12 17 2 5" xfId="48916"/>
    <cellStyle name="Comma 12 17 2 6" xfId="53063"/>
    <cellStyle name="Comma 12 17 2 7" xfId="57325"/>
    <cellStyle name="Comma 12 17 2 8" xfId="23486"/>
    <cellStyle name="Comma 12 17 2 9" xfId="58420"/>
    <cellStyle name="Comma 12 17 3" xfId="1466"/>
    <cellStyle name="Comma 12 17 3 2" xfId="30479"/>
    <cellStyle name="Comma 12 17 4" xfId="1467"/>
    <cellStyle name="Comma 12 17 4 2" xfId="34934"/>
    <cellStyle name="Comma 12 17 5" xfId="1468"/>
    <cellStyle name="Comma 12 17 5 2" xfId="38840"/>
    <cellStyle name="Comma 12 17 6" xfId="1469"/>
    <cellStyle name="Comma 12 17 6 2" xfId="42873"/>
    <cellStyle name="Comma 12 17 7" xfId="46993"/>
    <cellStyle name="Comma 12 17 8" xfId="51112"/>
    <cellStyle name="Comma 12 17 9" xfId="55402"/>
    <cellStyle name="Comma 12 18" xfId="1470"/>
    <cellStyle name="Comma 12 18 10" xfId="23487"/>
    <cellStyle name="Comma 12 18 11" xfId="58421"/>
    <cellStyle name="Comma 12 18 2" xfId="1471"/>
    <cellStyle name="Comma 12 18 2 2" xfId="1472"/>
    <cellStyle name="Comma 12 18 2 2 2" xfId="36911"/>
    <cellStyle name="Comma 12 18 2 3" xfId="1473"/>
    <cellStyle name="Comma 12 18 2 3 2" xfId="40815"/>
    <cellStyle name="Comma 12 18 2 4" xfId="1474"/>
    <cellStyle name="Comma 12 18 2 4 2" xfId="44876"/>
    <cellStyle name="Comma 12 18 2 5" xfId="48968"/>
    <cellStyle name="Comma 12 18 2 6" xfId="53115"/>
    <cellStyle name="Comma 12 18 2 7" xfId="57377"/>
    <cellStyle name="Comma 12 18 2 8" xfId="23488"/>
    <cellStyle name="Comma 12 18 2 9" xfId="58422"/>
    <cellStyle name="Comma 12 18 3" xfId="1475"/>
    <cellStyle name="Comma 12 18 3 2" xfId="30480"/>
    <cellStyle name="Comma 12 18 4" xfId="1476"/>
    <cellStyle name="Comma 12 18 4 2" xfId="34986"/>
    <cellStyle name="Comma 12 18 5" xfId="1477"/>
    <cellStyle name="Comma 12 18 5 2" xfId="38892"/>
    <cellStyle name="Comma 12 18 6" xfId="1478"/>
    <cellStyle name="Comma 12 18 6 2" xfId="42925"/>
    <cellStyle name="Comma 12 18 7" xfId="47045"/>
    <cellStyle name="Comma 12 18 8" xfId="51164"/>
    <cellStyle name="Comma 12 18 9" xfId="55454"/>
    <cellStyle name="Comma 12 19" xfId="1479"/>
    <cellStyle name="Comma 12 19 2" xfId="1480"/>
    <cellStyle name="Comma 12 19 2 2" xfId="35038"/>
    <cellStyle name="Comma 12 19 3" xfId="1481"/>
    <cellStyle name="Comma 12 19 3 2" xfId="38944"/>
    <cellStyle name="Comma 12 19 4" xfId="1482"/>
    <cellStyle name="Comma 12 19 4 2" xfId="42977"/>
    <cellStyle name="Comma 12 19 5" xfId="47097"/>
    <cellStyle name="Comma 12 19 6" xfId="51216"/>
    <cellStyle name="Comma 12 19 7" xfId="55506"/>
    <cellStyle name="Comma 12 19 8" xfId="23489"/>
    <cellStyle name="Comma 12 19 9" xfId="58423"/>
    <cellStyle name="Comma 12 2" xfId="1483"/>
    <cellStyle name="Comma 12 2 10" xfId="49487"/>
    <cellStyle name="Comma 12 2 11" xfId="53715"/>
    <cellStyle name="Comma 12 2 12" xfId="23490"/>
    <cellStyle name="Comma 12 2 13" xfId="57855"/>
    <cellStyle name="Comma 12 2 14" xfId="58424"/>
    <cellStyle name="Comma 12 2 2" xfId="1484"/>
    <cellStyle name="Comma 12 2 2 10" xfId="54037"/>
    <cellStyle name="Comma 12 2 2 11" xfId="23491"/>
    <cellStyle name="Comma 12 2 2 12" xfId="58023"/>
    <cellStyle name="Comma 12 2 2 13" xfId="58425"/>
    <cellStyle name="Comma 12 2 2 2" xfId="1485"/>
    <cellStyle name="Comma 12 2 2 2 10" xfId="23492"/>
    <cellStyle name="Comma 12 2 2 2 11" xfId="58426"/>
    <cellStyle name="Comma 12 2 2 2 2" xfId="1486"/>
    <cellStyle name="Comma 12 2 2 2 2 2" xfId="1487"/>
    <cellStyle name="Comma 12 2 2 2 2 2 2" xfId="35609"/>
    <cellStyle name="Comma 12 2 2 2 2 3" xfId="1488"/>
    <cellStyle name="Comma 12 2 2 2 2 3 2" xfId="39515"/>
    <cellStyle name="Comma 12 2 2 2 2 4" xfId="1489"/>
    <cellStyle name="Comma 12 2 2 2 2 4 2" xfId="43561"/>
    <cellStyle name="Comma 12 2 2 2 2 5" xfId="47668"/>
    <cellStyle name="Comma 12 2 2 2 2 6" xfId="51800"/>
    <cellStyle name="Comma 12 2 2 2 2 7" xfId="56077"/>
    <cellStyle name="Comma 12 2 2 2 2 8" xfId="23493"/>
    <cellStyle name="Comma 12 2 2 2 2 9" xfId="58427"/>
    <cellStyle name="Comma 12 2 2 2 3" xfId="1490"/>
    <cellStyle name="Comma 12 2 2 2 3 2" xfId="30483"/>
    <cellStyle name="Comma 12 2 2 2 4" xfId="1491"/>
    <cellStyle name="Comma 12 2 2 2 4 2" xfId="33664"/>
    <cellStyle name="Comma 12 2 2 2 5" xfId="1492"/>
    <cellStyle name="Comma 12 2 2 2 5 2" xfId="37593"/>
    <cellStyle name="Comma 12 2 2 2 6" xfId="1493"/>
    <cellStyle name="Comma 12 2 2 2 6 2" xfId="41610"/>
    <cellStyle name="Comma 12 2 2 2 7" xfId="45746"/>
    <cellStyle name="Comma 12 2 2 2 8" xfId="49847"/>
    <cellStyle name="Comma 12 2 2 2 9" xfId="54162"/>
    <cellStyle name="Comma 12 2 2 3" xfId="1494"/>
    <cellStyle name="Comma 12 2 2 3 2" xfId="1495"/>
    <cellStyle name="Comma 12 2 2 3 2 2" xfId="35476"/>
    <cellStyle name="Comma 12 2 2 3 3" xfId="1496"/>
    <cellStyle name="Comma 12 2 2 3 3 2" xfId="39382"/>
    <cellStyle name="Comma 12 2 2 3 4" xfId="1497"/>
    <cellStyle name="Comma 12 2 2 3 4 2" xfId="43424"/>
    <cellStyle name="Comma 12 2 2 3 5" xfId="47535"/>
    <cellStyle name="Comma 12 2 2 3 6" xfId="51663"/>
    <cellStyle name="Comma 12 2 2 3 7" xfId="55944"/>
    <cellStyle name="Comma 12 2 2 3 8" xfId="23494"/>
    <cellStyle name="Comma 12 2 2 3 9" xfId="58428"/>
    <cellStyle name="Comma 12 2 2 4" xfId="1498"/>
    <cellStyle name="Comma 12 2 2 4 2" xfId="30482"/>
    <cellStyle name="Comma 12 2 2 5" xfId="1499"/>
    <cellStyle name="Comma 12 2 2 5 2" xfId="33489"/>
    <cellStyle name="Comma 12 2 2 6" xfId="1500"/>
    <cellStyle name="Comma 12 2 2 6 2" xfId="37464"/>
    <cellStyle name="Comma 12 2 2 7" xfId="1501"/>
    <cellStyle name="Comma 12 2 2 7 2" xfId="41478"/>
    <cellStyle name="Comma 12 2 2 8" xfId="45618"/>
    <cellStyle name="Comma 12 2 2 9" xfId="49709"/>
    <cellStyle name="Comma 12 2 3" xfId="1502"/>
    <cellStyle name="Comma 12 2 3 10" xfId="23495"/>
    <cellStyle name="Comma 12 2 3 11" xfId="58125"/>
    <cellStyle name="Comma 12 2 3 12" xfId="58429"/>
    <cellStyle name="Comma 12 2 3 2" xfId="1503"/>
    <cellStyle name="Comma 12 2 3 2 2" xfId="1504"/>
    <cellStyle name="Comma 12 2 3 2 2 2" xfId="35610"/>
    <cellStyle name="Comma 12 2 3 2 3" xfId="1505"/>
    <cellStyle name="Comma 12 2 3 2 3 2" xfId="39516"/>
    <cellStyle name="Comma 12 2 3 2 4" xfId="1506"/>
    <cellStyle name="Comma 12 2 3 2 4 2" xfId="43562"/>
    <cellStyle name="Comma 12 2 3 2 5" xfId="47669"/>
    <cellStyle name="Comma 12 2 3 2 6" xfId="51801"/>
    <cellStyle name="Comma 12 2 3 2 7" xfId="56078"/>
    <cellStyle name="Comma 12 2 3 2 8" xfId="23496"/>
    <cellStyle name="Comma 12 2 3 2 9" xfId="58430"/>
    <cellStyle name="Comma 12 2 3 3" xfId="1507"/>
    <cellStyle name="Comma 12 2 3 3 2" xfId="30484"/>
    <cellStyle name="Comma 12 2 3 4" xfId="1508"/>
    <cellStyle name="Comma 12 2 3 4 2" xfId="33665"/>
    <cellStyle name="Comma 12 2 3 5" xfId="1509"/>
    <cellStyle name="Comma 12 2 3 5 2" xfId="37594"/>
    <cellStyle name="Comma 12 2 3 6" xfId="1510"/>
    <cellStyle name="Comma 12 2 3 6 2" xfId="41611"/>
    <cellStyle name="Comma 12 2 3 7" xfId="45747"/>
    <cellStyle name="Comma 12 2 3 8" xfId="49848"/>
    <cellStyle name="Comma 12 2 3 9" xfId="54163"/>
    <cellStyle name="Comma 12 2 4" xfId="1511"/>
    <cellStyle name="Comma 12 2 4 2" xfId="1512"/>
    <cellStyle name="Comma 12 2 4 2 2" xfId="35258"/>
    <cellStyle name="Comma 12 2 4 3" xfId="1513"/>
    <cellStyle name="Comma 12 2 4 3 2" xfId="39164"/>
    <cellStyle name="Comma 12 2 4 4" xfId="1514"/>
    <cellStyle name="Comma 12 2 4 4 2" xfId="43202"/>
    <cellStyle name="Comma 12 2 4 5" xfId="47317"/>
    <cellStyle name="Comma 12 2 4 6" xfId="51441"/>
    <cellStyle name="Comma 12 2 4 7" xfId="55726"/>
    <cellStyle name="Comma 12 2 4 8" xfId="23497"/>
    <cellStyle name="Comma 12 2 4 9" xfId="58431"/>
    <cellStyle name="Comma 12 2 5" xfId="1515"/>
    <cellStyle name="Comma 12 2 5 2" xfId="57779"/>
    <cellStyle name="Comma 12 2 5 3" xfId="30481"/>
    <cellStyle name="Comma 12 2 6" xfId="1516"/>
    <cellStyle name="Comma 12 2 6 2" xfId="33273"/>
    <cellStyle name="Comma 12 2 7" xfId="1517"/>
    <cellStyle name="Comma 12 2 7 2" xfId="37248"/>
    <cellStyle name="Comma 12 2 8" xfId="1518"/>
    <cellStyle name="Comma 12 2 8 2" xfId="41262"/>
    <cellStyle name="Comma 12 2 9" xfId="45402"/>
    <cellStyle name="Comma 12 20" xfId="1519"/>
    <cellStyle name="Comma 12 20 2" xfId="1520"/>
    <cellStyle name="Comma 12 20 2 2" xfId="35148"/>
    <cellStyle name="Comma 12 20 3" xfId="1521"/>
    <cellStyle name="Comma 12 20 3 2" xfId="39054"/>
    <cellStyle name="Comma 12 20 4" xfId="1522"/>
    <cellStyle name="Comma 12 20 4 2" xfId="43087"/>
    <cellStyle name="Comma 12 20 5" xfId="47207"/>
    <cellStyle name="Comma 12 20 6" xfId="51326"/>
    <cellStyle name="Comma 12 20 7" xfId="55616"/>
    <cellStyle name="Comma 12 20 8" xfId="23498"/>
    <cellStyle name="Comma 12 20 9" xfId="58432"/>
    <cellStyle name="Comma 12 21" xfId="1523"/>
    <cellStyle name="Comma 12 21 2" xfId="1524"/>
    <cellStyle name="Comma 12 21 2 2" xfId="36963"/>
    <cellStyle name="Comma 12 21 3" xfId="1525"/>
    <cellStyle name="Comma 12 21 3 2" xfId="40867"/>
    <cellStyle name="Comma 12 21 4" xfId="1526"/>
    <cellStyle name="Comma 12 21 4 2" xfId="44928"/>
    <cellStyle name="Comma 12 21 5" xfId="49020"/>
    <cellStyle name="Comma 12 21 6" xfId="53167"/>
    <cellStyle name="Comma 12 21 7" xfId="57429"/>
    <cellStyle name="Comma 12 21 8" xfId="23499"/>
    <cellStyle name="Comma 12 21 9" xfId="58433"/>
    <cellStyle name="Comma 12 22" xfId="1527"/>
    <cellStyle name="Comma 12 22 2" xfId="1528"/>
    <cellStyle name="Comma 12 22 2 2" xfId="37020"/>
    <cellStyle name="Comma 12 22 3" xfId="1529"/>
    <cellStyle name="Comma 12 22 3 2" xfId="40923"/>
    <cellStyle name="Comma 12 22 4" xfId="1530"/>
    <cellStyle name="Comma 12 22 4 2" xfId="44984"/>
    <cellStyle name="Comma 12 22 5" xfId="49076"/>
    <cellStyle name="Comma 12 22 6" xfId="53223"/>
    <cellStyle name="Comma 12 22 7" xfId="57485"/>
    <cellStyle name="Comma 12 22 8" xfId="30471"/>
    <cellStyle name="Comma 12 22 9" xfId="58434"/>
    <cellStyle name="Comma 12 23" xfId="1531"/>
    <cellStyle name="Comma 12 23 2" xfId="1532"/>
    <cellStyle name="Comma 12 23 2 2" xfId="40981"/>
    <cellStyle name="Comma 12 23 3" xfId="45042"/>
    <cellStyle name="Comma 12 23 4" xfId="49134"/>
    <cellStyle name="Comma 12 23 5" xfId="53281"/>
    <cellStyle name="Comma 12 23 6" xfId="57543"/>
    <cellStyle name="Comma 12 23 7" xfId="33085"/>
    <cellStyle name="Comma 12 23 8" xfId="58435"/>
    <cellStyle name="Comma 12 24" xfId="1533"/>
    <cellStyle name="Comma 12 24 2" xfId="45104"/>
    <cellStyle name="Comma 12 24 3" xfId="49196"/>
    <cellStyle name="Comma 12 24 4" xfId="53343"/>
    <cellStyle name="Comma 12 24 5" xfId="57605"/>
    <cellStyle name="Comma 12 24 6" xfId="37096"/>
    <cellStyle name="Comma 12 25" xfId="1534"/>
    <cellStyle name="Comma 12 25 2" xfId="49254"/>
    <cellStyle name="Comma 12 25 3" xfId="53401"/>
    <cellStyle name="Comma 12 25 4" xfId="57663"/>
    <cellStyle name="Comma 12 25 5" xfId="41106"/>
    <cellStyle name="Comma 12 26" xfId="45242"/>
    <cellStyle name="Comma 12 26 2" xfId="53459"/>
    <cellStyle name="Comma 12 26 3" xfId="57721"/>
    <cellStyle name="Comma 12 27" xfId="49370"/>
    <cellStyle name="Comma 12 28" xfId="53580"/>
    <cellStyle name="Comma 12 29" xfId="23470"/>
    <cellStyle name="Comma 12 3" xfId="1535"/>
    <cellStyle name="Comma 12 3 10" xfId="53930"/>
    <cellStyle name="Comma 12 3 11" xfId="23500"/>
    <cellStyle name="Comma 12 3 12" xfId="57856"/>
    <cellStyle name="Comma 12 3 13" xfId="58436"/>
    <cellStyle name="Comma 12 3 2" xfId="1536"/>
    <cellStyle name="Comma 12 3 2 10" xfId="23501"/>
    <cellStyle name="Comma 12 3 2 11" xfId="58024"/>
    <cellStyle name="Comma 12 3 2 12" xfId="58437"/>
    <cellStyle name="Comma 12 3 2 2" xfId="1537"/>
    <cellStyle name="Comma 12 3 2 2 2" xfId="1538"/>
    <cellStyle name="Comma 12 3 2 2 2 2" xfId="35611"/>
    <cellStyle name="Comma 12 3 2 2 3" xfId="1539"/>
    <cellStyle name="Comma 12 3 2 2 3 2" xfId="39517"/>
    <cellStyle name="Comma 12 3 2 2 4" xfId="1540"/>
    <cellStyle name="Comma 12 3 2 2 4 2" xfId="43563"/>
    <cellStyle name="Comma 12 3 2 2 5" xfId="47670"/>
    <cellStyle name="Comma 12 3 2 2 6" xfId="51802"/>
    <cellStyle name="Comma 12 3 2 2 7" xfId="56079"/>
    <cellStyle name="Comma 12 3 2 2 8" xfId="23502"/>
    <cellStyle name="Comma 12 3 2 2 9" xfId="58438"/>
    <cellStyle name="Comma 12 3 2 3" xfId="1541"/>
    <cellStyle name="Comma 12 3 2 3 2" xfId="30486"/>
    <cellStyle name="Comma 12 3 2 4" xfId="1542"/>
    <cellStyle name="Comma 12 3 2 4 2" xfId="33666"/>
    <cellStyle name="Comma 12 3 2 5" xfId="1543"/>
    <cellStyle name="Comma 12 3 2 5 2" xfId="37595"/>
    <cellStyle name="Comma 12 3 2 6" xfId="1544"/>
    <cellStyle name="Comma 12 3 2 6 2" xfId="41612"/>
    <cellStyle name="Comma 12 3 2 7" xfId="45748"/>
    <cellStyle name="Comma 12 3 2 8" xfId="49849"/>
    <cellStyle name="Comma 12 3 2 9" xfId="54164"/>
    <cellStyle name="Comma 12 3 3" xfId="1545"/>
    <cellStyle name="Comma 12 3 3 10" xfId="58439"/>
    <cellStyle name="Comma 12 3 3 2" xfId="1546"/>
    <cellStyle name="Comma 12 3 3 2 2" xfId="35366"/>
    <cellStyle name="Comma 12 3 3 3" xfId="1547"/>
    <cellStyle name="Comma 12 3 3 3 2" xfId="39272"/>
    <cellStyle name="Comma 12 3 3 4" xfId="1548"/>
    <cellStyle name="Comma 12 3 3 4 2" xfId="43313"/>
    <cellStyle name="Comma 12 3 3 5" xfId="47425"/>
    <cellStyle name="Comma 12 3 3 6" xfId="51552"/>
    <cellStyle name="Comma 12 3 3 7" xfId="55834"/>
    <cellStyle name="Comma 12 3 3 8" xfId="23503"/>
    <cellStyle name="Comma 12 3 3 9" xfId="58126"/>
    <cellStyle name="Comma 12 3 4" xfId="1549"/>
    <cellStyle name="Comma 12 3 4 2" xfId="30485"/>
    <cellStyle name="Comma 12 3 5" xfId="1550"/>
    <cellStyle name="Comma 12 3 5 2" xfId="33379"/>
    <cellStyle name="Comma 12 3 6" xfId="1551"/>
    <cellStyle name="Comma 12 3 6 2" xfId="37354"/>
    <cellStyle name="Comma 12 3 7" xfId="1552"/>
    <cellStyle name="Comma 12 3 7 2" xfId="41368"/>
    <cellStyle name="Comma 12 3 8" xfId="45508"/>
    <cellStyle name="Comma 12 3 9" xfId="49598"/>
    <cellStyle name="Comma 12 30" xfId="57854"/>
    <cellStyle name="Comma 12 31" xfId="58404"/>
    <cellStyle name="Comma 12 4" xfId="1553"/>
    <cellStyle name="Comma 12 4 10" xfId="23504"/>
    <cellStyle name="Comma 12 4 11" xfId="57857"/>
    <cellStyle name="Comma 12 4 12" xfId="58440"/>
    <cellStyle name="Comma 12 4 2" xfId="1554"/>
    <cellStyle name="Comma 12 4 2 10" xfId="58441"/>
    <cellStyle name="Comma 12 4 2 2" xfId="1555"/>
    <cellStyle name="Comma 12 4 2 2 2" xfId="35612"/>
    <cellStyle name="Comma 12 4 2 3" xfId="1556"/>
    <cellStyle name="Comma 12 4 2 3 2" xfId="39518"/>
    <cellStyle name="Comma 12 4 2 4" xfId="1557"/>
    <cellStyle name="Comma 12 4 2 4 2" xfId="43564"/>
    <cellStyle name="Comma 12 4 2 5" xfId="47671"/>
    <cellStyle name="Comma 12 4 2 6" xfId="51803"/>
    <cellStyle name="Comma 12 4 2 7" xfId="56080"/>
    <cellStyle name="Comma 12 4 2 8" xfId="23505"/>
    <cellStyle name="Comma 12 4 2 9" xfId="58025"/>
    <cellStyle name="Comma 12 4 3" xfId="1558"/>
    <cellStyle name="Comma 12 4 3 2" xfId="30487"/>
    <cellStyle name="Comma 12 4 3 3" xfId="58127"/>
    <cellStyle name="Comma 12 4 4" xfId="1559"/>
    <cellStyle name="Comma 12 4 4 2" xfId="33667"/>
    <cellStyle name="Comma 12 4 5" xfId="1560"/>
    <cellStyle name="Comma 12 4 5 2" xfId="37596"/>
    <cellStyle name="Comma 12 4 6" xfId="1561"/>
    <cellStyle name="Comma 12 4 6 2" xfId="41613"/>
    <cellStyle name="Comma 12 4 7" xfId="45749"/>
    <cellStyle name="Comma 12 4 8" xfId="49850"/>
    <cellStyle name="Comma 12 4 9" xfId="54165"/>
    <cellStyle name="Comma 12 5" xfId="1562"/>
    <cellStyle name="Comma 12 5 10" xfId="23506"/>
    <cellStyle name="Comma 12 5 11" xfId="58022"/>
    <cellStyle name="Comma 12 5 12" xfId="58442"/>
    <cellStyle name="Comma 12 5 2" xfId="1563"/>
    <cellStyle name="Comma 12 5 2 2" xfId="1564"/>
    <cellStyle name="Comma 12 5 2 2 2" xfId="36192"/>
    <cellStyle name="Comma 12 5 2 3" xfId="1565"/>
    <cellStyle name="Comma 12 5 2 3 2" xfId="40098"/>
    <cellStyle name="Comma 12 5 2 4" xfId="1566"/>
    <cellStyle name="Comma 12 5 2 4 2" xfId="44159"/>
    <cellStyle name="Comma 12 5 2 5" xfId="48251"/>
    <cellStyle name="Comma 12 5 2 6" xfId="52398"/>
    <cellStyle name="Comma 12 5 2 7" xfId="56660"/>
    <cellStyle name="Comma 12 5 2 8" xfId="23507"/>
    <cellStyle name="Comma 12 5 2 9" xfId="58443"/>
    <cellStyle name="Comma 12 5 3" xfId="1567"/>
    <cellStyle name="Comma 12 5 3 2" xfId="30488"/>
    <cellStyle name="Comma 12 5 4" xfId="1568"/>
    <cellStyle name="Comma 12 5 4 2" xfId="34270"/>
    <cellStyle name="Comma 12 5 5" xfId="1569"/>
    <cellStyle name="Comma 12 5 5 2" xfId="38176"/>
    <cellStyle name="Comma 12 5 6" xfId="1570"/>
    <cellStyle name="Comma 12 5 6 2" xfId="42208"/>
    <cellStyle name="Comma 12 5 7" xfId="46329"/>
    <cellStyle name="Comma 12 5 8" xfId="50446"/>
    <cellStyle name="Comma 12 5 9" xfId="54738"/>
    <cellStyle name="Comma 12 6" xfId="1571"/>
    <cellStyle name="Comma 12 6 10" xfId="23508"/>
    <cellStyle name="Comma 12 6 11" xfId="58124"/>
    <cellStyle name="Comma 12 6 12" xfId="58444"/>
    <cellStyle name="Comma 12 6 2" xfId="1572"/>
    <cellStyle name="Comma 12 6 2 2" xfId="1573"/>
    <cellStyle name="Comma 12 6 2 2 2" xfId="36244"/>
    <cellStyle name="Comma 12 6 2 3" xfId="1574"/>
    <cellStyle name="Comma 12 6 2 3 2" xfId="40150"/>
    <cellStyle name="Comma 12 6 2 4" xfId="1575"/>
    <cellStyle name="Comma 12 6 2 4 2" xfId="44211"/>
    <cellStyle name="Comma 12 6 2 5" xfId="48303"/>
    <cellStyle name="Comma 12 6 2 6" xfId="52450"/>
    <cellStyle name="Comma 12 6 2 7" xfId="56712"/>
    <cellStyle name="Comma 12 6 2 8" xfId="23509"/>
    <cellStyle name="Comma 12 6 2 9" xfId="58445"/>
    <cellStyle name="Comma 12 6 3" xfId="1576"/>
    <cellStyle name="Comma 12 6 3 2" xfId="30489"/>
    <cellStyle name="Comma 12 6 4" xfId="1577"/>
    <cellStyle name="Comma 12 6 4 2" xfId="34322"/>
    <cellStyle name="Comma 12 6 5" xfId="1578"/>
    <cellStyle name="Comma 12 6 5 2" xfId="38228"/>
    <cellStyle name="Comma 12 6 6" xfId="1579"/>
    <cellStyle name="Comma 12 6 6 2" xfId="42260"/>
    <cellStyle name="Comma 12 6 7" xfId="46381"/>
    <cellStyle name="Comma 12 6 8" xfId="50498"/>
    <cellStyle name="Comma 12 6 9" xfId="54790"/>
    <cellStyle name="Comma 12 7" xfId="1580"/>
    <cellStyle name="Comma 12 7 10" xfId="23510"/>
    <cellStyle name="Comma 12 7 11" xfId="58446"/>
    <cellStyle name="Comma 12 7 2" xfId="1581"/>
    <cellStyle name="Comma 12 7 2 2" xfId="1582"/>
    <cellStyle name="Comma 12 7 2 2 2" xfId="36300"/>
    <cellStyle name="Comma 12 7 2 3" xfId="1583"/>
    <cellStyle name="Comma 12 7 2 3 2" xfId="40206"/>
    <cellStyle name="Comma 12 7 2 4" xfId="1584"/>
    <cellStyle name="Comma 12 7 2 4 2" xfId="44267"/>
    <cellStyle name="Comma 12 7 2 5" xfId="48359"/>
    <cellStyle name="Comma 12 7 2 6" xfId="52506"/>
    <cellStyle name="Comma 12 7 2 7" xfId="56768"/>
    <cellStyle name="Comma 12 7 2 8" xfId="23511"/>
    <cellStyle name="Comma 12 7 2 9" xfId="58447"/>
    <cellStyle name="Comma 12 7 3" xfId="1585"/>
    <cellStyle name="Comma 12 7 3 2" xfId="30490"/>
    <cellStyle name="Comma 12 7 4" xfId="1586"/>
    <cellStyle name="Comma 12 7 4 2" xfId="34378"/>
    <cellStyle name="Comma 12 7 5" xfId="1587"/>
    <cellStyle name="Comma 12 7 5 2" xfId="38284"/>
    <cellStyle name="Comma 12 7 6" xfId="1588"/>
    <cellStyle name="Comma 12 7 6 2" xfId="42316"/>
    <cellStyle name="Comma 12 7 7" xfId="46437"/>
    <cellStyle name="Comma 12 7 8" xfId="50554"/>
    <cellStyle name="Comma 12 7 9" xfId="54846"/>
    <cellStyle name="Comma 12 8" xfId="1589"/>
    <cellStyle name="Comma 12 8 10" xfId="23512"/>
    <cellStyle name="Comma 12 8 11" xfId="58448"/>
    <cellStyle name="Comma 12 8 2" xfId="1590"/>
    <cellStyle name="Comma 12 8 2 2" xfId="1591"/>
    <cellStyle name="Comma 12 8 2 2 2" xfId="36352"/>
    <cellStyle name="Comma 12 8 2 3" xfId="1592"/>
    <cellStyle name="Comma 12 8 2 3 2" xfId="40258"/>
    <cellStyle name="Comma 12 8 2 4" xfId="1593"/>
    <cellStyle name="Comma 12 8 2 4 2" xfId="44319"/>
    <cellStyle name="Comma 12 8 2 5" xfId="48411"/>
    <cellStyle name="Comma 12 8 2 6" xfId="52558"/>
    <cellStyle name="Comma 12 8 2 7" xfId="56820"/>
    <cellStyle name="Comma 12 8 2 8" xfId="23513"/>
    <cellStyle name="Comma 12 8 2 9" xfId="58449"/>
    <cellStyle name="Comma 12 8 3" xfId="1594"/>
    <cellStyle name="Comma 12 8 3 2" xfId="30491"/>
    <cellStyle name="Comma 12 8 4" xfId="1595"/>
    <cellStyle name="Comma 12 8 4 2" xfId="34430"/>
    <cellStyle name="Comma 12 8 5" xfId="1596"/>
    <cellStyle name="Comma 12 8 5 2" xfId="38336"/>
    <cellStyle name="Comma 12 8 6" xfId="1597"/>
    <cellStyle name="Comma 12 8 6 2" xfId="42368"/>
    <cellStyle name="Comma 12 8 7" xfId="46489"/>
    <cellStyle name="Comma 12 8 8" xfId="50606"/>
    <cellStyle name="Comma 12 8 9" xfId="54898"/>
    <cellStyle name="Comma 12 9" xfId="1598"/>
    <cellStyle name="Comma 12 9 10" xfId="23514"/>
    <cellStyle name="Comma 12 9 11" xfId="58450"/>
    <cellStyle name="Comma 12 9 2" xfId="1599"/>
    <cellStyle name="Comma 12 9 2 2" xfId="1600"/>
    <cellStyle name="Comma 12 9 2 2 2" xfId="36405"/>
    <cellStyle name="Comma 12 9 2 3" xfId="1601"/>
    <cellStyle name="Comma 12 9 2 3 2" xfId="40311"/>
    <cellStyle name="Comma 12 9 2 4" xfId="1602"/>
    <cellStyle name="Comma 12 9 2 4 2" xfId="44372"/>
    <cellStyle name="Comma 12 9 2 5" xfId="48464"/>
    <cellStyle name="Comma 12 9 2 6" xfId="52611"/>
    <cellStyle name="Comma 12 9 2 7" xfId="56873"/>
    <cellStyle name="Comma 12 9 2 8" xfId="23515"/>
    <cellStyle name="Comma 12 9 2 9" xfId="58451"/>
    <cellStyle name="Comma 12 9 3" xfId="1603"/>
    <cellStyle name="Comma 12 9 3 2" xfId="30492"/>
    <cellStyle name="Comma 12 9 4" xfId="1604"/>
    <cellStyle name="Comma 12 9 4 2" xfId="34482"/>
    <cellStyle name="Comma 12 9 5" xfId="1605"/>
    <cellStyle name="Comma 12 9 5 2" xfId="38388"/>
    <cellStyle name="Comma 12 9 6" xfId="1606"/>
    <cellStyle name="Comma 12 9 6 2" xfId="42421"/>
    <cellStyle name="Comma 12 9 7" xfId="46541"/>
    <cellStyle name="Comma 12 9 8" xfId="50660"/>
    <cellStyle name="Comma 12 9 9" xfId="54950"/>
    <cellStyle name="Comma 13" xfId="1607"/>
    <cellStyle name="Comma 13 10" xfId="1608"/>
    <cellStyle name="Comma 13 10 10" xfId="23517"/>
    <cellStyle name="Comma 13 10 11" xfId="58453"/>
    <cellStyle name="Comma 13 10 2" xfId="1609"/>
    <cellStyle name="Comma 13 10 2 2" xfId="1610"/>
    <cellStyle name="Comma 13 10 2 2 2" xfId="36459"/>
    <cellStyle name="Comma 13 10 2 3" xfId="1611"/>
    <cellStyle name="Comma 13 10 2 3 2" xfId="40365"/>
    <cellStyle name="Comma 13 10 2 4" xfId="1612"/>
    <cellStyle name="Comma 13 10 2 4 2" xfId="44426"/>
    <cellStyle name="Comma 13 10 2 5" xfId="48518"/>
    <cellStyle name="Comma 13 10 2 6" xfId="52665"/>
    <cellStyle name="Comma 13 10 2 7" xfId="56927"/>
    <cellStyle name="Comma 13 10 2 8" xfId="23518"/>
    <cellStyle name="Comma 13 10 2 9" xfId="58454"/>
    <cellStyle name="Comma 13 10 3" xfId="1613"/>
    <cellStyle name="Comma 13 10 3 2" xfId="30494"/>
    <cellStyle name="Comma 13 10 4" xfId="1614"/>
    <cellStyle name="Comma 13 10 4 2" xfId="34536"/>
    <cellStyle name="Comma 13 10 5" xfId="1615"/>
    <cellStyle name="Comma 13 10 5 2" xfId="38442"/>
    <cellStyle name="Comma 13 10 6" xfId="1616"/>
    <cellStyle name="Comma 13 10 6 2" xfId="42475"/>
    <cellStyle name="Comma 13 10 7" xfId="46595"/>
    <cellStyle name="Comma 13 10 8" xfId="50714"/>
    <cellStyle name="Comma 13 10 9" xfId="55004"/>
    <cellStyle name="Comma 13 11" xfId="1617"/>
    <cellStyle name="Comma 13 11 10" xfId="23519"/>
    <cellStyle name="Comma 13 11 11" xfId="58455"/>
    <cellStyle name="Comma 13 11 2" xfId="1618"/>
    <cellStyle name="Comma 13 11 2 2" xfId="1619"/>
    <cellStyle name="Comma 13 11 2 2 2" xfId="36519"/>
    <cellStyle name="Comma 13 11 2 3" xfId="1620"/>
    <cellStyle name="Comma 13 11 2 3 2" xfId="40425"/>
    <cellStyle name="Comma 13 11 2 4" xfId="1621"/>
    <cellStyle name="Comma 13 11 2 4 2" xfId="44486"/>
    <cellStyle name="Comma 13 11 2 5" xfId="48578"/>
    <cellStyle name="Comma 13 11 2 6" xfId="52725"/>
    <cellStyle name="Comma 13 11 2 7" xfId="56987"/>
    <cellStyle name="Comma 13 11 2 8" xfId="23520"/>
    <cellStyle name="Comma 13 11 2 9" xfId="58456"/>
    <cellStyle name="Comma 13 11 3" xfId="1622"/>
    <cellStyle name="Comma 13 11 3 2" xfId="30495"/>
    <cellStyle name="Comma 13 11 4" xfId="1623"/>
    <cellStyle name="Comma 13 11 4 2" xfId="34596"/>
    <cellStyle name="Comma 13 11 5" xfId="1624"/>
    <cellStyle name="Comma 13 11 5 2" xfId="38502"/>
    <cellStyle name="Comma 13 11 6" xfId="1625"/>
    <cellStyle name="Comma 13 11 6 2" xfId="42535"/>
    <cellStyle name="Comma 13 11 7" xfId="46655"/>
    <cellStyle name="Comma 13 11 8" xfId="50774"/>
    <cellStyle name="Comma 13 11 9" xfId="55064"/>
    <cellStyle name="Comma 13 12" xfId="1626"/>
    <cellStyle name="Comma 13 12 10" xfId="23521"/>
    <cellStyle name="Comma 13 12 11" xfId="58457"/>
    <cellStyle name="Comma 13 12 2" xfId="1627"/>
    <cellStyle name="Comma 13 12 2 2" xfId="1628"/>
    <cellStyle name="Comma 13 12 2 2 2" xfId="36577"/>
    <cellStyle name="Comma 13 12 2 3" xfId="1629"/>
    <cellStyle name="Comma 13 12 2 3 2" xfId="40483"/>
    <cellStyle name="Comma 13 12 2 4" xfId="1630"/>
    <cellStyle name="Comma 13 12 2 4 2" xfId="44544"/>
    <cellStyle name="Comma 13 12 2 5" xfId="48636"/>
    <cellStyle name="Comma 13 12 2 6" xfId="52783"/>
    <cellStyle name="Comma 13 12 2 7" xfId="57045"/>
    <cellStyle name="Comma 13 12 2 8" xfId="23522"/>
    <cellStyle name="Comma 13 12 2 9" xfId="58458"/>
    <cellStyle name="Comma 13 12 3" xfId="1631"/>
    <cellStyle name="Comma 13 12 3 2" xfId="30496"/>
    <cellStyle name="Comma 13 12 4" xfId="1632"/>
    <cellStyle name="Comma 13 12 4 2" xfId="34654"/>
    <cellStyle name="Comma 13 12 5" xfId="1633"/>
    <cellStyle name="Comma 13 12 5 2" xfId="38560"/>
    <cellStyle name="Comma 13 12 6" xfId="1634"/>
    <cellStyle name="Comma 13 12 6 2" xfId="42593"/>
    <cellStyle name="Comma 13 12 7" xfId="46713"/>
    <cellStyle name="Comma 13 12 8" xfId="50832"/>
    <cellStyle name="Comma 13 12 9" xfId="55122"/>
    <cellStyle name="Comma 13 13" xfId="1635"/>
    <cellStyle name="Comma 13 13 10" xfId="23523"/>
    <cellStyle name="Comma 13 13 11" xfId="58459"/>
    <cellStyle name="Comma 13 13 2" xfId="1636"/>
    <cellStyle name="Comma 13 13 2 2" xfId="1637"/>
    <cellStyle name="Comma 13 13 2 2 2" xfId="36635"/>
    <cellStyle name="Comma 13 13 2 3" xfId="1638"/>
    <cellStyle name="Comma 13 13 2 3 2" xfId="40540"/>
    <cellStyle name="Comma 13 13 2 4" xfId="1639"/>
    <cellStyle name="Comma 13 13 2 4 2" xfId="44601"/>
    <cellStyle name="Comma 13 13 2 5" xfId="48693"/>
    <cellStyle name="Comma 13 13 2 6" xfId="52840"/>
    <cellStyle name="Comma 13 13 2 7" xfId="57102"/>
    <cellStyle name="Comma 13 13 2 8" xfId="23524"/>
    <cellStyle name="Comma 13 13 2 9" xfId="58460"/>
    <cellStyle name="Comma 13 13 3" xfId="1640"/>
    <cellStyle name="Comma 13 13 3 2" xfId="30497"/>
    <cellStyle name="Comma 13 13 4" xfId="1641"/>
    <cellStyle name="Comma 13 13 4 2" xfId="34711"/>
    <cellStyle name="Comma 13 13 5" xfId="1642"/>
    <cellStyle name="Comma 13 13 5 2" xfId="38617"/>
    <cellStyle name="Comma 13 13 6" xfId="1643"/>
    <cellStyle name="Comma 13 13 6 2" xfId="42650"/>
    <cellStyle name="Comma 13 13 7" xfId="46770"/>
    <cellStyle name="Comma 13 13 8" xfId="50889"/>
    <cellStyle name="Comma 13 13 9" xfId="55179"/>
    <cellStyle name="Comma 13 14" xfId="1644"/>
    <cellStyle name="Comma 13 14 10" xfId="23525"/>
    <cellStyle name="Comma 13 14 11" xfId="58461"/>
    <cellStyle name="Comma 13 14 2" xfId="1645"/>
    <cellStyle name="Comma 13 14 2 2" xfId="1646"/>
    <cellStyle name="Comma 13 14 2 2 2" xfId="36688"/>
    <cellStyle name="Comma 13 14 2 3" xfId="1647"/>
    <cellStyle name="Comma 13 14 2 3 2" xfId="40593"/>
    <cellStyle name="Comma 13 14 2 4" xfId="1648"/>
    <cellStyle name="Comma 13 14 2 4 2" xfId="44654"/>
    <cellStyle name="Comma 13 14 2 5" xfId="48746"/>
    <cellStyle name="Comma 13 14 2 6" xfId="52893"/>
    <cellStyle name="Comma 13 14 2 7" xfId="57155"/>
    <cellStyle name="Comma 13 14 2 8" xfId="23526"/>
    <cellStyle name="Comma 13 14 2 9" xfId="58462"/>
    <cellStyle name="Comma 13 14 3" xfId="1649"/>
    <cellStyle name="Comma 13 14 3 2" xfId="30498"/>
    <cellStyle name="Comma 13 14 4" xfId="1650"/>
    <cellStyle name="Comma 13 14 4 2" xfId="34764"/>
    <cellStyle name="Comma 13 14 5" xfId="1651"/>
    <cellStyle name="Comma 13 14 5 2" xfId="38670"/>
    <cellStyle name="Comma 13 14 6" xfId="1652"/>
    <cellStyle name="Comma 13 14 6 2" xfId="42703"/>
    <cellStyle name="Comma 13 14 7" xfId="46823"/>
    <cellStyle name="Comma 13 14 8" xfId="50942"/>
    <cellStyle name="Comma 13 14 9" xfId="55232"/>
    <cellStyle name="Comma 13 15" xfId="1653"/>
    <cellStyle name="Comma 13 15 10" xfId="23527"/>
    <cellStyle name="Comma 13 15 11" xfId="58463"/>
    <cellStyle name="Comma 13 15 2" xfId="1654"/>
    <cellStyle name="Comma 13 15 2 2" xfId="1655"/>
    <cellStyle name="Comma 13 15 2 2 2" xfId="36751"/>
    <cellStyle name="Comma 13 15 2 3" xfId="1656"/>
    <cellStyle name="Comma 13 15 2 3 2" xfId="40655"/>
    <cellStyle name="Comma 13 15 2 4" xfId="1657"/>
    <cellStyle name="Comma 13 15 2 4 2" xfId="44716"/>
    <cellStyle name="Comma 13 15 2 5" xfId="48808"/>
    <cellStyle name="Comma 13 15 2 6" xfId="52955"/>
    <cellStyle name="Comma 13 15 2 7" xfId="57217"/>
    <cellStyle name="Comma 13 15 2 8" xfId="23528"/>
    <cellStyle name="Comma 13 15 2 9" xfId="58464"/>
    <cellStyle name="Comma 13 15 3" xfId="1658"/>
    <cellStyle name="Comma 13 15 3 2" xfId="30499"/>
    <cellStyle name="Comma 13 15 4" xfId="1659"/>
    <cellStyle name="Comma 13 15 4 2" xfId="34826"/>
    <cellStyle name="Comma 13 15 5" xfId="1660"/>
    <cellStyle name="Comma 13 15 5 2" xfId="38732"/>
    <cellStyle name="Comma 13 15 6" xfId="1661"/>
    <cellStyle name="Comma 13 15 6 2" xfId="42765"/>
    <cellStyle name="Comma 13 15 7" xfId="46885"/>
    <cellStyle name="Comma 13 15 8" xfId="51004"/>
    <cellStyle name="Comma 13 15 9" xfId="55294"/>
    <cellStyle name="Comma 13 16" xfId="1662"/>
    <cellStyle name="Comma 13 16 10" xfId="23529"/>
    <cellStyle name="Comma 13 16 11" xfId="58465"/>
    <cellStyle name="Comma 13 16 2" xfId="1663"/>
    <cellStyle name="Comma 13 16 2 2" xfId="1664"/>
    <cellStyle name="Comma 13 16 2 2 2" xfId="36808"/>
    <cellStyle name="Comma 13 16 2 3" xfId="1665"/>
    <cellStyle name="Comma 13 16 2 3 2" xfId="40712"/>
    <cellStyle name="Comma 13 16 2 4" xfId="1666"/>
    <cellStyle name="Comma 13 16 2 4 2" xfId="44773"/>
    <cellStyle name="Comma 13 16 2 5" xfId="48865"/>
    <cellStyle name="Comma 13 16 2 6" xfId="53012"/>
    <cellStyle name="Comma 13 16 2 7" xfId="57274"/>
    <cellStyle name="Comma 13 16 2 8" xfId="23530"/>
    <cellStyle name="Comma 13 16 2 9" xfId="58466"/>
    <cellStyle name="Comma 13 16 3" xfId="1667"/>
    <cellStyle name="Comma 13 16 3 2" xfId="30500"/>
    <cellStyle name="Comma 13 16 4" xfId="1668"/>
    <cellStyle name="Comma 13 16 4 2" xfId="34883"/>
    <cellStyle name="Comma 13 16 5" xfId="1669"/>
    <cellStyle name="Comma 13 16 5 2" xfId="38789"/>
    <cellStyle name="Comma 13 16 6" xfId="1670"/>
    <cellStyle name="Comma 13 16 6 2" xfId="42822"/>
    <cellStyle name="Comma 13 16 7" xfId="46942"/>
    <cellStyle name="Comma 13 16 8" xfId="51061"/>
    <cellStyle name="Comma 13 16 9" xfId="55351"/>
    <cellStyle name="Comma 13 17" xfId="1671"/>
    <cellStyle name="Comma 13 17 10" xfId="23531"/>
    <cellStyle name="Comma 13 17 11" xfId="58467"/>
    <cellStyle name="Comma 13 17 2" xfId="1672"/>
    <cellStyle name="Comma 13 17 2 2" xfId="1673"/>
    <cellStyle name="Comma 13 17 2 2 2" xfId="36860"/>
    <cellStyle name="Comma 13 17 2 3" xfId="1674"/>
    <cellStyle name="Comma 13 17 2 3 2" xfId="40764"/>
    <cellStyle name="Comma 13 17 2 4" xfId="1675"/>
    <cellStyle name="Comma 13 17 2 4 2" xfId="44825"/>
    <cellStyle name="Comma 13 17 2 5" xfId="48917"/>
    <cellStyle name="Comma 13 17 2 6" xfId="53064"/>
    <cellStyle name="Comma 13 17 2 7" xfId="57326"/>
    <cellStyle name="Comma 13 17 2 8" xfId="23532"/>
    <cellStyle name="Comma 13 17 2 9" xfId="58468"/>
    <cellStyle name="Comma 13 17 3" xfId="1676"/>
    <cellStyle name="Comma 13 17 3 2" xfId="30501"/>
    <cellStyle name="Comma 13 17 4" xfId="1677"/>
    <cellStyle name="Comma 13 17 4 2" xfId="34935"/>
    <cellStyle name="Comma 13 17 5" xfId="1678"/>
    <cellStyle name="Comma 13 17 5 2" xfId="38841"/>
    <cellStyle name="Comma 13 17 6" xfId="1679"/>
    <cellStyle name="Comma 13 17 6 2" xfId="42874"/>
    <cellStyle name="Comma 13 17 7" xfId="46994"/>
    <cellStyle name="Comma 13 17 8" xfId="51113"/>
    <cellStyle name="Comma 13 17 9" xfId="55403"/>
    <cellStyle name="Comma 13 18" xfId="1680"/>
    <cellStyle name="Comma 13 18 10" xfId="23533"/>
    <cellStyle name="Comma 13 18 11" xfId="58469"/>
    <cellStyle name="Comma 13 18 2" xfId="1681"/>
    <cellStyle name="Comma 13 18 2 2" xfId="1682"/>
    <cellStyle name="Comma 13 18 2 2 2" xfId="36912"/>
    <cellStyle name="Comma 13 18 2 3" xfId="1683"/>
    <cellStyle name="Comma 13 18 2 3 2" xfId="40816"/>
    <cellStyle name="Comma 13 18 2 4" xfId="1684"/>
    <cellStyle name="Comma 13 18 2 4 2" xfId="44877"/>
    <cellStyle name="Comma 13 18 2 5" xfId="48969"/>
    <cellStyle name="Comma 13 18 2 6" xfId="53116"/>
    <cellStyle name="Comma 13 18 2 7" xfId="57378"/>
    <cellStyle name="Comma 13 18 2 8" xfId="23534"/>
    <cellStyle name="Comma 13 18 2 9" xfId="58470"/>
    <cellStyle name="Comma 13 18 3" xfId="1685"/>
    <cellStyle name="Comma 13 18 3 2" xfId="30502"/>
    <cellStyle name="Comma 13 18 4" xfId="1686"/>
    <cellStyle name="Comma 13 18 4 2" xfId="34987"/>
    <cellStyle name="Comma 13 18 5" xfId="1687"/>
    <cellStyle name="Comma 13 18 5 2" xfId="38893"/>
    <cellStyle name="Comma 13 18 6" xfId="1688"/>
    <cellStyle name="Comma 13 18 6 2" xfId="42926"/>
    <cellStyle name="Comma 13 18 7" xfId="47046"/>
    <cellStyle name="Comma 13 18 8" xfId="51165"/>
    <cellStyle name="Comma 13 18 9" xfId="55455"/>
    <cellStyle name="Comma 13 19" xfId="1689"/>
    <cellStyle name="Comma 13 19 2" xfId="1690"/>
    <cellStyle name="Comma 13 19 2 2" xfId="35039"/>
    <cellStyle name="Comma 13 19 3" xfId="1691"/>
    <cellStyle name="Comma 13 19 3 2" xfId="38945"/>
    <cellStyle name="Comma 13 19 4" xfId="1692"/>
    <cellStyle name="Comma 13 19 4 2" xfId="42978"/>
    <cellStyle name="Comma 13 19 5" xfId="47098"/>
    <cellStyle name="Comma 13 19 6" xfId="51217"/>
    <cellStyle name="Comma 13 19 7" xfId="55507"/>
    <cellStyle name="Comma 13 19 8" xfId="23535"/>
    <cellStyle name="Comma 13 19 9" xfId="58471"/>
    <cellStyle name="Comma 13 2" xfId="1693"/>
    <cellStyle name="Comma 13 2 10" xfId="49488"/>
    <cellStyle name="Comma 13 2 11" xfId="53716"/>
    <cellStyle name="Comma 13 2 12" xfId="23536"/>
    <cellStyle name="Comma 13 2 13" xfId="57859"/>
    <cellStyle name="Comma 13 2 14" xfId="58472"/>
    <cellStyle name="Comma 13 2 2" xfId="1694"/>
    <cellStyle name="Comma 13 2 2 10" xfId="54038"/>
    <cellStyle name="Comma 13 2 2 11" xfId="23537"/>
    <cellStyle name="Comma 13 2 2 12" xfId="57860"/>
    <cellStyle name="Comma 13 2 2 13" xfId="58473"/>
    <cellStyle name="Comma 13 2 2 2" xfId="1695"/>
    <cellStyle name="Comma 13 2 2 2 10" xfId="23538"/>
    <cellStyle name="Comma 13 2 2 2 11" xfId="58028"/>
    <cellStyle name="Comma 13 2 2 2 12" xfId="58474"/>
    <cellStyle name="Comma 13 2 2 2 2" xfId="1696"/>
    <cellStyle name="Comma 13 2 2 2 2 2" xfId="1697"/>
    <cellStyle name="Comma 13 2 2 2 2 2 2" xfId="35613"/>
    <cellStyle name="Comma 13 2 2 2 2 3" xfId="1698"/>
    <cellStyle name="Comma 13 2 2 2 2 3 2" xfId="39519"/>
    <cellStyle name="Comma 13 2 2 2 2 4" xfId="1699"/>
    <cellStyle name="Comma 13 2 2 2 2 4 2" xfId="43565"/>
    <cellStyle name="Comma 13 2 2 2 2 5" xfId="47672"/>
    <cellStyle name="Comma 13 2 2 2 2 6" xfId="51804"/>
    <cellStyle name="Comma 13 2 2 2 2 7" xfId="56081"/>
    <cellStyle name="Comma 13 2 2 2 2 8" xfId="23539"/>
    <cellStyle name="Comma 13 2 2 2 2 9" xfId="58475"/>
    <cellStyle name="Comma 13 2 2 2 3" xfId="1700"/>
    <cellStyle name="Comma 13 2 2 2 3 2" xfId="30505"/>
    <cellStyle name="Comma 13 2 2 2 4" xfId="1701"/>
    <cellStyle name="Comma 13 2 2 2 4 2" xfId="33668"/>
    <cellStyle name="Comma 13 2 2 2 5" xfId="1702"/>
    <cellStyle name="Comma 13 2 2 2 5 2" xfId="37597"/>
    <cellStyle name="Comma 13 2 2 2 6" xfId="1703"/>
    <cellStyle name="Comma 13 2 2 2 6 2" xfId="41614"/>
    <cellStyle name="Comma 13 2 2 2 7" xfId="45750"/>
    <cellStyle name="Comma 13 2 2 2 8" xfId="49851"/>
    <cellStyle name="Comma 13 2 2 2 9" xfId="54166"/>
    <cellStyle name="Comma 13 2 2 3" xfId="1704"/>
    <cellStyle name="Comma 13 2 2 3 10" xfId="58476"/>
    <cellStyle name="Comma 13 2 2 3 2" xfId="1705"/>
    <cellStyle name="Comma 13 2 2 3 2 2" xfId="35477"/>
    <cellStyle name="Comma 13 2 2 3 3" xfId="1706"/>
    <cellStyle name="Comma 13 2 2 3 3 2" xfId="39383"/>
    <cellStyle name="Comma 13 2 2 3 4" xfId="1707"/>
    <cellStyle name="Comma 13 2 2 3 4 2" xfId="43425"/>
    <cellStyle name="Comma 13 2 2 3 5" xfId="47536"/>
    <cellStyle name="Comma 13 2 2 3 6" xfId="51664"/>
    <cellStyle name="Comma 13 2 2 3 7" xfId="55945"/>
    <cellStyle name="Comma 13 2 2 3 8" xfId="23540"/>
    <cellStyle name="Comma 13 2 2 3 9" xfId="58130"/>
    <cellStyle name="Comma 13 2 2 4" xfId="1708"/>
    <cellStyle name="Comma 13 2 2 4 2" xfId="30504"/>
    <cellStyle name="Comma 13 2 2 5" xfId="1709"/>
    <cellStyle name="Comma 13 2 2 5 2" xfId="33490"/>
    <cellStyle name="Comma 13 2 2 6" xfId="1710"/>
    <cellStyle name="Comma 13 2 2 6 2" xfId="37465"/>
    <cellStyle name="Comma 13 2 2 7" xfId="1711"/>
    <cellStyle name="Comma 13 2 2 7 2" xfId="41479"/>
    <cellStyle name="Comma 13 2 2 8" xfId="45619"/>
    <cellStyle name="Comma 13 2 2 9" xfId="49710"/>
    <cellStyle name="Comma 13 2 3" xfId="1712"/>
    <cellStyle name="Comma 13 2 3 10" xfId="23541"/>
    <cellStyle name="Comma 13 2 3 11" xfId="57861"/>
    <cellStyle name="Comma 13 2 3 12" xfId="58477"/>
    <cellStyle name="Comma 13 2 3 2" xfId="1713"/>
    <cellStyle name="Comma 13 2 3 2 10" xfId="58478"/>
    <cellStyle name="Comma 13 2 3 2 2" xfId="1714"/>
    <cellStyle name="Comma 13 2 3 2 2 2" xfId="35614"/>
    <cellStyle name="Comma 13 2 3 2 3" xfId="1715"/>
    <cellStyle name="Comma 13 2 3 2 3 2" xfId="39520"/>
    <cellStyle name="Comma 13 2 3 2 4" xfId="1716"/>
    <cellStyle name="Comma 13 2 3 2 4 2" xfId="43566"/>
    <cellStyle name="Comma 13 2 3 2 5" xfId="47673"/>
    <cellStyle name="Comma 13 2 3 2 6" xfId="51805"/>
    <cellStyle name="Comma 13 2 3 2 7" xfId="56082"/>
    <cellStyle name="Comma 13 2 3 2 8" xfId="23542"/>
    <cellStyle name="Comma 13 2 3 2 9" xfId="58029"/>
    <cellStyle name="Comma 13 2 3 3" xfId="1717"/>
    <cellStyle name="Comma 13 2 3 3 2" xfId="30506"/>
    <cellStyle name="Comma 13 2 3 3 3" xfId="58131"/>
    <cellStyle name="Comma 13 2 3 4" xfId="1718"/>
    <cellStyle name="Comma 13 2 3 4 2" xfId="33669"/>
    <cellStyle name="Comma 13 2 3 5" xfId="1719"/>
    <cellStyle name="Comma 13 2 3 5 2" xfId="37598"/>
    <cellStyle name="Comma 13 2 3 6" xfId="1720"/>
    <cellStyle name="Comma 13 2 3 6 2" xfId="41615"/>
    <cellStyle name="Comma 13 2 3 7" xfId="45751"/>
    <cellStyle name="Comma 13 2 3 8" xfId="49852"/>
    <cellStyle name="Comma 13 2 3 9" xfId="54167"/>
    <cellStyle name="Comma 13 2 4" xfId="1721"/>
    <cellStyle name="Comma 13 2 4 10" xfId="58027"/>
    <cellStyle name="Comma 13 2 4 11" xfId="58479"/>
    <cellStyle name="Comma 13 2 4 2" xfId="1722"/>
    <cellStyle name="Comma 13 2 4 2 2" xfId="30507"/>
    <cellStyle name="Comma 13 2 4 3" xfId="1723"/>
    <cellStyle name="Comma 13 2 4 3 2" xfId="35259"/>
    <cellStyle name="Comma 13 2 4 4" xfId="1724"/>
    <cellStyle name="Comma 13 2 4 4 2" xfId="39165"/>
    <cellStyle name="Comma 13 2 4 5" xfId="1725"/>
    <cellStyle name="Comma 13 2 4 5 2" xfId="43203"/>
    <cellStyle name="Comma 13 2 4 6" xfId="47318"/>
    <cellStyle name="Comma 13 2 4 7" xfId="51442"/>
    <cellStyle name="Comma 13 2 4 8" xfId="55727"/>
    <cellStyle name="Comma 13 2 4 9" xfId="23543"/>
    <cellStyle name="Comma 13 2 5" xfId="1726"/>
    <cellStyle name="Comma 13 2 5 2" xfId="57780"/>
    <cellStyle name="Comma 13 2 5 3" xfId="30503"/>
    <cellStyle name="Comma 13 2 5 4" xfId="58129"/>
    <cellStyle name="Comma 13 2 6" xfId="1727"/>
    <cellStyle name="Comma 13 2 6 2" xfId="33274"/>
    <cellStyle name="Comma 13 2 7" xfId="1728"/>
    <cellStyle name="Comma 13 2 7 2" xfId="37249"/>
    <cellStyle name="Comma 13 2 8" xfId="1729"/>
    <cellStyle name="Comma 13 2 8 2" xfId="41263"/>
    <cellStyle name="Comma 13 2 9" xfId="45403"/>
    <cellStyle name="Comma 13 20" xfId="1730"/>
    <cellStyle name="Comma 13 20 2" xfId="1731"/>
    <cellStyle name="Comma 13 20 2 2" xfId="35149"/>
    <cellStyle name="Comma 13 20 3" xfId="1732"/>
    <cellStyle name="Comma 13 20 3 2" xfId="39055"/>
    <cellStyle name="Comma 13 20 4" xfId="1733"/>
    <cellStyle name="Comma 13 20 4 2" xfId="43088"/>
    <cellStyle name="Comma 13 20 5" xfId="47208"/>
    <cellStyle name="Comma 13 20 6" xfId="51327"/>
    <cellStyle name="Comma 13 20 7" xfId="55617"/>
    <cellStyle name="Comma 13 20 8" xfId="23544"/>
    <cellStyle name="Comma 13 20 9" xfId="58480"/>
    <cellStyle name="Comma 13 21" xfId="1734"/>
    <cellStyle name="Comma 13 21 2" xfId="1735"/>
    <cellStyle name="Comma 13 21 2 2" xfId="36964"/>
    <cellStyle name="Comma 13 21 3" xfId="1736"/>
    <cellStyle name="Comma 13 21 3 2" xfId="40868"/>
    <cellStyle name="Comma 13 21 4" xfId="1737"/>
    <cellStyle name="Comma 13 21 4 2" xfId="44929"/>
    <cellStyle name="Comma 13 21 5" xfId="49021"/>
    <cellStyle name="Comma 13 21 6" xfId="53168"/>
    <cellStyle name="Comma 13 21 7" xfId="57430"/>
    <cellStyle name="Comma 13 21 8" xfId="23545"/>
    <cellStyle name="Comma 13 21 9" xfId="58481"/>
    <cellStyle name="Comma 13 22" xfId="1738"/>
    <cellStyle name="Comma 13 22 2" xfId="1739"/>
    <cellStyle name="Comma 13 22 2 2" xfId="37021"/>
    <cellStyle name="Comma 13 22 3" xfId="1740"/>
    <cellStyle name="Comma 13 22 3 2" xfId="40924"/>
    <cellStyle name="Comma 13 22 4" xfId="1741"/>
    <cellStyle name="Comma 13 22 4 2" xfId="44985"/>
    <cellStyle name="Comma 13 22 5" xfId="49077"/>
    <cellStyle name="Comma 13 22 6" xfId="53224"/>
    <cellStyle name="Comma 13 22 7" xfId="57486"/>
    <cellStyle name="Comma 13 22 8" xfId="30493"/>
    <cellStyle name="Comma 13 22 9" xfId="58482"/>
    <cellStyle name="Comma 13 23" xfId="1742"/>
    <cellStyle name="Comma 13 23 2" xfId="1743"/>
    <cellStyle name="Comma 13 23 2 2" xfId="40982"/>
    <cellStyle name="Comma 13 23 3" xfId="45043"/>
    <cellStyle name="Comma 13 23 4" xfId="49135"/>
    <cellStyle name="Comma 13 23 5" xfId="53282"/>
    <cellStyle name="Comma 13 23 6" xfId="57544"/>
    <cellStyle name="Comma 13 23 7" xfId="33086"/>
    <cellStyle name="Comma 13 23 8" xfId="58483"/>
    <cellStyle name="Comma 13 24" xfId="1744"/>
    <cellStyle name="Comma 13 24 2" xfId="45105"/>
    <cellStyle name="Comma 13 24 3" xfId="49197"/>
    <cellStyle name="Comma 13 24 4" xfId="53344"/>
    <cellStyle name="Comma 13 24 5" xfId="57606"/>
    <cellStyle name="Comma 13 24 6" xfId="37097"/>
    <cellStyle name="Comma 13 25" xfId="1745"/>
    <cellStyle name="Comma 13 25 2" xfId="49255"/>
    <cellStyle name="Comma 13 25 3" xfId="53402"/>
    <cellStyle name="Comma 13 25 4" xfId="57664"/>
    <cellStyle name="Comma 13 25 5" xfId="41107"/>
    <cellStyle name="Comma 13 26" xfId="45243"/>
    <cellStyle name="Comma 13 26 2" xfId="53460"/>
    <cellStyle name="Comma 13 26 3" xfId="57722"/>
    <cellStyle name="Comma 13 27" xfId="49371"/>
    <cellStyle name="Comma 13 28" xfId="53581"/>
    <cellStyle name="Comma 13 29" xfId="23516"/>
    <cellStyle name="Comma 13 3" xfId="1746"/>
    <cellStyle name="Comma 13 3 10" xfId="53931"/>
    <cellStyle name="Comma 13 3 11" xfId="23546"/>
    <cellStyle name="Comma 13 3 12" xfId="57862"/>
    <cellStyle name="Comma 13 3 13" xfId="58484"/>
    <cellStyle name="Comma 13 3 2" xfId="1747"/>
    <cellStyle name="Comma 13 3 2 10" xfId="23547"/>
    <cellStyle name="Comma 13 3 2 11" xfId="58030"/>
    <cellStyle name="Comma 13 3 2 12" xfId="58485"/>
    <cellStyle name="Comma 13 3 2 2" xfId="1748"/>
    <cellStyle name="Comma 13 3 2 2 2" xfId="1749"/>
    <cellStyle name="Comma 13 3 2 2 2 2" xfId="35615"/>
    <cellStyle name="Comma 13 3 2 2 3" xfId="1750"/>
    <cellStyle name="Comma 13 3 2 2 3 2" xfId="39521"/>
    <cellStyle name="Comma 13 3 2 2 4" xfId="1751"/>
    <cellStyle name="Comma 13 3 2 2 4 2" xfId="43567"/>
    <cellStyle name="Comma 13 3 2 2 5" xfId="47674"/>
    <cellStyle name="Comma 13 3 2 2 6" xfId="51806"/>
    <cellStyle name="Comma 13 3 2 2 7" xfId="56083"/>
    <cellStyle name="Comma 13 3 2 2 8" xfId="23548"/>
    <cellStyle name="Comma 13 3 2 2 9" xfId="58486"/>
    <cellStyle name="Comma 13 3 2 3" xfId="1752"/>
    <cellStyle name="Comma 13 3 2 3 2" xfId="30509"/>
    <cellStyle name="Comma 13 3 2 4" xfId="1753"/>
    <cellStyle name="Comma 13 3 2 4 2" xfId="33670"/>
    <cellStyle name="Comma 13 3 2 5" xfId="1754"/>
    <cellStyle name="Comma 13 3 2 5 2" xfId="37599"/>
    <cellStyle name="Comma 13 3 2 6" xfId="1755"/>
    <cellStyle name="Comma 13 3 2 6 2" xfId="41616"/>
    <cellStyle name="Comma 13 3 2 7" xfId="45752"/>
    <cellStyle name="Comma 13 3 2 8" xfId="49853"/>
    <cellStyle name="Comma 13 3 2 9" xfId="54168"/>
    <cellStyle name="Comma 13 3 3" xfId="1756"/>
    <cellStyle name="Comma 13 3 3 10" xfId="58487"/>
    <cellStyle name="Comma 13 3 3 2" xfId="1757"/>
    <cellStyle name="Comma 13 3 3 2 2" xfId="35367"/>
    <cellStyle name="Comma 13 3 3 3" xfId="1758"/>
    <cellStyle name="Comma 13 3 3 3 2" xfId="39273"/>
    <cellStyle name="Comma 13 3 3 4" xfId="1759"/>
    <cellStyle name="Comma 13 3 3 4 2" xfId="43314"/>
    <cellStyle name="Comma 13 3 3 5" xfId="47426"/>
    <cellStyle name="Comma 13 3 3 6" xfId="51553"/>
    <cellStyle name="Comma 13 3 3 7" xfId="55835"/>
    <cellStyle name="Comma 13 3 3 8" xfId="23549"/>
    <cellStyle name="Comma 13 3 3 9" xfId="58132"/>
    <cellStyle name="Comma 13 3 4" xfId="1760"/>
    <cellStyle name="Comma 13 3 4 2" xfId="30508"/>
    <cellStyle name="Comma 13 3 5" xfId="1761"/>
    <cellStyle name="Comma 13 3 5 2" xfId="33380"/>
    <cellStyle name="Comma 13 3 6" xfId="1762"/>
    <cellStyle name="Comma 13 3 6 2" xfId="37355"/>
    <cellStyle name="Comma 13 3 7" xfId="1763"/>
    <cellStyle name="Comma 13 3 7 2" xfId="41369"/>
    <cellStyle name="Comma 13 3 8" xfId="45509"/>
    <cellStyle name="Comma 13 3 9" xfId="49599"/>
    <cellStyle name="Comma 13 30" xfId="57858"/>
    <cellStyle name="Comma 13 31" xfId="58452"/>
    <cellStyle name="Comma 13 4" xfId="1764"/>
    <cellStyle name="Comma 13 4 10" xfId="23550"/>
    <cellStyle name="Comma 13 4 11" xfId="57863"/>
    <cellStyle name="Comma 13 4 12" xfId="58488"/>
    <cellStyle name="Comma 13 4 2" xfId="1765"/>
    <cellStyle name="Comma 13 4 2 10" xfId="58489"/>
    <cellStyle name="Comma 13 4 2 2" xfId="1766"/>
    <cellStyle name="Comma 13 4 2 2 2" xfId="35616"/>
    <cellStyle name="Comma 13 4 2 3" xfId="1767"/>
    <cellStyle name="Comma 13 4 2 3 2" xfId="39522"/>
    <cellStyle name="Comma 13 4 2 4" xfId="1768"/>
    <cellStyle name="Comma 13 4 2 4 2" xfId="43568"/>
    <cellStyle name="Comma 13 4 2 5" xfId="47675"/>
    <cellStyle name="Comma 13 4 2 6" xfId="51807"/>
    <cellStyle name="Comma 13 4 2 7" xfId="56084"/>
    <cellStyle name="Comma 13 4 2 8" xfId="23551"/>
    <cellStyle name="Comma 13 4 2 9" xfId="58031"/>
    <cellStyle name="Comma 13 4 3" xfId="1769"/>
    <cellStyle name="Comma 13 4 3 2" xfId="30510"/>
    <cellStyle name="Comma 13 4 3 3" xfId="58133"/>
    <cellStyle name="Comma 13 4 4" xfId="1770"/>
    <cellStyle name="Comma 13 4 4 2" xfId="33671"/>
    <cellStyle name="Comma 13 4 5" xfId="1771"/>
    <cellStyle name="Comma 13 4 5 2" xfId="37600"/>
    <cellStyle name="Comma 13 4 6" xfId="1772"/>
    <cellStyle name="Comma 13 4 6 2" xfId="41617"/>
    <cellStyle name="Comma 13 4 7" xfId="45753"/>
    <cellStyle name="Comma 13 4 8" xfId="49854"/>
    <cellStyle name="Comma 13 4 9" xfId="54169"/>
    <cellStyle name="Comma 13 5" xfId="1773"/>
    <cellStyle name="Comma 13 5 10" xfId="23552"/>
    <cellStyle name="Comma 13 5 11" xfId="57864"/>
    <cellStyle name="Comma 13 5 12" xfId="58490"/>
    <cellStyle name="Comma 13 5 2" xfId="1774"/>
    <cellStyle name="Comma 13 5 2 10" xfId="58491"/>
    <cellStyle name="Comma 13 5 2 2" xfId="1775"/>
    <cellStyle name="Comma 13 5 2 2 2" xfId="36193"/>
    <cellStyle name="Comma 13 5 2 3" xfId="1776"/>
    <cellStyle name="Comma 13 5 2 3 2" xfId="40099"/>
    <cellStyle name="Comma 13 5 2 4" xfId="1777"/>
    <cellStyle name="Comma 13 5 2 4 2" xfId="44160"/>
    <cellStyle name="Comma 13 5 2 5" xfId="48252"/>
    <cellStyle name="Comma 13 5 2 6" xfId="52399"/>
    <cellStyle name="Comma 13 5 2 7" xfId="56661"/>
    <cellStyle name="Comma 13 5 2 8" xfId="23553"/>
    <cellStyle name="Comma 13 5 2 9" xfId="58032"/>
    <cellStyle name="Comma 13 5 3" xfId="1778"/>
    <cellStyle name="Comma 13 5 3 2" xfId="30511"/>
    <cellStyle name="Comma 13 5 3 3" xfId="58134"/>
    <cellStyle name="Comma 13 5 4" xfId="1779"/>
    <cellStyle name="Comma 13 5 4 2" xfId="34271"/>
    <cellStyle name="Comma 13 5 5" xfId="1780"/>
    <cellStyle name="Comma 13 5 5 2" xfId="38177"/>
    <cellStyle name="Comma 13 5 6" xfId="1781"/>
    <cellStyle name="Comma 13 5 6 2" xfId="42209"/>
    <cellStyle name="Comma 13 5 7" xfId="46330"/>
    <cellStyle name="Comma 13 5 8" xfId="50447"/>
    <cellStyle name="Comma 13 5 9" xfId="54739"/>
    <cellStyle name="Comma 13 6" xfId="1782"/>
    <cellStyle name="Comma 13 6 10" xfId="23554"/>
    <cellStyle name="Comma 13 6 11" xfId="58026"/>
    <cellStyle name="Comma 13 6 12" xfId="58492"/>
    <cellStyle name="Comma 13 6 2" xfId="1783"/>
    <cellStyle name="Comma 13 6 2 2" xfId="1784"/>
    <cellStyle name="Comma 13 6 2 2 2" xfId="36245"/>
    <cellStyle name="Comma 13 6 2 3" xfId="1785"/>
    <cellStyle name="Comma 13 6 2 3 2" xfId="40151"/>
    <cellStyle name="Comma 13 6 2 4" xfId="1786"/>
    <cellStyle name="Comma 13 6 2 4 2" xfId="44212"/>
    <cellStyle name="Comma 13 6 2 5" xfId="48304"/>
    <cellStyle name="Comma 13 6 2 6" xfId="52451"/>
    <cellStyle name="Comma 13 6 2 7" xfId="56713"/>
    <cellStyle name="Comma 13 6 2 8" xfId="23555"/>
    <cellStyle name="Comma 13 6 2 9" xfId="58493"/>
    <cellStyle name="Comma 13 6 3" xfId="1787"/>
    <cellStyle name="Comma 13 6 3 2" xfId="30512"/>
    <cellStyle name="Comma 13 6 4" xfId="1788"/>
    <cellStyle name="Comma 13 6 4 2" xfId="34323"/>
    <cellStyle name="Comma 13 6 5" xfId="1789"/>
    <cellStyle name="Comma 13 6 5 2" xfId="38229"/>
    <cellStyle name="Comma 13 6 6" xfId="1790"/>
    <cellStyle name="Comma 13 6 6 2" xfId="42261"/>
    <cellStyle name="Comma 13 6 7" xfId="46382"/>
    <cellStyle name="Comma 13 6 8" xfId="50499"/>
    <cellStyle name="Comma 13 6 9" xfId="54791"/>
    <cellStyle name="Comma 13 7" xfId="1791"/>
    <cellStyle name="Comma 13 7 10" xfId="23556"/>
    <cellStyle name="Comma 13 7 11" xfId="58128"/>
    <cellStyle name="Comma 13 7 12" xfId="58494"/>
    <cellStyle name="Comma 13 7 2" xfId="1792"/>
    <cellStyle name="Comma 13 7 2 2" xfId="1793"/>
    <cellStyle name="Comma 13 7 2 2 2" xfId="36301"/>
    <cellStyle name="Comma 13 7 2 3" xfId="1794"/>
    <cellStyle name="Comma 13 7 2 3 2" xfId="40207"/>
    <cellStyle name="Comma 13 7 2 4" xfId="1795"/>
    <cellStyle name="Comma 13 7 2 4 2" xfId="44268"/>
    <cellStyle name="Comma 13 7 2 5" xfId="48360"/>
    <cellStyle name="Comma 13 7 2 6" xfId="52507"/>
    <cellStyle name="Comma 13 7 2 7" xfId="56769"/>
    <cellStyle name="Comma 13 7 2 8" xfId="23557"/>
    <cellStyle name="Comma 13 7 2 9" xfId="58495"/>
    <cellStyle name="Comma 13 7 3" xfId="1796"/>
    <cellStyle name="Comma 13 7 3 2" xfId="30513"/>
    <cellStyle name="Comma 13 7 4" xfId="1797"/>
    <cellStyle name="Comma 13 7 4 2" xfId="34379"/>
    <cellStyle name="Comma 13 7 5" xfId="1798"/>
    <cellStyle name="Comma 13 7 5 2" xfId="38285"/>
    <cellStyle name="Comma 13 7 6" xfId="1799"/>
    <cellStyle name="Comma 13 7 6 2" xfId="42317"/>
    <cellStyle name="Comma 13 7 7" xfId="46438"/>
    <cellStyle name="Comma 13 7 8" xfId="50555"/>
    <cellStyle name="Comma 13 7 9" xfId="54847"/>
    <cellStyle name="Comma 13 8" xfId="1800"/>
    <cellStyle name="Comma 13 8 10" xfId="23558"/>
    <cellStyle name="Comma 13 8 11" xfId="58496"/>
    <cellStyle name="Comma 13 8 2" xfId="1801"/>
    <cellStyle name="Comma 13 8 2 2" xfId="1802"/>
    <cellStyle name="Comma 13 8 2 2 2" xfId="36353"/>
    <cellStyle name="Comma 13 8 2 3" xfId="1803"/>
    <cellStyle name="Comma 13 8 2 3 2" xfId="40259"/>
    <cellStyle name="Comma 13 8 2 4" xfId="1804"/>
    <cellStyle name="Comma 13 8 2 4 2" xfId="44320"/>
    <cellStyle name="Comma 13 8 2 5" xfId="48412"/>
    <cellStyle name="Comma 13 8 2 6" xfId="52559"/>
    <cellStyle name="Comma 13 8 2 7" xfId="56821"/>
    <cellStyle name="Comma 13 8 2 8" xfId="23559"/>
    <cellStyle name="Comma 13 8 2 9" xfId="58497"/>
    <cellStyle name="Comma 13 8 3" xfId="1805"/>
    <cellStyle name="Comma 13 8 3 2" xfId="30514"/>
    <cellStyle name="Comma 13 8 4" xfId="1806"/>
    <cellStyle name="Comma 13 8 4 2" xfId="34431"/>
    <cellStyle name="Comma 13 8 5" xfId="1807"/>
    <cellStyle name="Comma 13 8 5 2" xfId="38337"/>
    <cellStyle name="Comma 13 8 6" xfId="1808"/>
    <cellStyle name="Comma 13 8 6 2" xfId="42369"/>
    <cellStyle name="Comma 13 8 7" xfId="46490"/>
    <cellStyle name="Comma 13 8 8" xfId="50607"/>
    <cellStyle name="Comma 13 8 9" xfId="54899"/>
    <cellStyle name="Comma 13 9" xfId="1809"/>
    <cellStyle name="Comma 13 9 10" xfId="23560"/>
    <cellStyle name="Comma 13 9 11" xfId="58498"/>
    <cellStyle name="Comma 13 9 2" xfId="1810"/>
    <cellStyle name="Comma 13 9 2 2" xfId="1811"/>
    <cellStyle name="Comma 13 9 2 2 2" xfId="36406"/>
    <cellStyle name="Comma 13 9 2 3" xfId="1812"/>
    <cellStyle name="Comma 13 9 2 3 2" xfId="40312"/>
    <cellStyle name="Comma 13 9 2 4" xfId="1813"/>
    <cellStyle name="Comma 13 9 2 4 2" xfId="44373"/>
    <cellStyle name="Comma 13 9 2 5" xfId="48465"/>
    <cellStyle name="Comma 13 9 2 6" xfId="52612"/>
    <cellStyle name="Comma 13 9 2 7" xfId="56874"/>
    <cellStyle name="Comma 13 9 2 8" xfId="23561"/>
    <cellStyle name="Comma 13 9 2 9" xfId="58499"/>
    <cellStyle name="Comma 13 9 3" xfId="1814"/>
    <cellStyle name="Comma 13 9 3 2" xfId="30515"/>
    <cellStyle name="Comma 13 9 4" xfId="1815"/>
    <cellStyle name="Comma 13 9 4 2" xfId="34483"/>
    <cellStyle name="Comma 13 9 5" xfId="1816"/>
    <cellStyle name="Comma 13 9 5 2" xfId="38389"/>
    <cellStyle name="Comma 13 9 6" xfId="1817"/>
    <cellStyle name="Comma 13 9 6 2" xfId="42422"/>
    <cellStyle name="Comma 13 9 7" xfId="46542"/>
    <cellStyle name="Comma 13 9 8" xfId="50661"/>
    <cellStyle name="Comma 13 9 9" xfId="54951"/>
    <cellStyle name="Comma 14" xfId="1818"/>
    <cellStyle name="Comma 14 10" xfId="1819"/>
    <cellStyle name="Comma 14 10 10" xfId="23563"/>
    <cellStyle name="Comma 14 10 11" xfId="58501"/>
    <cellStyle name="Comma 14 10 2" xfId="1820"/>
    <cellStyle name="Comma 14 10 2 2" xfId="1821"/>
    <cellStyle name="Comma 14 10 2 2 2" xfId="36460"/>
    <cellStyle name="Comma 14 10 2 3" xfId="1822"/>
    <cellStyle name="Comma 14 10 2 3 2" xfId="40366"/>
    <cellStyle name="Comma 14 10 2 4" xfId="1823"/>
    <cellStyle name="Comma 14 10 2 4 2" xfId="44427"/>
    <cellStyle name="Comma 14 10 2 5" xfId="48519"/>
    <cellStyle name="Comma 14 10 2 6" xfId="52666"/>
    <cellStyle name="Comma 14 10 2 7" xfId="56928"/>
    <cellStyle name="Comma 14 10 2 8" xfId="23564"/>
    <cellStyle name="Comma 14 10 2 9" xfId="58502"/>
    <cellStyle name="Comma 14 10 3" xfId="1824"/>
    <cellStyle name="Comma 14 10 3 2" xfId="30517"/>
    <cellStyle name="Comma 14 10 4" xfId="1825"/>
    <cellStyle name="Comma 14 10 4 2" xfId="34537"/>
    <cellStyle name="Comma 14 10 5" xfId="1826"/>
    <cellStyle name="Comma 14 10 5 2" xfId="38443"/>
    <cellStyle name="Comma 14 10 6" xfId="1827"/>
    <cellStyle name="Comma 14 10 6 2" xfId="42476"/>
    <cellStyle name="Comma 14 10 7" xfId="46596"/>
    <cellStyle name="Comma 14 10 8" xfId="50715"/>
    <cellStyle name="Comma 14 10 9" xfId="55005"/>
    <cellStyle name="Comma 14 11" xfId="1828"/>
    <cellStyle name="Comma 14 11 10" xfId="23565"/>
    <cellStyle name="Comma 14 11 11" xfId="58503"/>
    <cellStyle name="Comma 14 11 2" xfId="1829"/>
    <cellStyle name="Comma 14 11 2 2" xfId="1830"/>
    <cellStyle name="Comma 14 11 2 2 2" xfId="36520"/>
    <cellStyle name="Comma 14 11 2 3" xfId="1831"/>
    <cellStyle name="Comma 14 11 2 3 2" xfId="40426"/>
    <cellStyle name="Comma 14 11 2 4" xfId="1832"/>
    <cellStyle name="Comma 14 11 2 4 2" xfId="44487"/>
    <cellStyle name="Comma 14 11 2 5" xfId="48579"/>
    <cellStyle name="Comma 14 11 2 6" xfId="52726"/>
    <cellStyle name="Comma 14 11 2 7" xfId="56988"/>
    <cellStyle name="Comma 14 11 2 8" xfId="23566"/>
    <cellStyle name="Comma 14 11 2 9" xfId="58504"/>
    <cellStyle name="Comma 14 11 3" xfId="1833"/>
    <cellStyle name="Comma 14 11 3 2" xfId="30518"/>
    <cellStyle name="Comma 14 11 4" xfId="1834"/>
    <cellStyle name="Comma 14 11 4 2" xfId="34597"/>
    <cellStyle name="Comma 14 11 5" xfId="1835"/>
    <cellStyle name="Comma 14 11 5 2" xfId="38503"/>
    <cellStyle name="Comma 14 11 6" xfId="1836"/>
    <cellStyle name="Comma 14 11 6 2" xfId="42536"/>
    <cellStyle name="Comma 14 11 7" xfId="46656"/>
    <cellStyle name="Comma 14 11 8" xfId="50775"/>
    <cellStyle name="Comma 14 11 9" xfId="55065"/>
    <cellStyle name="Comma 14 12" xfId="1837"/>
    <cellStyle name="Comma 14 12 10" xfId="23567"/>
    <cellStyle name="Comma 14 12 11" xfId="58505"/>
    <cellStyle name="Comma 14 12 2" xfId="1838"/>
    <cellStyle name="Comma 14 12 2 2" xfId="1839"/>
    <cellStyle name="Comma 14 12 2 2 2" xfId="36578"/>
    <cellStyle name="Comma 14 12 2 3" xfId="1840"/>
    <cellStyle name="Comma 14 12 2 3 2" xfId="40484"/>
    <cellStyle name="Comma 14 12 2 4" xfId="1841"/>
    <cellStyle name="Comma 14 12 2 4 2" xfId="44545"/>
    <cellStyle name="Comma 14 12 2 5" xfId="48637"/>
    <cellStyle name="Comma 14 12 2 6" xfId="52784"/>
    <cellStyle name="Comma 14 12 2 7" xfId="57046"/>
    <cellStyle name="Comma 14 12 2 8" xfId="23568"/>
    <cellStyle name="Comma 14 12 2 9" xfId="58506"/>
    <cellStyle name="Comma 14 12 3" xfId="1842"/>
    <cellStyle name="Comma 14 12 3 2" xfId="30519"/>
    <cellStyle name="Comma 14 12 4" xfId="1843"/>
    <cellStyle name="Comma 14 12 4 2" xfId="34655"/>
    <cellStyle name="Comma 14 12 5" xfId="1844"/>
    <cellStyle name="Comma 14 12 5 2" xfId="38561"/>
    <cellStyle name="Comma 14 12 6" xfId="1845"/>
    <cellStyle name="Comma 14 12 6 2" xfId="42594"/>
    <cellStyle name="Comma 14 12 7" xfId="46714"/>
    <cellStyle name="Comma 14 12 8" xfId="50833"/>
    <cellStyle name="Comma 14 12 9" xfId="55123"/>
    <cellStyle name="Comma 14 13" xfId="1846"/>
    <cellStyle name="Comma 14 13 10" xfId="23569"/>
    <cellStyle name="Comma 14 13 11" xfId="58507"/>
    <cellStyle name="Comma 14 13 2" xfId="1847"/>
    <cellStyle name="Comma 14 13 2 2" xfId="1848"/>
    <cellStyle name="Comma 14 13 2 2 2" xfId="36636"/>
    <cellStyle name="Comma 14 13 2 3" xfId="1849"/>
    <cellStyle name="Comma 14 13 2 3 2" xfId="40541"/>
    <cellStyle name="Comma 14 13 2 4" xfId="1850"/>
    <cellStyle name="Comma 14 13 2 4 2" xfId="44602"/>
    <cellStyle name="Comma 14 13 2 5" xfId="48694"/>
    <cellStyle name="Comma 14 13 2 6" xfId="52841"/>
    <cellStyle name="Comma 14 13 2 7" xfId="57103"/>
    <cellStyle name="Comma 14 13 2 8" xfId="23570"/>
    <cellStyle name="Comma 14 13 2 9" xfId="58508"/>
    <cellStyle name="Comma 14 13 3" xfId="1851"/>
    <cellStyle name="Comma 14 13 3 2" xfId="30520"/>
    <cellStyle name="Comma 14 13 4" xfId="1852"/>
    <cellStyle name="Comma 14 13 4 2" xfId="34712"/>
    <cellStyle name="Comma 14 13 5" xfId="1853"/>
    <cellStyle name="Comma 14 13 5 2" xfId="38618"/>
    <cellStyle name="Comma 14 13 6" xfId="1854"/>
    <cellStyle name="Comma 14 13 6 2" xfId="42651"/>
    <cellStyle name="Comma 14 13 7" xfId="46771"/>
    <cellStyle name="Comma 14 13 8" xfId="50890"/>
    <cellStyle name="Comma 14 13 9" xfId="55180"/>
    <cellStyle name="Comma 14 14" xfId="1855"/>
    <cellStyle name="Comma 14 14 10" xfId="23571"/>
    <cellStyle name="Comma 14 14 11" xfId="58509"/>
    <cellStyle name="Comma 14 14 2" xfId="1856"/>
    <cellStyle name="Comma 14 14 2 2" xfId="1857"/>
    <cellStyle name="Comma 14 14 2 2 2" xfId="36689"/>
    <cellStyle name="Comma 14 14 2 3" xfId="1858"/>
    <cellStyle name="Comma 14 14 2 3 2" xfId="40594"/>
    <cellStyle name="Comma 14 14 2 4" xfId="1859"/>
    <cellStyle name="Comma 14 14 2 4 2" xfId="44655"/>
    <cellStyle name="Comma 14 14 2 5" xfId="48747"/>
    <cellStyle name="Comma 14 14 2 6" xfId="52894"/>
    <cellStyle name="Comma 14 14 2 7" xfId="57156"/>
    <cellStyle name="Comma 14 14 2 8" xfId="23572"/>
    <cellStyle name="Comma 14 14 2 9" xfId="58510"/>
    <cellStyle name="Comma 14 14 3" xfId="1860"/>
    <cellStyle name="Comma 14 14 3 2" xfId="30521"/>
    <cellStyle name="Comma 14 14 4" xfId="1861"/>
    <cellStyle name="Comma 14 14 4 2" xfId="34765"/>
    <cellStyle name="Comma 14 14 5" xfId="1862"/>
    <cellStyle name="Comma 14 14 5 2" xfId="38671"/>
    <cellStyle name="Comma 14 14 6" xfId="1863"/>
    <cellStyle name="Comma 14 14 6 2" xfId="42704"/>
    <cellStyle name="Comma 14 14 7" xfId="46824"/>
    <cellStyle name="Comma 14 14 8" xfId="50943"/>
    <cellStyle name="Comma 14 14 9" xfId="55233"/>
    <cellStyle name="Comma 14 15" xfId="1864"/>
    <cellStyle name="Comma 14 15 10" xfId="23573"/>
    <cellStyle name="Comma 14 15 11" xfId="58511"/>
    <cellStyle name="Comma 14 15 2" xfId="1865"/>
    <cellStyle name="Comma 14 15 2 2" xfId="1866"/>
    <cellStyle name="Comma 14 15 2 2 2" xfId="36752"/>
    <cellStyle name="Comma 14 15 2 3" xfId="1867"/>
    <cellStyle name="Comma 14 15 2 3 2" xfId="40656"/>
    <cellStyle name="Comma 14 15 2 4" xfId="1868"/>
    <cellStyle name="Comma 14 15 2 4 2" xfId="44717"/>
    <cellStyle name="Comma 14 15 2 5" xfId="48809"/>
    <cellStyle name="Comma 14 15 2 6" xfId="52956"/>
    <cellStyle name="Comma 14 15 2 7" xfId="57218"/>
    <cellStyle name="Comma 14 15 2 8" xfId="23574"/>
    <cellStyle name="Comma 14 15 2 9" xfId="58512"/>
    <cellStyle name="Comma 14 15 3" xfId="1869"/>
    <cellStyle name="Comma 14 15 3 2" xfId="30522"/>
    <cellStyle name="Comma 14 15 4" xfId="1870"/>
    <cellStyle name="Comma 14 15 4 2" xfId="34827"/>
    <cellStyle name="Comma 14 15 5" xfId="1871"/>
    <cellStyle name="Comma 14 15 5 2" xfId="38733"/>
    <cellStyle name="Comma 14 15 6" xfId="1872"/>
    <cellStyle name="Comma 14 15 6 2" xfId="42766"/>
    <cellStyle name="Comma 14 15 7" xfId="46886"/>
    <cellStyle name="Comma 14 15 8" xfId="51005"/>
    <cellStyle name="Comma 14 15 9" xfId="55295"/>
    <cellStyle name="Comma 14 16" xfId="1873"/>
    <cellStyle name="Comma 14 16 10" xfId="23575"/>
    <cellStyle name="Comma 14 16 11" xfId="58513"/>
    <cellStyle name="Comma 14 16 2" xfId="1874"/>
    <cellStyle name="Comma 14 16 2 2" xfId="1875"/>
    <cellStyle name="Comma 14 16 2 2 2" xfId="36809"/>
    <cellStyle name="Comma 14 16 2 3" xfId="1876"/>
    <cellStyle name="Comma 14 16 2 3 2" xfId="40713"/>
    <cellStyle name="Comma 14 16 2 4" xfId="1877"/>
    <cellStyle name="Comma 14 16 2 4 2" xfId="44774"/>
    <cellStyle name="Comma 14 16 2 5" xfId="48866"/>
    <cellStyle name="Comma 14 16 2 6" xfId="53013"/>
    <cellStyle name="Comma 14 16 2 7" xfId="57275"/>
    <cellStyle name="Comma 14 16 2 8" xfId="23576"/>
    <cellStyle name="Comma 14 16 2 9" xfId="58514"/>
    <cellStyle name="Comma 14 16 3" xfId="1878"/>
    <cellStyle name="Comma 14 16 3 2" xfId="30523"/>
    <cellStyle name="Comma 14 16 4" xfId="1879"/>
    <cellStyle name="Comma 14 16 4 2" xfId="34884"/>
    <cellStyle name="Comma 14 16 5" xfId="1880"/>
    <cellStyle name="Comma 14 16 5 2" xfId="38790"/>
    <cellStyle name="Comma 14 16 6" xfId="1881"/>
    <cellStyle name="Comma 14 16 6 2" xfId="42823"/>
    <cellStyle name="Comma 14 16 7" xfId="46943"/>
    <cellStyle name="Comma 14 16 8" xfId="51062"/>
    <cellStyle name="Comma 14 16 9" xfId="55352"/>
    <cellStyle name="Comma 14 17" xfId="1882"/>
    <cellStyle name="Comma 14 17 10" xfId="23577"/>
    <cellStyle name="Comma 14 17 11" xfId="58515"/>
    <cellStyle name="Comma 14 17 2" xfId="1883"/>
    <cellStyle name="Comma 14 17 2 2" xfId="1884"/>
    <cellStyle name="Comma 14 17 2 2 2" xfId="36861"/>
    <cellStyle name="Comma 14 17 2 3" xfId="1885"/>
    <cellStyle name="Comma 14 17 2 3 2" xfId="40765"/>
    <cellStyle name="Comma 14 17 2 4" xfId="1886"/>
    <cellStyle name="Comma 14 17 2 4 2" xfId="44826"/>
    <cellStyle name="Comma 14 17 2 5" xfId="48918"/>
    <cellStyle name="Comma 14 17 2 6" xfId="53065"/>
    <cellStyle name="Comma 14 17 2 7" xfId="57327"/>
    <cellStyle name="Comma 14 17 2 8" xfId="23578"/>
    <cellStyle name="Comma 14 17 2 9" xfId="58516"/>
    <cellStyle name="Comma 14 17 3" xfId="1887"/>
    <cellStyle name="Comma 14 17 3 2" xfId="30524"/>
    <cellStyle name="Comma 14 17 4" xfId="1888"/>
    <cellStyle name="Comma 14 17 4 2" xfId="34936"/>
    <cellStyle name="Comma 14 17 5" xfId="1889"/>
    <cellStyle name="Comma 14 17 5 2" xfId="38842"/>
    <cellStyle name="Comma 14 17 6" xfId="1890"/>
    <cellStyle name="Comma 14 17 6 2" xfId="42875"/>
    <cellStyle name="Comma 14 17 7" xfId="46995"/>
    <cellStyle name="Comma 14 17 8" xfId="51114"/>
    <cellStyle name="Comma 14 17 9" xfId="55404"/>
    <cellStyle name="Comma 14 18" xfId="1891"/>
    <cellStyle name="Comma 14 18 10" xfId="23579"/>
    <cellStyle name="Comma 14 18 11" xfId="58517"/>
    <cellStyle name="Comma 14 18 2" xfId="1892"/>
    <cellStyle name="Comma 14 18 2 2" xfId="1893"/>
    <cellStyle name="Comma 14 18 2 2 2" xfId="36913"/>
    <cellStyle name="Comma 14 18 2 3" xfId="1894"/>
    <cellStyle name="Comma 14 18 2 3 2" xfId="40817"/>
    <cellStyle name="Comma 14 18 2 4" xfId="1895"/>
    <cellStyle name="Comma 14 18 2 4 2" xfId="44878"/>
    <cellStyle name="Comma 14 18 2 5" xfId="48970"/>
    <cellStyle name="Comma 14 18 2 6" xfId="53117"/>
    <cellStyle name="Comma 14 18 2 7" xfId="57379"/>
    <cellStyle name="Comma 14 18 2 8" xfId="23580"/>
    <cellStyle name="Comma 14 18 2 9" xfId="58518"/>
    <cellStyle name="Comma 14 18 3" xfId="1896"/>
    <cellStyle name="Comma 14 18 3 2" xfId="30525"/>
    <cellStyle name="Comma 14 18 4" xfId="1897"/>
    <cellStyle name="Comma 14 18 4 2" xfId="34988"/>
    <cellStyle name="Comma 14 18 5" xfId="1898"/>
    <cellStyle name="Comma 14 18 5 2" xfId="38894"/>
    <cellStyle name="Comma 14 18 6" xfId="1899"/>
    <cellStyle name="Comma 14 18 6 2" xfId="42927"/>
    <cellStyle name="Comma 14 18 7" xfId="47047"/>
    <cellStyle name="Comma 14 18 8" xfId="51166"/>
    <cellStyle name="Comma 14 18 9" xfId="55456"/>
    <cellStyle name="Comma 14 19" xfId="1900"/>
    <cellStyle name="Comma 14 19 2" xfId="1901"/>
    <cellStyle name="Comma 14 19 2 2" xfId="35040"/>
    <cellStyle name="Comma 14 19 3" xfId="1902"/>
    <cellStyle name="Comma 14 19 3 2" xfId="38946"/>
    <cellStyle name="Comma 14 19 4" xfId="1903"/>
    <cellStyle name="Comma 14 19 4 2" xfId="42979"/>
    <cellStyle name="Comma 14 19 5" xfId="47099"/>
    <cellStyle name="Comma 14 19 6" xfId="51218"/>
    <cellStyle name="Comma 14 19 7" xfId="55508"/>
    <cellStyle name="Comma 14 19 8" xfId="23581"/>
    <cellStyle name="Comma 14 19 9" xfId="58519"/>
    <cellStyle name="Comma 14 2" xfId="1904"/>
    <cellStyle name="Comma 14 2 10" xfId="49498"/>
    <cellStyle name="Comma 14 2 11" xfId="53717"/>
    <cellStyle name="Comma 14 2 12" xfId="23582"/>
    <cellStyle name="Comma 14 2 13" xfId="57866"/>
    <cellStyle name="Comma 14 2 14" xfId="58520"/>
    <cellStyle name="Comma 14 2 2" xfId="1905"/>
    <cellStyle name="Comma 14 2 2 10" xfId="54048"/>
    <cellStyle name="Comma 14 2 2 11" xfId="23583"/>
    <cellStyle name="Comma 14 2 2 12" xfId="58034"/>
    <cellStyle name="Comma 14 2 2 13" xfId="58521"/>
    <cellStyle name="Comma 14 2 2 2" xfId="1906"/>
    <cellStyle name="Comma 14 2 2 2 10" xfId="23584"/>
    <cellStyle name="Comma 14 2 2 2 11" xfId="58522"/>
    <cellStyle name="Comma 14 2 2 2 2" xfId="1907"/>
    <cellStyle name="Comma 14 2 2 2 2 2" xfId="1908"/>
    <cellStyle name="Comma 14 2 2 2 2 2 2" xfId="35617"/>
    <cellStyle name="Comma 14 2 2 2 2 3" xfId="1909"/>
    <cellStyle name="Comma 14 2 2 2 2 3 2" xfId="39523"/>
    <cellStyle name="Comma 14 2 2 2 2 4" xfId="1910"/>
    <cellStyle name="Comma 14 2 2 2 2 4 2" xfId="43569"/>
    <cellStyle name="Comma 14 2 2 2 2 5" xfId="47676"/>
    <cellStyle name="Comma 14 2 2 2 2 6" xfId="51808"/>
    <cellStyle name="Comma 14 2 2 2 2 7" xfId="56085"/>
    <cellStyle name="Comma 14 2 2 2 2 8" xfId="23585"/>
    <cellStyle name="Comma 14 2 2 2 2 9" xfId="58523"/>
    <cellStyle name="Comma 14 2 2 2 3" xfId="1911"/>
    <cellStyle name="Comma 14 2 2 2 3 2" xfId="30528"/>
    <cellStyle name="Comma 14 2 2 2 4" xfId="1912"/>
    <cellStyle name="Comma 14 2 2 2 4 2" xfId="33672"/>
    <cellStyle name="Comma 14 2 2 2 5" xfId="1913"/>
    <cellStyle name="Comma 14 2 2 2 5 2" xfId="37601"/>
    <cellStyle name="Comma 14 2 2 2 6" xfId="1914"/>
    <cellStyle name="Comma 14 2 2 2 6 2" xfId="41618"/>
    <cellStyle name="Comma 14 2 2 2 7" xfId="45754"/>
    <cellStyle name="Comma 14 2 2 2 8" xfId="49855"/>
    <cellStyle name="Comma 14 2 2 2 9" xfId="54170"/>
    <cellStyle name="Comma 14 2 2 3" xfId="1915"/>
    <cellStyle name="Comma 14 2 2 3 2" xfId="1916"/>
    <cellStyle name="Comma 14 2 2 3 2 2" xfId="35487"/>
    <cellStyle name="Comma 14 2 2 3 3" xfId="1917"/>
    <cellStyle name="Comma 14 2 2 3 3 2" xfId="39393"/>
    <cellStyle name="Comma 14 2 2 3 4" xfId="1918"/>
    <cellStyle name="Comma 14 2 2 3 4 2" xfId="43435"/>
    <cellStyle name="Comma 14 2 2 3 5" xfId="47546"/>
    <cellStyle name="Comma 14 2 2 3 6" xfId="51674"/>
    <cellStyle name="Comma 14 2 2 3 7" xfId="55955"/>
    <cellStyle name="Comma 14 2 2 3 8" xfId="23586"/>
    <cellStyle name="Comma 14 2 2 3 9" xfId="58524"/>
    <cellStyle name="Comma 14 2 2 4" xfId="1919"/>
    <cellStyle name="Comma 14 2 2 4 2" xfId="30527"/>
    <cellStyle name="Comma 14 2 2 5" xfId="1920"/>
    <cellStyle name="Comma 14 2 2 5 2" xfId="33500"/>
    <cellStyle name="Comma 14 2 2 6" xfId="1921"/>
    <cellStyle name="Comma 14 2 2 6 2" xfId="37475"/>
    <cellStyle name="Comma 14 2 2 7" xfId="1922"/>
    <cellStyle name="Comma 14 2 2 7 2" xfId="41489"/>
    <cellStyle name="Comma 14 2 2 8" xfId="45629"/>
    <cellStyle name="Comma 14 2 2 9" xfId="49720"/>
    <cellStyle name="Comma 14 2 3" xfId="1923"/>
    <cellStyle name="Comma 14 2 3 10" xfId="23587"/>
    <cellStyle name="Comma 14 2 3 11" xfId="58136"/>
    <cellStyle name="Comma 14 2 3 12" xfId="58525"/>
    <cellStyle name="Comma 14 2 3 2" xfId="1924"/>
    <cellStyle name="Comma 14 2 3 2 2" xfId="1925"/>
    <cellStyle name="Comma 14 2 3 2 2 2" xfId="35618"/>
    <cellStyle name="Comma 14 2 3 2 3" xfId="1926"/>
    <cellStyle name="Comma 14 2 3 2 3 2" xfId="39524"/>
    <cellStyle name="Comma 14 2 3 2 4" xfId="1927"/>
    <cellStyle name="Comma 14 2 3 2 4 2" xfId="43570"/>
    <cellStyle name="Comma 14 2 3 2 5" xfId="47677"/>
    <cellStyle name="Comma 14 2 3 2 6" xfId="51809"/>
    <cellStyle name="Comma 14 2 3 2 7" xfId="56086"/>
    <cellStyle name="Comma 14 2 3 2 8" xfId="23588"/>
    <cellStyle name="Comma 14 2 3 2 9" xfId="58526"/>
    <cellStyle name="Comma 14 2 3 3" xfId="1928"/>
    <cellStyle name="Comma 14 2 3 3 2" xfId="30529"/>
    <cellStyle name="Comma 14 2 3 4" xfId="1929"/>
    <cellStyle name="Comma 14 2 3 4 2" xfId="33673"/>
    <cellStyle name="Comma 14 2 3 5" xfId="1930"/>
    <cellStyle name="Comma 14 2 3 5 2" xfId="37602"/>
    <cellStyle name="Comma 14 2 3 6" xfId="1931"/>
    <cellStyle name="Comma 14 2 3 6 2" xfId="41619"/>
    <cellStyle name="Comma 14 2 3 7" xfId="45755"/>
    <cellStyle name="Comma 14 2 3 8" xfId="49856"/>
    <cellStyle name="Comma 14 2 3 9" xfId="54171"/>
    <cellStyle name="Comma 14 2 4" xfId="1932"/>
    <cellStyle name="Comma 14 2 4 2" xfId="1933"/>
    <cellStyle name="Comma 14 2 4 2 2" xfId="35269"/>
    <cellStyle name="Comma 14 2 4 3" xfId="1934"/>
    <cellStyle name="Comma 14 2 4 3 2" xfId="39175"/>
    <cellStyle name="Comma 14 2 4 4" xfId="1935"/>
    <cellStyle name="Comma 14 2 4 4 2" xfId="43213"/>
    <cellStyle name="Comma 14 2 4 5" xfId="47328"/>
    <cellStyle name="Comma 14 2 4 6" xfId="51452"/>
    <cellStyle name="Comma 14 2 4 7" xfId="55737"/>
    <cellStyle name="Comma 14 2 4 8" xfId="23589"/>
    <cellStyle name="Comma 14 2 4 9" xfId="58527"/>
    <cellStyle name="Comma 14 2 5" xfId="1936"/>
    <cellStyle name="Comma 14 2 5 2" xfId="57781"/>
    <cellStyle name="Comma 14 2 5 3" xfId="30526"/>
    <cellStyle name="Comma 14 2 6" xfId="1937"/>
    <cellStyle name="Comma 14 2 6 2" xfId="33284"/>
    <cellStyle name="Comma 14 2 7" xfId="1938"/>
    <cellStyle name="Comma 14 2 7 2" xfId="37259"/>
    <cellStyle name="Comma 14 2 8" xfId="1939"/>
    <cellStyle name="Comma 14 2 8 2" xfId="41273"/>
    <cellStyle name="Comma 14 2 9" xfId="45413"/>
    <cellStyle name="Comma 14 20" xfId="1940"/>
    <cellStyle name="Comma 14 20 2" xfId="1941"/>
    <cellStyle name="Comma 14 20 2 2" xfId="35159"/>
    <cellStyle name="Comma 14 20 3" xfId="1942"/>
    <cellStyle name="Comma 14 20 3 2" xfId="39065"/>
    <cellStyle name="Comma 14 20 4" xfId="1943"/>
    <cellStyle name="Comma 14 20 4 2" xfId="43098"/>
    <cellStyle name="Comma 14 20 5" xfId="47218"/>
    <cellStyle name="Comma 14 20 6" xfId="51337"/>
    <cellStyle name="Comma 14 20 7" xfId="55627"/>
    <cellStyle name="Comma 14 20 8" xfId="23590"/>
    <cellStyle name="Comma 14 20 9" xfId="58528"/>
    <cellStyle name="Comma 14 21" xfId="1944"/>
    <cellStyle name="Comma 14 21 2" xfId="1945"/>
    <cellStyle name="Comma 14 21 2 2" xfId="36965"/>
    <cellStyle name="Comma 14 21 3" xfId="1946"/>
    <cellStyle name="Comma 14 21 3 2" xfId="40869"/>
    <cellStyle name="Comma 14 21 4" xfId="1947"/>
    <cellStyle name="Comma 14 21 4 2" xfId="44930"/>
    <cellStyle name="Comma 14 21 5" xfId="49022"/>
    <cellStyle name="Comma 14 21 6" xfId="53169"/>
    <cellStyle name="Comma 14 21 7" xfId="57431"/>
    <cellStyle name="Comma 14 21 8" xfId="23591"/>
    <cellStyle name="Comma 14 21 9" xfId="58529"/>
    <cellStyle name="Comma 14 22" xfId="1948"/>
    <cellStyle name="Comma 14 22 2" xfId="1949"/>
    <cellStyle name="Comma 14 22 2 2" xfId="37022"/>
    <cellStyle name="Comma 14 22 3" xfId="1950"/>
    <cellStyle name="Comma 14 22 3 2" xfId="40925"/>
    <cellStyle name="Comma 14 22 4" xfId="44986"/>
    <cellStyle name="Comma 14 22 5" xfId="49078"/>
    <cellStyle name="Comma 14 22 6" xfId="53225"/>
    <cellStyle name="Comma 14 22 7" xfId="57487"/>
    <cellStyle name="Comma 14 22 8" xfId="30516"/>
    <cellStyle name="Comma 14 23" xfId="1951"/>
    <cellStyle name="Comma 14 23 2" xfId="1952"/>
    <cellStyle name="Comma 14 23 2 2" xfId="40983"/>
    <cellStyle name="Comma 14 23 3" xfId="45044"/>
    <cellStyle name="Comma 14 23 4" xfId="49136"/>
    <cellStyle name="Comma 14 23 5" xfId="53283"/>
    <cellStyle name="Comma 14 23 6" xfId="57545"/>
    <cellStyle name="Comma 14 23 7" xfId="33087"/>
    <cellStyle name="Comma 14 24" xfId="1953"/>
    <cellStyle name="Comma 14 24 2" xfId="45106"/>
    <cellStyle name="Comma 14 24 3" xfId="49198"/>
    <cellStyle name="Comma 14 24 4" xfId="53345"/>
    <cellStyle name="Comma 14 24 5" xfId="57607"/>
    <cellStyle name="Comma 14 24 6" xfId="37098"/>
    <cellStyle name="Comma 14 25" xfId="1954"/>
    <cellStyle name="Comma 14 25 2" xfId="49256"/>
    <cellStyle name="Comma 14 25 3" xfId="53403"/>
    <cellStyle name="Comma 14 25 4" xfId="57665"/>
    <cellStyle name="Comma 14 25 5" xfId="41108"/>
    <cellStyle name="Comma 14 26" xfId="45244"/>
    <cellStyle name="Comma 14 26 2" xfId="53461"/>
    <cellStyle name="Comma 14 26 3" xfId="57723"/>
    <cellStyle name="Comma 14 27" xfId="49381"/>
    <cellStyle name="Comma 14 28" xfId="53582"/>
    <cellStyle name="Comma 14 29" xfId="23562"/>
    <cellStyle name="Comma 14 3" xfId="1955"/>
    <cellStyle name="Comma 14 3 10" xfId="53941"/>
    <cellStyle name="Comma 14 3 11" xfId="23592"/>
    <cellStyle name="Comma 14 3 12" xfId="58033"/>
    <cellStyle name="Comma 14 3 13" xfId="58530"/>
    <cellStyle name="Comma 14 3 2" xfId="1956"/>
    <cellStyle name="Comma 14 3 2 10" xfId="23593"/>
    <cellStyle name="Comma 14 3 2 11" xfId="58531"/>
    <cellStyle name="Comma 14 3 2 2" xfId="1957"/>
    <cellStyle name="Comma 14 3 2 2 2" xfId="1958"/>
    <cellStyle name="Comma 14 3 2 2 2 2" xfId="35619"/>
    <cellStyle name="Comma 14 3 2 2 3" xfId="1959"/>
    <cellStyle name="Comma 14 3 2 2 3 2" xfId="39525"/>
    <cellStyle name="Comma 14 3 2 2 4" xfId="1960"/>
    <cellStyle name="Comma 14 3 2 2 4 2" xfId="43571"/>
    <cellStyle name="Comma 14 3 2 2 5" xfId="47678"/>
    <cellStyle name="Comma 14 3 2 2 6" xfId="51810"/>
    <cellStyle name="Comma 14 3 2 2 7" xfId="56087"/>
    <cellStyle name="Comma 14 3 2 2 8" xfId="23594"/>
    <cellStyle name="Comma 14 3 2 2 9" xfId="58532"/>
    <cellStyle name="Comma 14 3 2 3" xfId="1961"/>
    <cellStyle name="Comma 14 3 2 3 2" xfId="30531"/>
    <cellStyle name="Comma 14 3 2 4" xfId="1962"/>
    <cellStyle name="Comma 14 3 2 4 2" xfId="33674"/>
    <cellStyle name="Comma 14 3 2 5" xfId="1963"/>
    <cellStyle name="Comma 14 3 2 5 2" xfId="37603"/>
    <cellStyle name="Comma 14 3 2 6" xfId="1964"/>
    <cellStyle name="Comma 14 3 2 6 2" xfId="41620"/>
    <cellStyle name="Comma 14 3 2 7" xfId="45756"/>
    <cellStyle name="Comma 14 3 2 8" xfId="49857"/>
    <cellStyle name="Comma 14 3 2 9" xfId="54172"/>
    <cellStyle name="Comma 14 3 3" xfId="1965"/>
    <cellStyle name="Comma 14 3 3 2" xfId="1966"/>
    <cellStyle name="Comma 14 3 3 2 2" xfId="35377"/>
    <cellStyle name="Comma 14 3 3 3" xfId="1967"/>
    <cellStyle name="Comma 14 3 3 3 2" xfId="39283"/>
    <cellStyle name="Comma 14 3 3 4" xfId="1968"/>
    <cellStyle name="Comma 14 3 3 4 2" xfId="43324"/>
    <cellStyle name="Comma 14 3 3 5" xfId="47436"/>
    <cellStyle name="Comma 14 3 3 6" xfId="51563"/>
    <cellStyle name="Comma 14 3 3 7" xfId="55845"/>
    <cellStyle name="Comma 14 3 3 8" xfId="23595"/>
    <cellStyle name="Comma 14 3 3 9" xfId="58533"/>
    <cellStyle name="Comma 14 3 4" xfId="1969"/>
    <cellStyle name="Comma 14 3 4 2" xfId="30530"/>
    <cellStyle name="Comma 14 3 5" xfId="1970"/>
    <cellStyle name="Comma 14 3 5 2" xfId="33390"/>
    <cellStyle name="Comma 14 3 6" xfId="1971"/>
    <cellStyle name="Comma 14 3 6 2" xfId="37365"/>
    <cellStyle name="Comma 14 3 7" xfId="1972"/>
    <cellStyle name="Comma 14 3 7 2" xfId="41379"/>
    <cellStyle name="Comma 14 3 8" xfId="45519"/>
    <cellStyle name="Comma 14 3 9" xfId="49609"/>
    <cellStyle name="Comma 14 30" xfId="57865"/>
    <cellStyle name="Comma 14 31" xfId="58500"/>
    <cellStyle name="Comma 14 4" xfId="1973"/>
    <cellStyle name="Comma 14 4 10" xfId="23596"/>
    <cellStyle name="Comma 14 4 11" xfId="58135"/>
    <cellStyle name="Comma 14 4 12" xfId="58534"/>
    <cellStyle name="Comma 14 4 2" xfId="1974"/>
    <cellStyle name="Comma 14 4 2 2" xfId="1975"/>
    <cellStyle name="Comma 14 4 2 2 2" xfId="35620"/>
    <cellStyle name="Comma 14 4 2 3" xfId="1976"/>
    <cellStyle name="Comma 14 4 2 3 2" xfId="39526"/>
    <cellStyle name="Comma 14 4 2 4" xfId="1977"/>
    <cellStyle name="Comma 14 4 2 4 2" xfId="43572"/>
    <cellStyle name="Comma 14 4 2 5" xfId="47679"/>
    <cellStyle name="Comma 14 4 2 6" xfId="51811"/>
    <cellStyle name="Comma 14 4 2 7" xfId="56088"/>
    <cellStyle name="Comma 14 4 2 8" xfId="23597"/>
    <cellStyle name="Comma 14 4 2 9" xfId="58535"/>
    <cellStyle name="Comma 14 4 3" xfId="1978"/>
    <cellStyle name="Comma 14 4 3 2" xfId="30532"/>
    <cellStyle name="Comma 14 4 4" xfId="1979"/>
    <cellStyle name="Comma 14 4 4 2" xfId="33675"/>
    <cellStyle name="Comma 14 4 5" xfId="1980"/>
    <cellStyle name="Comma 14 4 5 2" xfId="37604"/>
    <cellStyle name="Comma 14 4 6" xfId="1981"/>
    <cellStyle name="Comma 14 4 6 2" xfId="41621"/>
    <cellStyle name="Comma 14 4 7" xfId="45757"/>
    <cellStyle name="Comma 14 4 8" xfId="49858"/>
    <cellStyle name="Comma 14 4 9" xfId="54173"/>
    <cellStyle name="Comma 14 5" xfId="1982"/>
    <cellStyle name="Comma 14 5 10" xfId="23598"/>
    <cellStyle name="Comma 14 5 11" xfId="58536"/>
    <cellStyle name="Comma 14 5 2" xfId="1983"/>
    <cellStyle name="Comma 14 5 2 2" xfId="1984"/>
    <cellStyle name="Comma 14 5 2 2 2" xfId="36194"/>
    <cellStyle name="Comma 14 5 2 3" xfId="1985"/>
    <cellStyle name="Comma 14 5 2 3 2" xfId="40100"/>
    <cellStyle name="Comma 14 5 2 4" xfId="1986"/>
    <cellStyle name="Comma 14 5 2 4 2" xfId="44161"/>
    <cellStyle name="Comma 14 5 2 5" xfId="48253"/>
    <cellStyle name="Comma 14 5 2 6" xfId="52400"/>
    <cellStyle name="Comma 14 5 2 7" xfId="56662"/>
    <cellStyle name="Comma 14 5 2 8" xfId="23599"/>
    <cellStyle name="Comma 14 5 2 9" xfId="58537"/>
    <cellStyle name="Comma 14 5 3" xfId="1987"/>
    <cellStyle name="Comma 14 5 3 2" xfId="30533"/>
    <cellStyle name="Comma 14 5 4" xfId="1988"/>
    <cellStyle name="Comma 14 5 4 2" xfId="34272"/>
    <cellStyle name="Comma 14 5 5" xfId="1989"/>
    <cellStyle name="Comma 14 5 5 2" xfId="38178"/>
    <cellStyle name="Comma 14 5 6" xfId="1990"/>
    <cellStyle name="Comma 14 5 6 2" xfId="42210"/>
    <cellStyle name="Comma 14 5 7" xfId="46331"/>
    <cellStyle name="Comma 14 5 8" xfId="50448"/>
    <cellStyle name="Comma 14 5 9" xfId="54740"/>
    <cellStyle name="Comma 14 6" xfId="1991"/>
    <cellStyle name="Comma 14 6 10" xfId="23600"/>
    <cellStyle name="Comma 14 6 11" xfId="58538"/>
    <cellStyle name="Comma 14 6 2" xfId="1992"/>
    <cellStyle name="Comma 14 6 2 2" xfId="1993"/>
    <cellStyle name="Comma 14 6 2 2 2" xfId="36246"/>
    <cellStyle name="Comma 14 6 2 3" xfId="1994"/>
    <cellStyle name="Comma 14 6 2 3 2" xfId="40152"/>
    <cellStyle name="Comma 14 6 2 4" xfId="1995"/>
    <cellStyle name="Comma 14 6 2 4 2" xfId="44213"/>
    <cellStyle name="Comma 14 6 2 5" xfId="48305"/>
    <cellStyle name="Comma 14 6 2 6" xfId="52452"/>
    <cellStyle name="Comma 14 6 2 7" xfId="56714"/>
    <cellStyle name="Comma 14 6 2 8" xfId="23601"/>
    <cellStyle name="Comma 14 6 2 9" xfId="58539"/>
    <cellStyle name="Comma 14 6 3" xfId="1996"/>
    <cellStyle name="Comma 14 6 3 2" xfId="30534"/>
    <cellStyle name="Comma 14 6 4" xfId="1997"/>
    <cellStyle name="Comma 14 6 4 2" xfId="34324"/>
    <cellStyle name="Comma 14 6 5" xfId="1998"/>
    <cellStyle name="Comma 14 6 5 2" xfId="38230"/>
    <cellStyle name="Comma 14 6 6" xfId="1999"/>
    <cellStyle name="Comma 14 6 6 2" xfId="42262"/>
    <cellStyle name="Comma 14 6 7" xfId="46383"/>
    <cellStyle name="Comma 14 6 8" xfId="50500"/>
    <cellStyle name="Comma 14 6 9" xfId="54792"/>
    <cellStyle name="Comma 14 7" xfId="2000"/>
    <cellStyle name="Comma 14 7 10" xfId="23602"/>
    <cellStyle name="Comma 14 7 11" xfId="58540"/>
    <cellStyle name="Comma 14 7 2" xfId="2001"/>
    <cellStyle name="Comma 14 7 2 2" xfId="2002"/>
    <cellStyle name="Comma 14 7 2 2 2" xfId="36302"/>
    <cellStyle name="Comma 14 7 2 3" xfId="2003"/>
    <cellStyle name="Comma 14 7 2 3 2" xfId="40208"/>
    <cellStyle name="Comma 14 7 2 4" xfId="2004"/>
    <cellStyle name="Comma 14 7 2 4 2" xfId="44269"/>
    <cellStyle name="Comma 14 7 2 5" xfId="48361"/>
    <cellStyle name="Comma 14 7 2 6" xfId="52508"/>
    <cellStyle name="Comma 14 7 2 7" xfId="56770"/>
    <cellStyle name="Comma 14 7 2 8" xfId="23603"/>
    <cellStyle name="Comma 14 7 2 9" xfId="58541"/>
    <cellStyle name="Comma 14 7 3" xfId="2005"/>
    <cellStyle name="Comma 14 7 3 2" xfId="30535"/>
    <cellStyle name="Comma 14 7 4" xfId="2006"/>
    <cellStyle name="Comma 14 7 4 2" xfId="34380"/>
    <cellStyle name="Comma 14 7 5" xfId="2007"/>
    <cellStyle name="Comma 14 7 5 2" xfId="38286"/>
    <cellStyle name="Comma 14 7 6" xfId="2008"/>
    <cellStyle name="Comma 14 7 6 2" xfId="42318"/>
    <cellStyle name="Comma 14 7 7" xfId="46439"/>
    <cellStyle name="Comma 14 7 8" xfId="50556"/>
    <cellStyle name="Comma 14 7 9" xfId="54848"/>
    <cellStyle name="Comma 14 8" xfId="2009"/>
    <cellStyle name="Comma 14 8 10" xfId="23604"/>
    <cellStyle name="Comma 14 8 11" xfId="58542"/>
    <cellStyle name="Comma 14 8 2" xfId="2010"/>
    <cellStyle name="Comma 14 8 2 2" xfId="2011"/>
    <cellStyle name="Comma 14 8 2 2 2" xfId="36354"/>
    <cellStyle name="Comma 14 8 2 3" xfId="2012"/>
    <cellStyle name="Comma 14 8 2 3 2" xfId="40260"/>
    <cellStyle name="Comma 14 8 2 4" xfId="2013"/>
    <cellStyle name="Comma 14 8 2 4 2" xfId="44321"/>
    <cellStyle name="Comma 14 8 2 5" xfId="48413"/>
    <cellStyle name="Comma 14 8 2 6" xfId="52560"/>
    <cellStyle name="Comma 14 8 2 7" xfId="56822"/>
    <cellStyle name="Comma 14 8 2 8" xfId="23605"/>
    <cellStyle name="Comma 14 8 2 9" xfId="58543"/>
    <cellStyle name="Comma 14 8 3" xfId="2014"/>
    <cellStyle name="Comma 14 8 3 2" xfId="30536"/>
    <cellStyle name="Comma 14 8 4" xfId="2015"/>
    <cellStyle name="Comma 14 8 4 2" xfId="34432"/>
    <cellStyle name="Comma 14 8 5" xfId="2016"/>
    <cellStyle name="Comma 14 8 5 2" xfId="38338"/>
    <cellStyle name="Comma 14 8 6" xfId="2017"/>
    <cellStyle name="Comma 14 8 6 2" xfId="42370"/>
    <cellStyle name="Comma 14 8 7" xfId="46491"/>
    <cellStyle name="Comma 14 8 8" xfId="50608"/>
    <cellStyle name="Comma 14 8 9" xfId="54900"/>
    <cellStyle name="Comma 14 9" xfId="2018"/>
    <cellStyle name="Comma 14 9 10" xfId="23606"/>
    <cellStyle name="Comma 14 9 11" xfId="58544"/>
    <cellStyle name="Comma 14 9 2" xfId="2019"/>
    <cellStyle name="Comma 14 9 2 2" xfId="2020"/>
    <cellStyle name="Comma 14 9 2 2 2" xfId="36407"/>
    <cellStyle name="Comma 14 9 2 3" xfId="2021"/>
    <cellStyle name="Comma 14 9 2 3 2" xfId="40313"/>
    <cellStyle name="Comma 14 9 2 4" xfId="2022"/>
    <cellStyle name="Comma 14 9 2 4 2" xfId="44374"/>
    <cellStyle name="Comma 14 9 2 5" xfId="48466"/>
    <cellStyle name="Comma 14 9 2 6" xfId="52613"/>
    <cellStyle name="Comma 14 9 2 7" xfId="56875"/>
    <cellStyle name="Comma 14 9 2 8" xfId="23607"/>
    <cellStyle name="Comma 14 9 2 9" xfId="58545"/>
    <cellStyle name="Comma 14 9 3" xfId="2023"/>
    <cellStyle name="Comma 14 9 3 2" xfId="30537"/>
    <cellStyle name="Comma 14 9 4" xfId="2024"/>
    <cellStyle name="Comma 14 9 4 2" xfId="34484"/>
    <cellStyle name="Comma 14 9 5" xfId="2025"/>
    <cellStyle name="Comma 14 9 5 2" xfId="38390"/>
    <cellStyle name="Comma 14 9 6" xfId="2026"/>
    <cellStyle name="Comma 14 9 6 2" xfId="42423"/>
    <cellStyle name="Comma 14 9 7" xfId="46543"/>
    <cellStyle name="Comma 14 9 8" xfId="50662"/>
    <cellStyle name="Comma 14 9 9" xfId="54952"/>
    <cellStyle name="Comma 15" xfId="2027"/>
    <cellStyle name="Comma 15 10" xfId="2028"/>
    <cellStyle name="Comma 15 10 10" xfId="23609"/>
    <cellStyle name="Comma 15 10 11" xfId="58547"/>
    <cellStyle name="Comma 15 10 2" xfId="2029"/>
    <cellStyle name="Comma 15 10 2 2" xfId="2030"/>
    <cellStyle name="Comma 15 10 2 2 2" xfId="36461"/>
    <cellStyle name="Comma 15 10 2 3" xfId="2031"/>
    <cellStyle name="Comma 15 10 2 3 2" xfId="40367"/>
    <cellStyle name="Comma 15 10 2 4" xfId="2032"/>
    <cellStyle name="Comma 15 10 2 4 2" xfId="44428"/>
    <cellStyle name="Comma 15 10 2 5" xfId="48520"/>
    <cellStyle name="Comma 15 10 2 6" xfId="52667"/>
    <cellStyle name="Comma 15 10 2 7" xfId="56929"/>
    <cellStyle name="Comma 15 10 2 8" xfId="23610"/>
    <cellStyle name="Comma 15 10 2 9" xfId="58548"/>
    <cellStyle name="Comma 15 10 3" xfId="2033"/>
    <cellStyle name="Comma 15 10 3 2" xfId="30539"/>
    <cellStyle name="Comma 15 10 4" xfId="2034"/>
    <cellStyle name="Comma 15 10 4 2" xfId="34538"/>
    <cellStyle name="Comma 15 10 5" xfId="2035"/>
    <cellStyle name="Comma 15 10 5 2" xfId="38444"/>
    <cellStyle name="Comma 15 10 6" xfId="2036"/>
    <cellStyle name="Comma 15 10 6 2" xfId="42477"/>
    <cellStyle name="Comma 15 10 7" xfId="46597"/>
    <cellStyle name="Comma 15 10 8" xfId="50716"/>
    <cellStyle name="Comma 15 10 9" xfId="55006"/>
    <cellStyle name="Comma 15 11" xfId="2037"/>
    <cellStyle name="Comma 15 11 10" xfId="23611"/>
    <cellStyle name="Comma 15 11 11" xfId="58549"/>
    <cellStyle name="Comma 15 11 2" xfId="2038"/>
    <cellStyle name="Comma 15 11 2 2" xfId="2039"/>
    <cellStyle name="Comma 15 11 2 2 2" xfId="36521"/>
    <cellStyle name="Comma 15 11 2 3" xfId="2040"/>
    <cellStyle name="Comma 15 11 2 3 2" xfId="40427"/>
    <cellStyle name="Comma 15 11 2 4" xfId="2041"/>
    <cellStyle name="Comma 15 11 2 4 2" xfId="44488"/>
    <cellStyle name="Comma 15 11 2 5" xfId="48580"/>
    <cellStyle name="Comma 15 11 2 6" xfId="52727"/>
    <cellStyle name="Comma 15 11 2 7" xfId="56989"/>
    <cellStyle name="Comma 15 11 2 8" xfId="23612"/>
    <cellStyle name="Comma 15 11 2 9" xfId="58550"/>
    <cellStyle name="Comma 15 11 3" xfId="2042"/>
    <cellStyle name="Comma 15 11 3 2" xfId="30540"/>
    <cellStyle name="Comma 15 11 4" xfId="2043"/>
    <cellStyle name="Comma 15 11 4 2" xfId="34598"/>
    <cellStyle name="Comma 15 11 5" xfId="2044"/>
    <cellStyle name="Comma 15 11 5 2" xfId="38504"/>
    <cellStyle name="Comma 15 11 6" xfId="2045"/>
    <cellStyle name="Comma 15 11 6 2" xfId="42537"/>
    <cellStyle name="Comma 15 11 7" xfId="46657"/>
    <cellStyle name="Comma 15 11 8" xfId="50776"/>
    <cellStyle name="Comma 15 11 9" xfId="55066"/>
    <cellStyle name="Comma 15 12" xfId="2046"/>
    <cellStyle name="Comma 15 12 10" xfId="23613"/>
    <cellStyle name="Comma 15 12 11" xfId="58551"/>
    <cellStyle name="Comma 15 12 2" xfId="2047"/>
    <cellStyle name="Comma 15 12 2 2" xfId="2048"/>
    <cellStyle name="Comma 15 12 2 2 2" xfId="36579"/>
    <cellStyle name="Comma 15 12 2 3" xfId="2049"/>
    <cellStyle name="Comma 15 12 2 3 2" xfId="40485"/>
    <cellStyle name="Comma 15 12 2 4" xfId="2050"/>
    <cellStyle name="Comma 15 12 2 4 2" xfId="44546"/>
    <cellStyle name="Comma 15 12 2 5" xfId="48638"/>
    <cellStyle name="Comma 15 12 2 6" xfId="52785"/>
    <cellStyle name="Comma 15 12 2 7" xfId="57047"/>
    <cellStyle name="Comma 15 12 2 8" xfId="23614"/>
    <cellStyle name="Comma 15 12 2 9" xfId="58552"/>
    <cellStyle name="Comma 15 12 3" xfId="2051"/>
    <cellStyle name="Comma 15 12 3 2" xfId="30541"/>
    <cellStyle name="Comma 15 12 4" xfId="2052"/>
    <cellStyle name="Comma 15 12 4 2" xfId="34656"/>
    <cellStyle name="Comma 15 12 5" xfId="2053"/>
    <cellStyle name="Comma 15 12 5 2" xfId="38562"/>
    <cellStyle name="Comma 15 12 6" xfId="2054"/>
    <cellStyle name="Comma 15 12 6 2" xfId="42595"/>
    <cellStyle name="Comma 15 12 7" xfId="46715"/>
    <cellStyle name="Comma 15 12 8" xfId="50834"/>
    <cellStyle name="Comma 15 12 9" xfId="55124"/>
    <cellStyle name="Comma 15 13" xfId="2055"/>
    <cellStyle name="Comma 15 13 10" xfId="23615"/>
    <cellStyle name="Comma 15 13 11" xfId="58553"/>
    <cellStyle name="Comma 15 13 2" xfId="2056"/>
    <cellStyle name="Comma 15 13 2 2" xfId="2057"/>
    <cellStyle name="Comma 15 13 2 2 2" xfId="36637"/>
    <cellStyle name="Comma 15 13 2 3" xfId="2058"/>
    <cellStyle name="Comma 15 13 2 3 2" xfId="40542"/>
    <cellStyle name="Comma 15 13 2 4" xfId="2059"/>
    <cellStyle name="Comma 15 13 2 4 2" xfId="44603"/>
    <cellStyle name="Comma 15 13 2 5" xfId="48695"/>
    <cellStyle name="Comma 15 13 2 6" xfId="52842"/>
    <cellStyle name="Comma 15 13 2 7" xfId="57104"/>
    <cellStyle name="Comma 15 13 2 8" xfId="23616"/>
    <cellStyle name="Comma 15 13 2 9" xfId="58554"/>
    <cellStyle name="Comma 15 13 3" xfId="2060"/>
    <cellStyle name="Comma 15 13 3 2" xfId="30542"/>
    <cellStyle name="Comma 15 13 4" xfId="2061"/>
    <cellStyle name="Comma 15 13 4 2" xfId="34713"/>
    <cellStyle name="Comma 15 13 5" xfId="2062"/>
    <cellStyle name="Comma 15 13 5 2" xfId="38619"/>
    <cellStyle name="Comma 15 13 6" xfId="2063"/>
    <cellStyle name="Comma 15 13 6 2" xfId="42652"/>
    <cellStyle name="Comma 15 13 7" xfId="46772"/>
    <cellStyle name="Comma 15 13 8" xfId="50891"/>
    <cellStyle name="Comma 15 13 9" xfId="55181"/>
    <cellStyle name="Comma 15 14" xfId="2064"/>
    <cellStyle name="Comma 15 14 10" xfId="23617"/>
    <cellStyle name="Comma 15 14 11" xfId="58555"/>
    <cellStyle name="Comma 15 14 2" xfId="2065"/>
    <cellStyle name="Comma 15 14 2 2" xfId="2066"/>
    <cellStyle name="Comma 15 14 2 2 2" xfId="36690"/>
    <cellStyle name="Comma 15 14 2 3" xfId="2067"/>
    <cellStyle name="Comma 15 14 2 3 2" xfId="40595"/>
    <cellStyle name="Comma 15 14 2 4" xfId="2068"/>
    <cellStyle name="Comma 15 14 2 4 2" xfId="44656"/>
    <cellStyle name="Comma 15 14 2 5" xfId="48748"/>
    <cellStyle name="Comma 15 14 2 6" xfId="52895"/>
    <cellStyle name="Comma 15 14 2 7" xfId="57157"/>
    <cellStyle name="Comma 15 14 2 8" xfId="23618"/>
    <cellStyle name="Comma 15 14 2 9" xfId="58556"/>
    <cellStyle name="Comma 15 14 3" xfId="2069"/>
    <cellStyle name="Comma 15 14 3 2" xfId="30543"/>
    <cellStyle name="Comma 15 14 4" xfId="2070"/>
    <cellStyle name="Comma 15 14 4 2" xfId="34766"/>
    <cellStyle name="Comma 15 14 5" xfId="2071"/>
    <cellStyle name="Comma 15 14 5 2" xfId="38672"/>
    <cellStyle name="Comma 15 14 6" xfId="2072"/>
    <cellStyle name="Comma 15 14 6 2" xfId="42705"/>
    <cellStyle name="Comma 15 14 7" xfId="46825"/>
    <cellStyle name="Comma 15 14 8" xfId="50944"/>
    <cellStyle name="Comma 15 14 9" xfId="55234"/>
    <cellStyle name="Comma 15 15" xfId="2073"/>
    <cellStyle name="Comma 15 15 10" xfId="23619"/>
    <cellStyle name="Comma 15 15 11" xfId="58557"/>
    <cellStyle name="Comma 15 15 2" xfId="2074"/>
    <cellStyle name="Comma 15 15 2 2" xfId="2075"/>
    <cellStyle name="Comma 15 15 2 2 2" xfId="36753"/>
    <cellStyle name="Comma 15 15 2 3" xfId="2076"/>
    <cellStyle name="Comma 15 15 2 3 2" xfId="40657"/>
    <cellStyle name="Comma 15 15 2 4" xfId="2077"/>
    <cellStyle name="Comma 15 15 2 4 2" xfId="44718"/>
    <cellStyle name="Comma 15 15 2 5" xfId="48810"/>
    <cellStyle name="Comma 15 15 2 6" xfId="52957"/>
    <cellStyle name="Comma 15 15 2 7" xfId="57219"/>
    <cellStyle name="Comma 15 15 2 8" xfId="23620"/>
    <cellStyle name="Comma 15 15 2 9" xfId="58558"/>
    <cellStyle name="Comma 15 15 3" xfId="2078"/>
    <cellStyle name="Comma 15 15 3 2" xfId="30544"/>
    <cellStyle name="Comma 15 15 4" xfId="2079"/>
    <cellStyle name="Comma 15 15 4 2" xfId="34828"/>
    <cellStyle name="Comma 15 15 5" xfId="2080"/>
    <cellStyle name="Comma 15 15 5 2" xfId="38734"/>
    <cellStyle name="Comma 15 15 6" xfId="2081"/>
    <cellStyle name="Comma 15 15 6 2" xfId="42767"/>
    <cellStyle name="Comma 15 15 7" xfId="46887"/>
    <cellStyle name="Comma 15 15 8" xfId="51006"/>
    <cellStyle name="Comma 15 15 9" xfId="55296"/>
    <cellStyle name="Comma 15 16" xfId="2082"/>
    <cellStyle name="Comma 15 16 10" xfId="23621"/>
    <cellStyle name="Comma 15 16 11" xfId="58559"/>
    <cellStyle name="Comma 15 16 2" xfId="2083"/>
    <cellStyle name="Comma 15 16 2 2" xfId="2084"/>
    <cellStyle name="Comma 15 16 2 2 2" xfId="36810"/>
    <cellStyle name="Comma 15 16 2 3" xfId="2085"/>
    <cellStyle name="Comma 15 16 2 3 2" xfId="40714"/>
    <cellStyle name="Comma 15 16 2 4" xfId="2086"/>
    <cellStyle name="Comma 15 16 2 4 2" xfId="44775"/>
    <cellStyle name="Comma 15 16 2 5" xfId="48867"/>
    <cellStyle name="Comma 15 16 2 6" xfId="53014"/>
    <cellStyle name="Comma 15 16 2 7" xfId="57276"/>
    <cellStyle name="Comma 15 16 2 8" xfId="23622"/>
    <cellStyle name="Comma 15 16 2 9" xfId="58560"/>
    <cellStyle name="Comma 15 16 3" xfId="2087"/>
    <cellStyle name="Comma 15 16 3 2" xfId="30545"/>
    <cellStyle name="Comma 15 16 4" xfId="2088"/>
    <cellStyle name="Comma 15 16 4 2" xfId="34885"/>
    <cellStyle name="Comma 15 16 5" xfId="2089"/>
    <cellStyle name="Comma 15 16 5 2" xfId="38791"/>
    <cellStyle name="Comma 15 16 6" xfId="2090"/>
    <cellStyle name="Comma 15 16 6 2" xfId="42824"/>
    <cellStyle name="Comma 15 16 7" xfId="46944"/>
    <cellStyle name="Comma 15 16 8" xfId="51063"/>
    <cellStyle name="Comma 15 16 9" xfId="55353"/>
    <cellStyle name="Comma 15 17" xfId="2091"/>
    <cellStyle name="Comma 15 17 10" xfId="23623"/>
    <cellStyle name="Comma 15 17 11" xfId="58561"/>
    <cellStyle name="Comma 15 17 2" xfId="2092"/>
    <cellStyle name="Comma 15 17 2 2" xfId="2093"/>
    <cellStyle name="Comma 15 17 2 2 2" xfId="36862"/>
    <cellStyle name="Comma 15 17 2 3" xfId="2094"/>
    <cellStyle name="Comma 15 17 2 3 2" xfId="40766"/>
    <cellStyle name="Comma 15 17 2 4" xfId="2095"/>
    <cellStyle name="Comma 15 17 2 4 2" xfId="44827"/>
    <cellStyle name="Comma 15 17 2 5" xfId="48919"/>
    <cellStyle name="Comma 15 17 2 6" xfId="53066"/>
    <cellStyle name="Comma 15 17 2 7" xfId="57328"/>
    <cellStyle name="Comma 15 17 2 8" xfId="23624"/>
    <cellStyle name="Comma 15 17 2 9" xfId="58562"/>
    <cellStyle name="Comma 15 17 3" xfId="2096"/>
    <cellStyle name="Comma 15 17 3 2" xfId="30546"/>
    <cellStyle name="Comma 15 17 4" xfId="2097"/>
    <cellStyle name="Comma 15 17 4 2" xfId="34937"/>
    <cellStyle name="Comma 15 17 5" xfId="2098"/>
    <cellStyle name="Comma 15 17 5 2" xfId="38843"/>
    <cellStyle name="Comma 15 17 6" xfId="2099"/>
    <cellStyle name="Comma 15 17 6 2" xfId="42876"/>
    <cellStyle name="Comma 15 17 7" xfId="46996"/>
    <cellStyle name="Comma 15 17 8" xfId="51115"/>
    <cellStyle name="Comma 15 17 9" xfId="55405"/>
    <cellStyle name="Comma 15 18" xfId="2100"/>
    <cellStyle name="Comma 15 18 10" xfId="23625"/>
    <cellStyle name="Comma 15 18 11" xfId="58563"/>
    <cellStyle name="Comma 15 18 2" xfId="2101"/>
    <cellStyle name="Comma 15 18 2 2" xfId="2102"/>
    <cellStyle name="Comma 15 18 2 2 2" xfId="36914"/>
    <cellStyle name="Comma 15 18 2 3" xfId="2103"/>
    <cellStyle name="Comma 15 18 2 3 2" xfId="40818"/>
    <cellStyle name="Comma 15 18 2 4" xfId="2104"/>
    <cellStyle name="Comma 15 18 2 4 2" xfId="44879"/>
    <cellStyle name="Comma 15 18 2 5" xfId="48971"/>
    <cellStyle name="Comma 15 18 2 6" xfId="53118"/>
    <cellStyle name="Comma 15 18 2 7" xfId="57380"/>
    <cellStyle name="Comma 15 18 2 8" xfId="23626"/>
    <cellStyle name="Comma 15 18 2 9" xfId="58564"/>
    <cellStyle name="Comma 15 18 3" xfId="2105"/>
    <cellStyle name="Comma 15 18 3 2" xfId="30547"/>
    <cellStyle name="Comma 15 18 4" xfId="2106"/>
    <cellStyle name="Comma 15 18 4 2" xfId="34989"/>
    <cellStyle name="Comma 15 18 5" xfId="2107"/>
    <cellStyle name="Comma 15 18 5 2" xfId="38895"/>
    <cellStyle name="Comma 15 18 6" xfId="2108"/>
    <cellStyle name="Comma 15 18 6 2" xfId="42928"/>
    <cellStyle name="Comma 15 18 7" xfId="47048"/>
    <cellStyle name="Comma 15 18 8" xfId="51167"/>
    <cellStyle name="Comma 15 18 9" xfId="55457"/>
    <cellStyle name="Comma 15 19" xfId="2109"/>
    <cellStyle name="Comma 15 19 2" xfId="2110"/>
    <cellStyle name="Comma 15 19 2 2" xfId="35041"/>
    <cellStyle name="Comma 15 19 3" xfId="2111"/>
    <cellStyle name="Comma 15 19 3 2" xfId="38947"/>
    <cellStyle name="Comma 15 19 4" xfId="2112"/>
    <cellStyle name="Comma 15 19 4 2" xfId="42980"/>
    <cellStyle name="Comma 15 19 5" xfId="47100"/>
    <cellStyle name="Comma 15 19 6" xfId="51219"/>
    <cellStyle name="Comma 15 19 7" xfId="55509"/>
    <cellStyle name="Comma 15 19 8" xfId="23627"/>
    <cellStyle name="Comma 15 19 9" xfId="58565"/>
    <cellStyle name="Comma 15 2" xfId="2113"/>
    <cellStyle name="Comma 15 2 10" xfId="49508"/>
    <cellStyle name="Comma 15 2 11" xfId="53718"/>
    <cellStyle name="Comma 15 2 12" xfId="23628"/>
    <cellStyle name="Comma 15 2 13" xfId="57868"/>
    <cellStyle name="Comma 15 2 14" xfId="58566"/>
    <cellStyle name="Comma 15 2 2" xfId="2114"/>
    <cellStyle name="Comma 15 2 2 10" xfId="54058"/>
    <cellStyle name="Comma 15 2 2 11" xfId="23629"/>
    <cellStyle name="Comma 15 2 2 12" xfId="57869"/>
    <cellStyle name="Comma 15 2 2 13" xfId="58567"/>
    <cellStyle name="Comma 15 2 2 2" xfId="2115"/>
    <cellStyle name="Comma 15 2 2 2 10" xfId="23630"/>
    <cellStyle name="Comma 15 2 2 2 11" xfId="58037"/>
    <cellStyle name="Comma 15 2 2 2 12" xfId="58568"/>
    <cellStyle name="Comma 15 2 2 2 2" xfId="2116"/>
    <cellStyle name="Comma 15 2 2 2 2 2" xfId="2117"/>
    <cellStyle name="Comma 15 2 2 2 2 2 2" xfId="35621"/>
    <cellStyle name="Comma 15 2 2 2 2 3" xfId="2118"/>
    <cellStyle name="Comma 15 2 2 2 2 3 2" xfId="39527"/>
    <cellStyle name="Comma 15 2 2 2 2 4" xfId="2119"/>
    <cellStyle name="Comma 15 2 2 2 2 4 2" xfId="43573"/>
    <cellStyle name="Comma 15 2 2 2 2 5" xfId="47680"/>
    <cellStyle name="Comma 15 2 2 2 2 6" xfId="51812"/>
    <cellStyle name="Comma 15 2 2 2 2 7" xfId="56089"/>
    <cellStyle name="Comma 15 2 2 2 2 8" xfId="23631"/>
    <cellStyle name="Comma 15 2 2 2 2 9" xfId="58569"/>
    <cellStyle name="Comma 15 2 2 2 3" xfId="2120"/>
    <cellStyle name="Comma 15 2 2 2 3 2" xfId="30550"/>
    <cellStyle name="Comma 15 2 2 2 4" xfId="2121"/>
    <cellStyle name="Comma 15 2 2 2 4 2" xfId="33676"/>
    <cellStyle name="Comma 15 2 2 2 5" xfId="2122"/>
    <cellStyle name="Comma 15 2 2 2 5 2" xfId="37605"/>
    <cellStyle name="Comma 15 2 2 2 6" xfId="2123"/>
    <cellStyle name="Comma 15 2 2 2 6 2" xfId="41622"/>
    <cellStyle name="Comma 15 2 2 2 7" xfId="45758"/>
    <cellStyle name="Comma 15 2 2 2 8" xfId="49859"/>
    <cellStyle name="Comma 15 2 2 2 9" xfId="54174"/>
    <cellStyle name="Comma 15 2 2 3" xfId="2124"/>
    <cellStyle name="Comma 15 2 2 3 10" xfId="58570"/>
    <cellStyle name="Comma 15 2 2 3 2" xfId="2125"/>
    <cellStyle name="Comma 15 2 2 3 2 2" xfId="35497"/>
    <cellStyle name="Comma 15 2 2 3 3" xfId="2126"/>
    <cellStyle name="Comma 15 2 2 3 3 2" xfId="39403"/>
    <cellStyle name="Comma 15 2 2 3 4" xfId="2127"/>
    <cellStyle name="Comma 15 2 2 3 4 2" xfId="43445"/>
    <cellStyle name="Comma 15 2 2 3 5" xfId="47556"/>
    <cellStyle name="Comma 15 2 2 3 6" xfId="51684"/>
    <cellStyle name="Comma 15 2 2 3 7" xfId="55965"/>
    <cellStyle name="Comma 15 2 2 3 8" xfId="23632"/>
    <cellStyle name="Comma 15 2 2 3 9" xfId="58139"/>
    <cellStyle name="Comma 15 2 2 4" xfId="2128"/>
    <cellStyle name="Comma 15 2 2 4 2" xfId="30549"/>
    <cellStyle name="Comma 15 2 2 5" xfId="2129"/>
    <cellStyle name="Comma 15 2 2 5 2" xfId="33510"/>
    <cellStyle name="Comma 15 2 2 6" xfId="2130"/>
    <cellStyle name="Comma 15 2 2 6 2" xfId="37485"/>
    <cellStyle name="Comma 15 2 2 7" xfId="2131"/>
    <cellStyle name="Comma 15 2 2 7 2" xfId="41499"/>
    <cellStyle name="Comma 15 2 2 8" xfId="45639"/>
    <cellStyle name="Comma 15 2 2 9" xfId="49730"/>
    <cellStyle name="Comma 15 2 3" xfId="2132"/>
    <cellStyle name="Comma 15 2 3 10" xfId="23633"/>
    <cellStyle name="Comma 15 2 3 11" xfId="57870"/>
    <cellStyle name="Comma 15 2 3 12" xfId="58571"/>
    <cellStyle name="Comma 15 2 3 2" xfId="2133"/>
    <cellStyle name="Comma 15 2 3 2 10" xfId="58572"/>
    <cellStyle name="Comma 15 2 3 2 2" xfId="2134"/>
    <cellStyle name="Comma 15 2 3 2 2 2" xfId="35622"/>
    <cellStyle name="Comma 15 2 3 2 3" xfId="2135"/>
    <cellStyle name="Comma 15 2 3 2 3 2" xfId="39528"/>
    <cellStyle name="Comma 15 2 3 2 4" xfId="2136"/>
    <cellStyle name="Comma 15 2 3 2 4 2" xfId="43574"/>
    <cellStyle name="Comma 15 2 3 2 5" xfId="47681"/>
    <cellStyle name="Comma 15 2 3 2 6" xfId="51813"/>
    <cellStyle name="Comma 15 2 3 2 7" xfId="56090"/>
    <cellStyle name="Comma 15 2 3 2 8" xfId="23634"/>
    <cellStyle name="Comma 15 2 3 2 9" xfId="58038"/>
    <cellStyle name="Comma 15 2 3 3" xfId="2137"/>
    <cellStyle name="Comma 15 2 3 3 2" xfId="30551"/>
    <cellStyle name="Comma 15 2 3 3 3" xfId="58140"/>
    <cellStyle name="Comma 15 2 3 4" xfId="2138"/>
    <cellStyle name="Comma 15 2 3 4 2" xfId="33677"/>
    <cellStyle name="Comma 15 2 3 5" xfId="2139"/>
    <cellStyle name="Comma 15 2 3 5 2" xfId="37606"/>
    <cellStyle name="Comma 15 2 3 6" xfId="2140"/>
    <cellStyle name="Comma 15 2 3 6 2" xfId="41623"/>
    <cellStyle name="Comma 15 2 3 7" xfId="45759"/>
    <cellStyle name="Comma 15 2 3 8" xfId="49860"/>
    <cellStyle name="Comma 15 2 3 9" xfId="54175"/>
    <cellStyle name="Comma 15 2 4" xfId="2141"/>
    <cellStyle name="Comma 15 2 4 10" xfId="58573"/>
    <cellStyle name="Comma 15 2 4 2" xfId="2142"/>
    <cellStyle name="Comma 15 2 4 2 2" xfId="35279"/>
    <cellStyle name="Comma 15 2 4 3" xfId="2143"/>
    <cellStyle name="Comma 15 2 4 3 2" xfId="39185"/>
    <cellStyle name="Comma 15 2 4 4" xfId="2144"/>
    <cellStyle name="Comma 15 2 4 4 2" xfId="43223"/>
    <cellStyle name="Comma 15 2 4 5" xfId="47338"/>
    <cellStyle name="Comma 15 2 4 6" xfId="51462"/>
    <cellStyle name="Comma 15 2 4 7" xfId="55747"/>
    <cellStyle name="Comma 15 2 4 8" xfId="23635"/>
    <cellStyle name="Comma 15 2 4 9" xfId="58036"/>
    <cellStyle name="Comma 15 2 5" xfId="2145"/>
    <cellStyle name="Comma 15 2 5 2" xfId="57782"/>
    <cellStyle name="Comma 15 2 5 3" xfId="30548"/>
    <cellStyle name="Comma 15 2 5 4" xfId="58138"/>
    <cellStyle name="Comma 15 2 6" xfId="2146"/>
    <cellStyle name="Comma 15 2 6 2" xfId="33294"/>
    <cellStyle name="Comma 15 2 7" xfId="2147"/>
    <cellStyle name="Comma 15 2 7 2" xfId="37269"/>
    <cellStyle name="Comma 15 2 8" xfId="2148"/>
    <cellStyle name="Comma 15 2 8 2" xfId="41283"/>
    <cellStyle name="Comma 15 2 9" xfId="45423"/>
    <cellStyle name="Comma 15 20" xfId="2149"/>
    <cellStyle name="Comma 15 20 2" xfId="2150"/>
    <cellStyle name="Comma 15 20 2 2" xfId="35169"/>
    <cellStyle name="Comma 15 20 3" xfId="2151"/>
    <cellStyle name="Comma 15 20 3 2" xfId="39075"/>
    <cellStyle name="Comma 15 20 4" xfId="2152"/>
    <cellStyle name="Comma 15 20 4 2" xfId="43108"/>
    <cellStyle name="Comma 15 20 5" xfId="47228"/>
    <cellStyle name="Comma 15 20 6" xfId="51347"/>
    <cellStyle name="Comma 15 20 7" xfId="55637"/>
    <cellStyle name="Comma 15 20 8" xfId="23636"/>
    <cellStyle name="Comma 15 20 9" xfId="58574"/>
    <cellStyle name="Comma 15 21" xfId="2153"/>
    <cellStyle name="Comma 15 21 2" xfId="2154"/>
    <cellStyle name="Comma 15 21 2 2" xfId="36966"/>
    <cellStyle name="Comma 15 21 3" xfId="2155"/>
    <cellStyle name="Comma 15 21 3 2" xfId="40870"/>
    <cellStyle name="Comma 15 21 4" xfId="2156"/>
    <cellStyle name="Comma 15 21 4 2" xfId="44931"/>
    <cellStyle name="Comma 15 21 5" xfId="49023"/>
    <cellStyle name="Comma 15 21 6" xfId="53170"/>
    <cellStyle name="Comma 15 21 7" xfId="57432"/>
    <cellStyle name="Comma 15 21 8" xfId="23637"/>
    <cellStyle name="Comma 15 21 9" xfId="58575"/>
    <cellStyle name="Comma 15 22" xfId="2157"/>
    <cellStyle name="Comma 15 22 2" xfId="2158"/>
    <cellStyle name="Comma 15 22 2 2" xfId="37023"/>
    <cellStyle name="Comma 15 22 3" xfId="2159"/>
    <cellStyle name="Comma 15 22 3 2" xfId="40926"/>
    <cellStyle name="Comma 15 22 4" xfId="44987"/>
    <cellStyle name="Comma 15 22 5" xfId="49079"/>
    <cellStyle name="Comma 15 22 6" xfId="53226"/>
    <cellStyle name="Comma 15 22 7" xfId="57488"/>
    <cellStyle name="Comma 15 22 8" xfId="30538"/>
    <cellStyle name="Comma 15 23" xfId="2160"/>
    <cellStyle name="Comma 15 23 2" xfId="2161"/>
    <cellStyle name="Comma 15 23 2 2" xfId="40984"/>
    <cellStyle name="Comma 15 23 3" xfId="45045"/>
    <cellStyle name="Comma 15 23 4" xfId="49137"/>
    <cellStyle name="Comma 15 23 5" xfId="53284"/>
    <cellStyle name="Comma 15 23 6" xfId="57546"/>
    <cellStyle name="Comma 15 23 7" xfId="33088"/>
    <cellStyle name="Comma 15 24" xfId="2162"/>
    <cellStyle name="Comma 15 24 2" xfId="45107"/>
    <cellStyle name="Comma 15 24 3" xfId="49199"/>
    <cellStyle name="Comma 15 24 4" xfId="53346"/>
    <cellStyle name="Comma 15 24 5" xfId="57608"/>
    <cellStyle name="Comma 15 24 6" xfId="37099"/>
    <cellStyle name="Comma 15 25" xfId="2163"/>
    <cellStyle name="Comma 15 25 2" xfId="49257"/>
    <cellStyle name="Comma 15 25 3" xfId="53404"/>
    <cellStyle name="Comma 15 25 4" xfId="57666"/>
    <cellStyle name="Comma 15 25 5" xfId="41109"/>
    <cellStyle name="Comma 15 26" xfId="45245"/>
    <cellStyle name="Comma 15 26 2" xfId="53462"/>
    <cellStyle name="Comma 15 26 3" xfId="57724"/>
    <cellStyle name="Comma 15 27" xfId="49391"/>
    <cellStyle name="Comma 15 28" xfId="53583"/>
    <cellStyle name="Comma 15 29" xfId="23608"/>
    <cellStyle name="Comma 15 3" xfId="2164"/>
    <cellStyle name="Comma 15 3 10" xfId="53951"/>
    <cellStyle name="Comma 15 3 11" xfId="23638"/>
    <cellStyle name="Comma 15 3 12" xfId="57871"/>
    <cellStyle name="Comma 15 3 13" xfId="58576"/>
    <cellStyle name="Comma 15 3 2" xfId="2165"/>
    <cellStyle name="Comma 15 3 2 10" xfId="23639"/>
    <cellStyle name="Comma 15 3 2 11" xfId="58039"/>
    <cellStyle name="Comma 15 3 2 12" xfId="58577"/>
    <cellStyle name="Comma 15 3 2 2" xfId="2166"/>
    <cellStyle name="Comma 15 3 2 2 10" xfId="58578"/>
    <cellStyle name="Comma 15 3 2 2 2" xfId="2167"/>
    <cellStyle name="Comma 15 3 2 2 2 2" xfId="35623"/>
    <cellStyle name="Comma 15 3 2 2 3" xfId="2168"/>
    <cellStyle name="Comma 15 3 2 2 3 2" xfId="39529"/>
    <cellStyle name="Comma 15 3 2 2 4" xfId="2169"/>
    <cellStyle name="Comma 15 3 2 2 4 2" xfId="43575"/>
    <cellStyle name="Comma 15 3 2 2 5" xfId="47682"/>
    <cellStyle name="Comma 15 3 2 2 6" xfId="51814"/>
    <cellStyle name="Comma 15 3 2 2 7" xfId="56091"/>
    <cellStyle name="Comma 15 3 2 2 8" xfId="23640"/>
    <cellStyle name="Comma 15 3 2 2 9" xfId="58142"/>
    <cellStyle name="Comma 15 3 2 3" xfId="2170"/>
    <cellStyle name="Comma 15 3 2 3 2" xfId="30553"/>
    <cellStyle name="Comma 15 3 2 4" xfId="2171"/>
    <cellStyle name="Comma 15 3 2 4 2" xfId="33678"/>
    <cellStyle name="Comma 15 3 2 5" xfId="2172"/>
    <cellStyle name="Comma 15 3 2 5 2" xfId="37607"/>
    <cellStyle name="Comma 15 3 2 6" xfId="2173"/>
    <cellStyle name="Comma 15 3 2 6 2" xfId="41624"/>
    <cellStyle name="Comma 15 3 2 7" xfId="45760"/>
    <cellStyle name="Comma 15 3 2 8" xfId="49861"/>
    <cellStyle name="Comma 15 3 2 9" xfId="54176"/>
    <cellStyle name="Comma 15 3 3" xfId="2174"/>
    <cellStyle name="Comma 15 3 3 10" xfId="58579"/>
    <cellStyle name="Comma 15 3 3 2" xfId="2175"/>
    <cellStyle name="Comma 15 3 3 2 2" xfId="35387"/>
    <cellStyle name="Comma 15 3 3 3" xfId="2176"/>
    <cellStyle name="Comma 15 3 3 3 2" xfId="39293"/>
    <cellStyle name="Comma 15 3 3 4" xfId="2177"/>
    <cellStyle name="Comma 15 3 3 4 2" xfId="43334"/>
    <cellStyle name="Comma 15 3 3 5" xfId="47446"/>
    <cellStyle name="Comma 15 3 3 6" xfId="51573"/>
    <cellStyle name="Comma 15 3 3 7" xfId="55855"/>
    <cellStyle name="Comma 15 3 3 8" xfId="23641"/>
    <cellStyle name="Comma 15 3 3 9" xfId="58141"/>
    <cellStyle name="Comma 15 3 4" xfId="2178"/>
    <cellStyle name="Comma 15 3 4 2" xfId="30552"/>
    <cellStyle name="Comma 15 3 5" xfId="2179"/>
    <cellStyle name="Comma 15 3 5 2" xfId="33400"/>
    <cellStyle name="Comma 15 3 6" xfId="2180"/>
    <cellStyle name="Comma 15 3 6 2" xfId="37375"/>
    <cellStyle name="Comma 15 3 7" xfId="2181"/>
    <cellStyle name="Comma 15 3 7 2" xfId="41389"/>
    <cellStyle name="Comma 15 3 8" xfId="45529"/>
    <cellStyle name="Comma 15 3 9" xfId="49619"/>
    <cellStyle name="Comma 15 30" xfId="57867"/>
    <cellStyle name="Comma 15 31" xfId="58546"/>
    <cellStyle name="Comma 15 4" xfId="2182"/>
    <cellStyle name="Comma 15 4 10" xfId="23642"/>
    <cellStyle name="Comma 15 4 11" xfId="57872"/>
    <cellStyle name="Comma 15 4 12" xfId="58580"/>
    <cellStyle name="Comma 15 4 2" xfId="2183"/>
    <cellStyle name="Comma 15 4 2 10" xfId="58581"/>
    <cellStyle name="Comma 15 4 2 2" xfId="2184"/>
    <cellStyle name="Comma 15 4 2 2 2" xfId="35624"/>
    <cellStyle name="Comma 15 4 2 2 3" xfId="58041"/>
    <cellStyle name="Comma 15 4 2 3" xfId="2185"/>
    <cellStyle name="Comma 15 4 2 3 2" xfId="39530"/>
    <cellStyle name="Comma 15 4 2 3 3" xfId="58144"/>
    <cellStyle name="Comma 15 4 2 4" xfId="2186"/>
    <cellStyle name="Comma 15 4 2 4 2" xfId="43576"/>
    <cellStyle name="Comma 15 4 2 5" xfId="47683"/>
    <cellStyle name="Comma 15 4 2 6" xfId="51815"/>
    <cellStyle name="Comma 15 4 2 7" xfId="56092"/>
    <cellStyle name="Comma 15 4 2 8" xfId="23643"/>
    <cellStyle name="Comma 15 4 2 9" xfId="57873"/>
    <cellStyle name="Comma 15 4 3" xfId="2187"/>
    <cellStyle name="Comma 15 4 3 2" xfId="2188"/>
    <cellStyle name="Comma 15 4 3 2 2" xfId="58042"/>
    <cellStyle name="Comma 15 4 3 3" xfId="30554"/>
    <cellStyle name="Comma 15 4 3 3 2" xfId="58145"/>
    <cellStyle name="Comma 15 4 3 4" xfId="57874"/>
    <cellStyle name="Comma 15 4 4" xfId="2189"/>
    <cellStyle name="Comma 15 4 4 2" xfId="33679"/>
    <cellStyle name="Comma 15 4 4 3" xfId="58040"/>
    <cellStyle name="Comma 15 4 5" xfId="2190"/>
    <cellStyle name="Comma 15 4 5 2" xfId="37608"/>
    <cellStyle name="Comma 15 4 5 3" xfId="58143"/>
    <cellStyle name="Comma 15 4 6" xfId="2191"/>
    <cellStyle name="Comma 15 4 6 2" xfId="41625"/>
    <cellStyle name="Comma 15 4 7" xfId="45761"/>
    <cellStyle name="Comma 15 4 8" xfId="49862"/>
    <cellStyle name="Comma 15 4 9" xfId="54177"/>
    <cellStyle name="Comma 15 5" xfId="2192"/>
    <cellStyle name="Comma 15 5 10" xfId="23644"/>
    <cellStyle name="Comma 15 5 11" xfId="57875"/>
    <cellStyle name="Comma 15 5 12" xfId="58582"/>
    <cellStyle name="Comma 15 5 2" xfId="2193"/>
    <cellStyle name="Comma 15 5 2 10" xfId="58583"/>
    <cellStyle name="Comma 15 5 2 2" xfId="2194"/>
    <cellStyle name="Comma 15 5 2 2 2" xfId="36195"/>
    <cellStyle name="Comma 15 5 2 3" xfId="2195"/>
    <cellStyle name="Comma 15 5 2 3 2" xfId="40101"/>
    <cellStyle name="Comma 15 5 2 4" xfId="2196"/>
    <cellStyle name="Comma 15 5 2 4 2" xfId="44162"/>
    <cellStyle name="Comma 15 5 2 5" xfId="48254"/>
    <cellStyle name="Comma 15 5 2 6" xfId="52401"/>
    <cellStyle name="Comma 15 5 2 7" xfId="56663"/>
    <cellStyle name="Comma 15 5 2 8" xfId="23645"/>
    <cellStyle name="Comma 15 5 2 9" xfId="58043"/>
    <cellStyle name="Comma 15 5 3" xfId="2197"/>
    <cellStyle name="Comma 15 5 3 2" xfId="30555"/>
    <cellStyle name="Comma 15 5 3 3" xfId="58146"/>
    <cellStyle name="Comma 15 5 4" xfId="2198"/>
    <cellStyle name="Comma 15 5 4 2" xfId="34273"/>
    <cellStyle name="Comma 15 5 5" xfId="2199"/>
    <cellStyle name="Comma 15 5 5 2" xfId="38179"/>
    <cellStyle name="Comma 15 5 6" xfId="2200"/>
    <cellStyle name="Comma 15 5 6 2" xfId="42211"/>
    <cellStyle name="Comma 15 5 7" xfId="2201"/>
    <cellStyle name="Comma 15 5 7 2" xfId="46332"/>
    <cellStyle name="Comma 15 5 8" xfId="50449"/>
    <cellStyle name="Comma 15 5 9" xfId="54741"/>
    <cellStyle name="Comma 15 6" xfId="2202"/>
    <cellStyle name="Comma 15 6 10" xfId="23646"/>
    <cellStyle name="Comma 15 6 11" xfId="58035"/>
    <cellStyle name="Comma 15 6 12" xfId="58584"/>
    <cellStyle name="Comma 15 6 2" xfId="2203"/>
    <cellStyle name="Comma 15 6 2 10" xfId="58585"/>
    <cellStyle name="Comma 15 6 2 2" xfId="2204"/>
    <cellStyle name="Comma 15 6 2 2 2" xfId="36247"/>
    <cellStyle name="Comma 15 6 2 3" xfId="2205"/>
    <cellStyle name="Comma 15 6 2 3 2" xfId="40153"/>
    <cellStyle name="Comma 15 6 2 4" xfId="2206"/>
    <cellStyle name="Comma 15 6 2 4 2" xfId="44214"/>
    <cellStyle name="Comma 15 6 2 5" xfId="48306"/>
    <cellStyle name="Comma 15 6 2 6" xfId="52453"/>
    <cellStyle name="Comma 15 6 2 7" xfId="56715"/>
    <cellStyle name="Comma 15 6 2 8" xfId="23647"/>
    <cellStyle name="Comma 15 6 2 9" xfId="58147"/>
    <cellStyle name="Comma 15 6 3" xfId="2207"/>
    <cellStyle name="Comma 15 6 3 2" xfId="30556"/>
    <cellStyle name="Comma 15 6 4" xfId="2208"/>
    <cellStyle name="Comma 15 6 4 2" xfId="34325"/>
    <cellStyle name="Comma 15 6 5" xfId="2209"/>
    <cellStyle name="Comma 15 6 5 2" xfId="38231"/>
    <cellStyle name="Comma 15 6 6" xfId="2210"/>
    <cellStyle name="Comma 15 6 6 2" xfId="42263"/>
    <cellStyle name="Comma 15 6 7" xfId="46384"/>
    <cellStyle name="Comma 15 6 8" xfId="50501"/>
    <cellStyle name="Comma 15 6 9" xfId="54793"/>
    <cellStyle name="Comma 15 7" xfId="2211"/>
    <cellStyle name="Comma 15 7 10" xfId="23648"/>
    <cellStyle name="Comma 15 7 11" xfId="58137"/>
    <cellStyle name="Comma 15 7 12" xfId="58586"/>
    <cellStyle name="Comma 15 7 2" xfId="2212"/>
    <cellStyle name="Comma 15 7 2 2" xfId="2213"/>
    <cellStyle name="Comma 15 7 2 2 2" xfId="36303"/>
    <cellStyle name="Comma 15 7 2 3" xfId="2214"/>
    <cellStyle name="Comma 15 7 2 3 2" xfId="40209"/>
    <cellStyle name="Comma 15 7 2 4" xfId="2215"/>
    <cellStyle name="Comma 15 7 2 4 2" xfId="44270"/>
    <cellStyle name="Comma 15 7 2 5" xfId="48362"/>
    <cellStyle name="Comma 15 7 2 6" xfId="52509"/>
    <cellStyle name="Comma 15 7 2 7" xfId="56771"/>
    <cellStyle name="Comma 15 7 2 8" xfId="23649"/>
    <cellStyle name="Comma 15 7 2 9" xfId="58587"/>
    <cellStyle name="Comma 15 7 3" xfId="2216"/>
    <cellStyle name="Comma 15 7 3 2" xfId="30557"/>
    <cellStyle name="Comma 15 7 4" xfId="2217"/>
    <cellStyle name="Comma 15 7 4 2" xfId="34381"/>
    <cellStyle name="Comma 15 7 5" xfId="2218"/>
    <cellStyle name="Comma 15 7 5 2" xfId="38287"/>
    <cellStyle name="Comma 15 7 6" xfId="2219"/>
    <cellStyle name="Comma 15 7 6 2" xfId="42319"/>
    <cellStyle name="Comma 15 7 7" xfId="46440"/>
    <cellStyle name="Comma 15 7 8" xfId="50557"/>
    <cellStyle name="Comma 15 7 9" xfId="54849"/>
    <cellStyle name="Comma 15 8" xfId="2220"/>
    <cellStyle name="Comma 15 8 10" xfId="23650"/>
    <cellStyle name="Comma 15 8 11" xfId="58588"/>
    <cellStyle name="Comma 15 8 2" xfId="2221"/>
    <cellStyle name="Comma 15 8 2 2" xfId="2222"/>
    <cellStyle name="Comma 15 8 2 2 2" xfId="36355"/>
    <cellStyle name="Comma 15 8 2 3" xfId="2223"/>
    <cellStyle name="Comma 15 8 2 3 2" xfId="40261"/>
    <cellStyle name="Comma 15 8 2 4" xfId="2224"/>
    <cellStyle name="Comma 15 8 2 4 2" xfId="44322"/>
    <cellStyle name="Comma 15 8 2 5" xfId="48414"/>
    <cellStyle name="Comma 15 8 2 6" xfId="52561"/>
    <cellStyle name="Comma 15 8 2 7" xfId="56823"/>
    <cellStyle name="Comma 15 8 2 8" xfId="23651"/>
    <cellStyle name="Comma 15 8 2 9" xfId="58589"/>
    <cellStyle name="Comma 15 8 3" xfId="2225"/>
    <cellStyle name="Comma 15 8 3 2" xfId="30558"/>
    <cellStyle name="Comma 15 8 4" xfId="2226"/>
    <cellStyle name="Comma 15 8 4 2" xfId="34433"/>
    <cellStyle name="Comma 15 8 5" xfId="2227"/>
    <cellStyle name="Comma 15 8 5 2" xfId="38339"/>
    <cellStyle name="Comma 15 8 6" xfId="2228"/>
    <cellStyle name="Comma 15 8 6 2" xfId="42371"/>
    <cellStyle name="Comma 15 8 7" xfId="46492"/>
    <cellStyle name="Comma 15 8 8" xfId="50609"/>
    <cellStyle name="Comma 15 8 9" xfId="54901"/>
    <cellStyle name="Comma 15 9" xfId="2229"/>
    <cellStyle name="Comma 15 9 10" xfId="23652"/>
    <cellStyle name="Comma 15 9 11" xfId="58590"/>
    <cellStyle name="Comma 15 9 2" xfId="2230"/>
    <cellStyle name="Comma 15 9 2 2" xfId="2231"/>
    <cellStyle name="Comma 15 9 2 2 2" xfId="36408"/>
    <cellStyle name="Comma 15 9 2 3" xfId="2232"/>
    <cellStyle name="Comma 15 9 2 3 2" xfId="40314"/>
    <cellStyle name="Comma 15 9 2 4" xfId="2233"/>
    <cellStyle name="Comma 15 9 2 4 2" xfId="44375"/>
    <cellStyle name="Comma 15 9 2 5" xfId="48467"/>
    <cellStyle name="Comma 15 9 2 6" xfId="52614"/>
    <cellStyle name="Comma 15 9 2 7" xfId="56876"/>
    <cellStyle name="Comma 15 9 2 8" xfId="23653"/>
    <cellStyle name="Comma 15 9 2 9" xfId="58591"/>
    <cellStyle name="Comma 15 9 3" xfId="2234"/>
    <cellStyle name="Comma 15 9 3 2" xfId="30559"/>
    <cellStyle name="Comma 15 9 4" xfId="2235"/>
    <cellStyle name="Comma 15 9 4 2" xfId="34485"/>
    <cellStyle name="Comma 15 9 5" xfId="2236"/>
    <cellStyle name="Comma 15 9 5 2" xfId="38391"/>
    <cellStyle name="Comma 15 9 6" xfId="2237"/>
    <cellStyle name="Comma 15 9 6 2" xfId="42424"/>
    <cellStyle name="Comma 15 9 7" xfId="46544"/>
    <cellStyle name="Comma 15 9 8" xfId="50663"/>
    <cellStyle name="Comma 15 9 9" xfId="54953"/>
    <cellStyle name="Comma 16" xfId="2238"/>
    <cellStyle name="Comma 16 10" xfId="2239"/>
    <cellStyle name="Comma 16 10 10" xfId="23655"/>
    <cellStyle name="Comma 16 10 11" xfId="58593"/>
    <cellStyle name="Comma 16 10 2" xfId="2240"/>
    <cellStyle name="Comma 16 10 2 2" xfId="2241"/>
    <cellStyle name="Comma 16 10 2 2 2" xfId="36462"/>
    <cellStyle name="Comma 16 10 2 3" xfId="2242"/>
    <cellStyle name="Comma 16 10 2 3 2" xfId="40368"/>
    <cellStyle name="Comma 16 10 2 4" xfId="2243"/>
    <cellStyle name="Comma 16 10 2 4 2" xfId="44429"/>
    <cellStyle name="Comma 16 10 2 5" xfId="48521"/>
    <cellStyle name="Comma 16 10 2 6" xfId="52668"/>
    <cellStyle name="Comma 16 10 2 7" xfId="56930"/>
    <cellStyle name="Comma 16 10 2 8" xfId="23656"/>
    <cellStyle name="Comma 16 10 2 9" xfId="58594"/>
    <cellStyle name="Comma 16 10 3" xfId="2244"/>
    <cellStyle name="Comma 16 10 3 2" xfId="30561"/>
    <cellStyle name="Comma 16 10 4" xfId="2245"/>
    <cellStyle name="Comma 16 10 4 2" xfId="34539"/>
    <cellStyle name="Comma 16 10 5" xfId="2246"/>
    <cellStyle name="Comma 16 10 5 2" xfId="38445"/>
    <cellStyle name="Comma 16 10 6" xfId="2247"/>
    <cellStyle name="Comma 16 10 6 2" xfId="42478"/>
    <cellStyle name="Comma 16 10 7" xfId="46598"/>
    <cellStyle name="Comma 16 10 8" xfId="50717"/>
    <cellStyle name="Comma 16 10 9" xfId="55007"/>
    <cellStyle name="Comma 16 11" xfId="2248"/>
    <cellStyle name="Comma 16 11 10" xfId="23657"/>
    <cellStyle name="Comma 16 11 11" xfId="58595"/>
    <cellStyle name="Comma 16 11 2" xfId="2249"/>
    <cellStyle name="Comma 16 11 2 2" xfId="2250"/>
    <cellStyle name="Comma 16 11 2 2 2" xfId="36522"/>
    <cellStyle name="Comma 16 11 2 3" xfId="2251"/>
    <cellStyle name="Comma 16 11 2 3 2" xfId="40428"/>
    <cellStyle name="Comma 16 11 2 4" xfId="2252"/>
    <cellStyle name="Comma 16 11 2 4 2" xfId="44489"/>
    <cellStyle name="Comma 16 11 2 5" xfId="48581"/>
    <cellStyle name="Comma 16 11 2 6" xfId="52728"/>
    <cellStyle name="Comma 16 11 2 7" xfId="56990"/>
    <cellStyle name="Comma 16 11 2 8" xfId="23658"/>
    <cellStyle name="Comma 16 11 2 9" xfId="58596"/>
    <cellStyle name="Comma 16 11 3" xfId="2253"/>
    <cellStyle name="Comma 16 11 3 2" xfId="30562"/>
    <cellStyle name="Comma 16 11 4" xfId="2254"/>
    <cellStyle name="Comma 16 11 4 2" xfId="34599"/>
    <cellStyle name="Comma 16 11 5" xfId="2255"/>
    <cellStyle name="Comma 16 11 5 2" xfId="38505"/>
    <cellStyle name="Comma 16 11 6" xfId="2256"/>
    <cellStyle name="Comma 16 11 6 2" xfId="42538"/>
    <cellStyle name="Comma 16 11 7" xfId="46658"/>
    <cellStyle name="Comma 16 11 8" xfId="50777"/>
    <cellStyle name="Comma 16 11 9" xfId="55067"/>
    <cellStyle name="Comma 16 12" xfId="2257"/>
    <cellStyle name="Comma 16 12 10" xfId="23659"/>
    <cellStyle name="Comma 16 12 11" xfId="58597"/>
    <cellStyle name="Comma 16 12 2" xfId="2258"/>
    <cellStyle name="Comma 16 12 2 2" xfId="2259"/>
    <cellStyle name="Comma 16 12 2 2 2" xfId="36580"/>
    <cellStyle name="Comma 16 12 2 3" xfId="2260"/>
    <cellStyle name="Comma 16 12 2 3 2" xfId="40486"/>
    <cellStyle name="Comma 16 12 2 4" xfId="2261"/>
    <cellStyle name="Comma 16 12 2 4 2" xfId="44547"/>
    <cellStyle name="Comma 16 12 2 5" xfId="48639"/>
    <cellStyle name="Comma 16 12 2 6" xfId="52786"/>
    <cellStyle name="Comma 16 12 2 7" xfId="57048"/>
    <cellStyle name="Comma 16 12 2 8" xfId="23660"/>
    <cellStyle name="Comma 16 12 2 9" xfId="58598"/>
    <cellStyle name="Comma 16 12 3" xfId="2262"/>
    <cellStyle name="Comma 16 12 3 2" xfId="30563"/>
    <cellStyle name="Comma 16 12 4" xfId="2263"/>
    <cellStyle name="Comma 16 12 4 2" xfId="34657"/>
    <cellStyle name="Comma 16 12 5" xfId="2264"/>
    <cellStyle name="Comma 16 12 5 2" xfId="38563"/>
    <cellStyle name="Comma 16 12 6" xfId="2265"/>
    <cellStyle name="Comma 16 12 6 2" xfId="42596"/>
    <cellStyle name="Comma 16 12 7" xfId="46716"/>
    <cellStyle name="Comma 16 12 8" xfId="50835"/>
    <cellStyle name="Comma 16 12 9" xfId="55125"/>
    <cellStyle name="Comma 16 13" xfId="2266"/>
    <cellStyle name="Comma 16 13 10" xfId="23661"/>
    <cellStyle name="Comma 16 13 11" xfId="58599"/>
    <cellStyle name="Comma 16 13 2" xfId="2267"/>
    <cellStyle name="Comma 16 13 2 2" xfId="2268"/>
    <cellStyle name="Comma 16 13 2 2 2" xfId="36638"/>
    <cellStyle name="Comma 16 13 2 3" xfId="2269"/>
    <cellStyle name="Comma 16 13 2 3 2" xfId="40543"/>
    <cellStyle name="Comma 16 13 2 4" xfId="2270"/>
    <cellStyle name="Comma 16 13 2 4 2" xfId="44604"/>
    <cellStyle name="Comma 16 13 2 5" xfId="48696"/>
    <cellStyle name="Comma 16 13 2 6" xfId="52843"/>
    <cellStyle name="Comma 16 13 2 7" xfId="57105"/>
    <cellStyle name="Comma 16 13 2 8" xfId="23662"/>
    <cellStyle name="Comma 16 13 2 9" xfId="58600"/>
    <cellStyle name="Comma 16 13 3" xfId="2271"/>
    <cellStyle name="Comma 16 13 3 2" xfId="30564"/>
    <cellStyle name="Comma 16 13 4" xfId="2272"/>
    <cellStyle name="Comma 16 13 4 2" xfId="34714"/>
    <cellStyle name="Comma 16 13 5" xfId="2273"/>
    <cellStyle name="Comma 16 13 5 2" xfId="38620"/>
    <cellStyle name="Comma 16 13 6" xfId="2274"/>
    <cellStyle name="Comma 16 13 6 2" xfId="42653"/>
    <cellStyle name="Comma 16 13 7" xfId="46773"/>
    <cellStyle name="Comma 16 13 8" xfId="50892"/>
    <cellStyle name="Comma 16 13 9" xfId="55182"/>
    <cellStyle name="Comma 16 14" xfId="2275"/>
    <cellStyle name="Comma 16 14 10" xfId="23663"/>
    <cellStyle name="Comma 16 14 11" xfId="58601"/>
    <cellStyle name="Comma 16 14 2" xfId="2276"/>
    <cellStyle name="Comma 16 14 2 2" xfId="2277"/>
    <cellStyle name="Comma 16 14 2 2 2" xfId="36691"/>
    <cellStyle name="Comma 16 14 2 3" xfId="2278"/>
    <cellStyle name="Comma 16 14 2 3 2" xfId="40596"/>
    <cellStyle name="Comma 16 14 2 4" xfId="2279"/>
    <cellStyle name="Comma 16 14 2 4 2" xfId="44657"/>
    <cellStyle name="Comma 16 14 2 5" xfId="48749"/>
    <cellStyle name="Comma 16 14 2 6" xfId="52896"/>
    <cellStyle name="Comma 16 14 2 7" xfId="57158"/>
    <cellStyle name="Comma 16 14 2 8" xfId="23664"/>
    <cellStyle name="Comma 16 14 2 9" xfId="58602"/>
    <cellStyle name="Comma 16 14 3" xfId="2280"/>
    <cellStyle name="Comma 16 14 3 2" xfId="30565"/>
    <cellStyle name="Comma 16 14 4" xfId="2281"/>
    <cellStyle name="Comma 16 14 4 2" xfId="34767"/>
    <cellStyle name="Comma 16 14 5" xfId="2282"/>
    <cellStyle name="Comma 16 14 5 2" xfId="38673"/>
    <cellStyle name="Comma 16 14 6" xfId="2283"/>
    <cellStyle name="Comma 16 14 6 2" xfId="42706"/>
    <cellStyle name="Comma 16 14 7" xfId="46826"/>
    <cellStyle name="Comma 16 14 8" xfId="50945"/>
    <cellStyle name="Comma 16 14 9" xfId="55235"/>
    <cellStyle name="Comma 16 15" xfId="2284"/>
    <cellStyle name="Comma 16 15 10" xfId="23665"/>
    <cellStyle name="Comma 16 15 11" xfId="58603"/>
    <cellStyle name="Comma 16 15 2" xfId="2285"/>
    <cellStyle name="Comma 16 15 2 2" xfId="2286"/>
    <cellStyle name="Comma 16 15 2 2 2" xfId="36754"/>
    <cellStyle name="Comma 16 15 2 3" xfId="2287"/>
    <cellStyle name="Comma 16 15 2 3 2" xfId="40658"/>
    <cellStyle name="Comma 16 15 2 4" xfId="2288"/>
    <cellStyle name="Comma 16 15 2 4 2" xfId="44719"/>
    <cellStyle name="Comma 16 15 2 5" xfId="48811"/>
    <cellStyle name="Comma 16 15 2 6" xfId="52958"/>
    <cellStyle name="Comma 16 15 2 7" xfId="57220"/>
    <cellStyle name="Comma 16 15 2 8" xfId="23666"/>
    <cellStyle name="Comma 16 15 2 9" xfId="58604"/>
    <cellStyle name="Comma 16 15 3" xfId="2289"/>
    <cellStyle name="Comma 16 15 3 2" xfId="30566"/>
    <cellStyle name="Comma 16 15 4" xfId="2290"/>
    <cellStyle name="Comma 16 15 4 2" xfId="34829"/>
    <cellStyle name="Comma 16 15 5" xfId="2291"/>
    <cellStyle name="Comma 16 15 5 2" xfId="38735"/>
    <cellStyle name="Comma 16 15 6" xfId="2292"/>
    <cellStyle name="Comma 16 15 6 2" xfId="42768"/>
    <cellStyle name="Comma 16 15 7" xfId="46888"/>
    <cellStyle name="Comma 16 15 8" xfId="51007"/>
    <cellStyle name="Comma 16 15 9" xfId="55297"/>
    <cellStyle name="Comma 16 16" xfId="2293"/>
    <cellStyle name="Comma 16 16 10" xfId="23667"/>
    <cellStyle name="Comma 16 16 11" xfId="58605"/>
    <cellStyle name="Comma 16 16 2" xfId="2294"/>
    <cellStyle name="Comma 16 16 2 2" xfId="2295"/>
    <cellStyle name="Comma 16 16 2 2 2" xfId="36811"/>
    <cellStyle name="Comma 16 16 2 3" xfId="2296"/>
    <cellStyle name="Comma 16 16 2 3 2" xfId="40715"/>
    <cellStyle name="Comma 16 16 2 4" xfId="2297"/>
    <cellStyle name="Comma 16 16 2 4 2" xfId="44776"/>
    <cellStyle name="Comma 16 16 2 5" xfId="48868"/>
    <cellStyle name="Comma 16 16 2 6" xfId="53015"/>
    <cellStyle name="Comma 16 16 2 7" xfId="57277"/>
    <cellStyle name="Comma 16 16 2 8" xfId="23668"/>
    <cellStyle name="Comma 16 16 2 9" xfId="58606"/>
    <cellStyle name="Comma 16 16 3" xfId="2298"/>
    <cellStyle name="Comma 16 16 3 2" xfId="30567"/>
    <cellStyle name="Comma 16 16 4" xfId="2299"/>
    <cellStyle name="Comma 16 16 4 2" xfId="34886"/>
    <cellStyle name="Comma 16 16 5" xfId="2300"/>
    <cellStyle name="Comma 16 16 5 2" xfId="38792"/>
    <cellStyle name="Comma 16 16 6" xfId="2301"/>
    <cellStyle name="Comma 16 16 6 2" xfId="42825"/>
    <cellStyle name="Comma 16 16 7" xfId="46945"/>
    <cellStyle name="Comma 16 16 8" xfId="51064"/>
    <cellStyle name="Comma 16 16 9" xfId="55354"/>
    <cellStyle name="Comma 16 17" xfId="2302"/>
    <cellStyle name="Comma 16 17 10" xfId="23669"/>
    <cellStyle name="Comma 16 17 11" xfId="58607"/>
    <cellStyle name="Comma 16 17 2" xfId="2303"/>
    <cellStyle name="Comma 16 17 2 2" xfId="2304"/>
    <cellStyle name="Comma 16 17 2 2 2" xfId="36863"/>
    <cellStyle name="Comma 16 17 2 3" xfId="2305"/>
    <cellStyle name="Comma 16 17 2 3 2" xfId="40767"/>
    <cellStyle name="Comma 16 17 2 4" xfId="2306"/>
    <cellStyle name="Comma 16 17 2 4 2" xfId="44828"/>
    <cellStyle name="Comma 16 17 2 5" xfId="48920"/>
    <cellStyle name="Comma 16 17 2 6" xfId="53067"/>
    <cellStyle name="Comma 16 17 2 7" xfId="57329"/>
    <cellStyle name="Comma 16 17 2 8" xfId="23670"/>
    <cellStyle name="Comma 16 17 2 9" xfId="58608"/>
    <cellStyle name="Comma 16 17 3" xfId="2307"/>
    <cellStyle name="Comma 16 17 3 2" xfId="30568"/>
    <cellStyle name="Comma 16 17 4" xfId="2308"/>
    <cellStyle name="Comma 16 17 4 2" xfId="34938"/>
    <cellStyle name="Comma 16 17 5" xfId="2309"/>
    <cellStyle name="Comma 16 17 5 2" xfId="38844"/>
    <cellStyle name="Comma 16 17 6" xfId="2310"/>
    <cellStyle name="Comma 16 17 6 2" xfId="42877"/>
    <cellStyle name="Comma 16 17 7" xfId="46997"/>
    <cellStyle name="Comma 16 17 8" xfId="51116"/>
    <cellStyle name="Comma 16 17 9" xfId="55406"/>
    <cellStyle name="Comma 16 18" xfId="2311"/>
    <cellStyle name="Comma 16 18 10" xfId="23671"/>
    <cellStyle name="Comma 16 18 11" xfId="58609"/>
    <cellStyle name="Comma 16 18 2" xfId="2312"/>
    <cellStyle name="Comma 16 18 2 2" xfId="2313"/>
    <cellStyle name="Comma 16 18 2 2 2" xfId="36915"/>
    <cellStyle name="Comma 16 18 2 3" xfId="2314"/>
    <cellStyle name="Comma 16 18 2 3 2" xfId="40819"/>
    <cellStyle name="Comma 16 18 2 4" xfId="2315"/>
    <cellStyle name="Comma 16 18 2 4 2" xfId="44880"/>
    <cellStyle name="Comma 16 18 2 5" xfId="48972"/>
    <cellStyle name="Comma 16 18 2 6" xfId="53119"/>
    <cellStyle name="Comma 16 18 2 7" xfId="57381"/>
    <cellStyle name="Comma 16 18 2 8" xfId="23672"/>
    <cellStyle name="Comma 16 18 2 9" xfId="58610"/>
    <cellStyle name="Comma 16 18 3" xfId="2316"/>
    <cellStyle name="Comma 16 18 3 2" xfId="30569"/>
    <cellStyle name="Comma 16 18 4" xfId="2317"/>
    <cellStyle name="Comma 16 18 4 2" xfId="34990"/>
    <cellStyle name="Comma 16 18 5" xfId="2318"/>
    <cellStyle name="Comma 16 18 5 2" xfId="38896"/>
    <cellStyle name="Comma 16 18 6" xfId="2319"/>
    <cellStyle name="Comma 16 18 6 2" xfId="42929"/>
    <cellStyle name="Comma 16 18 7" xfId="47049"/>
    <cellStyle name="Comma 16 18 8" xfId="51168"/>
    <cellStyle name="Comma 16 18 9" xfId="55458"/>
    <cellStyle name="Comma 16 19" xfId="2320"/>
    <cellStyle name="Comma 16 19 2" xfId="2321"/>
    <cellStyle name="Comma 16 19 2 2" xfId="35042"/>
    <cellStyle name="Comma 16 19 3" xfId="2322"/>
    <cellStyle name="Comma 16 19 3 2" xfId="38948"/>
    <cellStyle name="Comma 16 19 4" xfId="2323"/>
    <cellStyle name="Comma 16 19 4 2" xfId="42981"/>
    <cellStyle name="Comma 16 19 5" xfId="47101"/>
    <cellStyle name="Comma 16 19 6" xfId="51220"/>
    <cellStyle name="Comma 16 19 7" xfId="55510"/>
    <cellStyle name="Comma 16 19 8" xfId="23673"/>
    <cellStyle name="Comma 16 19 9" xfId="58611"/>
    <cellStyle name="Comma 16 2" xfId="2324"/>
    <cellStyle name="Comma 16 2 10" xfId="49518"/>
    <cellStyle name="Comma 16 2 11" xfId="53719"/>
    <cellStyle name="Comma 16 2 12" xfId="23674"/>
    <cellStyle name="Comma 16 2 13" xfId="57877"/>
    <cellStyle name="Comma 16 2 14" xfId="58612"/>
    <cellStyle name="Comma 16 2 2" xfId="2325"/>
    <cellStyle name="Comma 16 2 2 10" xfId="54068"/>
    <cellStyle name="Comma 16 2 2 11" xfId="23675"/>
    <cellStyle name="Comma 16 2 2 12" xfId="57878"/>
    <cellStyle name="Comma 16 2 2 13" xfId="58613"/>
    <cellStyle name="Comma 16 2 2 2" xfId="2326"/>
    <cellStyle name="Comma 16 2 2 2 10" xfId="23676"/>
    <cellStyle name="Comma 16 2 2 2 11" xfId="58046"/>
    <cellStyle name="Comma 16 2 2 2 12" xfId="58614"/>
    <cellStyle name="Comma 16 2 2 2 2" xfId="2327"/>
    <cellStyle name="Comma 16 2 2 2 2 2" xfId="2328"/>
    <cellStyle name="Comma 16 2 2 2 2 2 2" xfId="35625"/>
    <cellStyle name="Comma 16 2 2 2 2 3" xfId="2329"/>
    <cellStyle name="Comma 16 2 2 2 2 3 2" xfId="39531"/>
    <cellStyle name="Comma 16 2 2 2 2 4" xfId="2330"/>
    <cellStyle name="Comma 16 2 2 2 2 4 2" xfId="43577"/>
    <cellStyle name="Comma 16 2 2 2 2 5" xfId="47684"/>
    <cellStyle name="Comma 16 2 2 2 2 6" xfId="51816"/>
    <cellStyle name="Comma 16 2 2 2 2 7" xfId="56093"/>
    <cellStyle name="Comma 16 2 2 2 2 8" xfId="23677"/>
    <cellStyle name="Comma 16 2 2 2 2 9" xfId="58615"/>
    <cellStyle name="Comma 16 2 2 2 3" xfId="2331"/>
    <cellStyle name="Comma 16 2 2 2 3 2" xfId="30572"/>
    <cellStyle name="Comma 16 2 2 2 4" xfId="2332"/>
    <cellStyle name="Comma 16 2 2 2 4 2" xfId="33680"/>
    <cellStyle name="Comma 16 2 2 2 5" xfId="2333"/>
    <cellStyle name="Comma 16 2 2 2 5 2" xfId="37609"/>
    <cellStyle name="Comma 16 2 2 2 6" xfId="2334"/>
    <cellStyle name="Comma 16 2 2 2 6 2" xfId="41626"/>
    <cellStyle name="Comma 16 2 2 2 7" xfId="45762"/>
    <cellStyle name="Comma 16 2 2 2 8" xfId="49863"/>
    <cellStyle name="Comma 16 2 2 2 9" xfId="54178"/>
    <cellStyle name="Comma 16 2 2 3" xfId="2335"/>
    <cellStyle name="Comma 16 2 2 3 10" xfId="58616"/>
    <cellStyle name="Comma 16 2 2 3 2" xfId="2336"/>
    <cellStyle name="Comma 16 2 2 3 2 2" xfId="35507"/>
    <cellStyle name="Comma 16 2 2 3 3" xfId="2337"/>
    <cellStyle name="Comma 16 2 2 3 3 2" xfId="39413"/>
    <cellStyle name="Comma 16 2 2 3 4" xfId="2338"/>
    <cellStyle name="Comma 16 2 2 3 4 2" xfId="43455"/>
    <cellStyle name="Comma 16 2 2 3 5" xfId="47566"/>
    <cellStyle name="Comma 16 2 2 3 6" xfId="51694"/>
    <cellStyle name="Comma 16 2 2 3 7" xfId="55975"/>
    <cellStyle name="Comma 16 2 2 3 8" xfId="23678"/>
    <cellStyle name="Comma 16 2 2 3 9" xfId="58150"/>
    <cellStyle name="Comma 16 2 2 4" xfId="2339"/>
    <cellStyle name="Comma 16 2 2 4 2" xfId="30571"/>
    <cellStyle name="Comma 16 2 2 5" xfId="2340"/>
    <cellStyle name="Comma 16 2 2 5 2" xfId="33520"/>
    <cellStyle name="Comma 16 2 2 6" xfId="2341"/>
    <cellStyle name="Comma 16 2 2 6 2" xfId="37495"/>
    <cellStyle name="Comma 16 2 2 7" xfId="2342"/>
    <cellStyle name="Comma 16 2 2 7 2" xfId="41509"/>
    <cellStyle name="Comma 16 2 2 8" xfId="45649"/>
    <cellStyle name="Comma 16 2 2 9" xfId="49740"/>
    <cellStyle name="Comma 16 2 3" xfId="2343"/>
    <cellStyle name="Comma 16 2 3 10" xfId="23679"/>
    <cellStyle name="Comma 16 2 3 11" xfId="57879"/>
    <cellStyle name="Comma 16 2 3 12" xfId="58617"/>
    <cellStyle name="Comma 16 2 3 2" xfId="2344"/>
    <cellStyle name="Comma 16 2 3 2 10" xfId="58618"/>
    <cellStyle name="Comma 16 2 3 2 2" xfId="2345"/>
    <cellStyle name="Comma 16 2 3 2 2 2" xfId="35626"/>
    <cellStyle name="Comma 16 2 3 2 3" xfId="2346"/>
    <cellStyle name="Comma 16 2 3 2 3 2" xfId="39532"/>
    <cellStyle name="Comma 16 2 3 2 4" xfId="2347"/>
    <cellStyle name="Comma 16 2 3 2 4 2" xfId="43578"/>
    <cellStyle name="Comma 16 2 3 2 5" xfId="47685"/>
    <cellStyle name="Comma 16 2 3 2 6" xfId="51817"/>
    <cellStyle name="Comma 16 2 3 2 7" xfId="56094"/>
    <cellStyle name="Comma 16 2 3 2 8" xfId="23680"/>
    <cellStyle name="Comma 16 2 3 2 9" xfId="58047"/>
    <cellStyle name="Comma 16 2 3 3" xfId="2348"/>
    <cellStyle name="Comma 16 2 3 3 2" xfId="30573"/>
    <cellStyle name="Comma 16 2 3 3 3" xfId="58151"/>
    <cellStyle name="Comma 16 2 3 4" xfId="2349"/>
    <cellStyle name="Comma 16 2 3 4 2" xfId="33681"/>
    <cellStyle name="Comma 16 2 3 5" xfId="2350"/>
    <cellStyle name="Comma 16 2 3 5 2" xfId="37610"/>
    <cellStyle name="Comma 16 2 3 6" xfId="2351"/>
    <cellStyle name="Comma 16 2 3 6 2" xfId="41627"/>
    <cellStyle name="Comma 16 2 3 7" xfId="45763"/>
    <cellStyle name="Comma 16 2 3 8" xfId="49864"/>
    <cellStyle name="Comma 16 2 3 9" xfId="54179"/>
    <cellStyle name="Comma 16 2 4" xfId="2352"/>
    <cellStyle name="Comma 16 2 4 10" xfId="58619"/>
    <cellStyle name="Comma 16 2 4 2" xfId="2353"/>
    <cellStyle name="Comma 16 2 4 2 2" xfId="35289"/>
    <cellStyle name="Comma 16 2 4 3" xfId="2354"/>
    <cellStyle name="Comma 16 2 4 3 2" xfId="39195"/>
    <cellStyle name="Comma 16 2 4 4" xfId="2355"/>
    <cellStyle name="Comma 16 2 4 4 2" xfId="43233"/>
    <cellStyle name="Comma 16 2 4 5" xfId="47348"/>
    <cellStyle name="Comma 16 2 4 6" xfId="51472"/>
    <cellStyle name="Comma 16 2 4 7" xfId="55757"/>
    <cellStyle name="Comma 16 2 4 8" xfId="23681"/>
    <cellStyle name="Comma 16 2 4 9" xfId="58045"/>
    <cellStyle name="Comma 16 2 5" xfId="2356"/>
    <cellStyle name="Comma 16 2 5 2" xfId="57783"/>
    <cellStyle name="Comma 16 2 5 3" xfId="30570"/>
    <cellStyle name="Comma 16 2 5 4" xfId="58149"/>
    <cellStyle name="Comma 16 2 6" xfId="2357"/>
    <cellStyle name="Comma 16 2 6 2" xfId="33304"/>
    <cellStyle name="Comma 16 2 7" xfId="2358"/>
    <cellStyle name="Comma 16 2 7 2" xfId="37279"/>
    <cellStyle name="Comma 16 2 8" xfId="2359"/>
    <cellStyle name="Comma 16 2 8 2" xfId="41293"/>
    <cellStyle name="Comma 16 2 9" xfId="45433"/>
    <cellStyle name="Comma 16 20" xfId="2360"/>
    <cellStyle name="Comma 16 20 2" xfId="2361"/>
    <cellStyle name="Comma 16 20 2 2" xfId="35179"/>
    <cellStyle name="Comma 16 20 3" xfId="2362"/>
    <cellStyle name="Comma 16 20 3 2" xfId="39085"/>
    <cellStyle name="Comma 16 20 4" xfId="2363"/>
    <cellStyle name="Comma 16 20 4 2" xfId="43118"/>
    <cellStyle name="Comma 16 20 5" xfId="47238"/>
    <cellStyle name="Comma 16 20 6" xfId="51357"/>
    <cellStyle name="Comma 16 20 7" xfId="55647"/>
    <cellStyle name="Comma 16 20 8" xfId="23682"/>
    <cellStyle name="Comma 16 20 9" xfId="58620"/>
    <cellStyle name="Comma 16 21" xfId="2364"/>
    <cellStyle name="Comma 16 21 2" xfId="2365"/>
    <cellStyle name="Comma 16 21 2 2" xfId="36967"/>
    <cellStyle name="Comma 16 21 3" xfId="2366"/>
    <cellStyle name="Comma 16 21 3 2" xfId="40871"/>
    <cellStyle name="Comma 16 21 4" xfId="2367"/>
    <cellStyle name="Comma 16 21 4 2" xfId="44932"/>
    <cellStyle name="Comma 16 21 5" xfId="49024"/>
    <cellStyle name="Comma 16 21 6" xfId="53171"/>
    <cellStyle name="Comma 16 21 7" xfId="57433"/>
    <cellStyle name="Comma 16 21 8" xfId="23683"/>
    <cellStyle name="Comma 16 21 9" xfId="58621"/>
    <cellStyle name="Comma 16 22" xfId="2368"/>
    <cellStyle name="Comma 16 22 2" xfId="2369"/>
    <cellStyle name="Comma 16 22 2 2" xfId="37024"/>
    <cellStyle name="Comma 16 22 3" xfId="2370"/>
    <cellStyle name="Comma 16 22 3 2" xfId="40927"/>
    <cellStyle name="Comma 16 22 4" xfId="44988"/>
    <cellStyle name="Comma 16 22 5" xfId="49080"/>
    <cellStyle name="Comma 16 22 6" xfId="53227"/>
    <cellStyle name="Comma 16 22 7" xfId="57489"/>
    <cellStyle name="Comma 16 22 8" xfId="30560"/>
    <cellStyle name="Comma 16 23" xfId="2371"/>
    <cellStyle name="Comma 16 23 2" xfId="2372"/>
    <cellStyle name="Comma 16 23 2 2" xfId="40985"/>
    <cellStyle name="Comma 16 23 3" xfId="45046"/>
    <cellStyle name="Comma 16 23 4" xfId="49138"/>
    <cellStyle name="Comma 16 23 5" xfId="53285"/>
    <cellStyle name="Comma 16 23 6" xfId="57547"/>
    <cellStyle name="Comma 16 23 7" xfId="33089"/>
    <cellStyle name="Comma 16 24" xfId="2373"/>
    <cellStyle name="Comma 16 24 2" xfId="45108"/>
    <cellStyle name="Comma 16 24 3" xfId="49200"/>
    <cellStyle name="Comma 16 24 4" xfId="53347"/>
    <cellStyle name="Comma 16 24 5" xfId="57609"/>
    <cellStyle name="Comma 16 24 6" xfId="37100"/>
    <cellStyle name="Comma 16 25" xfId="2374"/>
    <cellStyle name="Comma 16 25 2" xfId="49258"/>
    <cellStyle name="Comma 16 25 3" xfId="53405"/>
    <cellStyle name="Comma 16 25 4" xfId="57667"/>
    <cellStyle name="Comma 16 25 5" xfId="41110"/>
    <cellStyle name="Comma 16 26" xfId="45246"/>
    <cellStyle name="Comma 16 26 2" xfId="53463"/>
    <cellStyle name="Comma 16 26 3" xfId="57725"/>
    <cellStyle name="Comma 16 27" xfId="49401"/>
    <cellStyle name="Comma 16 28" xfId="53584"/>
    <cellStyle name="Comma 16 29" xfId="23654"/>
    <cellStyle name="Comma 16 3" xfId="2375"/>
    <cellStyle name="Comma 16 3 10" xfId="53961"/>
    <cellStyle name="Comma 16 3 11" xfId="23684"/>
    <cellStyle name="Comma 16 3 12" xfId="57880"/>
    <cellStyle name="Comma 16 3 13" xfId="58622"/>
    <cellStyle name="Comma 16 3 2" xfId="2376"/>
    <cellStyle name="Comma 16 3 2 10" xfId="23685"/>
    <cellStyle name="Comma 16 3 2 11" xfId="58048"/>
    <cellStyle name="Comma 16 3 2 12" xfId="58623"/>
    <cellStyle name="Comma 16 3 2 2" xfId="2377"/>
    <cellStyle name="Comma 16 3 2 2 2" xfId="2378"/>
    <cellStyle name="Comma 16 3 2 2 2 2" xfId="35627"/>
    <cellStyle name="Comma 16 3 2 2 3" xfId="2379"/>
    <cellStyle name="Comma 16 3 2 2 3 2" xfId="39533"/>
    <cellStyle name="Comma 16 3 2 2 4" xfId="2380"/>
    <cellStyle name="Comma 16 3 2 2 4 2" xfId="43579"/>
    <cellStyle name="Comma 16 3 2 2 5" xfId="47686"/>
    <cellStyle name="Comma 16 3 2 2 6" xfId="51818"/>
    <cellStyle name="Comma 16 3 2 2 7" xfId="56095"/>
    <cellStyle name="Comma 16 3 2 2 8" xfId="23686"/>
    <cellStyle name="Comma 16 3 2 2 9" xfId="58624"/>
    <cellStyle name="Comma 16 3 2 3" xfId="2381"/>
    <cellStyle name="Comma 16 3 2 3 2" xfId="30575"/>
    <cellStyle name="Comma 16 3 2 4" xfId="2382"/>
    <cellStyle name="Comma 16 3 2 4 2" xfId="33682"/>
    <cellStyle name="Comma 16 3 2 5" xfId="2383"/>
    <cellStyle name="Comma 16 3 2 5 2" xfId="37611"/>
    <cellStyle name="Comma 16 3 2 6" xfId="2384"/>
    <cellStyle name="Comma 16 3 2 6 2" xfId="41628"/>
    <cellStyle name="Comma 16 3 2 7" xfId="45764"/>
    <cellStyle name="Comma 16 3 2 8" xfId="49865"/>
    <cellStyle name="Comma 16 3 2 9" xfId="54180"/>
    <cellStyle name="Comma 16 3 3" xfId="2385"/>
    <cellStyle name="Comma 16 3 3 10" xfId="58625"/>
    <cellStyle name="Comma 16 3 3 2" xfId="2386"/>
    <cellStyle name="Comma 16 3 3 2 2" xfId="35397"/>
    <cellStyle name="Comma 16 3 3 3" xfId="2387"/>
    <cellStyle name="Comma 16 3 3 3 2" xfId="39303"/>
    <cellStyle name="Comma 16 3 3 4" xfId="2388"/>
    <cellStyle name="Comma 16 3 3 4 2" xfId="43344"/>
    <cellStyle name="Comma 16 3 3 5" xfId="47456"/>
    <cellStyle name="Comma 16 3 3 6" xfId="51583"/>
    <cellStyle name="Comma 16 3 3 7" xfId="55865"/>
    <cellStyle name="Comma 16 3 3 8" xfId="23687"/>
    <cellStyle name="Comma 16 3 3 9" xfId="58152"/>
    <cellStyle name="Comma 16 3 4" xfId="2389"/>
    <cellStyle name="Comma 16 3 4 2" xfId="30574"/>
    <cellStyle name="Comma 16 3 5" xfId="2390"/>
    <cellStyle name="Comma 16 3 5 2" xfId="33410"/>
    <cellStyle name="Comma 16 3 6" xfId="2391"/>
    <cellStyle name="Comma 16 3 6 2" xfId="37385"/>
    <cellStyle name="Comma 16 3 7" xfId="2392"/>
    <cellStyle name="Comma 16 3 7 2" xfId="41399"/>
    <cellStyle name="Comma 16 3 8" xfId="45539"/>
    <cellStyle name="Comma 16 3 9" xfId="49629"/>
    <cellStyle name="Comma 16 30" xfId="57876"/>
    <cellStyle name="Comma 16 31" xfId="58592"/>
    <cellStyle name="Comma 16 4" xfId="2393"/>
    <cellStyle name="Comma 16 4 10" xfId="23688"/>
    <cellStyle name="Comma 16 4 11" xfId="57881"/>
    <cellStyle name="Comma 16 4 12" xfId="58626"/>
    <cellStyle name="Comma 16 4 2" xfId="2394"/>
    <cellStyle name="Comma 16 4 2 10" xfId="58627"/>
    <cellStyle name="Comma 16 4 2 2" xfId="2395"/>
    <cellStyle name="Comma 16 4 2 2 2" xfId="35628"/>
    <cellStyle name="Comma 16 4 2 3" xfId="2396"/>
    <cellStyle name="Comma 16 4 2 3 2" xfId="39534"/>
    <cellStyle name="Comma 16 4 2 4" xfId="2397"/>
    <cellStyle name="Comma 16 4 2 4 2" xfId="43580"/>
    <cellStyle name="Comma 16 4 2 5" xfId="47687"/>
    <cellStyle name="Comma 16 4 2 6" xfId="51819"/>
    <cellStyle name="Comma 16 4 2 7" xfId="56096"/>
    <cellStyle name="Comma 16 4 2 8" xfId="23689"/>
    <cellStyle name="Comma 16 4 2 9" xfId="58049"/>
    <cellStyle name="Comma 16 4 3" xfId="2398"/>
    <cellStyle name="Comma 16 4 3 2" xfId="30576"/>
    <cellStyle name="Comma 16 4 3 3" xfId="58153"/>
    <cellStyle name="Comma 16 4 4" xfId="2399"/>
    <cellStyle name="Comma 16 4 4 2" xfId="33683"/>
    <cellStyle name="Comma 16 4 5" xfId="2400"/>
    <cellStyle name="Comma 16 4 5 2" xfId="37612"/>
    <cellStyle name="Comma 16 4 6" xfId="2401"/>
    <cellStyle name="Comma 16 4 6 2" xfId="41629"/>
    <cellStyle name="Comma 16 4 7" xfId="45765"/>
    <cellStyle name="Comma 16 4 8" xfId="49866"/>
    <cellStyle name="Comma 16 4 9" xfId="54181"/>
    <cellStyle name="Comma 16 5" xfId="2402"/>
    <cellStyle name="Comma 16 5 10" xfId="23690"/>
    <cellStyle name="Comma 16 5 11" xfId="58044"/>
    <cellStyle name="Comma 16 5 12" xfId="58628"/>
    <cellStyle name="Comma 16 5 2" xfId="2403"/>
    <cellStyle name="Comma 16 5 2 2" xfId="2404"/>
    <cellStyle name="Comma 16 5 2 2 2" xfId="36196"/>
    <cellStyle name="Comma 16 5 2 3" xfId="2405"/>
    <cellStyle name="Comma 16 5 2 3 2" xfId="40102"/>
    <cellStyle name="Comma 16 5 2 4" xfId="2406"/>
    <cellStyle name="Comma 16 5 2 4 2" xfId="44163"/>
    <cellStyle name="Comma 16 5 2 5" xfId="48255"/>
    <cellStyle name="Comma 16 5 2 6" xfId="52402"/>
    <cellStyle name="Comma 16 5 2 7" xfId="56664"/>
    <cellStyle name="Comma 16 5 2 8" xfId="23691"/>
    <cellStyle name="Comma 16 5 2 9" xfId="58629"/>
    <cellStyle name="Comma 16 5 3" xfId="2407"/>
    <cellStyle name="Comma 16 5 3 2" xfId="30577"/>
    <cellStyle name="Comma 16 5 4" xfId="2408"/>
    <cellStyle name="Comma 16 5 4 2" xfId="34274"/>
    <cellStyle name="Comma 16 5 5" xfId="2409"/>
    <cellStyle name="Comma 16 5 5 2" xfId="38180"/>
    <cellStyle name="Comma 16 5 6" xfId="2410"/>
    <cellStyle name="Comma 16 5 6 2" xfId="42212"/>
    <cellStyle name="Comma 16 5 7" xfId="46333"/>
    <cellStyle name="Comma 16 5 8" xfId="50450"/>
    <cellStyle name="Comma 16 5 9" xfId="54742"/>
    <cellStyle name="Comma 16 6" xfId="2411"/>
    <cellStyle name="Comma 16 6 10" xfId="23692"/>
    <cellStyle name="Comma 16 6 11" xfId="58148"/>
    <cellStyle name="Comma 16 6 12" xfId="58630"/>
    <cellStyle name="Comma 16 6 2" xfId="2412"/>
    <cellStyle name="Comma 16 6 2 2" xfId="2413"/>
    <cellStyle name="Comma 16 6 2 2 2" xfId="36248"/>
    <cellStyle name="Comma 16 6 2 3" xfId="2414"/>
    <cellStyle name="Comma 16 6 2 3 2" xfId="40154"/>
    <cellStyle name="Comma 16 6 2 4" xfId="2415"/>
    <cellStyle name="Comma 16 6 2 4 2" xfId="44215"/>
    <cellStyle name="Comma 16 6 2 5" xfId="48307"/>
    <cellStyle name="Comma 16 6 2 6" xfId="52454"/>
    <cellStyle name="Comma 16 6 2 7" xfId="56716"/>
    <cellStyle name="Comma 16 6 2 8" xfId="23693"/>
    <cellStyle name="Comma 16 6 2 9" xfId="58631"/>
    <cellStyle name="Comma 16 6 3" xfId="2416"/>
    <cellStyle name="Comma 16 6 3 2" xfId="30578"/>
    <cellStyle name="Comma 16 6 4" xfId="2417"/>
    <cellStyle name="Comma 16 6 4 2" xfId="34326"/>
    <cellStyle name="Comma 16 6 5" xfId="2418"/>
    <cellStyle name="Comma 16 6 5 2" xfId="38232"/>
    <cellStyle name="Comma 16 6 6" xfId="2419"/>
    <cellStyle name="Comma 16 6 6 2" xfId="42264"/>
    <cellStyle name="Comma 16 6 7" xfId="46385"/>
    <cellStyle name="Comma 16 6 8" xfId="50502"/>
    <cellStyle name="Comma 16 6 9" xfId="54794"/>
    <cellStyle name="Comma 16 7" xfId="2420"/>
    <cellStyle name="Comma 16 7 10" xfId="23694"/>
    <cellStyle name="Comma 16 7 11" xfId="58632"/>
    <cellStyle name="Comma 16 7 2" xfId="2421"/>
    <cellStyle name="Comma 16 7 2 2" xfId="2422"/>
    <cellStyle name="Comma 16 7 2 2 2" xfId="36304"/>
    <cellStyle name="Comma 16 7 2 3" xfId="2423"/>
    <cellStyle name="Comma 16 7 2 3 2" xfId="40210"/>
    <cellStyle name="Comma 16 7 2 4" xfId="2424"/>
    <cellStyle name="Comma 16 7 2 4 2" xfId="44271"/>
    <cellStyle name="Comma 16 7 2 5" xfId="48363"/>
    <cellStyle name="Comma 16 7 2 6" xfId="52510"/>
    <cellStyle name="Comma 16 7 2 7" xfId="56772"/>
    <cellStyle name="Comma 16 7 2 8" xfId="23695"/>
    <cellStyle name="Comma 16 7 2 9" xfId="58633"/>
    <cellStyle name="Comma 16 7 3" xfId="2425"/>
    <cellStyle name="Comma 16 7 3 2" xfId="30579"/>
    <cellStyle name="Comma 16 7 4" xfId="2426"/>
    <cellStyle name="Comma 16 7 4 2" xfId="34382"/>
    <cellStyle name="Comma 16 7 5" xfId="2427"/>
    <cellStyle name="Comma 16 7 5 2" xfId="38288"/>
    <cellStyle name="Comma 16 7 6" xfId="2428"/>
    <cellStyle name="Comma 16 7 6 2" xfId="42320"/>
    <cellStyle name="Comma 16 7 7" xfId="46441"/>
    <cellStyle name="Comma 16 7 8" xfId="50558"/>
    <cellStyle name="Comma 16 7 9" xfId="54850"/>
    <cellStyle name="Comma 16 8" xfId="2429"/>
    <cellStyle name="Comma 16 8 10" xfId="23696"/>
    <cellStyle name="Comma 16 8 11" xfId="58634"/>
    <cellStyle name="Comma 16 8 2" xfId="2430"/>
    <cellStyle name="Comma 16 8 2 2" xfId="2431"/>
    <cellStyle name="Comma 16 8 2 2 2" xfId="36356"/>
    <cellStyle name="Comma 16 8 2 3" xfId="2432"/>
    <cellStyle name="Comma 16 8 2 3 2" xfId="40262"/>
    <cellStyle name="Comma 16 8 2 4" xfId="2433"/>
    <cellStyle name="Comma 16 8 2 4 2" xfId="44323"/>
    <cellStyle name="Comma 16 8 2 5" xfId="48415"/>
    <cellStyle name="Comma 16 8 2 6" xfId="52562"/>
    <cellStyle name="Comma 16 8 2 7" xfId="56824"/>
    <cellStyle name="Comma 16 8 2 8" xfId="23697"/>
    <cellStyle name="Comma 16 8 2 9" xfId="58635"/>
    <cellStyle name="Comma 16 8 3" xfId="2434"/>
    <cellStyle name="Comma 16 8 3 2" xfId="30580"/>
    <cellStyle name="Comma 16 8 4" xfId="2435"/>
    <cellStyle name="Comma 16 8 4 2" xfId="34434"/>
    <cellStyle name="Comma 16 8 5" xfId="2436"/>
    <cellStyle name="Comma 16 8 5 2" xfId="38340"/>
    <cellStyle name="Comma 16 8 6" xfId="2437"/>
    <cellStyle name="Comma 16 8 6 2" xfId="42372"/>
    <cellStyle name="Comma 16 8 7" xfId="46493"/>
    <cellStyle name="Comma 16 8 8" xfId="50610"/>
    <cellStyle name="Comma 16 8 9" xfId="54902"/>
    <cellStyle name="Comma 16 9" xfId="2438"/>
    <cellStyle name="Comma 16 9 10" xfId="23698"/>
    <cellStyle name="Comma 16 9 11" xfId="58636"/>
    <cellStyle name="Comma 16 9 2" xfId="2439"/>
    <cellStyle name="Comma 16 9 2 2" xfId="2440"/>
    <cellStyle name="Comma 16 9 2 2 2" xfId="36409"/>
    <cellStyle name="Comma 16 9 2 3" xfId="2441"/>
    <cellStyle name="Comma 16 9 2 3 2" xfId="40315"/>
    <cellStyle name="Comma 16 9 2 4" xfId="2442"/>
    <cellStyle name="Comma 16 9 2 4 2" xfId="44376"/>
    <cellStyle name="Comma 16 9 2 5" xfId="48468"/>
    <cellStyle name="Comma 16 9 2 6" xfId="52615"/>
    <cellStyle name="Comma 16 9 2 7" xfId="56877"/>
    <cellStyle name="Comma 16 9 2 8" xfId="23699"/>
    <cellStyle name="Comma 16 9 2 9" xfId="58637"/>
    <cellStyle name="Comma 16 9 3" xfId="2443"/>
    <cellStyle name="Comma 16 9 3 2" xfId="30581"/>
    <cellStyle name="Comma 16 9 4" xfId="2444"/>
    <cellStyle name="Comma 16 9 4 2" xfId="34486"/>
    <cellStyle name="Comma 16 9 5" xfId="2445"/>
    <cellStyle name="Comma 16 9 5 2" xfId="38392"/>
    <cellStyle name="Comma 16 9 6" xfId="2446"/>
    <cellStyle name="Comma 16 9 6 2" xfId="42425"/>
    <cellStyle name="Comma 16 9 7" xfId="46545"/>
    <cellStyle name="Comma 16 9 8" xfId="50664"/>
    <cellStyle name="Comma 16 9 9" xfId="54954"/>
    <cellStyle name="Comma 17" xfId="2447"/>
    <cellStyle name="Comma 17 10" xfId="2448"/>
    <cellStyle name="Comma 17 10 10" xfId="2449"/>
    <cellStyle name="Comma 17 10 10 2" xfId="42479"/>
    <cellStyle name="Comma 17 10 11" xfId="46599"/>
    <cellStyle name="Comma 17 10 12" xfId="50718"/>
    <cellStyle name="Comma 17 10 13" xfId="55008"/>
    <cellStyle name="Comma 17 10 14" xfId="23701"/>
    <cellStyle name="Comma 17 10 15" xfId="58639"/>
    <cellStyle name="Comma 17 10 2" xfId="2450"/>
    <cellStyle name="Comma 17 10 2 10" xfId="52669"/>
    <cellStyle name="Comma 17 10 2 11" xfId="56931"/>
    <cellStyle name="Comma 17 10 2 12" xfId="23702"/>
    <cellStyle name="Comma 17 10 2 13" xfId="58640"/>
    <cellStyle name="Comma 17 10 2 2" xfId="2451"/>
    <cellStyle name="Comma 17 10 2 2 2" xfId="23703"/>
    <cellStyle name="Comma 17 10 2 3" xfId="2452"/>
    <cellStyle name="Comma 17 10 2 3 2" xfId="23704"/>
    <cellStyle name="Comma 17 10 2 4" xfId="2453"/>
    <cellStyle name="Comma 17 10 2 4 2" xfId="23705"/>
    <cellStyle name="Comma 17 10 2 5" xfId="2454"/>
    <cellStyle name="Comma 17 10 2 5 2" xfId="30584"/>
    <cellStyle name="Comma 17 10 2 6" xfId="2455"/>
    <cellStyle name="Comma 17 10 2 6 2" xfId="36463"/>
    <cellStyle name="Comma 17 10 2 7" xfId="2456"/>
    <cellStyle name="Comma 17 10 2 7 2" xfId="40369"/>
    <cellStyle name="Comma 17 10 2 8" xfId="2457"/>
    <cellStyle name="Comma 17 10 2 8 2" xfId="44430"/>
    <cellStyle name="Comma 17 10 2 9" xfId="48522"/>
    <cellStyle name="Comma 17 10 3" xfId="2458"/>
    <cellStyle name="Comma 17 10 3 2" xfId="2459"/>
    <cellStyle name="Comma 17 10 3 2 2" xfId="23707"/>
    <cellStyle name="Comma 17 10 3 3" xfId="2460"/>
    <cellStyle name="Comma 17 10 3 3 2" xfId="23708"/>
    <cellStyle name="Comma 17 10 3 4" xfId="2461"/>
    <cellStyle name="Comma 17 10 3 4 2" xfId="30585"/>
    <cellStyle name="Comma 17 10 3 5" xfId="23706"/>
    <cellStyle name="Comma 17 10 4" xfId="2462"/>
    <cellStyle name="Comma 17 10 4 2" xfId="23709"/>
    <cellStyle name="Comma 17 10 5" xfId="2463"/>
    <cellStyle name="Comma 17 10 5 2" xfId="23710"/>
    <cellStyle name="Comma 17 10 6" xfId="2464"/>
    <cellStyle name="Comma 17 10 6 2" xfId="23711"/>
    <cellStyle name="Comma 17 10 7" xfId="2465"/>
    <cellStyle name="Comma 17 10 7 2" xfId="30583"/>
    <cellStyle name="Comma 17 10 8" xfId="2466"/>
    <cellStyle name="Comma 17 10 8 2" xfId="34540"/>
    <cellStyle name="Comma 17 10 9" xfId="2467"/>
    <cellStyle name="Comma 17 10 9 2" xfId="38446"/>
    <cellStyle name="Comma 17 11" xfId="2468"/>
    <cellStyle name="Comma 17 11 10" xfId="2469"/>
    <cellStyle name="Comma 17 11 10 2" xfId="42539"/>
    <cellStyle name="Comma 17 11 11" xfId="46659"/>
    <cellStyle name="Comma 17 11 12" xfId="50778"/>
    <cellStyle name="Comma 17 11 13" xfId="55068"/>
    <cellStyle name="Comma 17 11 14" xfId="23712"/>
    <cellStyle name="Comma 17 11 15" xfId="58641"/>
    <cellStyle name="Comma 17 11 2" xfId="2470"/>
    <cellStyle name="Comma 17 11 2 10" xfId="52729"/>
    <cellStyle name="Comma 17 11 2 11" xfId="56991"/>
    <cellStyle name="Comma 17 11 2 12" xfId="23713"/>
    <cellStyle name="Comma 17 11 2 13" xfId="58642"/>
    <cellStyle name="Comma 17 11 2 2" xfId="2471"/>
    <cellStyle name="Comma 17 11 2 2 2" xfId="23714"/>
    <cellStyle name="Comma 17 11 2 3" xfId="2472"/>
    <cellStyle name="Comma 17 11 2 3 2" xfId="23715"/>
    <cellStyle name="Comma 17 11 2 4" xfId="2473"/>
    <cellStyle name="Comma 17 11 2 4 2" xfId="23716"/>
    <cellStyle name="Comma 17 11 2 5" xfId="2474"/>
    <cellStyle name="Comma 17 11 2 5 2" xfId="30587"/>
    <cellStyle name="Comma 17 11 2 6" xfId="2475"/>
    <cellStyle name="Comma 17 11 2 6 2" xfId="36523"/>
    <cellStyle name="Comma 17 11 2 7" xfId="2476"/>
    <cellStyle name="Comma 17 11 2 7 2" xfId="40429"/>
    <cellStyle name="Comma 17 11 2 8" xfId="2477"/>
    <cellStyle name="Comma 17 11 2 8 2" xfId="44490"/>
    <cellStyle name="Comma 17 11 2 9" xfId="48582"/>
    <cellStyle name="Comma 17 11 3" xfId="2478"/>
    <cellStyle name="Comma 17 11 3 2" xfId="2479"/>
    <cellStyle name="Comma 17 11 3 2 2" xfId="23718"/>
    <cellStyle name="Comma 17 11 3 3" xfId="2480"/>
    <cellStyle name="Comma 17 11 3 3 2" xfId="23719"/>
    <cellStyle name="Comma 17 11 3 4" xfId="2481"/>
    <cellStyle name="Comma 17 11 3 4 2" xfId="30588"/>
    <cellStyle name="Comma 17 11 3 5" xfId="23717"/>
    <cellStyle name="Comma 17 11 4" xfId="2482"/>
    <cellStyle name="Comma 17 11 4 2" xfId="23720"/>
    <cellStyle name="Comma 17 11 5" xfId="2483"/>
    <cellStyle name="Comma 17 11 5 2" xfId="23721"/>
    <cellStyle name="Comma 17 11 6" xfId="2484"/>
    <cellStyle name="Comma 17 11 6 2" xfId="23722"/>
    <cellStyle name="Comma 17 11 7" xfId="2485"/>
    <cellStyle name="Comma 17 11 7 2" xfId="30586"/>
    <cellStyle name="Comma 17 11 8" xfId="2486"/>
    <cellStyle name="Comma 17 11 8 2" xfId="34600"/>
    <cellStyle name="Comma 17 11 9" xfId="2487"/>
    <cellStyle name="Comma 17 11 9 2" xfId="38506"/>
    <cellStyle name="Comma 17 12" xfId="2488"/>
    <cellStyle name="Comma 17 12 10" xfId="2489"/>
    <cellStyle name="Comma 17 12 10 2" xfId="42597"/>
    <cellStyle name="Comma 17 12 11" xfId="46717"/>
    <cellStyle name="Comma 17 12 12" xfId="50836"/>
    <cellStyle name="Comma 17 12 13" xfId="55126"/>
    <cellStyle name="Comma 17 12 14" xfId="23723"/>
    <cellStyle name="Comma 17 12 15" xfId="58643"/>
    <cellStyle name="Comma 17 12 2" xfId="2490"/>
    <cellStyle name="Comma 17 12 2 10" xfId="52787"/>
    <cellStyle name="Comma 17 12 2 11" xfId="57049"/>
    <cellStyle name="Comma 17 12 2 12" xfId="23724"/>
    <cellStyle name="Comma 17 12 2 13" xfId="58644"/>
    <cellStyle name="Comma 17 12 2 2" xfId="2491"/>
    <cellStyle name="Comma 17 12 2 2 2" xfId="23725"/>
    <cellStyle name="Comma 17 12 2 3" xfId="2492"/>
    <cellStyle name="Comma 17 12 2 3 2" xfId="23726"/>
    <cellStyle name="Comma 17 12 2 4" xfId="2493"/>
    <cellStyle name="Comma 17 12 2 4 2" xfId="23727"/>
    <cellStyle name="Comma 17 12 2 5" xfId="2494"/>
    <cellStyle name="Comma 17 12 2 5 2" xfId="30590"/>
    <cellStyle name="Comma 17 12 2 6" xfId="2495"/>
    <cellStyle name="Comma 17 12 2 6 2" xfId="36581"/>
    <cellStyle name="Comma 17 12 2 7" xfId="2496"/>
    <cellStyle name="Comma 17 12 2 7 2" xfId="40487"/>
    <cellStyle name="Comma 17 12 2 8" xfId="2497"/>
    <cellStyle name="Comma 17 12 2 8 2" xfId="44548"/>
    <cellStyle name="Comma 17 12 2 9" xfId="48640"/>
    <cellStyle name="Comma 17 12 3" xfId="2498"/>
    <cellStyle name="Comma 17 12 3 2" xfId="2499"/>
    <cellStyle name="Comma 17 12 3 2 2" xfId="23729"/>
    <cellStyle name="Comma 17 12 3 3" xfId="2500"/>
    <cellStyle name="Comma 17 12 3 3 2" xfId="23730"/>
    <cellStyle name="Comma 17 12 3 4" xfId="2501"/>
    <cellStyle name="Comma 17 12 3 4 2" xfId="30591"/>
    <cellStyle name="Comma 17 12 3 5" xfId="23728"/>
    <cellStyle name="Comma 17 12 4" xfId="2502"/>
    <cellStyle name="Comma 17 12 4 2" xfId="23731"/>
    <cellStyle name="Comma 17 12 5" xfId="2503"/>
    <cellStyle name="Comma 17 12 5 2" xfId="23732"/>
    <cellStyle name="Comma 17 12 6" xfId="2504"/>
    <cellStyle name="Comma 17 12 6 2" xfId="23733"/>
    <cellStyle name="Comma 17 12 7" xfId="2505"/>
    <cellStyle name="Comma 17 12 7 2" xfId="30589"/>
    <cellStyle name="Comma 17 12 8" xfId="2506"/>
    <cellStyle name="Comma 17 12 8 2" xfId="34658"/>
    <cellStyle name="Comma 17 12 9" xfId="2507"/>
    <cellStyle name="Comma 17 12 9 2" xfId="38564"/>
    <cellStyle name="Comma 17 13" xfId="2508"/>
    <cellStyle name="Comma 17 13 10" xfId="2509"/>
    <cellStyle name="Comma 17 13 10 2" xfId="42654"/>
    <cellStyle name="Comma 17 13 11" xfId="46774"/>
    <cellStyle name="Comma 17 13 12" xfId="50893"/>
    <cellStyle name="Comma 17 13 13" xfId="55183"/>
    <cellStyle name="Comma 17 13 14" xfId="23734"/>
    <cellStyle name="Comma 17 13 15" xfId="58645"/>
    <cellStyle name="Comma 17 13 2" xfId="2510"/>
    <cellStyle name="Comma 17 13 2 10" xfId="52844"/>
    <cellStyle name="Comma 17 13 2 11" xfId="57106"/>
    <cellStyle name="Comma 17 13 2 12" xfId="23735"/>
    <cellStyle name="Comma 17 13 2 13" xfId="58646"/>
    <cellStyle name="Comma 17 13 2 2" xfId="2511"/>
    <cellStyle name="Comma 17 13 2 2 2" xfId="23736"/>
    <cellStyle name="Comma 17 13 2 3" xfId="2512"/>
    <cellStyle name="Comma 17 13 2 3 2" xfId="23737"/>
    <cellStyle name="Comma 17 13 2 4" xfId="2513"/>
    <cellStyle name="Comma 17 13 2 4 2" xfId="23738"/>
    <cellStyle name="Comma 17 13 2 5" xfId="2514"/>
    <cellStyle name="Comma 17 13 2 5 2" xfId="30593"/>
    <cellStyle name="Comma 17 13 2 6" xfId="2515"/>
    <cellStyle name="Comma 17 13 2 6 2" xfId="36639"/>
    <cellStyle name="Comma 17 13 2 7" xfId="2516"/>
    <cellStyle name="Comma 17 13 2 7 2" xfId="40544"/>
    <cellStyle name="Comma 17 13 2 8" xfId="2517"/>
    <cellStyle name="Comma 17 13 2 8 2" xfId="44605"/>
    <cellStyle name="Comma 17 13 2 9" xfId="48697"/>
    <cellStyle name="Comma 17 13 3" xfId="2518"/>
    <cellStyle name="Comma 17 13 3 2" xfId="2519"/>
    <cellStyle name="Comma 17 13 3 2 2" xfId="23740"/>
    <cellStyle name="Comma 17 13 3 3" xfId="2520"/>
    <cellStyle name="Comma 17 13 3 3 2" xfId="23741"/>
    <cellStyle name="Comma 17 13 3 4" xfId="2521"/>
    <cellStyle name="Comma 17 13 3 4 2" xfId="30594"/>
    <cellStyle name="Comma 17 13 3 5" xfId="23739"/>
    <cellStyle name="Comma 17 13 4" xfId="2522"/>
    <cellStyle name="Comma 17 13 4 2" xfId="23742"/>
    <cellStyle name="Comma 17 13 5" xfId="2523"/>
    <cellStyle name="Comma 17 13 5 2" xfId="23743"/>
    <cellStyle name="Comma 17 13 6" xfId="2524"/>
    <cellStyle name="Comma 17 13 6 2" xfId="23744"/>
    <cellStyle name="Comma 17 13 7" xfId="2525"/>
    <cellStyle name="Comma 17 13 7 2" xfId="30592"/>
    <cellStyle name="Comma 17 13 8" xfId="2526"/>
    <cellStyle name="Comma 17 13 8 2" xfId="34715"/>
    <cellStyle name="Comma 17 13 9" xfId="2527"/>
    <cellStyle name="Comma 17 13 9 2" xfId="38621"/>
    <cellStyle name="Comma 17 14" xfId="2528"/>
    <cellStyle name="Comma 17 14 10" xfId="2529"/>
    <cellStyle name="Comma 17 14 10 2" xfId="42707"/>
    <cellStyle name="Comma 17 14 11" xfId="46827"/>
    <cellStyle name="Comma 17 14 12" xfId="50946"/>
    <cellStyle name="Comma 17 14 13" xfId="55236"/>
    <cellStyle name="Comma 17 14 14" xfId="23745"/>
    <cellStyle name="Comma 17 14 15" xfId="58647"/>
    <cellStyle name="Comma 17 14 2" xfId="2530"/>
    <cellStyle name="Comma 17 14 2 10" xfId="52897"/>
    <cellStyle name="Comma 17 14 2 11" xfId="57159"/>
    <cellStyle name="Comma 17 14 2 12" xfId="23746"/>
    <cellStyle name="Comma 17 14 2 13" xfId="58648"/>
    <cellStyle name="Comma 17 14 2 2" xfId="2531"/>
    <cellStyle name="Comma 17 14 2 2 2" xfId="23747"/>
    <cellStyle name="Comma 17 14 2 3" xfId="2532"/>
    <cellStyle name="Comma 17 14 2 3 2" xfId="23748"/>
    <cellStyle name="Comma 17 14 2 4" xfId="2533"/>
    <cellStyle name="Comma 17 14 2 4 2" xfId="23749"/>
    <cellStyle name="Comma 17 14 2 5" xfId="2534"/>
    <cellStyle name="Comma 17 14 2 5 2" xfId="30596"/>
    <cellStyle name="Comma 17 14 2 6" xfId="2535"/>
    <cellStyle name="Comma 17 14 2 6 2" xfId="36692"/>
    <cellStyle name="Comma 17 14 2 7" xfId="2536"/>
    <cellStyle name="Comma 17 14 2 7 2" xfId="40597"/>
    <cellStyle name="Comma 17 14 2 8" xfId="2537"/>
    <cellStyle name="Comma 17 14 2 8 2" xfId="44658"/>
    <cellStyle name="Comma 17 14 2 9" xfId="48750"/>
    <cellStyle name="Comma 17 14 3" xfId="2538"/>
    <cellStyle name="Comma 17 14 3 2" xfId="2539"/>
    <cellStyle name="Comma 17 14 3 2 2" xfId="23751"/>
    <cellStyle name="Comma 17 14 3 3" xfId="2540"/>
    <cellStyle name="Comma 17 14 3 3 2" xfId="23752"/>
    <cellStyle name="Comma 17 14 3 4" xfId="2541"/>
    <cellStyle name="Comma 17 14 3 4 2" xfId="30597"/>
    <cellStyle name="Comma 17 14 3 5" xfId="23750"/>
    <cellStyle name="Comma 17 14 4" xfId="2542"/>
    <cellStyle name="Comma 17 14 4 2" xfId="23753"/>
    <cellStyle name="Comma 17 14 5" xfId="2543"/>
    <cellStyle name="Comma 17 14 5 2" xfId="23754"/>
    <cellStyle name="Comma 17 14 6" xfId="2544"/>
    <cellStyle name="Comma 17 14 6 2" xfId="23755"/>
    <cellStyle name="Comma 17 14 7" xfId="2545"/>
    <cellStyle name="Comma 17 14 7 2" xfId="30595"/>
    <cellStyle name="Comma 17 14 8" xfId="2546"/>
    <cellStyle name="Comma 17 14 8 2" xfId="34768"/>
    <cellStyle name="Comma 17 14 9" xfId="2547"/>
    <cellStyle name="Comma 17 14 9 2" xfId="38674"/>
    <cellStyle name="Comma 17 15" xfId="2548"/>
    <cellStyle name="Comma 17 15 10" xfId="2549"/>
    <cellStyle name="Comma 17 15 10 2" xfId="42769"/>
    <cellStyle name="Comma 17 15 11" xfId="46889"/>
    <cellStyle name="Comma 17 15 12" xfId="51008"/>
    <cellStyle name="Comma 17 15 13" xfId="55298"/>
    <cellStyle name="Comma 17 15 14" xfId="23756"/>
    <cellStyle name="Comma 17 15 15" xfId="58649"/>
    <cellStyle name="Comma 17 15 2" xfId="2550"/>
    <cellStyle name="Comma 17 15 2 10" xfId="52959"/>
    <cellStyle name="Comma 17 15 2 11" xfId="57221"/>
    <cellStyle name="Comma 17 15 2 12" xfId="23757"/>
    <cellStyle name="Comma 17 15 2 13" xfId="58650"/>
    <cellStyle name="Comma 17 15 2 2" xfId="2551"/>
    <cellStyle name="Comma 17 15 2 2 2" xfId="23758"/>
    <cellStyle name="Comma 17 15 2 3" xfId="2552"/>
    <cellStyle name="Comma 17 15 2 3 2" xfId="23759"/>
    <cellStyle name="Comma 17 15 2 4" xfId="2553"/>
    <cellStyle name="Comma 17 15 2 4 2" xfId="23760"/>
    <cellStyle name="Comma 17 15 2 5" xfId="2554"/>
    <cellStyle name="Comma 17 15 2 5 2" xfId="30599"/>
    <cellStyle name="Comma 17 15 2 6" xfId="2555"/>
    <cellStyle name="Comma 17 15 2 6 2" xfId="36755"/>
    <cellStyle name="Comma 17 15 2 7" xfId="2556"/>
    <cellStyle name="Comma 17 15 2 7 2" xfId="40659"/>
    <cellStyle name="Comma 17 15 2 8" xfId="2557"/>
    <cellStyle name="Comma 17 15 2 8 2" xfId="44720"/>
    <cellStyle name="Comma 17 15 2 9" xfId="48812"/>
    <cellStyle name="Comma 17 15 3" xfId="2558"/>
    <cellStyle name="Comma 17 15 3 2" xfId="2559"/>
    <cellStyle name="Comma 17 15 3 2 2" xfId="23762"/>
    <cellStyle name="Comma 17 15 3 3" xfId="2560"/>
    <cellStyle name="Comma 17 15 3 3 2" xfId="23763"/>
    <cellStyle name="Comma 17 15 3 4" xfId="2561"/>
    <cellStyle name="Comma 17 15 3 4 2" xfId="30600"/>
    <cellStyle name="Comma 17 15 3 5" xfId="23761"/>
    <cellStyle name="Comma 17 15 4" xfId="2562"/>
    <cellStyle name="Comma 17 15 4 2" xfId="23764"/>
    <cellStyle name="Comma 17 15 5" xfId="2563"/>
    <cellStyle name="Comma 17 15 5 2" xfId="23765"/>
    <cellStyle name="Comma 17 15 6" xfId="2564"/>
    <cellStyle name="Comma 17 15 6 2" xfId="23766"/>
    <cellStyle name="Comma 17 15 7" xfId="2565"/>
    <cellStyle name="Comma 17 15 7 2" xfId="30598"/>
    <cellStyle name="Comma 17 15 8" xfId="2566"/>
    <cellStyle name="Comma 17 15 8 2" xfId="34830"/>
    <cellStyle name="Comma 17 15 9" xfId="2567"/>
    <cellStyle name="Comma 17 15 9 2" xfId="38736"/>
    <cellStyle name="Comma 17 16" xfId="2568"/>
    <cellStyle name="Comma 17 16 10" xfId="2569"/>
    <cellStyle name="Comma 17 16 10 2" xfId="42826"/>
    <cellStyle name="Comma 17 16 11" xfId="46946"/>
    <cellStyle name="Comma 17 16 12" xfId="51065"/>
    <cellStyle name="Comma 17 16 13" xfId="55355"/>
    <cellStyle name="Comma 17 16 14" xfId="23767"/>
    <cellStyle name="Comma 17 16 15" xfId="58651"/>
    <cellStyle name="Comma 17 16 2" xfId="2570"/>
    <cellStyle name="Comma 17 16 2 10" xfId="53016"/>
    <cellStyle name="Comma 17 16 2 11" xfId="57278"/>
    <cellStyle name="Comma 17 16 2 12" xfId="23768"/>
    <cellStyle name="Comma 17 16 2 13" xfId="58652"/>
    <cellStyle name="Comma 17 16 2 2" xfId="2571"/>
    <cellStyle name="Comma 17 16 2 2 2" xfId="23769"/>
    <cellStyle name="Comma 17 16 2 3" xfId="2572"/>
    <cellStyle name="Comma 17 16 2 3 2" xfId="23770"/>
    <cellStyle name="Comma 17 16 2 4" xfId="2573"/>
    <cellStyle name="Comma 17 16 2 4 2" xfId="23771"/>
    <cellStyle name="Comma 17 16 2 5" xfId="2574"/>
    <cellStyle name="Comma 17 16 2 5 2" xfId="30602"/>
    <cellStyle name="Comma 17 16 2 6" xfId="2575"/>
    <cellStyle name="Comma 17 16 2 6 2" xfId="36812"/>
    <cellStyle name="Comma 17 16 2 7" xfId="2576"/>
    <cellStyle name="Comma 17 16 2 7 2" xfId="40716"/>
    <cellStyle name="Comma 17 16 2 8" xfId="2577"/>
    <cellStyle name="Comma 17 16 2 8 2" xfId="44777"/>
    <cellStyle name="Comma 17 16 2 9" xfId="48869"/>
    <cellStyle name="Comma 17 16 3" xfId="2578"/>
    <cellStyle name="Comma 17 16 3 2" xfId="2579"/>
    <cellStyle name="Comma 17 16 3 2 2" xfId="23773"/>
    <cellStyle name="Comma 17 16 3 3" xfId="2580"/>
    <cellStyle name="Comma 17 16 3 3 2" xfId="23774"/>
    <cellStyle name="Comma 17 16 3 4" xfId="2581"/>
    <cellStyle name="Comma 17 16 3 4 2" xfId="30603"/>
    <cellStyle name="Comma 17 16 3 5" xfId="23772"/>
    <cellStyle name="Comma 17 16 4" xfId="2582"/>
    <cellStyle name="Comma 17 16 4 2" xfId="23775"/>
    <cellStyle name="Comma 17 16 5" xfId="2583"/>
    <cellStyle name="Comma 17 16 5 2" xfId="23776"/>
    <cellStyle name="Comma 17 16 6" xfId="2584"/>
    <cellStyle name="Comma 17 16 6 2" xfId="23777"/>
    <cellStyle name="Comma 17 16 7" xfId="2585"/>
    <cellStyle name="Comma 17 16 7 2" xfId="30601"/>
    <cellStyle name="Comma 17 16 8" xfId="2586"/>
    <cellStyle name="Comma 17 16 8 2" xfId="34887"/>
    <cellStyle name="Comma 17 16 9" xfId="2587"/>
    <cellStyle name="Comma 17 16 9 2" xfId="38793"/>
    <cellStyle name="Comma 17 17" xfId="2588"/>
    <cellStyle name="Comma 17 17 10" xfId="2589"/>
    <cellStyle name="Comma 17 17 10 2" xfId="42878"/>
    <cellStyle name="Comma 17 17 11" xfId="46998"/>
    <cellStyle name="Comma 17 17 12" xfId="51117"/>
    <cellStyle name="Comma 17 17 13" xfId="55407"/>
    <cellStyle name="Comma 17 17 14" xfId="23778"/>
    <cellStyle name="Comma 17 17 15" xfId="58653"/>
    <cellStyle name="Comma 17 17 2" xfId="2590"/>
    <cellStyle name="Comma 17 17 2 10" xfId="53068"/>
    <cellStyle name="Comma 17 17 2 11" xfId="57330"/>
    <cellStyle name="Comma 17 17 2 12" xfId="23779"/>
    <cellStyle name="Comma 17 17 2 13" xfId="58654"/>
    <cellStyle name="Comma 17 17 2 2" xfId="2591"/>
    <cellStyle name="Comma 17 17 2 2 2" xfId="23780"/>
    <cellStyle name="Comma 17 17 2 3" xfId="2592"/>
    <cellStyle name="Comma 17 17 2 3 2" xfId="23781"/>
    <cellStyle name="Comma 17 17 2 4" xfId="2593"/>
    <cellStyle name="Comma 17 17 2 4 2" xfId="23782"/>
    <cellStyle name="Comma 17 17 2 5" xfId="2594"/>
    <cellStyle name="Comma 17 17 2 5 2" xfId="30605"/>
    <cellStyle name="Comma 17 17 2 6" xfId="2595"/>
    <cellStyle name="Comma 17 17 2 6 2" xfId="36864"/>
    <cellStyle name="Comma 17 17 2 7" xfId="2596"/>
    <cellStyle name="Comma 17 17 2 7 2" xfId="40768"/>
    <cellStyle name="Comma 17 17 2 8" xfId="2597"/>
    <cellStyle name="Comma 17 17 2 8 2" xfId="44829"/>
    <cellStyle name="Comma 17 17 2 9" xfId="48921"/>
    <cellStyle name="Comma 17 17 3" xfId="2598"/>
    <cellStyle name="Comma 17 17 3 2" xfId="2599"/>
    <cellStyle name="Comma 17 17 3 2 2" xfId="23784"/>
    <cellStyle name="Comma 17 17 3 3" xfId="2600"/>
    <cellStyle name="Comma 17 17 3 3 2" xfId="23785"/>
    <cellStyle name="Comma 17 17 3 4" xfId="2601"/>
    <cellStyle name="Comma 17 17 3 4 2" xfId="30606"/>
    <cellStyle name="Comma 17 17 3 5" xfId="23783"/>
    <cellStyle name="Comma 17 17 4" xfId="2602"/>
    <cellStyle name="Comma 17 17 4 2" xfId="23786"/>
    <cellStyle name="Comma 17 17 5" xfId="2603"/>
    <cellStyle name="Comma 17 17 5 2" xfId="23787"/>
    <cellStyle name="Comma 17 17 6" xfId="2604"/>
    <cellStyle name="Comma 17 17 6 2" xfId="23788"/>
    <cellStyle name="Comma 17 17 7" xfId="2605"/>
    <cellStyle name="Comma 17 17 7 2" xfId="30604"/>
    <cellStyle name="Comma 17 17 8" xfId="2606"/>
    <cellStyle name="Comma 17 17 8 2" xfId="34939"/>
    <cellStyle name="Comma 17 17 9" xfId="2607"/>
    <cellStyle name="Comma 17 17 9 2" xfId="38845"/>
    <cellStyle name="Comma 17 18" xfId="2608"/>
    <cellStyle name="Comma 17 18 10" xfId="47050"/>
    <cellStyle name="Comma 17 18 11" xfId="51169"/>
    <cellStyle name="Comma 17 18 12" xfId="55459"/>
    <cellStyle name="Comma 17 18 13" xfId="23789"/>
    <cellStyle name="Comma 17 18 14" xfId="58655"/>
    <cellStyle name="Comma 17 18 2" xfId="2609"/>
    <cellStyle name="Comma 17 18 2 2" xfId="2610"/>
    <cellStyle name="Comma 17 18 2 2 2" xfId="36916"/>
    <cellStyle name="Comma 17 18 2 3" xfId="2611"/>
    <cellStyle name="Comma 17 18 2 3 2" xfId="40820"/>
    <cellStyle name="Comma 17 18 2 4" xfId="2612"/>
    <cellStyle name="Comma 17 18 2 4 2" xfId="44881"/>
    <cellStyle name="Comma 17 18 2 5" xfId="48973"/>
    <cellStyle name="Comma 17 18 2 6" xfId="53120"/>
    <cellStyle name="Comma 17 18 2 7" xfId="57382"/>
    <cellStyle name="Comma 17 18 2 8" xfId="23790"/>
    <cellStyle name="Comma 17 18 2 9" xfId="58656"/>
    <cellStyle name="Comma 17 18 3" xfId="2613"/>
    <cellStyle name="Comma 17 18 3 2" xfId="23791"/>
    <cellStyle name="Comma 17 18 4" xfId="2614"/>
    <cellStyle name="Comma 17 18 4 2" xfId="23792"/>
    <cellStyle name="Comma 17 18 5" xfId="2615"/>
    <cellStyle name="Comma 17 18 5 2" xfId="23793"/>
    <cellStyle name="Comma 17 18 6" xfId="2616"/>
    <cellStyle name="Comma 17 18 6 2" xfId="30607"/>
    <cellStyle name="Comma 17 18 7" xfId="2617"/>
    <cellStyle name="Comma 17 18 7 2" xfId="34991"/>
    <cellStyle name="Comma 17 18 8" xfId="2618"/>
    <cellStyle name="Comma 17 18 8 2" xfId="38897"/>
    <cellStyle name="Comma 17 18 9" xfId="2619"/>
    <cellStyle name="Comma 17 18 9 2" xfId="42930"/>
    <cellStyle name="Comma 17 19" xfId="2620"/>
    <cellStyle name="Comma 17 19 2" xfId="2621"/>
    <cellStyle name="Comma 17 19 2 2" xfId="35043"/>
    <cellStyle name="Comma 17 19 3" xfId="2622"/>
    <cellStyle name="Comma 17 19 3 2" xfId="38949"/>
    <cellStyle name="Comma 17 19 4" xfId="2623"/>
    <cellStyle name="Comma 17 19 4 2" xfId="42982"/>
    <cellStyle name="Comma 17 19 5" xfId="47102"/>
    <cellStyle name="Comma 17 19 6" xfId="51221"/>
    <cellStyle name="Comma 17 19 7" xfId="55511"/>
    <cellStyle name="Comma 17 19 8" xfId="23794"/>
    <cellStyle name="Comma 17 19 9" xfId="58657"/>
    <cellStyle name="Comma 17 2" xfId="2624"/>
    <cellStyle name="Comma 17 2 10" xfId="49529"/>
    <cellStyle name="Comma 17 2 11" xfId="53720"/>
    <cellStyle name="Comma 17 2 12" xfId="53554"/>
    <cellStyle name="Comma 17 2 13" xfId="23795"/>
    <cellStyle name="Comma 17 2 14" xfId="57883"/>
    <cellStyle name="Comma 17 2 15" xfId="58658"/>
    <cellStyle name="Comma 17 2 2" xfId="2625"/>
    <cellStyle name="Comma 17 2 2 10" xfId="54078"/>
    <cellStyle name="Comma 17 2 2 11" xfId="23796"/>
    <cellStyle name="Comma 17 2 2 12" xfId="58051"/>
    <cellStyle name="Comma 17 2 2 13" xfId="58659"/>
    <cellStyle name="Comma 17 2 2 2" xfId="2626"/>
    <cellStyle name="Comma 17 2 2 2 10" xfId="23797"/>
    <cellStyle name="Comma 17 2 2 2 11" xfId="58660"/>
    <cellStyle name="Comma 17 2 2 2 2" xfId="2627"/>
    <cellStyle name="Comma 17 2 2 2 2 2" xfId="2628"/>
    <cellStyle name="Comma 17 2 2 2 2 2 2" xfId="35629"/>
    <cellStyle name="Comma 17 2 2 2 2 3" xfId="2629"/>
    <cellStyle name="Comma 17 2 2 2 2 3 2" xfId="39535"/>
    <cellStyle name="Comma 17 2 2 2 2 4" xfId="2630"/>
    <cellStyle name="Comma 17 2 2 2 2 4 2" xfId="43581"/>
    <cellStyle name="Comma 17 2 2 2 2 5" xfId="47688"/>
    <cellStyle name="Comma 17 2 2 2 2 6" xfId="51820"/>
    <cellStyle name="Comma 17 2 2 2 2 7" xfId="56097"/>
    <cellStyle name="Comma 17 2 2 2 2 8" xfId="23798"/>
    <cellStyle name="Comma 17 2 2 2 2 9" xfId="58661"/>
    <cellStyle name="Comma 17 2 2 2 3" xfId="2631"/>
    <cellStyle name="Comma 17 2 2 2 3 2" xfId="30610"/>
    <cellStyle name="Comma 17 2 2 2 4" xfId="2632"/>
    <cellStyle name="Comma 17 2 2 2 4 2" xfId="33684"/>
    <cellStyle name="Comma 17 2 2 2 5" xfId="2633"/>
    <cellStyle name="Comma 17 2 2 2 5 2" xfId="37613"/>
    <cellStyle name="Comma 17 2 2 2 6" xfId="2634"/>
    <cellStyle name="Comma 17 2 2 2 6 2" xfId="41630"/>
    <cellStyle name="Comma 17 2 2 2 7" xfId="45766"/>
    <cellStyle name="Comma 17 2 2 2 8" xfId="49867"/>
    <cellStyle name="Comma 17 2 2 2 9" xfId="54182"/>
    <cellStyle name="Comma 17 2 2 3" xfId="2635"/>
    <cellStyle name="Comma 17 2 2 3 2" xfId="2636"/>
    <cellStyle name="Comma 17 2 2 3 2 2" xfId="35517"/>
    <cellStyle name="Comma 17 2 2 3 3" xfId="2637"/>
    <cellStyle name="Comma 17 2 2 3 3 2" xfId="39423"/>
    <cellStyle name="Comma 17 2 2 3 4" xfId="2638"/>
    <cellStyle name="Comma 17 2 2 3 4 2" xfId="43466"/>
    <cellStyle name="Comma 17 2 2 3 5" xfId="47576"/>
    <cellStyle name="Comma 17 2 2 3 6" xfId="51705"/>
    <cellStyle name="Comma 17 2 2 3 7" xfId="55985"/>
    <cellStyle name="Comma 17 2 2 3 8" xfId="23799"/>
    <cellStyle name="Comma 17 2 2 3 9" xfId="58662"/>
    <cellStyle name="Comma 17 2 2 4" xfId="2639"/>
    <cellStyle name="Comma 17 2 2 4 2" xfId="30609"/>
    <cellStyle name="Comma 17 2 2 5" xfId="2640"/>
    <cellStyle name="Comma 17 2 2 5 2" xfId="33530"/>
    <cellStyle name="Comma 17 2 2 6" xfId="2641"/>
    <cellStyle name="Comma 17 2 2 6 2" xfId="37505"/>
    <cellStyle name="Comma 17 2 2 7" xfId="2642"/>
    <cellStyle name="Comma 17 2 2 7 2" xfId="41519"/>
    <cellStyle name="Comma 17 2 2 8" xfId="45659"/>
    <cellStyle name="Comma 17 2 2 9" xfId="49751"/>
    <cellStyle name="Comma 17 2 3" xfId="2643"/>
    <cellStyle name="Comma 17 2 3 10" xfId="23800"/>
    <cellStyle name="Comma 17 2 3 11" xfId="58155"/>
    <cellStyle name="Comma 17 2 3 12" xfId="58663"/>
    <cellStyle name="Comma 17 2 3 2" xfId="2644"/>
    <cellStyle name="Comma 17 2 3 2 2" xfId="2645"/>
    <cellStyle name="Comma 17 2 3 2 2 2" xfId="35630"/>
    <cellStyle name="Comma 17 2 3 2 3" xfId="2646"/>
    <cellStyle name="Comma 17 2 3 2 3 2" xfId="39536"/>
    <cellStyle name="Comma 17 2 3 2 4" xfId="2647"/>
    <cellStyle name="Comma 17 2 3 2 4 2" xfId="43582"/>
    <cellStyle name="Comma 17 2 3 2 5" xfId="47689"/>
    <cellStyle name="Comma 17 2 3 2 6" xfId="51821"/>
    <cellStyle name="Comma 17 2 3 2 7" xfId="56098"/>
    <cellStyle name="Comma 17 2 3 2 8" xfId="23801"/>
    <cellStyle name="Comma 17 2 3 2 9" xfId="58664"/>
    <cellStyle name="Comma 17 2 3 3" xfId="2648"/>
    <cellStyle name="Comma 17 2 3 3 2" xfId="30611"/>
    <cellStyle name="Comma 17 2 3 4" xfId="2649"/>
    <cellStyle name="Comma 17 2 3 4 2" xfId="33685"/>
    <cellStyle name="Comma 17 2 3 5" xfId="2650"/>
    <cellStyle name="Comma 17 2 3 5 2" xfId="37614"/>
    <cellStyle name="Comma 17 2 3 6" xfId="2651"/>
    <cellStyle name="Comma 17 2 3 6 2" xfId="41631"/>
    <cellStyle name="Comma 17 2 3 7" xfId="45767"/>
    <cellStyle name="Comma 17 2 3 8" xfId="49868"/>
    <cellStyle name="Comma 17 2 3 9" xfId="54183"/>
    <cellStyle name="Comma 17 2 4" xfId="2652"/>
    <cellStyle name="Comma 17 2 4 2" xfId="2653"/>
    <cellStyle name="Comma 17 2 4 2 2" xfId="35299"/>
    <cellStyle name="Comma 17 2 4 3" xfId="2654"/>
    <cellStyle name="Comma 17 2 4 3 2" xfId="39205"/>
    <cellStyle name="Comma 17 2 4 4" xfId="2655"/>
    <cellStyle name="Comma 17 2 4 4 2" xfId="43244"/>
    <cellStyle name="Comma 17 2 4 5" xfId="47358"/>
    <cellStyle name="Comma 17 2 4 6" xfId="51483"/>
    <cellStyle name="Comma 17 2 4 7" xfId="55767"/>
    <cellStyle name="Comma 17 2 4 8" xfId="23802"/>
    <cellStyle name="Comma 17 2 4 9" xfId="58665"/>
    <cellStyle name="Comma 17 2 5" xfId="2656"/>
    <cellStyle name="Comma 17 2 5 2" xfId="57784"/>
    <cellStyle name="Comma 17 2 5 3" xfId="30608"/>
    <cellStyle name="Comma 17 2 6" xfId="2657"/>
    <cellStyle name="Comma 17 2 6 2" xfId="33314"/>
    <cellStyle name="Comma 17 2 7" xfId="2658"/>
    <cellStyle name="Comma 17 2 7 2" xfId="37289"/>
    <cellStyle name="Comma 17 2 8" xfId="2659"/>
    <cellStyle name="Comma 17 2 8 2" xfId="41303"/>
    <cellStyle name="Comma 17 2 9" xfId="45443"/>
    <cellStyle name="Comma 17 20" xfId="2660"/>
    <cellStyle name="Comma 17 20 2" xfId="2661"/>
    <cellStyle name="Comma 17 20 2 2" xfId="35189"/>
    <cellStyle name="Comma 17 20 3" xfId="2662"/>
    <cellStyle name="Comma 17 20 3 2" xfId="39095"/>
    <cellStyle name="Comma 17 20 4" xfId="2663"/>
    <cellStyle name="Comma 17 20 4 2" xfId="43129"/>
    <cellStyle name="Comma 17 20 5" xfId="47248"/>
    <cellStyle name="Comma 17 20 6" xfId="51368"/>
    <cellStyle name="Comma 17 20 7" xfId="55657"/>
    <cellStyle name="Comma 17 20 8" xfId="23803"/>
    <cellStyle name="Comma 17 20 9" xfId="58666"/>
    <cellStyle name="Comma 17 21" xfId="2664"/>
    <cellStyle name="Comma 17 21 2" xfId="2665"/>
    <cellStyle name="Comma 17 21 2 2" xfId="36968"/>
    <cellStyle name="Comma 17 21 3" xfId="2666"/>
    <cellStyle name="Comma 17 21 3 2" xfId="40872"/>
    <cellStyle name="Comma 17 21 4" xfId="2667"/>
    <cellStyle name="Comma 17 21 4 2" xfId="44933"/>
    <cellStyle name="Comma 17 21 5" xfId="49025"/>
    <cellStyle name="Comma 17 21 6" xfId="53172"/>
    <cellStyle name="Comma 17 21 7" xfId="57434"/>
    <cellStyle name="Comma 17 21 8" xfId="23804"/>
    <cellStyle name="Comma 17 21 9" xfId="58667"/>
    <cellStyle name="Comma 17 22" xfId="2668"/>
    <cellStyle name="Comma 17 22 2" xfId="2669"/>
    <cellStyle name="Comma 17 22 2 2" xfId="37025"/>
    <cellStyle name="Comma 17 22 3" xfId="2670"/>
    <cellStyle name="Comma 17 22 3 2" xfId="40928"/>
    <cellStyle name="Comma 17 22 4" xfId="44989"/>
    <cellStyle name="Comma 17 22 5" xfId="49081"/>
    <cellStyle name="Comma 17 22 6" xfId="53228"/>
    <cellStyle name="Comma 17 22 7" xfId="57490"/>
    <cellStyle name="Comma 17 22 8" xfId="23805"/>
    <cellStyle name="Comma 17 23" xfId="2671"/>
    <cellStyle name="Comma 17 23 2" xfId="2672"/>
    <cellStyle name="Comma 17 23 2 2" xfId="40986"/>
    <cellStyle name="Comma 17 23 3" xfId="45047"/>
    <cellStyle name="Comma 17 23 4" xfId="49139"/>
    <cellStyle name="Comma 17 23 5" xfId="53286"/>
    <cellStyle name="Comma 17 23 6" xfId="57548"/>
    <cellStyle name="Comma 17 23 7" xfId="23806"/>
    <cellStyle name="Comma 17 24" xfId="2673"/>
    <cellStyle name="Comma 17 24 2" xfId="45109"/>
    <cellStyle name="Comma 17 24 3" xfId="49201"/>
    <cellStyle name="Comma 17 24 4" xfId="53348"/>
    <cellStyle name="Comma 17 24 5" xfId="57610"/>
    <cellStyle name="Comma 17 24 6" xfId="23807"/>
    <cellStyle name="Comma 17 25" xfId="2674"/>
    <cellStyle name="Comma 17 25 2" xfId="45160"/>
    <cellStyle name="Comma 17 25 3" xfId="49259"/>
    <cellStyle name="Comma 17 25 4" xfId="53406"/>
    <cellStyle name="Comma 17 25 5" xfId="57668"/>
    <cellStyle name="Comma 17 25 6" xfId="30582"/>
    <cellStyle name="Comma 17 26" xfId="2675"/>
    <cellStyle name="Comma 17 26 2" xfId="53464"/>
    <cellStyle name="Comma 17 26 3" xfId="57726"/>
    <cellStyle name="Comma 17 26 4" xfId="33090"/>
    <cellStyle name="Comma 17 27" xfId="2676"/>
    <cellStyle name="Comma 17 27 2" xfId="33209"/>
    <cellStyle name="Comma 17 28" xfId="2677"/>
    <cellStyle name="Comma 17 28 2" xfId="37101"/>
    <cellStyle name="Comma 17 29" xfId="2678"/>
    <cellStyle name="Comma 17 29 2" xfId="37184"/>
    <cellStyle name="Comma 17 3" xfId="2679"/>
    <cellStyle name="Comma 17 3 10" xfId="53971"/>
    <cellStyle name="Comma 17 3 11" xfId="23808"/>
    <cellStyle name="Comma 17 3 12" xfId="57884"/>
    <cellStyle name="Comma 17 3 13" xfId="58668"/>
    <cellStyle name="Comma 17 3 2" xfId="2680"/>
    <cellStyle name="Comma 17 3 2 10" xfId="23809"/>
    <cellStyle name="Comma 17 3 2 11" xfId="58052"/>
    <cellStyle name="Comma 17 3 2 12" xfId="58669"/>
    <cellStyle name="Comma 17 3 2 2" xfId="2681"/>
    <cellStyle name="Comma 17 3 2 2 2" xfId="2682"/>
    <cellStyle name="Comma 17 3 2 2 2 2" xfId="35631"/>
    <cellStyle name="Comma 17 3 2 2 3" xfId="2683"/>
    <cellStyle name="Comma 17 3 2 2 3 2" xfId="39537"/>
    <cellStyle name="Comma 17 3 2 2 4" xfId="2684"/>
    <cellStyle name="Comma 17 3 2 2 4 2" xfId="43583"/>
    <cellStyle name="Comma 17 3 2 2 5" xfId="47690"/>
    <cellStyle name="Comma 17 3 2 2 6" xfId="51822"/>
    <cellStyle name="Comma 17 3 2 2 7" xfId="56099"/>
    <cellStyle name="Comma 17 3 2 2 8" xfId="23810"/>
    <cellStyle name="Comma 17 3 2 2 9" xfId="58670"/>
    <cellStyle name="Comma 17 3 2 3" xfId="2685"/>
    <cellStyle name="Comma 17 3 2 3 2" xfId="30613"/>
    <cellStyle name="Comma 17 3 2 4" xfId="2686"/>
    <cellStyle name="Comma 17 3 2 4 2" xfId="33686"/>
    <cellStyle name="Comma 17 3 2 5" xfId="2687"/>
    <cellStyle name="Comma 17 3 2 5 2" xfId="37615"/>
    <cellStyle name="Comma 17 3 2 6" xfId="2688"/>
    <cellStyle name="Comma 17 3 2 6 2" xfId="41632"/>
    <cellStyle name="Comma 17 3 2 7" xfId="45768"/>
    <cellStyle name="Comma 17 3 2 8" xfId="49869"/>
    <cellStyle name="Comma 17 3 2 9" xfId="54184"/>
    <cellStyle name="Comma 17 3 3" xfId="2689"/>
    <cellStyle name="Comma 17 3 3 10" xfId="58671"/>
    <cellStyle name="Comma 17 3 3 2" xfId="2690"/>
    <cellStyle name="Comma 17 3 3 2 2" xfId="35407"/>
    <cellStyle name="Comma 17 3 3 3" xfId="2691"/>
    <cellStyle name="Comma 17 3 3 3 2" xfId="39313"/>
    <cellStyle name="Comma 17 3 3 4" xfId="2692"/>
    <cellStyle name="Comma 17 3 3 4 2" xfId="43354"/>
    <cellStyle name="Comma 17 3 3 5" xfId="47466"/>
    <cellStyle name="Comma 17 3 3 6" xfId="51593"/>
    <cellStyle name="Comma 17 3 3 7" xfId="55875"/>
    <cellStyle name="Comma 17 3 3 8" xfId="23811"/>
    <cellStyle name="Comma 17 3 3 9" xfId="58156"/>
    <cellStyle name="Comma 17 3 4" xfId="2693"/>
    <cellStyle name="Comma 17 3 4 2" xfId="30612"/>
    <cellStyle name="Comma 17 3 5" xfId="2694"/>
    <cellStyle name="Comma 17 3 5 2" xfId="33420"/>
    <cellStyle name="Comma 17 3 6" xfId="2695"/>
    <cellStyle name="Comma 17 3 6 2" xfId="37395"/>
    <cellStyle name="Comma 17 3 7" xfId="2696"/>
    <cellStyle name="Comma 17 3 7 2" xfId="41409"/>
    <cellStyle name="Comma 17 3 8" xfId="45549"/>
    <cellStyle name="Comma 17 3 9" xfId="49639"/>
    <cellStyle name="Comma 17 30" xfId="2697"/>
    <cellStyle name="Comma 17 30 2" xfId="41111"/>
    <cellStyle name="Comma 17 31" xfId="41198"/>
    <cellStyle name="Comma 17 32" xfId="45247"/>
    <cellStyle name="Comma 17 33" xfId="45338"/>
    <cellStyle name="Comma 17 34" xfId="49412"/>
    <cellStyle name="Comma 17 35" xfId="53585"/>
    <cellStyle name="Comma 17 36" xfId="53570"/>
    <cellStyle name="Comma 17 37" xfId="23700"/>
    <cellStyle name="Comma 17 38" xfId="57882"/>
    <cellStyle name="Comma 17 39" xfId="58638"/>
    <cellStyle name="Comma 17 4" xfId="2698"/>
    <cellStyle name="Comma 17 4 10" xfId="23812"/>
    <cellStyle name="Comma 17 4 11" xfId="58050"/>
    <cellStyle name="Comma 17 4 12" xfId="58672"/>
    <cellStyle name="Comma 17 4 2" xfId="2699"/>
    <cellStyle name="Comma 17 4 2 2" xfId="2700"/>
    <cellStyle name="Comma 17 4 2 2 2" xfId="35632"/>
    <cellStyle name="Comma 17 4 2 3" xfId="2701"/>
    <cellStyle name="Comma 17 4 2 3 2" xfId="39538"/>
    <cellStyle name="Comma 17 4 2 4" xfId="2702"/>
    <cellStyle name="Comma 17 4 2 4 2" xfId="43584"/>
    <cellStyle name="Comma 17 4 2 5" xfId="47691"/>
    <cellStyle name="Comma 17 4 2 6" xfId="51823"/>
    <cellStyle name="Comma 17 4 2 7" xfId="56100"/>
    <cellStyle name="Comma 17 4 2 8" xfId="23813"/>
    <cellStyle name="Comma 17 4 2 9" xfId="58673"/>
    <cellStyle name="Comma 17 4 3" xfId="2703"/>
    <cellStyle name="Comma 17 4 3 2" xfId="30614"/>
    <cellStyle name="Comma 17 4 4" xfId="2704"/>
    <cellStyle name="Comma 17 4 4 2" xfId="33687"/>
    <cellStyle name="Comma 17 4 5" xfId="2705"/>
    <cellStyle name="Comma 17 4 5 2" xfId="37616"/>
    <cellStyle name="Comma 17 4 6" xfId="2706"/>
    <cellStyle name="Comma 17 4 6 2" xfId="41633"/>
    <cellStyle name="Comma 17 4 7" xfId="45769"/>
    <cellStyle name="Comma 17 4 8" xfId="49870"/>
    <cellStyle name="Comma 17 4 9" xfId="54185"/>
    <cellStyle name="Comma 17 5" xfId="2707"/>
    <cellStyle name="Comma 17 5 10" xfId="46334"/>
    <cellStyle name="Comma 17 5 11" xfId="50451"/>
    <cellStyle name="Comma 17 5 12" xfId="54743"/>
    <cellStyle name="Comma 17 5 13" xfId="23814"/>
    <cellStyle name="Comma 17 5 14" xfId="58154"/>
    <cellStyle name="Comma 17 5 15" xfId="58674"/>
    <cellStyle name="Comma 17 5 2" xfId="2708"/>
    <cellStyle name="Comma 17 5 2 10" xfId="52403"/>
    <cellStyle name="Comma 17 5 2 11" xfId="56665"/>
    <cellStyle name="Comma 17 5 2 12" xfId="23815"/>
    <cellStyle name="Comma 17 5 2 13" xfId="58675"/>
    <cellStyle name="Comma 17 5 2 2" xfId="2709"/>
    <cellStyle name="Comma 17 5 2 2 2" xfId="23816"/>
    <cellStyle name="Comma 17 5 2 3" xfId="2710"/>
    <cellStyle name="Comma 17 5 2 3 2" xfId="23817"/>
    <cellStyle name="Comma 17 5 2 4" xfId="2711"/>
    <cellStyle name="Comma 17 5 2 4 2" xfId="23818"/>
    <cellStyle name="Comma 17 5 2 5" xfId="2712"/>
    <cellStyle name="Comma 17 5 2 5 2" xfId="30616"/>
    <cellStyle name="Comma 17 5 2 6" xfId="2713"/>
    <cellStyle name="Comma 17 5 2 6 2" xfId="36197"/>
    <cellStyle name="Comma 17 5 2 7" xfId="2714"/>
    <cellStyle name="Comma 17 5 2 7 2" xfId="40103"/>
    <cellStyle name="Comma 17 5 2 8" xfId="2715"/>
    <cellStyle name="Comma 17 5 2 8 2" xfId="44164"/>
    <cellStyle name="Comma 17 5 2 9" xfId="48256"/>
    <cellStyle name="Comma 17 5 3" xfId="2716"/>
    <cellStyle name="Comma 17 5 3 2" xfId="2717"/>
    <cellStyle name="Comma 17 5 3 2 2" xfId="23820"/>
    <cellStyle name="Comma 17 5 3 3" xfId="2718"/>
    <cellStyle name="Comma 17 5 3 3 2" xfId="23821"/>
    <cellStyle name="Comma 17 5 3 4" xfId="2719"/>
    <cellStyle name="Comma 17 5 3 4 2" xfId="30617"/>
    <cellStyle name="Comma 17 5 3 5" xfId="23819"/>
    <cellStyle name="Comma 17 5 4" xfId="2720"/>
    <cellStyle name="Comma 17 5 4 2" xfId="2721"/>
    <cellStyle name="Comma 17 5 4 2 2" xfId="23823"/>
    <cellStyle name="Comma 17 5 4 3" xfId="2722"/>
    <cellStyle name="Comma 17 5 4 3 2" xfId="23824"/>
    <cellStyle name="Comma 17 5 4 4" xfId="2723"/>
    <cellStyle name="Comma 17 5 4 4 2" xfId="30618"/>
    <cellStyle name="Comma 17 5 4 5" xfId="23822"/>
    <cellStyle name="Comma 17 5 5" xfId="2724"/>
    <cellStyle name="Comma 17 5 5 2" xfId="23825"/>
    <cellStyle name="Comma 17 5 6" xfId="2725"/>
    <cellStyle name="Comma 17 5 6 2" xfId="30615"/>
    <cellStyle name="Comma 17 5 7" xfId="2726"/>
    <cellStyle name="Comma 17 5 7 2" xfId="34275"/>
    <cellStyle name="Comma 17 5 8" xfId="2727"/>
    <cellStyle name="Comma 17 5 8 2" xfId="38181"/>
    <cellStyle name="Comma 17 5 9" xfId="2728"/>
    <cellStyle name="Comma 17 5 9 2" xfId="42213"/>
    <cellStyle name="Comma 17 6" xfId="2729"/>
    <cellStyle name="Comma 17 6 10" xfId="2730"/>
    <cellStyle name="Comma 17 6 10 2" xfId="38233"/>
    <cellStyle name="Comma 17 6 11" xfId="2731"/>
    <cellStyle name="Comma 17 6 11 2" xfId="42265"/>
    <cellStyle name="Comma 17 6 12" xfId="46386"/>
    <cellStyle name="Comma 17 6 13" xfId="50503"/>
    <cellStyle name="Comma 17 6 14" xfId="54795"/>
    <cellStyle name="Comma 17 6 15" xfId="23826"/>
    <cellStyle name="Comma 17 6 16" xfId="58676"/>
    <cellStyle name="Comma 17 6 2" xfId="2732"/>
    <cellStyle name="Comma 17 6 2 10" xfId="52455"/>
    <cellStyle name="Comma 17 6 2 11" xfId="56717"/>
    <cellStyle name="Comma 17 6 2 12" xfId="23827"/>
    <cellStyle name="Comma 17 6 2 13" xfId="58677"/>
    <cellStyle name="Comma 17 6 2 2" xfId="2733"/>
    <cellStyle name="Comma 17 6 2 2 2" xfId="23828"/>
    <cellStyle name="Comma 17 6 2 3" xfId="2734"/>
    <cellStyle name="Comma 17 6 2 3 2" xfId="23829"/>
    <cellStyle name="Comma 17 6 2 4" xfId="2735"/>
    <cellStyle name="Comma 17 6 2 4 2" xfId="23830"/>
    <cellStyle name="Comma 17 6 2 5" xfId="2736"/>
    <cellStyle name="Comma 17 6 2 5 2" xfId="30620"/>
    <cellStyle name="Comma 17 6 2 6" xfId="2737"/>
    <cellStyle name="Comma 17 6 2 6 2" xfId="36249"/>
    <cellStyle name="Comma 17 6 2 7" xfId="2738"/>
    <cellStyle name="Comma 17 6 2 7 2" xfId="40155"/>
    <cellStyle name="Comma 17 6 2 8" xfId="2739"/>
    <cellStyle name="Comma 17 6 2 8 2" xfId="44216"/>
    <cellStyle name="Comma 17 6 2 9" xfId="48308"/>
    <cellStyle name="Comma 17 6 3" xfId="2740"/>
    <cellStyle name="Comma 17 6 3 2" xfId="2741"/>
    <cellStyle name="Comma 17 6 3 2 2" xfId="23832"/>
    <cellStyle name="Comma 17 6 3 3" xfId="2742"/>
    <cellStyle name="Comma 17 6 3 3 2" xfId="23833"/>
    <cellStyle name="Comma 17 6 3 4" xfId="2743"/>
    <cellStyle name="Comma 17 6 3 4 2" xfId="30621"/>
    <cellStyle name="Comma 17 6 3 5" xfId="23831"/>
    <cellStyle name="Comma 17 6 4" xfId="2744"/>
    <cellStyle name="Comma 17 6 4 2" xfId="2745"/>
    <cellStyle name="Comma 17 6 4 2 2" xfId="23835"/>
    <cellStyle name="Comma 17 6 4 3" xfId="2746"/>
    <cellStyle name="Comma 17 6 4 3 2" xfId="23836"/>
    <cellStyle name="Comma 17 6 4 4" xfId="2747"/>
    <cellStyle name="Comma 17 6 4 4 2" xfId="30622"/>
    <cellStyle name="Comma 17 6 4 5" xfId="23834"/>
    <cellStyle name="Comma 17 6 5" xfId="2748"/>
    <cellStyle name="Comma 17 6 5 2" xfId="23837"/>
    <cellStyle name="Comma 17 6 6" xfId="2749"/>
    <cellStyle name="Comma 17 6 6 2" xfId="23838"/>
    <cellStyle name="Comma 17 6 7" xfId="2750"/>
    <cellStyle name="Comma 17 6 7 2" xfId="23839"/>
    <cellStyle name="Comma 17 6 8" xfId="2751"/>
    <cellStyle name="Comma 17 6 8 2" xfId="30619"/>
    <cellStyle name="Comma 17 6 9" xfId="2752"/>
    <cellStyle name="Comma 17 6 9 2" xfId="34327"/>
    <cellStyle name="Comma 17 7" xfId="2753"/>
    <cellStyle name="Comma 17 7 10" xfId="2754"/>
    <cellStyle name="Comma 17 7 10 2" xfId="38289"/>
    <cellStyle name="Comma 17 7 11" xfId="2755"/>
    <cellStyle name="Comma 17 7 11 2" xfId="42321"/>
    <cellStyle name="Comma 17 7 12" xfId="46442"/>
    <cellStyle name="Comma 17 7 13" xfId="50559"/>
    <cellStyle name="Comma 17 7 14" xfId="54851"/>
    <cellStyle name="Comma 17 7 15" xfId="23840"/>
    <cellStyle name="Comma 17 7 16" xfId="58678"/>
    <cellStyle name="Comma 17 7 2" xfId="2756"/>
    <cellStyle name="Comma 17 7 2 10" xfId="52511"/>
    <cellStyle name="Comma 17 7 2 11" xfId="56773"/>
    <cellStyle name="Comma 17 7 2 12" xfId="23841"/>
    <cellStyle name="Comma 17 7 2 13" xfId="58679"/>
    <cellStyle name="Comma 17 7 2 2" xfId="2757"/>
    <cellStyle name="Comma 17 7 2 2 2" xfId="23842"/>
    <cellStyle name="Comma 17 7 2 3" xfId="2758"/>
    <cellStyle name="Comma 17 7 2 3 2" xfId="23843"/>
    <cellStyle name="Comma 17 7 2 4" xfId="2759"/>
    <cellStyle name="Comma 17 7 2 4 2" xfId="23844"/>
    <cellStyle name="Comma 17 7 2 5" xfId="2760"/>
    <cellStyle name="Comma 17 7 2 5 2" xfId="30624"/>
    <cellStyle name="Comma 17 7 2 6" xfId="2761"/>
    <cellStyle name="Comma 17 7 2 6 2" xfId="36305"/>
    <cellStyle name="Comma 17 7 2 7" xfId="2762"/>
    <cellStyle name="Comma 17 7 2 7 2" xfId="40211"/>
    <cellStyle name="Comma 17 7 2 8" xfId="2763"/>
    <cellStyle name="Comma 17 7 2 8 2" xfId="44272"/>
    <cellStyle name="Comma 17 7 2 9" xfId="48364"/>
    <cellStyle name="Comma 17 7 3" xfId="2764"/>
    <cellStyle name="Comma 17 7 3 2" xfId="2765"/>
    <cellStyle name="Comma 17 7 3 2 2" xfId="23846"/>
    <cellStyle name="Comma 17 7 3 3" xfId="2766"/>
    <cellStyle name="Comma 17 7 3 3 2" xfId="23847"/>
    <cellStyle name="Comma 17 7 3 4" xfId="2767"/>
    <cellStyle name="Comma 17 7 3 4 2" xfId="30625"/>
    <cellStyle name="Comma 17 7 3 5" xfId="23845"/>
    <cellStyle name="Comma 17 7 4" xfId="2768"/>
    <cellStyle name="Comma 17 7 4 2" xfId="2769"/>
    <cellStyle name="Comma 17 7 4 2 2" xfId="23849"/>
    <cellStyle name="Comma 17 7 4 3" xfId="2770"/>
    <cellStyle name="Comma 17 7 4 3 2" xfId="23850"/>
    <cellStyle name="Comma 17 7 4 4" xfId="2771"/>
    <cellStyle name="Comma 17 7 4 4 2" xfId="30626"/>
    <cellStyle name="Comma 17 7 4 5" xfId="23848"/>
    <cellStyle name="Comma 17 7 5" xfId="2772"/>
    <cellStyle name="Comma 17 7 5 2" xfId="23851"/>
    <cellStyle name="Comma 17 7 6" xfId="2773"/>
    <cellStyle name="Comma 17 7 6 2" xfId="23852"/>
    <cellStyle name="Comma 17 7 7" xfId="2774"/>
    <cellStyle name="Comma 17 7 7 2" xfId="23853"/>
    <cellStyle name="Comma 17 7 8" xfId="2775"/>
    <cellStyle name="Comma 17 7 8 2" xfId="30623"/>
    <cellStyle name="Comma 17 7 9" xfId="2776"/>
    <cellStyle name="Comma 17 7 9 2" xfId="34383"/>
    <cellStyle name="Comma 17 8" xfId="2777"/>
    <cellStyle name="Comma 17 8 10" xfId="2778"/>
    <cellStyle name="Comma 17 8 10 2" xfId="42373"/>
    <cellStyle name="Comma 17 8 11" xfId="46494"/>
    <cellStyle name="Comma 17 8 12" xfId="50611"/>
    <cellStyle name="Comma 17 8 13" xfId="54903"/>
    <cellStyle name="Comma 17 8 14" xfId="23854"/>
    <cellStyle name="Comma 17 8 15" xfId="58680"/>
    <cellStyle name="Comma 17 8 2" xfId="2779"/>
    <cellStyle name="Comma 17 8 2 10" xfId="52563"/>
    <cellStyle name="Comma 17 8 2 11" xfId="56825"/>
    <cellStyle name="Comma 17 8 2 12" xfId="23855"/>
    <cellStyle name="Comma 17 8 2 13" xfId="58681"/>
    <cellStyle name="Comma 17 8 2 2" xfId="2780"/>
    <cellStyle name="Comma 17 8 2 2 2" xfId="23856"/>
    <cellStyle name="Comma 17 8 2 3" xfId="2781"/>
    <cellStyle name="Comma 17 8 2 3 2" xfId="23857"/>
    <cellStyle name="Comma 17 8 2 4" xfId="2782"/>
    <cellStyle name="Comma 17 8 2 4 2" xfId="23858"/>
    <cellStyle name="Comma 17 8 2 5" xfId="2783"/>
    <cellStyle name="Comma 17 8 2 5 2" xfId="30628"/>
    <cellStyle name="Comma 17 8 2 6" xfId="2784"/>
    <cellStyle name="Comma 17 8 2 6 2" xfId="36357"/>
    <cellStyle name="Comma 17 8 2 7" xfId="2785"/>
    <cellStyle name="Comma 17 8 2 7 2" xfId="40263"/>
    <cellStyle name="Comma 17 8 2 8" xfId="2786"/>
    <cellStyle name="Comma 17 8 2 8 2" xfId="44324"/>
    <cellStyle name="Comma 17 8 2 9" xfId="48416"/>
    <cellStyle name="Comma 17 8 3" xfId="2787"/>
    <cellStyle name="Comma 17 8 3 2" xfId="2788"/>
    <cellStyle name="Comma 17 8 3 2 2" xfId="23860"/>
    <cellStyle name="Comma 17 8 3 3" xfId="2789"/>
    <cellStyle name="Comma 17 8 3 3 2" xfId="23861"/>
    <cellStyle name="Comma 17 8 3 4" xfId="2790"/>
    <cellStyle name="Comma 17 8 3 4 2" xfId="30629"/>
    <cellStyle name="Comma 17 8 3 5" xfId="23859"/>
    <cellStyle name="Comma 17 8 4" xfId="2791"/>
    <cellStyle name="Comma 17 8 4 2" xfId="23862"/>
    <cellStyle name="Comma 17 8 5" xfId="2792"/>
    <cellStyle name="Comma 17 8 5 2" xfId="23863"/>
    <cellStyle name="Comma 17 8 6" xfId="2793"/>
    <cellStyle name="Comma 17 8 6 2" xfId="23864"/>
    <cellStyle name="Comma 17 8 7" xfId="2794"/>
    <cellStyle name="Comma 17 8 7 2" xfId="30627"/>
    <cellStyle name="Comma 17 8 8" xfId="2795"/>
    <cellStyle name="Comma 17 8 8 2" xfId="34435"/>
    <cellStyle name="Comma 17 8 9" xfId="2796"/>
    <cellStyle name="Comma 17 8 9 2" xfId="38341"/>
    <cellStyle name="Comma 17 9" xfId="2797"/>
    <cellStyle name="Comma 17 9 10" xfId="2798"/>
    <cellStyle name="Comma 17 9 10 2" xfId="42426"/>
    <cellStyle name="Comma 17 9 11" xfId="46546"/>
    <cellStyle name="Comma 17 9 12" xfId="50665"/>
    <cellStyle name="Comma 17 9 13" xfId="54955"/>
    <cellStyle name="Comma 17 9 14" xfId="23865"/>
    <cellStyle name="Comma 17 9 15" xfId="58682"/>
    <cellStyle name="Comma 17 9 2" xfId="2799"/>
    <cellStyle name="Comma 17 9 2 10" xfId="52616"/>
    <cellStyle name="Comma 17 9 2 11" xfId="56878"/>
    <cellStyle name="Comma 17 9 2 12" xfId="23866"/>
    <cellStyle name="Comma 17 9 2 13" xfId="58683"/>
    <cellStyle name="Comma 17 9 2 2" xfId="2800"/>
    <cellStyle name="Comma 17 9 2 2 2" xfId="23867"/>
    <cellStyle name="Comma 17 9 2 3" xfId="2801"/>
    <cellStyle name="Comma 17 9 2 3 2" xfId="23868"/>
    <cellStyle name="Comma 17 9 2 4" xfId="2802"/>
    <cellStyle name="Comma 17 9 2 4 2" xfId="23869"/>
    <cellStyle name="Comma 17 9 2 5" xfId="2803"/>
    <cellStyle name="Comma 17 9 2 5 2" xfId="30631"/>
    <cellStyle name="Comma 17 9 2 6" xfId="2804"/>
    <cellStyle name="Comma 17 9 2 6 2" xfId="36410"/>
    <cellStyle name="Comma 17 9 2 7" xfId="2805"/>
    <cellStyle name="Comma 17 9 2 7 2" xfId="40316"/>
    <cellStyle name="Comma 17 9 2 8" xfId="2806"/>
    <cellStyle name="Comma 17 9 2 8 2" xfId="44377"/>
    <cellStyle name="Comma 17 9 2 9" xfId="48469"/>
    <cellStyle name="Comma 17 9 3" xfId="2807"/>
    <cellStyle name="Comma 17 9 3 2" xfId="2808"/>
    <cellStyle name="Comma 17 9 3 2 2" xfId="23871"/>
    <cellStyle name="Comma 17 9 3 3" xfId="2809"/>
    <cellStyle name="Comma 17 9 3 3 2" xfId="23872"/>
    <cellStyle name="Comma 17 9 3 4" xfId="2810"/>
    <cellStyle name="Comma 17 9 3 4 2" xfId="30632"/>
    <cellStyle name="Comma 17 9 3 5" xfId="23870"/>
    <cellStyle name="Comma 17 9 4" xfId="2811"/>
    <cellStyle name="Comma 17 9 4 2" xfId="23873"/>
    <cellStyle name="Comma 17 9 5" xfId="2812"/>
    <cellStyle name="Comma 17 9 5 2" xfId="23874"/>
    <cellStyle name="Comma 17 9 6" xfId="2813"/>
    <cellStyle name="Comma 17 9 6 2" xfId="23875"/>
    <cellStyle name="Comma 17 9 7" xfId="2814"/>
    <cellStyle name="Comma 17 9 7 2" xfId="30630"/>
    <cellStyle name="Comma 17 9 8" xfId="2815"/>
    <cellStyle name="Comma 17 9 8 2" xfId="34487"/>
    <cellStyle name="Comma 17 9 9" xfId="2816"/>
    <cellStyle name="Comma 17 9 9 2" xfId="38393"/>
    <cellStyle name="Comma 18" xfId="2817"/>
    <cellStyle name="Comma 18 10" xfId="2818"/>
    <cellStyle name="Comma 18 10 10" xfId="23877"/>
    <cellStyle name="Comma 18 10 11" xfId="58685"/>
    <cellStyle name="Comma 18 10 2" xfId="2819"/>
    <cellStyle name="Comma 18 10 2 2" xfId="2820"/>
    <cellStyle name="Comma 18 10 2 2 2" xfId="36524"/>
    <cellStyle name="Comma 18 10 2 3" xfId="2821"/>
    <cellStyle name="Comma 18 10 2 3 2" xfId="40430"/>
    <cellStyle name="Comma 18 10 2 4" xfId="2822"/>
    <cellStyle name="Comma 18 10 2 4 2" xfId="44491"/>
    <cellStyle name="Comma 18 10 2 5" xfId="48583"/>
    <cellStyle name="Comma 18 10 2 6" xfId="52730"/>
    <cellStyle name="Comma 18 10 2 7" xfId="56992"/>
    <cellStyle name="Comma 18 10 2 8" xfId="23878"/>
    <cellStyle name="Comma 18 10 2 9" xfId="58686"/>
    <cellStyle name="Comma 18 10 3" xfId="2823"/>
    <cellStyle name="Comma 18 10 3 2" xfId="30634"/>
    <cellStyle name="Comma 18 10 4" xfId="2824"/>
    <cellStyle name="Comma 18 10 4 2" xfId="34601"/>
    <cellStyle name="Comma 18 10 5" xfId="2825"/>
    <cellStyle name="Comma 18 10 5 2" xfId="38507"/>
    <cellStyle name="Comma 18 10 6" xfId="2826"/>
    <cellStyle name="Comma 18 10 6 2" xfId="42540"/>
    <cellStyle name="Comma 18 10 7" xfId="46660"/>
    <cellStyle name="Comma 18 10 8" xfId="50779"/>
    <cellStyle name="Comma 18 10 9" xfId="55069"/>
    <cellStyle name="Comma 18 11" xfId="2827"/>
    <cellStyle name="Comma 18 11 10" xfId="23879"/>
    <cellStyle name="Comma 18 11 11" xfId="58687"/>
    <cellStyle name="Comma 18 11 2" xfId="2828"/>
    <cellStyle name="Comma 18 11 2 2" xfId="2829"/>
    <cellStyle name="Comma 18 11 2 2 2" xfId="36582"/>
    <cellStyle name="Comma 18 11 2 3" xfId="2830"/>
    <cellStyle name="Comma 18 11 2 3 2" xfId="40488"/>
    <cellStyle name="Comma 18 11 2 4" xfId="2831"/>
    <cellStyle name="Comma 18 11 2 4 2" xfId="44549"/>
    <cellStyle name="Comma 18 11 2 5" xfId="48641"/>
    <cellStyle name="Comma 18 11 2 6" xfId="52788"/>
    <cellStyle name="Comma 18 11 2 7" xfId="57050"/>
    <cellStyle name="Comma 18 11 2 8" xfId="23880"/>
    <cellStyle name="Comma 18 11 2 9" xfId="58688"/>
    <cellStyle name="Comma 18 11 3" xfId="2832"/>
    <cellStyle name="Comma 18 11 3 2" xfId="30635"/>
    <cellStyle name="Comma 18 11 4" xfId="2833"/>
    <cellStyle name="Comma 18 11 4 2" xfId="34659"/>
    <cellStyle name="Comma 18 11 5" xfId="2834"/>
    <cellStyle name="Comma 18 11 5 2" xfId="38565"/>
    <cellStyle name="Comma 18 11 6" xfId="2835"/>
    <cellStyle name="Comma 18 11 6 2" xfId="42598"/>
    <cellStyle name="Comma 18 11 7" xfId="46718"/>
    <cellStyle name="Comma 18 11 8" xfId="50837"/>
    <cellStyle name="Comma 18 11 9" xfId="55127"/>
    <cellStyle name="Comma 18 12" xfId="2836"/>
    <cellStyle name="Comma 18 12 10" xfId="23881"/>
    <cellStyle name="Comma 18 12 11" xfId="58689"/>
    <cellStyle name="Comma 18 12 2" xfId="2837"/>
    <cellStyle name="Comma 18 12 2 2" xfId="2838"/>
    <cellStyle name="Comma 18 12 2 2 2" xfId="36640"/>
    <cellStyle name="Comma 18 12 2 3" xfId="2839"/>
    <cellStyle name="Comma 18 12 2 3 2" xfId="40545"/>
    <cellStyle name="Comma 18 12 2 4" xfId="2840"/>
    <cellStyle name="Comma 18 12 2 4 2" xfId="44606"/>
    <cellStyle name="Comma 18 12 2 5" xfId="48698"/>
    <cellStyle name="Comma 18 12 2 6" xfId="52845"/>
    <cellStyle name="Comma 18 12 2 7" xfId="57107"/>
    <cellStyle name="Comma 18 12 2 8" xfId="23882"/>
    <cellStyle name="Comma 18 12 2 9" xfId="58690"/>
    <cellStyle name="Comma 18 12 3" xfId="2841"/>
    <cellStyle name="Comma 18 12 3 2" xfId="30636"/>
    <cellStyle name="Comma 18 12 4" xfId="2842"/>
    <cellStyle name="Comma 18 12 4 2" xfId="34716"/>
    <cellStyle name="Comma 18 12 5" xfId="2843"/>
    <cellStyle name="Comma 18 12 5 2" xfId="38622"/>
    <cellStyle name="Comma 18 12 6" xfId="2844"/>
    <cellStyle name="Comma 18 12 6 2" xfId="42655"/>
    <cellStyle name="Comma 18 12 7" xfId="46775"/>
    <cellStyle name="Comma 18 12 8" xfId="50894"/>
    <cellStyle name="Comma 18 12 9" xfId="55184"/>
    <cellStyle name="Comma 18 13" xfId="2845"/>
    <cellStyle name="Comma 18 13 10" xfId="23883"/>
    <cellStyle name="Comma 18 13 11" xfId="58691"/>
    <cellStyle name="Comma 18 13 2" xfId="2846"/>
    <cellStyle name="Comma 18 13 2 2" xfId="2847"/>
    <cellStyle name="Comma 18 13 2 2 2" xfId="36693"/>
    <cellStyle name="Comma 18 13 2 3" xfId="2848"/>
    <cellStyle name="Comma 18 13 2 3 2" xfId="40598"/>
    <cellStyle name="Comma 18 13 2 4" xfId="2849"/>
    <cellStyle name="Comma 18 13 2 4 2" xfId="44659"/>
    <cellStyle name="Comma 18 13 2 5" xfId="48751"/>
    <cellStyle name="Comma 18 13 2 6" xfId="52898"/>
    <cellStyle name="Comma 18 13 2 7" xfId="57160"/>
    <cellStyle name="Comma 18 13 2 8" xfId="23884"/>
    <cellStyle name="Comma 18 13 2 9" xfId="58692"/>
    <cellStyle name="Comma 18 13 3" xfId="2850"/>
    <cellStyle name="Comma 18 13 3 2" xfId="30637"/>
    <cellStyle name="Comma 18 13 4" xfId="2851"/>
    <cellStyle name="Comma 18 13 4 2" xfId="34769"/>
    <cellStyle name="Comma 18 13 5" xfId="2852"/>
    <cellStyle name="Comma 18 13 5 2" xfId="38675"/>
    <cellStyle name="Comma 18 13 6" xfId="2853"/>
    <cellStyle name="Comma 18 13 6 2" xfId="42708"/>
    <cellStyle name="Comma 18 13 7" xfId="46828"/>
    <cellStyle name="Comma 18 13 8" xfId="50947"/>
    <cellStyle name="Comma 18 13 9" xfId="55237"/>
    <cellStyle name="Comma 18 14" xfId="2854"/>
    <cellStyle name="Comma 18 14 10" xfId="23885"/>
    <cellStyle name="Comma 18 14 11" xfId="58693"/>
    <cellStyle name="Comma 18 14 2" xfId="2855"/>
    <cellStyle name="Comma 18 14 2 2" xfId="2856"/>
    <cellStyle name="Comma 18 14 2 2 2" xfId="36756"/>
    <cellStyle name="Comma 18 14 2 3" xfId="2857"/>
    <cellStyle name="Comma 18 14 2 3 2" xfId="40660"/>
    <cellStyle name="Comma 18 14 2 4" xfId="2858"/>
    <cellStyle name="Comma 18 14 2 4 2" xfId="44721"/>
    <cellStyle name="Comma 18 14 2 5" xfId="48813"/>
    <cellStyle name="Comma 18 14 2 6" xfId="52960"/>
    <cellStyle name="Comma 18 14 2 7" xfId="57222"/>
    <cellStyle name="Comma 18 14 2 8" xfId="23886"/>
    <cellStyle name="Comma 18 14 2 9" xfId="58694"/>
    <cellStyle name="Comma 18 14 3" xfId="2859"/>
    <cellStyle name="Comma 18 14 3 2" xfId="30638"/>
    <cellStyle name="Comma 18 14 4" xfId="2860"/>
    <cellStyle name="Comma 18 14 4 2" xfId="34831"/>
    <cellStyle name="Comma 18 14 5" xfId="2861"/>
    <cellStyle name="Comma 18 14 5 2" xfId="38737"/>
    <cellStyle name="Comma 18 14 6" xfId="2862"/>
    <cellStyle name="Comma 18 14 6 2" xfId="42770"/>
    <cellStyle name="Comma 18 14 7" xfId="46890"/>
    <cellStyle name="Comma 18 14 8" xfId="51009"/>
    <cellStyle name="Comma 18 14 9" xfId="55299"/>
    <cellStyle name="Comma 18 15" xfId="2863"/>
    <cellStyle name="Comma 18 15 10" xfId="23887"/>
    <cellStyle name="Comma 18 15 11" xfId="58695"/>
    <cellStyle name="Comma 18 15 2" xfId="2864"/>
    <cellStyle name="Comma 18 15 2 2" xfId="2865"/>
    <cellStyle name="Comma 18 15 2 2 2" xfId="36813"/>
    <cellStyle name="Comma 18 15 2 3" xfId="2866"/>
    <cellStyle name="Comma 18 15 2 3 2" xfId="40717"/>
    <cellStyle name="Comma 18 15 2 4" xfId="2867"/>
    <cellStyle name="Comma 18 15 2 4 2" xfId="44778"/>
    <cellStyle name="Comma 18 15 2 5" xfId="48870"/>
    <cellStyle name="Comma 18 15 2 6" xfId="53017"/>
    <cellStyle name="Comma 18 15 2 7" xfId="57279"/>
    <cellStyle name="Comma 18 15 2 8" xfId="23888"/>
    <cellStyle name="Comma 18 15 2 9" xfId="58696"/>
    <cellStyle name="Comma 18 15 3" xfId="2868"/>
    <cellStyle name="Comma 18 15 3 2" xfId="30639"/>
    <cellStyle name="Comma 18 15 4" xfId="2869"/>
    <cellStyle name="Comma 18 15 4 2" xfId="34888"/>
    <cellStyle name="Comma 18 15 5" xfId="2870"/>
    <cellStyle name="Comma 18 15 5 2" xfId="38794"/>
    <cellStyle name="Comma 18 15 6" xfId="2871"/>
    <cellStyle name="Comma 18 15 6 2" xfId="42827"/>
    <cellStyle name="Comma 18 15 7" xfId="46947"/>
    <cellStyle name="Comma 18 15 8" xfId="51066"/>
    <cellStyle name="Comma 18 15 9" xfId="55356"/>
    <cellStyle name="Comma 18 16" xfId="2872"/>
    <cellStyle name="Comma 18 16 10" xfId="23889"/>
    <cellStyle name="Comma 18 16 11" xfId="58697"/>
    <cellStyle name="Comma 18 16 2" xfId="2873"/>
    <cellStyle name="Comma 18 16 2 2" xfId="2874"/>
    <cellStyle name="Comma 18 16 2 2 2" xfId="36865"/>
    <cellStyle name="Comma 18 16 2 3" xfId="2875"/>
    <cellStyle name="Comma 18 16 2 3 2" xfId="40769"/>
    <cellStyle name="Comma 18 16 2 4" xfId="2876"/>
    <cellStyle name="Comma 18 16 2 4 2" xfId="44830"/>
    <cellStyle name="Comma 18 16 2 5" xfId="48922"/>
    <cellStyle name="Comma 18 16 2 6" xfId="53069"/>
    <cellStyle name="Comma 18 16 2 7" xfId="57331"/>
    <cellStyle name="Comma 18 16 2 8" xfId="23890"/>
    <cellStyle name="Comma 18 16 2 9" xfId="58698"/>
    <cellStyle name="Comma 18 16 3" xfId="2877"/>
    <cellStyle name="Comma 18 16 3 2" xfId="30640"/>
    <cellStyle name="Comma 18 16 4" xfId="2878"/>
    <cellStyle name="Comma 18 16 4 2" xfId="34940"/>
    <cellStyle name="Comma 18 16 5" xfId="2879"/>
    <cellStyle name="Comma 18 16 5 2" xfId="38846"/>
    <cellStyle name="Comma 18 16 6" xfId="2880"/>
    <cellStyle name="Comma 18 16 6 2" xfId="42879"/>
    <cellStyle name="Comma 18 16 7" xfId="46999"/>
    <cellStyle name="Comma 18 16 8" xfId="51118"/>
    <cellStyle name="Comma 18 16 9" xfId="55408"/>
    <cellStyle name="Comma 18 17" xfId="2881"/>
    <cellStyle name="Comma 18 17 10" xfId="23891"/>
    <cellStyle name="Comma 18 17 11" xfId="58699"/>
    <cellStyle name="Comma 18 17 2" xfId="2882"/>
    <cellStyle name="Comma 18 17 2 2" xfId="2883"/>
    <cellStyle name="Comma 18 17 2 2 2" xfId="36917"/>
    <cellStyle name="Comma 18 17 2 3" xfId="2884"/>
    <cellStyle name="Comma 18 17 2 3 2" xfId="40821"/>
    <cellStyle name="Comma 18 17 2 4" xfId="2885"/>
    <cellStyle name="Comma 18 17 2 4 2" xfId="44882"/>
    <cellStyle name="Comma 18 17 2 5" xfId="48974"/>
    <cellStyle name="Comma 18 17 2 6" xfId="53121"/>
    <cellStyle name="Comma 18 17 2 7" xfId="57383"/>
    <cellStyle name="Comma 18 17 2 8" xfId="23892"/>
    <cellStyle name="Comma 18 17 2 9" xfId="58700"/>
    <cellStyle name="Comma 18 17 3" xfId="2886"/>
    <cellStyle name="Comma 18 17 3 2" xfId="30641"/>
    <cellStyle name="Comma 18 17 4" xfId="2887"/>
    <cellStyle name="Comma 18 17 4 2" xfId="34992"/>
    <cellStyle name="Comma 18 17 5" xfId="2888"/>
    <cellStyle name="Comma 18 17 5 2" xfId="38898"/>
    <cellStyle name="Comma 18 17 6" xfId="2889"/>
    <cellStyle name="Comma 18 17 6 2" xfId="42931"/>
    <cellStyle name="Comma 18 17 7" xfId="47051"/>
    <cellStyle name="Comma 18 17 8" xfId="51170"/>
    <cellStyle name="Comma 18 17 9" xfId="55460"/>
    <cellStyle name="Comma 18 18" xfId="2890"/>
    <cellStyle name="Comma 18 18 2" xfId="2891"/>
    <cellStyle name="Comma 18 18 2 2" xfId="35044"/>
    <cellStyle name="Comma 18 18 3" xfId="2892"/>
    <cellStyle name="Comma 18 18 3 2" xfId="38950"/>
    <cellStyle name="Comma 18 18 4" xfId="2893"/>
    <cellStyle name="Comma 18 18 4 2" xfId="42983"/>
    <cellStyle name="Comma 18 18 5" xfId="47103"/>
    <cellStyle name="Comma 18 18 6" xfId="51222"/>
    <cellStyle name="Comma 18 18 7" xfId="55512"/>
    <cellStyle name="Comma 18 18 8" xfId="23893"/>
    <cellStyle name="Comma 18 18 9" xfId="58701"/>
    <cellStyle name="Comma 18 19" xfId="2894"/>
    <cellStyle name="Comma 18 19 2" xfId="2895"/>
    <cellStyle name="Comma 18 19 2 2" xfId="35204"/>
    <cellStyle name="Comma 18 19 3" xfId="2896"/>
    <cellStyle name="Comma 18 19 3 2" xfId="39110"/>
    <cellStyle name="Comma 18 19 4" xfId="2897"/>
    <cellStyle name="Comma 18 19 4 2" xfId="43146"/>
    <cellStyle name="Comma 18 19 5" xfId="47263"/>
    <cellStyle name="Comma 18 19 6" xfId="51385"/>
    <cellStyle name="Comma 18 19 7" xfId="55672"/>
    <cellStyle name="Comma 18 19 8" xfId="23894"/>
    <cellStyle name="Comma 18 19 9" xfId="58702"/>
    <cellStyle name="Comma 18 2" xfId="2898"/>
    <cellStyle name="Comma 18 2 10" xfId="49654"/>
    <cellStyle name="Comma 18 2 11" xfId="53721"/>
    <cellStyle name="Comma 18 2 12" xfId="23895"/>
    <cellStyle name="Comma 18 2 13" xfId="57886"/>
    <cellStyle name="Comma 18 2 14" xfId="58703"/>
    <cellStyle name="Comma 18 2 2" xfId="2899"/>
    <cellStyle name="Comma 18 2 2 10" xfId="23896"/>
    <cellStyle name="Comma 18 2 2 11" xfId="58054"/>
    <cellStyle name="Comma 18 2 2 12" xfId="58704"/>
    <cellStyle name="Comma 18 2 2 2" xfId="2900"/>
    <cellStyle name="Comma 18 2 2 2 2" xfId="2901"/>
    <cellStyle name="Comma 18 2 2 2 2 2" xfId="35633"/>
    <cellStyle name="Comma 18 2 2 2 3" xfId="2902"/>
    <cellStyle name="Comma 18 2 2 2 3 2" xfId="39539"/>
    <cellStyle name="Comma 18 2 2 2 4" xfId="2903"/>
    <cellStyle name="Comma 18 2 2 2 4 2" xfId="43585"/>
    <cellStyle name="Comma 18 2 2 2 5" xfId="47692"/>
    <cellStyle name="Comma 18 2 2 2 6" xfId="51824"/>
    <cellStyle name="Comma 18 2 2 2 7" xfId="56101"/>
    <cellStyle name="Comma 18 2 2 2 8" xfId="23897"/>
    <cellStyle name="Comma 18 2 2 2 9" xfId="58705"/>
    <cellStyle name="Comma 18 2 2 3" xfId="2904"/>
    <cellStyle name="Comma 18 2 2 3 2" xfId="30643"/>
    <cellStyle name="Comma 18 2 2 4" xfId="2905"/>
    <cellStyle name="Comma 18 2 2 4 2" xfId="33688"/>
    <cellStyle name="Comma 18 2 2 5" xfId="2906"/>
    <cellStyle name="Comma 18 2 2 5 2" xfId="37617"/>
    <cellStyle name="Comma 18 2 2 6" xfId="2907"/>
    <cellStyle name="Comma 18 2 2 6 2" xfId="41634"/>
    <cellStyle name="Comma 18 2 2 7" xfId="45770"/>
    <cellStyle name="Comma 18 2 2 8" xfId="49871"/>
    <cellStyle name="Comma 18 2 2 9" xfId="54186"/>
    <cellStyle name="Comma 18 2 3" xfId="2908"/>
    <cellStyle name="Comma 18 2 3 10" xfId="23898"/>
    <cellStyle name="Comma 18 2 3 11" xfId="58158"/>
    <cellStyle name="Comma 18 2 3 12" xfId="58706"/>
    <cellStyle name="Comma 18 2 3 2" xfId="2909"/>
    <cellStyle name="Comma 18 2 3 2 2" xfId="2910"/>
    <cellStyle name="Comma 18 2 3 2 2 2" xfId="36251"/>
    <cellStyle name="Comma 18 2 3 2 3" xfId="2911"/>
    <cellStyle name="Comma 18 2 3 2 3 2" xfId="40157"/>
    <cellStyle name="Comma 18 2 3 2 4" xfId="2912"/>
    <cellStyle name="Comma 18 2 3 2 4 2" xfId="44218"/>
    <cellStyle name="Comma 18 2 3 2 5" xfId="48310"/>
    <cellStyle name="Comma 18 2 3 2 6" xfId="52457"/>
    <cellStyle name="Comma 18 2 3 2 7" xfId="56719"/>
    <cellStyle name="Comma 18 2 3 2 8" xfId="23899"/>
    <cellStyle name="Comma 18 2 3 2 9" xfId="58707"/>
    <cellStyle name="Comma 18 2 3 3" xfId="2913"/>
    <cellStyle name="Comma 18 2 3 3 2" xfId="30644"/>
    <cellStyle name="Comma 18 2 3 4" xfId="2914"/>
    <cellStyle name="Comma 18 2 3 4 2" xfId="34329"/>
    <cellStyle name="Comma 18 2 3 5" xfId="2915"/>
    <cellStyle name="Comma 18 2 3 5 2" xfId="38235"/>
    <cellStyle name="Comma 18 2 3 6" xfId="2916"/>
    <cellStyle name="Comma 18 2 3 6 2" xfId="42267"/>
    <cellStyle name="Comma 18 2 3 7" xfId="46388"/>
    <cellStyle name="Comma 18 2 3 8" xfId="50505"/>
    <cellStyle name="Comma 18 2 3 9" xfId="54797"/>
    <cellStyle name="Comma 18 2 4" xfId="2917"/>
    <cellStyle name="Comma 18 2 4 2" xfId="2918"/>
    <cellStyle name="Comma 18 2 4 2 2" xfId="35422"/>
    <cellStyle name="Comma 18 2 4 3" xfId="2919"/>
    <cellStyle name="Comma 18 2 4 3 2" xfId="39328"/>
    <cellStyle name="Comma 18 2 4 4" xfId="2920"/>
    <cellStyle name="Comma 18 2 4 4 2" xfId="43369"/>
    <cellStyle name="Comma 18 2 4 5" xfId="47481"/>
    <cellStyle name="Comma 18 2 4 6" xfId="51608"/>
    <cellStyle name="Comma 18 2 4 7" xfId="55890"/>
    <cellStyle name="Comma 18 2 4 8" xfId="23900"/>
    <cellStyle name="Comma 18 2 4 9" xfId="58708"/>
    <cellStyle name="Comma 18 2 5" xfId="2921"/>
    <cellStyle name="Comma 18 2 5 2" xfId="57785"/>
    <cellStyle name="Comma 18 2 5 3" xfId="30642"/>
    <cellStyle name="Comma 18 2 6" xfId="2922"/>
    <cellStyle name="Comma 18 2 6 2" xfId="33435"/>
    <cellStyle name="Comma 18 2 7" xfId="2923"/>
    <cellStyle name="Comma 18 2 7 2" xfId="37410"/>
    <cellStyle name="Comma 18 2 8" xfId="2924"/>
    <cellStyle name="Comma 18 2 8 2" xfId="41424"/>
    <cellStyle name="Comma 18 2 9" xfId="2925"/>
    <cellStyle name="Comma 18 2 9 2" xfId="45564"/>
    <cellStyle name="Comma 18 20" xfId="2926"/>
    <cellStyle name="Comma 18 20 2" xfId="2927"/>
    <cellStyle name="Comma 18 20 2 2" xfId="36969"/>
    <cellStyle name="Comma 18 20 3" xfId="2928"/>
    <cellStyle name="Comma 18 20 3 2" xfId="40873"/>
    <cellStyle name="Comma 18 20 4" xfId="2929"/>
    <cellStyle name="Comma 18 20 4 2" xfId="44934"/>
    <cellStyle name="Comma 18 20 5" xfId="49026"/>
    <cellStyle name="Comma 18 20 6" xfId="53173"/>
    <cellStyle name="Comma 18 20 7" xfId="57435"/>
    <cellStyle name="Comma 18 20 8" xfId="23901"/>
    <cellStyle name="Comma 18 20 9" xfId="58709"/>
    <cellStyle name="Comma 18 21" xfId="2930"/>
    <cellStyle name="Comma 18 21 2" xfId="2931"/>
    <cellStyle name="Comma 18 21 2 2" xfId="37026"/>
    <cellStyle name="Comma 18 21 3" xfId="2932"/>
    <cellStyle name="Comma 18 21 3 2" xfId="40929"/>
    <cellStyle name="Comma 18 21 4" xfId="44990"/>
    <cellStyle name="Comma 18 21 5" xfId="49082"/>
    <cellStyle name="Comma 18 21 6" xfId="53229"/>
    <cellStyle name="Comma 18 21 7" xfId="57491"/>
    <cellStyle name="Comma 18 21 8" xfId="30633"/>
    <cellStyle name="Comma 18 22" xfId="2933"/>
    <cellStyle name="Comma 18 22 2" xfId="2934"/>
    <cellStyle name="Comma 18 22 2 2" xfId="40987"/>
    <cellStyle name="Comma 18 22 3" xfId="45048"/>
    <cellStyle name="Comma 18 22 4" xfId="49140"/>
    <cellStyle name="Comma 18 22 5" xfId="53287"/>
    <cellStyle name="Comma 18 22 6" xfId="57549"/>
    <cellStyle name="Comma 18 22 7" xfId="33091"/>
    <cellStyle name="Comma 18 23" xfId="2935"/>
    <cellStyle name="Comma 18 23 2" xfId="45110"/>
    <cellStyle name="Comma 18 23 3" xfId="49202"/>
    <cellStyle name="Comma 18 23 4" xfId="53349"/>
    <cellStyle name="Comma 18 23 5" xfId="57611"/>
    <cellStyle name="Comma 18 23 6" xfId="37102"/>
    <cellStyle name="Comma 18 24" xfId="2936"/>
    <cellStyle name="Comma 18 24 2" xfId="49260"/>
    <cellStyle name="Comma 18 24 3" xfId="53407"/>
    <cellStyle name="Comma 18 24 4" xfId="57669"/>
    <cellStyle name="Comma 18 24 5" xfId="41112"/>
    <cellStyle name="Comma 18 25" xfId="2937"/>
    <cellStyle name="Comma 18 25 2" xfId="53465"/>
    <cellStyle name="Comma 18 25 3" xfId="57727"/>
    <cellStyle name="Comma 18 25 4" xfId="45248"/>
    <cellStyle name="Comma 18 26" xfId="49429"/>
    <cellStyle name="Comma 18 27" xfId="53586"/>
    <cellStyle name="Comma 18 28" xfId="23876"/>
    <cellStyle name="Comma 18 29" xfId="57885"/>
    <cellStyle name="Comma 18 3" xfId="2938"/>
    <cellStyle name="Comma 18 3 10" xfId="23902"/>
    <cellStyle name="Comma 18 3 11" xfId="57887"/>
    <cellStyle name="Comma 18 3 12" xfId="58710"/>
    <cellStyle name="Comma 18 3 2" xfId="2939"/>
    <cellStyle name="Comma 18 3 2 10" xfId="58711"/>
    <cellStyle name="Comma 18 3 2 2" xfId="2940"/>
    <cellStyle name="Comma 18 3 2 2 2" xfId="35634"/>
    <cellStyle name="Comma 18 3 2 3" xfId="2941"/>
    <cellStyle name="Comma 18 3 2 3 2" xfId="39540"/>
    <cellStyle name="Comma 18 3 2 4" xfId="2942"/>
    <cellStyle name="Comma 18 3 2 4 2" xfId="43586"/>
    <cellStyle name="Comma 18 3 2 5" xfId="47693"/>
    <cellStyle name="Comma 18 3 2 6" xfId="51825"/>
    <cellStyle name="Comma 18 3 2 7" xfId="56102"/>
    <cellStyle name="Comma 18 3 2 8" xfId="23903"/>
    <cellStyle name="Comma 18 3 2 9" xfId="58055"/>
    <cellStyle name="Comma 18 3 3" xfId="2943"/>
    <cellStyle name="Comma 18 3 3 2" xfId="30645"/>
    <cellStyle name="Comma 18 3 3 3" xfId="58159"/>
    <cellStyle name="Comma 18 3 4" xfId="2944"/>
    <cellStyle name="Comma 18 3 4 2" xfId="33689"/>
    <cellStyle name="Comma 18 3 5" xfId="2945"/>
    <cellStyle name="Comma 18 3 5 2" xfId="37618"/>
    <cellStyle name="Comma 18 3 6" xfId="2946"/>
    <cellStyle name="Comma 18 3 6 2" xfId="41635"/>
    <cellStyle name="Comma 18 3 7" xfId="2947"/>
    <cellStyle name="Comma 18 3 7 2" xfId="45771"/>
    <cellStyle name="Comma 18 3 8" xfId="49872"/>
    <cellStyle name="Comma 18 3 9" xfId="54187"/>
    <cellStyle name="Comma 18 30" xfId="58684"/>
    <cellStyle name="Comma 18 4" xfId="2948"/>
    <cellStyle name="Comma 18 4 10" xfId="23904"/>
    <cellStyle name="Comma 18 4 11" xfId="58053"/>
    <cellStyle name="Comma 18 4 12" xfId="58712"/>
    <cellStyle name="Comma 18 4 2" xfId="2949"/>
    <cellStyle name="Comma 18 4 2 2" xfId="2950"/>
    <cellStyle name="Comma 18 4 2 2 2" xfId="36198"/>
    <cellStyle name="Comma 18 4 2 3" xfId="2951"/>
    <cellStyle name="Comma 18 4 2 3 2" xfId="40104"/>
    <cellStyle name="Comma 18 4 2 4" xfId="2952"/>
    <cellStyle name="Comma 18 4 2 4 2" xfId="44165"/>
    <cellStyle name="Comma 18 4 2 5" xfId="48257"/>
    <cellStyle name="Comma 18 4 2 6" xfId="52404"/>
    <cellStyle name="Comma 18 4 2 7" xfId="56666"/>
    <cellStyle name="Comma 18 4 2 8" xfId="23905"/>
    <cellStyle name="Comma 18 4 2 9" xfId="58713"/>
    <cellStyle name="Comma 18 4 3" xfId="2953"/>
    <cellStyle name="Comma 18 4 3 2" xfId="30646"/>
    <cellStyle name="Comma 18 4 4" xfId="2954"/>
    <cellStyle name="Comma 18 4 4 2" xfId="34276"/>
    <cellStyle name="Comma 18 4 5" xfId="2955"/>
    <cellStyle name="Comma 18 4 5 2" xfId="38182"/>
    <cellStyle name="Comma 18 4 6" xfId="2956"/>
    <cellStyle name="Comma 18 4 6 2" xfId="42214"/>
    <cellStyle name="Comma 18 4 7" xfId="46335"/>
    <cellStyle name="Comma 18 4 8" xfId="50452"/>
    <cellStyle name="Comma 18 4 9" xfId="54744"/>
    <cellStyle name="Comma 18 5" xfId="2957"/>
    <cellStyle name="Comma 18 5 10" xfId="23906"/>
    <cellStyle name="Comma 18 5 11" xfId="58157"/>
    <cellStyle name="Comma 18 5 12" xfId="58714"/>
    <cellStyle name="Comma 18 5 2" xfId="2958"/>
    <cellStyle name="Comma 18 5 2 2" xfId="2959"/>
    <cellStyle name="Comma 18 5 2 2 2" xfId="36250"/>
    <cellStyle name="Comma 18 5 2 3" xfId="2960"/>
    <cellStyle name="Comma 18 5 2 3 2" xfId="40156"/>
    <cellStyle name="Comma 18 5 2 4" xfId="2961"/>
    <cellStyle name="Comma 18 5 2 4 2" xfId="44217"/>
    <cellStyle name="Comma 18 5 2 5" xfId="48309"/>
    <cellStyle name="Comma 18 5 2 6" xfId="52456"/>
    <cellStyle name="Comma 18 5 2 7" xfId="56718"/>
    <cellStyle name="Comma 18 5 2 8" xfId="23907"/>
    <cellStyle name="Comma 18 5 2 9" xfId="58715"/>
    <cellStyle name="Comma 18 5 3" xfId="2962"/>
    <cellStyle name="Comma 18 5 3 2" xfId="30647"/>
    <cellStyle name="Comma 18 5 4" xfId="2963"/>
    <cellStyle name="Comma 18 5 4 2" xfId="34328"/>
    <cellStyle name="Comma 18 5 5" xfId="2964"/>
    <cellStyle name="Comma 18 5 5 2" xfId="38234"/>
    <cellStyle name="Comma 18 5 6" xfId="2965"/>
    <cellStyle name="Comma 18 5 6 2" xfId="42266"/>
    <cellStyle name="Comma 18 5 7" xfId="46387"/>
    <cellStyle name="Comma 18 5 8" xfId="50504"/>
    <cellStyle name="Comma 18 5 9" xfId="54796"/>
    <cellStyle name="Comma 18 6" xfId="2966"/>
    <cellStyle name="Comma 18 6 10" xfId="23908"/>
    <cellStyle name="Comma 18 6 11" xfId="58716"/>
    <cellStyle name="Comma 18 6 2" xfId="2967"/>
    <cellStyle name="Comma 18 6 2 2" xfId="2968"/>
    <cellStyle name="Comma 18 6 2 2 2" xfId="36306"/>
    <cellStyle name="Comma 18 6 2 3" xfId="2969"/>
    <cellStyle name="Comma 18 6 2 3 2" xfId="40212"/>
    <cellStyle name="Comma 18 6 2 4" xfId="2970"/>
    <cellStyle name="Comma 18 6 2 4 2" xfId="44273"/>
    <cellStyle name="Comma 18 6 2 5" xfId="48365"/>
    <cellStyle name="Comma 18 6 2 6" xfId="52512"/>
    <cellStyle name="Comma 18 6 2 7" xfId="56774"/>
    <cellStyle name="Comma 18 6 2 8" xfId="23909"/>
    <cellStyle name="Comma 18 6 2 9" xfId="58717"/>
    <cellStyle name="Comma 18 6 3" xfId="2971"/>
    <cellStyle name="Comma 18 6 3 2" xfId="30648"/>
    <cellStyle name="Comma 18 6 4" xfId="2972"/>
    <cellStyle name="Comma 18 6 4 2" xfId="34384"/>
    <cellStyle name="Comma 18 6 5" xfId="2973"/>
    <cellStyle name="Comma 18 6 5 2" xfId="38290"/>
    <cellStyle name="Comma 18 6 6" xfId="2974"/>
    <cellStyle name="Comma 18 6 6 2" xfId="42322"/>
    <cellStyle name="Comma 18 6 7" xfId="46443"/>
    <cellStyle name="Comma 18 6 8" xfId="50560"/>
    <cellStyle name="Comma 18 6 9" xfId="54852"/>
    <cellStyle name="Comma 18 7" xfId="2975"/>
    <cellStyle name="Comma 18 7 10" xfId="23910"/>
    <cellStyle name="Comma 18 7 11" xfId="58718"/>
    <cellStyle name="Comma 18 7 2" xfId="2976"/>
    <cellStyle name="Comma 18 7 2 2" xfId="2977"/>
    <cellStyle name="Comma 18 7 2 2 2" xfId="36358"/>
    <cellStyle name="Comma 18 7 2 3" xfId="2978"/>
    <cellStyle name="Comma 18 7 2 3 2" xfId="40264"/>
    <cellStyle name="Comma 18 7 2 4" xfId="2979"/>
    <cellStyle name="Comma 18 7 2 4 2" xfId="44325"/>
    <cellStyle name="Comma 18 7 2 5" xfId="48417"/>
    <cellStyle name="Comma 18 7 2 6" xfId="52564"/>
    <cellStyle name="Comma 18 7 2 7" xfId="56826"/>
    <cellStyle name="Comma 18 7 2 8" xfId="23911"/>
    <cellStyle name="Comma 18 7 2 9" xfId="58719"/>
    <cellStyle name="Comma 18 7 3" xfId="2980"/>
    <cellStyle name="Comma 18 7 3 2" xfId="30649"/>
    <cellStyle name="Comma 18 7 4" xfId="2981"/>
    <cellStyle name="Comma 18 7 4 2" xfId="34436"/>
    <cellStyle name="Comma 18 7 5" xfId="2982"/>
    <cellStyle name="Comma 18 7 5 2" xfId="38342"/>
    <cellStyle name="Comma 18 7 6" xfId="2983"/>
    <cellStyle name="Comma 18 7 6 2" xfId="42374"/>
    <cellStyle name="Comma 18 7 7" xfId="46495"/>
    <cellStyle name="Comma 18 7 8" xfId="50612"/>
    <cellStyle name="Comma 18 7 9" xfId="54904"/>
    <cellStyle name="Comma 18 8" xfId="2984"/>
    <cellStyle name="Comma 18 8 10" xfId="23912"/>
    <cellStyle name="Comma 18 8 11" xfId="58720"/>
    <cellStyle name="Comma 18 8 2" xfId="2985"/>
    <cellStyle name="Comma 18 8 2 2" xfId="2986"/>
    <cellStyle name="Comma 18 8 2 2 2" xfId="36411"/>
    <cellStyle name="Comma 18 8 2 3" xfId="2987"/>
    <cellStyle name="Comma 18 8 2 3 2" xfId="40317"/>
    <cellStyle name="Comma 18 8 2 4" xfId="2988"/>
    <cellStyle name="Comma 18 8 2 4 2" xfId="44378"/>
    <cellStyle name="Comma 18 8 2 5" xfId="48470"/>
    <cellStyle name="Comma 18 8 2 6" xfId="52617"/>
    <cellStyle name="Comma 18 8 2 7" xfId="56879"/>
    <cellStyle name="Comma 18 8 2 8" xfId="23913"/>
    <cellStyle name="Comma 18 8 2 9" xfId="58721"/>
    <cellStyle name="Comma 18 8 3" xfId="2989"/>
    <cellStyle name="Comma 18 8 3 2" xfId="30650"/>
    <cellStyle name="Comma 18 8 4" xfId="2990"/>
    <cellStyle name="Comma 18 8 4 2" xfId="34488"/>
    <cellStyle name="Comma 18 8 5" xfId="2991"/>
    <cellStyle name="Comma 18 8 5 2" xfId="38394"/>
    <cellStyle name="Comma 18 8 6" xfId="2992"/>
    <cellStyle name="Comma 18 8 6 2" xfId="42427"/>
    <cellStyle name="Comma 18 8 7" xfId="46547"/>
    <cellStyle name="Comma 18 8 8" xfId="50666"/>
    <cellStyle name="Comma 18 8 9" xfId="54956"/>
    <cellStyle name="Comma 18 9" xfId="2993"/>
    <cellStyle name="Comma 18 9 10" xfId="23914"/>
    <cellStyle name="Comma 18 9 11" xfId="58722"/>
    <cellStyle name="Comma 18 9 2" xfId="2994"/>
    <cellStyle name="Comma 18 9 2 2" xfId="2995"/>
    <cellStyle name="Comma 18 9 2 2 2" xfId="36464"/>
    <cellStyle name="Comma 18 9 2 3" xfId="2996"/>
    <cellStyle name="Comma 18 9 2 3 2" xfId="40370"/>
    <cellStyle name="Comma 18 9 2 4" xfId="2997"/>
    <cellStyle name="Comma 18 9 2 4 2" xfId="44431"/>
    <cellStyle name="Comma 18 9 2 5" xfId="48523"/>
    <cellStyle name="Comma 18 9 2 6" xfId="52670"/>
    <cellStyle name="Comma 18 9 2 7" xfId="56932"/>
    <cellStyle name="Comma 18 9 2 8" xfId="23915"/>
    <cellStyle name="Comma 18 9 2 9" xfId="58723"/>
    <cellStyle name="Comma 18 9 3" xfId="2998"/>
    <cellStyle name="Comma 18 9 3 2" xfId="30651"/>
    <cellStyle name="Comma 18 9 4" xfId="2999"/>
    <cellStyle name="Comma 18 9 4 2" xfId="34541"/>
    <cellStyle name="Comma 18 9 5" xfId="3000"/>
    <cellStyle name="Comma 18 9 5 2" xfId="38447"/>
    <cellStyle name="Comma 18 9 6" xfId="3001"/>
    <cellStyle name="Comma 18 9 6 2" xfId="42480"/>
    <cellStyle name="Comma 18 9 7" xfId="46600"/>
    <cellStyle name="Comma 18 9 8" xfId="50719"/>
    <cellStyle name="Comma 18 9 9" xfId="55009"/>
    <cellStyle name="Comma 19" xfId="3002"/>
    <cellStyle name="Comma 19 10" xfId="3003"/>
    <cellStyle name="Comma 19 10 2" xfId="49261"/>
    <cellStyle name="Comma 19 10 3" xfId="53408"/>
    <cellStyle name="Comma 19 10 4" xfId="57670"/>
    <cellStyle name="Comma 19 10 5" xfId="41113"/>
    <cellStyle name="Comma 19 11" xfId="45249"/>
    <cellStyle name="Comma 19 11 2" xfId="53466"/>
    <cellStyle name="Comma 19 11 3" xfId="57728"/>
    <cellStyle name="Comma 19 12" xfId="49762"/>
    <cellStyle name="Comma 19 13" xfId="53587"/>
    <cellStyle name="Comma 19 14" xfId="23916"/>
    <cellStyle name="Comma 19 15" xfId="57888"/>
    <cellStyle name="Comma 19 16" xfId="58724"/>
    <cellStyle name="Comma 19 2" xfId="3004"/>
    <cellStyle name="Comma 19 2 10" xfId="23917"/>
    <cellStyle name="Comma 19 2 11" xfId="57889"/>
    <cellStyle name="Comma 19 2 12" xfId="58725"/>
    <cellStyle name="Comma 19 2 2" xfId="3005"/>
    <cellStyle name="Comma 19 2 2 10" xfId="58726"/>
    <cellStyle name="Comma 19 2 2 2" xfId="3006"/>
    <cellStyle name="Comma 19 2 2 2 2" xfId="35635"/>
    <cellStyle name="Comma 19 2 2 3" xfId="3007"/>
    <cellStyle name="Comma 19 2 2 3 2" xfId="39541"/>
    <cellStyle name="Comma 19 2 2 4" xfId="3008"/>
    <cellStyle name="Comma 19 2 2 4 2" xfId="43587"/>
    <cellStyle name="Comma 19 2 2 5" xfId="47694"/>
    <cellStyle name="Comma 19 2 2 6" xfId="51826"/>
    <cellStyle name="Comma 19 2 2 7" xfId="56103"/>
    <cellStyle name="Comma 19 2 2 8" xfId="23918"/>
    <cellStyle name="Comma 19 2 2 9" xfId="58057"/>
    <cellStyle name="Comma 19 2 3" xfId="3009"/>
    <cellStyle name="Comma 19 2 3 2" xfId="57786"/>
    <cellStyle name="Comma 19 2 3 3" xfId="30653"/>
    <cellStyle name="Comma 19 2 3 4" xfId="58161"/>
    <cellStyle name="Comma 19 2 4" xfId="3010"/>
    <cellStyle name="Comma 19 2 4 2" xfId="33690"/>
    <cellStyle name="Comma 19 2 5" xfId="3011"/>
    <cellStyle name="Comma 19 2 5 2" xfId="37619"/>
    <cellStyle name="Comma 19 2 6" xfId="3012"/>
    <cellStyle name="Comma 19 2 6 2" xfId="41636"/>
    <cellStyle name="Comma 19 2 7" xfId="45772"/>
    <cellStyle name="Comma 19 2 8" xfId="49873"/>
    <cellStyle name="Comma 19 2 9" xfId="53722"/>
    <cellStyle name="Comma 19 3" xfId="3013"/>
    <cellStyle name="Comma 19 3 10" xfId="23919"/>
    <cellStyle name="Comma 19 3 11" xfId="58056"/>
    <cellStyle name="Comma 19 3 12" xfId="58727"/>
    <cellStyle name="Comma 19 3 2" xfId="3014"/>
    <cellStyle name="Comma 19 3 2 2" xfId="3015"/>
    <cellStyle name="Comma 19 3 2 2 2" xfId="36252"/>
    <cellStyle name="Comma 19 3 2 3" xfId="3016"/>
    <cellStyle name="Comma 19 3 2 3 2" xfId="40158"/>
    <cellStyle name="Comma 19 3 2 4" xfId="3017"/>
    <cellStyle name="Comma 19 3 2 4 2" xfId="44219"/>
    <cellStyle name="Comma 19 3 2 5" xfId="48311"/>
    <cellStyle name="Comma 19 3 2 6" xfId="52458"/>
    <cellStyle name="Comma 19 3 2 7" xfId="56720"/>
    <cellStyle name="Comma 19 3 2 8" xfId="23920"/>
    <cellStyle name="Comma 19 3 2 9" xfId="58728"/>
    <cellStyle name="Comma 19 3 3" xfId="3018"/>
    <cellStyle name="Comma 19 3 3 2" xfId="30654"/>
    <cellStyle name="Comma 19 3 4" xfId="3019"/>
    <cellStyle name="Comma 19 3 4 2" xfId="34330"/>
    <cellStyle name="Comma 19 3 5" xfId="3020"/>
    <cellStyle name="Comma 19 3 5 2" xfId="38236"/>
    <cellStyle name="Comma 19 3 6" xfId="3021"/>
    <cellStyle name="Comma 19 3 6 2" xfId="42268"/>
    <cellStyle name="Comma 19 3 7" xfId="46389"/>
    <cellStyle name="Comma 19 3 8" xfId="50506"/>
    <cellStyle name="Comma 19 3 9" xfId="54798"/>
    <cellStyle name="Comma 19 4" xfId="3022"/>
    <cellStyle name="Comma 19 4 10" xfId="58729"/>
    <cellStyle name="Comma 19 4 2" xfId="3023"/>
    <cellStyle name="Comma 19 4 2 2" xfId="35045"/>
    <cellStyle name="Comma 19 4 3" xfId="3024"/>
    <cellStyle name="Comma 19 4 3 2" xfId="38951"/>
    <cellStyle name="Comma 19 4 4" xfId="3025"/>
    <cellStyle name="Comma 19 4 4 2" xfId="42984"/>
    <cellStyle name="Comma 19 4 5" xfId="47104"/>
    <cellStyle name="Comma 19 4 6" xfId="51223"/>
    <cellStyle name="Comma 19 4 7" xfId="55513"/>
    <cellStyle name="Comma 19 4 8" xfId="23921"/>
    <cellStyle name="Comma 19 4 9" xfId="58160"/>
    <cellStyle name="Comma 19 5" xfId="3026"/>
    <cellStyle name="Comma 19 5 2" xfId="3027"/>
    <cellStyle name="Comma 19 5 2 2" xfId="35527"/>
    <cellStyle name="Comma 19 5 3" xfId="3028"/>
    <cellStyle name="Comma 19 5 3 2" xfId="39433"/>
    <cellStyle name="Comma 19 5 4" xfId="3029"/>
    <cellStyle name="Comma 19 5 4 2" xfId="43477"/>
    <cellStyle name="Comma 19 5 5" xfId="47586"/>
    <cellStyle name="Comma 19 5 6" xfId="51716"/>
    <cellStyle name="Comma 19 5 7" xfId="55995"/>
    <cellStyle name="Comma 19 5 8" xfId="23922"/>
    <cellStyle name="Comma 19 5 9" xfId="58730"/>
    <cellStyle name="Comma 19 6" xfId="3030"/>
    <cellStyle name="Comma 19 6 2" xfId="3031"/>
    <cellStyle name="Comma 19 6 2 2" xfId="36970"/>
    <cellStyle name="Comma 19 6 3" xfId="3032"/>
    <cellStyle name="Comma 19 6 3 2" xfId="40874"/>
    <cellStyle name="Comma 19 6 4" xfId="3033"/>
    <cellStyle name="Comma 19 6 4 2" xfId="44935"/>
    <cellStyle name="Comma 19 6 5" xfId="49027"/>
    <cellStyle name="Comma 19 6 6" xfId="53174"/>
    <cellStyle name="Comma 19 6 7" xfId="57436"/>
    <cellStyle name="Comma 19 6 8" xfId="23923"/>
    <cellStyle name="Comma 19 6 9" xfId="58731"/>
    <cellStyle name="Comma 19 7" xfId="3034"/>
    <cellStyle name="Comma 19 7 2" xfId="3035"/>
    <cellStyle name="Comma 19 7 2 2" xfId="37027"/>
    <cellStyle name="Comma 19 7 3" xfId="3036"/>
    <cellStyle name="Comma 19 7 3 2" xfId="40930"/>
    <cellStyle name="Comma 19 7 4" xfId="44991"/>
    <cellStyle name="Comma 19 7 5" xfId="49083"/>
    <cellStyle name="Comma 19 7 6" xfId="53230"/>
    <cellStyle name="Comma 19 7 7" xfId="57492"/>
    <cellStyle name="Comma 19 7 8" xfId="30652"/>
    <cellStyle name="Comma 19 8" xfId="3037"/>
    <cellStyle name="Comma 19 8 2" xfId="3038"/>
    <cellStyle name="Comma 19 8 2 2" xfId="40988"/>
    <cellStyle name="Comma 19 8 3" xfId="45049"/>
    <cellStyle name="Comma 19 8 4" xfId="49141"/>
    <cellStyle name="Comma 19 8 5" xfId="53288"/>
    <cellStyle name="Comma 19 8 6" xfId="57550"/>
    <cellStyle name="Comma 19 8 7" xfId="33092"/>
    <cellStyle name="Comma 19 9" xfId="3039"/>
    <cellStyle name="Comma 19 9 2" xfId="45111"/>
    <cellStyle name="Comma 19 9 3" xfId="49203"/>
    <cellStyle name="Comma 19 9 4" xfId="53350"/>
    <cellStyle name="Comma 19 9 5" xfId="57612"/>
    <cellStyle name="Comma 19 9 6" xfId="37103"/>
    <cellStyle name="Comma 2" xfId="3040"/>
    <cellStyle name="Comma 2 10" xfId="3041"/>
    <cellStyle name="Comma 2 10 10" xfId="45324"/>
    <cellStyle name="Comma 2 10 11" xfId="49392"/>
    <cellStyle name="Comma 2 10 12" xfId="53883"/>
    <cellStyle name="Comma 2 10 13" xfId="23925"/>
    <cellStyle name="Comma 2 10 14" xfId="58162"/>
    <cellStyle name="Comma 2 10 15" xfId="58733"/>
    <cellStyle name="Comma 2 10 2" xfId="3042"/>
    <cellStyle name="Comma 2 10 2 10" xfId="49509"/>
    <cellStyle name="Comma 2 10 2 11" xfId="53902"/>
    <cellStyle name="Comma 2 10 2 12" xfId="23926"/>
    <cellStyle name="Comma 2 10 2 13" xfId="58734"/>
    <cellStyle name="Comma 2 10 2 2" xfId="3043"/>
    <cellStyle name="Comma 2 10 2 2 10" xfId="54059"/>
    <cellStyle name="Comma 2 10 2 2 11" xfId="23927"/>
    <cellStyle name="Comma 2 10 2 2 12" xfId="58735"/>
    <cellStyle name="Comma 2 10 2 2 2" xfId="3044"/>
    <cellStyle name="Comma 2 10 2 2 2 10" xfId="23928"/>
    <cellStyle name="Comma 2 10 2 2 2 11" xfId="58736"/>
    <cellStyle name="Comma 2 10 2 2 2 2" xfId="3045"/>
    <cellStyle name="Comma 2 10 2 2 2 2 2" xfId="3046"/>
    <cellStyle name="Comma 2 10 2 2 2 2 2 2" xfId="35636"/>
    <cellStyle name="Comma 2 10 2 2 2 2 3" xfId="3047"/>
    <cellStyle name="Comma 2 10 2 2 2 2 3 2" xfId="39542"/>
    <cellStyle name="Comma 2 10 2 2 2 2 4" xfId="3048"/>
    <cellStyle name="Comma 2 10 2 2 2 2 4 2" xfId="43588"/>
    <cellStyle name="Comma 2 10 2 2 2 2 5" xfId="47695"/>
    <cellStyle name="Comma 2 10 2 2 2 2 6" xfId="51827"/>
    <cellStyle name="Comma 2 10 2 2 2 2 7" xfId="56104"/>
    <cellStyle name="Comma 2 10 2 2 2 2 8" xfId="23929"/>
    <cellStyle name="Comma 2 10 2 2 2 2 9" xfId="58737"/>
    <cellStyle name="Comma 2 10 2 2 2 3" xfId="3049"/>
    <cellStyle name="Comma 2 10 2 2 2 3 2" xfId="30659"/>
    <cellStyle name="Comma 2 10 2 2 2 4" xfId="3050"/>
    <cellStyle name="Comma 2 10 2 2 2 4 2" xfId="33691"/>
    <cellStyle name="Comma 2 10 2 2 2 5" xfId="3051"/>
    <cellStyle name="Comma 2 10 2 2 2 5 2" xfId="37620"/>
    <cellStyle name="Comma 2 10 2 2 2 6" xfId="3052"/>
    <cellStyle name="Comma 2 10 2 2 2 6 2" xfId="41637"/>
    <cellStyle name="Comma 2 10 2 2 2 7" xfId="45773"/>
    <cellStyle name="Comma 2 10 2 2 2 8" xfId="49874"/>
    <cellStyle name="Comma 2 10 2 2 2 9" xfId="54188"/>
    <cellStyle name="Comma 2 10 2 2 3" xfId="3053"/>
    <cellStyle name="Comma 2 10 2 2 3 2" xfId="3054"/>
    <cellStyle name="Comma 2 10 2 2 3 2 2" xfId="35498"/>
    <cellStyle name="Comma 2 10 2 2 3 3" xfId="3055"/>
    <cellStyle name="Comma 2 10 2 2 3 3 2" xfId="39404"/>
    <cellStyle name="Comma 2 10 2 2 3 4" xfId="3056"/>
    <cellStyle name="Comma 2 10 2 2 3 4 2" xfId="43446"/>
    <cellStyle name="Comma 2 10 2 2 3 5" xfId="47557"/>
    <cellStyle name="Comma 2 10 2 2 3 6" xfId="51685"/>
    <cellStyle name="Comma 2 10 2 2 3 7" xfId="55966"/>
    <cellStyle name="Comma 2 10 2 2 3 8" xfId="23930"/>
    <cellStyle name="Comma 2 10 2 2 3 9" xfId="58738"/>
    <cellStyle name="Comma 2 10 2 2 4" xfId="3057"/>
    <cellStyle name="Comma 2 10 2 2 4 2" xfId="30658"/>
    <cellStyle name="Comma 2 10 2 2 5" xfId="3058"/>
    <cellStyle name="Comma 2 10 2 2 5 2" xfId="33511"/>
    <cellStyle name="Comma 2 10 2 2 6" xfId="3059"/>
    <cellStyle name="Comma 2 10 2 2 6 2" xfId="37486"/>
    <cellStyle name="Comma 2 10 2 2 7" xfId="3060"/>
    <cellStyle name="Comma 2 10 2 2 7 2" xfId="41500"/>
    <cellStyle name="Comma 2 10 2 2 8" xfId="45640"/>
    <cellStyle name="Comma 2 10 2 2 9" xfId="49731"/>
    <cellStyle name="Comma 2 10 2 3" xfId="3061"/>
    <cellStyle name="Comma 2 10 2 3 10" xfId="23931"/>
    <cellStyle name="Comma 2 10 2 3 11" xfId="58739"/>
    <cellStyle name="Comma 2 10 2 3 2" xfId="3062"/>
    <cellStyle name="Comma 2 10 2 3 2 2" xfId="3063"/>
    <cellStyle name="Comma 2 10 2 3 2 2 2" xfId="35637"/>
    <cellStyle name="Comma 2 10 2 3 2 3" xfId="3064"/>
    <cellStyle name="Comma 2 10 2 3 2 3 2" xfId="39543"/>
    <cellStyle name="Comma 2 10 2 3 2 4" xfId="3065"/>
    <cellStyle name="Comma 2 10 2 3 2 4 2" xfId="43589"/>
    <cellStyle name="Comma 2 10 2 3 2 5" xfId="47696"/>
    <cellStyle name="Comma 2 10 2 3 2 6" xfId="51828"/>
    <cellStyle name="Comma 2 10 2 3 2 7" xfId="56105"/>
    <cellStyle name="Comma 2 10 2 3 2 8" xfId="23932"/>
    <cellStyle name="Comma 2 10 2 3 2 9" xfId="58740"/>
    <cellStyle name="Comma 2 10 2 3 3" xfId="3066"/>
    <cellStyle name="Comma 2 10 2 3 3 2" xfId="30660"/>
    <cellStyle name="Comma 2 10 2 3 4" xfId="3067"/>
    <cellStyle name="Comma 2 10 2 3 4 2" xfId="33692"/>
    <cellStyle name="Comma 2 10 2 3 5" xfId="3068"/>
    <cellStyle name="Comma 2 10 2 3 5 2" xfId="37621"/>
    <cellStyle name="Comma 2 10 2 3 6" xfId="3069"/>
    <cellStyle name="Comma 2 10 2 3 6 2" xfId="41638"/>
    <cellStyle name="Comma 2 10 2 3 7" xfId="45774"/>
    <cellStyle name="Comma 2 10 2 3 8" xfId="49875"/>
    <cellStyle name="Comma 2 10 2 3 9" xfId="54189"/>
    <cellStyle name="Comma 2 10 2 4" xfId="3070"/>
    <cellStyle name="Comma 2 10 2 4 2" xfId="3071"/>
    <cellStyle name="Comma 2 10 2 4 2 2" xfId="35280"/>
    <cellStyle name="Comma 2 10 2 4 3" xfId="3072"/>
    <cellStyle name="Comma 2 10 2 4 3 2" xfId="39186"/>
    <cellStyle name="Comma 2 10 2 4 4" xfId="3073"/>
    <cellStyle name="Comma 2 10 2 4 4 2" xfId="43224"/>
    <cellStyle name="Comma 2 10 2 4 5" xfId="47339"/>
    <cellStyle name="Comma 2 10 2 4 6" xfId="51463"/>
    <cellStyle name="Comma 2 10 2 4 7" xfId="55748"/>
    <cellStyle name="Comma 2 10 2 4 8" xfId="23933"/>
    <cellStyle name="Comma 2 10 2 4 9" xfId="58741"/>
    <cellStyle name="Comma 2 10 2 5" xfId="3074"/>
    <cellStyle name="Comma 2 10 2 5 2" xfId="30657"/>
    <cellStyle name="Comma 2 10 2 6" xfId="3075"/>
    <cellStyle name="Comma 2 10 2 6 2" xfId="33295"/>
    <cellStyle name="Comma 2 10 2 7" xfId="3076"/>
    <cellStyle name="Comma 2 10 2 7 2" xfId="37270"/>
    <cellStyle name="Comma 2 10 2 8" xfId="3077"/>
    <cellStyle name="Comma 2 10 2 8 2" xfId="41284"/>
    <cellStyle name="Comma 2 10 2 9" xfId="45424"/>
    <cellStyle name="Comma 2 10 3" xfId="3078"/>
    <cellStyle name="Comma 2 10 3 10" xfId="53952"/>
    <cellStyle name="Comma 2 10 3 11" xfId="23934"/>
    <cellStyle name="Comma 2 10 3 12" xfId="58742"/>
    <cellStyle name="Comma 2 10 3 2" xfId="3079"/>
    <cellStyle name="Comma 2 10 3 2 10" xfId="23935"/>
    <cellStyle name="Comma 2 10 3 2 11" xfId="58743"/>
    <cellStyle name="Comma 2 10 3 2 2" xfId="3080"/>
    <cellStyle name="Comma 2 10 3 2 2 2" xfId="3081"/>
    <cellStyle name="Comma 2 10 3 2 2 2 2" xfId="35638"/>
    <cellStyle name="Comma 2 10 3 2 2 3" xfId="3082"/>
    <cellStyle name="Comma 2 10 3 2 2 3 2" xfId="39544"/>
    <cellStyle name="Comma 2 10 3 2 2 4" xfId="3083"/>
    <cellStyle name="Comma 2 10 3 2 2 4 2" xfId="43590"/>
    <cellStyle name="Comma 2 10 3 2 2 5" xfId="47697"/>
    <cellStyle name="Comma 2 10 3 2 2 6" xfId="51829"/>
    <cellStyle name="Comma 2 10 3 2 2 7" xfId="56106"/>
    <cellStyle name="Comma 2 10 3 2 2 8" xfId="23936"/>
    <cellStyle name="Comma 2 10 3 2 2 9" xfId="58744"/>
    <cellStyle name="Comma 2 10 3 2 3" xfId="3084"/>
    <cellStyle name="Comma 2 10 3 2 3 2" xfId="30662"/>
    <cellStyle name="Comma 2 10 3 2 4" xfId="3085"/>
    <cellStyle name="Comma 2 10 3 2 4 2" xfId="33693"/>
    <cellStyle name="Comma 2 10 3 2 5" xfId="3086"/>
    <cellStyle name="Comma 2 10 3 2 5 2" xfId="37622"/>
    <cellStyle name="Comma 2 10 3 2 6" xfId="3087"/>
    <cellStyle name="Comma 2 10 3 2 6 2" xfId="41639"/>
    <cellStyle name="Comma 2 10 3 2 7" xfId="45775"/>
    <cellStyle name="Comma 2 10 3 2 8" xfId="49876"/>
    <cellStyle name="Comma 2 10 3 2 9" xfId="54190"/>
    <cellStyle name="Comma 2 10 3 3" xfId="3088"/>
    <cellStyle name="Comma 2 10 3 3 2" xfId="3089"/>
    <cellStyle name="Comma 2 10 3 3 2 2" xfId="35388"/>
    <cellStyle name="Comma 2 10 3 3 3" xfId="3090"/>
    <cellStyle name="Comma 2 10 3 3 3 2" xfId="39294"/>
    <cellStyle name="Comma 2 10 3 3 4" xfId="3091"/>
    <cellStyle name="Comma 2 10 3 3 4 2" xfId="43335"/>
    <cellStyle name="Comma 2 10 3 3 5" xfId="47447"/>
    <cellStyle name="Comma 2 10 3 3 6" xfId="51574"/>
    <cellStyle name="Comma 2 10 3 3 7" xfId="55856"/>
    <cellStyle name="Comma 2 10 3 3 8" xfId="23937"/>
    <cellStyle name="Comma 2 10 3 3 9" xfId="58745"/>
    <cellStyle name="Comma 2 10 3 4" xfId="3092"/>
    <cellStyle name="Comma 2 10 3 4 2" xfId="30661"/>
    <cellStyle name="Comma 2 10 3 5" xfId="3093"/>
    <cellStyle name="Comma 2 10 3 5 2" xfId="33401"/>
    <cellStyle name="Comma 2 10 3 6" xfId="3094"/>
    <cellStyle name="Comma 2 10 3 6 2" xfId="37376"/>
    <cellStyle name="Comma 2 10 3 7" xfId="3095"/>
    <cellStyle name="Comma 2 10 3 7 2" xfId="41390"/>
    <cellStyle name="Comma 2 10 3 8" xfId="45530"/>
    <cellStyle name="Comma 2 10 3 9" xfId="49620"/>
    <cellStyle name="Comma 2 10 4" xfId="3096"/>
    <cellStyle name="Comma 2 10 4 10" xfId="23938"/>
    <cellStyle name="Comma 2 10 4 11" xfId="58746"/>
    <cellStyle name="Comma 2 10 4 2" xfId="3097"/>
    <cellStyle name="Comma 2 10 4 2 2" xfId="3098"/>
    <cellStyle name="Comma 2 10 4 2 2 2" xfId="35639"/>
    <cellStyle name="Comma 2 10 4 2 3" xfId="3099"/>
    <cellStyle name="Comma 2 10 4 2 3 2" xfId="39545"/>
    <cellStyle name="Comma 2 10 4 2 4" xfId="3100"/>
    <cellStyle name="Comma 2 10 4 2 4 2" xfId="43591"/>
    <cellStyle name="Comma 2 10 4 2 5" xfId="47698"/>
    <cellStyle name="Comma 2 10 4 2 6" xfId="51830"/>
    <cellStyle name="Comma 2 10 4 2 7" xfId="56107"/>
    <cellStyle name="Comma 2 10 4 2 8" xfId="23939"/>
    <cellStyle name="Comma 2 10 4 2 9" xfId="58747"/>
    <cellStyle name="Comma 2 10 4 3" xfId="3101"/>
    <cellStyle name="Comma 2 10 4 3 2" xfId="30663"/>
    <cellStyle name="Comma 2 10 4 4" xfId="3102"/>
    <cellStyle name="Comma 2 10 4 4 2" xfId="33694"/>
    <cellStyle name="Comma 2 10 4 5" xfId="3103"/>
    <cellStyle name="Comma 2 10 4 5 2" xfId="37623"/>
    <cellStyle name="Comma 2 10 4 6" xfId="3104"/>
    <cellStyle name="Comma 2 10 4 6 2" xfId="41640"/>
    <cellStyle name="Comma 2 10 4 7" xfId="45776"/>
    <cellStyle name="Comma 2 10 4 8" xfId="49877"/>
    <cellStyle name="Comma 2 10 4 9" xfId="54191"/>
    <cellStyle name="Comma 2 10 5" xfId="3105"/>
    <cellStyle name="Comma 2 10 5 2" xfId="3106"/>
    <cellStyle name="Comma 2 10 5 2 2" xfId="35170"/>
    <cellStyle name="Comma 2 10 5 3" xfId="3107"/>
    <cellStyle name="Comma 2 10 5 3 2" xfId="39076"/>
    <cellStyle name="Comma 2 10 5 4" xfId="3108"/>
    <cellStyle name="Comma 2 10 5 4 2" xfId="43109"/>
    <cellStyle name="Comma 2 10 5 5" xfId="47229"/>
    <cellStyle name="Comma 2 10 5 6" xfId="51348"/>
    <cellStyle name="Comma 2 10 5 7" xfId="55638"/>
    <cellStyle name="Comma 2 10 5 8" xfId="23940"/>
    <cellStyle name="Comma 2 10 5 9" xfId="58748"/>
    <cellStyle name="Comma 2 10 6" xfId="3109"/>
    <cellStyle name="Comma 2 10 6 2" xfId="30656"/>
    <cellStyle name="Comma 2 10 7" xfId="3110"/>
    <cellStyle name="Comma 2 10 7 2" xfId="33193"/>
    <cellStyle name="Comma 2 10 8" xfId="3111"/>
    <cellStyle name="Comma 2 10 8 2" xfId="37170"/>
    <cellStyle name="Comma 2 10 9" xfId="3112"/>
    <cellStyle name="Comma 2 10 9 2" xfId="41183"/>
    <cellStyle name="Comma 2 11" xfId="3113"/>
    <cellStyle name="Comma 2 11 10" xfId="45329"/>
    <cellStyle name="Comma 2 11 11" xfId="49402"/>
    <cellStyle name="Comma 2 11 12" xfId="53873"/>
    <cellStyle name="Comma 2 11 13" xfId="23941"/>
    <cellStyle name="Comma 2 11 14" xfId="58749"/>
    <cellStyle name="Comma 2 11 2" xfId="3114"/>
    <cellStyle name="Comma 2 11 2 10" xfId="49519"/>
    <cellStyle name="Comma 2 11 2 11" xfId="53896"/>
    <cellStyle name="Comma 2 11 2 12" xfId="23942"/>
    <cellStyle name="Comma 2 11 2 13" xfId="58750"/>
    <cellStyle name="Comma 2 11 2 2" xfId="3115"/>
    <cellStyle name="Comma 2 11 2 2 10" xfId="54069"/>
    <cellStyle name="Comma 2 11 2 2 11" xfId="23943"/>
    <cellStyle name="Comma 2 11 2 2 12" xfId="58751"/>
    <cellStyle name="Comma 2 11 2 2 2" xfId="3116"/>
    <cellStyle name="Comma 2 11 2 2 2 10" xfId="23944"/>
    <cellStyle name="Comma 2 11 2 2 2 11" xfId="58752"/>
    <cellStyle name="Comma 2 11 2 2 2 2" xfId="3117"/>
    <cellStyle name="Comma 2 11 2 2 2 2 2" xfId="3118"/>
    <cellStyle name="Comma 2 11 2 2 2 2 2 2" xfId="35640"/>
    <cellStyle name="Comma 2 11 2 2 2 2 3" xfId="3119"/>
    <cellStyle name="Comma 2 11 2 2 2 2 3 2" xfId="39546"/>
    <cellStyle name="Comma 2 11 2 2 2 2 4" xfId="3120"/>
    <cellStyle name="Comma 2 11 2 2 2 2 4 2" xfId="43592"/>
    <cellStyle name="Comma 2 11 2 2 2 2 5" xfId="47699"/>
    <cellStyle name="Comma 2 11 2 2 2 2 6" xfId="51831"/>
    <cellStyle name="Comma 2 11 2 2 2 2 7" xfId="56108"/>
    <cellStyle name="Comma 2 11 2 2 2 2 8" xfId="23945"/>
    <cellStyle name="Comma 2 11 2 2 2 2 9" xfId="58753"/>
    <cellStyle name="Comma 2 11 2 2 2 3" xfId="3121"/>
    <cellStyle name="Comma 2 11 2 2 2 3 2" xfId="30667"/>
    <cellStyle name="Comma 2 11 2 2 2 4" xfId="3122"/>
    <cellStyle name="Comma 2 11 2 2 2 4 2" xfId="33695"/>
    <cellStyle name="Comma 2 11 2 2 2 5" xfId="3123"/>
    <cellStyle name="Comma 2 11 2 2 2 5 2" xfId="37624"/>
    <cellStyle name="Comma 2 11 2 2 2 6" xfId="3124"/>
    <cellStyle name="Comma 2 11 2 2 2 6 2" xfId="41641"/>
    <cellStyle name="Comma 2 11 2 2 2 7" xfId="45777"/>
    <cellStyle name="Comma 2 11 2 2 2 8" xfId="49878"/>
    <cellStyle name="Comma 2 11 2 2 2 9" xfId="54192"/>
    <cellStyle name="Comma 2 11 2 2 3" xfId="3125"/>
    <cellStyle name="Comma 2 11 2 2 3 2" xfId="3126"/>
    <cellStyle name="Comma 2 11 2 2 3 2 2" xfId="35508"/>
    <cellStyle name="Comma 2 11 2 2 3 3" xfId="3127"/>
    <cellStyle name="Comma 2 11 2 2 3 3 2" xfId="39414"/>
    <cellStyle name="Comma 2 11 2 2 3 4" xfId="3128"/>
    <cellStyle name="Comma 2 11 2 2 3 4 2" xfId="43456"/>
    <cellStyle name="Comma 2 11 2 2 3 5" xfId="47567"/>
    <cellStyle name="Comma 2 11 2 2 3 6" xfId="51695"/>
    <cellStyle name="Comma 2 11 2 2 3 7" xfId="55976"/>
    <cellStyle name="Comma 2 11 2 2 3 8" xfId="23946"/>
    <cellStyle name="Comma 2 11 2 2 3 9" xfId="58754"/>
    <cellStyle name="Comma 2 11 2 2 4" xfId="3129"/>
    <cellStyle name="Comma 2 11 2 2 4 2" xfId="30666"/>
    <cellStyle name="Comma 2 11 2 2 5" xfId="3130"/>
    <cellStyle name="Comma 2 11 2 2 5 2" xfId="33521"/>
    <cellStyle name="Comma 2 11 2 2 6" xfId="3131"/>
    <cellStyle name="Comma 2 11 2 2 6 2" xfId="37496"/>
    <cellStyle name="Comma 2 11 2 2 7" xfId="3132"/>
    <cellStyle name="Comma 2 11 2 2 7 2" xfId="41510"/>
    <cellStyle name="Comma 2 11 2 2 8" xfId="45650"/>
    <cellStyle name="Comma 2 11 2 2 9" xfId="49741"/>
    <cellStyle name="Comma 2 11 2 3" xfId="3133"/>
    <cellStyle name="Comma 2 11 2 3 10" xfId="23947"/>
    <cellStyle name="Comma 2 11 2 3 11" xfId="58755"/>
    <cellStyle name="Comma 2 11 2 3 2" xfId="3134"/>
    <cellStyle name="Comma 2 11 2 3 2 2" xfId="3135"/>
    <cellStyle name="Comma 2 11 2 3 2 2 2" xfId="35641"/>
    <cellStyle name="Comma 2 11 2 3 2 3" xfId="3136"/>
    <cellStyle name="Comma 2 11 2 3 2 3 2" xfId="39547"/>
    <cellStyle name="Comma 2 11 2 3 2 4" xfId="3137"/>
    <cellStyle name="Comma 2 11 2 3 2 4 2" xfId="43593"/>
    <cellStyle name="Comma 2 11 2 3 2 5" xfId="47700"/>
    <cellStyle name="Comma 2 11 2 3 2 6" xfId="51832"/>
    <cellStyle name="Comma 2 11 2 3 2 7" xfId="56109"/>
    <cellStyle name="Comma 2 11 2 3 2 8" xfId="23948"/>
    <cellStyle name="Comma 2 11 2 3 2 9" xfId="58756"/>
    <cellStyle name="Comma 2 11 2 3 3" xfId="3138"/>
    <cellStyle name="Comma 2 11 2 3 3 2" xfId="30668"/>
    <cellStyle name="Comma 2 11 2 3 4" xfId="3139"/>
    <cellStyle name="Comma 2 11 2 3 4 2" xfId="33696"/>
    <cellStyle name="Comma 2 11 2 3 5" xfId="3140"/>
    <cellStyle name="Comma 2 11 2 3 5 2" xfId="37625"/>
    <cellStyle name="Comma 2 11 2 3 6" xfId="3141"/>
    <cellStyle name="Comma 2 11 2 3 6 2" xfId="41642"/>
    <cellStyle name="Comma 2 11 2 3 7" xfId="45778"/>
    <cellStyle name="Comma 2 11 2 3 8" xfId="49879"/>
    <cellStyle name="Comma 2 11 2 3 9" xfId="54193"/>
    <cellStyle name="Comma 2 11 2 4" xfId="3142"/>
    <cellStyle name="Comma 2 11 2 4 2" xfId="3143"/>
    <cellStyle name="Comma 2 11 2 4 2 2" xfId="35290"/>
    <cellStyle name="Comma 2 11 2 4 3" xfId="3144"/>
    <cellStyle name="Comma 2 11 2 4 3 2" xfId="39196"/>
    <cellStyle name="Comma 2 11 2 4 4" xfId="3145"/>
    <cellStyle name="Comma 2 11 2 4 4 2" xfId="43234"/>
    <cellStyle name="Comma 2 11 2 4 5" xfId="47349"/>
    <cellStyle name="Comma 2 11 2 4 6" xfId="51473"/>
    <cellStyle name="Comma 2 11 2 4 7" xfId="55758"/>
    <cellStyle name="Comma 2 11 2 4 8" xfId="23949"/>
    <cellStyle name="Comma 2 11 2 4 9" xfId="58757"/>
    <cellStyle name="Comma 2 11 2 5" xfId="3146"/>
    <cellStyle name="Comma 2 11 2 5 2" xfId="30665"/>
    <cellStyle name="Comma 2 11 2 6" xfId="3147"/>
    <cellStyle name="Comma 2 11 2 6 2" xfId="33305"/>
    <cellStyle name="Comma 2 11 2 7" xfId="3148"/>
    <cellStyle name="Comma 2 11 2 7 2" xfId="37280"/>
    <cellStyle name="Comma 2 11 2 8" xfId="3149"/>
    <cellStyle name="Comma 2 11 2 8 2" xfId="41294"/>
    <cellStyle name="Comma 2 11 2 9" xfId="45434"/>
    <cellStyle name="Comma 2 11 3" xfId="3150"/>
    <cellStyle name="Comma 2 11 3 10" xfId="53962"/>
    <cellStyle name="Comma 2 11 3 11" xfId="23950"/>
    <cellStyle name="Comma 2 11 3 12" xfId="58758"/>
    <cellStyle name="Comma 2 11 3 2" xfId="3151"/>
    <cellStyle name="Comma 2 11 3 2 10" xfId="23951"/>
    <cellStyle name="Comma 2 11 3 2 11" xfId="58759"/>
    <cellStyle name="Comma 2 11 3 2 2" xfId="3152"/>
    <cellStyle name="Comma 2 11 3 2 2 2" xfId="3153"/>
    <cellStyle name="Comma 2 11 3 2 2 2 2" xfId="35642"/>
    <cellStyle name="Comma 2 11 3 2 2 3" xfId="3154"/>
    <cellStyle name="Comma 2 11 3 2 2 3 2" xfId="39548"/>
    <cellStyle name="Comma 2 11 3 2 2 4" xfId="3155"/>
    <cellStyle name="Comma 2 11 3 2 2 4 2" xfId="43594"/>
    <cellStyle name="Comma 2 11 3 2 2 5" xfId="47701"/>
    <cellStyle name="Comma 2 11 3 2 2 6" xfId="51833"/>
    <cellStyle name="Comma 2 11 3 2 2 7" xfId="56110"/>
    <cellStyle name="Comma 2 11 3 2 2 8" xfId="23952"/>
    <cellStyle name="Comma 2 11 3 2 2 9" xfId="58760"/>
    <cellStyle name="Comma 2 11 3 2 3" xfId="3156"/>
    <cellStyle name="Comma 2 11 3 2 3 2" xfId="30670"/>
    <cellStyle name="Comma 2 11 3 2 4" xfId="3157"/>
    <cellStyle name="Comma 2 11 3 2 4 2" xfId="33697"/>
    <cellStyle name="Comma 2 11 3 2 5" xfId="3158"/>
    <cellStyle name="Comma 2 11 3 2 5 2" xfId="37626"/>
    <cellStyle name="Comma 2 11 3 2 6" xfId="3159"/>
    <cellStyle name="Comma 2 11 3 2 6 2" xfId="41643"/>
    <cellStyle name="Comma 2 11 3 2 7" xfId="45779"/>
    <cellStyle name="Comma 2 11 3 2 8" xfId="49880"/>
    <cellStyle name="Comma 2 11 3 2 9" xfId="54194"/>
    <cellStyle name="Comma 2 11 3 3" xfId="3160"/>
    <cellStyle name="Comma 2 11 3 3 2" xfId="3161"/>
    <cellStyle name="Comma 2 11 3 3 2 2" xfId="35398"/>
    <cellStyle name="Comma 2 11 3 3 3" xfId="3162"/>
    <cellStyle name="Comma 2 11 3 3 3 2" xfId="39304"/>
    <cellStyle name="Comma 2 11 3 3 4" xfId="3163"/>
    <cellStyle name="Comma 2 11 3 3 4 2" xfId="43345"/>
    <cellStyle name="Comma 2 11 3 3 5" xfId="47457"/>
    <cellStyle name="Comma 2 11 3 3 6" xfId="51584"/>
    <cellStyle name="Comma 2 11 3 3 7" xfId="55866"/>
    <cellStyle name="Comma 2 11 3 3 8" xfId="23953"/>
    <cellStyle name="Comma 2 11 3 3 9" xfId="58761"/>
    <cellStyle name="Comma 2 11 3 4" xfId="3164"/>
    <cellStyle name="Comma 2 11 3 4 2" xfId="30669"/>
    <cellStyle name="Comma 2 11 3 5" xfId="3165"/>
    <cellStyle name="Comma 2 11 3 5 2" xfId="33411"/>
    <cellStyle name="Comma 2 11 3 6" xfId="3166"/>
    <cellStyle name="Comma 2 11 3 6 2" xfId="37386"/>
    <cellStyle name="Comma 2 11 3 7" xfId="3167"/>
    <cellStyle name="Comma 2 11 3 7 2" xfId="41400"/>
    <cellStyle name="Comma 2 11 3 8" xfId="45540"/>
    <cellStyle name="Comma 2 11 3 9" xfId="49630"/>
    <cellStyle name="Comma 2 11 4" xfId="3168"/>
    <cellStyle name="Comma 2 11 4 10" xfId="23954"/>
    <cellStyle name="Comma 2 11 4 11" xfId="58762"/>
    <cellStyle name="Comma 2 11 4 2" xfId="3169"/>
    <cellStyle name="Comma 2 11 4 2 2" xfId="3170"/>
    <cellStyle name="Comma 2 11 4 2 2 2" xfId="35643"/>
    <cellStyle name="Comma 2 11 4 2 3" xfId="3171"/>
    <cellStyle name="Comma 2 11 4 2 3 2" xfId="39549"/>
    <cellStyle name="Comma 2 11 4 2 4" xfId="3172"/>
    <cellStyle name="Comma 2 11 4 2 4 2" xfId="43595"/>
    <cellStyle name="Comma 2 11 4 2 5" xfId="47702"/>
    <cellStyle name="Comma 2 11 4 2 6" xfId="51834"/>
    <cellStyle name="Comma 2 11 4 2 7" xfId="56111"/>
    <cellStyle name="Comma 2 11 4 2 8" xfId="23955"/>
    <cellStyle name="Comma 2 11 4 2 9" xfId="58763"/>
    <cellStyle name="Comma 2 11 4 3" xfId="3173"/>
    <cellStyle name="Comma 2 11 4 3 2" xfId="30671"/>
    <cellStyle name="Comma 2 11 4 4" xfId="3174"/>
    <cellStyle name="Comma 2 11 4 4 2" xfId="33698"/>
    <cellStyle name="Comma 2 11 4 5" xfId="3175"/>
    <cellStyle name="Comma 2 11 4 5 2" xfId="37627"/>
    <cellStyle name="Comma 2 11 4 6" xfId="3176"/>
    <cellStyle name="Comma 2 11 4 6 2" xfId="41644"/>
    <cellStyle name="Comma 2 11 4 7" xfId="45780"/>
    <cellStyle name="Comma 2 11 4 8" xfId="49881"/>
    <cellStyle name="Comma 2 11 4 9" xfId="54195"/>
    <cellStyle name="Comma 2 11 5" xfId="3177"/>
    <cellStyle name="Comma 2 11 5 2" xfId="3178"/>
    <cellStyle name="Comma 2 11 5 2 2" xfId="35180"/>
    <cellStyle name="Comma 2 11 5 3" xfId="3179"/>
    <cellStyle name="Comma 2 11 5 3 2" xfId="39086"/>
    <cellStyle name="Comma 2 11 5 4" xfId="3180"/>
    <cellStyle name="Comma 2 11 5 4 2" xfId="43119"/>
    <cellStyle name="Comma 2 11 5 5" xfId="47239"/>
    <cellStyle name="Comma 2 11 5 6" xfId="51358"/>
    <cellStyle name="Comma 2 11 5 7" xfId="55648"/>
    <cellStyle name="Comma 2 11 5 8" xfId="23956"/>
    <cellStyle name="Comma 2 11 5 9" xfId="58764"/>
    <cellStyle name="Comma 2 11 6" xfId="3181"/>
    <cellStyle name="Comma 2 11 6 2" xfId="30664"/>
    <cellStyle name="Comma 2 11 7" xfId="3182"/>
    <cellStyle name="Comma 2 11 7 2" xfId="33202"/>
    <cellStyle name="Comma 2 11 8" xfId="3183"/>
    <cellStyle name="Comma 2 11 8 2" xfId="37177"/>
    <cellStyle name="Comma 2 11 9" xfId="3184"/>
    <cellStyle name="Comma 2 11 9 2" xfId="41191"/>
    <cellStyle name="Comma 2 12" xfId="3185"/>
    <cellStyle name="Comma 2 12 10" xfId="45339"/>
    <cellStyle name="Comma 2 12 11" xfId="49413"/>
    <cellStyle name="Comma 2 12 12" xfId="53901"/>
    <cellStyle name="Comma 2 12 13" xfId="23957"/>
    <cellStyle name="Comma 2 12 14" xfId="58765"/>
    <cellStyle name="Comma 2 12 2" xfId="3186"/>
    <cellStyle name="Comma 2 12 2 10" xfId="49530"/>
    <cellStyle name="Comma 2 12 2 11" xfId="53572"/>
    <cellStyle name="Comma 2 12 2 12" xfId="23958"/>
    <cellStyle name="Comma 2 12 2 13" xfId="58766"/>
    <cellStyle name="Comma 2 12 2 2" xfId="3187"/>
    <cellStyle name="Comma 2 12 2 2 10" xfId="54079"/>
    <cellStyle name="Comma 2 12 2 2 11" xfId="23959"/>
    <cellStyle name="Comma 2 12 2 2 12" xfId="58767"/>
    <cellStyle name="Comma 2 12 2 2 2" xfId="3188"/>
    <cellStyle name="Comma 2 12 2 2 2 10" xfId="23960"/>
    <cellStyle name="Comma 2 12 2 2 2 11" xfId="58768"/>
    <cellStyle name="Comma 2 12 2 2 2 2" xfId="3189"/>
    <cellStyle name="Comma 2 12 2 2 2 2 2" xfId="3190"/>
    <cellStyle name="Comma 2 12 2 2 2 2 2 2" xfId="35644"/>
    <cellStyle name="Comma 2 12 2 2 2 2 3" xfId="3191"/>
    <cellStyle name="Comma 2 12 2 2 2 2 3 2" xfId="39550"/>
    <cellStyle name="Comma 2 12 2 2 2 2 4" xfId="3192"/>
    <cellStyle name="Comma 2 12 2 2 2 2 4 2" xfId="43596"/>
    <cellStyle name="Comma 2 12 2 2 2 2 5" xfId="47703"/>
    <cellStyle name="Comma 2 12 2 2 2 2 6" xfId="51835"/>
    <cellStyle name="Comma 2 12 2 2 2 2 7" xfId="56112"/>
    <cellStyle name="Comma 2 12 2 2 2 2 8" xfId="23961"/>
    <cellStyle name="Comma 2 12 2 2 2 2 9" xfId="58769"/>
    <cellStyle name="Comma 2 12 2 2 2 3" xfId="3193"/>
    <cellStyle name="Comma 2 12 2 2 2 3 2" xfId="30675"/>
    <cellStyle name="Comma 2 12 2 2 2 4" xfId="3194"/>
    <cellStyle name="Comma 2 12 2 2 2 4 2" xfId="33699"/>
    <cellStyle name="Comma 2 12 2 2 2 5" xfId="3195"/>
    <cellStyle name="Comma 2 12 2 2 2 5 2" xfId="37628"/>
    <cellStyle name="Comma 2 12 2 2 2 6" xfId="3196"/>
    <cellStyle name="Comma 2 12 2 2 2 6 2" xfId="41645"/>
    <cellStyle name="Comma 2 12 2 2 2 7" xfId="45781"/>
    <cellStyle name="Comma 2 12 2 2 2 8" xfId="49882"/>
    <cellStyle name="Comma 2 12 2 2 2 9" xfId="54196"/>
    <cellStyle name="Comma 2 12 2 2 3" xfId="3197"/>
    <cellStyle name="Comma 2 12 2 2 3 2" xfId="3198"/>
    <cellStyle name="Comma 2 12 2 2 3 2 2" xfId="35518"/>
    <cellStyle name="Comma 2 12 2 2 3 3" xfId="3199"/>
    <cellStyle name="Comma 2 12 2 2 3 3 2" xfId="39424"/>
    <cellStyle name="Comma 2 12 2 2 3 4" xfId="3200"/>
    <cellStyle name="Comma 2 12 2 2 3 4 2" xfId="43467"/>
    <cellStyle name="Comma 2 12 2 2 3 5" xfId="47577"/>
    <cellStyle name="Comma 2 12 2 2 3 6" xfId="51706"/>
    <cellStyle name="Comma 2 12 2 2 3 7" xfId="55986"/>
    <cellStyle name="Comma 2 12 2 2 3 8" xfId="23962"/>
    <cellStyle name="Comma 2 12 2 2 3 9" xfId="58770"/>
    <cellStyle name="Comma 2 12 2 2 4" xfId="3201"/>
    <cellStyle name="Comma 2 12 2 2 4 2" xfId="30674"/>
    <cellStyle name="Comma 2 12 2 2 5" xfId="3202"/>
    <cellStyle name="Comma 2 12 2 2 5 2" xfId="33531"/>
    <cellStyle name="Comma 2 12 2 2 6" xfId="3203"/>
    <cellStyle name="Comma 2 12 2 2 6 2" xfId="37506"/>
    <cellStyle name="Comma 2 12 2 2 7" xfId="3204"/>
    <cellStyle name="Comma 2 12 2 2 7 2" xfId="41520"/>
    <cellStyle name="Comma 2 12 2 2 8" xfId="45660"/>
    <cellStyle name="Comma 2 12 2 2 9" xfId="49752"/>
    <cellStyle name="Comma 2 12 2 3" xfId="3205"/>
    <cellStyle name="Comma 2 12 2 3 10" xfId="23963"/>
    <cellStyle name="Comma 2 12 2 3 11" xfId="58771"/>
    <cellStyle name="Comma 2 12 2 3 2" xfId="3206"/>
    <cellStyle name="Comma 2 12 2 3 2 2" xfId="3207"/>
    <cellStyle name="Comma 2 12 2 3 2 2 2" xfId="35645"/>
    <cellStyle name="Comma 2 12 2 3 2 3" xfId="3208"/>
    <cellStyle name="Comma 2 12 2 3 2 3 2" xfId="39551"/>
    <cellStyle name="Comma 2 12 2 3 2 4" xfId="3209"/>
    <cellStyle name="Comma 2 12 2 3 2 4 2" xfId="43597"/>
    <cellStyle name="Comma 2 12 2 3 2 5" xfId="47704"/>
    <cellStyle name="Comma 2 12 2 3 2 6" xfId="51836"/>
    <cellStyle name="Comma 2 12 2 3 2 7" xfId="56113"/>
    <cellStyle name="Comma 2 12 2 3 2 8" xfId="23964"/>
    <cellStyle name="Comma 2 12 2 3 2 9" xfId="58772"/>
    <cellStyle name="Comma 2 12 2 3 3" xfId="3210"/>
    <cellStyle name="Comma 2 12 2 3 3 2" xfId="30676"/>
    <cellStyle name="Comma 2 12 2 3 4" xfId="3211"/>
    <cellStyle name="Comma 2 12 2 3 4 2" xfId="33700"/>
    <cellStyle name="Comma 2 12 2 3 5" xfId="3212"/>
    <cellStyle name="Comma 2 12 2 3 5 2" xfId="37629"/>
    <cellStyle name="Comma 2 12 2 3 6" xfId="3213"/>
    <cellStyle name="Comma 2 12 2 3 6 2" xfId="41646"/>
    <cellStyle name="Comma 2 12 2 3 7" xfId="45782"/>
    <cellStyle name="Comma 2 12 2 3 8" xfId="49883"/>
    <cellStyle name="Comma 2 12 2 3 9" xfId="54197"/>
    <cellStyle name="Comma 2 12 2 4" xfId="3214"/>
    <cellStyle name="Comma 2 12 2 4 2" xfId="3215"/>
    <cellStyle name="Comma 2 12 2 4 2 2" xfId="35300"/>
    <cellStyle name="Comma 2 12 2 4 3" xfId="3216"/>
    <cellStyle name="Comma 2 12 2 4 3 2" xfId="39206"/>
    <cellStyle name="Comma 2 12 2 4 4" xfId="3217"/>
    <cellStyle name="Comma 2 12 2 4 4 2" xfId="43245"/>
    <cellStyle name="Comma 2 12 2 4 5" xfId="47359"/>
    <cellStyle name="Comma 2 12 2 4 6" xfId="51484"/>
    <cellStyle name="Comma 2 12 2 4 7" xfId="55768"/>
    <cellStyle name="Comma 2 12 2 4 8" xfId="23965"/>
    <cellStyle name="Comma 2 12 2 4 9" xfId="58773"/>
    <cellStyle name="Comma 2 12 2 5" xfId="3218"/>
    <cellStyle name="Comma 2 12 2 5 2" xfId="30673"/>
    <cellStyle name="Comma 2 12 2 6" xfId="3219"/>
    <cellStyle name="Comma 2 12 2 6 2" xfId="33315"/>
    <cellStyle name="Comma 2 12 2 7" xfId="3220"/>
    <cellStyle name="Comma 2 12 2 7 2" xfId="37290"/>
    <cellStyle name="Comma 2 12 2 8" xfId="3221"/>
    <cellStyle name="Comma 2 12 2 8 2" xfId="41304"/>
    <cellStyle name="Comma 2 12 2 9" xfId="45444"/>
    <cellStyle name="Comma 2 12 3" xfId="3222"/>
    <cellStyle name="Comma 2 12 3 10" xfId="53972"/>
    <cellStyle name="Comma 2 12 3 11" xfId="23966"/>
    <cellStyle name="Comma 2 12 3 12" xfId="58774"/>
    <cellStyle name="Comma 2 12 3 2" xfId="3223"/>
    <cellStyle name="Comma 2 12 3 2 10" xfId="23967"/>
    <cellStyle name="Comma 2 12 3 2 11" xfId="58775"/>
    <cellStyle name="Comma 2 12 3 2 2" xfId="3224"/>
    <cellStyle name="Comma 2 12 3 2 2 2" xfId="3225"/>
    <cellStyle name="Comma 2 12 3 2 2 2 2" xfId="35646"/>
    <cellStyle name="Comma 2 12 3 2 2 3" xfId="3226"/>
    <cellStyle name="Comma 2 12 3 2 2 3 2" xfId="39552"/>
    <cellStyle name="Comma 2 12 3 2 2 4" xfId="3227"/>
    <cellStyle name="Comma 2 12 3 2 2 4 2" xfId="43598"/>
    <cellStyle name="Comma 2 12 3 2 2 5" xfId="47705"/>
    <cellStyle name="Comma 2 12 3 2 2 6" xfId="51837"/>
    <cellStyle name="Comma 2 12 3 2 2 7" xfId="56114"/>
    <cellStyle name="Comma 2 12 3 2 2 8" xfId="23968"/>
    <cellStyle name="Comma 2 12 3 2 2 9" xfId="58776"/>
    <cellStyle name="Comma 2 12 3 2 3" xfId="3228"/>
    <cellStyle name="Comma 2 12 3 2 3 2" xfId="30678"/>
    <cellStyle name="Comma 2 12 3 2 4" xfId="3229"/>
    <cellStyle name="Comma 2 12 3 2 4 2" xfId="33701"/>
    <cellStyle name="Comma 2 12 3 2 5" xfId="3230"/>
    <cellStyle name="Comma 2 12 3 2 5 2" xfId="37630"/>
    <cellStyle name="Comma 2 12 3 2 6" xfId="3231"/>
    <cellStyle name="Comma 2 12 3 2 6 2" xfId="41647"/>
    <cellStyle name="Comma 2 12 3 2 7" xfId="45783"/>
    <cellStyle name="Comma 2 12 3 2 8" xfId="49884"/>
    <cellStyle name="Comma 2 12 3 2 9" xfId="54198"/>
    <cellStyle name="Comma 2 12 3 3" xfId="3232"/>
    <cellStyle name="Comma 2 12 3 3 2" xfId="3233"/>
    <cellStyle name="Comma 2 12 3 3 2 2" xfId="35408"/>
    <cellStyle name="Comma 2 12 3 3 3" xfId="3234"/>
    <cellStyle name="Comma 2 12 3 3 3 2" xfId="39314"/>
    <cellStyle name="Comma 2 12 3 3 4" xfId="3235"/>
    <cellStyle name="Comma 2 12 3 3 4 2" xfId="43355"/>
    <cellStyle name="Comma 2 12 3 3 5" xfId="47467"/>
    <cellStyle name="Comma 2 12 3 3 6" xfId="51594"/>
    <cellStyle name="Comma 2 12 3 3 7" xfId="55876"/>
    <cellStyle name="Comma 2 12 3 3 8" xfId="23969"/>
    <cellStyle name="Comma 2 12 3 3 9" xfId="58777"/>
    <cellStyle name="Comma 2 12 3 4" xfId="3236"/>
    <cellStyle name="Comma 2 12 3 4 2" xfId="30677"/>
    <cellStyle name="Comma 2 12 3 5" xfId="3237"/>
    <cellStyle name="Comma 2 12 3 5 2" xfId="33421"/>
    <cellStyle name="Comma 2 12 3 6" xfId="3238"/>
    <cellStyle name="Comma 2 12 3 6 2" xfId="37396"/>
    <cellStyle name="Comma 2 12 3 7" xfId="3239"/>
    <cellStyle name="Comma 2 12 3 7 2" xfId="41410"/>
    <cellStyle name="Comma 2 12 3 8" xfId="45550"/>
    <cellStyle name="Comma 2 12 3 9" xfId="49640"/>
    <cellStyle name="Comma 2 12 4" xfId="3240"/>
    <cellStyle name="Comma 2 12 4 10" xfId="23970"/>
    <cellStyle name="Comma 2 12 4 11" xfId="58778"/>
    <cellStyle name="Comma 2 12 4 2" xfId="3241"/>
    <cellStyle name="Comma 2 12 4 2 2" xfId="3242"/>
    <cellStyle name="Comma 2 12 4 2 2 2" xfId="35647"/>
    <cellStyle name="Comma 2 12 4 2 3" xfId="3243"/>
    <cellStyle name="Comma 2 12 4 2 3 2" xfId="39553"/>
    <cellStyle name="Comma 2 12 4 2 4" xfId="3244"/>
    <cellStyle name="Comma 2 12 4 2 4 2" xfId="43599"/>
    <cellStyle name="Comma 2 12 4 2 5" xfId="47706"/>
    <cellStyle name="Comma 2 12 4 2 6" xfId="51838"/>
    <cellStyle name="Comma 2 12 4 2 7" xfId="56115"/>
    <cellStyle name="Comma 2 12 4 2 8" xfId="23971"/>
    <cellStyle name="Comma 2 12 4 2 9" xfId="58779"/>
    <cellStyle name="Comma 2 12 4 3" xfId="3245"/>
    <cellStyle name="Comma 2 12 4 3 2" xfId="30679"/>
    <cellStyle name="Comma 2 12 4 4" xfId="3246"/>
    <cellStyle name="Comma 2 12 4 4 2" xfId="33702"/>
    <cellStyle name="Comma 2 12 4 5" xfId="3247"/>
    <cellStyle name="Comma 2 12 4 5 2" xfId="37631"/>
    <cellStyle name="Comma 2 12 4 6" xfId="3248"/>
    <cellStyle name="Comma 2 12 4 6 2" xfId="41648"/>
    <cellStyle name="Comma 2 12 4 7" xfId="45784"/>
    <cellStyle name="Comma 2 12 4 8" xfId="49885"/>
    <cellStyle name="Comma 2 12 4 9" xfId="54199"/>
    <cellStyle name="Comma 2 12 5" xfId="3249"/>
    <cellStyle name="Comma 2 12 5 2" xfId="3250"/>
    <cellStyle name="Comma 2 12 5 2 2" xfId="35190"/>
    <cellStyle name="Comma 2 12 5 3" xfId="3251"/>
    <cellStyle name="Comma 2 12 5 3 2" xfId="39096"/>
    <cellStyle name="Comma 2 12 5 4" xfId="3252"/>
    <cellStyle name="Comma 2 12 5 4 2" xfId="43130"/>
    <cellStyle name="Comma 2 12 5 5" xfId="47249"/>
    <cellStyle name="Comma 2 12 5 6" xfId="51369"/>
    <cellStyle name="Comma 2 12 5 7" xfId="55658"/>
    <cellStyle name="Comma 2 12 5 8" xfId="23972"/>
    <cellStyle name="Comma 2 12 5 9" xfId="58780"/>
    <cellStyle name="Comma 2 12 6" xfId="3253"/>
    <cellStyle name="Comma 2 12 6 2" xfId="30672"/>
    <cellStyle name="Comma 2 12 7" xfId="3254"/>
    <cellStyle name="Comma 2 12 7 2" xfId="33210"/>
    <cellStyle name="Comma 2 12 8" xfId="3255"/>
    <cellStyle name="Comma 2 12 8 2" xfId="37185"/>
    <cellStyle name="Comma 2 12 9" xfId="3256"/>
    <cellStyle name="Comma 2 12 9 2" xfId="41199"/>
    <cellStyle name="Comma 2 13" xfId="3257"/>
    <cellStyle name="Comma 2 13 10" xfId="49430"/>
    <cellStyle name="Comma 2 13 11" xfId="53867"/>
    <cellStyle name="Comma 2 13 12" xfId="23973"/>
    <cellStyle name="Comma 2 13 13" xfId="58781"/>
    <cellStyle name="Comma 2 13 2" xfId="3258"/>
    <cellStyle name="Comma 2 13 2 10" xfId="53986"/>
    <cellStyle name="Comma 2 13 2 11" xfId="23974"/>
    <cellStyle name="Comma 2 13 2 12" xfId="58782"/>
    <cellStyle name="Comma 2 13 2 2" xfId="3259"/>
    <cellStyle name="Comma 2 13 2 2 10" xfId="23975"/>
    <cellStyle name="Comma 2 13 2 2 11" xfId="58783"/>
    <cellStyle name="Comma 2 13 2 2 2" xfId="3260"/>
    <cellStyle name="Comma 2 13 2 2 2 2" xfId="3261"/>
    <cellStyle name="Comma 2 13 2 2 2 2 2" xfId="35648"/>
    <cellStyle name="Comma 2 13 2 2 2 3" xfId="3262"/>
    <cellStyle name="Comma 2 13 2 2 2 3 2" xfId="39554"/>
    <cellStyle name="Comma 2 13 2 2 2 4" xfId="3263"/>
    <cellStyle name="Comma 2 13 2 2 2 4 2" xfId="43600"/>
    <cellStyle name="Comma 2 13 2 2 2 5" xfId="47707"/>
    <cellStyle name="Comma 2 13 2 2 2 6" xfId="51839"/>
    <cellStyle name="Comma 2 13 2 2 2 7" xfId="56116"/>
    <cellStyle name="Comma 2 13 2 2 2 8" xfId="23976"/>
    <cellStyle name="Comma 2 13 2 2 2 9" xfId="58784"/>
    <cellStyle name="Comma 2 13 2 2 3" xfId="3264"/>
    <cellStyle name="Comma 2 13 2 2 3 2" xfId="30682"/>
    <cellStyle name="Comma 2 13 2 2 4" xfId="3265"/>
    <cellStyle name="Comma 2 13 2 2 4 2" xfId="33703"/>
    <cellStyle name="Comma 2 13 2 2 5" xfId="3266"/>
    <cellStyle name="Comma 2 13 2 2 5 2" xfId="37632"/>
    <cellStyle name="Comma 2 13 2 2 6" xfId="3267"/>
    <cellStyle name="Comma 2 13 2 2 6 2" xfId="41649"/>
    <cellStyle name="Comma 2 13 2 2 7" xfId="45785"/>
    <cellStyle name="Comma 2 13 2 2 8" xfId="49886"/>
    <cellStyle name="Comma 2 13 2 2 9" xfId="54200"/>
    <cellStyle name="Comma 2 13 2 3" xfId="3268"/>
    <cellStyle name="Comma 2 13 2 3 2" xfId="3269"/>
    <cellStyle name="Comma 2 13 2 3 2 2" xfId="35423"/>
    <cellStyle name="Comma 2 13 2 3 3" xfId="3270"/>
    <cellStyle name="Comma 2 13 2 3 3 2" xfId="39329"/>
    <cellStyle name="Comma 2 13 2 3 4" xfId="3271"/>
    <cellStyle name="Comma 2 13 2 3 4 2" xfId="43370"/>
    <cellStyle name="Comma 2 13 2 3 5" xfId="47482"/>
    <cellStyle name="Comma 2 13 2 3 6" xfId="51609"/>
    <cellStyle name="Comma 2 13 2 3 7" xfId="55891"/>
    <cellStyle name="Comma 2 13 2 3 8" xfId="23977"/>
    <cellStyle name="Comma 2 13 2 3 9" xfId="58785"/>
    <cellStyle name="Comma 2 13 2 4" xfId="3272"/>
    <cellStyle name="Comma 2 13 2 4 2" xfId="30681"/>
    <cellStyle name="Comma 2 13 2 5" xfId="3273"/>
    <cellStyle name="Comma 2 13 2 5 2" xfId="33436"/>
    <cellStyle name="Comma 2 13 2 6" xfId="3274"/>
    <cellStyle name="Comma 2 13 2 6 2" xfId="37411"/>
    <cellStyle name="Comma 2 13 2 7" xfId="3275"/>
    <cellStyle name="Comma 2 13 2 7 2" xfId="41425"/>
    <cellStyle name="Comma 2 13 2 8" xfId="45565"/>
    <cellStyle name="Comma 2 13 2 9" xfId="49655"/>
    <cellStyle name="Comma 2 13 3" xfId="3276"/>
    <cellStyle name="Comma 2 13 3 10" xfId="23978"/>
    <cellStyle name="Comma 2 13 3 11" xfId="58786"/>
    <cellStyle name="Comma 2 13 3 2" xfId="3277"/>
    <cellStyle name="Comma 2 13 3 2 2" xfId="3278"/>
    <cellStyle name="Comma 2 13 3 2 2 2" xfId="35649"/>
    <cellStyle name="Comma 2 13 3 2 3" xfId="3279"/>
    <cellStyle name="Comma 2 13 3 2 3 2" xfId="39555"/>
    <cellStyle name="Comma 2 13 3 2 4" xfId="3280"/>
    <cellStyle name="Comma 2 13 3 2 4 2" xfId="43601"/>
    <cellStyle name="Comma 2 13 3 2 5" xfId="47708"/>
    <cellStyle name="Comma 2 13 3 2 6" xfId="51840"/>
    <cellStyle name="Comma 2 13 3 2 7" xfId="56117"/>
    <cellStyle name="Comma 2 13 3 2 8" xfId="23979"/>
    <cellStyle name="Comma 2 13 3 2 9" xfId="58787"/>
    <cellStyle name="Comma 2 13 3 3" xfId="3281"/>
    <cellStyle name="Comma 2 13 3 3 2" xfId="30683"/>
    <cellStyle name="Comma 2 13 3 4" xfId="3282"/>
    <cellStyle name="Comma 2 13 3 4 2" xfId="33704"/>
    <cellStyle name="Comma 2 13 3 5" xfId="3283"/>
    <cellStyle name="Comma 2 13 3 5 2" xfId="37633"/>
    <cellStyle name="Comma 2 13 3 6" xfId="3284"/>
    <cellStyle name="Comma 2 13 3 6 2" xfId="41650"/>
    <cellStyle name="Comma 2 13 3 7" xfId="45786"/>
    <cellStyle name="Comma 2 13 3 8" xfId="49887"/>
    <cellStyle name="Comma 2 13 3 9" xfId="54201"/>
    <cellStyle name="Comma 2 13 4" xfId="3285"/>
    <cellStyle name="Comma 2 13 4 2" xfId="3286"/>
    <cellStyle name="Comma 2 13 4 2 2" xfId="35205"/>
    <cellStyle name="Comma 2 13 4 3" xfId="3287"/>
    <cellStyle name="Comma 2 13 4 3 2" xfId="39111"/>
    <cellStyle name="Comma 2 13 4 4" xfId="3288"/>
    <cellStyle name="Comma 2 13 4 4 2" xfId="43147"/>
    <cellStyle name="Comma 2 13 4 5" xfId="47264"/>
    <cellStyle name="Comma 2 13 4 6" xfId="51386"/>
    <cellStyle name="Comma 2 13 4 7" xfId="55673"/>
    <cellStyle name="Comma 2 13 4 8" xfId="23980"/>
    <cellStyle name="Comma 2 13 4 9" xfId="58788"/>
    <cellStyle name="Comma 2 13 5" xfId="3289"/>
    <cellStyle name="Comma 2 13 5 2" xfId="30680"/>
    <cellStyle name="Comma 2 13 6" xfId="3290"/>
    <cellStyle name="Comma 2 13 6 2" xfId="33222"/>
    <cellStyle name="Comma 2 13 7" xfId="3291"/>
    <cellStyle name="Comma 2 13 7 2" xfId="37197"/>
    <cellStyle name="Comma 2 13 8" xfId="3292"/>
    <cellStyle name="Comma 2 13 8 2" xfId="41211"/>
    <cellStyle name="Comma 2 13 9" xfId="45351"/>
    <cellStyle name="Comma 2 14" xfId="3293"/>
    <cellStyle name="Comma 2 14 10" xfId="53910"/>
    <cellStyle name="Comma 2 14 11" xfId="23981"/>
    <cellStyle name="Comma 2 14 12" xfId="58789"/>
    <cellStyle name="Comma 2 14 2" xfId="3294"/>
    <cellStyle name="Comma 2 14 2 10" xfId="23982"/>
    <cellStyle name="Comma 2 14 2 11" xfId="58790"/>
    <cellStyle name="Comma 2 14 2 2" xfId="3295"/>
    <cellStyle name="Comma 2 14 2 2 2" xfId="3296"/>
    <cellStyle name="Comma 2 14 2 2 2 2" xfId="35650"/>
    <cellStyle name="Comma 2 14 2 2 3" xfId="3297"/>
    <cellStyle name="Comma 2 14 2 2 3 2" xfId="39556"/>
    <cellStyle name="Comma 2 14 2 2 4" xfId="3298"/>
    <cellStyle name="Comma 2 14 2 2 4 2" xfId="43602"/>
    <cellStyle name="Comma 2 14 2 2 5" xfId="47709"/>
    <cellStyle name="Comma 2 14 2 2 6" xfId="51841"/>
    <cellStyle name="Comma 2 14 2 2 7" xfId="56118"/>
    <cellStyle name="Comma 2 14 2 2 8" xfId="23983"/>
    <cellStyle name="Comma 2 14 2 2 9" xfId="58791"/>
    <cellStyle name="Comma 2 14 2 3" xfId="3299"/>
    <cellStyle name="Comma 2 14 2 3 2" xfId="30685"/>
    <cellStyle name="Comma 2 14 2 4" xfId="3300"/>
    <cellStyle name="Comma 2 14 2 4 2" xfId="33705"/>
    <cellStyle name="Comma 2 14 2 5" xfId="3301"/>
    <cellStyle name="Comma 2 14 2 5 2" xfId="37634"/>
    <cellStyle name="Comma 2 14 2 6" xfId="3302"/>
    <cellStyle name="Comma 2 14 2 6 2" xfId="41651"/>
    <cellStyle name="Comma 2 14 2 7" xfId="45787"/>
    <cellStyle name="Comma 2 14 2 8" xfId="49888"/>
    <cellStyle name="Comma 2 14 2 9" xfId="54202"/>
    <cellStyle name="Comma 2 14 3" xfId="3303"/>
    <cellStyle name="Comma 2 14 3 2" xfId="3304"/>
    <cellStyle name="Comma 2 14 3 2 2" xfId="35309"/>
    <cellStyle name="Comma 2 14 3 3" xfId="3305"/>
    <cellStyle name="Comma 2 14 3 3 2" xfId="39215"/>
    <cellStyle name="Comma 2 14 3 4" xfId="3306"/>
    <cellStyle name="Comma 2 14 3 4 2" xfId="43256"/>
    <cellStyle name="Comma 2 14 3 5" xfId="47368"/>
    <cellStyle name="Comma 2 14 3 6" xfId="51495"/>
    <cellStyle name="Comma 2 14 3 7" xfId="55777"/>
    <cellStyle name="Comma 2 14 3 8" xfId="23984"/>
    <cellStyle name="Comma 2 14 3 9" xfId="58792"/>
    <cellStyle name="Comma 2 14 4" xfId="3307"/>
    <cellStyle name="Comma 2 14 4 2" xfId="30684"/>
    <cellStyle name="Comma 2 14 5" xfId="3308"/>
    <cellStyle name="Comma 2 14 5 2" xfId="33324"/>
    <cellStyle name="Comma 2 14 6" xfId="3309"/>
    <cellStyle name="Comma 2 14 6 2" xfId="37299"/>
    <cellStyle name="Comma 2 14 7" xfId="3310"/>
    <cellStyle name="Comma 2 14 7 2" xfId="41313"/>
    <cellStyle name="Comma 2 14 8" xfId="45453"/>
    <cellStyle name="Comma 2 14 9" xfId="49541"/>
    <cellStyle name="Comma 2 15" xfId="3311"/>
    <cellStyle name="Comma 2 15 10" xfId="54088"/>
    <cellStyle name="Comma 2 15 11" xfId="23985"/>
    <cellStyle name="Comma 2 15 12" xfId="58793"/>
    <cellStyle name="Comma 2 15 2" xfId="3312"/>
    <cellStyle name="Comma 2 15 2 10" xfId="23986"/>
    <cellStyle name="Comma 2 15 2 11" xfId="58794"/>
    <cellStyle name="Comma 2 15 2 2" xfId="3313"/>
    <cellStyle name="Comma 2 15 2 2 2" xfId="3314"/>
    <cellStyle name="Comma 2 15 2 2 2 2" xfId="35651"/>
    <cellStyle name="Comma 2 15 2 2 3" xfId="3315"/>
    <cellStyle name="Comma 2 15 2 2 3 2" xfId="39557"/>
    <cellStyle name="Comma 2 15 2 2 4" xfId="3316"/>
    <cellStyle name="Comma 2 15 2 2 4 2" xfId="43603"/>
    <cellStyle name="Comma 2 15 2 2 5" xfId="47710"/>
    <cellStyle name="Comma 2 15 2 2 6" xfId="51842"/>
    <cellStyle name="Comma 2 15 2 2 7" xfId="56119"/>
    <cellStyle name="Comma 2 15 2 2 8" xfId="23987"/>
    <cellStyle name="Comma 2 15 2 2 9" xfId="58795"/>
    <cellStyle name="Comma 2 15 2 3" xfId="3317"/>
    <cellStyle name="Comma 2 15 2 3 2" xfId="30687"/>
    <cellStyle name="Comma 2 15 2 4" xfId="3318"/>
    <cellStyle name="Comma 2 15 2 4 2" xfId="33706"/>
    <cellStyle name="Comma 2 15 2 5" xfId="3319"/>
    <cellStyle name="Comma 2 15 2 5 2" xfId="37635"/>
    <cellStyle name="Comma 2 15 2 6" xfId="3320"/>
    <cellStyle name="Comma 2 15 2 6 2" xfId="41652"/>
    <cellStyle name="Comma 2 15 2 7" xfId="45788"/>
    <cellStyle name="Comma 2 15 2 8" xfId="49889"/>
    <cellStyle name="Comma 2 15 2 9" xfId="54203"/>
    <cellStyle name="Comma 2 15 3" xfId="3321"/>
    <cellStyle name="Comma 2 15 3 2" xfId="3322"/>
    <cellStyle name="Comma 2 15 3 2 2" xfId="35528"/>
    <cellStyle name="Comma 2 15 3 3" xfId="3323"/>
    <cellStyle name="Comma 2 15 3 3 2" xfId="39434"/>
    <cellStyle name="Comma 2 15 3 4" xfId="3324"/>
    <cellStyle name="Comma 2 15 3 4 2" xfId="43478"/>
    <cellStyle name="Comma 2 15 3 5" xfId="47587"/>
    <cellStyle name="Comma 2 15 3 6" xfId="51717"/>
    <cellStyle name="Comma 2 15 3 7" xfId="55996"/>
    <cellStyle name="Comma 2 15 3 8" xfId="23988"/>
    <cellStyle name="Comma 2 15 3 9" xfId="58796"/>
    <cellStyle name="Comma 2 15 4" xfId="3325"/>
    <cellStyle name="Comma 2 15 4 2" xfId="30686"/>
    <cellStyle name="Comma 2 15 5" xfId="3326"/>
    <cellStyle name="Comma 2 15 5 2" xfId="33540"/>
    <cellStyle name="Comma 2 15 6" xfId="3327"/>
    <cellStyle name="Comma 2 15 6 2" xfId="37515"/>
    <cellStyle name="Comma 2 15 7" xfId="3328"/>
    <cellStyle name="Comma 2 15 7 2" xfId="41529"/>
    <cellStyle name="Comma 2 15 8" xfId="45669"/>
    <cellStyle name="Comma 2 15 9" xfId="49763"/>
    <cellStyle name="Comma 2 16" xfId="3329"/>
    <cellStyle name="Comma 2 16 10" xfId="54097"/>
    <cellStyle name="Comma 2 16 11" xfId="23989"/>
    <cellStyle name="Comma 2 16 12" xfId="58797"/>
    <cellStyle name="Comma 2 16 2" xfId="3330"/>
    <cellStyle name="Comma 2 16 2 10" xfId="23990"/>
    <cellStyle name="Comma 2 16 2 11" xfId="58798"/>
    <cellStyle name="Comma 2 16 2 2" xfId="3331"/>
    <cellStyle name="Comma 2 16 2 2 2" xfId="3332"/>
    <cellStyle name="Comma 2 16 2 2 2 2" xfId="35652"/>
    <cellStyle name="Comma 2 16 2 2 3" xfId="3333"/>
    <cellStyle name="Comma 2 16 2 2 3 2" xfId="39558"/>
    <cellStyle name="Comma 2 16 2 2 4" xfId="3334"/>
    <cellStyle name="Comma 2 16 2 2 4 2" xfId="43604"/>
    <cellStyle name="Comma 2 16 2 2 5" xfId="47711"/>
    <cellStyle name="Comma 2 16 2 2 6" xfId="51843"/>
    <cellStyle name="Comma 2 16 2 2 7" xfId="56120"/>
    <cellStyle name="Comma 2 16 2 2 8" xfId="23991"/>
    <cellStyle name="Comma 2 16 2 2 9" xfId="58799"/>
    <cellStyle name="Comma 2 16 2 3" xfId="3335"/>
    <cellStyle name="Comma 2 16 2 3 2" xfId="30689"/>
    <cellStyle name="Comma 2 16 2 4" xfId="3336"/>
    <cellStyle name="Comma 2 16 2 4 2" xfId="33707"/>
    <cellStyle name="Comma 2 16 2 5" xfId="3337"/>
    <cellStyle name="Comma 2 16 2 5 2" xfId="37636"/>
    <cellStyle name="Comma 2 16 2 6" xfId="3338"/>
    <cellStyle name="Comma 2 16 2 6 2" xfId="41653"/>
    <cellStyle name="Comma 2 16 2 7" xfId="45789"/>
    <cellStyle name="Comma 2 16 2 8" xfId="49890"/>
    <cellStyle name="Comma 2 16 2 9" xfId="54204"/>
    <cellStyle name="Comma 2 16 3" xfId="3339"/>
    <cellStyle name="Comma 2 16 3 2" xfId="3340"/>
    <cellStyle name="Comma 2 16 3 2 2" xfId="35541"/>
    <cellStyle name="Comma 2 16 3 3" xfId="3341"/>
    <cellStyle name="Comma 2 16 3 3 2" xfId="39447"/>
    <cellStyle name="Comma 2 16 3 4" xfId="3342"/>
    <cellStyle name="Comma 2 16 3 4 2" xfId="43491"/>
    <cellStyle name="Comma 2 16 3 5" xfId="47600"/>
    <cellStyle name="Comma 2 16 3 6" xfId="51730"/>
    <cellStyle name="Comma 2 16 3 7" xfId="56009"/>
    <cellStyle name="Comma 2 16 3 8" xfId="23992"/>
    <cellStyle name="Comma 2 16 3 9" xfId="58800"/>
    <cellStyle name="Comma 2 16 4" xfId="3343"/>
    <cellStyle name="Comma 2 16 4 2" xfId="30688"/>
    <cellStyle name="Comma 2 16 5" xfId="3344"/>
    <cellStyle name="Comma 2 16 5 2" xfId="33551"/>
    <cellStyle name="Comma 2 16 6" xfId="3345"/>
    <cellStyle name="Comma 2 16 6 2" xfId="37526"/>
    <cellStyle name="Comma 2 16 7" xfId="3346"/>
    <cellStyle name="Comma 2 16 7 2" xfId="41539"/>
    <cellStyle name="Comma 2 16 8" xfId="45679"/>
    <cellStyle name="Comma 2 16 9" xfId="49776"/>
    <cellStyle name="Comma 2 17" xfId="3347"/>
    <cellStyle name="Comma 2 17 10" xfId="54110"/>
    <cellStyle name="Comma 2 17 11" xfId="23993"/>
    <cellStyle name="Comma 2 17 12" xfId="58801"/>
    <cellStyle name="Comma 2 17 2" xfId="3348"/>
    <cellStyle name="Comma 2 17 2 10" xfId="23994"/>
    <cellStyle name="Comma 2 17 2 11" xfId="58802"/>
    <cellStyle name="Comma 2 17 2 2" xfId="3349"/>
    <cellStyle name="Comma 2 17 2 2 2" xfId="3350"/>
    <cellStyle name="Comma 2 17 2 2 2 2" xfId="35653"/>
    <cellStyle name="Comma 2 17 2 2 3" xfId="3351"/>
    <cellStyle name="Comma 2 17 2 2 3 2" xfId="39559"/>
    <cellStyle name="Comma 2 17 2 2 4" xfId="3352"/>
    <cellStyle name="Comma 2 17 2 2 4 2" xfId="43605"/>
    <cellStyle name="Comma 2 17 2 2 5" xfId="47712"/>
    <cellStyle name="Comma 2 17 2 2 6" xfId="51844"/>
    <cellStyle name="Comma 2 17 2 2 7" xfId="56121"/>
    <cellStyle name="Comma 2 17 2 2 8" xfId="23995"/>
    <cellStyle name="Comma 2 17 2 2 9" xfId="58803"/>
    <cellStyle name="Comma 2 17 2 3" xfId="3353"/>
    <cellStyle name="Comma 2 17 2 3 2" xfId="30691"/>
    <cellStyle name="Comma 2 17 2 4" xfId="3354"/>
    <cellStyle name="Comma 2 17 2 4 2" xfId="33708"/>
    <cellStyle name="Comma 2 17 2 5" xfId="3355"/>
    <cellStyle name="Comma 2 17 2 5 2" xfId="37637"/>
    <cellStyle name="Comma 2 17 2 6" xfId="3356"/>
    <cellStyle name="Comma 2 17 2 6 2" xfId="41654"/>
    <cellStyle name="Comma 2 17 2 7" xfId="45790"/>
    <cellStyle name="Comma 2 17 2 8" xfId="49891"/>
    <cellStyle name="Comma 2 17 2 9" xfId="54205"/>
    <cellStyle name="Comma 2 17 3" xfId="3357"/>
    <cellStyle name="Comma 2 17 3 2" xfId="3358"/>
    <cellStyle name="Comma 2 17 3 2 2" xfId="35556"/>
    <cellStyle name="Comma 2 17 3 3" xfId="3359"/>
    <cellStyle name="Comma 2 17 3 3 2" xfId="39462"/>
    <cellStyle name="Comma 2 17 3 4" xfId="3360"/>
    <cellStyle name="Comma 2 17 3 4 2" xfId="43507"/>
    <cellStyle name="Comma 2 17 3 5" xfId="47615"/>
    <cellStyle name="Comma 2 17 3 6" xfId="51746"/>
    <cellStyle name="Comma 2 17 3 7" xfId="56024"/>
    <cellStyle name="Comma 2 17 3 8" xfId="23996"/>
    <cellStyle name="Comma 2 17 3 9" xfId="58804"/>
    <cellStyle name="Comma 2 17 4" xfId="3361"/>
    <cellStyle name="Comma 2 17 4 2" xfId="30690"/>
    <cellStyle name="Comma 2 17 5" xfId="3362"/>
    <cellStyle name="Comma 2 17 5 2" xfId="33565"/>
    <cellStyle name="Comma 2 17 6" xfId="3363"/>
    <cellStyle name="Comma 2 17 6 2" xfId="37540"/>
    <cellStyle name="Comma 2 17 7" xfId="3364"/>
    <cellStyle name="Comma 2 17 7 2" xfId="41554"/>
    <cellStyle name="Comma 2 17 8" xfId="45693"/>
    <cellStyle name="Comma 2 17 9" xfId="49792"/>
    <cellStyle name="Comma 2 18" xfId="3365"/>
    <cellStyle name="Comma 2 18 10" xfId="54127"/>
    <cellStyle name="Comma 2 18 11" xfId="23997"/>
    <cellStyle name="Comma 2 18 12" xfId="58805"/>
    <cellStyle name="Comma 2 18 2" xfId="3366"/>
    <cellStyle name="Comma 2 18 2 10" xfId="23998"/>
    <cellStyle name="Comma 2 18 2 11" xfId="58806"/>
    <cellStyle name="Comma 2 18 2 2" xfId="3367"/>
    <cellStyle name="Comma 2 18 2 2 2" xfId="3368"/>
    <cellStyle name="Comma 2 18 2 2 2 2" xfId="35654"/>
    <cellStyle name="Comma 2 18 2 2 3" xfId="3369"/>
    <cellStyle name="Comma 2 18 2 2 3 2" xfId="39560"/>
    <cellStyle name="Comma 2 18 2 2 4" xfId="3370"/>
    <cellStyle name="Comma 2 18 2 2 4 2" xfId="43606"/>
    <cellStyle name="Comma 2 18 2 2 5" xfId="47713"/>
    <cellStyle name="Comma 2 18 2 2 6" xfId="51845"/>
    <cellStyle name="Comma 2 18 2 2 7" xfId="56122"/>
    <cellStyle name="Comma 2 18 2 2 8" xfId="23999"/>
    <cellStyle name="Comma 2 18 2 2 9" xfId="58807"/>
    <cellStyle name="Comma 2 18 2 3" xfId="3371"/>
    <cellStyle name="Comma 2 18 2 3 2" xfId="30693"/>
    <cellStyle name="Comma 2 18 2 4" xfId="3372"/>
    <cellStyle name="Comma 2 18 2 4 2" xfId="33709"/>
    <cellStyle name="Comma 2 18 2 5" xfId="3373"/>
    <cellStyle name="Comma 2 18 2 5 2" xfId="37638"/>
    <cellStyle name="Comma 2 18 2 6" xfId="3374"/>
    <cellStyle name="Comma 2 18 2 6 2" xfId="41655"/>
    <cellStyle name="Comma 2 18 2 7" xfId="45791"/>
    <cellStyle name="Comma 2 18 2 8" xfId="49892"/>
    <cellStyle name="Comma 2 18 2 9" xfId="54206"/>
    <cellStyle name="Comma 2 18 3" xfId="3375"/>
    <cellStyle name="Comma 2 18 3 2" xfId="3376"/>
    <cellStyle name="Comma 2 18 3 2 2" xfId="35574"/>
    <cellStyle name="Comma 2 18 3 3" xfId="3377"/>
    <cellStyle name="Comma 2 18 3 3 2" xfId="39480"/>
    <cellStyle name="Comma 2 18 3 4" xfId="3378"/>
    <cellStyle name="Comma 2 18 3 4 2" xfId="43525"/>
    <cellStyle name="Comma 2 18 3 5" xfId="47633"/>
    <cellStyle name="Comma 2 18 3 6" xfId="51764"/>
    <cellStyle name="Comma 2 18 3 7" xfId="56042"/>
    <cellStyle name="Comma 2 18 3 8" xfId="24000"/>
    <cellStyle name="Comma 2 18 3 9" xfId="58808"/>
    <cellStyle name="Comma 2 18 4" xfId="3379"/>
    <cellStyle name="Comma 2 18 4 2" xfId="30692"/>
    <cellStyle name="Comma 2 18 5" xfId="3380"/>
    <cellStyle name="Comma 2 18 5 2" xfId="33583"/>
    <cellStyle name="Comma 2 18 6" xfId="3381"/>
    <cellStyle name="Comma 2 18 6 2" xfId="37558"/>
    <cellStyle name="Comma 2 18 7" xfId="3382"/>
    <cellStyle name="Comma 2 18 7 2" xfId="41572"/>
    <cellStyle name="Comma 2 18 8" xfId="45711"/>
    <cellStyle name="Comma 2 18 9" xfId="49810"/>
    <cellStyle name="Comma 2 19" xfId="3383"/>
    <cellStyle name="Comma 2 19 10" xfId="54141"/>
    <cellStyle name="Comma 2 19 11" xfId="24001"/>
    <cellStyle name="Comma 2 19 12" xfId="58809"/>
    <cellStyle name="Comma 2 19 2" xfId="3384"/>
    <cellStyle name="Comma 2 19 2 10" xfId="24002"/>
    <cellStyle name="Comma 2 19 2 11" xfId="58810"/>
    <cellStyle name="Comma 2 19 2 2" xfId="3385"/>
    <cellStyle name="Comma 2 19 2 2 2" xfId="3386"/>
    <cellStyle name="Comma 2 19 2 2 2 2" xfId="35655"/>
    <cellStyle name="Comma 2 19 2 2 3" xfId="3387"/>
    <cellStyle name="Comma 2 19 2 2 3 2" xfId="39561"/>
    <cellStyle name="Comma 2 19 2 2 4" xfId="3388"/>
    <cellStyle name="Comma 2 19 2 2 4 2" xfId="43607"/>
    <cellStyle name="Comma 2 19 2 2 5" xfId="47714"/>
    <cellStyle name="Comma 2 19 2 2 6" xfId="51846"/>
    <cellStyle name="Comma 2 19 2 2 7" xfId="56123"/>
    <cellStyle name="Comma 2 19 2 2 8" xfId="24003"/>
    <cellStyle name="Comma 2 19 2 2 9" xfId="58811"/>
    <cellStyle name="Comma 2 19 2 3" xfId="3389"/>
    <cellStyle name="Comma 2 19 2 3 2" xfId="30695"/>
    <cellStyle name="Comma 2 19 2 4" xfId="3390"/>
    <cellStyle name="Comma 2 19 2 4 2" xfId="33710"/>
    <cellStyle name="Comma 2 19 2 5" xfId="3391"/>
    <cellStyle name="Comma 2 19 2 5 2" xfId="37639"/>
    <cellStyle name="Comma 2 19 2 6" xfId="3392"/>
    <cellStyle name="Comma 2 19 2 6 2" xfId="41656"/>
    <cellStyle name="Comma 2 19 2 7" xfId="45792"/>
    <cellStyle name="Comma 2 19 2 8" xfId="49893"/>
    <cellStyle name="Comma 2 19 2 9" xfId="54207"/>
    <cellStyle name="Comma 2 19 3" xfId="3393"/>
    <cellStyle name="Comma 2 19 3 2" xfId="3394"/>
    <cellStyle name="Comma 2 19 3 2 2" xfId="35588"/>
    <cellStyle name="Comma 2 19 3 3" xfId="3395"/>
    <cellStyle name="Comma 2 19 3 3 2" xfId="39494"/>
    <cellStyle name="Comma 2 19 3 4" xfId="3396"/>
    <cellStyle name="Comma 2 19 3 4 2" xfId="43539"/>
    <cellStyle name="Comma 2 19 3 5" xfId="47647"/>
    <cellStyle name="Comma 2 19 3 6" xfId="51778"/>
    <cellStyle name="Comma 2 19 3 7" xfId="56056"/>
    <cellStyle name="Comma 2 19 3 8" xfId="24004"/>
    <cellStyle name="Comma 2 19 3 9" xfId="58812"/>
    <cellStyle name="Comma 2 19 4" xfId="3397"/>
    <cellStyle name="Comma 2 19 4 2" xfId="30694"/>
    <cellStyle name="Comma 2 19 5" xfId="3398"/>
    <cellStyle name="Comma 2 19 5 2" xfId="33597"/>
    <cellStyle name="Comma 2 19 6" xfId="3399"/>
    <cellStyle name="Comma 2 19 6 2" xfId="37572"/>
    <cellStyle name="Comma 2 19 7" xfId="3400"/>
    <cellStyle name="Comma 2 19 7 2" xfId="41586"/>
    <cellStyle name="Comma 2 19 8" xfId="45725"/>
    <cellStyle name="Comma 2 19 9" xfId="49824"/>
    <cellStyle name="Comma 2 2" xfId="3401"/>
    <cellStyle name="Comma 2 2 10" xfId="3402"/>
    <cellStyle name="Comma 2 2 10 10" xfId="49431"/>
    <cellStyle name="Comma 2 2 10 11" xfId="53643"/>
    <cellStyle name="Comma 2 2 10 12" xfId="24006"/>
    <cellStyle name="Comma 2 2 10 13" xfId="58814"/>
    <cellStyle name="Comma 2 2 10 2" xfId="3403"/>
    <cellStyle name="Comma 2 2 10 2 10" xfId="53987"/>
    <cellStyle name="Comma 2 2 10 2 11" xfId="24007"/>
    <cellStyle name="Comma 2 2 10 2 12" xfId="58815"/>
    <cellStyle name="Comma 2 2 10 2 2" xfId="3404"/>
    <cellStyle name="Comma 2 2 10 2 2 10" xfId="24008"/>
    <cellStyle name="Comma 2 2 10 2 2 11" xfId="58816"/>
    <cellStyle name="Comma 2 2 10 2 2 2" xfId="3405"/>
    <cellStyle name="Comma 2 2 10 2 2 2 2" xfId="3406"/>
    <cellStyle name="Comma 2 2 10 2 2 2 2 2" xfId="35656"/>
    <cellStyle name="Comma 2 2 10 2 2 2 3" xfId="3407"/>
    <cellStyle name="Comma 2 2 10 2 2 2 3 2" xfId="39562"/>
    <cellStyle name="Comma 2 2 10 2 2 2 4" xfId="3408"/>
    <cellStyle name="Comma 2 2 10 2 2 2 4 2" xfId="43608"/>
    <cellStyle name="Comma 2 2 10 2 2 2 5" xfId="47715"/>
    <cellStyle name="Comma 2 2 10 2 2 2 6" xfId="51847"/>
    <cellStyle name="Comma 2 2 10 2 2 2 7" xfId="56124"/>
    <cellStyle name="Comma 2 2 10 2 2 2 8" xfId="24009"/>
    <cellStyle name="Comma 2 2 10 2 2 2 9" xfId="58817"/>
    <cellStyle name="Comma 2 2 10 2 2 3" xfId="3409"/>
    <cellStyle name="Comma 2 2 10 2 2 3 2" xfId="30699"/>
    <cellStyle name="Comma 2 2 10 2 2 4" xfId="3410"/>
    <cellStyle name="Comma 2 2 10 2 2 4 2" xfId="33711"/>
    <cellStyle name="Comma 2 2 10 2 2 5" xfId="3411"/>
    <cellStyle name="Comma 2 2 10 2 2 5 2" xfId="37640"/>
    <cellStyle name="Comma 2 2 10 2 2 6" xfId="3412"/>
    <cellStyle name="Comma 2 2 10 2 2 6 2" xfId="41657"/>
    <cellStyle name="Comma 2 2 10 2 2 7" xfId="45793"/>
    <cellStyle name="Comma 2 2 10 2 2 8" xfId="49894"/>
    <cellStyle name="Comma 2 2 10 2 2 9" xfId="54208"/>
    <cellStyle name="Comma 2 2 10 2 3" xfId="3413"/>
    <cellStyle name="Comma 2 2 10 2 3 2" xfId="3414"/>
    <cellStyle name="Comma 2 2 10 2 3 2 2" xfId="35424"/>
    <cellStyle name="Comma 2 2 10 2 3 3" xfId="3415"/>
    <cellStyle name="Comma 2 2 10 2 3 3 2" xfId="39330"/>
    <cellStyle name="Comma 2 2 10 2 3 4" xfId="3416"/>
    <cellStyle name="Comma 2 2 10 2 3 4 2" xfId="43371"/>
    <cellStyle name="Comma 2 2 10 2 3 5" xfId="47483"/>
    <cellStyle name="Comma 2 2 10 2 3 6" xfId="51610"/>
    <cellStyle name="Comma 2 2 10 2 3 7" xfId="55892"/>
    <cellStyle name="Comma 2 2 10 2 3 8" xfId="24010"/>
    <cellStyle name="Comma 2 2 10 2 3 9" xfId="58818"/>
    <cellStyle name="Comma 2 2 10 2 4" xfId="3417"/>
    <cellStyle name="Comma 2 2 10 2 4 2" xfId="30698"/>
    <cellStyle name="Comma 2 2 10 2 5" xfId="3418"/>
    <cellStyle name="Comma 2 2 10 2 5 2" xfId="33437"/>
    <cellStyle name="Comma 2 2 10 2 6" xfId="3419"/>
    <cellStyle name="Comma 2 2 10 2 6 2" xfId="37412"/>
    <cellStyle name="Comma 2 2 10 2 7" xfId="3420"/>
    <cellStyle name="Comma 2 2 10 2 7 2" xfId="41426"/>
    <cellStyle name="Comma 2 2 10 2 8" xfId="45566"/>
    <cellStyle name="Comma 2 2 10 2 9" xfId="49656"/>
    <cellStyle name="Comma 2 2 10 3" xfId="3421"/>
    <cellStyle name="Comma 2 2 10 3 10" xfId="24011"/>
    <cellStyle name="Comma 2 2 10 3 11" xfId="58819"/>
    <cellStyle name="Comma 2 2 10 3 2" xfId="3422"/>
    <cellStyle name="Comma 2 2 10 3 2 2" xfId="3423"/>
    <cellStyle name="Comma 2 2 10 3 2 2 2" xfId="35657"/>
    <cellStyle name="Comma 2 2 10 3 2 3" xfId="3424"/>
    <cellStyle name="Comma 2 2 10 3 2 3 2" xfId="39563"/>
    <cellStyle name="Comma 2 2 10 3 2 4" xfId="3425"/>
    <cellStyle name="Comma 2 2 10 3 2 4 2" xfId="43609"/>
    <cellStyle name="Comma 2 2 10 3 2 5" xfId="47716"/>
    <cellStyle name="Comma 2 2 10 3 2 6" xfId="51848"/>
    <cellStyle name="Comma 2 2 10 3 2 7" xfId="56125"/>
    <cellStyle name="Comma 2 2 10 3 2 8" xfId="24012"/>
    <cellStyle name="Comma 2 2 10 3 2 9" xfId="58820"/>
    <cellStyle name="Comma 2 2 10 3 3" xfId="3426"/>
    <cellStyle name="Comma 2 2 10 3 3 2" xfId="30700"/>
    <cellStyle name="Comma 2 2 10 3 4" xfId="3427"/>
    <cellStyle name="Comma 2 2 10 3 4 2" xfId="33712"/>
    <cellStyle name="Comma 2 2 10 3 5" xfId="3428"/>
    <cellStyle name="Comma 2 2 10 3 5 2" xfId="37641"/>
    <cellStyle name="Comma 2 2 10 3 6" xfId="3429"/>
    <cellStyle name="Comma 2 2 10 3 6 2" xfId="41658"/>
    <cellStyle name="Comma 2 2 10 3 7" xfId="45794"/>
    <cellStyle name="Comma 2 2 10 3 8" xfId="49895"/>
    <cellStyle name="Comma 2 2 10 3 9" xfId="54209"/>
    <cellStyle name="Comma 2 2 10 4" xfId="3430"/>
    <cellStyle name="Comma 2 2 10 4 2" xfId="3431"/>
    <cellStyle name="Comma 2 2 10 4 2 2" xfId="35206"/>
    <cellStyle name="Comma 2 2 10 4 3" xfId="3432"/>
    <cellStyle name="Comma 2 2 10 4 3 2" xfId="39112"/>
    <cellStyle name="Comma 2 2 10 4 4" xfId="3433"/>
    <cellStyle name="Comma 2 2 10 4 4 2" xfId="43148"/>
    <cellStyle name="Comma 2 2 10 4 5" xfId="47265"/>
    <cellStyle name="Comma 2 2 10 4 6" xfId="51387"/>
    <cellStyle name="Comma 2 2 10 4 7" xfId="55674"/>
    <cellStyle name="Comma 2 2 10 4 8" xfId="24013"/>
    <cellStyle name="Comma 2 2 10 4 9" xfId="58821"/>
    <cellStyle name="Comma 2 2 10 5" xfId="3434"/>
    <cellStyle name="Comma 2 2 10 5 2" xfId="30697"/>
    <cellStyle name="Comma 2 2 10 6" xfId="3435"/>
    <cellStyle name="Comma 2 2 10 6 2" xfId="33223"/>
    <cellStyle name="Comma 2 2 10 7" xfId="3436"/>
    <cellStyle name="Comma 2 2 10 7 2" xfId="37198"/>
    <cellStyle name="Comma 2 2 10 8" xfId="3437"/>
    <cellStyle name="Comma 2 2 10 8 2" xfId="41212"/>
    <cellStyle name="Comma 2 2 10 9" xfId="45352"/>
    <cellStyle name="Comma 2 2 11" xfId="3438"/>
    <cellStyle name="Comma 2 2 11 10" xfId="53567"/>
    <cellStyle name="Comma 2 2 11 11" xfId="24014"/>
    <cellStyle name="Comma 2 2 11 12" xfId="58822"/>
    <cellStyle name="Comma 2 2 11 2" xfId="3439"/>
    <cellStyle name="Comma 2 2 11 2 10" xfId="24015"/>
    <cellStyle name="Comma 2 2 11 2 11" xfId="58823"/>
    <cellStyle name="Comma 2 2 11 2 2" xfId="3440"/>
    <cellStyle name="Comma 2 2 11 2 2 2" xfId="3441"/>
    <cellStyle name="Comma 2 2 11 2 2 2 2" xfId="35658"/>
    <cellStyle name="Comma 2 2 11 2 2 3" xfId="3442"/>
    <cellStyle name="Comma 2 2 11 2 2 3 2" xfId="39564"/>
    <cellStyle name="Comma 2 2 11 2 2 4" xfId="3443"/>
    <cellStyle name="Comma 2 2 11 2 2 4 2" xfId="43610"/>
    <cellStyle name="Comma 2 2 11 2 2 5" xfId="47717"/>
    <cellStyle name="Comma 2 2 11 2 2 6" xfId="51849"/>
    <cellStyle name="Comma 2 2 11 2 2 7" xfId="56126"/>
    <cellStyle name="Comma 2 2 11 2 2 8" xfId="24016"/>
    <cellStyle name="Comma 2 2 11 2 2 9" xfId="58824"/>
    <cellStyle name="Comma 2 2 11 2 3" xfId="3444"/>
    <cellStyle name="Comma 2 2 11 2 3 2" xfId="30702"/>
    <cellStyle name="Comma 2 2 11 2 4" xfId="3445"/>
    <cellStyle name="Comma 2 2 11 2 4 2" xfId="33713"/>
    <cellStyle name="Comma 2 2 11 2 5" xfId="3446"/>
    <cellStyle name="Comma 2 2 11 2 5 2" xfId="37642"/>
    <cellStyle name="Comma 2 2 11 2 6" xfId="3447"/>
    <cellStyle name="Comma 2 2 11 2 6 2" xfId="41659"/>
    <cellStyle name="Comma 2 2 11 2 7" xfId="45795"/>
    <cellStyle name="Comma 2 2 11 2 8" xfId="49896"/>
    <cellStyle name="Comma 2 2 11 2 9" xfId="54210"/>
    <cellStyle name="Comma 2 2 11 3" xfId="3448"/>
    <cellStyle name="Comma 2 2 11 3 2" xfId="3449"/>
    <cellStyle name="Comma 2 2 11 3 2 2" xfId="35311"/>
    <cellStyle name="Comma 2 2 11 3 3" xfId="3450"/>
    <cellStyle name="Comma 2 2 11 3 3 2" xfId="39217"/>
    <cellStyle name="Comma 2 2 11 3 4" xfId="3451"/>
    <cellStyle name="Comma 2 2 11 3 4 2" xfId="43258"/>
    <cellStyle name="Comma 2 2 11 3 5" xfId="47370"/>
    <cellStyle name="Comma 2 2 11 3 6" xfId="51497"/>
    <cellStyle name="Comma 2 2 11 3 7" xfId="55779"/>
    <cellStyle name="Comma 2 2 11 3 8" xfId="24017"/>
    <cellStyle name="Comma 2 2 11 3 9" xfId="58825"/>
    <cellStyle name="Comma 2 2 11 4" xfId="3452"/>
    <cellStyle name="Comma 2 2 11 4 2" xfId="30701"/>
    <cellStyle name="Comma 2 2 11 5" xfId="3453"/>
    <cellStyle name="Comma 2 2 11 5 2" xfId="33326"/>
    <cellStyle name="Comma 2 2 11 6" xfId="3454"/>
    <cellStyle name="Comma 2 2 11 6 2" xfId="37301"/>
    <cellStyle name="Comma 2 2 11 7" xfId="3455"/>
    <cellStyle name="Comma 2 2 11 7 2" xfId="41315"/>
    <cellStyle name="Comma 2 2 11 8" xfId="45455"/>
    <cellStyle name="Comma 2 2 11 9" xfId="49543"/>
    <cellStyle name="Comma 2 2 12" xfId="3456"/>
    <cellStyle name="Comma 2 2 12 10" xfId="54089"/>
    <cellStyle name="Comma 2 2 12 11" xfId="24018"/>
    <cellStyle name="Comma 2 2 12 12" xfId="58826"/>
    <cellStyle name="Comma 2 2 12 2" xfId="3457"/>
    <cellStyle name="Comma 2 2 12 2 10" xfId="24019"/>
    <cellStyle name="Comma 2 2 12 2 11" xfId="58827"/>
    <cellStyle name="Comma 2 2 12 2 2" xfId="3458"/>
    <cellStyle name="Comma 2 2 12 2 2 2" xfId="3459"/>
    <cellStyle name="Comma 2 2 12 2 2 2 2" xfId="35659"/>
    <cellStyle name="Comma 2 2 12 2 2 3" xfId="3460"/>
    <cellStyle name="Comma 2 2 12 2 2 3 2" xfId="39565"/>
    <cellStyle name="Comma 2 2 12 2 2 4" xfId="3461"/>
    <cellStyle name="Comma 2 2 12 2 2 4 2" xfId="43611"/>
    <cellStyle name="Comma 2 2 12 2 2 5" xfId="47718"/>
    <cellStyle name="Comma 2 2 12 2 2 6" xfId="51850"/>
    <cellStyle name="Comma 2 2 12 2 2 7" xfId="56127"/>
    <cellStyle name="Comma 2 2 12 2 2 8" xfId="24020"/>
    <cellStyle name="Comma 2 2 12 2 2 9" xfId="58828"/>
    <cellStyle name="Comma 2 2 12 2 3" xfId="3462"/>
    <cellStyle name="Comma 2 2 12 2 3 2" xfId="30704"/>
    <cellStyle name="Comma 2 2 12 2 4" xfId="3463"/>
    <cellStyle name="Comma 2 2 12 2 4 2" xfId="33714"/>
    <cellStyle name="Comma 2 2 12 2 5" xfId="3464"/>
    <cellStyle name="Comma 2 2 12 2 5 2" xfId="37643"/>
    <cellStyle name="Comma 2 2 12 2 6" xfId="3465"/>
    <cellStyle name="Comma 2 2 12 2 6 2" xfId="41660"/>
    <cellStyle name="Comma 2 2 12 2 7" xfId="45796"/>
    <cellStyle name="Comma 2 2 12 2 8" xfId="49897"/>
    <cellStyle name="Comma 2 2 12 2 9" xfId="54211"/>
    <cellStyle name="Comma 2 2 12 3" xfId="3466"/>
    <cellStyle name="Comma 2 2 12 3 2" xfId="3467"/>
    <cellStyle name="Comma 2 2 12 3 2 2" xfId="35529"/>
    <cellStyle name="Comma 2 2 12 3 3" xfId="3468"/>
    <cellStyle name="Comma 2 2 12 3 3 2" xfId="39435"/>
    <cellStyle name="Comma 2 2 12 3 4" xfId="3469"/>
    <cellStyle name="Comma 2 2 12 3 4 2" xfId="43479"/>
    <cellStyle name="Comma 2 2 12 3 5" xfId="47588"/>
    <cellStyle name="Comma 2 2 12 3 6" xfId="51718"/>
    <cellStyle name="Comma 2 2 12 3 7" xfId="55997"/>
    <cellStyle name="Comma 2 2 12 3 8" xfId="24021"/>
    <cellStyle name="Comma 2 2 12 3 9" xfId="58829"/>
    <cellStyle name="Comma 2 2 12 4" xfId="3470"/>
    <cellStyle name="Comma 2 2 12 4 2" xfId="30703"/>
    <cellStyle name="Comma 2 2 12 5" xfId="3471"/>
    <cellStyle name="Comma 2 2 12 5 2" xfId="33541"/>
    <cellStyle name="Comma 2 2 12 6" xfId="3472"/>
    <cellStyle name="Comma 2 2 12 6 2" xfId="37516"/>
    <cellStyle name="Comma 2 2 12 7" xfId="3473"/>
    <cellStyle name="Comma 2 2 12 7 2" xfId="41530"/>
    <cellStyle name="Comma 2 2 12 8" xfId="45670"/>
    <cellStyle name="Comma 2 2 12 9" xfId="49764"/>
    <cellStyle name="Comma 2 2 13" xfId="3474"/>
    <cellStyle name="Comma 2 2 13 10" xfId="54098"/>
    <cellStyle name="Comma 2 2 13 11" xfId="24022"/>
    <cellStyle name="Comma 2 2 13 12" xfId="58830"/>
    <cellStyle name="Comma 2 2 13 2" xfId="3475"/>
    <cellStyle name="Comma 2 2 13 2 10" xfId="24023"/>
    <cellStyle name="Comma 2 2 13 2 11" xfId="58831"/>
    <cellStyle name="Comma 2 2 13 2 2" xfId="3476"/>
    <cellStyle name="Comma 2 2 13 2 2 2" xfId="3477"/>
    <cellStyle name="Comma 2 2 13 2 2 2 2" xfId="35660"/>
    <cellStyle name="Comma 2 2 13 2 2 3" xfId="3478"/>
    <cellStyle name="Comma 2 2 13 2 2 3 2" xfId="39566"/>
    <cellStyle name="Comma 2 2 13 2 2 4" xfId="3479"/>
    <cellStyle name="Comma 2 2 13 2 2 4 2" xfId="43612"/>
    <cellStyle name="Comma 2 2 13 2 2 5" xfId="47719"/>
    <cellStyle name="Comma 2 2 13 2 2 6" xfId="51851"/>
    <cellStyle name="Comma 2 2 13 2 2 7" xfId="56128"/>
    <cellStyle name="Comma 2 2 13 2 2 8" xfId="24024"/>
    <cellStyle name="Comma 2 2 13 2 2 9" xfId="58832"/>
    <cellStyle name="Comma 2 2 13 2 3" xfId="3480"/>
    <cellStyle name="Comma 2 2 13 2 3 2" xfId="30706"/>
    <cellStyle name="Comma 2 2 13 2 4" xfId="3481"/>
    <cellStyle name="Comma 2 2 13 2 4 2" xfId="33715"/>
    <cellStyle name="Comma 2 2 13 2 5" xfId="3482"/>
    <cellStyle name="Comma 2 2 13 2 5 2" xfId="37644"/>
    <cellStyle name="Comma 2 2 13 2 6" xfId="3483"/>
    <cellStyle name="Comma 2 2 13 2 6 2" xfId="41661"/>
    <cellStyle name="Comma 2 2 13 2 7" xfId="45797"/>
    <cellStyle name="Comma 2 2 13 2 8" xfId="49898"/>
    <cellStyle name="Comma 2 2 13 2 9" xfId="54212"/>
    <cellStyle name="Comma 2 2 13 3" xfId="3484"/>
    <cellStyle name="Comma 2 2 13 3 2" xfId="3485"/>
    <cellStyle name="Comma 2 2 13 3 2 2" xfId="35542"/>
    <cellStyle name="Comma 2 2 13 3 3" xfId="3486"/>
    <cellStyle name="Comma 2 2 13 3 3 2" xfId="39448"/>
    <cellStyle name="Comma 2 2 13 3 4" xfId="3487"/>
    <cellStyle name="Comma 2 2 13 3 4 2" xfId="43492"/>
    <cellStyle name="Comma 2 2 13 3 5" xfId="47601"/>
    <cellStyle name="Comma 2 2 13 3 6" xfId="51731"/>
    <cellStyle name="Comma 2 2 13 3 7" xfId="56010"/>
    <cellStyle name="Comma 2 2 13 3 8" xfId="24025"/>
    <cellStyle name="Comma 2 2 13 3 9" xfId="58833"/>
    <cellStyle name="Comma 2 2 13 4" xfId="3488"/>
    <cellStyle name="Comma 2 2 13 4 2" xfId="30705"/>
    <cellStyle name="Comma 2 2 13 5" xfId="3489"/>
    <cellStyle name="Comma 2 2 13 5 2" xfId="33552"/>
    <cellStyle name="Comma 2 2 13 6" xfId="3490"/>
    <cellStyle name="Comma 2 2 13 6 2" xfId="37527"/>
    <cellStyle name="Comma 2 2 13 7" xfId="3491"/>
    <cellStyle name="Comma 2 2 13 7 2" xfId="41540"/>
    <cellStyle name="Comma 2 2 13 8" xfId="45680"/>
    <cellStyle name="Comma 2 2 13 9" xfId="49777"/>
    <cellStyle name="Comma 2 2 14" xfId="3492"/>
    <cellStyle name="Comma 2 2 14 10" xfId="54111"/>
    <cellStyle name="Comma 2 2 14 11" xfId="24026"/>
    <cellStyle name="Comma 2 2 14 12" xfId="58834"/>
    <cellStyle name="Comma 2 2 14 2" xfId="3493"/>
    <cellStyle name="Comma 2 2 14 2 10" xfId="24027"/>
    <cellStyle name="Comma 2 2 14 2 11" xfId="58835"/>
    <cellStyle name="Comma 2 2 14 2 2" xfId="3494"/>
    <cellStyle name="Comma 2 2 14 2 2 2" xfId="3495"/>
    <cellStyle name="Comma 2 2 14 2 2 2 2" xfId="35661"/>
    <cellStyle name="Comma 2 2 14 2 2 3" xfId="3496"/>
    <cellStyle name="Comma 2 2 14 2 2 3 2" xfId="39567"/>
    <cellStyle name="Comma 2 2 14 2 2 4" xfId="3497"/>
    <cellStyle name="Comma 2 2 14 2 2 4 2" xfId="43613"/>
    <cellStyle name="Comma 2 2 14 2 2 5" xfId="47720"/>
    <cellStyle name="Comma 2 2 14 2 2 6" xfId="51852"/>
    <cellStyle name="Comma 2 2 14 2 2 7" xfId="56129"/>
    <cellStyle name="Comma 2 2 14 2 2 8" xfId="24028"/>
    <cellStyle name="Comma 2 2 14 2 2 9" xfId="58836"/>
    <cellStyle name="Comma 2 2 14 2 3" xfId="3498"/>
    <cellStyle name="Comma 2 2 14 2 3 2" xfId="30708"/>
    <cellStyle name="Comma 2 2 14 2 4" xfId="3499"/>
    <cellStyle name="Comma 2 2 14 2 4 2" xfId="33716"/>
    <cellStyle name="Comma 2 2 14 2 5" xfId="3500"/>
    <cellStyle name="Comma 2 2 14 2 5 2" xfId="37645"/>
    <cellStyle name="Comma 2 2 14 2 6" xfId="3501"/>
    <cellStyle name="Comma 2 2 14 2 6 2" xfId="41662"/>
    <cellStyle name="Comma 2 2 14 2 7" xfId="45798"/>
    <cellStyle name="Comma 2 2 14 2 8" xfId="49899"/>
    <cellStyle name="Comma 2 2 14 2 9" xfId="54213"/>
    <cellStyle name="Comma 2 2 14 3" xfId="3502"/>
    <cellStyle name="Comma 2 2 14 3 2" xfId="3503"/>
    <cellStyle name="Comma 2 2 14 3 2 2" xfId="35557"/>
    <cellStyle name="Comma 2 2 14 3 3" xfId="3504"/>
    <cellStyle name="Comma 2 2 14 3 3 2" xfId="39463"/>
    <cellStyle name="Comma 2 2 14 3 4" xfId="3505"/>
    <cellStyle name="Comma 2 2 14 3 4 2" xfId="43508"/>
    <cellStyle name="Comma 2 2 14 3 5" xfId="47616"/>
    <cellStyle name="Comma 2 2 14 3 6" xfId="51747"/>
    <cellStyle name="Comma 2 2 14 3 7" xfId="56025"/>
    <cellStyle name="Comma 2 2 14 3 8" xfId="24029"/>
    <cellStyle name="Comma 2 2 14 3 9" xfId="58837"/>
    <cellStyle name="Comma 2 2 14 4" xfId="3506"/>
    <cellStyle name="Comma 2 2 14 4 2" xfId="30707"/>
    <cellStyle name="Comma 2 2 14 5" xfId="3507"/>
    <cellStyle name="Comma 2 2 14 5 2" xfId="33566"/>
    <cellStyle name="Comma 2 2 14 6" xfId="3508"/>
    <cellStyle name="Comma 2 2 14 6 2" xfId="37541"/>
    <cellStyle name="Comma 2 2 14 7" xfId="3509"/>
    <cellStyle name="Comma 2 2 14 7 2" xfId="41555"/>
    <cellStyle name="Comma 2 2 14 8" xfId="45694"/>
    <cellStyle name="Comma 2 2 14 9" xfId="49793"/>
    <cellStyle name="Comma 2 2 15" xfId="3510"/>
    <cellStyle name="Comma 2 2 15 10" xfId="54128"/>
    <cellStyle name="Comma 2 2 15 11" xfId="24030"/>
    <cellStyle name="Comma 2 2 15 12" xfId="58838"/>
    <cellStyle name="Comma 2 2 15 2" xfId="3511"/>
    <cellStyle name="Comma 2 2 15 2 10" xfId="24031"/>
    <cellStyle name="Comma 2 2 15 2 11" xfId="58839"/>
    <cellStyle name="Comma 2 2 15 2 2" xfId="3512"/>
    <cellStyle name="Comma 2 2 15 2 2 2" xfId="3513"/>
    <cellStyle name="Comma 2 2 15 2 2 2 2" xfId="35662"/>
    <cellStyle name="Comma 2 2 15 2 2 3" xfId="3514"/>
    <cellStyle name="Comma 2 2 15 2 2 3 2" xfId="39568"/>
    <cellStyle name="Comma 2 2 15 2 2 4" xfId="3515"/>
    <cellStyle name="Comma 2 2 15 2 2 4 2" xfId="43614"/>
    <cellStyle name="Comma 2 2 15 2 2 5" xfId="47721"/>
    <cellStyle name="Comma 2 2 15 2 2 6" xfId="51853"/>
    <cellStyle name="Comma 2 2 15 2 2 7" xfId="56130"/>
    <cellStyle name="Comma 2 2 15 2 2 8" xfId="24032"/>
    <cellStyle name="Comma 2 2 15 2 2 9" xfId="58840"/>
    <cellStyle name="Comma 2 2 15 2 3" xfId="3516"/>
    <cellStyle name="Comma 2 2 15 2 3 2" xfId="30710"/>
    <cellStyle name="Comma 2 2 15 2 4" xfId="3517"/>
    <cellStyle name="Comma 2 2 15 2 4 2" xfId="33717"/>
    <cellStyle name="Comma 2 2 15 2 5" xfId="3518"/>
    <cellStyle name="Comma 2 2 15 2 5 2" xfId="37646"/>
    <cellStyle name="Comma 2 2 15 2 6" xfId="3519"/>
    <cellStyle name="Comma 2 2 15 2 6 2" xfId="41663"/>
    <cellStyle name="Comma 2 2 15 2 7" xfId="45799"/>
    <cellStyle name="Comma 2 2 15 2 8" xfId="49900"/>
    <cellStyle name="Comma 2 2 15 2 9" xfId="54214"/>
    <cellStyle name="Comma 2 2 15 3" xfId="3520"/>
    <cellStyle name="Comma 2 2 15 3 2" xfId="3521"/>
    <cellStyle name="Comma 2 2 15 3 2 2" xfId="35575"/>
    <cellStyle name="Comma 2 2 15 3 3" xfId="3522"/>
    <cellStyle name="Comma 2 2 15 3 3 2" xfId="39481"/>
    <cellStyle name="Comma 2 2 15 3 4" xfId="3523"/>
    <cellStyle name="Comma 2 2 15 3 4 2" xfId="43526"/>
    <cellStyle name="Comma 2 2 15 3 5" xfId="47634"/>
    <cellStyle name="Comma 2 2 15 3 6" xfId="51765"/>
    <cellStyle name="Comma 2 2 15 3 7" xfId="56043"/>
    <cellStyle name="Comma 2 2 15 3 8" xfId="24033"/>
    <cellStyle name="Comma 2 2 15 3 9" xfId="58841"/>
    <cellStyle name="Comma 2 2 15 4" xfId="3524"/>
    <cellStyle name="Comma 2 2 15 4 2" xfId="30709"/>
    <cellStyle name="Comma 2 2 15 5" xfId="3525"/>
    <cellStyle name="Comma 2 2 15 5 2" xfId="33584"/>
    <cellStyle name="Comma 2 2 15 6" xfId="3526"/>
    <cellStyle name="Comma 2 2 15 6 2" xfId="37559"/>
    <cellStyle name="Comma 2 2 15 7" xfId="3527"/>
    <cellStyle name="Comma 2 2 15 7 2" xfId="41573"/>
    <cellStyle name="Comma 2 2 15 8" xfId="45712"/>
    <cellStyle name="Comma 2 2 15 9" xfId="49811"/>
    <cellStyle name="Comma 2 2 16" xfId="3528"/>
    <cellStyle name="Comma 2 2 16 10" xfId="54142"/>
    <cellStyle name="Comma 2 2 16 11" xfId="24034"/>
    <cellStyle name="Comma 2 2 16 12" xfId="58842"/>
    <cellStyle name="Comma 2 2 16 2" xfId="3529"/>
    <cellStyle name="Comma 2 2 16 2 10" xfId="24035"/>
    <cellStyle name="Comma 2 2 16 2 11" xfId="58843"/>
    <cellStyle name="Comma 2 2 16 2 2" xfId="3530"/>
    <cellStyle name="Comma 2 2 16 2 2 2" xfId="3531"/>
    <cellStyle name="Comma 2 2 16 2 2 2 2" xfId="35663"/>
    <cellStyle name="Comma 2 2 16 2 2 3" xfId="3532"/>
    <cellStyle name="Comma 2 2 16 2 2 3 2" xfId="39569"/>
    <cellStyle name="Comma 2 2 16 2 2 4" xfId="3533"/>
    <cellStyle name="Comma 2 2 16 2 2 4 2" xfId="43615"/>
    <cellStyle name="Comma 2 2 16 2 2 5" xfId="47722"/>
    <cellStyle name="Comma 2 2 16 2 2 6" xfId="51854"/>
    <cellStyle name="Comma 2 2 16 2 2 7" xfId="56131"/>
    <cellStyle name="Comma 2 2 16 2 2 8" xfId="24036"/>
    <cellStyle name="Comma 2 2 16 2 2 9" xfId="58844"/>
    <cellStyle name="Comma 2 2 16 2 3" xfId="3534"/>
    <cellStyle name="Comma 2 2 16 2 3 2" xfId="30712"/>
    <cellStyle name="Comma 2 2 16 2 4" xfId="3535"/>
    <cellStyle name="Comma 2 2 16 2 4 2" xfId="33718"/>
    <cellStyle name="Comma 2 2 16 2 5" xfId="3536"/>
    <cellStyle name="Comma 2 2 16 2 5 2" xfId="37647"/>
    <cellStyle name="Comma 2 2 16 2 6" xfId="3537"/>
    <cellStyle name="Comma 2 2 16 2 6 2" xfId="41664"/>
    <cellStyle name="Comma 2 2 16 2 7" xfId="45800"/>
    <cellStyle name="Comma 2 2 16 2 8" xfId="49901"/>
    <cellStyle name="Comma 2 2 16 2 9" xfId="54215"/>
    <cellStyle name="Comma 2 2 16 3" xfId="3538"/>
    <cellStyle name="Comma 2 2 16 3 2" xfId="3539"/>
    <cellStyle name="Comma 2 2 16 3 2 2" xfId="35589"/>
    <cellStyle name="Comma 2 2 16 3 3" xfId="3540"/>
    <cellStyle name="Comma 2 2 16 3 3 2" xfId="39495"/>
    <cellStyle name="Comma 2 2 16 3 4" xfId="3541"/>
    <cellStyle name="Comma 2 2 16 3 4 2" xfId="43540"/>
    <cellStyle name="Comma 2 2 16 3 5" xfId="47648"/>
    <cellStyle name="Comma 2 2 16 3 6" xfId="51779"/>
    <cellStyle name="Comma 2 2 16 3 7" xfId="56057"/>
    <cellStyle name="Comma 2 2 16 3 8" xfId="24037"/>
    <cellStyle name="Comma 2 2 16 3 9" xfId="58845"/>
    <cellStyle name="Comma 2 2 16 4" xfId="3542"/>
    <cellStyle name="Comma 2 2 16 4 2" xfId="30711"/>
    <cellStyle name="Comma 2 2 16 5" xfId="3543"/>
    <cellStyle name="Comma 2 2 16 5 2" xfId="33598"/>
    <cellStyle name="Comma 2 2 16 6" xfId="3544"/>
    <cellStyle name="Comma 2 2 16 6 2" xfId="37573"/>
    <cellStyle name="Comma 2 2 16 7" xfId="3545"/>
    <cellStyle name="Comma 2 2 16 7 2" xfId="41587"/>
    <cellStyle name="Comma 2 2 16 8" xfId="45726"/>
    <cellStyle name="Comma 2 2 16 9" xfId="49825"/>
    <cellStyle name="Comma 2 2 17" xfId="3546"/>
    <cellStyle name="Comma 2 2 17 10" xfId="24038"/>
    <cellStyle name="Comma 2 2 17 11" xfId="58846"/>
    <cellStyle name="Comma 2 2 17 2" xfId="3547"/>
    <cellStyle name="Comma 2 2 17 2 2" xfId="3548"/>
    <cellStyle name="Comma 2 2 17 2 2 2" xfId="35664"/>
    <cellStyle name="Comma 2 2 17 2 3" xfId="3549"/>
    <cellStyle name="Comma 2 2 17 2 3 2" xfId="39570"/>
    <cellStyle name="Comma 2 2 17 2 4" xfId="3550"/>
    <cellStyle name="Comma 2 2 17 2 4 2" xfId="43616"/>
    <cellStyle name="Comma 2 2 17 2 5" xfId="47723"/>
    <cellStyle name="Comma 2 2 17 2 6" xfId="51855"/>
    <cellStyle name="Comma 2 2 17 2 7" xfId="56132"/>
    <cellStyle name="Comma 2 2 17 2 8" xfId="24039"/>
    <cellStyle name="Comma 2 2 17 2 9" xfId="58847"/>
    <cellStyle name="Comma 2 2 17 3" xfId="3551"/>
    <cellStyle name="Comma 2 2 17 3 2" xfId="30713"/>
    <cellStyle name="Comma 2 2 17 4" xfId="3552"/>
    <cellStyle name="Comma 2 2 17 4 2" xfId="33719"/>
    <cellStyle name="Comma 2 2 17 5" xfId="3553"/>
    <cellStyle name="Comma 2 2 17 5 2" xfId="37648"/>
    <cellStyle name="Comma 2 2 17 6" xfId="3554"/>
    <cellStyle name="Comma 2 2 17 6 2" xfId="41665"/>
    <cellStyle name="Comma 2 2 17 7" xfId="45801"/>
    <cellStyle name="Comma 2 2 17 8" xfId="49902"/>
    <cellStyle name="Comma 2 2 17 9" xfId="54216"/>
    <cellStyle name="Comma 2 2 18" xfId="3555"/>
    <cellStyle name="Comma 2 2 18 10" xfId="24040"/>
    <cellStyle name="Comma 2 2 18 11" xfId="58848"/>
    <cellStyle name="Comma 2 2 18 2" xfId="3556"/>
    <cellStyle name="Comma 2 2 18 2 2" xfId="3557"/>
    <cellStyle name="Comma 2 2 18 2 2 2" xfId="36113"/>
    <cellStyle name="Comma 2 2 18 2 3" xfId="3558"/>
    <cellStyle name="Comma 2 2 18 2 3 2" xfId="40019"/>
    <cellStyle name="Comma 2 2 18 2 4" xfId="3559"/>
    <cellStyle name="Comma 2 2 18 2 4 2" xfId="44080"/>
    <cellStyle name="Comma 2 2 18 2 5" xfId="48172"/>
    <cellStyle name="Comma 2 2 18 2 6" xfId="52319"/>
    <cellStyle name="Comma 2 2 18 2 7" xfId="56581"/>
    <cellStyle name="Comma 2 2 18 2 8" xfId="24041"/>
    <cellStyle name="Comma 2 2 18 2 9" xfId="58849"/>
    <cellStyle name="Comma 2 2 18 3" xfId="3560"/>
    <cellStyle name="Comma 2 2 18 3 2" xfId="30714"/>
    <cellStyle name="Comma 2 2 18 4" xfId="3561"/>
    <cellStyle name="Comma 2 2 18 4 2" xfId="34191"/>
    <cellStyle name="Comma 2 2 18 5" xfId="3562"/>
    <cellStyle name="Comma 2 2 18 5 2" xfId="38097"/>
    <cellStyle name="Comma 2 2 18 6" xfId="3563"/>
    <cellStyle name="Comma 2 2 18 6 2" xfId="42129"/>
    <cellStyle name="Comma 2 2 18 7" xfId="46250"/>
    <cellStyle name="Comma 2 2 18 8" xfId="50367"/>
    <cellStyle name="Comma 2 2 18 9" xfId="54659"/>
    <cellStyle name="Comma 2 2 19" xfId="3564"/>
    <cellStyle name="Comma 2 2 19 10" xfId="24042"/>
    <cellStyle name="Comma 2 2 19 11" xfId="58850"/>
    <cellStyle name="Comma 2 2 19 2" xfId="3565"/>
    <cellStyle name="Comma 2 2 19 2 2" xfId="3566"/>
    <cellStyle name="Comma 2 2 19 2 2 2" xfId="36129"/>
    <cellStyle name="Comma 2 2 19 2 3" xfId="3567"/>
    <cellStyle name="Comma 2 2 19 2 3 2" xfId="40035"/>
    <cellStyle name="Comma 2 2 19 2 4" xfId="3568"/>
    <cellStyle name="Comma 2 2 19 2 4 2" xfId="44096"/>
    <cellStyle name="Comma 2 2 19 2 5" xfId="48188"/>
    <cellStyle name="Comma 2 2 19 2 6" xfId="52335"/>
    <cellStyle name="Comma 2 2 19 2 7" xfId="56597"/>
    <cellStyle name="Comma 2 2 19 2 8" xfId="24043"/>
    <cellStyle name="Comma 2 2 19 2 9" xfId="58851"/>
    <cellStyle name="Comma 2 2 19 3" xfId="3569"/>
    <cellStyle name="Comma 2 2 19 3 2" xfId="30715"/>
    <cellStyle name="Comma 2 2 19 4" xfId="3570"/>
    <cellStyle name="Comma 2 2 19 4 2" xfId="34207"/>
    <cellStyle name="Comma 2 2 19 5" xfId="3571"/>
    <cellStyle name="Comma 2 2 19 5 2" xfId="38113"/>
    <cellStyle name="Comma 2 2 19 6" xfId="3572"/>
    <cellStyle name="Comma 2 2 19 6 2" xfId="42145"/>
    <cellStyle name="Comma 2 2 19 7" xfId="46266"/>
    <cellStyle name="Comma 2 2 19 8" xfId="50383"/>
    <cellStyle name="Comma 2 2 19 9" xfId="54675"/>
    <cellStyle name="Comma 2 2 2" xfId="3573"/>
    <cellStyle name="Comma 2 2 2 10" xfId="45237"/>
    <cellStyle name="Comma 2 2 2 11" xfId="49327"/>
    <cellStyle name="Comma 2 2 2 12" xfId="53724"/>
    <cellStyle name="Comma 2 2 2 13" xfId="24044"/>
    <cellStyle name="Comma 2 2 2 14" xfId="57892"/>
    <cellStyle name="Comma 2 2 2 15" xfId="58852"/>
    <cellStyle name="Comma 2 2 2 2" xfId="3574"/>
    <cellStyle name="Comma 2 2 2 2 10" xfId="49442"/>
    <cellStyle name="Comma 2 2 2 2 11" xfId="53864"/>
    <cellStyle name="Comma 2 2 2 2 12" xfId="24045"/>
    <cellStyle name="Comma 2 2 2 2 13" xfId="58058"/>
    <cellStyle name="Comma 2 2 2 2 14" xfId="58853"/>
    <cellStyle name="Comma 2 2 2 2 2" xfId="3575"/>
    <cellStyle name="Comma 2 2 2 2 2 10" xfId="53994"/>
    <cellStyle name="Comma 2 2 2 2 2 11" xfId="24046"/>
    <cellStyle name="Comma 2 2 2 2 2 12" xfId="58854"/>
    <cellStyle name="Comma 2 2 2 2 2 2" xfId="3576"/>
    <cellStyle name="Comma 2 2 2 2 2 2 10" xfId="24047"/>
    <cellStyle name="Comma 2 2 2 2 2 2 11" xfId="58855"/>
    <cellStyle name="Comma 2 2 2 2 2 2 2" xfId="3577"/>
    <cellStyle name="Comma 2 2 2 2 2 2 2 2" xfId="3578"/>
    <cellStyle name="Comma 2 2 2 2 2 2 2 2 2" xfId="35665"/>
    <cellStyle name="Comma 2 2 2 2 2 2 2 3" xfId="3579"/>
    <cellStyle name="Comma 2 2 2 2 2 2 2 3 2" xfId="39571"/>
    <cellStyle name="Comma 2 2 2 2 2 2 2 4" xfId="3580"/>
    <cellStyle name="Comma 2 2 2 2 2 2 2 4 2" xfId="43617"/>
    <cellStyle name="Comma 2 2 2 2 2 2 2 5" xfId="47724"/>
    <cellStyle name="Comma 2 2 2 2 2 2 2 6" xfId="51856"/>
    <cellStyle name="Comma 2 2 2 2 2 2 2 7" xfId="56133"/>
    <cellStyle name="Comma 2 2 2 2 2 2 2 8" xfId="24048"/>
    <cellStyle name="Comma 2 2 2 2 2 2 2 9" xfId="58856"/>
    <cellStyle name="Comma 2 2 2 2 2 2 3" xfId="3581"/>
    <cellStyle name="Comma 2 2 2 2 2 2 3 2" xfId="30719"/>
    <cellStyle name="Comma 2 2 2 2 2 2 4" xfId="3582"/>
    <cellStyle name="Comma 2 2 2 2 2 2 4 2" xfId="33720"/>
    <cellStyle name="Comma 2 2 2 2 2 2 5" xfId="3583"/>
    <cellStyle name="Comma 2 2 2 2 2 2 5 2" xfId="37649"/>
    <cellStyle name="Comma 2 2 2 2 2 2 6" xfId="3584"/>
    <cellStyle name="Comma 2 2 2 2 2 2 6 2" xfId="41666"/>
    <cellStyle name="Comma 2 2 2 2 2 2 7" xfId="45802"/>
    <cellStyle name="Comma 2 2 2 2 2 2 8" xfId="49903"/>
    <cellStyle name="Comma 2 2 2 2 2 2 9" xfId="54217"/>
    <cellStyle name="Comma 2 2 2 2 2 3" xfId="3585"/>
    <cellStyle name="Comma 2 2 2 2 2 3 2" xfId="3586"/>
    <cellStyle name="Comma 2 2 2 2 2 3 2 2" xfId="35433"/>
    <cellStyle name="Comma 2 2 2 2 2 3 3" xfId="3587"/>
    <cellStyle name="Comma 2 2 2 2 2 3 3 2" xfId="39339"/>
    <cellStyle name="Comma 2 2 2 2 2 3 4" xfId="3588"/>
    <cellStyle name="Comma 2 2 2 2 2 3 4 2" xfId="43381"/>
    <cellStyle name="Comma 2 2 2 2 2 3 5" xfId="47492"/>
    <cellStyle name="Comma 2 2 2 2 2 3 6" xfId="51620"/>
    <cellStyle name="Comma 2 2 2 2 2 3 7" xfId="55901"/>
    <cellStyle name="Comma 2 2 2 2 2 3 8" xfId="24049"/>
    <cellStyle name="Comma 2 2 2 2 2 3 9" xfId="58857"/>
    <cellStyle name="Comma 2 2 2 2 2 4" xfId="3589"/>
    <cellStyle name="Comma 2 2 2 2 2 4 2" xfId="30718"/>
    <cellStyle name="Comma 2 2 2 2 2 5" xfId="3590"/>
    <cellStyle name="Comma 2 2 2 2 2 5 2" xfId="33446"/>
    <cellStyle name="Comma 2 2 2 2 2 6" xfId="3591"/>
    <cellStyle name="Comma 2 2 2 2 2 6 2" xfId="37421"/>
    <cellStyle name="Comma 2 2 2 2 2 7" xfId="3592"/>
    <cellStyle name="Comma 2 2 2 2 2 7 2" xfId="41435"/>
    <cellStyle name="Comma 2 2 2 2 2 8" xfId="45575"/>
    <cellStyle name="Comma 2 2 2 2 2 9" xfId="49666"/>
    <cellStyle name="Comma 2 2 2 2 3" xfId="3593"/>
    <cellStyle name="Comma 2 2 2 2 3 10" xfId="24050"/>
    <cellStyle name="Comma 2 2 2 2 3 11" xfId="58858"/>
    <cellStyle name="Comma 2 2 2 2 3 2" xfId="3594"/>
    <cellStyle name="Comma 2 2 2 2 3 2 2" xfId="3595"/>
    <cellStyle name="Comma 2 2 2 2 3 2 2 2" xfId="35666"/>
    <cellStyle name="Comma 2 2 2 2 3 2 3" xfId="3596"/>
    <cellStyle name="Comma 2 2 2 2 3 2 3 2" xfId="39572"/>
    <cellStyle name="Comma 2 2 2 2 3 2 4" xfId="3597"/>
    <cellStyle name="Comma 2 2 2 2 3 2 4 2" xfId="43618"/>
    <cellStyle name="Comma 2 2 2 2 3 2 5" xfId="47725"/>
    <cellStyle name="Comma 2 2 2 2 3 2 6" xfId="51857"/>
    <cellStyle name="Comma 2 2 2 2 3 2 7" xfId="56134"/>
    <cellStyle name="Comma 2 2 2 2 3 2 8" xfId="24051"/>
    <cellStyle name="Comma 2 2 2 2 3 2 9" xfId="58859"/>
    <cellStyle name="Comma 2 2 2 2 3 3" xfId="3598"/>
    <cellStyle name="Comma 2 2 2 2 3 3 2" xfId="30720"/>
    <cellStyle name="Comma 2 2 2 2 3 4" xfId="3599"/>
    <cellStyle name="Comma 2 2 2 2 3 4 2" xfId="33721"/>
    <cellStyle name="Comma 2 2 2 2 3 5" xfId="3600"/>
    <cellStyle name="Comma 2 2 2 2 3 5 2" xfId="37650"/>
    <cellStyle name="Comma 2 2 2 2 3 6" xfId="3601"/>
    <cellStyle name="Comma 2 2 2 2 3 6 2" xfId="41667"/>
    <cellStyle name="Comma 2 2 2 2 3 7" xfId="45803"/>
    <cellStyle name="Comma 2 2 2 2 3 8" xfId="49904"/>
    <cellStyle name="Comma 2 2 2 2 3 9" xfId="54218"/>
    <cellStyle name="Comma 2 2 2 2 4" xfId="3602"/>
    <cellStyle name="Comma 2 2 2 2 4 2" xfId="3603"/>
    <cellStyle name="Comma 2 2 2 2 4 2 2" xfId="35215"/>
    <cellStyle name="Comma 2 2 2 2 4 3" xfId="3604"/>
    <cellStyle name="Comma 2 2 2 2 4 3 2" xfId="39121"/>
    <cellStyle name="Comma 2 2 2 2 4 4" xfId="3605"/>
    <cellStyle name="Comma 2 2 2 2 4 4 2" xfId="43159"/>
    <cellStyle name="Comma 2 2 2 2 4 5" xfId="47274"/>
    <cellStyle name="Comma 2 2 2 2 4 6" xfId="51398"/>
    <cellStyle name="Comma 2 2 2 2 4 7" xfId="55683"/>
    <cellStyle name="Comma 2 2 2 2 4 8" xfId="24052"/>
    <cellStyle name="Comma 2 2 2 2 4 9" xfId="58860"/>
    <cellStyle name="Comma 2 2 2 2 5" xfId="3606"/>
    <cellStyle name="Comma 2 2 2 2 5 2" xfId="30717"/>
    <cellStyle name="Comma 2 2 2 2 6" xfId="3607"/>
    <cellStyle name="Comma 2 2 2 2 6 2" xfId="33230"/>
    <cellStyle name="Comma 2 2 2 2 7" xfId="3608"/>
    <cellStyle name="Comma 2 2 2 2 7 2" xfId="37205"/>
    <cellStyle name="Comma 2 2 2 2 8" xfId="3609"/>
    <cellStyle name="Comma 2 2 2 2 8 2" xfId="41219"/>
    <cellStyle name="Comma 2 2 2 2 9" xfId="45359"/>
    <cellStyle name="Comma 2 2 2 3" xfId="3610"/>
    <cellStyle name="Comma 2 2 2 3 10" xfId="53685"/>
    <cellStyle name="Comma 2 2 2 3 11" xfId="24053"/>
    <cellStyle name="Comma 2 2 2 3 12" xfId="58164"/>
    <cellStyle name="Comma 2 2 2 3 13" xfId="58861"/>
    <cellStyle name="Comma 2 2 2 3 2" xfId="3611"/>
    <cellStyle name="Comma 2 2 2 3 2 10" xfId="24054"/>
    <cellStyle name="Comma 2 2 2 3 2 11" xfId="58862"/>
    <cellStyle name="Comma 2 2 2 3 2 2" xfId="3612"/>
    <cellStyle name="Comma 2 2 2 3 2 2 2" xfId="3613"/>
    <cellStyle name="Comma 2 2 2 3 2 2 2 2" xfId="35667"/>
    <cellStyle name="Comma 2 2 2 3 2 2 3" xfId="3614"/>
    <cellStyle name="Comma 2 2 2 3 2 2 3 2" xfId="39573"/>
    <cellStyle name="Comma 2 2 2 3 2 2 4" xfId="3615"/>
    <cellStyle name="Comma 2 2 2 3 2 2 4 2" xfId="43619"/>
    <cellStyle name="Comma 2 2 2 3 2 2 5" xfId="47726"/>
    <cellStyle name="Comma 2 2 2 3 2 2 6" xfId="51858"/>
    <cellStyle name="Comma 2 2 2 3 2 2 7" xfId="56135"/>
    <cellStyle name="Comma 2 2 2 3 2 2 8" xfId="24055"/>
    <cellStyle name="Comma 2 2 2 3 2 2 9" xfId="58863"/>
    <cellStyle name="Comma 2 2 2 3 2 3" xfId="3616"/>
    <cellStyle name="Comma 2 2 2 3 2 3 2" xfId="30722"/>
    <cellStyle name="Comma 2 2 2 3 2 4" xfId="3617"/>
    <cellStyle name="Comma 2 2 2 3 2 4 2" xfId="33722"/>
    <cellStyle name="Comma 2 2 2 3 2 5" xfId="3618"/>
    <cellStyle name="Comma 2 2 2 3 2 5 2" xfId="37651"/>
    <cellStyle name="Comma 2 2 2 3 2 6" xfId="3619"/>
    <cellStyle name="Comma 2 2 2 3 2 6 2" xfId="41668"/>
    <cellStyle name="Comma 2 2 2 3 2 7" xfId="45804"/>
    <cellStyle name="Comma 2 2 2 3 2 8" xfId="49905"/>
    <cellStyle name="Comma 2 2 2 3 2 9" xfId="54219"/>
    <cellStyle name="Comma 2 2 2 3 3" xfId="3620"/>
    <cellStyle name="Comma 2 2 2 3 3 2" xfId="3621"/>
    <cellStyle name="Comma 2 2 2 3 3 2 2" xfId="35323"/>
    <cellStyle name="Comma 2 2 2 3 3 3" xfId="3622"/>
    <cellStyle name="Comma 2 2 2 3 3 3 2" xfId="39229"/>
    <cellStyle name="Comma 2 2 2 3 3 4" xfId="3623"/>
    <cellStyle name="Comma 2 2 2 3 3 4 2" xfId="43270"/>
    <cellStyle name="Comma 2 2 2 3 3 5" xfId="47382"/>
    <cellStyle name="Comma 2 2 2 3 3 6" xfId="51509"/>
    <cellStyle name="Comma 2 2 2 3 3 7" xfId="55791"/>
    <cellStyle name="Comma 2 2 2 3 3 8" xfId="24056"/>
    <cellStyle name="Comma 2 2 2 3 3 9" xfId="58864"/>
    <cellStyle name="Comma 2 2 2 3 4" xfId="3624"/>
    <cellStyle name="Comma 2 2 2 3 4 2" xfId="30721"/>
    <cellStyle name="Comma 2 2 2 3 5" xfId="3625"/>
    <cellStyle name="Comma 2 2 2 3 5 2" xfId="33336"/>
    <cellStyle name="Comma 2 2 2 3 6" xfId="3626"/>
    <cellStyle name="Comma 2 2 2 3 6 2" xfId="37311"/>
    <cellStyle name="Comma 2 2 2 3 7" xfId="3627"/>
    <cellStyle name="Comma 2 2 2 3 7 2" xfId="41325"/>
    <cellStyle name="Comma 2 2 2 3 8" xfId="45465"/>
    <cellStyle name="Comma 2 2 2 3 9" xfId="49555"/>
    <cellStyle name="Comma 2 2 2 4" xfId="3628"/>
    <cellStyle name="Comma 2 2 2 4 10" xfId="24057"/>
    <cellStyle name="Comma 2 2 2 4 11" xfId="58865"/>
    <cellStyle name="Comma 2 2 2 4 2" xfId="3629"/>
    <cellStyle name="Comma 2 2 2 4 2 2" xfId="3630"/>
    <cellStyle name="Comma 2 2 2 4 2 2 2" xfId="35668"/>
    <cellStyle name="Comma 2 2 2 4 2 3" xfId="3631"/>
    <cellStyle name="Comma 2 2 2 4 2 3 2" xfId="39574"/>
    <cellStyle name="Comma 2 2 2 4 2 4" xfId="3632"/>
    <cellStyle name="Comma 2 2 2 4 2 4 2" xfId="43620"/>
    <cellStyle name="Comma 2 2 2 4 2 5" xfId="47727"/>
    <cellStyle name="Comma 2 2 2 4 2 6" xfId="51859"/>
    <cellStyle name="Comma 2 2 2 4 2 7" xfId="56136"/>
    <cellStyle name="Comma 2 2 2 4 2 8" xfId="24058"/>
    <cellStyle name="Comma 2 2 2 4 2 9" xfId="58866"/>
    <cellStyle name="Comma 2 2 2 4 3" xfId="3633"/>
    <cellStyle name="Comma 2 2 2 4 3 2" xfId="30723"/>
    <cellStyle name="Comma 2 2 2 4 4" xfId="3634"/>
    <cellStyle name="Comma 2 2 2 4 4 2" xfId="33723"/>
    <cellStyle name="Comma 2 2 2 4 5" xfId="3635"/>
    <cellStyle name="Comma 2 2 2 4 5 2" xfId="37652"/>
    <cellStyle name="Comma 2 2 2 4 6" xfId="3636"/>
    <cellStyle name="Comma 2 2 2 4 6 2" xfId="41669"/>
    <cellStyle name="Comma 2 2 2 4 7" xfId="45805"/>
    <cellStyle name="Comma 2 2 2 4 8" xfId="49906"/>
    <cellStyle name="Comma 2 2 2 4 9" xfId="54220"/>
    <cellStyle name="Comma 2 2 2 5" xfId="3637"/>
    <cellStyle name="Comma 2 2 2 5 2" xfId="3638"/>
    <cellStyle name="Comma 2 2 2 5 2 2" xfId="35105"/>
    <cellStyle name="Comma 2 2 2 5 3" xfId="3639"/>
    <cellStyle name="Comma 2 2 2 5 3 2" xfId="39011"/>
    <cellStyle name="Comma 2 2 2 5 4" xfId="3640"/>
    <cellStyle name="Comma 2 2 2 5 4 2" xfId="43044"/>
    <cellStyle name="Comma 2 2 2 5 5" xfId="47164"/>
    <cellStyle name="Comma 2 2 2 5 6" xfId="51283"/>
    <cellStyle name="Comma 2 2 2 5 7" xfId="55573"/>
    <cellStyle name="Comma 2 2 2 5 8" xfId="24059"/>
    <cellStyle name="Comma 2 2 2 5 9" xfId="58867"/>
    <cellStyle name="Comma 2 2 2 6" xfId="3641"/>
    <cellStyle name="Comma 2 2 2 6 2" xfId="57788"/>
    <cellStyle name="Comma 2 2 2 6 3" xfId="30716"/>
    <cellStyle name="Comma 2 2 2 6 4" xfId="58868"/>
    <cellStyle name="Comma 2 2 2 7" xfId="3642"/>
    <cellStyle name="Comma 2 2 2 7 2" xfId="33065"/>
    <cellStyle name="Comma 2 2 2 8" xfId="3643"/>
    <cellStyle name="Comma 2 2 2 8 2" xfId="37091"/>
    <cellStyle name="Comma 2 2 2 9" xfId="41101"/>
    <cellStyle name="Comma 2 2 20" xfId="3644"/>
    <cellStyle name="Comma 2 2 20 10" xfId="24060"/>
    <cellStyle name="Comma 2 2 20 11" xfId="58869"/>
    <cellStyle name="Comma 2 2 20 2" xfId="3645"/>
    <cellStyle name="Comma 2 2 20 2 2" xfId="3646"/>
    <cellStyle name="Comma 2 2 20 2 2 2" xfId="36145"/>
    <cellStyle name="Comma 2 2 20 2 3" xfId="3647"/>
    <cellStyle name="Comma 2 2 20 2 3 2" xfId="40051"/>
    <cellStyle name="Comma 2 2 20 2 4" xfId="3648"/>
    <cellStyle name="Comma 2 2 20 2 4 2" xfId="44112"/>
    <cellStyle name="Comma 2 2 20 2 5" xfId="48204"/>
    <cellStyle name="Comma 2 2 20 2 6" xfId="52351"/>
    <cellStyle name="Comma 2 2 20 2 7" xfId="56613"/>
    <cellStyle name="Comma 2 2 20 2 8" xfId="24061"/>
    <cellStyle name="Comma 2 2 20 2 9" xfId="58870"/>
    <cellStyle name="Comma 2 2 20 3" xfId="3649"/>
    <cellStyle name="Comma 2 2 20 3 2" xfId="30724"/>
    <cellStyle name="Comma 2 2 20 4" xfId="3650"/>
    <cellStyle name="Comma 2 2 20 4 2" xfId="34223"/>
    <cellStyle name="Comma 2 2 20 5" xfId="3651"/>
    <cellStyle name="Comma 2 2 20 5 2" xfId="38129"/>
    <cellStyle name="Comma 2 2 20 6" xfId="3652"/>
    <cellStyle name="Comma 2 2 20 6 2" xfId="42161"/>
    <cellStyle name="Comma 2 2 20 7" xfId="46282"/>
    <cellStyle name="Comma 2 2 20 8" xfId="50399"/>
    <cellStyle name="Comma 2 2 20 9" xfId="54691"/>
    <cellStyle name="Comma 2 2 21" xfId="3653"/>
    <cellStyle name="Comma 2 2 21 10" xfId="24062"/>
    <cellStyle name="Comma 2 2 21 11" xfId="58871"/>
    <cellStyle name="Comma 2 2 21 2" xfId="3654"/>
    <cellStyle name="Comma 2 2 21 2 2" xfId="3655"/>
    <cellStyle name="Comma 2 2 21 2 2 2" xfId="36163"/>
    <cellStyle name="Comma 2 2 21 2 3" xfId="3656"/>
    <cellStyle name="Comma 2 2 21 2 3 2" xfId="40069"/>
    <cellStyle name="Comma 2 2 21 2 4" xfId="3657"/>
    <cellStyle name="Comma 2 2 21 2 4 2" xfId="44130"/>
    <cellStyle name="Comma 2 2 21 2 5" xfId="48222"/>
    <cellStyle name="Comma 2 2 21 2 6" xfId="52369"/>
    <cellStyle name="Comma 2 2 21 2 7" xfId="56631"/>
    <cellStyle name="Comma 2 2 21 2 8" xfId="24063"/>
    <cellStyle name="Comma 2 2 21 2 9" xfId="58872"/>
    <cellStyle name="Comma 2 2 21 3" xfId="3658"/>
    <cellStyle name="Comma 2 2 21 3 2" xfId="30725"/>
    <cellStyle name="Comma 2 2 21 4" xfId="3659"/>
    <cellStyle name="Comma 2 2 21 4 2" xfId="34241"/>
    <cellStyle name="Comma 2 2 21 5" xfId="3660"/>
    <cellStyle name="Comma 2 2 21 5 2" xfId="38147"/>
    <cellStyle name="Comma 2 2 21 6" xfId="3661"/>
    <cellStyle name="Comma 2 2 21 6 2" xfId="42179"/>
    <cellStyle name="Comma 2 2 21 7" xfId="46300"/>
    <cellStyle name="Comma 2 2 21 8" xfId="50417"/>
    <cellStyle name="Comma 2 2 21 9" xfId="54709"/>
    <cellStyle name="Comma 2 2 22" xfId="3662"/>
    <cellStyle name="Comma 2 2 22 10" xfId="24064"/>
    <cellStyle name="Comma 2 2 22 11" xfId="58873"/>
    <cellStyle name="Comma 2 2 22 2" xfId="3663"/>
    <cellStyle name="Comma 2 2 22 2 2" xfId="3664"/>
    <cellStyle name="Comma 2 2 22 2 2 2" xfId="36177"/>
    <cellStyle name="Comma 2 2 22 2 3" xfId="3665"/>
    <cellStyle name="Comma 2 2 22 2 3 2" xfId="40083"/>
    <cellStyle name="Comma 2 2 22 2 4" xfId="3666"/>
    <cellStyle name="Comma 2 2 22 2 4 2" xfId="44144"/>
    <cellStyle name="Comma 2 2 22 2 5" xfId="48236"/>
    <cellStyle name="Comma 2 2 22 2 6" xfId="52383"/>
    <cellStyle name="Comma 2 2 22 2 7" xfId="56645"/>
    <cellStyle name="Comma 2 2 22 2 8" xfId="24065"/>
    <cellStyle name="Comma 2 2 22 2 9" xfId="58874"/>
    <cellStyle name="Comma 2 2 22 3" xfId="3667"/>
    <cellStyle name="Comma 2 2 22 3 2" xfId="30726"/>
    <cellStyle name="Comma 2 2 22 4" xfId="3668"/>
    <cellStyle name="Comma 2 2 22 4 2" xfId="34255"/>
    <cellStyle name="Comma 2 2 22 5" xfId="3669"/>
    <cellStyle name="Comma 2 2 22 5 2" xfId="38161"/>
    <cellStyle name="Comma 2 2 22 6" xfId="3670"/>
    <cellStyle name="Comma 2 2 22 6 2" xfId="42193"/>
    <cellStyle name="Comma 2 2 22 7" xfId="46314"/>
    <cellStyle name="Comma 2 2 22 8" xfId="50431"/>
    <cellStyle name="Comma 2 2 22 9" xfId="54723"/>
    <cellStyle name="Comma 2 2 23" xfId="3671"/>
    <cellStyle name="Comma 2 2 23 10" xfId="24066"/>
    <cellStyle name="Comma 2 2 23 11" xfId="58875"/>
    <cellStyle name="Comma 2 2 23 2" xfId="3672"/>
    <cellStyle name="Comma 2 2 23 2 2" xfId="3673"/>
    <cellStyle name="Comma 2 2 23 2 2 2" xfId="36200"/>
    <cellStyle name="Comma 2 2 23 2 3" xfId="3674"/>
    <cellStyle name="Comma 2 2 23 2 3 2" xfId="40106"/>
    <cellStyle name="Comma 2 2 23 2 4" xfId="3675"/>
    <cellStyle name="Comma 2 2 23 2 4 2" xfId="44167"/>
    <cellStyle name="Comma 2 2 23 2 5" xfId="48259"/>
    <cellStyle name="Comma 2 2 23 2 6" xfId="52406"/>
    <cellStyle name="Comma 2 2 23 2 7" xfId="56668"/>
    <cellStyle name="Comma 2 2 23 2 8" xfId="24067"/>
    <cellStyle name="Comma 2 2 23 2 9" xfId="58876"/>
    <cellStyle name="Comma 2 2 23 3" xfId="3676"/>
    <cellStyle name="Comma 2 2 23 3 2" xfId="30727"/>
    <cellStyle name="Comma 2 2 23 4" xfId="3677"/>
    <cellStyle name="Comma 2 2 23 4 2" xfId="34278"/>
    <cellStyle name="Comma 2 2 23 5" xfId="3678"/>
    <cellStyle name="Comma 2 2 23 5 2" xfId="38184"/>
    <cellStyle name="Comma 2 2 23 6" xfId="3679"/>
    <cellStyle name="Comma 2 2 23 6 2" xfId="42216"/>
    <cellStyle name="Comma 2 2 23 7" xfId="46337"/>
    <cellStyle name="Comma 2 2 23 8" xfId="50454"/>
    <cellStyle name="Comma 2 2 23 9" xfId="54746"/>
    <cellStyle name="Comma 2 2 24" xfId="3680"/>
    <cellStyle name="Comma 2 2 24 10" xfId="24068"/>
    <cellStyle name="Comma 2 2 24 11" xfId="58877"/>
    <cellStyle name="Comma 2 2 24 2" xfId="3681"/>
    <cellStyle name="Comma 2 2 24 2 2" xfId="3682"/>
    <cellStyle name="Comma 2 2 24 2 2 2" xfId="36254"/>
    <cellStyle name="Comma 2 2 24 2 3" xfId="3683"/>
    <cellStyle name="Comma 2 2 24 2 3 2" xfId="40160"/>
    <cellStyle name="Comma 2 2 24 2 4" xfId="3684"/>
    <cellStyle name="Comma 2 2 24 2 4 2" xfId="44221"/>
    <cellStyle name="Comma 2 2 24 2 5" xfId="48313"/>
    <cellStyle name="Comma 2 2 24 2 6" xfId="52460"/>
    <cellStyle name="Comma 2 2 24 2 7" xfId="56722"/>
    <cellStyle name="Comma 2 2 24 2 8" xfId="24069"/>
    <cellStyle name="Comma 2 2 24 2 9" xfId="58878"/>
    <cellStyle name="Comma 2 2 24 3" xfId="3685"/>
    <cellStyle name="Comma 2 2 24 3 2" xfId="30728"/>
    <cellStyle name="Comma 2 2 24 4" xfId="3686"/>
    <cellStyle name="Comma 2 2 24 4 2" xfId="34332"/>
    <cellStyle name="Comma 2 2 24 5" xfId="3687"/>
    <cellStyle name="Comma 2 2 24 5 2" xfId="38238"/>
    <cellStyle name="Comma 2 2 24 6" xfId="3688"/>
    <cellStyle name="Comma 2 2 24 6 2" xfId="42270"/>
    <cellStyle name="Comma 2 2 24 7" xfId="46391"/>
    <cellStyle name="Comma 2 2 24 8" xfId="50508"/>
    <cellStyle name="Comma 2 2 24 9" xfId="54800"/>
    <cellStyle name="Comma 2 2 25" xfId="3689"/>
    <cellStyle name="Comma 2 2 25 10" xfId="24070"/>
    <cellStyle name="Comma 2 2 25 11" xfId="58879"/>
    <cellStyle name="Comma 2 2 25 2" xfId="3690"/>
    <cellStyle name="Comma 2 2 25 2 2" xfId="3691"/>
    <cellStyle name="Comma 2 2 25 2 2 2" xfId="36308"/>
    <cellStyle name="Comma 2 2 25 2 3" xfId="3692"/>
    <cellStyle name="Comma 2 2 25 2 3 2" xfId="40214"/>
    <cellStyle name="Comma 2 2 25 2 4" xfId="3693"/>
    <cellStyle name="Comma 2 2 25 2 4 2" xfId="44275"/>
    <cellStyle name="Comma 2 2 25 2 5" xfId="48367"/>
    <cellStyle name="Comma 2 2 25 2 6" xfId="52514"/>
    <cellStyle name="Comma 2 2 25 2 7" xfId="56776"/>
    <cellStyle name="Comma 2 2 25 2 8" xfId="24071"/>
    <cellStyle name="Comma 2 2 25 2 9" xfId="58880"/>
    <cellStyle name="Comma 2 2 25 3" xfId="3694"/>
    <cellStyle name="Comma 2 2 25 3 2" xfId="30729"/>
    <cellStyle name="Comma 2 2 25 4" xfId="3695"/>
    <cellStyle name="Comma 2 2 25 4 2" xfId="34386"/>
    <cellStyle name="Comma 2 2 25 5" xfId="3696"/>
    <cellStyle name="Comma 2 2 25 5 2" xfId="38292"/>
    <cellStyle name="Comma 2 2 25 6" xfId="3697"/>
    <cellStyle name="Comma 2 2 25 6 2" xfId="42324"/>
    <cellStyle name="Comma 2 2 25 7" xfId="46445"/>
    <cellStyle name="Comma 2 2 25 8" xfId="50562"/>
    <cellStyle name="Comma 2 2 25 9" xfId="54854"/>
    <cellStyle name="Comma 2 2 26" xfId="3698"/>
    <cellStyle name="Comma 2 2 26 10" xfId="24072"/>
    <cellStyle name="Comma 2 2 26 11" xfId="58881"/>
    <cellStyle name="Comma 2 2 26 2" xfId="3699"/>
    <cellStyle name="Comma 2 2 26 2 2" xfId="3700"/>
    <cellStyle name="Comma 2 2 26 2 2 2" xfId="36360"/>
    <cellStyle name="Comma 2 2 26 2 3" xfId="3701"/>
    <cellStyle name="Comma 2 2 26 2 3 2" xfId="40266"/>
    <cellStyle name="Comma 2 2 26 2 4" xfId="3702"/>
    <cellStyle name="Comma 2 2 26 2 4 2" xfId="44327"/>
    <cellStyle name="Comma 2 2 26 2 5" xfId="48419"/>
    <cellStyle name="Comma 2 2 26 2 6" xfId="52566"/>
    <cellStyle name="Comma 2 2 26 2 7" xfId="56828"/>
    <cellStyle name="Comma 2 2 26 2 8" xfId="24073"/>
    <cellStyle name="Comma 2 2 26 2 9" xfId="58882"/>
    <cellStyle name="Comma 2 2 26 3" xfId="3703"/>
    <cellStyle name="Comma 2 2 26 3 2" xfId="30730"/>
    <cellStyle name="Comma 2 2 26 4" xfId="3704"/>
    <cellStyle name="Comma 2 2 26 4 2" xfId="34438"/>
    <cellStyle name="Comma 2 2 26 5" xfId="3705"/>
    <cellStyle name="Comma 2 2 26 5 2" xfId="38344"/>
    <cellStyle name="Comma 2 2 26 6" xfId="3706"/>
    <cellStyle name="Comma 2 2 26 6 2" xfId="42376"/>
    <cellStyle name="Comma 2 2 26 7" xfId="46497"/>
    <cellStyle name="Comma 2 2 26 8" xfId="50614"/>
    <cellStyle name="Comma 2 2 26 9" xfId="54906"/>
    <cellStyle name="Comma 2 2 27" xfId="3707"/>
    <cellStyle name="Comma 2 2 27 10" xfId="24074"/>
    <cellStyle name="Comma 2 2 27 11" xfId="58883"/>
    <cellStyle name="Comma 2 2 27 2" xfId="3708"/>
    <cellStyle name="Comma 2 2 27 2 2" xfId="3709"/>
    <cellStyle name="Comma 2 2 27 2 2 2" xfId="36413"/>
    <cellStyle name="Comma 2 2 27 2 3" xfId="3710"/>
    <cellStyle name="Comma 2 2 27 2 3 2" xfId="40319"/>
    <cellStyle name="Comma 2 2 27 2 4" xfId="3711"/>
    <cellStyle name="Comma 2 2 27 2 4 2" xfId="44380"/>
    <cellStyle name="Comma 2 2 27 2 5" xfId="48472"/>
    <cellStyle name="Comma 2 2 27 2 6" xfId="52619"/>
    <cellStyle name="Comma 2 2 27 2 7" xfId="56881"/>
    <cellStyle name="Comma 2 2 27 2 8" xfId="24075"/>
    <cellStyle name="Comma 2 2 27 2 9" xfId="58884"/>
    <cellStyle name="Comma 2 2 27 3" xfId="3712"/>
    <cellStyle name="Comma 2 2 27 3 2" xfId="30731"/>
    <cellStyle name="Comma 2 2 27 4" xfId="3713"/>
    <cellStyle name="Comma 2 2 27 4 2" xfId="34490"/>
    <cellStyle name="Comma 2 2 27 5" xfId="3714"/>
    <cellStyle name="Comma 2 2 27 5 2" xfId="38396"/>
    <cellStyle name="Comma 2 2 27 6" xfId="3715"/>
    <cellStyle name="Comma 2 2 27 6 2" xfId="42429"/>
    <cellStyle name="Comma 2 2 27 7" xfId="46549"/>
    <cellStyle name="Comma 2 2 27 8" xfId="50668"/>
    <cellStyle name="Comma 2 2 27 9" xfId="54958"/>
    <cellStyle name="Comma 2 2 28" xfId="3716"/>
    <cellStyle name="Comma 2 2 28 10" xfId="24076"/>
    <cellStyle name="Comma 2 2 28 11" xfId="58885"/>
    <cellStyle name="Comma 2 2 28 2" xfId="3717"/>
    <cellStyle name="Comma 2 2 28 2 2" xfId="3718"/>
    <cellStyle name="Comma 2 2 28 2 2 2" xfId="36466"/>
    <cellStyle name="Comma 2 2 28 2 3" xfId="3719"/>
    <cellStyle name="Comma 2 2 28 2 3 2" xfId="40372"/>
    <cellStyle name="Comma 2 2 28 2 4" xfId="3720"/>
    <cellStyle name="Comma 2 2 28 2 4 2" xfId="44433"/>
    <cellStyle name="Comma 2 2 28 2 5" xfId="48525"/>
    <cellStyle name="Comma 2 2 28 2 6" xfId="52672"/>
    <cellStyle name="Comma 2 2 28 2 7" xfId="56934"/>
    <cellStyle name="Comma 2 2 28 2 8" xfId="24077"/>
    <cellStyle name="Comma 2 2 28 2 9" xfId="58886"/>
    <cellStyle name="Comma 2 2 28 3" xfId="3721"/>
    <cellStyle name="Comma 2 2 28 3 2" xfId="30732"/>
    <cellStyle name="Comma 2 2 28 4" xfId="3722"/>
    <cellStyle name="Comma 2 2 28 4 2" xfId="34543"/>
    <cellStyle name="Comma 2 2 28 5" xfId="3723"/>
    <cellStyle name="Comma 2 2 28 5 2" xfId="38449"/>
    <cellStyle name="Comma 2 2 28 6" xfId="3724"/>
    <cellStyle name="Comma 2 2 28 6 2" xfId="42482"/>
    <cellStyle name="Comma 2 2 28 7" xfId="46602"/>
    <cellStyle name="Comma 2 2 28 8" xfId="50721"/>
    <cellStyle name="Comma 2 2 28 9" xfId="55011"/>
    <cellStyle name="Comma 2 2 29" xfId="3725"/>
    <cellStyle name="Comma 2 2 29 10" xfId="24078"/>
    <cellStyle name="Comma 2 2 29 11" xfId="58887"/>
    <cellStyle name="Comma 2 2 29 2" xfId="3726"/>
    <cellStyle name="Comma 2 2 29 2 2" xfId="3727"/>
    <cellStyle name="Comma 2 2 29 2 2 2" xfId="36526"/>
    <cellStyle name="Comma 2 2 29 2 3" xfId="3728"/>
    <cellStyle name="Comma 2 2 29 2 3 2" xfId="40432"/>
    <cellStyle name="Comma 2 2 29 2 4" xfId="3729"/>
    <cellStyle name="Comma 2 2 29 2 4 2" xfId="44493"/>
    <cellStyle name="Comma 2 2 29 2 5" xfId="48585"/>
    <cellStyle name="Comma 2 2 29 2 6" xfId="52732"/>
    <cellStyle name="Comma 2 2 29 2 7" xfId="56994"/>
    <cellStyle name="Comma 2 2 29 2 8" xfId="24079"/>
    <cellStyle name="Comma 2 2 29 2 9" xfId="58888"/>
    <cellStyle name="Comma 2 2 29 3" xfId="3730"/>
    <cellStyle name="Comma 2 2 29 3 2" xfId="30733"/>
    <cellStyle name="Comma 2 2 29 4" xfId="3731"/>
    <cellStyle name="Comma 2 2 29 4 2" xfId="34603"/>
    <cellStyle name="Comma 2 2 29 5" xfId="3732"/>
    <cellStyle name="Comma 2 2 29 5 2" xfId="38509"/>
    <cellStyle name="Comma 2 2 29 6" xfId="3733"/>
    <cellStyle name="Comma 2 2 29 6 2" xfId="42542"/>
    <cellStyle name="Comma 2 2 29 7" xfId="46662"/>
    <cellStyle name="Comma 2 2 29 8" xfId="50781"/>
    <cellStyle name="Comma 2 2 29 9" xfId="55071"/>
    <cellStyle name="Comma 2 2 3" xfId="3734"/>
    <cellStyle name="Comma 2 2 3 10" xfId="45225"/>
    <cellStyle name="Comma 2 2 3 11" xfId="49351"/>
    <cellStyle name="Comma 2 2 3 12" xfId="53882"/>
    <cellStyle name="Comma 2 2 3 13" xfId="24080"/>
    <cellStyle name="Comma 2 2 3 14" xfId="58163"/>
    <cellStyle name="Comma 2 2 3 15" xfId="58889"/>
    <cellStyle name="Comma 2 2 3 2" xfId="3735"/>
    <cellStyle name="Comma 2 2 3 2 10" xfId="49468"/>
    <cellStyle name="Comma 2 2 3 2 11" xfId="53663"/>
    <cellStyle name="Comma 2 2 3 2 12" xfId="24081"/>
    <cellStyle name="Comma 2 2 3 2 13" xfId="58890"/>
    <cellStyle name="Comma 2 2 3 2 2" xfId="3736"/>
    <cellStyle name="Comma 2 2 3 2 2 10" xfId="54018"/>
    <cellStyle name="Comma 2 2 3 2 2 11" xfId="24082"/>
    <cellStyle name="Comma 2 2 3 2 2 12" xfId="58891"/>
    <cellStyle name="Comma 2 2 3 2 2 2" xfId="3737"/>
    <cellStyle name="Comma 2 2 3 2 2 2 10" xfId="24083"/>
    <cellStyle name="Comma 2 2 3 2 2 2 11" xfId="58892"/>
    <cellStyle name="Comma 2 2 3 2 2 2 2" xfId="3738"/>
    <cellStyle name="Comma 2 2 3 2 2 2 2 2" xfId="3739"/>
    <cellStyle name="Comma 2 2 3 2 2 2 2 2 2" xfId="35669"/>
    <cellStyle name="Comma 2 2 3 2 2 2 2 3" xfId="3740"/>
    <cellStyle name="Comma 2 2 3 2 2 2 2 3 2" xfId="39575"/>
    <cellStyle name="Comma 2 2 3 2 2 2 2 4" xfId="3741"/>
    <cellStyle name="Comma 2 2 3 2 2 2 2 4 2" xfId="43621"/>
    <cellStyle name="Comma 2 2 3 2 2 2 2 5" xfId="47728"/>
    <cellStyle name="Comma 2 2 3 2 2 2 2 6" xfId="51860"/>
    <cellStyle name="Comma 2 2 3 2 2 2 2 7" xfId="56137"/>
    <cellStyle name="Comma 2 2 3 2 2 2 2 8" xfId="24084"/>
    <cellStyle name="Comma 2 2 3 2 2 2 2 9" xfId="58893"/>
    <cellStyle name="Comma 2 2 3 2 2 2 3" xfId="3742"/>
    <cellStyle name="Comma 2 2 3 2 2 2 3 2" xfId="30737"/>
    <cellStyle name="Comma 2 2 3 2 2 2 4" xfId="3743"/>
    <cellStyle name="Comma 2 2 3 2 2 2 4 2" xfId="33724"/>
    <cellStyle name="Comma 2 2 3 2 2 2 5" xfId="3744"/>
    <cellStyle name="Comma 2 2 3 2 2 2 5 2" xfId="37653"/>
    <cellStyle name="Comma 2 2 3 2 2 2 6" xfId="3745"/>
    <cellStyle name="Comma 2 2 3 2 2 2 6 2" xfId="41670"/>
    <cellStyle name="Comma 2 2 3 2 2 2 7" xfId="45806"/>
    <cellStyle name="Comma 2 2 3 2 2 2 8" xfId="49907"/>
    <cellStyle name="Comma 2 2 3 2 2 2 9" xfId="54221"/>
    <cellStyle name="Comma 2 2 3 2 2 3" xfId="3746"/>
    <cellStyle name="Comma 2 2 3 2 2 3 2" xfId="3747"/>
    <cellStyle name="Comma 2 2 3 2 2 3 2 2" xfId="35457"/>
    <cellStyle name="Comma 2 2 3 2 2 3 3" xfId="3748"/>
    <cellStyle name="Comma 2 2 3 2 2 3 3 2" xfId="39363"/>
    <cellStyle name="Comma 2 2 3 2 2 3 4" xfId="3749"/>
    <cellStyle name="Comma 2 2 3 2 2 3 4 2" xfId="43405"/>
    <cellStyle name="Comma 2 2 3 2 2 3 5" xfId="47516"/>
    <cellStyle name="Comma 2 2 3 2 2 3 6" xfId="51644"/>
    <cellStyle name="Comma 2 2 3 2 2 3 7" xfId="55925"/>
    <cellStyle name="Comma 2 2 3 2 2 3 8" xfId="24085"/>
    <cellStyle name="Comma 2 2 3 2 2 3 9" xfId="58894"/>
    <cellStyle name="Comma 2 2 3 2 2 4" xfId="3750"/>
    <cellStyle name="Comma 2 2 3 2 2 4 2" xfId="30736"/>
    <cellStyle name="Comma 2 2 3 2 2 5" xfId="3751"/>
    <cellStyle name="Comma 2 2 3 2 2 5 2" xfId="33470"/>
    <cellStyle name="Comma 2 2 3 2 2 6" xfId="3752"/>
    <cellStyle name="Comma 2 2 3 2 2 6 2" xfId="37445"/>
    <cellStyle name="Comma 2 2 3 2 2 7" xfId="3753"/>
    <cellStyle name="Comma 2 2 3 2 2 7 2" xfId="41459"/>
    <cellStyle name="Comma 2 2 3 2 2 8" xfId="45599"/>
    <cellStyle name="Comma 2 2 3 2 2 9" xfId="49690"/>
    <cellStyle name="Comma 2 2 3 2 3" xfId="3754"/>
    <cellStyle name="Comma 2 2 3 2 3 10" xfId="24086"/>
    <cellStyle name="Comma 2 2 3 2 3 11" xfId="58895"/>
    <cellStyle name="Comma 2 2 3 2 3 2" xfId="3755"/>
    <cellStyle name="Comma 2 2 3 2 3 2 2" xfId="3756"/>
    <cellStyle name="Comma 2 2 3 2 3 2 2 2" xfId="35670"/>
    <cellStyle name="Comma 2 2 3 2 3 2 3" xfId="3757"/>
    <cellStyle name="Comma 2 2 3 2 3 2 3 2" xfId="39576"/>
    <cellStyle name="Comma 2 2 3 2 3 2 4" xfId="3758"/>
    <cellStyle name="Comma 2 2 3 2 3 2 4 2" xfId="43622"/>
    <cellStyle name="Comma 2 2 3 2 3 2 5" xfId="47729"/>
    <cellStyle name="Comma 2 2 3 2 3 2 6" xfId="51861"/>
    <cellStyle name="Comma 2 2 3 2 3 2 7" xfId="56138"/>
    <cellStyle name="Comma 2 2 3 2 3 2 8" xfId="24087"/>
    <cellStyle name="Comma 2 2 3 2 3 2 9" xfId="58896"/>
    <cellStyle name="Comma 2 2 3 2 3 3" xfId="3759"/>
    <cellStyle name="Comma 2 2 3 2 3 3 2" xfId="30738"/>
    <cellStyle name="Comma 2 2 3 2 3 4" xfId="3760"/>
    <cellStyle name="Comma 2 2 3 2 3 4 2" xfId="33725"/>
    <cellStyle name="Comma 2 2 3 2 3 5" xfId="3761"/>
    <cellStyle name="Comma 2 2 3 2 3 5 2" xfId="37654"/>
    <cellStyle name="Comma 2 2 3 2 3 6" xfId="3762"/>
    <cellStyle name="Comma 2 2 3 2 3 6 2" xfId="41671"/>
    <cellStyle name="Comma 2 2 3 2 3 7" xfId="45807"/>
    <cellStyle name="Comma 2 2 3 2 3 8" xfId="49908"/>
    <cellStyle name="Comma 2 2 3 2 3 9" xfId="54222"/>
    <cellStyle name="Comma 2 2 3 2 4" xfId="3763"/>
    <cellStyle name="Comma 2 2 3 2 4 2" xfId="3764"/>
    <cellStyle name="Comma 2 2 3 2 4 2 2" xfId="35239"/>
    <cellStyle name="Comma 2 2 3 2 4 3" xfId="3765"/>
    <cellStyle name="Comma 2 2 3 2 4 3 2" xfId="39145"/>
    <cellStyle name="Comma 2 2 3 2 4 4" xfId="3766"/>
    <cellStyle name="Comma 2 2 3 2 4 4 2" xfId="43183"/>
    <cellStyle name="Comma 2 2 3 2 4 5" xfId="47298"/>
    <cellStyle name="Comma 2 2 3 2 4 6" xfId="51422"/>
    <cellStyle name="Comma 2 2 3 2 4 7" xfId="55707"/>
    <cellStyle name="Comma 2 2 3 2 4 8" xfId="24088"/>
    <cellStyle name="Comma 2 2 3 2 4 9" xfId="58897"/>
    <cellStyle name="Comma 2 2 3 2 5" xfId="3767"/>
    <cellStyle name="Comma 2 2 3 2 5 2" xfId="30735"/>
    <cellStyle name="Comma 2 2 3 2 6" xfId="3768"/>
    <cellStyle name="Comma 2 2 3 2 6 2" xfId="33254"/>
    <cellStyle name="Comma 2 2 3 2 7" xfId="3769"/>
    <cellStyle name="Comma 2 2 3 2 7 2" xfId="37229"/>
    <cellStyle name="Comma 2 2 3 2 8" xfId="3770"/>
    <cellStyle name="Comma 2 2 3 2 8 2" xfId="41243"/>
    <cellStyle name="Comma 2 2 3 2 9" xfId="45383"/>
    <cellStyle name="Comma 2 2 3 3" xfId="3771"/>
    <cellStyle name="Comma 2 2 3 3 10" xfId="53773"/>
    <cellStyle name="Comma 2 2 3 3 11" xfId="24089"/>
    <cellStyle name="Comma 2 2 3 3 12" xfId="58898"/>
    <cellStyle name="Comma 2 2 3 3 2" xfId="3772"/>
    <cellStyle name="Comma 2 2 3 3 2 10" xfId="24090"/>
    <cellStyle name="Comma 2 2 3 3 2 11" xfId="58899"/>
    <cellStyle name="Comma 2 2 3 3 2 2" xfId="3773"/>
    <cellStyle name="Comma 2 2 3 3 2 2 2" xfId="3774"/>
    <cellStyle name="Comma 2 2 3 3 2 2 2 2" xfId="35671"/>
    <cellStyle name="Comma 2 2 3 3 2 2 3" xfId="3775"/>
    <cellStyle name="Comma 2 2 3 3 2 2 3 2" xfId="39577"/>
    <cellStyle name="Comma 2 2 3 3 2 2 4" xfId="3776"/>
    <cellStyle name="Comma 2 2 3 3 2 2 4 2" xfId="43623"/>
    <cellStyle name="Comma 2 2 3 3 2 2 5" xfId="47730"/>
    <cellStyle name="Comma 2 2 3 3 2 2 6" xfId="51862"/>
    <cellStyle name="Comma 2 2 3 3 2 2 7" xfId="56139"/>
    <cellStyle name="Comma 2 2 3 3 2 2 8" xfId="24091"/>
    <cellStyle name="Comma 2 2 3 3 2 2 9" xfId="58900"/>
    <cellStyle name="Comma 2 2 3 3 2 3" xfId="3777"/>
    <cellStyle name="Comma 2 2 3 3 2 3 2" xfId="30740"/>
    <cellStyle name="Comma 2 2 3 3 2 4" xfId="3778"/>
    <cellStyle name="Comma 2 2 3 3 2 4 2" xfId="33726"/>
    <cellStyle name="Comma 2 2 3 3 2 5" xfId="3779"/>
    <cellStyle name="Comma 2 2 3 3 2 5 2" xfId="37655"/>
    <cellStyle name="Comma 2 2 3 3 2 6" xfId="3780"/>
    <cellStyle name="Comma 2 2 3 3 2 6 2" xfId="41672"/>
    <cellStyle name="Comma 2 2 3 3 2 7" xfId="45808"/>
    <cellStyle name="Comma 2 2 3 3 2 8" xfId="49909"/>
    <cellStyle name="Comma 2 2 3 3 2 9" xfId="54223"/>
    <cellStyle name="Comma 2 2 3 3 3" xfId="3781"/>
    <cellStyle name="Comma 2 2 3 3 3 2" xfId="3782"/>
    <cellStyle name="Comma 2 2 3 3 3 2 2" xfId="35347"/>
    <cellStyle name="Comma 2 2 3 3 3 3" xfId="3783"/>
    <cellStyle name="Comma 2 2 3 3 3 3 2" xfId="39253"/>
    <cellStyle name="Comma 2 2 3 3 3 4" xfId="3784"/>
    <cellStyle name="Comma 2 2 3 3 3 4 2" xfId="43294"/>
    <cellStyle name="Comma 2 2 3 3 3 5" xfId="47406"/>
    <cellStyle name="Comma 2 2 3 3 3 6" xfId="51533"/>
    <cellStyle name="Comma 2 2 3 3 3 7" xfId="55815"/>
    <cellStyle name="Comma 2 2 3 3 3 8" xfId="24092"/>
    <cellStyle name="Comma 2 2 3 3 3 9" xfId="58901"/>
    <cellStyle name="Comma 2 2 3 3 4" xfId="3785"/>
    <cellStyle name="Comma 2 2 3 3 4 2" xfId="30739"/>
    <cellStyle name="Comma 2 2 3 3 5" xfId="3786"/>
    <cellStyle name="Comma 2 2 3 3 5 2" xfId="33360"/>
    <cellStyle name="Comma 2 2 3 3 6" xfId="3787"/>
    <cellStyle name="Comma 2 2 3 3 6 2" xfId="37335"/>
    <cellStyle name="Comma 2 2 3 3 7" xfId="3788"/>
    <cellStyle name="Comma 2 2 3 3 7 2" xfId="41349"/>
    <cellStyle name="Comma 2 2 3 3 8" xfId="45489"/>
    <cellStyle name="Comma 2 2 3 3 9" xfId="49579"/>
    <cellStyle name="Comma 2 2 3 4" xfId="3789"/>
    <cellStyle name="Comma 2 2 3 4 10" xfId="24093"/>
    <cellStyle name="Comma 2 2 3 4 11" xfId="58902"/>
    <cellStyle name="Comma 2 2 3 4 2" xfId="3790"/>
    <cellStyle name="Comma 2 2 3 4 2 2" xfId="3791"/>
    <cellStyle name="Comma 2 2 3 4 2 2 2" xfId="35672"/>
    <cellStyle name="Comma 2 2 3 4 2 3" xfId="3792"/>
    <cellStyle name="Comma 2 2 3 4 2 3 2" xfId="39578"/>
    <cellStyle name="Comma 2 2 3 4 2 4" xfId="3793"/>
    <cellStyle name="Comma 2 2 3 4 2 4 2" xfId="43624"/>
    <cellStyle name="Comma 2 2 3 4 2 5" xfId="47731"/>
    <cellStyle name="Comma 2 2 3 4 2 6" xfId="51863"/>
    <cellStyle name="Comma 2 2 3 4 2 7" xfId="56140"/>
    <cellStyle name="Comma 2 2 3 4 2 8" xfId="24094"/>
    <cellStyle name="Comma 2 2 3 4 2 9" xfId="58903"/>
    <cellStyle name="Comma 2 2 3 4 3" xfId="3794"/>
    <cellStyle name="Comma 2 2 3 4 3 2" xfId="30741"/>
    <cellStyle name="Comma 2 2 3 4 4" xfId="3795"/>
    <cellStyle name="Comma 2 2 3 4 4 2" xfId="33727"/>
    <cellStyle name="Comma 2 2 3 4 5" xfId="3796"/>
    <cellStyle name="Comma 2 2 3 4 5 2" xfId="37656"/>
    <cellStyle name="Comma 2 2 3 4 6" xfId="3797"/>
    <cellStyle name="Comma 2 2 3 4 6 2" xfId="41673"/>
    <cellStyle name="Comma 2 2 3 4 7" xfId="45809"/>
    <cellStyle name="Comma 2 2 3 4 8" xfId="49910"/>
    <cellStyle name="Comma 2 2 3 4 9" xfId="54224"/>
    <cellStyle name="Comma 2 2 3 5" xfId="3798"/>
    <cellStyle name="Comma 2 2 3 5 2" xfId="3799"/>
    <cellStyle name="Comma 2 2 3 5 2 2" xfId="35129"/>
    <cellStyle name="Comma 2 2 3 5 3" xfId="3800"/>
    <cellStyle name="Comma 2 2 3 5 3 2" xfId="39035"/>
    <cellStyle name="Comma 2 2 3 5 4" xfId="3801"/>
    <cellStyle name="Comma 2 2 3 5 4 2" xfId="43068"/>
    <cellStyle name="Comma 2 2 3 5 5" xfId="47188"/>
    <cellStyle name="Comma 2 2 3 5 6" xfId="51307"/>
    <cellStyle name="Comma 2 2 3 5 7" xfId="55597"/>
    <cellStyle name="Comma 2 2 3 5 8" xfId="24095"/>
    <cellStyle name="Comma 2 2 3 5 9" xfId="58904"/>
    <cellStyle name="Comma 2 2 3 6" xfId="3802"/>
    <cellStyle name="Comma 2 2 3 6 2" xfId="3803"/>
    <cellStyle name="Comma 2 2 3 6 3" xfId="30734"/>
    <cellStyle name="Comma 2 2 3 6 4" xfId="58905"/>
    <cellStyle name="Comma 2 2 3 7" xfId="3804"/>
    <cellStyle name="Comma 2 2 3 7 2" xfId="33151"/>
    <cellStyle name="Comma 2 2 3 7 3" xfId="58906"/>
    <cellStyle name="Comma 2 2 3 8" xfId="3805"/>
    <cellStyle name="Comma 2 2 3 8 2" xfId="37077"/>
    <cellStyle name="Comma 2 2 3 9" xfId="3806"/>
    <cellStyle name="Comma 2 2 3 9 2" xfId="41087"/>
    <cellStyle name="Comma 2 2 30" xfId="3807"/>
    <cellStyle name="Comma 2 2 30 10" xfId="24096"/>
    <cellStyle name="Comma 2 2 30 11" xfId="58907"/>
    <cellStyle name="Comma 2 2 30 2" xfId="3808"/>
    <cellStyle name="Comma 2 2 30 2 2" xfId="3809"/>
    <cellStyle name="Comma 2 2 30 2 2 2" xfId="36584"/>
    <cellStyle name="Comma 2 2 30 2 3" xfId="3810"/>
    <cellStyle name="Comma 2 2 30 2 3 2" xfId="40490"/>
    <cellStyle name="Comma 2 2 30 2 4" xfId="3811"/>
    <cellStyle name="Comma 2 2 30 2 4 2" xfId="44551"/>
    <cellStyle name="Comma 2 2 30 2 5" xfId="48643"/>
    <cellStyle name="Comma 2 2 30 2 6" xfId="52790"/>
    <cellStyle name="Comma 2 2 30 2 7" xfId="57052"/>
    <cellStyle name="Comma 2 2 30 2 8" xfId="24097"/>
    <cellStyle name="Comma 2 2 30 2 9" xfId="58908"/>
    <cellStyle name="Comma 2 2 30 3" xfId="3812"/>
    <cellStyle name="Comma 2 2 30 3 2" xfId="30742"/>
    <cellStyle name="Comma 2 2 30 4" xfId="3813"/>
    <cellStyle name="Comma 2 2 30 4 2" xfId="34661"/>
    <cellStyle name="Comma 2 2 30 5" xfId="3814"/>
    <cellStyle name="Comma 2 2 30 5 2" xfId="38567"/>
    <cellStyle name="Comma 2 2 30 6" xfId="3815"/>
    <cellStyle name="Comma 2 2 30 6 2" xfId="42600"/>
    <cellStyle name="Comma 2 2 30 7" xfId="46720"/>
    <cellStyle name="Comma 2 2 30 8" xfId="50839"/>
    <cellStyle name="Comma 2 2 30 9" xfId="55129"/>
    <cellStyle name="Comma 2 2 31" xfId="3816"/>
    <cellStyle name="Comma 2 2 31 10" xfId="24098"/>
    <cellStyle name="Comma 2 2 31 11" xfId="58909"/>
    <cellStyle name="Comma 2 2 31 2" xfId="3817"/>
    <cellStyle name="Comma 2 2 31 2 2" xfId="3818"/>
    <cellStyle name="Comma 2 2 31 2 2 2" xfId="36642"/>
    <cellStyle name="Comma 2 2 31 2 3" xfId="3819"/>
    <cellStyle name="Comma 2 2 31 2 3 2" xfId="40547"/>
    <cellStyle name="Comma 2 2 31 2 4" xfId="3820"/>
    <cellStyle name="Comma 2 2 31 2 4 2" xfId="44608"/>
    <cellStyle name="Comma 2 2 31 2 5" xfId="48700"/>
    <cellStyle name="Comma 2 2 31 2 6" xfId="52847"/>
    <cellStyle name="Comma 2 2 31 2 7" xfId="57109"/>
    <cellStyle name="Comma 2 2 31 2 8" xfId="24099"/>
    <cellStyle name="Comma 2 2 31 2 9" xfId="58910"/>
    <cellStyle name="Comma 2 2 31 3" xfId="3821"/>
    <cellStyle name="Comma 2 2 31 3 2" xfId="30743"/>
    <cellStyle name="Comma 2 2 31 4" xfId="3822"/>
    <cellStyle name="Comma 2 2 31 4 2" xfId="34718"/>
    <cellStyle name="Comma 2 2 31 5" xfId="3823"/>
    <cellStyle name="Comma 2 2 31 5 2" xfId="38624"/>
    <cellStyle name="Comma 2 2 31 6" xfId="3824"/>
    <cellStyle name="Comma 2 2 31 6 2" xfId="42657"/>
    <cellStyle name="Comma 2 2 31 7" xfId="46777"/>
    <cellStyle name="Comma 2 2 31 8" xfId="50896"/>
    <cellStyle name="Comma 2 2 31 9" xfId="55186"/>
    <cellStyle name="Comma 2 2 32" xfId="3825"/>
    <cellStyle name="Comma 2 2 32 10" xfId="24100"/>
    <cellStyle name="Comma 2 2 32 11" xfId="58911"/>
    <cellStyle name="Comma 2 2 32 2" xfId="3826"/>
    <cellStyle name="Comma 2 2 32 2 2" xfId="3827"/>
    <cellStyle name="Comma 2 2 32 2 2 2" xfId="36695"/>
    <cellStyle name="Comma 2 2 32 2 3" xfId="3828"/>
    <cellStyle name="Comma 2 2 32 2 3 2" xfId="40600"/>
    <cellStyle name="Comma 2 2 32 2 4" xfId="3829"/>
    <cellStyle name="Comma 2 2 32 2 4 2" xfId="44661"/>
    <cellStyle name="Comma 2 2 32 2 5" xfId="48753"/>
    <cellStyle name="Comma 2 2 32 2 6" xfId="52900"/>
    <cellStyle name="Comma 2 2 32 2 7" xfId="57162"/>
    <cellStyle name="Comma 2 2 32 2 8" xfId="24101"/>
    <cellStyle name="Comma 2 2 32 2 9" xfId="58912"/>
    <cellStyle name="Comma 2 2 32 3" xfId="3830"/>
    <cellStyle name="Comma 2 2 32 3 2" xfId="30744"/>
    <cellStyle name="Comma 2 2 32 4" xfId="3831"/>
    <cellStyle name="Comma 2 2 32 4 2" xfId="34771"/>
    <cellStyle name="Comma 2 2 32 5" xfId="3832"/>
    <cellStyle name="Comma 2 2 32 5 2" xfId="38677"/>
    <cellStyle name="Comma 2 2 32 6" xfId="3833"/>
    <cellStyle name="Comma 2 2 32 6 2" xfId="42710"/>
    <cellStyle name="Comma 2 2 32 7" xfId="46830"/>
    <cellStyle name="Comma 2 2 32 8" xfId="50949"/>
    <cellStyle name="Comma 2 2 32 9" xfId="55239"/>
    <cellStyle name="Comma 2 2 33" xfId="3834"/>
    <cellStyle name="Comma 2 2 33 10" xfId="24102"/>
    <cellStyle name="Comma 2 2 33 11" xfId="58913"/>
    <cellStyle name="Comma 2 2 33 2" xfId="3835"/>
    <cellStyle name="Comma 2 2 33 2 2" xfId="3836"/>
    <cellStyle name="Comma 2 2 33 2 2 2" xfId="36758"/>
    <cellStyle name="Comma 2 2 33 2 3" xfId="3837"/>
    <cellStyle name="Comma 2 2 33 2 3 2" xfId="40662"/>
    <cellStyle name="Comma 2 2 33 2 4" xfId="3838"/>
    <cellStyle name="Comma 2 2 33 2 4 2" xfId="44723"/>
    <cellStyle name="Comma 2 2 33 2 5" xfId="48815"/>
    <cellStyle name="Comma 2 2 33 2 6" xfId="52962"/>
    <cellStyle name="Comma 2 2 33 2 7" xfId="57224"/>
    <cellStyle name="Comma 2 2 33 2 8" xfId="24103"/>
    <cellStyle name="Comma 2 2 33 2 9" xfId="58914"/>
    <cellStyle name="Comma 2 2 33 3" xfId="3839"/>
    <cellStyle name="Comma 2 2 33 3 2" xfId="30745"/>
    <cellStyle name="Comma 2 2 33 4" xfId="3840"/>
    <cellStyle name="Comma 2 2 33 4 2" xfId="34833"/>
    <cellStyle name="Comma 2 2 33 5" xfId="3841"/>
    <cellStyle name="Comma 2 2 33 5 2" xfId="38739"/>
    <cellStyle name="Comma 2 2 33 6" xfId="3842"/>
    <cellStyle name="Comma 2 2 33 6 2" xfId="42772"/>
    <cellStyle name="Comma 2 2 33 7" xfId="46892"/>
    <cellStyle name="Comma 2 2 33 8" xfId="51011"/>
    <cellStyle name="Comma 2 2 33 9" xfId="55301"/>
    <cellStyle name="Comma 2 2 34" xfId="3843"/>
    <cellStyle name="Comma 2 2 34 10" xfId="24104"/>
    <cellStyle name="Comma 2 2 34 11" xfId="58915"/>
    <cellStyle name="Comma 2 2 34 2" xfId="3844"/>
    <cellStyle name="Comma 2 2 34 2 2" xfId="3845"/>
    <cellStyle name="Comma 2 2 34 2 2 2" xfId="36815"/>
    <cellStyle name="Comma 2 2 34 2 3" xfId="3846"/>
    <cellStyle name="Comma 2 2 34 2 3 2" xfId="40719"/>
    <cellStyle name="Comma 2 2 34 2 4" xfId="3847"/>
    <cellStyle name="Comma 2 2 34 2 4 2" xfId="44780"/>
    <cellStyle name="Comma 2 2 34 2 5" xfId="48872"/>
    <cellStyle name="Comma 2 2 34 2 6" xfId="53019"/>
    <cellStyle name="Comma 2 2 34 2 7" xfId="57281"/>
    <cellStyle name="Comma 2 2 34 2 8" xfId="24105"/>
    <cellStyle name="Comma 2 2 34 2 9" xfId="58916"/>
    <cellStyle name="Comma 2 2 34 3" xfId="3848"/>
    <cellStyle name="Comma 2 2 34 3 2" xfId="30746"/>
    <cellStyle name="Comma 2 2 34 4" xfId="3849"/>
    <cellStyle name="Comma 2 2 34 4 2" xfId="34890"/>
    <cellStyle name="Comma 2 2 34 5" xfId="3850"/>
    <cellStyle name="Comma 2 2 34 5 2" xfId="38796"/>
    <cellStyle name="Comma 2 2 34 6" xfId="3851"/>
    <cellStyle name="Comma 2 2 34 6 2" xfId="42829"/>
    <cellStyle name="Comma 2 2 34 7" xfId="46949"/>
    <cellStyle name="Comma 2 2 34 8" xfId="51068"/>
    <cellStyle name="Comma 2 2 34 9" xfId="55358"/>
    <cellStyle name="Comma 2 2 35" xfId="3852"/>
    <cellStyle name="Comma 2 2 35 10" xfId="24106"/>
    <cellStyle name="Comma 2 2 35 11" xfId="58917"/>
    <cellStyle name="Comma 2 2 35 2" xfId="3853"/>
    <cellStyle name="Comma 2 2 35 2 2" xfId="3854"/>
    <cellStyle name="Comma 2 2 35 2 2 2" xfId="36867"/>
    <cellStyle name="Comma 2 2 35 2 3" xfId="3855"/>
    <cellStyle name="Comma 2 2 35 2 3 2" xfId="40771"/>
    <cellStyle name="Comma 2 2 35 2 4" xfId="3856"/>
    <cellStyle name="Comma 2 2 35 2 4 2" xfId="44832"/>
    <cellStyle name="Comma 2 2 35 2 5" xfId="48924"/>
    <cellStyle name="Comma 2 2 35 2 6" xfId="53071"/>
    <cellStyle name="Comma 2 2 35 2 7" xfId="57333"/>
    <cellStyle name="Comma 2 2 35 2 8" xfId="24107"/>
    <cellStyle name="Comma 2 2 35 2 9" xfId="58918"/>
    <cellStyle name="Comma 2 2 35 3" xfId="3857"/>
    <cellStyle name="Comma 2 2 35 3 2" xfId="30747"/>
    <cellStyle name="Comma 2 2 35 4" xfId="3858"/>
    <cellStyle name="Comma 2 2 35 4 2" xfId="34942"/>
    <cellStyle name="Comma 2 2 35 5" xfId="3859"/>
    <cellStyle name="Comma 2 2 35 5 2" xfId="38848"/>
    <cellStyle name="Comma 2 2 35 6" xfId="3860"/>
    <cellStyle name="Comma 2 2 35 6 2" xfId="42881"/>
    <cellStyle name="Comma 2 2 35 7" xfId="47001"/>
    <cellStyle name="Comma 2 2 35 8" xfId="51120"/>
    <cellStyle name="Comma 2 2 35 9" xfId="55410"/>
    <cellStyle name="Comma 2 2 36" xfId="3861"/>
    <cellStyle name="Comma 2 2 36 10" xfId="24108"/>
    <cellStyle name="Comma 2 2 36 11" xfId="58919"/>
    <cellStyle name="Comma 2 2 36 2" xfId="3862"/>
    <cellStyle name="Comma 2 2 36 2 2" xfId="3863"/>
    <cellStyle name="Comma 2 2 36 2 2 2" xfId="36919"/>
    <cellStyle name="Comma 2 2 36 2 3" xfId="3864"/>
    <cellStyle name="Comma 2 2 36 2 3 2" xfId="40823"/>
    <cellStyle name="Comma 2 2 36 2 4" xfId="3865"/>
    <cellStyle name="Comma 2 2 36 2 4 2" xfId="44884"/>
    <cellStyle name="Comma 2 2 36 2 5" xfId="48976"/>
    <cellStyle name="Comma 2 2 36 2 6" xfId="53123"/>
    <cellStyle name="Comma 2 2 36 2 7" xfId="57385"/>
    <cellStyle name="Comma 2 2 36 2 8" xfId="24109"/>
    <cellStyle name="Comma 2 2 36 2 9" xfId="58920"/>
    <cellStyle name="Comma 2 2 36 3" xfId="3866"/>
    <cellStyle name="Comma 2 2 36 3 2" xfId="30748"/>
    <cellStyle name="Comma 2 2 36 4" xfId="3867"/>
    <cellStyle name="Comma 2 2 36 4 2" xfId="34994"/>
    <cellStyle name="Comma 2 2 36 5" xfId="3868"/>
    <cellStyle name="Comma 2 2 36 5 2" xfId="38900"/>
    <cellStyle name="Comma 2 2 36 6" xfId="3869"/>
    <cellStyle name="Comma 2 2 36 6 2" xfId="42933"/>
    <cellStyle name="Comma 2 2 36 7" xfId="47053"/>
    <cellStyle name="Comma 2 2 36 8" xfId="51172"/>
    <cellStyle name="Comma 2 2 36 9" xfId="55462"/>
    <cellStyle name="Comma 2 2 37" xfId="3870"/>
    <cellStyle name="Comma 2 2 37 2" xfId="3871"/>
    <cellStyle name="Comma 2 2 37 2 2" xfId="35047"/>
    <cellStyle name="Comma 2 2 37 3" xfId="3872"/>
    <cellStyle name="Comma 2 2 37 3 2" xfId="38953"/>
    <cellStyle name="Comma 2 2 37 4" xfId="3873"/>
    <cellStyle name="Comma 2 2 37 4 2" xfId="42986"/>
    <cellStyle name="Comma 2 2 37 5" xfId="47106"/>
    <cellStyle name="Comma 2 2 37 6" xfId="51225"/>
    <cellStyle name="Comma 2 2 37 7" xfId="55515"/>
    <cellStyle name="Comma 2 2 37 8" xfId="24110"/>
    <cellStyle name="Comma 2 2 37 9" xfId="58921"/>
    <cellStyle name="Comma 2 2 38" xfId="3874"/>
    <cellStyle name="Comma 2 2 38 2" xfId="3875"/>
    <cellStyle name="Comma 2 2 38 2 2" xfId="35093"/>
    <cellStyle name="Comma 2 2 38 3" xfId="3876"/>
    <cellStyle name="Comma 2 2 38 3 2" xfId="38999"/>
    <cellStyle name="Comma 2 2 38 4" xfId="3877"/>
    <cellStyle name="Comma 2 2 38 4 2" xfId="43032"/>
    <cellStyle name="Comma 2 2 38 5" xfId="47152"/>
    <cellStyle name="Comma 2 2 38 6" xfId="51271"/>
    <cellStyle name="Comma 2 2 38 7" xfId="55561"/>
    <cellStyle name="Comma 2 2 38 8" xfId="24111"/>
    <cellStyle name="Comma 2 2 38 9" xfId="58922"/>
    <cellStyle name="Comma 2 2 39" xfId="3878"/>
    <cellStyle name="Comma 2 2 39 2" xfId="3879"/>
    <cellStyle name="Comma 2 2 39 2 2" xfId="36972"/>
    <cellStyle name="Comma 2 2 39 3" xfId="3880"/>
    <cellStyle name="Comma 2 2 39 3 2" xfId="40876"/>
    <cellStyle name="Comma 2 2 39 4" xfId="3881"/>
    <cellStyle name="Comma 2 2 39 4 2" xfId="44937"/>
    <cellStyle name="Comma 2 2 39 5" xfId="49029"/>
    <cellStyle name="Comma 2 2 39 6" xfId="53176"/>
    <cellStyle name="Comma 2 2 39 7" xfId="57438"/>
    <cellStyle name="Comma 2 2 39 8" xfId="24112"/>
    <cellStyle name="Comma 2 2 39 9" xfId="58923"/>
    <cellStyle name="Comma 2 2 4" xfId="3882"/>
    <cellStyle name="Comma 2 2 4 10" xfId="45307"/>
    <cellStyle name="Comma 2 2 4 11" xfId="49361"/>
    <cellStyle name="Comma 2 2 4 12" xfId="53657"/>
    <cellStyle name="Comma 2 2 4 13" xfId="24113"/>
    <cellStyle name="Comma 2 2 4 14" xfId="58924"/>
    <cellStyle name="Comma 2 2 4 2" xfId="3883"/>
    <cellStyle name="Comma 2 2 4 2 10" xfId="49478"/>
    <cellStyle name="Comma 2 2 4 2 11" xfId="53672"/>
    <cellStyle name="Comma 2 2 4 2 12" xfId="24114"/>
    <cellStyle name="Comma 2 2 4 2 13" xfId="58925"/>
    <cellStyle name="Comma 2 2 4 2 2" xfId="3884"/>
    <cellStyle name="Comma 2 2 4 2 2 10" xfId="54028"/>
    <cellStyle name="Comma 2 2 4 2 2 11" xfId="24115"/>
    <cellStyle name="Comma 2 2 4 2 2 12" xfId="58926"/>
    <cellStyle name="Comma 2 2 4 2 2 2" xfId="3885"/>
    <cellStyle name="Comma 2 2 4 2 2 2 10" xfId="24116"/>
    <cellStyle name="Comma 2 2 4 2 2 2 11" xfId="58927"/>
    <cellStyle name="Comma 2 2 4 2 2 2 2" xfId="3886"/>
    <cellStyle name="Comma 2 2 4 2 2 2 2 2" xfId="3887"/>
    <cellStyle name="Comma 2 2 4 2 2 2 2 2 2" xfId="35673"/>
    <cellStyle name="Comma 2 2 4 2 2 2 2 3" xfId="3888"/>
    <cellStyle name="Comma 2 2 4 2 2 2 2 3 2" xfId="39579"/>
    <cellStyle name="Comma 2 2 4 2 2 2 2 4" xfId="3889"/>
    <cellStyle name="Comma 2 2 4 2 2 2 2 4 2" xfId="43625"/>
    <cellStyle name="Comma 2 2 4 2 2 2 2 5" xfId="47732"/>
    <cellStyle name="Comma 2 2 4 2 2 2 2 6" xfId="51864"/>
    <cellStyle name="Comma 2 2 4 2 2 2 2 7" xfId="56141"/>
    <cellStyle name="Comma 2 2 4 2 2 2 2 8" xfId="24117"/>
    <cellStyle name="Comma 2 2 4 2 2 2 2 9" xfId="58928"/>
    <cellStyle name="Comma 2 2 4 2 2 2 3" xfId="3890"/>
    <cellStyle name="Comma 2 2 4 2 2 2 3 2" xfId="30752"/>
    <cellStyle name="Comma 2 2 4 2 2 2 4" xfId="3891"/>
    <cellStyle name="Comma 2 2 4 2 2 2 4 2" xfId="33728"/>
    <cellStyle name="Comma 2 2 4 2 2 2 5" xfId="3892"/>
    <cellStyle name="Comma 2 2 4 2 2 2 5 2" xfId="37657"/>
    <cellStyle name="Comma 2 2 4 2 2 2 6" xfId="3893"/>
    <cellStyle name="Comma 2 2 4 2 2 2 6 2" xfId="41674"/>
    <cellStyle name="Comma 2 2 4 2 2 2 7" xfId="45810"/>
    <cellStyle name="Comma 2 2 4 2 2 2 8" xfId="49911"/>
    <cellStyle name="Comma 2 2 4 2 2 2 9" xfId="54225"/>
    <cellStyle name="Comma 2 2 4 2 2 3" xfId="3894"/>
    <cellStyle name="Comma 2 2 4 2 2 3 2" xfId="3895"/>
    <cellStyle name="Comma 2 2 4 2 2 3 2 2" xfId="35467"/>
    <cellStyle name="Comma 2 2 4 2 2 3 3" xfId="3896"/>
    <cellStyle name="Comma 2 2 4 2 2 3 3 2" xfId="39373"/>
    <cellStyle name="Comma 2 2 4 2 2 3 4" xfId="3897"/>
    <cellStyle name="Comma 2 2 4 2 2 3 4 2" xfId="43415"/>
    <cellStyle name="Comma 2 2 4 2 2 3 5" xfId="47526"/>
    <cellStyle name="Comma 2 2 4 2 2 3 6" xfId="51654"/>
    <cellStyle name="Comma 2 2 4 2 2 3 7" xfId="55935"/>
    <cellStyle name="Comma 2 2 4 2 2 3 8" xfId="24118"/>
    <cellStyle name="Comma 2 2 4 2 2 3 9" xfId="58929"/>
    <cellStyle name="Comma 2 2 4 2 2 4" xfId="3898"/>
    <cellStyle name="Comma 2 2 4 2 2 4 2" xfId="30751"/>
    <cellStyle name="Comma 2 2 4 2 2 5" xfId="3899"/>
    <cellStyle name="Comma 2 2 4 2 2 5 2" xfId="33480"/>
    <cellStyle name="Comma 2 2 4 2 2 6" xfId="3900"/>
    <cellStyle name="Comma 2 2 4 2 2 6 2" xfId="37455"/>
    <cellStyle name="Comma 2 2 4 2 2 7" xfId="3901"/>
    <cellStyle name="Comma 2 2 4 2 2 7 2" xfId="41469"/>
    <cellStyle name="Comma 2 2 4 2 2 8" xfId="45609"/>
    <cellStyle name="Comma 2 2 4 2 2 9" xfId="49700"/>
    <cellStyle name="Comma 2 2 4 2 3" xfId="3902"/>
    <cellStyle name="Comma 2 2 4 2 3 10" xfId="24119"/>
    <cellStyle name="Comma 2 2 4 2 3 11" xfId="58930"/>
    <cellStyle name="Comma 2 2 4 2 3 2" xfId="3903"/>
    <cellStyle name="Comma 2 2 4 2 3 2 2" xfId="3904"/>
    <cellStyle name="Comma 2 2 4 2 3 2 2 2" xfId="35674"/>
    <cellStyle name="Comma 2 2 4 2 3 2 3" xfId="3905"/>
    <cellStyle name="Comma 2 2 4 2 3 2 3 2" xfId="39580"/>
    <cellStyle name="Comma 2 2 4 2 3 2 4" xfId="3906"/>
    <cellStyle name="Comma 2 2 4 2 3 2 4 2" xfId="43626"/>
    <cellStyle name="Comma 2 2 4 2 3 2 5" xfId="47733"/>
    <cellStyle name="Comma 2 2 4 2 3 2 6" xfId="51865"/>
    <cellStyle name="Comma 2 2 4 2 3 2 7" xfId="56142"/>
    <cellStyle name="Comma 2 2 4 2 3 2 8" xfId="24120"/>
    <cellStyle name="Comma 2 2 4 2 3 2 9" xfId="58931"/>
    <cellStyle name="Comma 2 2 4 2 3 3" xfId="3907"/>
    <cellStyle name="Comma 2 2 4 2 3 3 2" xfId="30753"/>
    <cellStyle name="Comma 2 2 4 2 3 4" xfId="3908"/>
    <cellStyle name="Comma 2 2 4 2 3 4 2" xfId="33729"/>
    <cellStyle name="Comma 2 2 4 2 3 5" xfId="3909"/>
    <cellStyle name="Comma 2 2 4 2 3 5 2" xfId="37658"/>
    <cellStyle name="Comma 2 2 4 2 3 6" xfId="3910"/>
    <cellStyle name="Comma 2 2 4 2 3 6 2" xfId="41675"/>
    <cellStyle name="Comma 2 2 4 2 3 7" xfId="45811"/>
    <cellStyle name="Comma 2 2 4 2 3 8" xfId="49912"/>
    <cellStyle name="Comma 2 2 4 2 3 9" xfId="54226"/>
    <cellStyle name="Comma 2 2 4 2 4" xfId="3911"/>
    <cellStyle name="Comma 2 2 4 2 4 2" xfId="3912"/>
    <cellStyle name="Comma 2 2 4 2 4 2 2" xfId="35249"/>
    <cellStyle name="Comma 2 2 4 2 4 3" xfId="3913"/>
    <cellStyle name="Comma 2 2 4 2 4 3 2" xfId="39155"/>
    <cellStyle name="Comma 2 2 4 2 4 4" xfId="3914"/>
    <cellStyle name="Comma 2 2 4 2 4 4 2" xfId="43193"/>
    <cellStyle name="Comma 2 2 4 2 4 5" xfId="47308"/>
    <cellStyle name="Comma 2 2 4 2 4 6" xfId="51432"/>
    <cellStyle name="Comma 2 2 4 2 4 7" xfId="55717"/>
    <cellStyle name="Comma 2 2 4 2 4 8" xfId="24121"/>
    <cellStyle name="Comma 2 2 4 2 4 9" xfId="58932"/>
    <cellStyle name="Comma 2 2 4 2 5" xfId="3915"/>
    <cellStyle name="Comma 2 2 4 2 5 2" xfId="30750"/>
    <cellStyle name="Comma 2 2 4 2 6" xfId="3916"/>
    <cellStyle name="Comma 2 2 4 2 6 2" xfId="33264"/>
    <cellStyle name="Comma 2 2 4 2 7" xfId="3917"/>
    <cellStyle name="Comma 2 2 4 2 7 2" xfId="37239"/>
    <cellStyle name="Comma 2 2 4 2 8" xfId="3918"/>
    <cellStyle name="Comma 2 2 4 2 8 2" xfId="41253"/>
    <cellStyle name="Comma 2 2 4 2 9" xfId="45393"/>
    <cellStyle name="Comma 2 2 4 3" xfId="3919"/>
    <cellStyle name="Comma 2 2 4 3 10" xfId="53921"/>
    <cellStyle name="Comma 2 2 4 3 11" xfId="24122"/>
    <cellStyle name="Comma 2 2 4 3 12" xfId="58933"/>
    <cellStyle name="Comma 2 2 4 3 2" xfId="3920"/>
    <cellStyle name="Comma 2 2 4 3 2 10" xfId="24123"/>
    <cellStyle name="Comma 2 2 4 3 2 11" xfId="58934"/>
    <cellStyle name="Comma 2 2 4 3 2 2" xfId="3921"/>
    <cellStyle name="Comma 2 2 4 3 2 2 2" xfId="3922"/>
    <cellStyle name="Comma 2 2 4 3 2 2 2 2" xfId="35675"/>
    <cellStyle name="Comma 2 2 4 3 2 2 3" xfId="3923"/>
    <cellStyle name="Comma 2 2 4 3 2 2 3 2" xfId="39581"/>
    <cellStyle name="Comma 2 2 4 3 2 2 4" xfId="3924"/>
    <cellStyle name="Comma 2 2 4 3 2 2 4 2" xfId="43627"/>
    <cellStyle name="Comma 2 2 4 3 2 2 5" xfId="47734"/>
    <cellStyle name="Comma 2 2 4 3 2 2 6" xfId="51866"/>
    <cellStyle name="Comma 2 2 4 3 2 2 7" xfId="56143"/>
    <cellStyle name="Comma 2 2 4 3 2 2 8" xfId="24124"/>
    <cellStyle name="Comma 2 2 4 3 2 2 9" xfId="58935"/>
    <cellStyle name="Comma 2 2 4 3 2 3" xfId="3925"/>
    <cellStyle name="Comma 2 2 4 3 2 3 2" xfId="30755"/>
    <cellStyle name="Comma 2 2 4 3 2 4" xfId="3926"/>
    <cellStyle name="Comma 2 2 4 3 2 4 2" xfId="33730"/>
    <cellStyle name="Comma 2 2 4 3 2 5" xfId="3927"/>
    <cellStyle name="Comma 2 2 4 3 2 5 2" xfId="37659"/>
    <cellStyle name="Comma 2 2 4 3 2 6" xfId="3928"/>
    <cellStyle name="Comma 2 2 4 3 2 6 2" xfId="41676"/>
    <cellStyle name="Comma 2 2 4 3 2 7" xfId="45812"/>
    <cellStyle name="Comma 2 2 4 3 2 8" xfId="49913"/>
    <cellStyle name="Comma 2 2 4 3 2 9" xfId="54227"/>
    <cellStyle name="Comma 2 2 4 3 3" xfId="3929"/>
    <cellStyle name="Comma 2 2 4 3 3 2" xfId="3930"/>
    <cellStyle name="Comma 2 2 4 3 3 2 2" xfId="35357"/>
    <cellStyle name="Comma 2 2 4 3 3 3" xfId="3931"/>
    <cellStyle name="Comma 2 2 4 3 3 3 2" xfId="39263"/>
    <cellStyle name="Comma 2 2 4 3 3 4" xfId="3932"/>
    <cellStyle name="Comma 2 2 4 3 3 4 2" xfId="43304"/>
    <cellStyle name="Comma 2 2 4 3 3 5" xfId="47416"/>
    <cellStyle name="Comma 2 2 4 3 3 6" xfId="51543"/>
    <cellStyle name="Comma 2 2 4 3 3 7" xfId="55825"/>
    <cellStyle name="Comma 2 2 4 3 3 8" xfId="24125"/>
    <cellStyle name="Comma 2 2 4 3 3 9" xfId="58936"/>
    <cellStyle name="Comma 2 2 4 3 4" xfId="3933"/>
    <cellStyle name="Comma 2 2 4 3 4 2" xfId="30754"/>
    <cellStyle name="Comma 2 2 4 3 5" xfId="3934"/>
    <cellStyle name="Comma 2 2 4 3 5 2" xfId="33370"/>
    <cellStyle name="Comma 2 2 4 3 6" xfId="3935"/>
    <cellStyle name="Comma 2 2 4 3 6 2" xfId="37345"/>
    <cellStyle name="Comma 2 2 4 3 7" xfId="3936"/>
    <cellStyle name="Comma 2 2 4 3 7 2" xfId="41359"/>
    <cellStyle name="Comma 2 2 4 3 8" xfId="45499"/>
    <cellStyle name="Comma 2 2 4 3 9" xfId="49589"/>
    <cellStyle name="Comma 2 2 4 4" xfId="3937"/>
    <cellStyle name="Comma 2 2 4 4 10" xfId="24126"/>
    <cellStyle name="Comma 2 2 4 4 11" xfId="58937"/>
    <cellStyle name="Comma 2 2 4 4 2" xfId="3938"/>
    <cellStyle name="Comma 2 2 4 4 2 2" xfId="3939"/>
    <cellStyle name="Comma 2 2 4 4 2 2 2" xfId="35676"/>
    <cellStyle name="Comma 2 2 4 4 2 3" xfId="3940"/>
    <cellStyle name="Comma 2 2 4 4 2 3 2" xfId="39582"/>
    <cellStyle name="Comma 2 2 4 4 2 4" xfId="3941"/>
    <cellStyle name="Comma 2 2 4 4 2 4 2" xfId="43628"/>
    <cellStyle name="Comma 2 2 4 4 2 5" xfId="47735"/>
    <cellStyle name="Comma 2 2 4 4 2 6" xfId="51867"/>
    <cellStyle name="Comma 2 2 4 4 2 7" xfId="56144"/>
    <cellStyle name="Comma 2 2 4 4 2 8" xfId="24127"/>
    <cellStyle name="Comma 2 2 4 4 2 9" xfId="58938"/>
    <cellStyle name="Comma 2 2 4 4 3" xfId="3942"/>
    <cellStyle name="Comma 2 2 4 4 3 2" xfId="30756"/>
    <cellStyle name="Comma 2 2 4 4 4" xfId="3943"/>
    <cellStyle name="Comma 2 2 4 4 4 2" xfId="33731"/>
    <cellStyle name="Comma 2 2 4 4 5" xfId="3944"/>
    <cellStyle name="Comma 2 2 4 4 5 2" xfId="37660"/>
    <cellStyle name="Comma 2 2 4 4 6" xfId="3945"/>
    <cellStyle name="Comma 2 2 4 4 6 2" xfId="41677"/>
    <cellStyle name="Comma 2 2 4 4 7" xfId="45813"/>
    <cellStyle name="Comma 2 2 4 4 8" xfId="49914"/>
    <cellStyle name="Comma 2 2 4 4 9" xfId="54228"/>
    <cellStyle name="Comma 2 2 4 5" xfId="3946"/>
    <cellStyle name="Comma 2 2 4 5 2" xfId="3947"/>
    <cellStyle name="Comma 2 2 4 5 2 2" xfId="35139"/>
    <cellStyle name="Comma 2 2 4 5 3" xfId="3948"/>
    <cellStyle name="Comma 2 2 4 5 3 2" xfId="39045"/>
    <cellStyle name="Comma 2 2 4 5 4" xfId="3949"/>
    <cellStyle name="Comma 2 2 4 5 4 2" xfId="43078"/>
    <cellStyle name="Comma 2 2 4 5 5" xfId="47198"/>
    <cellStyle name="Comma 2 2 4 5 6" xfId="51317"/>
    <cellStyle name="Comma 2 2 4 5 7" xfId="55607"/>
    <cellStyle name="Comma 2 2 4 5 8" xfId="24128"/>
    <cellStyle name="Comma 2 2 4 5 9" xfId="58939"/>
    <cellStyle name="Comma 2 2 4 6" xfId="3950"/>
    <cellStyle name="Comma 2 2 4 6 2" xfId="30749"/>
    <cellStyle name="Comma 2 2 4 6 3" xfId="58940"/>
    <cellStyle name="Comma 2 2 4 7" xfId="3951"/>
    <cellStyle name="Comma 2 2 4 7 2" xfId="33173"/>
    <cellStyle name="Comma 2 2 4 8" xfId="3952"/>
    <cellStyle name="Comma 2 2 4 8 2" xfId="37150"/>
    <cellStyle name="Comma 2 2 4 9" xfId="41164"/>
    <cellStyle name="Comma 2 2 40" xfId="3953"/>
    <cellStyle name="Comma 2 2 40 2" xfId="3954"/>
    <cellStyle name="Comma 2 2 40 2 2" xfId="37029"/>
    <cellStyle name="Comma 2 2 40 3" xfId="3955"/>
    <cellStyle name="Comma 2 2 40 3 2" xfId="40932"/>
    <cellStyle name="Comma 2 2 40 4" xfId="3956"/>
    <cellStyle name="Comma 2 2 40 4 2" xfId="44993"/>
    <cellStyle name="Comma 2 2 40 5" xfId="49085"/>
    <cellStyle name="Comma 2 2 40 6" xfId="53232"/>
    <cellStyle name="Comma 2 2 40 7" xfId="57494"/>
    <cellStyle name="Comma 2 2 40 8" xfId="30696"/>
    <cellStyle name="Comma 2 2 40 9" xfId="58941"/>
    <cellStyle name="Comma 2 2 41" xfId="3957"/>
    <cellStyle name="Comma 2 2 41 2" xfId="3958"/>
    <cellStyle name="Comma 2 2 41 2 2" xfId="40990"/>
    <cellStyle name="Comma 2 2 41 3" xfId="3959"/>
    <cellStyle name="Comma 2 2 41 3 2" xfId="45051"/>
    <cellStyle name="Comma 2 2 41 4" xfId="49143"/>
    <cellStyle name="Comma 2 2 41 5" xfId="53290"/>
    <cellStyle name="Comma 2 2 41 6" xfId="57552"/>
    <cellStyle name="Comma 2 2 41 7" xfId="33094"/>
    <cellStyle name="Comma 2 2 41 8" xfId="58942"/>
    <cellStyle name="Comma 2 2 42" xfId="3960"/>
    <cellStyle name="Comma 2 2 42 2" xfId="45113"/>
    <cellStyle name="Comma 2 2 42 3" xfId="49205"/>
    <cellStyle name="Comma 2 2 42 4" xfId="53352"/>
    <cellStyle name="Comma 2 2 42 5" xfId="57614"/>
    <cellStyle name="Comma 2 2 42 6" xfId="37105"/>
    <cellStyle name="Comma 2 2 43" xfId="41115"/>
    <cellStyle name="Comma 2 2 43 2" xfId="49263"/>
    <cellStyle name="Comma 2 2 43 3" xfId="53410"/>
    <cellStyle name="Comma 2 2 43 4" xfId="57672"/>
    <cellStyle name="Comma 2 2 44" xfId="45251"/>
    <cellStyle name="Comma 2 2 44 2" xfId="53468"/>
    <cellStyle name="Comma 2 2 44 3" xfId="57730"/>
    <cellStyle name="Comma 2 2 45" xfId="49313"/>
    <cellStyle name="Comma 2 2 46" xfId="53589"/>
    <cellStyle name="Comma 2 2 47" xfId="24005"/>
    <cellStyle name="Comma 2 2 48" xfId="57891"/>
    <cellStyle name="Comma 2 2 49" xfId="58813"/>
    <cellStyle name="Comma 2 2 5" xfId="3961"/>
    <cellStyle name="Comma 2 2 5 10" xfId="45300"/>
    <cellStyle name="Comma 2 2 5 11" xfId="49373"/>
    <cellStyle name="Comma 2 2 5 12" xfId="53792"/>
    <cellStyle name="Comma 2 2 5 13" xfId="24129"/>
    <cellStyle name="Comma 2 2 5 14" xfId="58943"/>
    <cellStyle name="Comma 2 2 5 2" xfId="3962"/>
    <cellStyle name="Comma 2 2 5 2 10" xfId="49490"/>
    <cellStyle name="Comma 2 2 5 2 11" xfId="53894"/>
    <cellStyle name="Comma 2 2 5 2 12" xfId="24130"/>
    <cellStyle name="Comma 2 2 5 2 13" xfId="58944"/>
    <cellStyle name="Comma 2 2 5 2 2" xfId="3963"/>
    <cellStyle name="Comma 2 2 5 2 2 10" xfId="54040"/>
    <cellStyle name="Comma 2 2 5 2 2 11" xfId="24131"/>
    <cellStyle name="Comma 2 2 5 2 2 12" xfId="58945"/>
    <cellStyle name="Comma 2 2 5 2 2 2" xfId="3964"/>
    <cellStyle name="Comma 2 2 5 2 2 2 10" xfId="24132"/>
    <cellStyle name="Comma 2 2 5 2 2 2 11" xfId="58946"/>
    <cellStyle name="Comma 2 2 5 2 2 2 2" xfId="3965"/>
    <cellStyle name="Comma 2 2 5 2 2 2 2 2" xfId="3966"/>
    <cellStyle name="Comma 2 2 5 2 2 2 2 2 2" xfId="35677"/>
    <cellStyle name="Comma 2 2 5 2 2 2 2 3" xfId="3967"/>
    <cellStyle name="Comma 2 2 5 2 2 2 2 3 2" xfId="39583"/>
    <cellStyle name="Comma 2 2 5 2 2 2 2 4" xfId="3968"/>
    <cellStyle name="Comma 2 2 5 2 2 2 2 4 2" xfId="43629"/>
    <cellStyle name="Comma 2 2 5 2 2 2 2 5" xfId="47736"/>
    <cellStyle name="Comma 2 2 5 2 2 2 2 6" xfId="51868"/>
    <cellStyle name="Comma 2 2 5 2 2 2 2 7" xfId="56145"/>
    <cellStyle name="Comma 2 2 5 2 2 2 2 8" xfId="24133"/>
    <cellStyle name="Comma 2 2 5 2 2 2 2 9" xfId="58947"/>
    <cellStyle name="Comma 2 2 5 2 2 2 3" xfId="3969"/>
    <cellStyle name="Comma 2 2 5 2 2 2 3 2" xfId="30760"/>
    <cellStyle name="Comma 2 2 5 2 2 2 4" xfId="3970"/>
    <cellStyle name="Comma 2 2 5 2 2 2 4 2" xfId="33732"/>
    <cellStyle name="Comma 2 2 5 2 2 2 5" xfId="3971"/>
    <cellStyle name="Comma 2 2 5 2 2 2 5 2" xfId="37661"/>
    <cellStyle name="Comma 2 2 5 2 2 2 6" xfId="3972"/>
    <cellStyle name="Comma 2 2 5 2 2 2 6 2" xfId="41678"/>
    <cellStyle name="Comma 2 2 5 2 2 2 7" xfId="45814"/>
    <cellStyle name="Comma 2 2 5 2 2 2 8" xfId="49915"/>
    <cellStyle name="Comma 2 2 5 2 2 2 9" xfId="54229"/>
    <cellStyle name="Comma 2 2 5 2 2 3" xfId="3973"/>
    <cellStyle name="Comma 2 2 5 2 2 3 2" xfId="3974"/>
    <cellStyle name="Comma 2 2 5 2 2 3 2 2" xfId="35479"/>
    <cellStyle name="Comma 2 2 5 2 2 3 3" xfId="3975"/>
    <cellStyle name="Comma 2 2 5 2 2 3 3 2" xfId="39385"/>
    <cellStyle name="Comma 2 2 5 2 2 3 4" xfId="3976"/>
    <cellStyle name="Comma 2 2 5 2 2 3 4 2" xfId="43427"/>
    <cellStyle name="Comma 2 2 5 2 2 3 5" xfId="47538"/>
    <cellStyle name="Comma 2 2 5 2 2 3 6" xfId="51666"/>
    <cellStyle name="Comma 2 2 5 2 2 3 7" xfId="55947"/>
    <cellStyle name="Comma 2 2 5 2 2 3 8" xfId="24134"/>
    <cellStyle name="Comma 2 2 5 2 2 3 9" xfId="58948"/>
    <cellStyle name="Comma 2 2 5 2 2 4" xfId="3977"/>
    <cellStyle name="Comma 2 2 5 2 2 4 2" xfId="30759"/>
    <cellStyle name="Comma 2 2 5 2 2 5" xfId="3978"/>
    <cellStyle name="Comma 2 2 5 2 2 5 2" xfId="33492"/>
    <cellStyle name="Comma 2 2 5 2 2 6" xfId="3979"/>
    <cellStyle name="Comma 2 2 5 2 2 6 2" xfId="37467"/>
    <cellStyle name="Comma 2 2 5 2 2 7" xfId="3980"/>
    <cellStyle name="Comma 2 2 5 2 2 7 2" xfId="41481"/>
    <cellStyle name="Comma 2 2 5 2 2 8" xfId="45621"/>
    <cellStyle name="Comma 2 2 5 2 2 9" xfId="49712"/>
    <cellStyle name="Comma 2 2 5 2 3" xfId="3981"/>
    <cellStyle name="Comma 2 2 5 2 3 10" xfId="24135"/>
    <cellStyle name="Comma 2 2 5 2 3 11" xfId="58949"/>
    <cellStyle name="Comma 2 2 5 2 3 2" xfId="3982"/>
    <cellStyle name="Comma 2 2 5 2 3 2 2" xfId="3983"/>
    <cellStyle name="Comma 2 2 5 2 3 2 2 2" xfId="35678"/>
    <cellStyle name="Comma 2 2 5 2 3 2 3" xfId="3984"/>
    <cellStyle name="Comma 2 2 5 2 3 2 3 2" xfId="39584"/>
    <cellStyle name="Comma 2 2 5 2 3 2 4" xfId="3985"/>
    <cellStyle name="Comma 2 2 5 2 3 2 4 2" xfId="43630"/>
    <cellStyle name="Comma 2 2 5 2 3 2 5" xfId="47737"/>
    <cellStyle name="Comma 2 2 5 2 3 2 6" xfId="51869"/>
    <cellStyle name="Comma 2 2 5 2 3 2 7" xfId="56146"/>
    <cellStyle name="Comma 2 2 5 2 3 2 8" xfId="24136"/>
    <cellStyle name="Comma 2 2 5 2 3 2 9" xfId="58950"/>
    <cellStyle name="Comma 2 2 5 2 3 3" xfId="3986"/>
    <cellStyle name="Comma 2 2 5 2 3 3 2" xfId="30761"/>
    <cellStyle name="Comma 2 2 5 2 3 4" xfId="3987"/>
    <cellStyle name="Comma 2 2 5 2 3 4 2" xfId="33733"/>
    <cellStyle name="Comma 2 2 5 2 3 5" xfId="3988"/>
    <cellStyle name="Comma 2 2 5 2 3 5 2" xfId="37662"/>
    <cellStyle name="Comma 2 2 5 2 3 6" xfId="3989"/>
    <cellStyle name="Comma 2 2 5 2 3 6 2" xfId="41679"/>
    <cellStyle name="Comma 2 2 5 2 3 7" xfId="45815"/>
    <cellStyle name="Comma 2 2 5 2 3 8" xfId="49916"/>
    <cellStyle name="Comma 2 2 5 2 3 9" xfId="54230"/>
    <cellStyle name="Comma 2 2 5 2 4" xfId="3990"/>
    <cellStyle name="Comma 2 2 5 2 4 2" xfId="3991"/>
    <cellStyle name="Comma 2 2 5 2 4 2 2" xfId="35261"/>
    <cellStyle name="Comma 2 2 5 2 4 3" xfId="3992"/>
    <cellStyle name="Comma 2 2 5 2 4 3 2" xfId="39167"/>
    <cellStyle name="Comma 2 2 5 2 4 4" xfId="3993"/>
    <cellStyle name="Comma 2 2 5 2 4 4 2" xfId="43205"/>
    <cellStyle name="Comma 2 2 5 2 4 5" xfId="47320"/>
    <cellStyle name="Comma 2 2 5 2 4 6" xfId="51444"/>
    <cellStyle name="Comma 2 2 5 2 4 7" xfId="55729"/>
    <cellStyle name="Comma 2 2 5 2 4 8" xfId="24137"/>
    <cellStyle name="Comma 2 2 5 2 4 9" xfId="58951"/>
    <cellStyle name="Comma 2 2 5 2 5" xfId="3994"/>
    <cellStyle name="Comma 2 2 5 2 5 2" xfId="30758"/>
    <cellStyle name="Comma 2 2 5 2 6" xfId="3995"/>
    <cellStyle name="Comma 2 2 5 2 6 2" xfId="33276"/>
    <cellStyle name="Comma 2 2 5 2 7" xfId="3996"/>
    <cellStyle name="Comma 2 2 5 2 7 2" xfId="37251"/>
    <cellStyle name="Comma 2 2 5 2 8" xfId="3997"/>
    <cellStyle name="Comma 2 2 5 2 8 2" xfId="41265"/>
    <cellStyle name="Comma 2 2 5 2 9" xfId="45405"/>
    <cellStyle name="Comma 2 2 5 3" xfId="3998"/>
    <cellStyle name="Comma 2 2 5 3 10" xfId="53933"/>
    <cellStyle name="Comma 2 2 5 3 11" xfId="24138"/>
    <cellStyle name="Comma 2 2 5 3 12" xfId="58952"/>
    <cellStyle name="Comma 2 2 5 3 2" xfId="3999"/>
    <cellStyle name="Comma 2 2 5 3 2 10" xfId="24139"/>
    <cellStyle name="Comma 2 2 5 3 2 11" xfId="58953"/>
    <cellStyle name="Comma 2 2 5 3 2 2" xfId="4000"/>
    <cellStyle name="Comma 2 2 5 3 2 2 2" xfId="4001"/>
    <cellStyle name="Comma 2 2 5 3 2 2 2 2" xfId="35679"/>
    <cellStyle name="Comma 2 2 5 3 2 2 3" xfId="4002"/>
    <cellStyle name="Comma 2 2 5 3 2 2 3 2" xfId="39585"/>
    <cellStyle name="Comma 2 2 5 3 2 2 4" xfId="4003"/>
    <cellStyle name="Comma 2 2 5 3 2 2 4 2" xfId="43631"/>
    <cellStyle name="Comma 2 2 5 3 2 2 5" xfId="47738"/>
    <cellStyle name="Comma 2 2 5 3 2 2 6" xfId="51870"/>
    <cellStyle name="Comma 2 2 5 3 2 2 7" xfId="56147"/>
    <cellStyle name="Comma 2 2 5 3 2 2 8" xfId="24140"/>
    <cellStyle name="Comma 2 2 5 3 2 2 9" xfId="58954"/>
    <cellStyle name="Comma 2 2 5 3 2 3" xfId="4004"/>
    <cellStyle name="Comma 2 2 5 3 2 3 2" xfId="30763"/>
    <cellStyle name="Comma 2 2 5 3 2 4" xfId="4005"/>
    <cellStyle name="Comma 2 2 5 3 2 4 2" xfId="33734"/>
    <cellStyle name="Comma 2 2 5 3 2 5" xfId="4006"/>
    <cellStyle name="Comma 2 2 5 3 2 5 2" xfId="37663"/>
    <cellStyle name="Comma 2 2 5 3 2 6" xfId="4007"/>
    <cellStyle name="Comma 2 2 5 3 2 6 2" xfId="41680"/>
    <cellStyle name="Comma 2 2 5 3 2 7" xfId="45816"/>
    <cellStyle name="Comma 2 2 5 3 2 8" xfId="49917"/>
    <cellStyle name="Comma 2 2 5 3 2 9" xfId="54231"/>
    <cellStyle name="Comma 2 2 5 3 3" xfId="4008"/>
    <cellStyle name="Comma 2 2 5 3 3 2" xfId="4009"/>
    <cellStyle name="Comma 2 2 5 3 3 2 2" xfId="35369"/>
    <cellStyle name="Comma 2 2 5 3 3 3" xfId="4010"/>
    <cellStyle name="Comma 2 2 5 3 3 3 2" xfId="39275"/>
    <cellStyle name="Comma 2 2 5 3 3 4" xfId="4011"/>
    <cellStyle name="Comma 2 2 5 3 3 4 2" xfId="43316"/>
    <cellStyle name="Comma 2 2 5 3 3 5" xfId="47428"/>
    <cellStyle name="Comma 2 2 5 3 3 6" xfId="51555"/>
    <cellStyle name="Comma 2 2 5 3 3 7" xfId="55837"/>
    <cellStyle name="Comma 2 2 5 3 3 8" xfId="24141"/>
    <cellStyle name="Comma 2 2 5 3 3 9" xfId="58955"/>
    <cellStyle name="Comma 2 2 5 3 4" xfId="4012"/>
    <cellStyle name="Comma 2 2 5 3 4 2" xfId="30762"/>
    <cellStyle name="Comma 2 2 5 3 5" xfId="4013"/>
    <cellStyle name="Comma 2 2 5 3 5 2" xfId="33382"/>
    <cellStyle name="Comma 2 2 5 3 6" xfId="4014"/>
    <cellStyle name="Comma 2 2 5 3 6 2" xfId="37357"/>
    <cellStyle name="Comma 2 2 5 3 7" xfId="4015"/>
    <cellStyle name="Comma 2 2 5 3 7 2" xfId="41371"/>
    <cellStyle name="Comma 2 2 5 3 8" xfId="45511"/>
    <cellStyle name="Comma 2 2 5 3 9" xfId="49601"/>
    <cellStyle name="Comma 2 2 5 4" xfId="4016"/>
    <cellStyle name="Comma 2 2 5 4 10" xfId="24142"/>
    <cellStyle name="Comma 2 2 5 4 11" xfId="58956"/>
    <cellStyle name="Comma 2 2 5 4 2" xfId="4017"/>
    <cellStyle name="Comma 2 2 5 4 2 2" xfId="4018"/>
    <cellStyle name="Comma 2 2 5 4 2 2 2" xfId="35680"/>
    <cellStyle name="Comma 2 2 5 4 2 3" xfId="4019"/>
    <cellStyle name="Comma 2 2 5 4 2 3 2" xfId="39586"/>
    <cellStyle name="Comma 2 2 5 4 2 4" xfId="4020"/>
    <cellStyle name="Comma 2 2 5 4 2 4 2" xfId="43632"/>
    <cellStyle name="Comma 2 2 5 4 2 5" xfId="47739"/>
    <cellStyle name="Comma 2 2 5 4 2 6" xfId="51871"/>
    <cellStyle name="Comma 2 2 5 4 2 7" xfId="56148"/>
    <cellStyle name="Comma 2 2 5 4 2 8" xfId="24143"/>
    <cellStyle name="Comma 2 2 5 4 2 9" xfId="58957"/>
    <cellStyle name="Comma 2 2 5 4 3" xfId="4021"/>
    <cellStyle name="Comma 2 2 5 4 3 2" xfId="30764"/>
    <cellStyle name="Comma 2 2 5 4 4" xfId="4022"/>
    <cellStyle name="Comma 2 2 5 4 4 2" xfId="33735"/>
    <cellStyle name="Comma 2 2 5 4 5" xfId="4023"/>
    <cellStyle name="Comma 2 2 5 4 5 2" xfId="37664"/>
    <cellStyle name="Comma 2 2 5 4 6" xfId="4024"/>
    <cellStyle name="Comma 2 2 5 4 6 2" xfId="41681"/>
    <cellStyle name="Comma 2 2 5 4 7" xfId="45817"/>
    <cellStyle name="Comma 2 2 5 4 8" xfId="49918"/>
    <cellStyle name="Comma 2 2 5 4 9" xfId="54232"/>
    <cellStyle name="Comma 2 2 5 5" xfId="4025"/>
    <cellStyle name="Comma 2 2 5 5 2" xfId="4026"/>
    <cellStyle name="Comma 2 2 5 5 2 2" xfId="35151"/>
    <cellStyle name="Comma 2 2 5 5 3" xfId="4027"/>
    <cellStyle name="Comma 2 2 5 5 3 2" xfId="39057"/>
    <cellStyle name="Comma 2 2 5 5 4" xfId="4028"/>
    <cellStyle name="Comma 2 2 5 5 4 2" xfId="43090"/>
    <cellStyle name="Comma 2 2 5 5 5" xfId="47210"/>
    <cellStyle name="Comma 2 2 5 5 6" xfId="51329"/>
    <cellStyle name="Comma 2 2 5 5 7" xfId="55619"/>
    <cellStyle name="Comma 2 2 5 5 8" xfId="24144"/>
    <cellStyle name="Comma 2 2 5 5 9" xfId="58958"/>
    <cellStyle name="Comma 2 2 5 6" xfId="4029"/>
    <cellStyle name="Comma 2 2 5 6 2" xfId="30757"/>
    <cellStyle name="Comma 2 2 5 7" xfId="4030"/>
    <cellStyle name="Comma 2 2 5 7 2" xfId="33180"/>
    <cellStyle name="Comma 2 2 5 8" xfId="4031"/>
    <cellStyle name="Comma 2 2 5 8 2" xfId="37157"/>
    <cellStyle name="Comma 2 2 5 9" xfId="4032"/>
    <cellStyle name="Comma 2 2 5 9 2" xfId="41170"/>
    <cellStyle name="Comma 2 2 6" xfId="4033"/>
    <cellStyle name="Comma 2 2 6 10" xfId="45319"/>
    <cellStyle name="Comma 2 2 6 11" xfId="49383"/>
    <cellStyle name="Comma 2 2 6 12" xfId="53899"/>
    <cellStyle name="Comma 2 2 6 13" xfId="24145"/>
    <cellStyle name="Comma 2 2 6 14" xfId="58959"/>
    <cellStyle name="Comma 2 2 6 2" xfId="4034"/>
    <cellStyle name="Comma 2 2 6 2 10" xfId="49500"/>
    <cellStyle name="Comma 2 2 6 2 11" xfId="53793"/>
    <cellStyle name="Comma 2 2 6 2 12" xfId="24146"/>
    <cellStyle name="Comma 2 2 6 2 13" xfId="58960"/>
    <cellStyle name="Comma 2 2 6 2 2" xfId="4035"/>
    <cellStyle name="Comma 2 2 6 2 2 10" xfId="54050"/>
    <cellStyle name="Comma 2 2 6 2 2 11" xfId="24147"/>
    <cellStyle name="Comma 2 2 6 2 2 12" xfId="58961"/>
    <cellStyle name="Comma 2 2 6 2 2 2" xfId="4036"/>
    <cellStyle name="Comma 2 2 6 2 2 2 10" xfId="24148"/>
    <cellStyle name="Comma 2 2 6 2 2 2 11" xfId="58962"/>
    <cellStyle name="Comma 2 2 6 2 2 2 2" xfId="4037"/>
    <cellStyle name="Comma 2 2 6 2 2 2 2 2" xfId="4038"/>
    <cellStyle name="Comma 2 2 6 2 2 2 2 2 2" xfId="35681"/>
    <cellStyle name="Comma 2 2 6 2 2 2 2 3" xfId="4039"/>
    <cellStyle name="Comma 2 2 6 2 2 2 2 3 2" xfId="39587"/>
    <cellStyle name="Comma 2 2 6 2 2 2 2 4" xfId="4040"/>
    <cellStyle name="Comma 2 2 6 2 2 2 2 4 2" xfId="43633"/>
    <cellStyle name="Comma 2 2 6 2 2 2 2 5" xfId="47740"/>
    <cellStyle name="Comma 2 2 6 2 2 2 2 6" xfId="51872"/>
    <cellStyle name="Comma 2 2 6 2 2 2 2 7" xfId="56149"/>
    <cellStyle name="Comma 2 2 6 2 2 2 2 8" xfId="24149"/>
    <cellStyle name="Comma 2 2 6 2 2 2 2 9" xfId="58963"/>
    <cellStyle name="Comma 2 2 6 2 2 2 3" xfId="4041"/>
    <cellStyle name="Comma 2 2 6 2 2 2 3 2" xfId="30768"/>
    <cellStyle name="Comma 2 2 6 2 2 2 4" xfId="4042"/>
    <cellStyle name="Comma 2 2 6 2 2 2 4 2" xfId="33736"/>
    <cellStyle name="Comma 2 2 6 2 2 2 5" xfId="4043"/>
    <cellStyle name="Comma 2 2 6 2 2 2 5 2" xfId="37665"/>
    <cellStyle name="Comma 2 2 6 2 2 2 6" xfId="4044"/>
    <cellStyle name="Comma 2 2 6 2 2 2 6 2" xfId="41682"/>
    <cellStyle name="Comma 2 2 6 2 2 2 7" xfId="45818"/>
    <cellStyle name="Comma 2 2 6 2 2 2 8" xfId="49919"/>
    <cellStyle name="Comma 2 2 6 2 2 2 9" xfId="54233"/>
    <cellStyle name="Comma 2 2 6 2 2 3" xfId="4045"/>
    <cellStyle name="Comma 2 2 6 2 2 3 2" xfId="4046"/>
    <cellStyle name="Comma 2 2 6 2 2 3 2 2" xfId="35489"/>
    <cellStyle name="Comma 2 2 6 2 2 3 3" xfId="4047"/>
    <cellStyle name="Comma 2 2 6 2 2 3 3 2" xfId="39395"/>
    <cellStyle name="Comma 2 2 6 2 2 3 4" xfId="4048"/>
    <cellStyle name="Comma 2 2 6 2 2 3 4 2" xfId="43437"/>
    <cellStyle name="Comma 2 2 6 2 2 3 5" xfId="47548"/>
    <cellStyle name="Comma 2 2 6 2 2 3 6" xfId="51676"/>
    <cellStyle name="Comma 2 2 6 2 2 3 7" xfId="55957"/>
    <cellStyle name="Comma 2 2 6 2 2 3 8" xfId="24150"/>
    <cellStyle name="Comma 2 2 6 2 2 3 9" xfId="58964"/>
    <cellStyle name="Comma 2 2 6 2 2 4" xfId="4049"/>
    <cellStyle name="Comma 2 2 6 2 2 4 2" xfId="30767"/>
    <cellStyle name="Comma 2 2 6 2 2 5" xfId="4050"/>
    <cellStyle name="Comma 2 2 6 2 2 5 2" xfId="33502"/>
    <cellStyle name="Comma 2 2 6 2 2 6" xfId="4051"/>
    <cellStyle name="Comma 2 2 6 2 2 6 2" xfId="37477"/>
    <cellStyle name="Comma 2 2 6 2 2 7" xfId="4052"/>
    <cellStyle name="Comma 2 2 6 2 2 7 2" xfId="41491"/>
    <cellStyle name="Comma 2 2 6 2 2 8" xfId="45631"/>
    <cellStyle name="Comma 2 2 6 2 2 9" xfId="49722"/>
    <cellStyle name="Comma 2 2 6 2 3" xfId="4053"/>
    <cellStyle name="Comma 2 2 6 2 3 10" xfId="24151"/>
    <cellStyle name="Comma 2 2 6 2 3 11" xfId="58965"/>
    <cellStyle name="Comma 2 2 6 2 3 2" xfId="4054"/>
    <cellStyle name="Comma 2 2 6 2 3 2 2" xfId="4055"/>
    <cellStyle name="Comma 2 2 6 2 3 2 2 2" xfId="35682"/>
    <cellStyle name="Comma 2 2 6 2 3 2 3" xfId="4056"/>
    <cellStyle name="Comma 2 2 6 2 3 2 3 2" xfId="39588"/>
    <cellStyle name="Comma 2 2 6 2 3 2 4" xfId="4057"/>
    <cellStyle name="Comma 2 2 6 2 3 2 4 2" xfId="43634"/>
    <cellStyle name="Comma 2 2 6 2 3 2 5" xfId="47741"/>
    <cellStyle name="Comma 2 2 6 2 3 2 6" xfId="51873"/>
    <cellStyle name="Comma 2 2 6 2 3 2 7" xfId="56150"/>
    <cellStyle name="Comma 2 2 6 2 3 2 8" xfId="24152"/>
    <cellStyle name="Comma 2 2 6 2 3 2 9" xfId="58966"/>
    <cellStyle name="Comma 2 2 6 2 3 3" xfId="4058"/>
    <cellStyle name="Comma 2 2 6 2 3 3 2" xfId="30769"/>
    <cellStyle name="Comma 2 2 6 2 3 4" xfId="4059"/>
    <cellStyle name="Comma 2 2 6 2 3 4 2" xfId="33737"/>
    <cellStyle name="Comma 2 2 6 2 3 5" xfId="4060"/>
    <cellStyle name="Comma 2 2 6 2 3 5 2" xfId="37666"/>
    <cellStyle name="Comma 2 2 6 2 3 6" xfId="4061"/>
    <cellStyle name="Comma 2 2 6 2 3 6 2" xfId="41683"/>
    <cellStyle name="Comma 2 2 6 2 3 7" xfId="45819"/>
    <cellStyle name="Comma 2 2 6 2 3 8" xfId="49920"/>
    <cellStyle name="Comma 2 2 6 2 3 9" xfId="54234"/>
    <cellStyle name="Comma 2 2 6 2 4" xfId="4062"/>
    <cellStyle name="Comma 2 2 6 2 4 2" xfId="4063"/>
    <cellStyle name="Comma 2 2 6 2 4 2 2" xfId="35271"/>
    <cellStyle name="Comma 2 2 6 2 4 3" xfId="4064"/>
    <cellStyle name="Comma 2 2 6 2 4 3 2" xfId="39177"/>
    <cellStyle name="Comma 2 2 6 2 4 4" xfId="4065"/>
    <cellStyle name="Comma 2 2 6 2 4 4 2" xfId="43215"/>
    <cellStyle name="Comma 2 2 6 2 4 5" xfId="47330"/>
    <cellStyle name="Comma 2 2 6 2 4 6" xfId="51454"/>
    <cellStyle name="Comma 2 2 6 2 4 7" xfId="55739"/>
    <cellStyle name="Comma 2 2 6 2 4 8" xfId="24153"/>
    <cellStyle name="Comma 2 2 6 2 4 9" xfId="58967"/>
    <cellStyle name="Comma 2 2 6 2 5" xfId="4066"/>
    <cellStyle name="Comma 2 2 6 2 5 2" xfId="30766"/>
    <cellStyle name="Comma 2 2 6 2 6" xfId="4067"/>
    <cellStyle name="Comma 2 2 6 2 6 2" xfId="33286"/>
    <cellStyle name="Comma 2 2 6 2 7" xfId="4068"/>
    <cellStyle name="Comma 2 2 6 2 7 2" xfId="37261"/>
    <cellStyle name="Comma 2 2 6 2 8" xfId="4069"/>
    <cellStyle name="Comma 2 2 6 2 8 2" xfId="41275"/>
    <cellStyle name="Comma 2 2 6 2 9" xfId="45415"/>
    <cellStyle name="Comma 2 2 6 3" xfId="4070"/>
    <cellStyle name="Comma 2 2 6 3 10" xfId="53943"/>
    <cellStyle name="Comma 2 2 6 3 11" xfId="24154"/>
    <cellStyle name="Comma 2 2 6 3 12" xfId="58968"/>
    <cellStyle name="Comma 2 2 6 3 2" xfId="4071"/>
    <cellStyle name="Comma 2 2 6 3 2 10" xfId="24155"/>
    <cellStyle name="Comma 2 2 6 3 2 11" xfId="58969"/>
    <cellStyle name="Comma 2 2 6 3 2 2" xfId="4072"/>
    <cellStyle name="Comma 2 2 6 3 2 2 2" xfId="4073"/>
    <cellStyle name="Comma 2 2 6 3 2 2 2 2" xfId="35683"/>
    <cellStyle name="Comma 2 2 6 3 2 2 3" xfId="4074"/>
    <cellStyle name="Comma 2 2 6 3 2 2 3 2" xfId="39589"/>
    <cellStyle name="Comma 2 2 6 3 2 2 4" xfId="4075"/>
    <cellStyle name="Comma 2 2 6 3 2 2 4 2" xfId="43635"/>
    <cellStyle name="Comma 2 2 6 3 2 2 5" xfId="47742"/>
    <cellStyle name="Comma 2 2 6 3 2 2 6" xfId="51874"/>
    <cellStyle name="Comma 2 2 6 3 2 2 7" xfId="56151"/>
    <cellStyle name="Comma 2 2 6 3 2 2 8" xfId="24156"/>
    <cellStyle name="Comma 2 2 6 3 2 2 9" xfId="58970"/>
    <cellStyle name="Comma 2 2 6 3 2 3" xfId="4076"/>
    <cellStyle name="Comma 2 2 6 3 2 3 2" xfId="30771"/>
    <cellStyle name="Comma 2 2 6 3 2 4" xfId="4077"/>
    <cellStyle name="Comma 2 2 6 3 2 4 2" xfId="33738"/>
    <cellStyle name="Comma 2 2 6 3 2 5" xfId="4078"/>
    <cellStyle name="Comma 2 2 6 3 2 5 2" xfId="37667"/>
    <cellStyle name="Comma 2 2 6 3 2 6" xfId="4079"/>
    <cellStyle name="Comma 2 2 6 3 2 6 2" xfId="41684"/>
    <cellStyle name="Comma 2 2 6 3 2 7" xfId="45820"/>
    <cellStyle name="Comma 2 2 6 3 2 8" xfId="49921"/>
    <cellStyle name="Comma 2 2 6 3 2 9" xfId="54235"/>
    <cellStyle name="Comma 2 2 6 3 3" xfId="4080"/>
    <cellStyle name="Comma 2 2 6 3 3 2" xfId="4081"/>
    <cellStyle name="Comma 2 2 6 3 3 2 2" xfId="35379"/>
    <cellStyle name="Comma 2 2 6 3 3 3" xfId="4082"/>
    <cellStyle name="Comma 2 2 6 3 3 3 2" xfId="39285"/>
    <cellStyle name="Comma 2 2 6 3 3 4" xfId="4083"/>
    <cellStyle name="Comma 2 2 6 3 3 4 2" xfId="43326"/>
    <cellStyle name="Comma 2 2 6 3 3 5" xfId="47438"/>
    <cellStyle name="Comma 2 2 6 3 3 6" xfId="51565"/>
    <cellStyle name="Comma 2 2 6 3 3 7" xfId="55847"/>
    <cellStyle name="Comma 2 2 6 3 3 8" xfId="24157"/>
    <cellStyle name="Comma 2 2 6 3 3 9" xfId="58971"/>
    <cellStyle name="Comma 2 2 6 3 4" xfId="4084"/>
    <cellStyle name="Comma 2 2 6 3 4 2" xfId="30770"/>
    <cellStyle name="Comma 2 2 6 3 5" xfId="4085"/>
    <cellStyle name="Comma 2 2 6 3 5 2" xfId="33392"/>
    <cellStyle name="Comma 2 2 6 3 6" xfId="4086"/>
    <cellStyle name="Comma 2 2 6 3 6 2" xfId="37367"/>
    <cellStyle name="Comma 2 2 6 3 7" xfId="4087"/>
    <cellStyle name="Comma 2 2 6 3 7 2" xfId="41381"/>
    <cellStyle name="Comma 2 2 6 3 8" xfId="45521"/>
    <cellStyle name="Comma 2 2 6 3 9" xfId="49611"/>
    <cellStyle name="Comma 2 2 6 4" xfId="4088"/>
    <cellStyle name="Comma 2 2 6 4 10" xfId="24158"/>
    <cellStyle name="Comma 2 2 6 4 11" xfId="58972"/>
    <cellStyle name="Comma 2 2 6 4 2" xfId="4089"/>
    <cellStyle name="Comma 2 2 6 4 2 2" xfId="4090"/>
    <cellStyle name="Comma 2 2 6 4 2 2 2" xfId="35684"/>
    <cellStyle name="Comma 2 2 6 4 2 3" xfId="4091"/>
    <cellStyle name="Comma 2 2 6 4 2 3 2" xfId="39590"/>
    <cellStyle name="Comma 2 2 6 4 2 4" xfId="4092"/>
    <cellStyle name="Comma 2 2 6 4 2 4 2" xfId="43636"/>
    <cellStyle name="Comma 2 2 6 4 2 5" xfId="47743"/>
    <cellStyle name="Comma 2 2 6 4 2 6" xfId="51875"/>
    <cellStyle name="Comma 2 2 6 4 2 7" xfId="56152"/>
    <cellStyle name="Comma 2 2 6 4 2 8" xfId="24159"/>
    <cellStyle name="Comma 2 2 6 4 2 9" xfId="58973"/>
    <cellStyle name="Comma 2 2 6 4 3" xfId="4093"/>
    <cellStyle name="Comma 2 2 6 4 3 2" xfId="30772"/>
    <cellStyle name="Comma 2 2 6 4 4" xfId="4094"/>
    <cellStyle name="Comma 2 2 6 4 4 2" xfId="33739"/>
    <cellStyle name="Comma 2 2 6 4 5" xfId="4095"/>
    <cellStyle name="Comma 2 2 6 4 5 2" xfId="37668"/>
    <cellStyle name="Comma 2 2 6 4 6" xfId="4096"/>
    <cellStyle name="Comma 2 2 6 4 6 2" xfId="41685"/>
    <cellStyle name="Comma 2 2 6 4 7" xfId="45821"/>
    <cellStyle name="Comma 2 2 6 4 8" xfId="49922"/>
    <cellStyle name="Comma 2 2 6 4 9" xfId="54236"/>
    <cellStyle name="Comma 2 2 6 5" xfId="4097"/>
    <cellStyle name="Comma 2 2 6 5 2" xfId="4098"/>
    <cellStyle name="Comma 2 2 6 5 2 2" xfId="35161"/>
    <cellStyle name="Comma 2 2 6 5 3" xfId="4099"/>
    <cellStyle name="Comma 2 2 6 5 3 2" xfId="39067"/>
    <cellStyle name="Comma 2 2 6 5 4" xfId="4100"/>
    <cellStyle name="Comma 2 2 6 5 4 2" xfId="43100"/>
    <cellStyle name="Comma 2 2 6 5 5" xfId="47220"/>
    <cellStyle name="Comma 2 2 6 5 6" xfId="51339"/>
    <cellStyle name="Comma 2 2 6 5 7" xfId="55629"/>
    <cellStyle name="Comma 2 2 6 5 8" xfId="24160"/>
    <cellStyle name="Comma 2 2 6 5 9" xfId="58974"/>
    <cellStyle name="Comma 2 2 6 6" xfId="4101"/>
    <cellStyle name="Comma 2 2 6 6 2" xfId="30765"/>
    <cellStyle name="Comma 2 2 6 7" xfId="4102"/>
    <cellStyle name="Comma 2 2 6 7 2" xfId="33187"/>
    <cellStyle name="Comma 2 2 6 8" xfId="4103"/>
    <cellStyle name="Comma 2 2 6 8 2" xfId="37164"/>
    <cellStyle name="Comma 2 2 6 9" xfId="4104"/>
    <cellStyle name="Comma 2 2 6 9 2" xfId="41177"/>
    <cellStyle name="Comma 2 2 7" xfId="4105"/>
    <cellStyle name="Comma 2 2 7 10" xfId="45335"/>
    <cellStyle name="Comma 2 2 7 11" xfId="49393"/>
    <cellStyle name="Comma 2 2 7 12" xfId="53635"/>
    <cellStyle name="Comma 2 2 7 13" xfId="24161"/>
    <cellStyle name="Comma 2 2 7 14" xfId="58975"/>
    <cellStyle name="Comma 2 2 7 2" xfId="4106"/>
    <cellStyle name="Comma 2 2 7 2 10" xfId="49510"/>
    <cellStyle name="Comma 2 2 7 2 11" xfId="53675"/>
    <cellStyle name="Comma 2 2 7 2 12" xfId="24162"/>
    <cellStyle name="Comma 2 2 7 2 13" xfId="58976"/>
    <cellStyle name="Comma 2 2 7 2 2" xfId="4107"/>
    <cellStyle name="Comma 2 2 7 2 2 10" xfId="54060"/>
    <cellStyle name="Comma 2 2 7 2 2 11" xfId="24163"/>
    <cellStyle name="Comma 2 2 7 2 2 12" xfId="58977"/>
    <cellStyle name="Comma 2 2 7 2 2 2" xfId="4108"/>
    <cellStyle name="Comma 2 2 7 2 2 2 10" xfId="24164"/>
    <cellStyle name="Comma 2 2 7 2 2 2 11" xfId="58978"/>
    <cellStyle name="Comma 2 2 7 2 2 2 2" xfId="4109"/>
    <cellStyle name="Comma 2 2 7 2 2 2 2 2" xfId="4110"/>
    <cellStyle name="Comma 2 2 7 2 2 2 2 2 2" xfId="35685"/>
    <cellStyle name="Comma 2 2 7 2 2 2 2 3" xfId="4111"/>
    <cellStyle name="Comma 2 2 7 2 2 2 2 3 2" xfId="39591"/>
    <cellStyle name="Comma 2 2 7 2 2 2 2 4" xfId="4112"/>
    <cellStyle name="Comma 2 2 7 2 2 2 2 4 2" xfId="43637"/>
    <cellStyle name="Comma 2 2 7 2 2 2 2 5" xfId="47744"/>
    <cellStyle name="Comma 2 2 7 2 2 2 2 6" xfId="51876"/>
    <cellStyle name="Comma 2 2 7 2 2 2 2 7" xfId="56153"/>
    <cellStyle name="Comma 2 2 7 2 2 2 2 8" xfId="24165"/>
    <cellStyle name="Comma 2 2 7 2 2 2 2 9" xfId="58979"/>
    <cellStyle name="Comma 2 2 7 2 2 2 3" xfId="4113"/>
    <cellStyle name="Comma 2 2 7 2 2 2 3 2" xfId="30776"/>
    <cellStyle name="Comma 2 2 7 2 2 2 4" xfId="4114"/>
    <cellStyle name="Comma 2 2 7 2 2 2 4 2" xfId="33740"/>
    <cellStyle name="Comma 2 2 7 2 2 2 5" xfId="4115"/>
    <cellStyle name="Comma 2 2 7 2 2 2 5 2" xfId="37669"/>
    <cellStyle name="Comma 2 2 7 2 2 2 6" xfId="4116"/>
    <cellStyle name="Comma 2 2 7 2 2 2 6 2" xfId="41686"/>
    <cellStyle name="Comma 2 2 7 2 2 2 7" xfId="45822"/>
    <cellStyle name="Comma 2 2 7 2 2 2 8" xfId="49923"/>
    <cellStyle name="Comma 2 2 7 2 2 2 9" xfId="54237"/>
    <cellStyle name="Comma 2 2 7 2 2 3" xfId="4117"/>
    <cellStyle name="Comma 2 2 7 2 2 3 2" xfId="4118"/>
    <cellStyle name="Comma 2 2 7 2 2 3 2 2" xfId="35499"/>
    <cellStyle name="Comma 2 2 7 2 2 3 3" xfId="4119"/>
    <cellStyle name="Comma 2 2 7 2 2 3 3 2" xfId="39405"/>
    <cellStyle name="Comma 2 2 7 2 2 3 4" xfId="4120"/>
    <cellStyle name="Comma 2 2 7 2 2 3 4 2" xfId="43447"/>
    <cellStyle name="Comma 2 2 7 2 2 3 5" xfId="47558"/>
    <cellStyle name="Comma 2 2 7 2 2 3 6" xfId="51686"/>
    <cellStyle name="Comma 2 2 7 2 2 3 7" xfId="55967"/>
    <cellStyle name="Comma 2 2 7 2 2 3 8" xfId="24166"/>
    <cellStyle name="Comma 2 2 7 2 2 3 9" xfId="58980"/>
    <cellStyle name="Comma 2 2 7 2 2 4" xfId="4121"/>
    <cellStyle name="Comma 2 2 7 2 2 4 2" xfId="30775"/>
    <cellStyle name="Comma 2 2 7 2 2 5" xfId="4122"/>
    <cellStyle name="Comma 2 2 7 2 2 5 2" xfId="33512"/>
    <cellStyle name="Comma 2 2 7 2 2 6" xfId="4123"/>
    <cellStyle name="Comma 2 2 7 2 2 6 2" xfId="37487"/>
    <cellStyle name="Comma 2 2 7 2 2 7" xfId="4124"/>
    <cellStyle name="Comma 2 2 7 2 2 7 2" xfId="41501"/>
    <cellStyle name="Comma 2 2 7 2 2 8" xfId="45641"/>
    <cellStyle name="Comma 2 2 7 2 2 9" xfId="49732"/>
    <cellStyle name="Comma 2 2 7 2 3" xfId="4125"/>
    <cellStyle name="Comma 2 2 7 2 3 10" xfId="24167"/>
    <cellStyle name="Comma 2 2 7 2 3 11" xfId="58981"/>
    <cellStyle name="Comma 2 2 7 2 3 2" xfId="4126"/>
    <cellStyle name="Comma 2 2 7 2 3 2 2" xfId="4127"/>
    <cellStyle name="Comma 2 2 7 2 3 2 2 2" xfId="35686"/>
    <cellStyle name="Comma 2 2 7 2 3 2 3" xfId="4128"/>
    <cellStyle name="Comma 2 2 7 2 3 2 3 2" xfId="39592"/>
    <cellStyle name="Comma 2 2 7 2 3 2 4" xfId="4129"/>
    <cellStyle name="Comma 2 2 7 2 3 2 4 2" xfId="43638"/>
    <cellStyle name="Comma 2 2 7 2 3 2 5" xfId="47745"/>
    <cellStyle name="Comma 2 2 7 2 3 2 6" xfId="51877"/>
    <cellStyle name="Comma 2 2 7 2 3 2 7" xfId="56154"/>
    <cellStyle name="Comma 2 2 7 2 3 2 8" xfId="24168"/>
    <cellStyle name="Comma 2 2 7 2 3 2 9" xfId="58982"/>
    <cellStyle name="Comma 2 2 7 2 3 3" xfId="4130"/>
    <cellStyle name="Comma 2 2 7 2 3 3 2" xfId="30777"/>
    <cellStyle name="Comma 2 2 7 2 3 4" xfId="4131"/>
    <cellStyle name="Comma 2 2 7 2 3 4 2" xfId="33741"/>
    <cellStyle name="Comma 2 2 7 2 3 5" xfId="4132"/>
    <cellStyle name="Comma 2 2 7 2 3 5 2" xfId="37670"/>
    <cellStyle name="Comma 2 2 7 2 3 6" xfId="4133"/>
    <cellStyle name="Comma 2 2 7 2 3 6 2" xfId="41687"/>
    <cellStyle name="Comma 2 2 7 2 3 7" xfId="45823"/>
    <cellStyle name="Comma 2 2 7 2 3 8" xfId="49924"/>
    <cellStyle name="Comma 2 2 7 2 3 9" xfId="54238"/>
    <cellStyle name="Comma 2 2 7 2 4" xfId="4134"/>
    <cellStyle name="Comma 2 2 7 2 4 2" xfId="4135"/>
    <cellStyle name="Comma 2 2 7 2 4 2 2" xfId="35281"/>
    <cellStyle name="Comma 2 2 7 2 4 3" xfId="4136"/>
    <cellStyle name="Comma 2 2 7 2 4 3 2" xfId="39187"/>
    <cellStyle name="Comma 2 2 7 2 4 4" xfId="4137"/>
    <cellStyle name="Comma 2 2 7 2 4 4 2" xfId="43225"/>
    <cellStyle name="Comma 2 2 7 2 4 5" xfId="47340"/>
    <cellStyle name="Comma 2 2 7 2 4 6" xfId="51464"/>
    <cellStyle name="Comma 2 2 7 2 4 7" xfId="55749"/>
    <cellStyle name="Comma 2 2 7 2 4 8" xfId="24169"/>
    <cellStyle name="Comma 2 2 7 2 4 9" xfId="58983"/>
    <cellStyle name="Comma 2 2 7 2 5" xfId="4138"/>
    <cellStyle name="Comma 2 2 7 2 5 2" xfId="30774"/>
    <cellStyle name="Comma 2 2 7 2 6" xfId="4139"/>
    <cellStyle name="Comma 2 2 7 2 6 2" xfId="33296"/>
    <cellStyle name="Comma 2 2 7 2 7" xfId="4140"/>
    <cellStyle name="Comma 2 2 7 2 7 2" xfId="37271"/>
    <cellStyle name="Comma 2 2 7 2 8" xfId="4141"/>
    <cellStyle name="Comma 2 2 7 2 8 2" xfId="41285"/>
    <cellStyle name="Comma 2 2 7 2 9" xfId="45425"/>
    <cellStyle name="Comma 2 2 7 3" xfId="4142"/>
    <cellStyle name="Comma 2 2 7 3 10" xfId="53953"/>
    <cellStyle name="Comma 2 2 7 3 11" xfId="24170"/>
    <cellStyle name="Comma 2 2 7 3 12" xfId="58984"/>
    <cellStyle name="Comma 2 2 7 3 2" xfId="4143"/>
    <cellStyle name="Comma 2 2 7 3 2 10" xfId="24171"/>
    <cellStyle name="Comma 2 2 7 3 2 11" xfId="58985"/>
    <cellStyle name="Comma 2 2 7 3 2 2" xfId="4144"/>
    <cellStyle name="Comma 2 2 7 3 2 2 2" xfId="4145"/>
    <cellStyle name="Comma 2 2 7 3 2 2 2 2" xfId="35687"/>
    <cellStyle name="Comma 2 2 7 3 2 2 3" xfId="4146"/>
    <cellStyle name="Comma 2 2 7 3 2 2 3 2" xfId="39593"/>
    <cellStyle name="Comma 2 2 7 3 2 2 4" xfId="4147"/>
    <cellStyle name="Comma 2 2 7 3 2 2 4 2" xfId="43639"/>
    <cellStyle name="Comma 2 2 7 3 2 2 5" xfId="47746"/>
    <cellStyle name="Comma 2 2 7 3 2 2 6" xfId="51878"/>
    <cellStyle name="Comma 2 2 7 3 2 2 7" xfId="56155"/>
    <cellStyle name="Comma 2 2 7 3 2 2 8" xfId="24172"/>
    <cellStyle name="Comma 2 2 7 3 2 2 9" xfId="58986"/>
    <cellStyle name="Comma 2 2 7 3 2 3" xfId="4148"/>
    <cellStyle name="Comma 2 2 7 3 2 3 2" xfId="30779"/>
    <cellStyle name="Comma 2 2 7 3 2 4" xfId="4149"/>
    <cellStyle name="Comma 2 2 7 3 2 4 2" xfId="33742"/>
    <cellStyle name="Comma 2 2 7 3 2 5" xfId="4150"/>
    <cellStyle name="Comma 2 2 7 3 2 5 2" xfId="37671"/>
    <cellStyle name="Comma 2 2 7 3 2 6" xfId="4151"/>
    <cellStyle name="Comma 2 2 7 3 2 6 2" xfId="41688"/>
    <cellStyle name="Comma 2 2 7 3 2 7" xfId="45824"/>
    <cellStyle name="Comma 2 2 7 3 2 8" xfId="49925"/>
    <cellStyle name="Comma 2 2 7 3 2 9" xfId="54239"/>
    <cellStyle name="Comma 2 2 7 3 3" xfId="4152"/>
    <cellStyle name="Comma 2 2 7 3 3 2" xfId="4153"/>
    <cellStyle name="Comma 2 2 7 3 3 2 2" xfId="35389"/>
    <cellStyle name="Comma 2 2 7 3 3 3" xfId="4154"/>
    <cellStyle name="Comma 2 2 7 3 3 3 2" xfId="39295"/>
    <cellStyle name="Comma 2 2 7 3 3 4" xfId="4155"/>
    <cellStyle name="Comma 2 2 7 3 3 4 2" xfId="43336"/>
    <cellStyle name="Comma 2 2 7 3 3 5" xfId="47448"/>
    <cellStyle name="Comma 2 2 7 3 3 6" xfId="51575"/>
    <cellStyle name="Comma 2 2 7 3 3 7" xfId="55857"/>
    <cellStyle name="Comma 2 2 7 3 3 8" xfId="24173"/>
    <cellStyle name="Comma 2 2 7 3 3 9" xfId="58987"/>
    <cellStyle name="Comma 2 2 7 3 4" xfId="4156"/>
    <cellStyle name="Comma 2 2 7 3 4 2" xfId="30778"/>
    <cellStyle name="Comma 2 2 7 3 5" xfId="4157"/>
    <cellStyle name="Comma 2 2 7 3 5 2" xfId="33402"/>
    <cellStyle name="Comma 2 2 7 3 6" xfId="4158"/>
    <cellStyle name="Comma 2 2 7 3 6 2" xfId="37377"/>
    <cellStyle name="Comma 2 2 7 3 7" xfId="4159"/>
    <cellStyle name="Comma 2 2 7 3 7 2" xfId="41391"/>
    <cellStyle name="Comma 2 2 7 3 8" xfId="45531"/>
    <cellStyle name="Comma 2 2 7 3 9" xfId="49621"/>
    <cellStyle name="Comma 2 2 7 4" xfId="4160"/>
    <cellStyle name="Comma 2 2 7 4 10" xfId="24174"/>
    <cellStyle name="Comma 2 2 7 4 11" xfId="58988"/>
    <cellStyle name="Comma 2 2 7 4 2" xfId="4161"/>
    <cellStyle name="Comma 2 2 7 4 2 2" xfId="4162"/>
    <cellStyle name="Comma 2 2 7 4 2 2 2" xfId="35688"/>
    <cellStyle name="Comma 2 2 7 4 2 3" xfId="4163"/>
    <cellStyle name="Comma 2 2 7 4 2 3 2" xfId="39594"/>
    <cellStyle name="Comma 2 2 7 4 2 4" xfId="4164"/>
    <cellStyle name="Comma 2 2 7 4 2 4 2" xfId="43640"/>
    <cellStyle name="Comma 2 2 7 4 2 5" xfId="47747"/>
    <cellStyle name="Comma 2 2 7 4 2 6" xfId="51879"/>
    <cellStyle name="Comma 2 2 7 4 2 7" xfId="56156"/>
    <cellStyle name="Comma 2 2 7 4 2 8" xfId="24175"/>
    <cellStyle name="Comma 2 2 7 4 2 9" xfId="58989"/>
    <cellStyle name="Comma 2 2 7 4 3" xfId="4165"/>
    <cellStyle name="Comma 2 2 7 4 3 2" xfId="30780"/>
    <cellStyle name="Comma 2 2 7 4 4" xfId="4166"/>
    <cellStyle name="Comma 2 2 7 4 4 2" xfId="33743"/>
    <cellStyle name="Comma 2 2 7 4 5" xfId="4167"/>
    <cellStyle name="Comma 2 2 7 4 5 2" xfId="37672"/>
    <cellStyle name="Comma 2 2 7 4 6" xfId="4168"/>
    <cellStyle name="Comma 2 2 7 4 6 2" xfId="41689"/>
    <cellStyle name="Comma 2 2 7 4 7" xfId="45825"/>
    <cellStyle name="Comma 2 2 7 4 8" xfId="49926"/>
    <cellStyle name="Comma 2 2 7 4 9" xfId="54240"/>
    <cellStyle name="Comma 2 2 7 5" xfId="4169"/>
    <cellStyle name="Comma 2 2 7 5 2" xfId="4170"/>
    <cellStyle name="Comma 2 2 7 5 2 2" xfId="35171"/>
    <cellStyle name="Comma 2 2 7 5 3" xfId="4171"/>
    <cellStyle name="Comma 2 2 7 5 3 2" xfId="39077"/>
    <cellStyle name="Comma 2 2 7 5 4" xfId="4172"/>
    <cellStyle name="Comma 2 2 7 5 4 2" xfId="43110"/>
    <cellStyle name="Comma 2 2 7 5 5" xfId="47230"/>
    <cellStyle name="Comma 2 2 7 5 6" xfId="51349"/>
    <cellStyle name="Comma 2 2 7 5 7" xfId="55639"/>
    <cellStyle name="Comma 2 2 7 5 8" xfId="24176"/>
    <cellStyle name="Comma 2 2 7 5 9" xfId="58990"/>
    <cellStyle name="Comma 2 2 7 6" xfId="4173"/>
    <cellStyle name="Comma 2 2 7 6 2" xfId="30773"/>
    <cellStyle name="Comma 2 2 7 7" xfId="4174"/>
    <cellStyle name="Comma 2 2 7 7 2" xfId="33196"/>
    <cellStyle name="Comma 2 2 7 8" xfId="4175"/>
    <cellStyle name="Comma 2 2 7 8 2" xfId="37171"/>
    <cellStyle name="Comma 2 2 7 9" xfId="4176"/>
    <cellStyle name="Comma 2 2 7 9 2" xfId="41184"/>
    <cellStyle name="Comma 2 2 8" xfId="4177"/>
    <cellStyle name="Comma 2 2 8 10" xfId="45298"/>
    <cellStyle name="Comma 2 2 8 11" xfId="49403"/>
    <cellStyle name="Comma 2 2 8 12" xfId="53856"/>
    <cellStyle name="Comma 2 2 8 13" xfId="24177"/>
    <cellStyle name="Comma 2 2 8 14" xfId="58991"/>
    <cellStyle name="Comma 2 2 8 2" xfId="4178"/>
    <cellStyle name="Comma 2 2 8 2 10" xfId="49520"/>
    <cellStyle name="Comma 2 2 8 2 11" xfId="53558"/>
    <cellStyle name="Comma 2 2 8 2 12" xfId="24178"/>
    <cellStyle name="Comma 2 2 8 2 13" xfId="58992"/>
    <cellStyle name="Comma 2 2 8 2 2" xfId="4179"/>
    <cellStyle name="Comma 2 2 8 2 2 10" xfId="54070"/>
    <cellStyle name="Comma 2 2 8 2 2 11" xfId="24179"/>
    <cellStyle name="Comma 2 2 8 2 2 12" xfId="58993"/>
    <cellStyle name="Comma 2 2 8 2 2 2" xfId="4180"/>
    <cellStyle name="Comma 2 2 8 2 2 2 10" xfId="24180"/>
    <cellStyle name="Comma 2 2 8 2 2 2 11" xfId="58994"/>
    <cellStyle name="Comma 2 2 8 2 2 2 2" xfId="4181"/>
    <cellStyle name="Comma 2 2 8 2 2 2 2 2" xfId="4182"/>
    <cellStyle name="Comma 2 2 8 2 2 2 2 2 2" xfId="35689"/>
    <cellStyle name="Comma 2 2 8 2 2 2 2 3" xfId="4183"/>
    <cellStyle name="Comma 2 2 8 2 2 2 2 3 2" xfId="39595"/>
    <cellStyle name="Comma 2 2 8 2 2 2 2 4" xfId="4184"/>
    <cellStyle name="Comma 2 2 8 2 2 2 2 4 2" xfId="43641"/>
    <cellStyle name="Comma 2 2 8 2 2 2 2 5" xfId="47748"/>
    <cellStyle name="Comma 2 2 8 2 2 2 2 6" xfId="51880"/>
    <cellStyle name="Comma 2 2 8 2 2 2 2 7" xfId="56157"/>
    <cellStyle name="Comma 2 2 8 2 2 2 2 8" xfId="24181"/>
    <cellStyle name="Comma 2 2 8 2 2 2 2 9" xfId="58995"/>
    <cellStyle name="Comma 2 2 8 2 2 2 3" xfId="4185"/>
    <cellStyle name="Comma 2 2 8 2 2 2 3 2" xfId="30784"/>
    <cellStyle name="Comma 2 2 8 2 2 2 4" xfId="4186"/>
    <cellStyle name="Comma 2 2 8 2 2 2 4 2" xfId="33744"/>
    <cellStyle name="Comma 2 2 8 2 2 2 5" xfId="4187"/>
    <cellStyle name="Comma 2 2 8 2 2 2 5 2" xfId="37673"/>
    <cellStyle name="Comma 2 2 8 2 2 2 6" xfId="4188"/>
    <cellStyle name="Comma 2 2 8 2 2 2 6 2" xfId="41690"/>
    <cellStyle name="Comma 2 2 8 2 2 2 7" xfId="45826"/>
    <cellStyle name="Comma 2 2 8 2 2 2 8" xfId="49927"/>
    <cellStyle name="Comma 2 2 8 2 2 2 9" xfId="54241"/>
    <cellStyle name="Comma 2 2 8 2 2 3" xfId="4189"/>
    <cellStyle name="Comma 2 2 8 2 2 3 2" xfId="4190"/>
    <cellStyle name="Comma 2 2 8 2 2 3 2 2" xfId="35509"/>
    <cellStyle name="Comma 2 2 8 2 2 3 3" xfId="4191"/>
    <cellStyle name="Comma 2 2 8 2 2 3 3 2" xfId="39415"/>
    <cellStyle name="Comma 2 2 8 2 2 3 4" xfId="4192"/>
    <cellStyle name="Comma 2 2 8 2 2 3 4 2" xfId="43457"/>
    <cellStyle name="Comma 2 2 8 2 2 3 5" xfId="47568"/>
    <cellStyle name="Comma 2 2 8 2 2 3 6" xfId="51696"/>
    <cellStyle name="Comma 2 2 8 2 2 3 7" xfId="55977"/>
    <cellStyle name="Comma 2 2 8 2 2 3 8" xfId="24182"/>
    <cellStyle name="Comma 2 2 8 2 2 3 9" xfId="58996"/>
    <cellStyle name="Comma 2 2 8 2 2 4" xfId="4193"/>
    <cellStyle name="Comma 2 2 8 2 2 4 2" xfId="30783"/>
    <cellStyle name="Comma 2 2 8 2 2 5" xfId="4194"/>
    <cellStyle name="Comma 2 2 8 2 2 5 2" xfId="33522"/>
    <cellStyle name="Comma 2 2 8 2 2 6" xfId="4195"/>
    <cellStyle name="Comma 2 2 8 2 2 6 2" xfId="37497"/>
    <cellStyle name="Comma 2 2 8 2 2 7" xfId="4196"/>
    <cellStyle name="Comma 2 2 8 2 2 7 2" xfId="41511"/>
    <cellStyle name="Comma 2 2 8 2 2 8" xfId="45651"/>
    <cellStyle name="Comma 2 2 8 2 2 9" xfId="49742"/>
    <cellStyle name="Comma 2 2 8 2 3" xfId="4197"/>
    <cellStyle name="Comma 2 2 8 2 3 10" xfId="24183"/>
    <cellStyle name="Comma 2 2 8 2 3 11" xfId="58997"/>
    <cellStyle name="Comma 2 2 8 2 3 2" xfId="4198"/>
    <cellStyle name="Comma 2 2 8 2 3 2 2" xfId="4199"/>
    <cellStyle name="Comma 2 2 8 2 3 2 2 2" xfId="35690"/>
    <cellStyle name="Comma 2 2 8 2 3 2 3" xfId="4200"/>
    <cellStyle name="Comma 2 2 8 2 3 2 3 2" xfId="39596"/>
    <cellStyle name="Comma 2 2 8 2 3 2 4" xfId="4201"/>
    <cellStyle name="Comma 2 2 8 2 3 2 4 2" xfId="43642"/>
    <cellStyle name="Comma 2 2 8 2 3 2 5" xfId="47749"/>
    <cellStyle name="Comma 2 2 8 2 3 2 6" xfId="51881"/>
    <cellStyle name="Comma 2 2 8 2 3 2 7" xfId="56158"/>
    <cellStyle name="Comma 2 2 8 2 3 2 8" xfId="24184"/>
    <cellStyle name="Comma 2 2 8 2 3 2 9" xfId="58998"/>
    <cellStyle name="Comma 2 2 8 2 3 3" xfId="4202"/>
    <cellStyle name="Comma 2 2 8 2 3 3 2" xfId="30785"/>
    <cellStyle name="Comma 2 2 8 2 3 4" xfId="4203"/>
    <cellStyle name="Comma 2 2 8 2 3 4 2" xfId="33745"/>
    <cellStyle name="Comma 2 2 8 2 3 5" xfId="4204"/>
    <cellStyle name="Comma 2 2 8 2 3 5 2" xfId="37674"/>
    <cellStyle name="Comma 2 2 8 2 3 6" xfId="4205"/>
    <cellStyle name="Comma 2 2 8 2 3 6 2" xfId="41691"/>
    <cellStyle name="Comma 2 2 8 2 3 7" xfId="45827"/>
    <cellStyle name="Comma 2 2 8 2 3 8" xfId="49928"/>
    <cellStyle name="Comma 2 2 8 2 3 9" xfId="54242"/>
    <cellStyle name="Comma 2 2 8 2 4" xfId="4206"/>
    <cellStyle name="Comma 2 2 8 2 4 2" xfId="4207"/>
    <cellStyle name="Comma 2 2 8 2 4 2 2" xfId="35291"/>
    <cellStyle name="Comma 2 2 8 2 4 3" xfId="4208"/>
    <cellStyle name="Comma 2 2 8 2 4 3 2" xfId="39197"/>
    <cellStyle name="Comma 2 2 8 2 4 4" xfId="4209"/>
    <cellStyle name="Comma 2 2 8 2 4 4 2" xfId="43235"/>
    <cellStyle name="Comma 2 2 8 2 4 5" xfId="47350"/>
    <cellStyle name="Comma 2 2 8 2 4 6" xfId="51474"/>
    <cellStyle name="Comma 2 2 8 2 4 7" xfId="55759"/>
    <cellStyle name="Comma 2 2 8 2 4 8" xfId="24185"/>
    <cellStyle name="Comma 2 2 8 2 4 9" xfId="58999"/>
    <cellStyle name="Comma 2 2 8 2 5" xfId="4210"/>
    <cellStyle name="Comma 2 2 8 2 5 2" xfId="30782"/>
    <cellStyle name="Comma 2 2 8 2 6" xfId="4211"/>
    <cellStyle name="Comma 2 2 8 2 6 2" xfId="33306"/>
    <cellStyle name="Comma 2 2 8 2 7" xfId="4212"/>
    <cellStyle name="Comma 2 2 8 2 7 2" xfId="37281"/>
    <cellStyle name="Comma 2 2 8 2 8" xfId="4213"/>
    <cellStyle name="Comma 2 2 8 2 8 2" xfId="41295"/>
    <cellStyle name="Comma 2 2 8 2 9" xfId="45435"/>
    <cellStyle name="Comma 2 2 8 3" xfId="4214"/>
    <cellStyle name="Comma 2 2 8 3 10" xfId="53963"/>
    <cellStyle name="Comma 2 2 8 3 11" xfId="24186"/>
    <cellStyle name="Comma 2 2 8 3 12" xfId="59000"/>
    <cellStyle name="Comma 2 2 8 3 2" xfId="4215"/>
    <cellStyle name="Comma 2 2 8 3 2 10" xfId="24187"/>
    <cellStyle name="Comma 2 2 8 3 2 11" xfId="59001"/>
    <cellStyle name="Comma 2 2 8 3 2 2" xfId="4216"/>
    <cellStyle name="Comma 2 2 8 3 2 2 2" xfId="4217"/>
    <cellStyle name="Comma 2 2 8 3 2 2 2 2" xfId="35691"/>
    <cellStyle name="Comma 2 2 8 3 2 2 3" xfId="4218"/>
    <cellStyle name="Comma 2 2 8 3 2 2 3 2" xfId="39597"/>
    <cellStyle name="Comma 2 2 8 3 2 2 4" xfId="4219"/>
    <cellStyle name="Comma 2 2 8 3 2 2 4 2" xfId="43643"/>
    <cellStyle name="Comma 2 2 8 3 2 2 5" xfId="47750"/>
    <cellStyle name="Comma 2 2 8 3 2 2 6" xfId="51882"/>
    <cellStyle name="Comma 2 2 8 3 2 2 7" xfId="56159"/>
    <cellStyle name="Comma 2 2 8 3 2 2 8" xfId="24188"/>
    <cellStyle name="Comma 2 2 8 3 2 2 9" xfId="59002"/>
    <cellStyle name="Comma 2 2 8 3 2 3" xfId="4220"/>
    <cellStyle name="Comma 2 2 8 3 2 3 2" xfId="30787"/>
    <cellStyle name="Comma 2 2 8 3 2 4" xfId="4221"/>
    <cellStyle name="Comma 2 2 8 3 2 4 2" xfId="33746"/>
    <cellStyle name="Comma 2 2 8 3 2 5" xfId="4222"/>
    <cellStyle name="Comma 2 2 8 3 2 5 2" xfId="37675"/>
    <cellStyle name="Comma 2 2 8 3 2 6" xfId="4223"/>
    <cellStyle name="Comma 2 2 8 3 2 6 2" xfId="41692"/>
    <cellStyle name="Comma 2 2 8 3 2 7" xfId="45828"/>
    <cellStyle name="Comma 2 2 8 3 2 8" xfId="49929"/>
    <cellStyle name="Comma 2 2 8 3 2 9" xfId="54243"/>
    <cellStyle name="Comma 2 2 8 3 3" xfId="4224"/>
    <cellStyle name="Comma 2 2 8 3 3 2" xfId="4225"/>
    <cellStyle name="Comma 2 2 8 3 3 2 2" xfId="35399"/>
    <cellStyle name="Comma 2 2 8 3 3 3" xfId="4226"/>
    <cellStyle name="Comma 2 2 8 3 3 3 2" xfId="39305"/>
    <cellStyle name="Comma 2 2 8 3 3 4" xfId="4227"/>
    <cellStyle name="Comma 2 2 8 3 3 4 2" xfId="43346"/>
    <cellStyle name="Comma 2 2 8 3 3 5" xfId="47458"/>
    <cellStyle name="Comma 2 2 8 3 3 6" xfId="51585"/>
    <cellStyle name="Comma 2 2 8 3 3 7" xfId="55867"/>
    <cellStyle name="Comma 2 2 8 3 3 8" xfId="24189"/>
    <cellStyle name="Comma 2 2 8 3 3 9" xfId="59003"/>
    <cellStyle name="Comma 2 2 8 3 4" xfId="4228"/>
    <cellStyle name="Comma 2 2 8 3 4 2" xfId="30786"/>
    <cellStyle name="Comma 2 2 8 3 5" xfId="4229"/>
    <cellStyle name="Comma 2 2 8 3 5 2" xfId="33412"/>
    <cellStyle name="Comma 2 2 8 3 6" xfId="4230"/>
    <cellStyle name="Comma 2 2 8 3 6 2" xfId="37387"/>
    <cellStyle name="Comma 2 2 8 3 7" xfId="4231"/>
    <cellStyle name="Comma 2 2 8 3 7 2" xfId="41401"/>
    <cellStyle name="Comma 2 2 8 3 8" xfId="45541"/>
    <cellStyle name="Comma 2 2 8 3 9" xfId="49631"/>
    <cellStyle name="Comma 2 2 8 4" xfId="4232"/>
    <cellStyle name="Comma 2 2 8 4 10" xfId="24190"/>
    <cellStyle name="Comma 2 2 8 4 11" xfId="59004"/>
    <cellStyle name="Comma 2 2 8 4 2" xfId="4233"/>
    <cellStyle name="Comma 2 2 8 4 2 2" xfId="4234"/>
    <cellStyle name="Comma 2 2 8 4 2 2 2" xfId="35692"/>
    <cellStyle name="Comma 2 2 8 4 2 3" xfId="4235"/>
    <cellStyle name="Comma 2 2 8 4 2 3 2" xfId="39598"/>
    <cellStyle name="Comma 2 2 8 4 2 4" xfId="4236"/>
    <cellStyle name="Comma 2 2 8 4 2 4 2" xfId="43644"/>
    <cellStyle name="Comma 2 2 8 4 2 5" xfId="47751"/>
    <cellStyle name="Comma 2 2 8 4 2 6" xfId="51883"/>
    <cellStyle name="Comma 2 2 8 4 2 7" xfId="56160"/>
    <cellStyle name="Comma 2 2 8 4 2 8" xfId="24191"/>
    <cellStyle name="Comma 2 2 8 4 2 9" xfId="59005"/>
    <cellStyle name="Comma 2 2 8 4 3" xfId="4237"/>
    <cellStyle name="Comma 2 2 8 4 3 2" xfId="30788"/>
    <cellStyle name="Comma 2 2 8 4 4" xfId="4238"/>
    <cellStyle name="Comma 2 2 8 4 4 2" xfId="33747"/>
    <cellStyle name="Comma 2 2 8 4 5" xfId="4239"/>
    <cellStyle name="Comma 2 2 8 4 5 2" xfId="37676"/>
    <cellStyle name="Comma 2 2 8 4 6" xfId="4240"/>
    <cellStyle name="Comma 2 2 8 4 6 2" xfId="41693"/>
    <cellStyle name="Comma 2 2 8 4 7" xfId="45829"/>
    <cellStyle name="Comma 2 2 8 4 8" xfId="49930"/>
    <cellStyle name="Comma 2 2 8 4 9" xfId="54244"/>
    <cellStyle name="Comma 2 2 8 5" xfId="4241"/>
    <cellStyle name="Comma 2 2 8 5 2" xfId="4242"/>
    <cellStyle name="Comma 2 2 8 5 2 2" xfId="35181"/>
    <cellStyle name="Comma 2 2 8 5 3" xfId="4243"/>
    <cellStyle name="Comma 2 2 8 5 3 2" xfId="39087"/>
    <cellStyle name="Comma 2 2 8 5 4" xfId="4244"/>
    <cellStyle name="Comma 2 2 8 5 4 2" xfId="43120"/>
    <cellStyle name="Comma 2 2 8 5 5" xfId="47240"/>
    <cellStyle name="Comma 2 2 8 5 6" xfId="51359"/>
    <cellStyle name="Comma 2 2 8 5 7" xfId="55649"/>
    <cellStyle name="Comma 2 2 8 5 8" xfId="24192"/>
    <cellStyle name="Comma 2 2 8 5 9" xfId="59006"/>
    <cellStyle name="Comma 2 2 8 6" xfId="4245"/>
    <cellStyle name="Comma 2 2 8 6 2" xfId="30781"/>
    <cellStyle name="Comma 2 2 8 7" xfId="4246"/>
    <cellStyle name="Comma 2 2 8 7 2" xfId="33203"/>
    <cellStyle name="Comma 2 2 8 8" xfId="4247"/>
    <cellStyle name="Comma 2 2 8 8 2" xfId="37178"/>
    <cellStyle name="Comma 2 2 8 9" xfId="4248"/>
    <cellStyle name="Comma 2 2 8 9 2" xfId="41192"/>
    <cellStyle name="Comma 2 2 9" xfId="4249"/>
    <cellStyle name="Comma 2 2 9 10" xfId="45340"/>
    <cellStyle name="Comma 2 2 9 11" xfId="49414"/>
    <cellStyle name="Comma 2 2 9 12" xfId="53889"/>
    <cellStyle name="Comma 2 2 9 13" xfId="24193"/>
    <cellStyle name="Comma 2 2 9 14" xfId="59007"/>
    <cellStyle name="Comma 2 2 9 2" xfId="4250"/>
    <cellStyle name="Comma 2 2 9 2 10" xfId="49531"/>
    <cellStyle name="Comma 2 2 9 2 11" xfId="53638"/>
    <cellStyle name="Comma 2 2 9 2 12" xfId="24194"/>
    <cellStyle name="Comma 2 2 9 2 13" xfId="59008"/>
    <cellStyle name="Comma 2 2 9 2 2" xfId="4251"/>
    <cellStyle name="Comma 2 2 9 2 2 10" xfId="54080"/>
    <cellStyle name="Comma 2 2 9 2 2 11" xfId="24195"/>
    <cellStyle name="Comma 2 2 9 2 2 12" xfId="59009"/>
    <cellStyle name="Comma 2 2 9 2 2 2" xfId="4252"/>
    <cellStyle name="Comma 2 2 9 2 2 2 10" xfId="24196"/>
    <cellStyle name="Comma 2 2 9 2 2 2 11" xfId="59010"/>
    <cellStyle name="Comma 2 2 9 2 2 2 2" xfId="4253"/>
    <cellStyle name="Comma 2 2 9 2 2 2 2 2" xfId="4254"/>
    <cellStyle name="Comma 2 2 9 2 2 2 2 2 2" xfId="35693"/>
    <cellStyle name="Comma 2 2 9 2 2 2 2 3" xfId="4255"/>
    <cellStyle name="Comma 2 2 9 2 2 2 2 3 2" xfId="39599"/>
    <cellStyle name="Comma 2 2 9 2 2 2 2 4" xfId="4256"/>
    <cellStyle name="Comma 2 2 9 2 2 2 2 4 2" xfId="43645"/>
    <cellStyle name="Comma 2 2 9 2 2 2 2 5" xfId="47752"/>
    <cellStyle name="Comma 2 2 9 2 2 2 2 6" xfId="51884"/>
    <cellStyle name="Comma 2 2 9 2 2 2 2 7" xfId="56161"/>
    <cellStyle name="Comma 2 2 9 2 2 2 2 8" xfId="24197"/>
    <cellStyle name="Comma 2 2 9 2 2 2 2 9" xfId="59011"/>
    <cellStyle name="Comma 2 2 9 2 2 2 3" xfId="4257"/>
    <cellStyle name="Comma 2 2 9 2 2 2 3 2" xfId="30792"/>
    <cellStyle name="Comma 2 2 9 2 2 2 4" xfId="4258"/>
    <cellStyle name="Comma 2 2 9 2 2 2 4 2" xfId="33748"/>
    <cellStyle name="Comma 2 2 9 2 2 2 5" xfId="4259"/>
    <cellStyle name="Comma 2 2 9 2 2 2 5 2" xfId="37677"/>
    <cellStyle name="Comma 2 2 9 2 2 2 6" xfId="4260"/>
    <cellStyle name="Comma 2 2 9 2 2 2 6 2" xfId="41694"/>
    <cellStyle name="Comma 2 2 9 2 2 2 7" xfId="45830"/>
    <cellStyle name="Comma 2 2 9 2 2 2 8" xfId="49931"/>
    <cellStyle name="Comma 2 2 9 2 2 2 9" xfId="54245"/>
    <cellStyle name="Comma 2 2 9 2 2 3" xfId="4261"/>
    <cellStyle name="Comma 2 2 9 2 2 3 2" xfId="4262"/>
    <cellStyle name="Comma 2 2 9 2 2 3 2 2" xfId="35519"/>
    <cellStyle name="Comma 2 2 9 2 2 3 3" xfId="4263"/>
    <cellStyle name="Comma 2 2 9 2 2 3 3 2" xfId="39425"/>
    <cellStyle name="Comma 2 2 9 2 2 3 4" xfId="4264"/>
    <cellStyle name="Comma 2 2 9 2 2 3 4 2" xfId="43468"/>
    <cellStyle name="Comma 2 2 9 2 2 3 5" xfId="47578"/>
    <cellStyle name="Comma 2 2 9 2 2 3 6" xfId="51707"/>
    <cellStyle name="Comma 2 2 9 2 2 3 7" xfId="55987"/>
    <cellStyle name="Comma 2 2 9 2 2 3 8" xfId="24198"/>
    <cellStyle name="Comma 2 2 9 2 2 3 9" xfId="59012"/>
    <cellStyle name="Comma 2 2 9 2 2 4" xfId="4265"/>
    <cellStyle name="Comma 2 2 9 2 2 4 2" xfId="30791"/>
    <cellStyle name="Comma 2 2 9 2 2 5" xfId="4266"/>
    <cellStyle name="Comma 2 2 9 2 2 5 2" xfId="33532"/>
    <cellStyle name="Comma 2 2 9 2 2 6" xfId="4267"/>
    <cellStyle name="Comma 2 2 9 2 2 6 2" xfId="37507"/>
    <cellStyle name="Comma 2 2 9 2 2 7" xfId="4268"/>
    <cellStyle name="Comma 2 2 9 2 2 7 2" xfId="41521"/>
    <cellStyle name="Comma 2 2 9 2 2 8" xfId="45661"/>
    <cellStyle name="Comma 2 2 9 2 2 9" xfId="49753"/>
    <cellStyle name="Comma 2 2 9 2 3" xfId="4269"/>
    <cellStyle name="Comma 2 2 9 2 3 10" xfId="24199"/>
    <cellStyle name="Comma 2 2 9 2 3 11" xfId="59013"/>
    <cellStyle name="Comma 2 2 9 2 3 2" xfId="4270"/>
    <cellStyle name="Comma 2 2 9 2 3 2 2" xfId="4271"/>
    <cellStyle name="Comma 2 2 9 2 3 2 2 2" xfId="35694"/>
    <cellStyle name="Comma 2 2 9 2 3 2 3" xfId="4272"/>
    <cellStyle name="Comma 2 2 9 2 3 2 3 2" xfId="39600"/>
    <cellStyle name="Comma 2 2 9 2 3 2 4" xfId="4273"/>
    <cellStyle name="Comma 2 2 9 2 3 2 4 2" xfId="43646"/>
    <cellStyle name="Comma 2 2 9 2 3 2 5" xfId="47753"/>
    <cellStyle name="Comma 2 2 9 2 3 2 6" xfId="51885"/>
    <cellStyle name="Comma 2 2 9 2 3 2 7" xfId="56162"/>
    <cellStyle name="Comma 2 2 9 2 3 2 8" xfId="24200"/>
    <cellStyle name="Comma 2 2 9 2 3 2 9" xfId="59014"/>
    <cellStyle name="Comma 2 2 9 2 3 3" xfId="4274"/>
    <cellStyle name="Comma 2 2 9 2 3 3 2" xfId="30793"/>
    <cellStyle name="Comma 2 2 9 2 3 4" xfId="4275"/>
    <cellStyle name="Comma 2 2 9 2 3 4 2" xfId="33749"/>
    <cellStyle name="Comma 2 2 9 2 3 5" xfId="4276"/>
    <cellStyle name="Comma 2 2 9 2 3 5 2" xfId="37678"/>
    <cellStyle name="Comma 2 2 9 2 3 6" xfId="4277"/>
    <cellStyle name="Comma 2 2 9 2 3 6 2" xfId="41695"/>
    <cellStyle name="Comma 2 2 9 2 3 7" xfId="45831"/>
    <cellStyle name="Comma 2 2 9 2 3 8" xfId="49932"/>
    <cellStyle name="Comma 2 2 9 2 3 9" xfId="54246"/>
    <cellStyle name="Comma 2 2 9 2 4" xfId="4278"/>
    <cellStyle name="Comma 2 2 9 2 4 2" xfId="4279"/>
    <cellStyle name="Comma 2 2 9 2 4 2 2" xfId="35301"/>
    <cellStyle name="Comma 2 2 9 2 4 3" xfId="4280"/>
    <cellStyle name="Comma 2 2 9 2 4 3 2" xfId="39207"/>
    <cellStyle name="Comma 2 2 9 2 4 4" xfId="4281"/>
    <cellStyle name="Comma 2 2 9 2 4 4 2" xfId="43246"/>
    <cellStyle name="Comma 2 2 9 2 4 5" xfId="47360"/>
    <cellStyle name="Comma 2 2 9 2 4 6" xfId="51485"/>
    <cellStyle name="Comma 2 2 9 2 4 7" xfId="55769"/>
    <cellStyle name="Comma 2 2 9 2 4 8" xfId="24201"/>
    <cellStyle name="Comma 2 2 9 2 4 9" xfId="59015"/>
    <cellStyle name="Comma 2 2 9 2 5" xfId="4282"/>
    <cellStyle name="Comma 2 2 9 2 5 2" xfId="30790"/>
    <cellStyle name="Comma 2 2 9 2 6" xfId="4283"/>
    <cellStyle name="Comma 2 2 9 2 6 2" xfId="33316"/>
    <cellStyle name="Comma 2 2 9 2 7" xfId="4284"/>
    <cellStyle name="Comma 2 2 9 2 7 2" xfId="37291"/>
    <cellStyle name="Comma 2 2 9 2 8" xfId="4285"/>
    <cellStyle name="Comma 2 2 9 2 8 2" xfId="41305"/>
    <cellStyle name="Comma 2 2 9 2 9" xfId="45445"/>
    <cellStyle name="Comma 2 2 9 3" xfId="4286"/>
    <cellStyle name="Comma 2 2 9 3 10" xfId="53973"/>
    <cellStyle name="Comma 2 2 9 3 11" xfId="24202"/>
    <cellStyle name="Comma 2 2 9 3 12" xfId="59016"/>
    <cellStyle name="Comma 2 2 9 3 2" xfId="4287"/>
    <cellStyle name="Comma 2 2 9 3 2 10" xfId="24203"/>
    <cellStyle name="Comma 2 2 9 3 2 11" xfId="59017"/>
    <cellStyle name="Comma 2 2 9 3 2 2" xfId="4288"/>
    <cellStyle name="Comma 2 2 9 3 2 2 2" xfId="4289"/>
    <cellStyle name="Comma 2 2 9 3 2 2 2 2" xfId="35695"/>
    <cellStyle name="Comma 2 2 9 3 2 2 3" xfId="4290"/>
    <cellStyle name="Comma 2 2 9 3 2 2 3 2" xfId="39601"/>
    <cellStyle name="Comma 2 2 9 3 2 2 4" xfId="4291"/>
    <cellStyle name="Comma 2 2 9 3 2 2 4 2" xfId="43647"/>
    <cellStyle name="Comma 2 2 9 3 2 2 5" xfId="47754"/>
    <cellStyle name="Comma 2 2 9 3 2 2 6" xfId="51886"/>
    <cellStyle name="Comma 2 2 9 3 2 2 7" xfId="56163"/>
    <cellStyle name="Comma 2 2 9 3 2 2 8" xfId="24204"/>
    <cellStyle name="Comma 2 2 9 3 2 2 9" xfId="59018"/>
    <cellStyle name="Comma 2 2 9 3 2 3" xfId="4292"/>
    <cellStyle name="Comma 2 2 9 3 2 3 2" xfId="30795"/>
    <cellStyle name="Comma 2 2 9 3 2 4" xfId="4293"/>
    <cellStyle name="Comma 2 2 9 3 2 4 2" xfId="33750"/>
    <cellStyle name="Comma 2 2 9 3 2 5" xfId="4294"/>
    <cellStyle name="Comma 2 2 9 3 2 5 2" xfId="37679"/>
    <cellStyle name="Comma 2 2 9 3 2 6" xfId="4295"/>
    <cellStyle name="Comma 2 2 9 3 2 6 2" xfId="41696"/>
    <cellStyle name="Comma 2 2 9 3 2 7" xfId="45832"/>
    <cellStyle name="Comma 2 2 9 3 2 8" xfId="49933"/>
    <cellStyle name="Comma 2 2 9 3 2 9" xfId="54247"/>
    <cellStyle name="Comma 2 2 9 3 3" xfId="4296"/>
    <cellStyle name="Comma 2 2 9 3 3 2" xfId="4297"/>
    <cellStyle name="Comma 2 2 9 3 3 2 2" xfId="35409"/>
    <cellStyle name="Comma 2 2 9 3 3 3" xfId="4298"/>
    <cellStyle name="Comma 2 2 9 3 3 3 2" xfId="39315"/>
    <cellStyle name="Comma 2 2 9 3 3 4" xfId="4299"/>
    <cellStyle name="Comma 2 2 9 3 3 4 2" xfId="43356"/>
    <cellStyle name="Comma 2 2 9 3 3 5" xfId="47468"/>
    <cellStyle name="Comma 2 2 9 3 3 6" xfId="51595"/>
    <cellStyle name="Comma 2 2 9 3 3 7" xfId="55877"/>
    <cellStyle name="Comma 2 2 9 3 3 8" xfId="24205"/>
    <cellStyle name="Comma 2 2 9 3 3 9" xfId="59019"/>
    <cellStyle name="Comma 2 2 9 3 4" xfId="4300"/>
    <cellStyle name="Comma 2 2 9 3 4 2" xfId="30794"/>
    <cellStyle name="Comma 2 2 9 3 5" xfId="4301"/>
    <cellStyle name="Comma 2 2 9 3 5 2" xfId="33422"/>
    <cellStyle name="Comma 2 2 9 3 6" xfId="4302"/>
    <cellStyle name="Comma 2 2 9 3 6 2" xfId="37397"/>
    <cellStyle name="Comma 2 2 9 3 7" xfId="4303"/>
    <cellStyle name="Comma 2 2 9 3 7 2" xfId="41411"/>
    <cellStyle name="Comma 2 2 9 3 8" xfId="45551"/>
    <cellStyle name="Comma 2 2 9 3 9" xfId="49641"/>
    <cellStyle name="Comma 2 2 9 4" xfId="4304"/>
    <cellStyle name="Comma 2 2 9 4 10" xfId="24206"/>
    <cellStyle name="Comma 2 2 9 4 11" xfId="59020"/>
    <cellStyle name="Comma 2 2 9 4 2" xfId="4305"/>
    <cellStyle name="Comma 2 2 9 4 2 2" xfId="4306"/>
    <cellStyle name="Comma 2 2 9 4 2 2 2" xfId="35696"/>
    <cellStyle name="Comma 2 2 9 4 2 3" xfId="4307"/>
    <cellStyle name="Comma 2 2 9 4 2 3 2" xfId="39602"/>
    <cellStyle name="Comma 2 2 9 4 2 4" xfId="4308"/>
    <cellStyle name="Comma 2 2 9 4 2 4 2" xfId="43648"/>
    <cellStyle name="Comma 2 2 9 4 2 5" xfId="47755"/>
    <cellStyle name="Comma 2 2 9 4 2 6" xfId="51887"/>
    <cellStyle name="Comma 2 2 9 4 2 7" xfId="56164"/>
    <cellStyle name="Comma 2 2 9 4 2 8" xfId="24207"/>
    <cellStyle name="Comma 2 2 9 4 2 9" xfId="59021"/>
    <cellStyle name="Comma 2 2 9 4 3" xfId="4309"/>
    <cellStyle name="Comma 2 2 9 4 3 2" xfId="30796"/>
    <cellStyle name="Comma 2 2 9 4 4" xfId="4310"/>
    <cellStyle name="Comma 2 2 9 4 4 2" xfId="33751"/>
    <cellStyle name="Comma 2 2 9 4 5" xfId="4311"/>
    <cellStyle name="Comma 2 2 9 4 5 2" xfId="37680"/>
    <cellStyle name="Comma 2 2 9 4 6" xfId="4312"/>
    <cellStyle name="Comma 2 2 9 4 6 2" xfId="41697"/>
    <cellStyle name="Comma 2 2 9 4 7" xfId="45833"/>
    <cellStyle name="Comma 2 2 9 4 8" xfId="49934"/>
    <cellStyle name="Comma 2 2 9 4 9" xfId="54248"/>
    <cellStyle name="Comma 2 2 9 5" xfId="4313"/>
    <cellStyle name="Comma 2 2 9 5 2" xfId="4314"/>
    <cellStyle name="Comma 2 2 9 5 2 2" xfId="35191"/>
    <cellStyle name="Comma 2 2 9 5 3" xfId="4315"/>
    <cellStyle name="Comma 2 2 9 5 3 2" xfId="39097"/>
    <cellStyle name="Comma 2 2 9 5 4" xfId="4316"/>
    <cellStyle name="Comma 2 2 9 5 4 2" xfId="43131"/>
    <cellStyle name="Comma 2 2 9 5 5" xfId="47250"/>
    <cellStyle name="Comma 2 2 9 5 6" xfId="51370"/>
    <cellStyle name="Comma 2 2 9 5 7" xfId="55659"/>
    <cellStyle name="Comma 2 2 9 5 8" xfId="24208"/>
    <cellStyle name="Comma 2 2 9 5 9" xfId="59022"/>
    <cellStyle name="Comma 2 2 9 6" xfId="4317"/>
    <cellStyle name="Comma 2 2 9 6 2" xfId="30789"/>
    <cellStyle name="Comma 2 2 9 7" xfId="4318"/>
    <cellStyle name="Comma 2 2 9 7 2" xfId="33211"/>
    <cellStyle name="Comma 2 2 9 8" xfId="4319"/>
    <cellStyle name="Comma 2 2 9 8 2" xfId="37186"/>
    <cellStyle name="Comma 2 2 9 9" xfId="4320"/>
    <cellStyle name="Comma 2 2 9 9 2" xfId="41200"/>
    <cellStyle name="Comma 2 2_ PDR" xfId="4321"/>
    <cellStyle name="Comma 2 20" xfId="4322"/>
    <cellStyle name="Comma 2 20 10" xfId="24209"/>
    <cellStyle name="Comma 2 20 11" xfId="59023"/>
    <cellStyle name="Comma 2 20 2" xfId="4323"/>
    <cellStyle name="Comma 2 20 2 2" xfId="4324"/>
    <cellStyle name="Comma 2 20 2 2 2" xfId="35697"/>
    <cellStyle name="Comma 2 20 2 3" xfId="4325"/>
    <cellStyle name="Comma 2 20 2 3 2" xfId="39603"/>
    <cellStyle name="Comma 2 20 2 4" xfId="4326"/>
    <cellStyle name="Comma 2 20 2 4 2" xfId="43649"/>
    <cellStyle name="Comma 2 20 2 5" xfId="47756"/>
    <cellStyle name="Comma 2 20 2 6" xfId="51888"/>
    <cellStyle name="Comma 2 20 2 7" xfId="56165"/>
    <cellStyle name="Comma 2 20 2 8" xfId="24210"/>
    <cellStyle name="Comma 2 20 2 9" xfId="59024"/>
    <cellStyle name="Comma 2 20 3" xfId="4327"/>
    <cellStyle name="Comma 2 20 3 2" xfId="30797"/>
    <cellStyle name="Comma 2 20 4" xfId="4328"/>
    <cellStyle name="Comma 2 20 4 2" xfId="33752"/>
    <cellStyle name="Comma 2 20 5" xfId="4329"/>
    <cellStyle name="Comma 2 20 5 2" xfId="37681"/>
    <cellStyle name="Comma 2 20 6" xfId="4330"/>
    <cellStyle name="Comma 2 20 6 2" xfId="41698"/>
    <cellStyle name="Comma 2 20 7" xfId="45834"/>
    <cellStyle name="Comma 2 20 8" xfId="49935"/>
    <cellStyle name="Comma 2 20 9" xfId="54249"/>
    <cellStyle name="Comma 2 21" xfId="4331"/>
    <cellStyle name="Comma 2 21 10" xfId="24211"/>
    <cellStyle name="Comma 2 21 11" xfId="59025"/>
    <cellStyle name="Comma 2 21 2" xfId="4332"/>
    <cellStyle name="Comma 2 21 2 2" xfId="4333"/>
    <cellStyle name="Comma 2 21 2 2 2" xfId="36112"/>
    <cellStyle name="Comma 2 21 2 3" xfId="4334"/>
    <cellStyle name="Comma 2 21 2 3 2" xfId="40018"/>
    <cellStyle name="Comma 2 21 2 4" xfId="4335"/>
    <cellStyle name="Comma 2 21 2 4 2" xfId="44079"/>
    <cellStyle name="Comma 2 21 2 5" xfId="48171"/>
    <cellStyle name="Comma 2 21 2 6" xfId="52318"/>
    <cellStyle name="Comma 2 21 2 7" xfId="56580"/>
    <cellStyle name="Comma 2 21 2 8" xfId="24212"/>
    <cellStyle name="Comma 2 21 2 9" xfId="59026"/>
    <cellStyle name="Comma 2 21 3" xfId="4336"/>
    <cellStyle name="Comma 2 21 3 2" xfId="30798"/>
    <cellStyle name="Comma 2 21 4" xfId="4337"/>
    <cellStyle name="Comma 2 21 4 2" xfId="34190"/>
    <cellStyle name="Comma 2 21 5" xfId="4338"/>
    <cellStyle name="Comma 2 21 5 2" xfId="38096"/>
    <cellStyle name="Comma 2 21 6" xfId="4339"/>
    <cellStyle name="Comma 2 21 6 2" xfId="42128"/>
    <cellStyle name="Comma 2 21 7" xfId="46249"/>
    <cellStyle name="Comma 2 21 8" xfId="50366"/>
    <cellStyle name="Comma 2 21 9" xfId="54658"/>
    <cellStyle name="Comma 2 22" xfId="4340"/>
    <cellStyle name="Comma 2 22 10" xfId="24213"/>
    <cellStyle name="Comma 2 22 11" xfId="59027"/>
    <cellStyle name="Comma 2 22 2" xfId="4341"/>
    <cellStyle name="Comma 2 22 2 2" xfId="4342"/>
    <cellStyle name="Comma 2 22 2 2 2" xfId="36128"/>
    <cellStyle name="Comma 2 22 2 3" xfId="4343"/>
    <cellStyle name="Comma 2 22 2 3 2" xfId="40034"/>
    <cellStyle name="Comma 2 22 2 4" xfId="4344"/>
    <cellStyle name="Comma 2 22 2 4 2" xfId="44095"/>
    <cellStyle name="Comma 2 22 2 5" xfId="48187"/>
    <cellStyle name="Comma 2 22 2 6" xfId="52334"/>
    <cellStyle name="Comma 2 22 2 7" xfId="56596"/>
    <cellStyle name="Comma 2 22 2 8" xfId="24214"/>
    <cellStyle name="Comma 2 22 2 9" xfId="59028"/>
    <cellStyle name="Comma 2 22 3" xfId="4345"/>
    <cellStyle name="Comma 2 22 3 2" xfId="30799"/>
    <cellStyle name="Comma 2 22 4" xfId="4346"/>
    <cellStyle name="Comma 2 22 4 2" xfId="34206"/>
    <cellStyle name="Comma 2 22 5" xfId="4347"/>
    <cellStyle name="Comma 2 22 5 2" xfId="38112"/>
    <cellStyle name="Comma 2 22 6" xfId="4348"/>
    <cellStyle name="Comma 2 22 6 2" xfId="42144"/>
    <cellStyle name="Comma 2 22 7" xfId="46265"/>
    <cellStyle name="Comma 2 22 8" xfId="50382"/>
    <cellStyle name="Comma 2 22 9" xfId="54674"/>
    <cellStyle name="Comma 2 23" xfId="4349"/>
    <cellStyle name="Comma 2 23 10" xfId="24215"/>
    <cellStyle name="Comma 2 23 11" xfId="59029"/>
    <cellStyle name="Comma 2 23 2" xfId="4350"/>
    <cellStyle name="Comma 2 23 2 2" xfId="4351"/>
    <cellStyle name="Comma 2 23 2 2 2" xfId="36144"/>
    <cellStyle name="Comma 2 23 2 3" xfId="4352"/>
    <cellStyle name="Comma 2 23 2 3 2" xfId="40050"/>
    <cellStyle name="Comma 2 23 2 4" xfId="4353"/>
    <cellStyle name="Comma 2 23 2 4 2" xfId="44111"/>
    <cellStyle name="Comma 2 23 2 5" xfId="48203"/>
    <cellStyle name="Comma 2 23 2 6" xfId="52350"/>
    <cellStyle name="Comma 2 23 2 7" xfId="56612"/>
    <cellStyle name="Comma 2 23 2 8" xfId="24216"/>
    <cellStyle name="Comma 2 23 2 9" xfId="59030"/>
    <cellStyle name="Comma 2 23 3" xfId="4354"/>
    <cellStyle name="Comma 2 23 3 2" xfId="30800"/>
    <cellStyle name="Comma 2 23 4" xfId="4355"/>
    <cellStyle name="Comma 2 23 4 2" xfId="34222"/>
    <cellStyle name="Comma 2 23 5" xfId="4356"/>
    <cellStyle name="Comma 2 23 5 2" xfId="38128"/>
    <cellStyle name="Comma 2 23 6" xfId="4357"/>
    <cellStyle name="Comma 2 23 6 2" xfId="42160"/>
    <cellStyle name="Comma 2 23 7" xfId="46281"/>
    <cellStyle name="Comma 2 23 8" xfId="50398"/>
    <cellStyle name="Comma 2 23 9" xfId="54690"/>
    <cellStyle name="Comma 2 24" xfId="4358"/>
    <cellStyle name="Comma 2 24 10" xfId="24217"/>
    <cellStyle name="Comma 2 24 11" xfId="59031"/>
    <cellStyle name="Comma 2 24 2" xfId="4359"/>
    <cellStyle name="Comma 2 24 2 2" xfId="4360"/>
    <cellStyle name="Comma 2 24 2 2 2" xfId="36162"/>
    <cellStyle name="Comma 2 24 2 3" xfId="4361"/>
    <cellStyle name="Comma 2 24 2 3 2" xfId="40068"/>
    <cellStyle name="Comma 2 24 2 4" xfId="4362"/>
    <cellStyle name="Comma 2 24 2 4 2" xfId="44129"/>
    <cellStyle name="Comma 2 24 2 5" xfId="48221"/>
    <cellStyle name="Comma 2 24 2 6" xfId="52368"/>
    <cellStyle name="Comma 2 24 2 7" xfId="56630"/>
    <cellStyle name="Comma 2 24 2 8" xfId="24218"/>
    <cellStyle name="Comma 2 24 2 9" xfId="59032"/>
    <cellStyle name="Comma 2 24 3" xfId="4363"/>
    <cellStyle name="Comma 2 24 3 2" xfId="30801"/>
    <cellStyle name="Comma 2 24 4" xfId="4364"/>
    <cellStyle name="Comma 2 24 4 2" xfId="34240"/>
    <cellStyle name="Comma 2 24 5" xfId="4365"/>
    <cellStyle name="Comma 2 24 5 2" xfId="38146"/>
    <cellStyle name="Comma 2 24 6" xfId="4366"/>
    <cellStyle name="Comma 2 24 6 2" xfId="42178"/>
    <cellStyle name="Comma 2 24 7" xfId="46299"/>
    <cellStyle name="Comma 2 24 8" xfId="50416"/>
    <cellStyle name="Comma 2 24 9" xfId="54708"/>
    <cellStyle name="Comma 2 25" xfId="4367"/>
    <cellStyle name="Comma 2 25 10" xfId="24219"/>
    <cellStyle name="Comma 2 25 11" xfId="59033"/>
    <cellStyle name="Comma 2 25 2" xfId="4368"/>
    <cellStyle name="Comma 2 25 2 2" xfId="4369"/>
    <cellStyle name="Comma 2 25 2 2 2" xfId="36176"/>
    <cellStyle name="Comma 2 25 2 3" xfId="4370"/>
    <cellStyle name="Comma 2 25 2 3 2" xfId="40082"/>
    <cellStyle name="Comma 2 25 2 4" xfId="4371"/>
    <cellStyle name="Comma 2 25 2 4 2" xfId="44143"/>
    <cellStyle name="Comma 2 25 2 5" xfId="48235"/>
    <cellStyle name="Comma 2 25 2 6" xfId="52382"/>
    <cellStyle name="Comma 2 25 2 7" xfId="56644"/>
    <cellStyle name="Comma 2 25 2 8" xfId="24220"/>
    <cellStyle name="Comma 2 25 2 9" xfId="59034"/>
    <cellStyle name="Comma 2 25 3" xfId="4372"/>
    <cellStyle name="Comma 2 25 3 2" xfId="30802"/>
    <cellStyle name="Comma 2 25 4" xfId="4373"/>
    <cellStyle name="Comma 2 25 4 2" xfId="34254"/>
    <cellStyle name="Comma 2 25 5" xfId="4374"/>
    <cellStyle name="Comma 2 25 5 2" xfId="38160"/>
    <cellStyle name="Comma 2 25 6" xfId="4375"/>
    <cellStyle name="Comma 2 25 6 2" xfId="42192"/>
    <cellStyle name="Comma 2 25 7" xfId="46313"/>
    <cellStyle name="Comma 2 25 8" xfId="50430"/>
    <cellStyle name="Comma 2 25 9" xfId="54722"/>
    <cellStyle name="Comma 2 26" xfId="4376"/>
    <cellStyle name="Comma 2 26 10" xfId="24221"/>
    <cellStyle name="Comma 2 26 11" xfId="59035"/>
    <cellStyle name="Comma 2 26 2" xfId="4377"/>
    <cellStyle name="Comma 2 26 2 2" xfId="4378"/>
    <cellStyle name="Comma 2 26 2 2 2" xfId="36199"/>
    <cellStyle name="Comma 2 26 2 3" xfId="4379"/>
    <cellStyle name="Comma 2 26 2 3 2" xfId="40105"/>
    <cellStyle name="Comma 2 26 2 4" xfId="4380"/>
    <cellStyle name="Comma 2 26 2 4 2" xfId="44166"/>
    <cellStyle name="Comma 2 26 2 5" xfId="48258"/>
    <cellStyle name="Comma 2 26 2 6" xfId="52405"/>
    <cellStyle name="Comma 2 26 2 7" xfId="56667"/>
    <cellStyle name="Comma 2 26 2 8" xfId="24222"/>
    <cellStyle name="Comma 2 26 2 9" xfId="59036"/>
    <cellStyle name="Comma 2 26 3" xfId="4381"/>
    <cellStyle name="Comma 2 26 3 2" xfId="30803"/>
    <cellStyle name="Comma 2 26 4" xfId="4382"/>
    <cellStyle name="Comma 2 26 4 2" xfId="34277"/>
    <cellStyle name="Comma 2 26 5" xfId="4383"/>
    <cellStyle name="Comma 2 26 5 2" xfId="38183"/>
    <cellStyle name="Comma 2 26 6" xfId="4384"/>
    <cellStyle name="Comma 2 26 6 2" xfId="42215"/>
    <cellStyle name="Comma 2 26 7" xfId="46336"/>
    <cellStyle name="Comma 2 26 8" xfId="50453"/>
    <cellStyle name="Comma 2 26 9" xfId="54745"/>
    <cellStyle name="Comma 2 27" xfId="4385"/>
    <cellStyle name="Comma 2 27 10" xfId="24223"/>
    <cellStyle name="Comma 2 27 11" xfId="59037"/>
    <cellStyle name="Comma 2 27 2" xfId="4386"/>
    <cellStyle name="Comma 2 27 2 2" xfId="4387"/>
    <cellStyle name="Comma 2 27 2 2 2" xfId="36253"/>
    <cellStyle name="Comma 2 27 2 3" xfId="4388"/>
    <cellStyle name="Comma 2 27 2 3 2" xfId="40159"/>
    <cellStyle name="Comma 2 27 2 4" xfId="4389"/>
    <cellStyle name="Comma 2 27 2 4 2" xfId="44220"/>
    <cellStyle name="Comma 2 27 2 5" xfId="48312"/>
    <cellStyle name="Comma 2 27 2 6" xfId="52459"/>
    <cellStyle name="Comma 2 27 2 7" xfId="56721"/>
    <cellStyle name="Comma 2 27 2 8" xfId="24224"/>
    <cellStyle name="Comma 2 27 2 9" xfId="59038"/>
    <cellStyle name="Comma 2 27 3" xfId="4390"/>
    <cellStyle name="Comma 2 27 3 2" xfId="30804"/>
    <cellStyle name="Comma 2 27 4" xfId="4391"/>
    <cellStyle name="Comma 2 27 4 2" xfId="34331"/>
    <cellStyle name="Comma 2 27 5" xfId="4392"/>
    <cellStyle name="Comma 2 27 5 2" xfId="38237"/>
    <cellStyle name="Comma 2 27 6" xfId="4393"/>
    <cellStyle name="Comma 2 27 6 2" xfId="42269"/>
    <cellStyle name="Comma 2 27 7" xfId="46390"/>
    <cellStyle name="Comma 2 27 8" xfId="50507"/>
    <cellStyle name="Comma 2 27 9" xfId="54799"/>
    <cellStyle name="Comma 2 28" xfId="4394"/>
    <cellStyle name="Comma 2 28 10" xfId="24225"/>
    <cellStyle name="Comma 2 28 11" xfId="59039"/>
    <cellStyle name="Comma 2 28 2" xfId="4395"/>
    <cellStyle name="Comma 2 28 2 2" xfId="4396"/>
    <cellStyle name="Comma 2 28 2 2 2" xfId="36307"/>
    <cellStyle name="Comma 2 28 2 3" xfId="4397"/>
    <cellStyle name="Comma 2 28 2 3 2" xfId="40213"/>
    <cellStyle name="Comma 2 28 2 4" xfId="4398"/>
    <cellStyle name="Comma 2 28 2 4 2" xfId="44274"/>
    <cellStyle name="Comma 2 28 2 5" xfId="48366"/>
    <cellStyle name="Comma 2 28 2 6" xfId="52513"/>
    <cellStyle name="Comma 2 28 2 7" xfId="56775"/>
    <cellStyle name="Comma 2 28 2 8" xfId="24226"/>
    <cellStyle name="Comma 2 28 2 9" xfId="59040"/>
    <cellStyle name="Comma 2 28 3" xfId="4399"/>
    <cellStyle name="Comma 2 28 3 2" xfId="30805"/>
    <cellStyle name="Comma 2 28 4" xfId="4400"/>
    <cellStyle name="Comma 2 28 4 2" xfId="34385"/>
    <cellStyle name="Comma 2 28 5" xfId="4401"/>
    <cellStyle name="Comma 2 28 5 2" xfId="38291"/>
    <cellStyle name="Comma 2 28 6" xfId="4402"/>
    <cellStyle name="Comma 2 28 6 2" xfId="42323"/>
    <cellStyle name="Comma 2 28 7" xfId="46444"/>
    <cellStyle name="Comma 2 28 8" xfId="50561"/>
    <cellStyle name="Comma 2 28 9" xfId="54853"/>
    <cellStyle name="Comma 2 29" xfId="4403"/>
    <cellStyle name="Comma 2 29 10" xfId="24227"/>
    <cellStyle name="Comma 2 29 11" xfId="59041"/>
    <cellStyle name="Comma 2 29 2" xfId="4404"/>
    <cellStyle name="Comma 2 29 2 2" xfId="4405"/>
    <cellStyle name="Comma 2 29 2 2 2" xfId="36359"/>
    <cellStyle name="Comma 2 29 2 3" xfId="4406"/>
    <cellStyle name="Comma 2 29 2 3 2" xfId="40265"/>
    <cellStyle name="Comma 2 29 2 4" xfId="4407"/>
    <cellStyle name="Comma 2 29 2 4 2" xfId="44326"/>
    <cellStyle name="Comma 2 29 2 5" xfId="48418"/>
    <cellStyle name="Comma 2 29 2 6" xfId="52565"/>
    <cellStyle name="Comma 2 29 2 7" xfId="56827"/>
    <cellStyle name="Comma 2 29 2 8" xfId="24228"/>
    <cellStyle name="Comma 2 29 2 9" xfId="59042"/>
    <cellStyle name="Comma 2 29 3" xfId="4408"/>
    <cellStyle name="Comma 2 29 3 2" xfId="30806"/>
    <cellStyle name="Comma 2 29 4" xfId="4409"/>
    <cellStyle name="Comma 2 29 4 2" xfId="34437"/>
    <cellStyle name="Comma 2 29 5" xfId="4410"/>
    <cellStyle name="Comma 2 29 5 2" xfId="38343"/>
    <cellStyle name="Comma 2 29 6" xfId="4411"/>
    <cellStyle name="Comma 2 29 6 2" xfId="42375"/>
    <cellStyle name="Comma 2 29 7" xfId="46496"/>
    <cellStyle name="Comma 2 29 8" xfId="50613"/>
    <cellStyle name="Comma 2 29 9" xfId="54905"/>
    <cellStyle name="Comma 2 3" xfId="4412"/>
    <cellStyle name="Comma 2 3 10" xfId="45236"/>
    <cellStyle name="Comma 2 3 11" xfId="49328"/>
    <cellStyle name="Comma 2 3 12" xfId="53723"/>
    <cellStyle name="Comma 2 3 13" xfId="24229"/>
    <cellStyle name="Comma 2 3 14" xfId="57893"/>
    <cellStyle name="Comma 2 3 15" xfId="59043"/>
    <cellStyle name="Comma 2 3 2" xfId="4413"/>
    <cellStyle name="Comma 2 3 2 10" xfId="4414"/>
    <cellStyle name="Comma 2 3 2 10 2" xfId="30808"/>
    <cellStyle name="Comma 2 3 2 11" xfId="4415"/>
    <cellStyle name="Comma 2 3 2 11 2" xfId="33231"/>
    <cellStyle name="Comma 2 3 2 12" xfId="4416"/>
    <cellStyle name="Comma 2 3 2 12 2" xfId="37206"/>
    <cellStyle name="Comma 2 3 2 13" xfId="4417"/>
    <cellStyle name="Comma 2 3 2 13 2" xfId="41220"/>
    <cellStyle name="Comma 2 3 2 14" xfId="4418"/>
    <cellStyle name="Comma 2 3 2 14 2" xfId="45360"/>
    <cellStyle name="Comma 2 3 2 15" xfId="49443"/>
    <cellStyle name="Comma 2 3 2 16" xfId="53866"/>
    <cellStyle name="Comma 2 3 2 17" xfId="24230"/>
    <cellStyle name="Comma 2 3 2 18" xfId="57894"/>
    <cellStyle name="Comma 2 3 2 19" xfId="59044"/>
    <cellStyle name="Comma 2 3 2 2" xfId="4419"/>
    <cellStyle name="Comma 2 3 2 2 10" xfId="53995"/>
    <cellStyle name="Comma 2 3 2 2 11" xfId="24231"/>
    <cellStyle name="Comma 2 3 2 2 12" xfId="58060"/>
    <cellStyle name="Comma 2 3 2 2 13" xfId="59045"/>
    <cellStyle name="Comma 2 3 2 2 2" xfId="4420"/>
    <cellStyle name="Comma 2 3 2 2 2 10" xfId="24232"/>
    <cellStyle name="Comma 2 3 2 2 2 11" xfId="59046"/>
    <cellStyle name="Comma 2 3 2 2 2 2" xfId="4421"/>
    <cellStyle name="Comma 2 3 2 2 2 2 2" xfId="4422"/>
    <cellStyle name="Comma 2 3 2 2 2 2 2 2" xfId="35698"/>
    <cellStyle name="Comma 2 3 2 2 2 2 3" xfId="4423"/>
    <cellStyle name="Comma 2 3 2 2 2 2 3 2" xfId="39604"/>
    <cellStyle name="Comma 2 3 2 2 2 2 4" xfId="4424"/>
    <cellStyle name="Comma 2 3 2 2 2 2 4 2" xfId="43650"/>
    <cellStyle name="Comma 2 3 2 2 2 2 5" xfId="47757"/>
    <cellStyle name="Comma 2 3 2 2 2 2 6" xfId="51889"/>
    <cellStyle name="Comma 2 3 2 2 2 2 7" xfId="56166"/>
    <cellStyle name="Comma 2 3 2 2 2 2 8" xfId="24233"/>
    <cellStyle name="Comma 2 3 2 2 2 2 9" xfId="59047"/>
    <cellStyle name="Comma 2 3 2 2 2 3" xfId="4425"/>
    <cellStyle name="Comma 2 3 2 2 2 3 2" xfId="30810"/>
    <cellStyle name="Comma 2 3 2 2 2 4" xfId="4426"/>
    <cellStyle name="Comma 2 3 2 2 2 4 2" xfId="33753"/>
    <cellStyle name="Comma 2 3 2 2 2 5" xfId="4427"/>
    <cellStyle name="Comma 2 3 2 2 2 5 2" xfId="37682"/>
    <cellStyle name="Comma 2 3 2 2 2 6" xfId="4428"/>
    <cellStyle name="Comma 2 3 2 2 2 6 2" xfId="41699"/>
    <cellStyle name="Comma 2 3 2 2 2 7" xfId="45835"/>
    <cellStyle name="Comma 2 3 2 2 2 8" xfId="49936"/>
    <cellStyle name="Comma 2 3 2 2 2 9" xfId="54250"/>
    <cellStyle name="Comma 2 3 2 2 3" xfId="4429"/>
    <cellStyle name="Comma 2 3 2 2 3 2" xfId="4430"/>
    <cellStyle name="Comma 2 3 2 2 3 2 2" xfId="35434"/>
    <cellStyle name="Comma 2 3 2 2 3 3" xfId="4431"/>
    <cellStyle name="Comma 2 3 2 2 3 3 2" xfId="39340"/>
    <cellStyle name="Comma 2 3 2 2 3 4" xfId="4432"/>
    <cellStyle name="Comma 2 3 2 2 3 4 2" xfId="43382"/>
    <cellStyle name="Comma 2 3 2 2 3 5" xfId="47493"/>
    <cellStyle name="Comma 2 3 2 2 3 6" xfId="51621"/>
    <cellStyle name="Comma 2 3 2 2 3 7" xfId="55902"/>
    <cellStyle name="Comma 2 3 2 2 3 8" xfId="24234"/>
    <cellStyle name="Comma 2 3 2 2 3 9" xfId="59048"/>
    <cellStyle name="Comma 2 3 2 2 4" xfId="4433"/>
    <cellStyle name="Comma 2 3 2 2 4 2" xfId="30809"/>
    <cellStyle name="Comma 2 3 2 2 5" xfId="4434"/>
    <cellStyle name="Comma 2 3 2 2 5 2" xfId="33447"/>
    <cellStyle name="Comma 2 3 2 2 6" xfId="4435"/>
    <cellStyle name="Comma 2 3 2 2 6 2" xfId="37422"/>
    <cellStyle name="Comma 2 3 2 2 7" xfId="4436"/>
    <cellStyle name="Comma 2 3 2 2 7 2" xfId="41436"/>
    <cellStyle name="Comma 2 3 2 2 8" xfId="45576"/>
    <cellStyle name="Comma 2 3 2 2 9" xfId="49667"/>
    <cellStyle name="Comma 2 3 2 3" xfId="4437"/>
    <cellStyle name="Comma 2 3 2 3 10" xfId="24235"/>
    <cellStyle name="Comma 2 3 2 3 11" xfId="58166"/>
    <cellStyle name="Comma 2 3 2 3 12" xfId="59049"/>
    <cellStyle name="Comma 2 3 2 3 2" xfId="4438"/>
    <cellStyle name="Comma 2 3 2 3 2 2" xfId="4439"/>
    <cellStyle name="Comma 2 3 2 3 2 2 2" xfId="35699"/>
    <cellStyle name="Comma 2 3 2 3 2 3" xfId="4440"/>
    <cellStyle name="Comma 2 3 2 3 2 3 2" xfId="39605"/>
    <cellStyle name="Comma 2 3 2 3 2 4" xfId="4441"/>
    <cellStyle name="Comma 2 3 2 3 2 4 2" xfId="43651"/>
    <cellStyle name="Comma 2 3 2 3 2 5" xfId="47758"/>
    <cellStyle name="Comma 2 3 2 3 2 6" xfId="51890"/>
    <cellStyle name="Comma 2 3 2 3 2 7" xfId="56167"/>
    <cellStyle name="Comma 2 3 2 3 2 8" xfId="24236"/>
    <cellStyle name="Comma 2 3 2 3 2 9" xfId="59050"/>
    <cellStyle name="Comma 2 3 2 3 3" xfId="4442"/>
    <cellStyle name="Comma 2 3 2 3 3 2" xfId="30811"/>
    <cellStyle name="Comma 2 3 2 3 4" xfId="4443"/>
    <cellStyle name="Comma 2 3 2 3 4 2" xfId="33754"/>
    <cellStyle name="Comma 2 3 2 3 5" xfId="4444"/>
    <cellStyle name="Comma 2 3 2 3 5 2" xfId="37683"/>
    <cellStyle name="Comma 2 3 2 3 6" xfId="4445"/>
    <cellStyle name="Comma 2 3 2 3 6 2" xfId="41700"/>
    <cellStyle name="Comma 2 3 2 3 7" xfId="45836"/>
    <cellStyle name="Comma 2 3 2 3 8" xfId="49937"/>
    <cellStyle name="Comma 2 3 2 3 9" xfId="54251"/>
    <cellStyle name="Comma 2 3 2 4" xfId="4446"/>
    <cellStyle name="Comma 2 3 2 4 10" xfId="59051"/>
    <cellStyle name="Comma 2 3 2 4 2" xfId="4447"/>
    <cellStyle name="Comma 2 3 2 4 2 2" xfId="30812"/>
    <cellStyle name="Comma 2 3 2 4 3" xfId="4448"/>
    <cellStyle name="Comma 2 3 2 4 3 2" xfId="35216"/>
    <cellStyle name="Comma 2 3 2 4 4" xfId="4449"/>
    <cellStyle name="Comma 2 3 2 4 4 2" xfId="39122"/>
    <cellStyle name="Comma 2 3 2 4 5" xfId="4450"/>
    <cellStyle name="Comma 2 3 2 4 5 2" xfId="43160"/>
    <cellStyle name="Comma 2 3 2 4 6" xfId="47275"/>
    <cellStyle name="Comma 2 3 2 4 7" xfId="51399"/>
    <cellStyle name="Comma 2 3 2 4 8" xfId="55684"/>
    <cellStyle name="Comma 2 3 2 4 9" xfId="24237"/>
    <cellStyle name="Comma 2 3 2 5" xfId="4451"/>
    <cellStyle name="Comma 2 3 2 5 2" xfId="4452"/>
    <cellStyle name="Comma 2 3 2 5 2 2" xfId="24239"/>
    <cellStyle name="Comma 2 3 2 5 3" xfId="4453"/>
    <cellStyle name="Comma 2 3 2 5 3 2" xfId="24240"/>
    <cellStyle name="Comma 2 3 2 5 4" xfId="4454"/>
    <cellStyle name="Comma 2 3 2 5 4 2" xfId="30813"/>
    <cellStyle name="Comma 2 3 2 5 5" xfId="24238"/>
    <cellStyle name="Comma 2 3 2 6" xfId="4455"/>
    <cellStyle name="Comma 2 3 2 6 2" xfId="4456"/>
    <cellStyle name="Comma 2 3 2 6 2 2" xfId="24242"/>
    <cellStyle name="Comma 2 3 2 6 3" xfId="4457"/>
    <cellStyle name="Comma 2 3 2 6 3 2" xfId="24243"/>
    <cellStyle name="Comma 2 3 2 6 4" xfId="4458"/>
    <cellStyle name="Comma 2 3 2 6 4 2" xfId="30814"/>
    <cellStyle name="Comma 2 3 2 6 5" xfId="24241"/>
    <cellStyle name="Comma 2 3 2 7" xfId="4459"/>
    <cellStyle name="Comma 2 3 2 7 2" xfId="4460"/>
    <cellStyle name="Comma 2 3 2 7 2 2" xfId="24245"/>
    <cellStyle name="Comma 2 3 2 7 3" xfId="4461"/>
    <cellStyle name="Comma 2 3 2 7 3 2" xfId="24246"/>
    <cellStyle name="Comma 2 3 2 7 4" xfId="4462"/>
    <cellStyle name="Comma 2 3 2 7 4 2" xfId="30815"/>
    <cellStyle name="Comma 2 3 2 7 5" xfId="24244"/>
    <cellStyle name="Comma 2 3 2 8" xfId="4463"/>
    <cellStyle name="Comma 2 3 2 8 2" xfId="24247"/>
    <cellStyle name="Comma 2 3 2 9" xfId="4464"/>
    <cellStyle name="Comma 2 3 2 9 2" xfId="24248"/>
    <cellStyle name="Comma 2 3 3" xfId="4465"/>
    <cellStyle name="Comma 2 3 3 10" xfId="53845"/>
    <cellStyle name="Comma 2 3 3 11" xfId="24249"/>
    <cellStyle name="Comma 2 3 3 12" xfId="57895"/>
    <cellStyle name="Comma 2 3 3 13" xfId="59052"/>
    <cellStyle name="Comma 2 3 3 2" xfId="4466"/>
    <cellStyle name="Comma 2 3 3 2 10" xfId="24250"/>
    <cellStyle name="Comma 2 3 3 2 11" xfId="58061"/>
    <cellStyle name="Comma 2 3 3 2 12" xfId="59053"/>
    <cellStyle name="Comma 2 3 3 2 2" xfId="4467"/>
    <cellStyle name="Comma 2 3 3 2 2 2" xfId="4468"/>
    <cellStyle name="Comma 2 3 3 2 2 2 2" xfId="35700"/>
    <cellStyle name="Comma 2 3 3 2 2 3" xfId="4469"/>
    <cellStyle name="Comma 2 3 3 2 2 3 2" xfId="39606"/>
    <cellStyle name="Comma 2 3 3 2 2 4" xfId="4470"/>
    <cellStyle name="Comma 2 3 3 2 2 4 2" xfId="43652"/>
    <cellStyle name="Comma 2 3 3 2 2 5" xfId="47759"/>
    <cellStyle name="Comma 2 3 3 2 2 6" xfId="51891"/>
    <cellStyle name="Comma 2 3 3 2 2 7" xfId="56168"/>
    <cellStyle name="Comma 2 3 3 2 2 8" xfId="24251"/>
    <cellStyle name="Comma 2 3 3 2 2 9" xfId="59054"/>
    <cellStyle name="Comma 2 3 3 2 3" xfId="4471"/>
    <cellStyle name="Comma 2 3 3 2 3 2" xfId="30817"/>
    <cellStyle name="Comma 2 3 3 2 4" xfId="4472"/>
    <cellStyle name="Comma 2 3 3 2 4 2" xfId="33755"/>
    <cellStyle name="Comma 2 3 3 2 5" xfId="4473"/>
    <cellStyle name="Comma 2 3 3 2 5 2" xfId="37684"/>
    <cellStyle name="Comma 2 3 3 2 6" xfId="4474"/>
    <cellStyle name="Comma 2 3 3 2 6 2" xfId="41701"/>
    <cellStyle name="Comma 2 3 3 2 7" xfId="45837"/>
    <cellStyle name="Comma 2 3 3 2 8" xfId="49938"/>
    <cellStyle name="Comma 2 3 3 2 9" xfId="54252"/>
    <cellStyle name="Comma 2 3 3 3" xfId="4475"/>
    <cellStyle name="Comma 2 3 3 3 10" xfId="58167"/>
    <cellStyle name="Comma 2 3 3 3 11" xfId="59055"/>
    <cellStyle name="Comma 2 3 3 3 2" xfId="4476"/>
    <cellStyle name="Comma 2 3 3 3 2 2" xfId="30818"/>
    <cellStyle name="Comma 2 3 3 3 3" xfId="4477"/>
    <cellStyle name="Comma 2 3 3 3 3 2" xfId="35324"/>
    <cellStyle name="Comma 2 3 3 3 4" xfId="4478"/>
    <cellStyle name="Comma 2 3 3 3 4 2" xfId="39230"/>
    <cellStyle name="Comma 2 3 3 3 5" xfId="4479"/>
    <cellStyle name="Comma 2 3 3 3 5 2" xfId="43271"/>
    <cellStyle name="Comma 2 3 3 3 6" xfId="47383"/>
    <cellStyle name="Comma 2 3 3 3 7" xfId="51510"/>
    <cellStyle name="Comma 2 3 3 3 8" xfId="55792"/>
    <cellStyle name="Comma 2 3 3 3 9" xfId="24252"/>
    <cellStyle name="Comma 2 3 3 4" xfId="4480"/>
    <cellStyle name="Comma 2 3 3 4 2" xfId="30816"/>
    <cellStyle name="Comma 2 3 3 5" xfId="4481"/>
    <cellStyle name="Comma 2 3 3 5 2" xfId="33337"/>
    <cellStyle name="Comma 2 3 3 6" xfId="4482"/>
    <cellStyle name="Comma 2 3 3 6 2" xfId="37312"/>
    <cellStyle name="Comma 2 3 3 7" xfId="4483"/>
    <cellStyle name="Comma 2 3 3 7 2" xfId="41326"/>
    <cellStyle name="Comma 2 3 3 8" xfId="4484"/>
    <cellStyle name="Comma 2 3 3 8 2" xfId="45466"/>
    <cellStyle name="Comma 2 3 3 9" xfId="49556"/>
    <cellStyle name="Comma 2 3 4" xfId="4485"/>
    <cellStyle name="Comma 2 3 4 10" xfId="24253"/>
    <cellStyle name="Comma 2 3 4 11" xfId="57896"/>
    <cellStyle name="Comma 2 3 4 12" xfId="59056"/>
    <cellStyle name="Comma 2 3 4 2" xfId="4486"/>
    <cellStyle name="Comma 2 3 4 2 10" xfId="59057"/>
    <cellStyle name="Comma 2 3 4 2 2" xfId="4487"/>
    <cellStyle name="Comma 2 3 4 2 2 2" xfId="35701"/>
    <cellStyle name="Comma 2 3 4 2 3" xfId="4488"/>
    <cellStyle name="Comma 2 3 4 2 3 2" xfId="39607"/>
    <cellStyle name="Comma 2 3 4 2 4" xfId="4489"/>
    <cellStyle name="Comma 2 3 4 2 4 2" xfId="43653"/>
    <cellStyle name="Comma 2 3 4 2 5" xfId="47760"/>
    <cellStyle name="Comma 2 3 4 2 6" xfId="51892"/>
    <cellStyle name="Comma 2 3 4 2 7" xfId="56169"/>
    <cellStyle name="Comma 2 3 4 2 8" xfId="24254"/>
    <cellStyle name="Comma 2 3 4 2 9" xfId="58062"/>
    <cellStyle name="Comma 2 3 4 3" xfId="4490"/>
    <cellStyle name="Comma 2 3 4 3 2" xfId="30819"/>
    <cellStyle name="Comma 2 3 4 3 3" xfId="58168"/>
    <cellStyle name="Comma 2 3 4 4" xfId="4491"/>
    <cellStyle name="Comma 2 3 4 4 2" xfId="33756"/>
    <cellStyle name="Comma 2 3 4 5" xfId="4492"/>
    <cellStyle name="Comma 2 3 4 5 2" xfId="37685"/>
    <cellStyle name="Comma 2 3 4 6" xfId="4493"/>
    <cellStyle name="Comma 2 3 4 6 2" xfId="41702"/>
    <cellStyle name="Comma 2 3 4 7" xfId="4494"/>
    <cellStyle name="Comma 2 3 4 7 2" xfId="45838"/>
    <cellStyle name="Comma 2 3 4 8" xfId="49939"/>
    <cellStyle name="Comma 2 3 4 9" xfId="54253"/>
    <cellStyle name="Comma 2 3 5" xfId="4495"/>
    <cellStyle name="Comma 2 3 5 10" xfId="57897"/>
    <cellStyle name="Comma 2 3 5 11" xfId="59058"/>
    <cellStyle name="Comma 2 3 5 2" xfId="4496"/>
    <cellStyle name="Comma 2 3 5 2 2" xfId="30820"/>
    <cellStyle name="Comma 2 3 5 2 3" xfId="58063"/>
    <cellStyle name="Comma 2 3 5 3" xfId="4497"/>
    <cellStyle name="Comma 2 3 5 3 2" xfId="35106"/>
    <cellStyle name="Comma 2 3 5 3 3" xfId="58169"/>
    <cellStyle name="Comma 2 3 5 4" xfId="4498"/>
    <cellStyle name="Comma 2 3 5 4 2" xfId="39012"/>
    <cellStyle name="Comma 2 3 5 5" xfId="4499"/>
    <cellStyle name="Comma 2 3 5 5 2" xfId="43045"/>
    <cellStyle name="Comma 2 3 5 6" xfId="4500"/>
    <cellStyle name="Comma 2 3 5 6 2" xfId="47165"/>
    <cellStyle name="Comma 2 3 5 7" xfId="51284"/>
    <cellStyle name="Comma 2 3 5 8" xfId="55574"/>
    <cellStyle name="Comma 2 3 5 9" xfId="24255"/>
    <cellStyle name="Comma 2 3 6" xfId="4501"/>
    <cellStyle name="Comma 2 3 6 2" xfId="4502"/>
    <cellStyle name="Comma 2 3 6 2 2" xfId="57787"/>
    <cellStyle name="Comma 2 3 6 2 3" xfId="58064"/>
    <cellStyle name="Comma 2 3 6 3" xfId="30807"/>
    <cellStyle name="Comma 2 3 6 3 2" xfId="58170"/>
    <cellStyle name="Comma 2 3 6 4" xfId="57898"/>
    <cellStyle name="Comma 2 3 6 5" xfId="59059"/>
    <cellStyle name="Comma 2 3 7" xfId="4503"/>
    <cellStyle name="Comma 2 3 7 2" xfId="33067"/>
    <cellStyle name="Comma 2 3 7 3" xfId="58059"/>
    <cellStyle name="Comma 2 3 8" xfId="4504"/>
    <cellStyle name="Comma 2 3 8 2" xfId="37090"/>
    <cellStyle name="Comma 2 3 8 3" xfId="58165"/>
    <cellStyle name="Comma 2 3 9" xfId="4505"/>
    <cellStyle name="Comma 2 3 9 2" xfId="41100"/>
    <cellStyle name="Comma 2 30" xfId="4506"/>
    <cellStyle name="Comma 2 30 10" xfId="24256"/>
    <cellStyle name="Comma 2 30 11" xfId="59060"/>
    <cellStyle name="Comma 2 30 2" xfId="4507"/>
    <cellStyle name="Comma 2 30 2 2" xfId="4508"/>
    <cellStyle name="Comma 2 30 2 2 2" xfId="36412"/>
    <cellStyle name="Comma 2 30 2 3" xfId="4509"/>
    <cellStyle name="Comma 2 30 2 3 2" xfId="40318"/>
    <cellStyle name="Comma 2 30 2 4" xfId="4510"/>
    <cellStyle name="Comma 2 30 2 4 2" xfId="44379"/>
    <cellStyle name="Comma 2 30 2 5" xfId="48471"/>
    <cellStyle name="Comma 2 30 2 6" xfId="52618"/>
    <cellStyle name="Comma 2 30 2 7" xfId="56880"/>
    <cellStyle name="Comma 2 30 2 8" xfId="24257"/>
    <cellStyle name="Comma 2 30 2 9" xfId="59061"/>
    <cellStyle name="Comma 2 30 3" xfId="4511"/>
    <cellStyle name="Comma 2 30 3 2" xfId="30821"/>
    <cellStyle name="Comma 2 30 4" xfId="4512"/>
    <cellStyle name="Comma 2 30 4 2" xfId="34489"/>
    <cellStyle name="Comma 2 30 5" xfId="4513"/>
    <cellStyle name="Comma 2 30 5 2" xfId="38395"/>
    <cellStyle name="Comma 2 30 6" xfId="4514"/>
    <cellStyle name="Comma 2 30 6 2" xfId="42428"/>
    <cellStyle name="Comma 2 30 7" xfId="46548"/>
    <cellStyle name="Comma 2 30 8" xfId="50667"/>
    <cellStyle name="Comma 2 30 9" xfId="54957"/>
    <cellStyle name="Comma 2 31" xfId="4515"/>
    <cellStyle name="Comma 2 31 10" xfId="24258"/>
    <cellStyle name="Comma 2 31 11" xfId="59062"/>
    <cellStyle name="Comma 2 31 2" xfId="4516"/>
    <cellStyle name="Comma 2 31 2 2" xfId="4517"/>
    <cellStyle name="Comma 2 31 2 2 2" xfId="36465"/>
    <cellStyle name="Comma 2 31 2 3" xfId="4518"/>
    <cellStyle name="Comma 2 31 2 3 2" xfId="40371"/>
    <cellStyle name="Comma 2 31 2 4" xfId="4519"/>
    <cellStyle name="Comma 2 31 2 4 2" xfId="44432"/>
    <cellStyle name="Comma 2 31 2 5" xfId="48524"/>
    <cellStyle name="Comma 2 31 2 6" xfId="52671"/>
    <cellStyle name="Comma 2 31 2 7" xfId="56933"/>
    <cellStyle name="Comma 2 31 2 8" xfId="24259"/>
    <cellStyle name="Comma 2 31 2 9" xfId="59063"/>
    <cellStyle name="Comma 2 31 3" xfId="4520"/>
    <cellStyle name="Comma 2 31 3 2" xfId="30822"/>
    <cellStyle name="Comma 2 31 4" xfId="4521"/>
    <cellStyle name="Comma 2 31 4 2" xfId="34542"/>
    <cellStyle name="Comma 2 31 5" xfId="4522"/>
    <cellStyle name="Comma 2 31 5 2" xfId="38448"/>
    <cellStyle name="Comma 2 31 6" xfId="4523"/>
    <cellStyle name="Comma 2 31 6 2" xfId="42481"/>
    <cellStyle name="Comma 2 31 7" xfId="46601"/>
    <cellStyle name="Comma 2 31 8" xfId="50720"/>
    <cellStyle name="Comma 2 31 9" xfId="55010"/>
    <cellStyle name="Comma 2 32" xfId="4524"/>
    <cellStyle name="Comma 2 32 10" xfId="24260"/>
    <cellStyle name="Comma 2 32 11" xfId="59064"/>
    <cellStyle name="Comma 2 32 2" xfId="4525"/>
    <cellStyle name="Comma 2 32 2 2" xfId="4526"/>
    <cellStyle name="Comma 2 32 2 2 2" xfId="36525"/>
    <cellStyle name="Comma 2 32 2 3" xfId="4527"/>
    <cellStyle name="Comma 2 32 2 3 2" xfId="40431"/>
    <cellStyle name="Comma 2 32 2 4" xfId="4528"/>
    <cellStyle name="Comma 2 32 2 4 2" xfId="44492"/>
    <cellStyle name="Comma 2 32 2 5" xfId="48584"/>
    <cellStyle name="Comma 2 32 2 6" xfId="52731"/>
    <cellStyle name="Comma 2 32 2 7" xfId="56993"/>
    <cellStyle name="Comma 2 32 2 8" xfId="24261"/>
    <cellStyle name="Comma 2 32 2 9" xfId="59065"/>
    <cellStyle name="Comma 2 32 3" xfId="4529"/>
    <cellStyle name="Comma 2 32 3 2" xfId="30823"/>
    <cellStyle name="Comma 2 32 4" xfId="4530"/>
    <cellStyle name="Comma 2 32 4 2" xfId="34602"/>
    <cellStyle name="Comma 2 32 5" xfId="4531"/>
    <cellStyle name="Comma 2 32 5 2" xfId="38508"/>
    <cellStyle name="Comma 2 32 6" xfId="4532"/>
    <cellStyle name="Comma 2 32 6 2" xfId="42541"/>
    <cellStyle name="Comma 2 32 7" xfId="46661"/>
    <cellStyle name="Comma 2 32 8" xfId="50780"/>
    <cellStyle name="Comma 2 32 9" xfId="55070"/>
    <cellStyle name="Comma 2 33" xfId="4533"/>
    <cellStyle name="Comma 2 33 10" xfId="24262"/>
    <cellStyle name="Comma 2 33 11" xfId="59066"/>
    <cellStyle name="Comma 2 33 2" xfId="4534"/>
    <cellStyle name="Comma 2 33 2 2" xfId="4535"/>
    <cellStyle name="Comma 2 33 2 2 2" xfId="36583"/>
    <cellStyle name="Comma 2 33 2 3" xfId="4536"/>
    <cellStyle name="Comma 2 33 2 3 2" xfId="40489"/>
    <cellStyle name="Comma 2 33 2 4" xfId="4537"/>
    <cellStyle name="Comma 2 33 2 4 2" xfId="44550"/>
    <cellStyle name="Comma 2 33 2 5" xfId="48642"/>
    <cellStyle name="Comma 2 33 2 6" xfId="52789"/>
    <cellStyle name="Comma 2 33 2 7" xfId="57051"/>
    <cellStyle name="Comma 2 33 2 8" xfId="24263"/>
    <cellStyle name="Comma 2 33 2 9" xfId="59067"/>
    <cellStyle name="Comma 2 33 3" xfId="4538"/>
    <cellStyle name="Comma 2 33 3 2" xfId="30824"/>
    <cellStyle name="Comma 2 33 4" xfId="4539"/>
    <cellStyle name="Comma 2 33 4 2" xfId="34660"/>
    <cellStyle name="Comma 2 33 5" xfId="4540"/>
    <cellStyle name="Comma 2 33 5 2" xfId="38566"/>
    <cellStyle name="Comma 2 33 6" xfId="4541"/>
    <cellStyle name="Comma 2 33 6 2" xfId="42599"/>
    <cellStyle name="Comma 2 33 7" xfId="46719"/>
    <cellStyle name="Comma 2 33 8" xfId="50838"/>
    <cellStyle name="Comma 2 33 9" xfId="55128"/>
    <cellStyle name="Comma 2 34" xfId="4542"/>
    <cellStyle name="Comma 2 34 10" xfId="24264"/>
    <cellStyle name="Comma 2 34 11" xfId="59068"/>
    <cellStyle name="Comma 2 34 2" xfId="4543"/>
    <cellStyle name="Comma 2 34 2 2" xfId="4544"/>
    <cellStyle name="Comma 2 34 2 2 2" xfId="36641"/>
    <cellStyle name="Comma 2 34 2 3" xfId="4545"/>
    <cellStyle name="Comma 2 34 2 3 2" xfId="40546"/>
    <cellStyle name="Comma 2 34 2 4" xfId="4546"/>
    <cellStyle name="Comma 2 34 2 4 2" xfId="44607"/>
    <cellStyle name="Comma 2 34 2 5" xfId="48699"/>
    <cellStyle name="Comma 2 34 2 6" xfId="52846"/>
    <cellStyle name="Comma 2 34 2 7" xfId="57108"/>
    <cellStyle name="Comma 2 34 2 8" xfId="24265"/>
    <cellStyle name="Comma 2 34 2 9" xfId="59069"/>
    <cellStyle name="Comma 2 34 3" xfId="4547"/>
    <cellStyle name="Comma 2 34 3 2" xfId="30825"/>
    <cellStyle name="Comma 2 34 4" xfId="4548"/>
    <cellStyle name="Comma 2 34 4 2" xfId="34717"/>
    <cellStyle name="Comma 2 34 5" xfId="4549"/>
    <cellStyle name="Comma 2 34 5 2" xfId="38623"/>
    <cellStyle name="Comma 2 34 6" xfId="4550"/>
    <cellStyle name="Comma 2 34 6 2" xfId="42656"/>
    <cellStyle name="Comma 2 34 7" xfId="46776"/>
    <cellStyle name="Comma 2 34 8" xfId="50895"/>
    <cellStyle name="Comma 2 34 9" xfId="55185"/>
    <cellStyle name="Comma 2 35" xfId="4551"/>
    <cellStyle name="Comma 2 35 10" xfId="24266"/>
    <cellStyle name="Comma 2 35 11" xfId="59070"/>
    <cellStyle name="Comma 2 35 2" xfId="4552"/>
    <cellStyle name="Comma 2 35 2 2" xfId="4553"/>
    <cellStyle name="Comma 2 35 2 2 2" xfId="36694"/>
    <cellStyle name="Comma 2 35 2 3" xfId="4554"/>
    <cellStyle name="Comma 2 35 2 3 2" xfId="40599"/>
    <cellStyle name="Comma 2 35 2 4" xfId="4555"/>
    <cellStyle name="Comma 2 35 2 4 2" xfId="44660"/>
    <cellStyle name="Comma 2 35 2 5" xfId="48752"/>
    <cellStyle name="Comma 2 35 2 6" xfId="52899"/>
    <cellStyle name="Comma 2 35 2 7" xfId="57161"/>
    <cellStyle name="Comma 2 35 2 8" xfId="24267"/>
    <cellStyle name="Comma 2 35 2 9" xfId="59071"/>
    <cellStyle name="Comma 2 35 3" xfId="4556"/>
    <cellStyle name="Comma 2 35 3 2" xfId="30826"/>
    <cellStyle name="Comma 2 35 4" xfId="4557"/>
    <cellStyle name="Comma 2 35 4 2" xfId="34770"/>
    <cellStyle name="Comma 2 35 5" xfId="4558"/>
    <cellStyle name="Comma 2 35 5 2" xfId="38676"/>
    <cellStyle name="Comma 2 35 6" xfId="4559"/>
    <cellStyle name="Comma 2 35 6 2" xfId="42709"/>
    <cellStyle name="Comma 2 35 7" xfId="46829"/>
    <cellStyle name="Comma 2 35 8" xfId="50948"/>
    <cellStyle name="Comma 2 35 9" xfId="55238"/>
    <cellStyle name="Comma 2 36" xfId="4560"/>
    <cellStyle name="Comma 2 36 10" xfId="24268"/>
    <cellStyle name="Comma 2 36 11" xfId="59072"/>
    <cellStyle name="Comma 2 36 2" xfId="4561"/>
    <cellStyle name="Comma 2 36 2 2" xfId="4562"/>
    <cellStyle name="Comma 2 36 2 2 2" xfId="36757"/>
    <cellStyle name="Comma 2 36 2 3" xfId="4563"/>
    <cellStyle name="Comma 2 36 2 3 2" xfId="40661"/>
    <cellStyle name="Comma 2 36 2 4" xfId="4564"/>
    <cellStyle name="Comma 2 36 2 4 2" xfId="44722"/>
    <cellStyle name="Comma 2 36 2 5" xfId="48814"/>
    <cellStyle name="Comma 2 36 2 6" xfId="52961"/>
    <cellStyle name="Comma 2 36 2 7" xfId="57223"/>
    <cellStyle name="Comma 2 36 2 8" xfId="24269"/>
    <cellStyle name="Comma 2 36 2 9" xfId="59073"/>
    <cellStyle name="Comma 2 36 3" xfId="4565"/>
    <cellStyle name="Comma 2 36 3 2" xfId="30827"/>
    <cellStyle name="Comma 2 36 4" xfId="4566"/>
    <cellStyle name="Comma 2 36 4 2" xfId="34832"/>
    <cellStyle name="Comma 2 36 5" xfId="4567"/>
    <cellStyle name="Comma 2 36 5 2" xfId="38738"/>
    <cellStyle name="Comma 2 36 6" xfId="4568"/>
    <cellStyle name="Comma 2 36 6 2" xfId="42771"/>
    <cellStyle name="Comma 2 36 7" xfId="46891"/>
    <cellStyle name="Comma 2 36 8" xfId="51010"/>
    <cellStyle name="Comma 2 36 9" xfId="55300"/>
    <cellStyle name="Comma 2 37" xfId="4569"/>
    <cellStyle name="Comma 2 37 10" xfId="24270"/>
    <cellStyle name="Comma 2 37 11" xfId="59074"/>
    <cellStyle name="Comma 2 37 2" xfId="4570"/>
    <cellStyle name="Comma 2 37 2 2" xfId="4571"/>
    <cellStyle name="Comma 2 37 2 2 2" xfId="36814"/>
    <cellStyle name="Comma 2 37 2 3" xfId="4572"/>
    <cellStyle name="Comma 2 37 2 3 2" xfId="40718"/>
    <cellStyle name="Comma 2 37 2 4" xfId="4573"/>
    <cellStyle name="Comma 2 37 2 4 2" xfId="44779"/>
    <cellStyle name="Comma 2 37 2 5" xfId="48871"/>
    <cellStyle name="Comma 2 37 2 6" xfId="53018"/>
    <cellStyle name="Comma 2 37 2 7" xfId="57280"/>
    <cellStyle name="Comma 2 37 2 8" xfId="24271"/>
    <cellStyle name="Comma 2 37 2 9" xfId="59075"/>
    <cellStyle name="Comma 2 37 3" xfId="4574"/>
    <cellStyle name="Comma 2 37 3 2" xfId="30828"/>
    <cellStyle name="Comma 2 37 4" xfId="4575"/>
    <cellStyle name="Comma 2 37 4 2" xfId="34889"/>
    <cellStyle name="Comma 2 37 5" xfId="4576"/>
    <cellStyle name="Comma 2 37 5 2" xfId="38795"/>
    <cellStyle name="Comma 2 37 6" xfId="4577"/>
    <cellStyle name="Comma 2 37 6 2" xfId="42828"/>
    <cellStyle name="Comma 2 37 7" xfId="46948"/>
    <cellStyle name="Comma 2 37 8" xfId="51067"/>
    <cellStyle name="Comma 2 37 9" xfId="55357"/>
    <cellStyle name="Comma 2 38" xfId="4578"/>
    <cellStyle name="Comma 2 38 10" xfId="24272"/>
    <cellStyle name="Comma 2 38 11" xfId="59076"/>
    <cellStyle name="Comma 2 38 2" xfId="4579"/>
    <cellStyle name="Comma 2 38 2 2" xfId="4580"/>
    <cellStyle name="Comma 2 38 2 2 2" xfId="36866"/>
    <cellStyle name="Comma 2 38 2 3" xfId="4581"/>
    <cellStyle name="Comma 2 38 2 3 2" xfId="40770"/>
    <cellStyle name="Comma 2 38 2 4" xfId="4582"/>
    <cellStyle name="Comma 2 38 2 4 2" xfId="44831"/>
    <cellStyle name="Comma 2 38 2 5" xfId="48923"/>
    <cellStyle name="Comma 2 38 2 6" xfId="53070"/>
    <cellStyle name="Comma 2 38 2 7" xfId="57332"/>
    <cellStyle name="Comma 2 38 2 8" xfId="24273"/>
    <cellStyle name="Comma 2 38 2 9" xfId="59077"/>
    <cellStyle name="Comma 2 38 3" xfId="4583"/>
    <cellStyle name="Comma 2 38 3 2" xfId="30829"/>
    <cellStyle name="Comma 2 38 4" xfId="4584"/>
    <cellStyle name="Comma 2 38 4 2" xfId="34941"/>
    <cellStyle name="Comma 2 38 5" xfId="4585"/>
    <cellStyle name="Comma 2 38 5 2" xfId="38847"/>
    <cellStyle name="Comma 2 38 6" xfId="4586"/>
    <cellStyle name="Comma 2 38 6 2" xfId="42880"/>
    <cellStyle name="Comma 2 38 7" xfId="47000"/>
    <cellStyle name="Comma 2 38 8" xfId="51119"/>
    <cellStyle name="Comma 2 38 9" xfId="55409"/>
    <cellStyle name="Comma 2 39" xfId="4587"/>
    <cellStyle name="Comma 2 39 10" xfId="24274"/>
    <cellStyle name="Comma 2 39 11" xfId="59078"/>
    <cellStyle name="Comma 2 39 2" xfId="4588"/>
    <cellStyle name="Comma 2 39 2 2" xfId="4589"/>
    <cellStyle name="Comma 2 39 2 2 2" xfId="36918"/>
    <cellStyle name="Comma 2 39 2 3" xfId="4590"/>
    <cellStyle name="Comma 2 39 2 3 2" xfId="40822"/>
    <cellStyle name="Comma 2 39 2 4" xfId="4591"/>
    <cellStyle name="Comma 2 39 2 4 2" xfId="44883"/>
    <cellStyle name="Comma 2 39 2 5" xfId="48975"/>
    <cellStyle name="Comma 2 39 2 6" xfId="53122"/>
    <cellStyle name="Comma 2 39 2 7" xfId="57384"/>
    <cellStyle name="Comma 2 39 2 8" xfId="24275"/>
    <cellStyle name="Comma 2 39 2 9" xfId="59079"/>
    <cellStyle name="Comma 2 39 3" xfId="4592"/>
    <cellStyle name="Comma 2 39 3 2" xfId="30830"/>
    <cellStyle name="Comma 2 39 4" xfId="4593"/>
    <cellStyle name="Comma 2 39 4 2" xfId="34993"/>
    <cellStyle name="Comma 2 39 5" xfId="4594"/>
    <cellStyle name="Comma 2 39 5 2" xfId="38899"/>
    <cellStyle name="Comma 2 39 6" xfId="4595"/>
    <cellStyle name="Comma 2 39 6 2" xfId="42932"/>
    <cellStyle name="Comma 2 39 7" xfId="47052"/>
    <cellStyle name="Comma 2 39 8" xfId="51171"/>
    <cellStyle name="Comma 2 39 9" xfId="55461"/>
    <cellStyle name="Comma 2 4" xfId="4596"/>
    <cellStyle name="Comma 2 4 10" xfId="45238"/>
    <cellStyle name="Comma 2 4 11" xfId="49326"/>
    <cellStyle name="Comma 2 4 12" xfId="53677"/>
    <cellStyle name="Comma 2 4 13" xfId="24276"/>
    <cellStyle name="Comma 2 4 14" xfId="57899"/>
    <cellStyle name="Comma 2 4 15" xfId="59080"/>
    <cellStyle name="Comma 2 4 2" xfId="4597"/>
    <cellStyle name="Comma 2 4 2 10" xfId="49441"/>
    <cellStyle name="Comma 2 4 2 11" xfId="53911"/>
    <cellStyle name="Comma 2 4 2 12" xfId="24277"/>
    <cellStyle name="Comma 2 4 2 13" xfId="58065"/>
    <cellStyle name="Comma 2 4 2 14" xfId="59081"/>
    <cellStyle name="Comma 2 4 2 2" xfId="4598"/>
    <cellStyle name="Comma 2 4 2 2 10" xfId="53993"/>
    <cellStyle name="Comma 2 4 2 2 11" xfId="24278"/>
    <cellStyle name="Comma 2 4 2 2 12" xfId="59082"/>
    <cellStyle name="Comma 2 4 2 2 2" xfId="4599"/>
    <cellStyle name="Comma 2 4 2 2 2 10" xfId="24279"/>
    <cellStyle name="Comma 2 4 2 2 2 11" xfId="59083"/>
    <cellStyle name="Comma 2 4 2 2 2 2" xfId="4600"/>
    <cellStyle name="Comma 2 4 2 2 2 2 2" xfId="4601"/>
    <cellStyle name="Comma 2 4 2 2 2 2 2 2" xfId="35702"/>
    <cellStyle name="Comma 2 4 2 2 2 2 3" xfId="4602"/>
    <cellStyle name="Comma 2 4 2 2 2 2 3 2" xfId="39608"/>
    <cellStyle name="Comma 2 4 2 2 2 2 4" xfId="4603"/>
    <cellStyle name="Comma 2 4 2 2 2 2 4 2" xfId="43654"/>
    <cellStyle name="Comma 2 4 2 2 2 2 5" xfId="47761"/>
    <cellStyle name="Comma 2 4 2 2 2 2 6" xfId="51893"/>
    <cellStyle name="Comma 2 4 2 2 2 2 7" xfId="56170"/>
    <cellStyle name="Comma 2 4 2 2 2 2 8" xfId="24280"/>
    <cellStyle name="Comma 2 4 2 2 2 2 9" xfId="59084"/>
    <cellStyle name="Comma 2 4 2 2 2 3" xfId="4604"/>
    <cellStyle name="Comma 2 4 2 2 2 3 2" xfId="30834"/>
    <cellStyle name="Comma 2 4 2 2 2 4" xfId="4605"/>
    <cellStyle name="Comma 2 4 2 2 2 4 2" xfId="33757"/>
    <cellStyle name="Comma 2 4 2 2 2 5" xfId="4606"/>
    <cellStyle name="Comma 2 4 2 2 2 5 2" xfId="37686"/>
    <cellStyle name="Comma 2 4 2 2 2 6" xfId="4607"/>
    <cellStyle name="Comma 2 4 2 2 2 6 2" xfId="41703"/>
    <cellStyle name="Comma 2 4 2 2 2 7" xfId="45839"/>
    <cellStyle name="Comma 2 4 2 2 2 8" xfId="49940"/>
    <cellStyle name="Comma 2 4 2 2 2 9" xfId="54254"/>
    <cellStyle name="Comma 2 4 2 2 3" xfId="4608"/>
    <cellStyle name="Comma 2 4 2 2 3 2" xfId="4609"/>
    <cellStyle name="Comma 2 4 2 2 3 2 2" xfId="35432"/>
    <cellStyle name="Comma 2 4 2 2 3 3" xfId="4610"/>
    <cellStyle name="Comma 2 4 2 2 3 3 2" xfId="39338"/>
    <cellStyle name="Comma 2 4 2 2 3 4" xfId="4611"/>
    <cellStyle name="Comma 2 4 2 2 3 4 2" xfId="43380"/>
    <cellStyle name="Comma 2 4 2 2 3 5" xfId="47491"/>
    <cellStyle name="Comma 2 4 2 2 3 6" xfId="51619"/>
    <cellStyle name="Comma 2 4 2 2 3 7" xfId="55900"/>
    <cellStyle name="Comma 2 4 2 2 3 8" xfId="24281"/>
    <cellStyle name="Comma 2 4 2 2 3 9" xfId="59085"/>
    <cellStyle name="Comma 2 4 2 2 4" xfId="4612"/>
    <cellStyle name="Comma 2 4 2 2 4 2" xfId="30833"/>
    <cellStyle name="Comma 2 4 2 2 5" xfId="4613"/>
    <cellStyle name="Comma 2 4 2 2 5 2" xfId="33445"/>
    <cellStyle name="Comma 2 4 2 2 6" xfId="4614"/>
    <cellStyle name="Comma 2 4 2 2 6 2" xfId="37420"/>
    <cellStyle name="Comma 2 4 2 2 7" xfId="4615"/>
    <cellStyle name="Comma 2 4 2 2 7 2" xfId="41434"/>
    <cellStyle name="Comma 2 4 2 2 8" xfId="45574"/>
    <cellStyle name="Comma 2 4 2 2 9" xfId="49665"/>
    <cellStyle name="Comma 2 4 2 3" xfId="4616"/>
    <cellStyle name="Comma 2 4 2 3 10" xfId="24282"/>
    <cellStyle name="Comma 2 4 2 3 11" xfId="59086"/>
    <cellStyle name="Comma 2 4 2 3 2" xfId="4617"/>
    <cellStyle name="Comma 2 4 2 3 2 2" xfId="4618"/>
    <cellStyle name="Comma 2 4 2 3 2 2 2" xfId="35703"/>
    <cellStyle name="Comma 2 4 2 3 2 3" xfId="4619"/>
    <cellStyle name="Comma 2 4 2 3 2 3 2" xfId="39609"/>
    <cellStyle name="Comma 2 4 2 3 2 4" xfId="4620"/>
    <cellStyle name="Comma 2 4 2 3 2 4 2" xfId="43655"/>
    <cellStyle name="Comma 2 4 2 3 2 5" xfId="47762"/>
    <cellStyle name="Comma 2 4 2 3 2 6" xfId="51894"/>
    <cellStyle name="Comma 2 4 2 3 2 7" xfId="56171"/>
    <cellStyle name="Comma 2 4 2 3 2 8" xfId="24283"/>
    <cellStyle name="Comma 2 4 2 3 2 9" xfId="59087"/>
    <cellStyle name="Comma 2 4 2 3 3" xfId="4621"/>
    <cellStyle name="Comma 2 4 2 3 3 2" xfId="30835"/>
    <cellStyle name="Comma 2 4 2 3 4" xfId="4622"/>
    <cellStyle name="Comma 2 4 2 3 4 2" xfId="33758"/>
    <cellStyle name="Comma 2 4 2 3 5" xfId="4623"/>
    <cellStyle name="Comma 2 4 2 3 5 2" xfId="37687"/>
    <cellStyle name="Comma 2 4 2 3 6" xfId="4624"/>
    <cellStyle name="Comma 2 4 2 3 6 2" xfId="41704"/>
    <cellStyle name="Comma 2 4 2 3 7" xfId="45840"/>
    <cellStyle name="Comma 2 4 2 3 8" xfId="49941"/>
    <cellStyle name="Comma 2 4 2 3 9" xfId="54255"/>
    <cellStyle name="Comma 2 4 2 4" xfId="4625"/>
    <cellStyle name="Comma 2 4 2 4 2" xfId="4626"/>
    <cellStyle name="Comma 2 4 2 4 2 2" xfId="35214"/>
    <cellStyle name="Comma 2 4 2 4 3" xfId="4627"/>
    <cellStyle name="Comma 2 4 2 4 3 2" xfId="39120"/>
    <cellStyle name="Comma 2 4 2 4 4" xfId="4628"/>
    <cellStyle name="Comma 2 4 2 4 4 2" xfId="43158"/>
    <cellStyle name="Comma 2 4 2 4 5" xfId="47273"/>
    <cellStyle name="Comma 2 4 2 4 6" xfId="51397"/>
    <cellStyle name="Comma 2 4 2 4 7" xfId="55682"/>
    <cellStyle name="Comma 2 4 2 4 8" xfId="24284"/>
    <cellStyle name="Comma 2 4 2 4 9" xfId="59088"/>
    <cellStyle name="Comma 2 4 2 5" xfId="4629"/>
    <cellStyle name="Comma 2 4 2 5 2" xfId="4630"/>
    <cellStyle name="Comma 2 4 2 5 3" xfId="30832"/>
    <cellStyle name="Comma 2 4 2 5 4" xfId="59089"/>
    <cellStyle name="Comma 2 4 2 6" xfId="4631"/>
    <cellStyle name="Comma 2 4 2 6 2" xfId="33229"/>
    <cellStyle name="Comma 2 4 2 6 3" xfId="59090"/>
    <cellStyle name="Comma 2 4 2 7" xfId="4632"/>
    <cellStyle name="Comma 2 4 2 7 2" xfId="37204"/>
    <cellStyle name="Comma 2 4 2 8" xfId="4633"/>
    <cellStyle name="Comma 2 4 2 8 2" xfId="41218"/>
    <cellStyle name="Comma 2 4 2 9" xfId="45358"/>
    <cellStyle name="Comma 2 4 3" xfId="4634"/>
    <cellStyle name="Comma 2 4 3 10" xfId="53655"/>
    <cellStyle name="Comma 2 4 3 11" xfId="24285"/>
    <cellStyle name="Comma 2 4 3 12" xfId="58171"/>
    <cellStyle name="Comma 2 4 3 13" xfId="59091"/>
    <cellStyle name="Comma 2 4 3 2" xfId="4635"/>
    <cellStyle name="Comma 2 4 3 2 10" xfId="24286"/>
    <cellStyle name="Comma 2 4 3 2 11" xfId="59092"/>
    <cellStyle name="Comma 2 4 3 2 2" xfId="4636"/>
    <cellStyle name="Comma 2 4 3 2 2 2" xfId="4637"/>
    <cellStyle name="Comma 2 4 3 2 2 2 2" xfId="35704"/>
    <cellStyle name="Comma 2 4 3 2 2 3" xfId="4638"/>
    <cellStyle name="Comma 2 4 3 2 2 3 2" xfId="39610"/>
    <cellStyle name="Comma 2 4 3 2 2 4" xfId="4639"/>
    <cellStyle name="Comma 2 4 3 2 2 4 2" xfId="43656"/>
    <cellStyle name="Comma 2 4 3 2 2 5" xfId="47763"/>
    <cellStyle name="Comma 2 4 3 2 2 6" xfId="51895"/>
    <cellStyle name="Comma 2 4 3 2 2 7" xfId="56172"/>
    <cellStyle name="Comma 2 4 3 2 2 8" xfId="24287"/>
    <cellStyle name="Comma 2 4 3 2 2 9" xfId="59093"/>
    <cellStyle name="Comma 2 4 3 2 3" xfId="4640"/>
    <cellStyle name="Comma 2 4 3 2 3 2" xfId="30837"/>
    <cellStyle name="Comma 2 4 3 2 4" xfId="4641"/>
    <cellStyle name="Comma 2 4 3 2 4 2" xfId="33759"/>
    <cellStyle name="Comma 2 4 3 2 5" xfId="4642"/>
    <cellStyle name="Comma 2 4 3 2 5 2" xfId="37688"/>
    <cellStyle name="Comma 2 4 3 2 6" xfId="4643"/>
    <cellStyle name="Comma 2 4 3 2 6 2" xfId="41705"/>
    <cellStyle name="Comma 2 4 3 2 7" xfId="45841"/>
    <cellStyle name="Comma 2 4 3 2 8" xfId="49942"/>
    <cellStyle name="Comma 2 4 3 2 9" xfId="54256"/>
    <cellStyle name="Comma 2 4 3 3" xfId="4644"/>
    <cellStyle name="Comma 2 4 3 3 2" xfId="4645"/>
    <cellStyle name="Comma 2 4 3 3 2 2" xfId="35322"/>
    <cellStyle name="Comma 2 4 3 3 3" xfId="4646"/>
    <cellStyle name="Comma 2 4 3 3 3 2" xfId="39228"/>
    <cellStyle name="Comma 2 4 3 3 4" xfId="4647"/>
    <cellStyle name="Comma 2 4 3 3 4 2" xfId="43269"/>
    <cellStyle name="Comma 2 4 3 3 5" xfId="47381"/>
    <cellStyle name="Comma 2 4 3 3 6" xfId="51508"/>
    <cellStyle name="Comma 2 4 3 3 7" xfId="55790"/>
    <cellStyle name="Comma 2 4 3 3 8" xfId="24288"/>
    <cellStyle name="Comma 2 4 3 3 9" xfId="59094"/>
    <cellStyle name="Comma 2 4 3 4" xfId="4648"/>
    <cellStyle name="Comma 2 4 3 4 2" xfId="30836"/>
    <cellStyle name="Comma 2 4 3 4 3" xfId="59095"/>
    <cellStyle name="Comma 2 4 3 5" xfId="4649"/>
    <cellStyle name="Comma 2 4 3 5 2" xfId="33335"/>
    <cellStyle name="Comma 2 4 3 6" xfId="4650"/>
    <cellStyle name="Comma 2 4 3 6 2" xfId="37310"/>
    <cellStyle name="Comma 2 4 3 7" xfId="41324"/>
    <cellStyle name="Comma 2 4 3 8" xfId="45464"/>
    <cellStyle name="Comma 2 4 3 9" xfId="49554"/>
    <cellStyle name="Comma 2 4 4" xfId="4651"/>
    <cellStyle name="Comma 2 4 4 10" xfId="24289"/>
    <cellStyle name="Comma 2 4 4 11" xfId="59096"/>
    <cellStyle name="Comma 2 4 4 2" xfId="4652"/>
    <cellStyle name="Comma 2 4 4 2 2" xfId="4653"/>
    <cellStyle name="Comma 2 4 4 2 2 2" xfId="35705"/>
    <cellStyle name="Comma 2 4 4 2 3" xfId="4654"/>
    <cellStyle name="Comma 2 4 4 2 3 2" xfId="39611"/>
    <cellStyle name="Comma 2 4 4 2 4" xfId="4655"/>
    <cellStyle name="Comma 2 4 4 2 4 2" xfId="43657"/>
    <cellStyle name="Comma 2 4 4 2 5" xfId="47764"/>
    <cellStyle name="Comma 2 4 4 2 6" xfId="51896"/>
    <cellStyle name="Comma 2 4 4 2 7" xfId="56173"/>
    <cellStyle name="Comma 2 4 4 2 8" xfId="24290"/>
    <cellStyle name="Comma 2 4 4 2 9" xfId="59097"/>
    <cellStyle name="Comma 2 4 4 3" xfId="4656"/>
    <cellStyle name="Comma 2 4 4 3 2" xfId="30838"/>
    <cellStyle name="Comma 2 4 4 4" xfId="4657"/>
    <cellStyle name="Comma 2 4 4 4 2" xfId="33760"/>
    <cellStyle name="Comma 2 4 4 5" xfId="4658"/>
    <cellStyle name="Comma 2 4 4 5 2" xfId="37689"/>
    <cellStyle name="Comma 2 4 4 6" xfId="4659"/>
    <cellStyle name="Comma 2 4 4 6 2" xfId="41706"/>
    <cellStyle name="Comma 2 4 4 7" xfId="45842"/>
    <cellStyle name="Comma 2 4 4 8" xfId="49943"/>
    <cellStyle name="Comma 2 4 4 9" xfId="54257"/>
    <cellStyle name="Comma 2 4 5" xfId="4660"/>
    <cellStyle name="Comma 2 4 5 2" xfId="4661"/>
    <cellStyle name="Comma 2 4 5 2 2" xfId="35104"/>
    <cellStyle name="Comma 2 4 5 3" xfId="4662"/>
    <cellStyle name="Comma 2 4 5 3 2" xfId="39010"/>
    <cellStyle name="Comma 2 4 5 4" xfId="4663"/>
    <cellStyle name="Comma 2 4 5 4 2" xfId="43043"/>
    <cellStyle name="Comma 2 4 5 5" xfId="47163"/>
    <cellStyle name="Comma 2 4 5 6" xfId="51282"/>
    <cellStyle name="Comma 2 4 5 7" xfId="55572"/>
    <cellStyle name="Comma 2 4 5 8" xfId="24291"/>
    <cellStyle name="Comma 2 4 5 9" xfId="59098"/>
    <cellStyle name="Comma 2 4 6" xfId="4664"/>
    <cellStyle name="Comma 2 4 6 2" xfId="4665"/>
    <cellStyle name="Comma 2 4 6 3" xfId="30831"/>
    <cellStyle name="Comma 2 4 6 4" xfId="59099"/>
    <cellStyle name="Comma 2 4 7" xfId="4666"/>
    <cellStyle name="Comma 2 4 7 2" xfId="33064"/>
    <cellStyle name="Comma 2 4 8" xfId="4667"/>
    <cellStyle name="Comma 2 4 8 2" xfId="37092"/>
    <cellStyle name="Comma 2 4 9" xfId="41102"/>
    <cellStyle name="Comma 2 40" xfId="4668"/>
    <cellStyle name="Comma 2 40 2" xfId="4669"/>
    <cellStyle name="Comma 2 40 2 2" xfId="35046"/>
    <cellStyle name="Comma 2 40 3" xfId="4670"/>
    <cellStyle name="Comma 2 40 3 2" xfId="38952"/>
    <cellStyle name="Comma 2 40 4" xfId="4671"/>
    <cellStyle name="Comma 2 40 4 2" xfId="42985"/>
    <cellStyle name="Comma 2 40 5" xfId="47105"/>
    <cellStyle name="Comma 2 40 6" xfId="51224"/>
    <cellStyle name="Comma 2 40 7" xfId="55514"/>
    <cellStyle name="Comma 2 40 8" xfId="24292"/>
    <cellStyle name="Comma 2 40 9" xfId="59100"/>
    <cellStyle name="Comma 2 41" xfId="4672"/>
    <cellStyle name="Comma 2 41 2" xfId="4673"/>
    <cellStyle name="Comma 2 41 2 2" xfId="35091"/>
    <cellStyle name="Comma 2 41 3" xfId="4674"/>
    <cellStyle name="Comma 2 41 3 2" xfId="38997"/>
    <cellStyle name="Comma 2 41 4" xfId="4675"/>
    <cellStyle name="Comma 2 41 4 2" xfId="43030"/>
    <cellStyle name="Comma 2 41 5" xfId="47150"/>
    <cellStyle name="Comma 2 41 6" xfId="51269"/>
    <cellStyle name="Comma 2 41 7" xfId="55559"/>
    <cellStyle name="Comma 2 41 8" xfId="24293"/>
    <cellStyle name="Comma 2 41 9" xfId="59101"/>
    <cellStyle name="Comma 2 42" xfId="4676"/>
    <cellStyle name="Comma 2 42 2" xfId="4677"/>
    <cellStyle name="Comma 2 42 2 2" xfId="36971"/>
    <cellStyle name="Comma 2 42 3" xfId="4678"/>
    <cellStyle name="Comma 2 42 3 2" xfId="40875"/>
    <cellStyle name="Comma 2 42 4" xfId="4679"/>
    <cellStyle name="Comma 2 42 4 2" xfId="44936"/>
    <cellStyle name="Comma 2 42 5" xfId="49028"/>
    <cellStyle name="Comma 2 42 6" xfId="53175"/>
    <cellStyle name="Comma 2 42 7" xfId="57437"/>
    <cellStyle name="Comma 2 42 8" xfId="24294"/>
    <cellStyle name="Comma 2 42 9" xfId="59102"/>
    <cellStyle name="Comma 2 43" xfId="4680"/>
    <cellStyle name="Comma 2 43 2" xfId="4681"/>
    <cellStyle name="Comma 2 43 2 2" xfId="37028"/>
    <cellStyle name="Comma 2 43 3" xfId="4682"/>
    <cellStyle name="Comma 2 43 3 2" xfId="40931"/>
    <cellStyle name="Comma 2 43 4" xfId="44992"/>
    <cellStyle name="Comma 2 43 5" xfId="49084"/>
    <cellStyle name="Comma 2 43 6" xfId="53231"/>
    <cellStyle name="Comma 2 43 7" xfId="57493"/>
    <cellStyle name="Comma 2 43 8" xfId="30655"/>
    <cellStyle name="Comma 2 43 9" xfId="59103"/>
    <cellStyle name="Comma 2 44" xfId="4683"/>
    <cellStyle name="Comma 2 44 2" xfId="4684"/>
    <cellStyle name="Comma 2 44 2 2" xfId="40989"/>
    <cellStyle name="Comma 2 44 3" xfId="45050"/>
    <cellStyle name="Comma 2 44 4" xfId="49142"/>
    <cellStyle name="Comma 2 44 5" xfId="53289"/>
    <cellStyle name="Comma 2 44 6" xfId="57551"/>
    <cellStyle name="Comma 2 44 7" xfId="33093"/>
    <cellStyle name="Comma 2 45" xfId="4685"/>
    <cellStyle name="Comma 2 45 2" xfId="45112"/>
    <cellStyle name="Comma 2 45 3" xfId="49204"/>
    <cellStyle name="Comma 2 45 4" xfId="53351"/>
    <cellStyle name="Comma 2 45 5" xfId="57613"/>
    <cellStyle name="Comma 2 45 6" xfId="37104"/>
    <cellStyle name="Comma 2 46" xfId="41114"/>
    <cellStyle name="Comma 2 46 2" xfId="49262"/>
    <cellStyle name="Comma 2 46 3" xfId="53409"/>
    <cellStyle name="Comma 2 46 4" xfId="57671"/>
    <cellStyle name="Comma 2 47" xfId="45250"/>
    <cellStyle name="Comma 2 47 2" xfId="53467"/>
    <cellStyle name="Comma 2 47 3" xfId="57729"/>
    <cellStyle name="Comma 2 48" xfId="49311"/>
    <cellStyle name="Comma 2 49" xfId="53588"/>
    <cellStyle name="Comma 2 5" xfId="4686"/>
    <cellStyle name="Comma 2 5 10" xfId="45228"/>
    <cellStyle name="Comma 2 5 11" xfId="49344"/>
    <cellStyle name="Comma 2 5 12" xfId="53563"/>
    <cellStyle name="Comma 2 5 13" xfId="24295"/>
    <cellStyle name="Comma 2 5 14" xfId="57900"/>
    <cellStyle name="Comma 2 5 15" xfId="59104"/>
    <cellStyle name="Comma 2 5 2" xfId="4687"/>
    <cellStyle name="Comma 2 5 2 10" xfId="49459"/>
    <cellStyle name="Comma 2 5 2 11" xfId="53647"/>
    <cellStyle name="Comma 2 5 2 12" xfId="24296"/>
    <cellStyle name="Comma 2 5 2 13" xfId="58066"/>
    <cellStyle name="Comma 2 5 2 14" xfId="59105"/>
    <cellStyle name="Comma 2 5 2 2" xfId="4688"/>
    <cellStyle name="Comma 2 5 2 2 10" xfId="54011"/>
    <cellStyle name="Comma 2 5 2 2 11" xfId="24297"/>
    <cellStyle name="Comma 2 5 2 2 12" xfId="59106"/>
    <cellStyle name="Comma 2 5 2 2 2" xfId="4689"/>
    <cellStyle name="Comma 2 5 2 2 2 10" xfId="24298"/>
    <cellStyle name="Comma 2 5 2 2 2 11" xfId="59107"/>
    <cellStyle name="Comma 2 5 2 2 2 2" xfId="4690"/>
    <cellStyle name="Comma 2 5 2 2 2 2 2" xfId="4691"/>
    <cellStyle name="Comma 2 5 2 2 2 2 2 2" xfId="35706"/>
    <cellStyle name="Comma 2 5 2 2 2 2 3" xfId="4692"/>
    <cellStyle name="Comma 2 5 2 2 2 2 3 2" xfId="39612"/>
    <cellStyle name="Comma 2 5 2 2 2 2 4" xfId="4693"/>
    <cellStyle name="Comma 2 5 2 2 2 2 4 2" xfId="43658"/>
    <cellStyle name="Comma 2 5 2 2 2 2 5" xfId="47765"/>
    <cellStyle name="Comma 2 5 2 2 2 2 6" xfId="51897"/>
    <cellStyle name="Comma 2 5 2 2 2 2 7" xfId="56174"/>
    <cellStyle name="Comma 2 5 2 2 2 2 8" xfId="24299"/>
    <cellStyle name="Comma 2 5 2 2 2 2 9" xfId="59108"/>
    <cellStyle name="Comma 2 5 2 2 2 3" xfId="4694"/>
    <cellStyle name="Comma 2 5 2 2 2 3 2" xfId="30842"/>
    <cellStyle name="Comma 2 5 2 2 2 4" xfId="4695"/>
    <cellStyle name="Comma 2 5 2 2 2 4 2" xfId="33761"/>
    <cellStyle name="Comma 2 5 2 2 2 5" xfId="4696"/>
    <cellStyle name="Comma 2 5 2 2 2 5 2" xfId="37690"/>
    <cellStyle name="Comma 2 5 2 2 2 6" xfId="4697"/>
    <cellStyle name="Comma 2 5 2 2 2 6 2" xfId="41707"/>
    <cellStyle name="Comma 2 5 2 2 2 7" xfId="45843"/>
    <cellStyle name="Comma 2 5 2 2 2 8" xfId="49944"/>
    <cellStyle name="Comma 2 5 2 2 2 9" xfId="54258"/>
    <cellStyle name="Comma 2 5 2 2 3" xfId="4698"/>
    <cellStyle name="Comma 2 5 2 2 3 2" xfId="4699"/>
    <cellStyle name="Comma 2 5 2 2 3 2 2" xfId="35450"/>
    <cellStyle name="Comma 2 5 2 2 3 3" xfId="4700"/>
    <cellStyle name="Comma 2 5 2 2 3 3 2" xfId="39356"/>
    <cellStyle name="Comma 2 5 2 2 3 4" xfId="4701"/>
    <cellStyle name="Comma 2 5 2 2 3 4 2" xfId="43398"/>
    <cellStyle name="Comma 2 5 2 2 3 5" xfId="47509"/>
    <cellStyle name="Comma 2 5 2 2 3 6" xfId="51637"/>
    <cellStyle name="Comma 2 5 2 2 3 7" xfId="55918"/>
    <cellStyle name="Comma 2 5 2 2 3 8" xfId="24300"/>
    <cellStyle name="Comma 2 5 2 2 3 9" xfId="59109"/>
    <cellStyle name="Comma 2 5 2 2 4" xfId="4702"/>
    <cellStyle name="Comma 2 5 2 2 4 2" xfId="30841"/>
    <cellStyle name="Comma 2 5 2 2 5" xfId="4703"/>
    <cellStyle name="Comma 2 5 2 2 5 2" xfId="33463"/>
    <cellStyle name="Comma 2 5 2 2 6" xfId="4704"/>
    <cellStyle name="Comma 2 5 2 2 6 2" xfId="37438"/>
    <cellStyle name="Comma 2 5 2 2 7" xfId="4705"/>
    <cellStyle name="Comma 2 5 2 2 7 2" xfId="41452"/>
    <cellStyle name="Comma 2 5 2 2 8" xfId="45592"/>
    <cellStyle name="Comma 2 5 2 2 9" xfId="49683"/>
    <cellStyle name="Comma 2 5 2 3" xfId="4706"/>
    <cellStyle name="Comma 2 5 2 3 10" xfId="24301"/>
    <cellStyle name="Comma 2 5 2 3 11" xfId="59110"/>
    <cellStyle name="Comma 2 5 2 3 2" xfId="4707"/>
    <cellStyle name="Comma 2 5 2 3 2 2" xfId="4708"/>
    <cellStyle name="Comma 2 5 2 3 2 2 2" xfId="35707"/>
    <cellStyle name="Comma 2 5 2 3 2 3" xfId="4709"/>
    <cellStyle name="Comma 2 5 2 3 2 3 2" xfId="39613"/>
    <cellStyle name="Comma 2 5 2 3 2 4" xfId="4710"/>
    <cellStyle name="Comma 2 5 2 3 2 4 2" xfId="43659"/>
    <cellStyle name="Comma 2 5 2 3 2 5" xfId="47766"/>
    <cellStyle name="Comma 2 5 2 3 2 6" xfId="51898"/>
    <cellStyle name="Comma 2 5 2 3 2 7" xfId="56175"/>
    <cellStyle name="Comma 2 5 2 3 2 8" xfId="24302"/>
    <cellStyle name="Comma 2 5 2 3 2 9" xfId="59111"/>
    <cellStyle name="Comma 2 5 2 3 3" xfId="4711"/>
    <cellStyle name="Comma 2 5 2 3 3 2" xfId="30843"/>
    <cellStyle name="Comma 2 5 2 3 4" xfId="4712"/>
    <cellStyle name="Comma 2 5 2 3 4 2" xfId="33762"/>
    <cellStyle name="Comma 2 5 2 3 5" xfId="4713"/>
    <cellStyle name="Comma 2 5 2 3 5 2" xfId="37691"/>
    <cellStyle name="Comma 2 5 2 3 6" xfId="4714"/>
    <cellStyle name="Comma 2 5 2 3 6 2" xfId="41708"/>
    <cellStyle name="Comma 2 5 2 3 7" xfId="45844"/>
    <cellStyle name="Comma 2 5 2 3 8" xfId="49945"/>
    <cellStyle name="Comma 2 5 2 3 9" xfId="54259"/>
    <cellStyle name="Comma 2 5 2 4" xfId="4715"/>
    <cellStyle name="Comma 2 5 2 4 2" xfId="4716"/>
    <cellStyle name="Comma 2 5 2 4 2 2" xfId="35232"/>
    <cellStyle name="Comma 2 5 2 4 3" xfId="4717"/>
    <cellStyle name="Comma 2 5 2 4 3 2" xfId="39138"/>
    <cellStyle name="Comma 2 5 2 4 4" xfId="4718"/>
    <cellStyle name="Comma 2 5 2 4 4 2" xfId="43176"/>
    <cellStyle name="Comma 2 5 2 4 5" xfId="47291"/>
    <cellStyle name="Comma 2 5 2 4 6" xfId="51415"/>
    <cellStyle name="Comma 2 5 2 4 7" xfId="55700"/>
    <cellStyle name="Comma 2 5 2 4 8" xfId="24303"/>
    <cellStyle name="Comma 2 5 2 4 9" xfId="59112"/>
    <cellStyle name="Comma 2 5 2 5" xfId="4719"/>
    <cellStyle name="Comma 2 5 2 5 2" xfId="30840"/>
    <cellStyle name="Comma 2 5 2 6" xfId="4720"/>
    <cellStyle name="Comma 2 5 2 6 2" xfId="33247"/>
    <cellStyle name="Comma 2 5 2 7" xfId="4721"/>
    <cellStyle name="Comma 2 5 2 7 2" xfId="37222"/>
    <cellStyle name="Comma 2 5 2 8" xfId="4722"/>
    <cellStyle name="Comma 2 5 2 8 2" xfId="41236"/>
    <cellStyle name="Comma 2 5 2 9" xfId="45376"/>
    <cellStyle name="Comma 2 5 3" xfId="4723"/>
    <cellStyle name="Comma 2 5 3 10" xfId="53556"/>
    <cellStyle name="Comma 2 5 3 11" xfId="24304"/>
    <cellStyle name="Comma 2 5 3 12" xfId="58172"/>
    <cellStyle name="Comma 2 5 3 13" xfId="59113"/>
    <cellStyle name="Comma 2 5 3 2" xfId="4724"/>
    <cellStyle name="Comma 2 5 3 2 10" xfId="24305"/>
    <cellStyle name="Comma 2 5 3 2 11" xfId="59114"/>
    <cellStyle name="Comma 2 5 3 2 2" xfId="4725"/>
    <cellStyle name="Comma 2 5 3 2 2 2" xfId="4726"/>
    <cellStyle name="Comma 2 5 3 2 2 2 2" xfId="35708"/>
    <cellStyle name="Comma 2 5 3 2 2 3" xfId="4727"/>
    <cellStyle name="Comma 2 5 3 2 2 3 2" xfId="39614"/>
    <cellStyle name="Comma 2 5 3 2 2 4" xfId="4728"/>
    <cellStyle name="Comma 2 5 3 2 2 4 2" xfId="43660"/>
    <cellStyle name="Comma 2 5 3 2 2 5" xfId="47767"/>
    <cellStyle name="Comma 2 5 3 2 2 6" xfId="51899"/>
    <cellStyle name="Comma 2 5 3 2 2 7" xfId="56176"/>
    <cellStyle name="Comma 2 5 3 2 2 8" xfId="24306"/>
    <cellStyle name="Comma 2 5 3 2 2 9" xfId="59115"/>
    <cellStyle name="Comma 2 5 3 2 3" xfId="4729"/>
    <cellStyle name="Comma 2 5 3 2 3 2" xfId="30845"/>
    <cellStyle name="Comma 2 5 3 2 4" xfId="4730"/>
    <cellStyle name="Comma 2 5 3 2 4 2" xfId="33763"/>
    <cellStyle name="Comma 2 5 3 2 5" xfId="4731"/>
    <cellStyle name="Comma 2 5 3 2 5 2" xfId="37692"/>
    <cellStyle name="Comma 2 5 3 2 6" xfId="4732"/>
    <cellStyle name="Comma 2 5 3 2 6 2" xfId="41709"/>
    <cellStyle name="Comma 2 5 3 2 7" xfId="45845"/>
    <cellStyle name="Comma 2 5 3 2 8" xfId="49946"/>
    <cellStyle name="Comma 2 5 3 2 9" xfId="54260"/>
    <cellStyle name="Comma 2 5 3 3" xfId="4733"/>
    <cellStyle name="Comma 2 5 3 3 2" xfId="4734"/>
    <cellStyle name="Comma 2 5 3 3 2 2" xfId="35340"/>
    <cellStyle name="Comma 2 5 3 3 3" xfId="4735"/>
    <cellStyle name="Comma 2 5 3 3 3 2" xfId="39246"/>
    <cellStyle name="Comma 2 5 3 3 4" xfId="4736"/>
    <cellStyle name="Comma 2 5 3 3 4 2" xfId="43287"/>
    <cellStyle name="Comma 2 5 3 3 5" xfId="47399"/>
    <cellStyle name="Comma 2 5 3 3 6" xfId="51526"/>
    <cellStyle name="Comma 2 5 3 3 7" xfId="55808"/>
    <cellStyle name="Comma 2 5 3 3 8" xfId="24307"/>
    <cellStyle name="Comma 2 5 3 3 9" xfId="59116"/>
    <cellStyle name="Comma 2 5 3 4" xfId="4737"/>
    <cellStyle name="Comma 2 5 3 4 2" xfId="30844"/>
    <cellStyle name="Comma 2 5 3 5" xfId="4738"/>
    <cellStyle name="Comma 2 5 3 5 2" xfId="33353"/>
    <cellStyle name="Comma 2 5 3 6" xfId="4739"/>
    <cellStyle name="Comma 2 5 3 6 2" xfId="37328"/>
    <cellStyle name="Comma 2 5 3 7" xfId="4740"/>
    <cellStyle name="Comma 2 5 3 7 2" xfId="41342"/>
    <cellStyle name="Comma 2 5 3 8" xfId="45482"/>
    <cellStyle name="Comma 2 5 3 9" xfId="49572"/>
    <cellStyle name="Comma 2 5 4" xfId="4741"/>
    <cellStyle name="Comma 2 5 4 10" xfId="24308"/>
    <cellStyle name="Comma 2 5 4 11" xfId="59117"/>
    <cellStyle name="Comma 2 5 4 2" xfId="4742"/>
    <cellStyle name="Comma 2 5 4 2 2" xfId="4743"/>
    <cellStyle name="Comma 2 5 4 2 2 2" xfId="35709"/>
    <cellStyle name="Comma 2 5 4 2 3" xfId="4744"/>
    <cellStyle name="Comma 2 5 4 2 3 2" xfId="39615"/>
    <cellStyle name="Comma 2 5 4 2 4" xfId="4745"/>
    <cellStyle name="Comma 2 5 4 2 4 2" xfId="43661"/>
    <cellStyle name="Comma 2 5 4 2 5" xfId="47768"/>
    <cellStyle name="Comma 2 5 4 2 6" xfId="51900"/>
    <cellStyle name="Comma 2 5 4 2 7" xfId="56177"/>
    <cellStyle name="Comma 2 5 4 2 8" xfId="24309"/>
    <cellStyle name="Comma 2 5 4 2 9" xfId="59118"/>
    <cellStyle name="Comma 2 5 4 3" xfId="4746"/>
    <cellStyle name="Comma 2 5 4 3 2" xfId="30846"/>
    <cellStyle name="Comma 2 5 4 4" xfId="4747"/>
    <cellStyle name="Comma 2 5 4 4 2" xfId="33764"/>
    <cellStyle name="Comma 2 5 4 5" xfId="4748"/>
    <cellStyle name="Comma 2 5 4 5 2" xfId="37693"/>
    <cellStyle name="Comma 2 5 4 6" xfId="4749"/>
    <cellStyle name="Comma 2 5 4 6 2" xfId="41710"/>
    <cellStyle name="Comma 2 5 4 7" xfId="45846"/>
    <cellStyle name="Comma 2 5 4 8" xfId="49947"/>
    <cellStyle name="Comma 2 5 4 9" xfId="54261"/>
    <cellStyle name="Comma 2 5 5" xfId="4750"/>
    <cellStyle name="Comma 2 5 5 2" xfId="4751"/>
    <cellStyle name="Comma 2 5 5 2 2" xfId="35122"/>
    <cellStyle name="Comma 2 5 5 3" xfId="4752"/>
    <cellStyle name="Comma 2 5 5 3 2" xfId="39028"/>
    <cellStyle name="Comma 2 5 5 4" xfId="4753"/>
    <cellStyle name="Comma 2 5 5 4 2" xfId="43061"/>
    <cellStyle name="Comma 2 5 5 5" xfId="47181"/>
    <cellStyle name="Comma 2 5 5 6" xfId="51300"/>
    <cellStyle name="Comma 2 5 5 7" xfId="55590"/>
    <cellStyle name="Comma 2 5 5 8" xfId="24310"/>
    <cellStyle name="Comma 2 5 5 9" xfId="59119"/>
    <cellStyle name="Comma 2 5 6" xfId="4754"/>
    <cellStyle name="Comma 2 5 6 2" xfId="30839"/>
    <cellStyle name="Comma 2 5 6 3" xfId="59120"/>
    <cellStyle name="Comma 2 5 7" xfId="4755"/>
    <cellStyle name="Comma 2 5 7 2" xfId="33142"/>
    <cellStyle name="Comma 2 5 8" xfId="4756"/>
    <cellStyle name="Comma 2 5 8 2" xfId="37082"/>
    <cellStyle name="Comma 2 5 9" xfId="41091"/>
    <cellStyle name="Comma 2 50" xfId="23924"/>
    <cellStyle name="Comma 2 51" xfId="57890"/>
    <cellStyle name="Comma 2 52" xfId="58732"/>
    <cellStyle name="Comma 2 6" xfId="4757"/>
    <cellStyle name="Comma 2 6 10" xfId="45305"/>
    <cellStyle name="Comma 2 6 11" xfId="49350"/>
    <cellStyle name="Comma 2 6 12" xfId="53852"/>
    <cellStyle name="Comma 2 6 13" xfId="24311"/>
    <cellStyle name="Comma 2 6 14" xfId="57901"/>
    <cellStyle name="Comma 2 6 15" xfId="59121"/>
    <cellStyle name="Comma 2 6 2" xfId="4758"/>
    <cellStyle name="Comma 2 6 2 10" xfId="49467"/>
    <cellStyle name="Comma 2 6 2 11" xfId="53658"/>
    <cellStyle name="Comma 2 6 2 12" xfId="24312"/>
    <cellStyle name="Comma 2 6 2 13" xfId="58067"/>
    <cellStyle name="Comma 2 6 2 14" xfId="59122"/>
    <cellStyle name="Comma 2 6 2 2" xfId="4759"/>
    <cellStyle name="Comma 2 6 2 2 10" xfId="54017"/>
    <cellStyle name="Comma 2 6 2 2 11" xfId="24313"/>
    <cellStyle name="Comma 2 6 2 2 12" xfId="59123"/>
    <cellStyle name="Comma 2 6 2 2 2" xfId="4760"/>
    <cellStyle name="Comma 2 6 2 2 2 10" xfId="24314"/>
    <cellStyle name="Comma 2 6 2 2 2 11" xfId="59124"/>
    <cellStyle name="Comma 2 6 2 2 2 2" xfId="4761"/>
    <cellStyle name="Comma 2 6 2 2 2 2 2" xfId="4762"/>
    <cellStyle name="Comma 2 6 2 2 2 2 2 2" xfId="35710"/>
    <cellStyle name="Comma 2 6 2 2 2 2 3" xfId="4763"/>
    <cellStyle name="Comma 2 6 2 2 2 2 3 2" xfId="39616"/>
    <cellStyle name="Comma 2 6 2 2 2 2 4" xfId="4764"/>
    <cellStyle name="Comma 2 6 2 2 2 2 4 2" xfId="43662"/>
    <cellStyle name="Comma 2 6 2 2 2 2 5" xfId="47769"/>
    <cellStyle name="Comma 2 6 2 2 2 2 6" xfId="51901"/>
    <cellStyle name="Comma 2 6 2 2 2 2 7" xfId="56178"/>
    <cellStyle name="Comma 2 6 2 2 2 2 8" xfId="24315"/>
    <cellStyle name="Comma 2 6 2 2 2 2 9" xfId="59125"/>
    <cellStyle name="Comma 2 6 2 2 2 3" xfId="4765"/>
    <cellStyle name="Comma 2 6 2 2 2 3 2" xfId="30850"/>
    <cellStyle name="Comma 2 6 2 2 2 4" xfId="4766"/>
    <cellStyle name="Comma 2 6 2 2 2 4 2" xfId="33765"/>
    <cellStyle name="Comma 2 6 2 2 2 5" xfId="4767"/>
    <cellStyle name="Comma 2 6 2 2 2 5 2" xfId="37694"/>
    <cellStyle name="Comma 2 6 2 2 2 6" xfId="4768"/>
    <cellStyle name="Comma 2 6 2 2 2 6 2" xfId="41711"/>
    <cellStyle name="Comma 2 6 2 2 2 7" xfId="45847"/>
    <cellStyle name="Comma 2 6 2 2 2 8" xfId="49948"/>
    <cellStyle name="Comma 2 6 2 2 2 9" xfId="54262"/>
    <cellStyle name="Comma 2 6 2 2 3" xfId="4769"/>
    <cellStyle name="Comma 2 6 2 2 3 2" xfId="4770"/>
    <cellStyle name="Comma 2 6 2 2 3 2 2" xfId="35456"/>
    <cellStyle name="Comma 2 6 2 2 3 3" xfId="4771"/>
    <cellStyle name="Comma 2 6 2 2 3 3 2" xfId="39362"/>
    <cellStyle name="Comma 2 6 2 2 3 4" xfId="4772"/>
    <cellStyle name="Comma 2 6 2 2 3 4 2" xfId="43404"/>
    <cellStyle name="Comma 2 6 2 2 3 5" xfId="47515"/>
    <cellStyle name="Comma 2 6 2 2 3 6" xfId="51643"/>
    <cellStyle name="Comma 2 6 2 2 3 7" xfId="55924"/>
    <cellStyle name="Comma 2 6 2 2 3 8" xfId="24316"/>
    <cellStyle name="Comma 2 6 2 2 3 9" xfId="59126"/>
    <cellStyle name="Comma 2 6 2 2 4" xfId="4773"/>
    <cellStyle name="Comma 2 6 2 2 4 2" xfId="30849"/>
    <cellStyle name="Comma 2 6 2 2 5" xfId="4774"/>
    <cellStyle name="Comma 2 6 2 2 5 2" xfId="33469"/>
    <cellStyle name="Comma 2 6 2 2 6" xfId="4775"/>
    <cellStyle name="Comma 2 6 2 2 6 2" xfId="37444"/>
    <cellStyle name="Comma 2 6 2 2 7" xfId="4776"/>
    <cellStyle name="Comma 2 6 2 2 7 2" xfId="41458"/>
    <cellStyle name="Comma 2 6 2 2 8" xfId="45598"/>
    <cellStyle name="Comma 2 6 2 2 9" xfId="49689"/>
    <cellStyle name="Comma 2 6 2 3" xfId="4777"/>
    <cellStyle name="Comma 2 6 2 3 10" xfId="24317"/>
    <cellStyle name="Comma 2 6 2 3 11" xfId="59127"/>
    <cellStyle name="Comma 2 6 2 3 2" xfId="4778"/>
    <cellStyle name="Comma 2 6 2 3 2 2" xfId="4779"/>
    <cellStyle name="Comma 2 6 2 3 2 2 2" xfId="35711"/>
    <cellStyle name="Comma 2 6 2 3 2 3" xfId="4780"/>
    <cellStyle name="Comma 2 6 2 3 2 3 2" xfId="39617"/>
    <cellStyle name="Comma 2 6 2 3 2 4" xfId="4781"/>
    <cellStyle name="Comma 2 6 2 3 2 4 2" xfId="43663"/>
    <cellStyle name="Comma 2 6 2 3 2 5" xfId="47770"/>
    <cellStyle name="Comma 2 6 2 3 2 6" xfId="51902"/>
    <cellStyle name="Comma 2 6 2 3 2 7" xfId="56179"/>
    <cellStyle name="Comma 2 6 2 3 2 8" xfId="24318"/>
    <cellStyle name="Comma 2 6 2 3 2 9" xfId="59128"/>
    <cellStyle name="Comma 2 6 2 3 3" xfId="4782"/>
    <cellStyle name="Comma 2 6 2 3 3 2" xfId="30851"/>
    <cellStyle name="Comma 2 6 2 3 4" xfId="4783"/>
    <cellStyle name="Comma 2 6 2 3 4 2" xfId="33766"/>
    <cellStyle name="Comma 2 6 2 3 5" xfId="4784"/>
    <cellStyle name="Comma 2 6 2 3 5 2" xfId="37695"/>
    <cellStyle name="Comma 2 6 2 3 6" xfId="4785"/>
    <cellStyle name="Comma 2 6 2 3 6 2" xfId="41712"/>
    <cellStyle name="Comma 2 6 2 3 7" xfId="45848"/>
    <cellStyle name="Comma 2 6 2 3 8" xfId="49949"/>
    <cellStyle name="Comma 2 6 2 3 9" xfId="54263"/>
    <cellStyle name="Comma 2 6 2 4" xfId="4786"/>
    <cellStyle name="Comma 2 6 2 4 2" xfId="4787"/>
    <cellStyle name="Comma 2 6 2 4 2 2" xfId="35238"/>
    <cellStyle name="Comma 2 6 2 4 3" xfId="4788"/>
    <cellStyle name="Comma 2 6 2 4 3 2" xfId="39144"/>
    <cellStyle name="Comma 2 6 2 4 4" xfId="4789"/>
    <cellStyle name="Comma 2 6 2 4 4 2" xfId="43182"/>
    <cellStyle name="Comma 2 6 2 4 5" xfId="47297"/>
    <cellStyle name="Comma 2 6 2 4 6" xfId="51421"/>
    <cellStyle name="Comma 2 6 2 4 7" xfId="55706"/>
    <cellStyle name="Comma 2 6 2 4 8" xfId="24319"/>
    <cellStyle name="Comma 2 6 2 4 9" xfId="59129"/>
    <cellStyle name="Comma 2 6 2 5" xfId="4790"/>
    <cellStyle name="Comma 2 6 2 5 2" xfId="30848"/>
    <cellStyle name="Comma 2 6 2 6" xfId="4791"/>
    <cellStyle name="Comma 2 6 2 6 2" xfId="33253"/>
    <cellStyle name="Comma 2 6 2 7" xfId="4792"/>
    <cellStyle name="Comma 2 6 2 7 2" xfId="37228"/>
    <cellStyle name="Comma 2 6 2 8" xfId="4793"/>
    <cellStyle name="Comma 2 6 2 8 2" xfId="41242"/>
    <cellStyle name="Comma 2 6 2 9" xfId="45382"/>
    <cellStyle name="Comma 2 6 3" xfId="4794"/>
    <cellStyle name="Comma 2 6 3 10" xfId="53644"/>
    <cellStyle name="Comma 2 6 3 11" xfId="24320"/>
    <cellStyle name="Comma 2 6 3 12" xfId="58173"/>
    <cellStyle name="Comma 2 6 3 13" xfId="59130"/>
    <cellStyle name="Comma 2 6 3 2" xfId="4795"/>
    <cellStyle name="Comma 2 6 3 2 10" xfId="24321"/>
    <cellStyle name="Comma 2 6 3 2 11" xfId="59131"/>
    <cellStyle name="Comma 2 6 3 2 2" xfId="4796"/>
    <cellStyle name="Comma 2 6 3 2 2 2" xfId="4797"/>
    <cellStyle name="Comma 2 6 3 2 2 2 2" xfId="35712"/>
    <cellStyle name="Comma 2 6 3 2 2 3" xfId="4798"/>
    <cellStyle name="Comma 2 6 3 2 2 3 2" xfId="39618"/>
    <cellStyle name="Comma 2 6 3 2 2 4" xfId="4799"/>
    <cellStyle name="Comma 2 6 3 2 2 4 2" xfId="43664"/>
    <cellStyle name="Comma 2 6 3 2 2 5" xfId="47771"/>
    <cellStyle name="Comma 2 6 3 2 2 6" xfId="51903"/>
    <cellStyle name="Comma 2 6 3 2 2 7" xfId="56180"/>
    <cellStyle name="Comma 2 6 3 2 2 8" xfId="24322"/>
    <cellStyle name="Comma 2 6 3 2 2 9" xfId="59132"/>
    <cellStyle name="Comma 2 6 3 2 3" xfId="4800"/>
    <cellStyle name="Comma 2 6 3 2 3 2" xfId="30853"/>
    <cellStyle name="Comma 2 6 3 2 4" xfId="4801"/>
    <cellStyle name="Comma 2 6 3 2 4 2" xfId="33767"/>
    <cellStyle name="Comma 2 6 3 2 5" xfId="4802"/>
    <cellStyle name="Comma 2 6 3 2 5 2" xfId="37696"/>
    <cellStyle name="Comma 2 6 3 2 6" xfId="4803"/>
    <cellStyle name="Comma 2 6 3 2 6 2" xfId="41713"/>
    <cellStyle name="Comma 2 6 3 2 7" xfId="45849"/>
    <cellStyle name="Comma 2 6 3 2 8" xfId="49950"/>
    <cellStyle name="Comma 2 6 3 2 9" xfId="54264"/>
    <cellStyle name="Comma 2 6 3 3" xfId="4804"/>
    <cellStyle name="Comma 2 6 3 3 2" xfId="4805"/>
    <cellStyle name="Comma 2 6 3 3 2 2" xfId="35346"/>
    <cellStyle name="Comma 2 6 3 3 3" xfId="4806"/>
    <cellStyle name="Comma 2 6 3 3 3 2" xfId="39252"/>
    <cellStyle name="Comma 2 6 3 3 4" xfId="4807"/>
    <cellStyle name="Comma 2 6 3 3 4 2" xfId="43293"/>
    <cellStyle name="Comma 2 6 3 3 5" xfId="47405"/>
    <cellStyle name="Comma 2 6 3 3 6" xfId="51532"/>
    <cellStyle name="Comma 2 6 3 3 7" xfId="55814"/>
    <cellStyle name="Comma 2 6 3 3 8" xfId="24323"/>
    <cellStyle name="Comma 2 6 3 3 9" xfId="59133"/>
    <cellStyle name="Comma 2 6 3 4" xfId="4808"/>
    <cellStyle name="Comma 2 6 3 4 2" xfId="30852"/>
    <cellStyle name="Comma 2 6 3 5" xfId="4809"/>
    <cellStyle name="Comma 2 6 3 5 2" xfId="33359"/>
    <cellStyle name="Comma 2 6 3 6" xfId="4810"/>
    <cellStyle name="Comma 2 6 3 6 2" xfId="37334"/>
    <cellStyle name="Comma 2 6 3 7" xfId="4811"/>
    <cellStyle name="Comma 2 6 3 7 2" xfId="41348"/>
    <cellStyle name="Comma 2 6 3 8" xfId="45488"/>
    <cellStyle name="Comma 2 6 3 9" xfId="49578"/>
    <cellStyle name="Comma 2 6 4" xfId="4812"/>
    <cellStyle name="Comma 2 6 4 10" xfId="24324"/>
    <cellStyle name="Comma 2 6 4 11" xfId="59134"/>
    <cellStyle name="Comma 2 6 4 2" xfId="4813"/>
    <cellStyle name="Comma 2 6 4 2 2" xfId="4814"/>
    <cellStyle name="Comma 2 6 4 2 2 2" xfId="35713"/>
    <cellStyle name="Comma 2 6 4 2 3" xfId="4815"/>
    <cellStyle name="Comma 2 6 4 2 3 2" xfId="39619"/>
    <cellStyle name="Comma 2 6 4 2 4" xfId="4816"/>
    <cellStyle name="Comma 2 6 4 2 4 2" xfId="43665"/>
    <cellStyle name="Comma 2 6 4 2 5" xfId="47772"/>
    <cellStyle name="Comma 2 6 4 2 6" xfId="51904"/>
    <cellStyle name="Comma 2 6 4 2 7" xfId="56181"/>
    <cellStyle name="Comma 2 6 4 2 8" xfId="24325"/>
    <cellStyle name="Comma 2 6 4 2 9" xfId="59135"/>
    <cellStyle name="Comma 2 6 4 3" xfId="4817"/>
    <cellStyle name="Comma 2 6 4 3 2" xfId="30854"/>
    <cellStyle name="Comma 2 6 4 4" xfId="4818"/>
    <cellStyle name="Comma 2 6 4 4 2" xfId="33768"/>
    <cellStyle name="Comma 2 6 4 5" xfId="4819"/>
    <cellStyle name="Comma 2 6 4 5 2" xfId="37697"/>
    <cellStyle name="Comma 2 6 4 6" xfId="4820"/>
    <cellStyle name="Comma 2 6 4 6 2" xfId="41714"/>
    <cellStyle name="Comma 2 6 4 7" xfId="45850"/>
    <cellStyle name="Comma 2 6 4 8" xfId="49951"/>
    <cellStyle name="Comma 2 6 4 9" xfId="54265"/>
    <cellStyle name="Comma 2 6 5" xfId="4821"/>
    <cellStyle name="Comma 2 6 5 2" xfId="4822"/>
    <cellStyle name="Comma 2 6 5 2 2" xfId="35128"/>
    <cellStyle name="Comma 2 6 5 3" xfId="4823"/>
    <cellStyle name="Comma 2 6 5 3 2" xfId="39034"/>
    <cellStyle name="Comma 2 6 5 4" xfId="4824"/>
    <cellStyle name="Comma 2 6 5 4 2" xfId="43067"/>
    <cellStyle name="Comma 2 6 5 5" xfId="47187"/>
    <cellStyle name="Comma 2 6 5 6" xfId="51306"/>
    <cellStyle name="Comma 2 6 5 7" xfId="55596"/>
    <cellStyle name="Comma 2 6 5 8" xfId="24326"/>
    <cellStyle name="Comma 2 6 5 9" xfId="59136"/>
    <cellStyle name="Comma 2 6 6" xfId="4825"/>
    <cellStyle name="Comma 2 6 6 2" xfId="30847"/>
    <cellStyle name="Comma 2 6 6 3" xfId="59137"/>
    <cellStyle name="Comma 2 6 7" xfId="4826"/>
    <cellStyle name="Comma 2 6 7 2" xfId="33150"/>
    <cellStyle name="Comma 2 6 8" xfId="4827"/>
    <cellStyle name="Comma 2 6 8 2" xfId="37078"/>
    <cellStyle name="Comma 2 6 9" xfId="41088"/>
    <cellStyle name="Comma 2 7" xfId="4828"/>
    <cellStyle name="Comma 2 7 10" xfId="45306"/>
    <cellStyle name="Comma 2 7 11" xfId="49360"/>
    <cellStyle name="Comma 2 7 12" xfId="53900"/>
    <cellStyle name="Comma 2 7 13" xfId="24327"/>
    <cellStyle name="Comma 2 7 14" xfId="57902"/>
    <cellStyle name="Comma 2 7 15" xfId="59138"/>
    <cellStyle name="Comma 2 7 2" xfId="4829"/>
    <cellStyle name="Comma 2 7 2 10" xfId="49477"/>
    <cellStyle name="Comma 2 7 2 11" xfId="53682"/>
    <cellStyle name="Comma 2 7 2 12" xfId="24328"/>
    <cellStyle name="Comma 2 7 2 13" xfId="58068"/>
    <cellStyle name="Comma 2 7 2 14" xfId="59139"/>
    <cellStyle name="Comma 2 7 2 2" xfId="4830"/>
    <cellStyle name="Comma 2 7 2 2 10" xfId="54027"/>
    <cellStyle name="Comma 2 7 2 2 11" xfId="24329"/>
    <cellStyle name="Comma 2 7 2 2 12" xfId="59140"/>
    <cellStyle name="Comma 2 7 2 2 2" xfId="4831"/>
    <cellStyle name="Comma 2 7 2 2 2 10" xfId="24330"/>
    <cellStyle name="Comma 2 7 2 2 2 11" xfId="59141"/>
    <cellStyle name="Comma 2 7 2 2 2 2" xfId="4832"/>
    <cellStyle name="Comma 2 7 2 2 2 2 2" xfId="4833"/>
    <cellStyle name="Comma 2 7 2 2 2 2 2 2" xfId="35714"/>
    <cellStyle name="Comma 2 7 2 2 2 2 3" xfId="4834"/>
    <cellStyle name="Comma 2 7 2 2 2 2 3 2" xfId="39620"/>
    <cellStyle name="Comma 2 7 2 2 2 2 4" xfId="4835"/>
    <cellStyle name="Comma 2 7 2 2 2 2 4 2" xfId="43666"/>
    <cellStyle name="Comma 2 7 2 2 2 2 5" xfId="47773"/>
    <cellStyle name="Comma 2 7 2 2 2 2 6" xfId="51905"/>
    <cellStyle name="Comma 2 7 2 2 2 2 7" xfId="56182"/>
    <cellStyle name="Comma 2 7 2 2 2 2 8" xfId="24331"/>
    <cellStyle name="Comma 2 7 2 2 2 2 9" xfId="59142"/>
    <cellStyle name="Comma 2 7 2 2 2 3" xfId="4836"/>
    <cellStyle name="Comma 2 7 2 2 2 3 2" xfId="30858"/>
    <cellStyle name="Comma 2 7 2 2 2 4" xfId="4837"/>
    <cellStyle name="Comma 2 7 2 2 2 4 2" xfId="33769"/>
    <cellStyle name="Comma 2 7 2 2 2 5" xfId="4838"/>
    <cellStyle name="Comma 2 7 2 2 2 5 2" xfId="37698"/>
    <cellStyle name="Comma 2 7 2 2 2 6" xfId="4839"/>
    <cellStyle name="Comma 2 7 2 2 2 6 2" xfId="41715"/>
    <cellStyle name="Comma 2 7 2 2 2 7" xfId="45851"/>
    <cellStyle name="Comma 2 7 2 2 2 8" xfId="49952"/>
    <cellStyle name="Comma 2 7 2 2 2 9" xfId="54266"/>
    <cellStyle name="Comma 2 7 2 2 3" xfId="4840"/>
    <cellStyle name="Comma 2 7 2 2 3 2" xfId="4841"/>
    <cellStyle name="Comma 2 7 2 2 3 2 2" xfId="35466"/>
    <cellStyle name="Comma 2 7 2 2 3 3" xfId="4842"/>
    <cellStyle name="Comma 2 7 2 2 3 3 2" xfId="39372"/>
    <cellStyle name="Comma 2 7 2 2 3 4" xfId="4843"/>
    <cellStyle name="Comma 2 7 2 2 3 4 2" xfId="43414"/>
    <cellStyle name="Comma 2 7 2 2 3 5" xfId="47525"/>
    <cellStyle name="Comma 2 7 2 2 3 6" xfId="51653"/>
    <cellStyle name="Comma 2 7 2 2 3 7" xfId="55934"/>
    <cellStyle name="Comma 2 7 2 2 3 8" xfId="24332"/>
    <cellStyle name="Comma 2 7 2 2 3 9" xfId="59143"/>
    <cellStyle name="Comma 2 7 2 2 4" xfId="4844"/>
    <cellStyle name="Comma 2 7 2 2 4 2" xfId="30857"/>
    <cellStyle name="Comma 2 7 2 2 5" xfId="4845"/>
    <cellStyle name="Comma 2 7 2 2 5 2" xfId="33479"/>
    <cellStyle name="Comma 2 7 2 2 6" xfId="4846"/>
    <cellStyle name="Comma 2 7 2 2 6 2" xfId="37454"/>
    <cellStyle name="Comma 2 7 2 2 7" xfId="4847"/>
    <cellStyle name="Comma 2 7 2 2 7 2" xfId="41468"/>
    <cellStyle name="Comma 2 7 2 2 8" xfId="45608"/>
    <cellStyle name="Comma 2 7 2 2 9" xfId="49699"/>
    <cellStyle name="Comma 2 7 2 3" xfId="4848"/>
    <cellStyle name="Comma 2 7 2 3 10" xfId="24333"/>
    <cellStyle name="Comma 2 7 2 3 11" xfId="59144"/>
    <cellStyle name="Comma 2 7 2 3 2" xfId="4849"/>
    <cellStyle name="Comma 2 7 2 3 2 2" xfId="4850"/>
    <cellStyle name="Comma 2 7 2 3 2 2 2" xfId="35715"/>
    <cellStyle name="Comma 2 7 2 3 2 3" xfId="4851"/>
    <cellStyle name="Comma 2 7 2 3 2 3 2" xfId="39621"/>
    <cellStyle name="Comma 2 7 2 3 2 4" xfId="4852"/>
    <cellStyle name="Comma 2 7 2 3 2 4 2" xfId="43667"/>
    <cellStyle name="Comma 2 7 2 3 2 5" xfId="47774"/>
    <cellStyle name="Comma 2 7 2 3 2 6" xfId="51906"/>
    <cellStyle name="Comma 2 7 2 3 2 7" xfId="56183"/>
    <cellStyle name="Comma 2 7 2 3 2 8" xfId="24334"/>
    <cellStyle name="Comma 2 7 2 3 2 9" xfId="59145"/>
    <cellStyle name="Comma 2 7 2 3 3" xfId="4853"/>
    <cellStyle name="Comma 2 7 2 3 3 2" xfId="30859"/>
    <cellStyle name="Comma 2 7 2 3 4" xfId="4854"/>
    <cellStyle name="Comma 2 7 2 3 4 2" xfId="33770"/>
    <cellStyle name="Comma 2 7 2 3 5" xfId="4855"/>
    <cellStyle name="Comma 2 7 2 3 5 2" xfId="37699"/>
    <cellStyle name="Comma 2 7 2 3 6" xfId="4856"/>
    <cellStyle name="Comma 2 7 2 3 6 2" xfId="41716"/>
    <cellStyle name="Comma 2 7 2 3 7" xfId="45852"/>
    <cellStyle name="Comma 2 7 2 3 8" xfId="49953"/>
    <cellStyle name="Comma 2 7 2 3 9" xfId="54267"/>
    <cellStyle name="Comma 2 7 2 4" xfId="4857"/>
    <cellStyle name="Comma 2 7 2 4 2" xfId="4858"/>
    <cellStyle name="Comma 2 7 2 4 2 2" xfId="35248"/>
    <cellStyle name="Comma 2 7 2 4 3" xfId="4859"/>
    <cellStyle name="Comma 2 7 2 4 3 2" xfId="39154"/>
    <cellStyle name="Comma 2 7 2 4 4" xfId="4860"/>
    <cellStyle name="Comma 2 7 2 4 4 2" xfId="43192"/>
    <cellStyle name="Comma 2 7 2 4 5" xfId="47307"/>
    <cellStyle name="Comma 2 7 2 4 6" xfId="51431"/>
    <cellStyle name="Comma 2 7 2 4 7" xfId="55716"/>
    <cellStyle name="Comma 2 7 2 4 8" xfId="24335"/>
    <cellStyle name="Comma 2 7 2 4 9" xfId="59146"/>
    <cellStyle name="Comma 2 7 2 5" xfId="4861"/>
    <cellStyle name="Comma 2 7 2 5 2" xfId="30856"/>
    <cellStyle name="Comma 2 7 2 6" xfId="4862"/>
    <cellStyle name="Comma 2 7 2 6 2" xfId="33263"/>
    <cellStyle name="Comma 2 7 2 7" xfId="4863"/>
    <cellStyle name="Comma 2 7 2 7 2" xfId="37238"/>
    <cellStyle name="Comma 2 7 2 8" xfId="4864"/>
    <cellStyle name="Comma 2 7 2 8 2" xfId="41252"/>
    <cellStyle name="Comma 2 7 2 9" xfId="45392"/>
    <cellStyle name="Comma 2 7 3" xfId="4865"/>
    <cellStyle name="Comma 2 7 3 10" xfId="53920"/>
    <cellStyle name="Comma 2 7 3 11" xfId="24336"/>
    <cellStyle name="Comma 2 7 3 12" xfId="58174"/>
    <cellStyle name="Comma 2 7 3 13" xfId="59147"/>
    <cellStyle name="Comma 2 7 3 2" xfId="4866"/>
    <cellStyle name="Comma 2 7 3 2 10" xfId="24337"/>
    <cellStyle name="Comma 2 7 3 2 11" xfId="59148"/>
    <cellStyle name="Comma 2 7 3 2 2" xfId="4867"/>
    <cellStyle name="Comma 2 7 3 2 2 2" xfId="4868"/>
    <cellStyle name="Comma 2 7 3 2 2 2 2" xfId="35716"/>
    <cellStyle name="Comma 2 7 3 2 2 3" xfId="4869"/>
    <cellStyle name="Comma 2 7 3 2 2 3 2" xfId="39622"/>
    <cellStyle name="Comma 2 7 3 2 2 4" xfId="4870"/>
    <cellStyle name="Comma 2 7 3 2 2 4 2" xfId="43668"/>
    <cellStyle name="Comma 2 7 3 2 2 5" xfId="47775"/>
    <cellStyle name="Comma 2 7 3 2 2 6" xfId="51907"/>
    <cellStyle name="Comma 2 7 3 2 2 7" xfId="56184"/>
    <cellStyle name="Comma 2 7 3 2 2 8" xfId="24338"/>
    <cellStyle name="Comma 2 7 3 2 2 9" xfId="59149"/>
    <cellStyle name="Comma 2 7 3 2 3" xfId="4871"/>
    <cellStyle name="Comma 2 7 3 2 3 2" xfId="30861"/>
    <cellStyle name="Comma 2 7 3 2 4" xfId="4872"/>
    <cellStyle name="Comma 2 7 3 2 4 2" xfId="33771"/>
    <cellStyle name="Comma 2 7 3 2 5" xfId="4873"/>
    <cellStyle name="Comma 2 7 3 2 5 2" xfId="37700"/>
    <cellStyle name="Comma 2 7 3 2 6" xfId="4874"/>
    <cellStyle name="Comma 2 7 3 2 6 2" xfId="41717"/>
    <cellStyle name="Comma 2 7 3 2 7" xfId="45853"/>
    <cellStyle name="Comma 2 7 3 2 8" xfId="49954"/>
    <cellStyle name="Comma 2 7 3 2 9" xfId="54268"/>
    <cellStyle name="Comma 2 7 3 3" xfId="4875"/>
    <cellStyle name="Comma 2 7 3 3 2" xfId="4876"/>
    <cellStyle name="Comma 2 7 3 3 2 2" xfId="35356"/>
    <cellStyle name="Comma 2 7 3 3 3" xfId="4877"/>
    <cellStyle name="Comma 2 7 3 3 3 2" xfId="39262"/>
    <cellStyle name="Comma 2 7 3 3 4" xfId="4878"/>
    <cellStyle name="Comma 2 7 3 3 4 2" xfId="43303"/>
    <cellStyle name="Comma 2 7 3 3 5" xfId="47415"/>
    <cellStyle name="Comma 2 7 3 3 6" xfId="51542"/>
    <cellStyle name="Comma 2 7 3 3 7" xfId="55824"/>
    <cellStyle name="Comma 2 7 3 3 8" xfId="24339"/>
    <cellStyle name="Comma 2 7 3 3 9" xfId="59150"/>
    <cellStyle name="Comma 2 7 3 4" xfId="4879"/>
    <cellStyle name="Comma 2 7 3 4 2" xfId="30860"/>
    <cellStyle name="Comma 2 7 3 5" xfId="4880"/>
    <cellStyle name="Comma 2 7 3 5 2" xfId="33369"/>
    <cellStyle name="Comma 2 7 3 6" xfId="4881"/>
    <cellStyle name="Comma 2 7 3 6 2" xfId="37344"/>
    <cellStyle name="Comma 2 7 3 7" xfId="4882"/>
    <cellStyle name="Comma 2 7 3 7 2" xfId="41358"/>
    <cellStyle name="Comma 2 7 3 8" xfId="45498"/>
    <cellStyle name="Comma 2 7 3 9" xfId="49588"/>
    <cellStyle name="Comma 2 7 4" xfId="4883"/>
    <cellStyle name="Comma 2 7 4 10" xfId="24340"/>
    <cellStyle name="Comma 2 7 4 11" xfId="59151"/>
    <cellStyle name="Comma 2 7 4 2" xfId="4884"/>
    <cellStyle name="Comma 2 7 4 2 2" xfId="4885"/>
    <cellStyle name="Comma 2 7 4 2 2 2" xfId="35717"/>
    <cellStyle name="Comma 2 7 4 2 3" xfId="4886"/>
    <cellStyle name="Comma 2 7 4 2 3 2" xfId="39623"/>
    <cellStyle name="Comma 2 7 4 2 4" xfId="4887"/>
    <cellStyle name="Comma 2 7 4 2 4 2" xfId="43669"/>
    <cellStyle name="Comma 2 7 4 2 5" xfId="47776"/>
    <cellStyle name="Comma 2 7 4 2 6" xfId="51908"/>
    <cellStyle name="Comma 2 7 4 2 7" xfId="56185"/>
    <cellStyle name="Comma 2 7 4 2 8" xfId="24341"/>
    <cellStyle name="Comma 2 7 4 2 9" xfId="59152"/>
    <cellStyle name="Comma 2 7 4 3" xfId="4888"/>
    <cellStyle name="Comma 2 7 4 3 2" xfId="30862"/>
    <cellStyle name="Comma 2 7 4 4" xfId="4889"/>
    <cellStyle name="Comma 2 7 4 4 2" xfId="33772"/>
    <cellStyle name="Comma 2 7 4 5" xfId="4890"/>
    <cellStyle name="Comma 2 7 4 5 2" xfId="37701"/>
    <cellStyle name="Comma 2 7 4 6" xfId="4891"/>
    <cellStyle name="Comma 2 7 4 6 2" xfId="41718"/>
    <cellStyle name="Comma 2 7 4 7" xfId="45854"/>
    <cellStyle name="Comma 2 7 4 8" xfId="49955"/>
    <cellStyle name="Comma 2 7 4 9" xfId="54269"/>
    <cellStyle name="Comma 2 7 5" xfId="4892"/>
    <cellStyle name="Comma 2 7 5 2" xfId="4893"/>
    <cellStyle name="Comma 2 7 5 2 2" xfId="35138"/>
    <cellStyle name="Comma 2 7 5 3" xfId="4894"/>
    <cellStyle name="Comma 2 7 5 3 2" xfId="39044"/>
    <cellStyle name="Comma 2 7 5 4" xfId="4895"/>
    <cellStyle name="Comma 2 7 5 4 2" xfId="43077"/>
    <cellStyle name="Comma 2 7 5 5" xfId="47197"/>
    <cellStyle name="Comma 2 7 5 6" xfId="51316"/>
    <cellStyle name="Comma 2 7 5 7" xfId="55606"/>
    <cellStyle name="Comma 2 7 5 8" xfId="24342"/>
    <cellStyle name="Comma 2 7 5 9" xfId="59153"/>
    <cellStyle name="Comma 2 7 6" xfId="4896"/>
    <cellStyle name="Comma 2 7 6 2" xfId="30855"/>
    <cellStyle name="Comma 2 7 6 3" xfId="59154"/>
    <cellStyle name="Comma 2 7 7" xfId="4897"/>
    <cellStyle name="Comma 2 7 7 2" xfId="33172"/>
    <cellStyle name="Comma 2 7 8" xfId="4898"/>
    <cellStyle name="Comma 2 7 8 2" xfId="37149"/>
    <cellStyle name="Comma 2 7 9" xfId="41081"/>
    <cellStyle name="Comma 2 8" xfId="4899"/>
    <cellStyle name="Comma 2 8 10" xfId="45313"/>
    <cellStyle name="Comma 2 8 11" xfId="49372"/>
    <cellStyle name="Comma 2 8 12" xfId="53637"/>
    <cellStyle name="Comma 2 8 13" xfId="24343"/>
    <cellStyle name="Comma 2 8 14" xfId="57903"/>
    <cellStyle name="Comma 2 8 15" xfId="59155"/>
    <cellStyle name="Comma 2 8 2" xfId="4900"/>
    <cellStyle name="Comma 2 8 2 10" xfId="49489"/>
    <cellStyle name="Comma 2 8 2 11" xfId="53699"/>
    <cellStyle name="Comma 2 8 2 12" xfId="24344"/>
    <cellStyle name="Comma 2 8 2 13" xfId="58069"/>
    <cellStyle name="Comma 2 8 2 14" xfId="59156"/>
    <cellStyle name="Comma 2 8 2 2" xfId="4901"/>
    <cellStyle name="Comma 2 8 2 2 10" xfId="54039"/>
    <cellStyle name="Comma 2 8 2 2 11" xfId="24345"/>
    <cellStyle name="Comma 2 8 2 2 12" xfId="59157"/>
    <cellStyle name="Comma 2 8 2 2 2" xfId="4902"/>
    <cellStyle name="Comma 2 8 2 2 2 10" xfId="24346"/>
    <cellStyle name="Comma 2 8 2 2 2 11" xfId="59158"/>
    <cellStyle name="Comma 2 8 2 2 2 2" xfId="4903"/>
    <cellStyle name="Comma 2 8 2 2 2 2 2" xfId="4904"/>
    <cellStyle name="Comma 2 8 2 2 2 2 2 2" xfId="35718"/>
    <cellStyle name="Comma 2 8 2 2 2 2 3" xfId="4905"/>
    <cellStyle name="Comma 2 8 2 2 2 2 3 2" xfId="39624"/>
    <cellStyle name="Comma 2 8 2 2 2 2 4" xfId="4906"/>
    <cellStyle name="Comma 2 8 2 2 2 2 4 2" xfId="43670"/>
    <cellStyle name="Comma 2 8 2 2 2 2 5" xfId="47777"/>
    <cellStyle name="Comma 2 8 2 2 2 2 6" xfId="51909"/>
    <cellStyle name="Comma 2 8 2 2 2 2 7" xfId="56186"/>
    <cellStyle name="Comma 2 8 2 2 2 2 8" xfId="24347"/>
    <cellStyle name="Comma 2 8 2 2 2 2 9" xfId="59159"/>
    <cellStyle name="Comma 2 8 2 2 2 3" xfId="4907"/>
    <cellStyle name="Comma 2 8 2 2 2 3 2" xfId="30866"/>
    <cellStyle name="Comma 2 8 2 2 2 4" xfId="4908"/>
    <cellStyle name="Comma 2 8 2 2 2 4 2" xfId="33773"/>
    <cellStyle name="Comma 2 8 2 2 2 5" xfId="4909"/>
    <cellStyle name="Comma 2 8 2 2 2 5 2" xfId="37702"/>
    <cellStyle name="Comma 2 8 2 2 2 6" xfId="4910"/>
    <cellStyle name="Comma 2 8 2 2 2 6 2" xfId="41719"/>
    <cellStyle name="Comma 2 8 2 2 2 7" xfId="45855"/>
    <cellStyle name="Comma 2 8 2 2 2 8" xfId="49956"/>
    <cellStyle name="Comma 2 8 2 2 2 9" xfId="54270"/>
    <cellStyle name="Comma 2 8 2 2 3" xfId="4911"/>
    <cellStyle name="Comma 2 8 2 2 3 2" xfId="4912"/>
    <cellStyle name="Comma 2 8 2 2 3 2 2" xfId="35478"/>
    <cellStyle name="Comma 2 8 2 2 3 3" xfId="4913"/>
    <cellStyle name="Comma 2 8 2 2 3 3 2" xfId="39384"/>
    <cellStyle name="Comma 2 8 2 2 3 4" xfId="4914"/>
    <cellStyle name="Comma 2 8 2 2 3 4 2" xfId="43426"/>
    <cellStyle name="Comma 2 8 2 2 3 5" xfId="47537"/>
    <cellStyle name="Comma 2 8 2 2 3 6" xfId="51665"/>
    <cellStyle name="Comma 2 8 2 2 3 7" xfId="55946"/>
    <cellStyle name="Comma 2 8 2 2 3 8" xfId="24348"/>
    <cellStyle name="Comma 2 8 2 2 3 9" xfId="59160"/>
    <cellStyle name="Comma 2 8 2 2 4" xfId="4915"/>
    <cellStyle name="Comma 2 8 2 2 4 2" xfId="30865"/>
    <cellStyle name="Comma 2 8 2 2 5" xfId="4916"/>
    <cellStyle name="Comma 2 8 2 2 5 2" xfId="33491"/>
    <cellStyle name="Comma 2 8 2 2 6" xfId="4917"/>
    <cellStyle name="Comma 2 8 2 2 6 2" xfId="37466"/>
    <cellStyle name="Comma 2 8 2 2 7" xfId="4918"/>
    <cellStyle name="Comma 2 8 2 2 7 2" xfId="41480"/>
    <cellStyle name="Comma 2 8 2 2 8" xfId="45620"/>
    <cellStyle name="Comma 2 8 2 2 9" xfId="49711"/>
    <cellStyle name="Comma 2 8 2 3" xfId="4919"/>
    <cellStyle name="Comma 2 8 2 3 10" xfId="24349"/>
    <cellStyle name="Comma 2 8 2 3 11" xfId="59161"/>
    <cellStyle name="Comma 2 8 2 3 2" xfId="4920"/>
    <cellStyle name="Comma 2 8 2 3 2 2" xfId="4921"/>
    <cellStyle name="Comma 2 8 2 3 2 2 2" xfId="35719"/>
    <cellStyle name="Comma 2 8 2 3 2 3" xfId="4922"/>
    <cellStyle name="Comma 2 8 2 3 2 3 2" xfId="39625"/>
    <cellStyle name="Comma 2 8 2 3 2 4" xfId="4923"/>
    <cellStyle name="Comma 2 8 2 3 2 4 2" xfId="43671"/>
    <cellStyle name="Comma 2 8 2 3 2 5" xfId="47778"/>
    <cellStyle name="Comma 2 8 2 3 2 6" xfId="51910"/>
    <cellStyle name="Comma 2 8 2 3 2 7" xfId="56187"/>
    <cellStyle name="Comma 2 8 2 3 2 8" xfId="24350"/>
    <cellStyle name="Comma 2 8 2 3 2 9" xfId="59162"/>
    <cellStyle name="Comma 2 8 2 3 3" xfId="4924"/>
    <cellStyle name="Comma 2 8 2 3 3 2" xfId="30867"/>
    <cellStyle name="Comma 2 8 2 3 4" xfId="4925"/>
    <cellStyle name="Comma 2 8 2 3 4 2" xfId="33774"/>
    <cellStyle name="Comma 2 8 2 3 5" xfId="4926"/>
    <cellStyle name="Comma 2 8 2 3 5 2" xfId="37703"/>
    <cellStyle name="Comma 2 8 2 3 6" xfId="4927"/>
    <cellStyle name="Comma 2 8 2 3 6 2" xfId="41720"/>
    <cellStyle name="Comma 2 8 2 3 7" xfId="45856"/>
    <cellStyle name="Comma 2 8 2 3 8" xfId="49957"/>
    <cellStyle name="Comma 2 8 2 3 9" xfId="54271"/>
    <cellStyle name="Comma 2 8 2 4" xfId="4928"/>
    <cellStyle name="Comma 2 8 2 4 2" xfId="4929"/>
    <cellStyle name="Comma 2 8 2 4 2 2" xfId="35260"/>
    <cellStyle name="Comma 2 8 2 4 3" xfId="4930"/>
    <cellStyle name="Comma 2 8 2 4 3 2" xfId="39166"/>
    <cellStyle name="Comma 2 8 2 4 4" xfId="4931"/>
    <cellStyle name="Comma 2 8 2 4 4 2" xfId="43204"/>
    <cellStyle name="Comma 2 8 2 4 5" xfId="47319"/>
    <cellStyle name="Comma 2 8 2 4 6" xfId="51443"/>
    <cellStyle name="Comma 2 8 2 4 7" xfId="55728"/>
    <cellStyle name="Comma 2 8 2 4 8" xfId="24351"/>
    <cellStyle name="Comma 2 8 2 4 9" xfId="59163"/>
    <cellStyle name="Comma 2 8 2 5" xfId="4932"/>
    <cellStyle name="Comma 2 8 2 5 2" xfId="30864"/>
    <cellStyle name="Comma 2 8 2 6" xfId="4933"/>
    <cellStyle name="Comma 2 8 2 6 2" xfId="33275"/>
    <cellStyle name="Comma 2 8 2 7" xfId="4934"/>
    <cellStyle name="Comma 2 8 2 7 2" xfId="37250"/>
    <cellStyle name="Comma 2 8 2 8" xfId="4935"/>
    <cellStyle name="Comma 2 8 2 8 2" xfId="41264"/>
    <cellStyle name="Comma 2 8 2 9" xfId="45404"/>
    <cellStyle name="Comma 2 8 3" xfId="4936"/>
    <cellStyle name="Comma 2 8 3 10" xfId="53932"/>
    <cellStyle name="Comma 2 8 3 11" xfId="24352"/>
    <cellStyle name="Comma 2 8 3 12" xfId="58175"/>
    <cellStyle name="Comma 2 8 3 13" xfId="59164"/>
    <cellStyle name="Comma 2 8 3 2" xfId="4937"/>
    <cellStyle name="Comma 2 8 3 2 10" xfId="24353"/>
    <cellStyle name="Comma 2 8 3 2 11" xfId="59165"/>
    <cellStyle name="Comma 2 8 3 2 2" xfId="4938"/>
    <cellStyle name="Comma 2 8 3 2 2 2" xfId="4939"/>
    <cellStyle name="Comma 2 8 3 2 2 2 2" xfId="35720"/>
    <cellStyle name="Comma 2 8 3 2 2 3" xfId="4940"/>
    <cellStyle name="Comma 2 8 3 2 2 3 2" xfId="39626"/>
    <cellStyle name="Comma 2 8 3 2 2 4" xfId="4941"/>
    <cellStyle name="Comma 2 8 3 2 2 4 2" xfId="43672"/>
    <cellStyle name="Comma 2 8 3 2 2 5" xfId="47779"/>
    <cellStyle name="Comma 2 8 3 2 2 6" xfId="51911"/>
    <cellStyle name="Comma 2 8 3 2 2 7" xfId="56188"/>
    <cellStyle name="Comma 2 8 3 2 2 8" xfId="24354"/>
    <cellStyle name="Comma 2 8 3 2 2 9" xfId="59166"/>
    <cellStyle name="Comma 2 8 3 2 3" xfId="4942"/>
    <cellStyle name="Comma 2 8 3 2 3 2" xfId="30869"/>
    <cellStyle name="Comma 2 8 3 2 4" xfId="4943"/>
    <cellStyle name="Comma 2 8 3 2 4 2" xfId="33775"/>
    <cellStyle name="Comma 2 8 3 2 5" xfId="4944"/>
    <cellStyle name="Comma 2 8 3 2 5 2" xfId="37704"/>
    <cellStyle name="Comma 2 8 3 2 6" xfId="4945"/>
    <cellStyle name="Comma 2 8 3 2 6 2" xfId="41721"/>
    <cellStyle name="Comma 2 8 3 2 7" xfId="45857"/>
    <cellStyle name="Comma 2 8 3 2 8" xfId="49958"/>
    <cellStyle name="Comma 2 8 3 2 9" xfId="54272"/>
    <cellStyle name="Comma 2 8 3 3" xfId="4946"/>
    <cellStyle name="Comma 2 8 3 3 2" xfId="4947"/>
    <cellStyle name="Comma 2 8 3 3 2 2" xfId="35368"/>
    <cellStyle name="Comma 2 8 3 3 3" xfId="4948"/>
    <cellStyle name="Comma 2 8 3 3 3 2" xfId="39274"/>
    <cellStyle name="Comma 2 8 3 3 4" xfId="4949"/>
    <cellStyle name="Comma 2 8 3 3 4 2" xfId="43315"/>
    <cellStyle name="Comma 2 8 3 3 5" xfId="47427"/>
    <cellStyle name="Comma 2 8 3 3 6" xfId="51554"/>
    <cellStyle name="Comma 2 8 3 3 7" xfId="55836"/>
    <cellStyle name="Comma 2 8 3 3 8" xfId="24355"/>
    <cellStyle name="Comma 2 8 3 3 9" xfId="59167"/>
    <cellStyle name="Comma 2 8 3 4" xfId="4950"/>
    <cellStyle name="Comma 2 8 3 4 2" xfId="30868"/>
    <cellStyle name="Comma 2 8 3 5" xfId="4951"/>
    <cellStyle name="Comma 2 8 3 5 2" xfId="33381"/>
    <cellStyle name="Comma 2 8 3 6" xfId="4952"/>
    <cellStyle name="Comma 2 8 3 6 2" xfId="37356"/>
    <cellStyle name="Comma 2 8 3 7" xfId="4953"/>
    <cellStyle name="Comma 2 8 3 7 2" xfId="41370"/>
    <cellStyle name="Comma 2 8 3 8" xfId="45510"/>
    <cellStyle name="Comma 2 8 3 9" xfId="49600"/>
    <cellStyle name="Comma 2 8 4" xfId="4954"/>
    <cellStyle name="Comma 2 8 4 10" xfId="24356"/>
    <cellStyle name="Comma 2 8 4 11" xfId="59168"/>
    <cellStyle name="Comma 2 8 4 2" xfId="4955"/>
    <cellStyle name="Comma 2 8 4 2 2" xfId="4956"/>
    <cellStyle name="Comma 2 8 4 2 2 2" xfId="35721"/>
    <cellStyle name="Comma 2 8 4 2 3" xfId="4957"/>
    <cellStyle name="Comma 2 8 4 2 3 2" xfId="39627"/>
    <cellStyle name="Comma 2 8 4 2 4" xfId="4958"/>
    <cellStyle name="Comma 2 8 4 2 4 2" xfId="43673"/>
    <cellStyle name="Comma 2 8 4 2 5" xfId="47780"/>
    <cellStyle name="Comma 2 8 4 2 6" xfId="51912"/>
    <cellStyle name="Comma 2 8 4 2 7" xfId="56189"/>
    <cellStyle name="Comma 2 8 4 2 8" xfId="24357"/>
    <cellStyle name="Comma 2 8 4 2 9" xfId="59169"/>
    <cellStyle name="Comma 2 8 4 3" xfId="4959"/>
    <cellStyle name="Comma 2 8 4 3 2" xfId="30870"/>
    <cellStyle name="Comma 2 8 4 4" xfId="4960"/>
    <cellStyle name="Comma 2 8 4 4 2" xfId="33776"/>
    <cellStyle name="Comma 2 8 4 5" xfId="4961"/>
    <cellStyle name="Comma 2 8 4 5 2" xfId="37705"/>
    <cellStyle name="Comma 2 8 4 6" xfId="4962"/>
    <cellStyle name="Comma 2 8 4 6 2" xfId="41722"/>
    <cellStyle name="Comma 2 8 4 7" xfId="45858"/>
    <cellStyle name="Comma 2 8 4 8" xfId="49959"/>
    <cellStyle name="Comma 2 8 4 9" xfId="54273"/>
    <cellStyle name="Comma 2 8 5" xfId="4963"/>
    <cellStyle name="Comma 2 8 5 2" xfId="4964"/>
    <cellStyle name="Comma 2 8 5 2 2" xfId="35150"/>
    <cellStyle name="Comma 2 8 5 3" xfId="4965"/>
    <cellStyle name="Comma 2 8 5 3 2" xfId="39056"/>
    <cellStyle name="Comma 2 8 5 4" xfId="4966"/>
    <cellStyle name="Comma 2 8 5 4 2" xfId="43089"/>
    <cellStyle name="Comma 2 8 5 5" xfId="47209"/>
    <cellStyle name="Comma 2 8 5 6" xfId="51328"/>
    <cellStyle name="Comma 2 8 5 7" xfId="55618"/>
    <cellStyle name="Comma 2 8 5 8" xfId="24358"/>
    <cellStyle name="Comma 2 8 5 9" xfId="59170"/>
    <cellStyle name="Comma 2 8 6" xfId="4967"/>
    <cellStyle name="Comma 2 8 6 2" xfId="30863"/>
    <cellStyle name="Comma 2 8 6 3" xfId="59171"/>
    <cellStyle name="Comma 2 8 7" xfId="4968"/>
    <cellStyle name="Comma 2 8 7 2" xfId="33179"/>
    <cellStyle name="Comma 2 8 8" xfId="4969"/>
    <cellStyle name="Comma 2 8 8 2" xfId="37156"/>
    <cellStyle name="Comma 2 8 9" xfId="41169"/>
    <cellStyle name="Comma 2 9" xfId="4970"/>
    <cellStyle name="Comma 2 9 10" xfId="4971"/>
    <cellStyle name="Comma 2 9 10 2" xfId="45318"/>
    <cellStyle name="Comma 2 9 11" xfId="49382"/>
    <cellStyle name="Comma 2 9 12" xfId="53797"/>
    <cellStyle name="Comma 2 9 13" xfId="24359"/>
    <cellStyle name="Comma 2 9 14" xfId="57904"/>
    <cellStyle name="Comma 2 9 15" xfId="59172"/>
    <cellStyle name="Comma 2 9 2" xfId="4972"/>
    <cellStyle name="Comma 2 9 2 10" xfId="49499"/>
    <cellStyle name="Comma 2 9 2 11" xfId="53850"/>
    <cellStyle name="Comma 2 9 2 12" xfId="24360"/>
    <cellStyle name="Comma 2 9 2 13" xfId="58070"/>
    <cellStyle name="Comma 2 9 2 14" xfId="59173"/>
    <cellStyle name="Comma 2 9 2 2" xfId="4973"/>
    <cellStyle name="Comma 2 9 2 2 10" xfId="54049"/>
    <cellStyle name="Comma 2 9 2 2 11" xfId="24361"/>
    <cellStyle name="Comma 2 9 2 2 12" xfId="59174"/>
    <cellStyle name="Comma 2 9 2 2 2" xfId="4974"/>
    <cellStyle name="Comma 2 9 2 2 2 10" xfId="24362"/>
    <cellStyle name="Comma 2 9 2 2 2 11" xfId="59175"/>
    <cellStyle name="Comma 2 9 2 2 2 2" xfId="4975"/>
    <cellStyle name="Comma 2 9 2 2 2 2 2" xfId="4976"/>
    <cellStyle name="Comma 2 9 2 2 2 2 2 2" xfId="35722"/>
    <cellStyle name="Comma 2 9 2 2 2 2 3" xfId="4977"/>
    <cellStyle name="Comma 2 9 2 2 2 2 3 2" xfId="39628"/>
    <cellStyle name="Comma 2 9 2 2 2 2 4" xfId="4978"/>
    <cellStyle name="Comma 2 9 2 2 2 2 4 2" xfId="43674"/>
    <cellStyle name="Comma 2 9 2 2 2 2 5" xfId="47781"/>
    <cellStyle name="Comma 2 9 2 2 2 2 6" xfId="51913"/>
    <cellStyle name="Comma 2 9 2 2 2 2 7" xfId="56190"/>
    <cellStyle name="Comma 2 9 2 2 2 2 8" xfId="24363"/>
    <cellStyle name="Comma 2 9 2 2 2 2 9" xfId="59176"/>
    <cellStyle name="Comma 2 9 2 2 2 3" xfId="4979"/>
    <cellStyle name="Comma 2 9 2 2 2 3 2" xfId="30874"/>
    <cellStyle name="Comma 2 9 2 2 2 4" xfId="4980"/>
    <cellStyle name="Comma 2 9 2 2 2 4 2" xfId="33777"/>
    <cellStyle name="Comma 2 9 2 2 2 5" xfId="4981"/>
    <cellStyle name="Comma 2 9 2 2 2 5 2" xfId="37706"/>
    <cellStyle name="Comma 2 9 2 2 2 6" xfId="4982"/>
    <cellStyle name="Comma 2 9 2 2 2 6 2" xfId="41723"/>
    <cellStyle name="Comma 2 9 2 2 2 7" xfId="45859"/>
    <cellStyle name="Comma 2 9 2 2 2 8" xfId="49960"/>
    <cellStyle name="Comma 2 9 2 2 2 9" xfId="54274"/>
    <cellStyle name="Comma 2 9 2 2 3" xfId="4983"/>
    <cellStyle name="Comma 2 9 2 2 3 2" xfId="4984"/>
    <cellStyle name="Comma 2 9 2 2 3 2 2" xfId="35488"/>
    <cellStyle name="Comma 2 9 2 2 3 3" xfId="4985"/>
    <cellStyle name="Comma 2 9 2 2 3 3 2" xfId="39394"/>
    <cellStyle name="Comma 2 9 2 2 3 4" xfId="4986"/>
    <cellStyle name="Comma 2 9 2 2 3 4 2" xfId="43436"/>
    <cellStyle name="Comma 2 9 2 2 3 5" xfId="47547"/>
    <cellStyle name="Comma 2 9 2 2 3 6" xfId="51675"/>
    <cellStyle name="Comma 2 9 2 2 3 7" xfId="55956"/>
    <cellStyle name="Comma 2 9 2 2 3 8" xfId="24364"/>
    <cellStyle name="Comma 2 9 2 2 3 9" xfId="59177"/>
    <cellStyle name="Comma 2 9 2 2 4" xfId="4987"/>
    <cellStyle name="Comma 2 9 2 2 4 2" xfId="30873"/>
    <cellStyle name="Comma 2 9 2 2 5" xfId="4988"/>
    <cellStyle name="Comma 2 9 2 2 5 2" xfId="33501"/>
    <cellStyle name="Comma 2 9 2 2 6" xfId="4989"/>
    <cellStyle name="Comma 2 9 2 2 6 2" xfId="37476"/>
    <cellStyle name="Comma 2 9 2 2 7" xfId="4990"/>
    <cellStyle name="Comma 2 9 2 2 7 2" xfId="41490"/>
    <cellStyle name="Comma 2 9 2 2 8" xfId="45630"/>
    <cellStyle name="Comma 2 9 2 2 9" xfId="49721"/>
    <cellStyle name="Comma 2 9 2 3" xfId="4991"/>
    <cellStyle name="Comma 2 9 2 3 10" xfId="24365"/>
    <cellStyle name="Comma 2 9 2 3 11" xfId="59178"/>
    <cellStyle name="Comma 2 9 2 3 2" xfId="4992"/>
    <cellStyle name="Comma 2 9 2 3 2 2" xfId="4993"/>
    <cellStyle name="Comma 2 9 2 3 2 2 2" xfId="35723"/>
    <cellStyle name="Comma 2 9 2 3 2 3" xfId="4994"/>
    <cellStyle name="Comma 2 9 2 3 2 3 2" xfId="39629"/>
    <cellStyle name="Comma 2 9 2 3 2 4" xfId="4995"/>
    <cellStyle name="Comma 2 9 2 3 2 4 2" xfId="43675"/>
    <cellStyle name="Comma 2 9 2 3 2 5" xfId="47782"/>
    <cellStyle name="Comma 2 9 2 3 2 6" xfId="51914"/>
    <cellStyle name="Comma 2 9 2 3 2 7" xfId="56191"/>
    <cellStyle name="Comma 2 9 2 3 2 8" xfId="24366"/>
    <cellStyle name="Comma 2 9 2 3 2 9" xfId="59179"/>
    <cellStyle name="Comma 2 9 2 3 3" xfId="4996"/>
    <cellStyle name="Comma 2 9 2 3 3 2" xfId="30875"/>
    <cellStyle name="Comma 2 9 2 3 4" xfId="4997"/>
    <cellStyle name="Comma 2 9 2 3 4 2" xfId="33778"/>
    <cellStyle name="Comma 2 9 2 3 5" xfId="4998"/>
    <cellStyle name="Comma 2 9 2 3 5 2" xfId="37707"/>
    <cellStyle name="Comma 2 9 2 3 6" xfId="4999"/>
    <cellStyle name="Comma 2 9 2 3 6 2" xfId="41724"/>
    <cellStyle name="Comma 2 9 2 3 7" xfId="45860"/>
    <cellStyle name="Comma 2 9 2 3 8" xfId="49961"/>
    <cellStyle name="Comma 2 9 2 3 9" xfId="54275"/>
    <cellStyle name="Comma 2 9 2 4" xfId="5000"/>
    <cellStyle name="Comma 2 9 2 4 2" xfId="5001"/>
    <cellStyle name="Comma 2 9 2 4 2 2" xfId="35270"/>
    <cellStyle name="Comma 2 9 2 4 3" xfId="5002"/>
    <cellStyle name="Comma 2 9 2 4 3 2" xfId="39176"/>
    <cellStyle name="Comma 2 9 2 4 4" xfId="5003"/>
    <cellStyle name="Comma 2 9 2 4 4 2" xfId="43214"/>
    <cellStyle name="Comma 2 9 2 4 5" xfId="47329"/>
    <cellStyle name="Comma 2 9 2 4 6" xfId="51453"/>
    <cellStyle name="Comma 2 9 2 4 7" xfId="55738"/>
    <cellStyle name="Comma 2 9 2 4 8" xfId="24367"/>
    <cellStyle name="Comma 2 9 2 4 9" xfId="59180"/>
    <cellStyle name="Comma 2 9 2 5" xfId="5004"/>
    <cellStyle name="Comma 2 9 2 5 2" xfId="30872"/>
    <cellStyle name="Comma 2 9 2 6" xfId="5005"/>
    <cellStyle name="Comma 2 9 2 6 2" xfId="33285"/>
    <cellStyle name="Comma 2 9 2 7" xfId="5006"/>
    <cellStyle name="Comma 2 9 2 7 2" xfId="37260"/>
    <cellStyle name="Comma 2 9 2 8" xfId="5007"/>
    <cellStyle name="Comma 2 9 2 8 2" xfId="41274"/>
    <cellStyle name="Comma 2 9 2 9" xfId="45414"/>
    <cellStyle name="Comma 2 9 3" xfId="5008"/>
    <cellStyle name="Comma 2 9 3 10" xfId="53942"/>
    <cellStyle name="Comma 2 9 3 11" xfId="24368"/>
    <cellStyle name="Comma 2 9 3 12" xfId="58176"/>
    <cellStyle name="Comma 2 9 3 13" xfId="59181"/>
    <cellStyle name="Comma 2 9 3 2" xfId="5009"/>
    <cellStyle name="Comma 2 9 3 2 10" xfId="24369"/>
    <cellStyle name="Comma 2 9 3 2 11" xfId="59182"/>
    <cellStyle name="Comma 2 9 3 2 2" xfId="5010"/>
    <cellStyle name="Comma 2 9 3 2 2 2" xfId="5011"/>
    <cellStyle name="Comma 2 9 3 2 2 2 2" xfId="35724"/>
    <cellStyle name="Comma 2 9 3 2 2 3" xfId="5012"/>
    <cellStyle name="Comma 2 9 3 2 2 3 2" xfId="39630"/>
    <cellStyle name="Comma 2 9 3 2 2 4" xfId="5013"/>
    <cellStyle name="Comma 2 9 3 2 2 4 2" xfId="43676"/>
    <cellStyle name="Comma 2 9 3 2 2 5" xfId="47783"/>
    <cellStyle name="Comma 2 9 3 2 2 6" xfId="51915"/>
    <cellStyle name="Comma 2 9 3 2 2 7" xfId="56192"/>
    <cellStyle name="Comma 2 9 3 2 2 8" xfId="24370"/>
    <cellStyle name="Comma 2 9 3 2 2 9" xfId="59183"/>
    <cellStyle name="Comma 2 9 3 2 3" xfId="5014"/>
    <cellStyle name="Comma 2 9 3 2 3 2" xfId="30877"/>
    <cellStyle name="Comma 2 9 3 2 4" xfId="5015"/>
    <cellStyle name="Comma 2 9 3 2 4 2" xfId="33779"/>
    <cellStyle name="Comma 2 9 3 2 5" xfId="5016"/>
    <cellStyle name="Comma 2 9 3 2 5 2" xfId="37708"/>
    <cellStyle name="Comma 2 9 3 2 6" xfId="5017"/>
    <cellStyle name="Comma 2 9 3 2 6 2" xfId="41725"/>
    <cellStyle name="Comma 2 9 3 2 7" xfId="45861"/>
    <cellStyle name="Comma 2 9 3 2 8" xfId="49962"/>
    <cellStyle name="Comma 2 9 3 2 9" xfId="54276"/>
    <cellStyle name="Comma 2 9 3 3" xfId="5018"/>
    <cellStyle name="Comma 2 9 3 3 2" xfId="5019"/>
    <cellStyle name="Comma 2 9 3 3 2 2" xfId="35378"/>
    <cellStyle name="Comma 2 9 3 3 3" xfId="5020"/>
    <cellStyle name="Comma 2 9 3 3 3 2" xfId="39284"/>
    <cellStyle name="Comma 2 9 3 3 4" xfId="5021"/>
    <cellStyle name="Comma 2 9 3 3 4 2" xfId="43325"/>
    <cellStyle name="Comma 2 9 3 3 5" xfId="47437"/>
    <cellStyle name="Comma 2 9 3 3 6" xfId="51564"/>
    <cellStyle name="Comma 2 9 3 3 7" xfId="55846"/>
    <cellStyle name="Comma 2 9 3 3 8" xfId="24371"/>
    <cellStyle name="Comma 2 9 3 3 9" xfId="59184"/>
    <cellStyle name="Comma 2 9 3 4" xfId="5022"/>
    <cellStyle name="Comma 2 9 3 4 2" xfId="30876"/>
    <cellStyle name="Comma 2 9 3 5" xfId="5023"/>
    <cellStyle name="Comma 2 9 3 5 2" xfId="33391"/>
    <cellStyle name="Comma 2 9 3 6" xfId="5024"/>
    <cellStyle name="Comma 2 9 3 6 2" xfId="37366"/>
    <cellStyle name="Comma 2 9 3 7" xfId="5025"/>
    <cellStyle name="Comma 2 9 3 7 2" xfId="41380"/>
    <cellStyle name="Comma 2 9 3 8" xfId="45520"/>
    <cellStyle name="Comma 2 9 3 9" xfId="49610"/>
    <cellStyle name="Comma 2 9 4" xfId="5026"/>
    <cellStyle name="Comma 2 9 4 10" xfId="24372"/>
    <cellStyle name="Comma 2 9 4 11" xfId="59185"/>
    <cellStyle name="Comma 2 9 4 2" xfId="5027"/>
    <cellStyle name="Comma 2 9 4 2 2" xfId="5028"/>
    <cellStyle name="Comma 2 9 4 2 2 2" xfId="35725"/>
    <cellStyle name="Comma 2 9 4 2 3" xfId="5029"/>
    <cellStyle name="Comma 2 9 4 2 3 2" xfId="39631"/>
    <cellStyle name="Comma 2 9 4 2 4" xfId="5030"/>
    <cellStyle name="Comma 2 9 4 2 4 2" xfId="43677"/>
    <cellStyle name="Comma 2 9 4 2 5" xfId="47784"/>
    <cellStyle name="Comma 2 9 4 2 6" xfId="51916"/>
    <cellStyle name="Comma 2 9 4 2 7" xfId="56193"/>
    <cellStyle name="Comma 2 9 4 2 8" xfId="24373"/>
    <cellStyle name="Comma 2 9 4 2 9" xfId="59186"/>
    <cellStyle name="Comma 2 9 4 3" xfId="5031"/>
    <cellStyle name="Comma 2 9 4 3 2" xfId="30878"/>
    <cellStyle name="Comma 2 9 4 4" xfId="5032"/>
    <cellStyle name="Comma 2 9 4 4 2" xfId="33780"/>
    <cellStyle name="Comma 2 9 4 5" xfId="5033"/>
    <cellStyle name="Comma 2 9 4 5 2" xfId="37709"/>
    <cellStyle name="Comma 2 9 4 6" xfId="5034"/>
    <cellStyle name="Comma 2 9 4 6 2" xfId="41726"/>
    <cellStyle name="Comma 2 9 4 7" xfId="45862"/>
    <cellStyle name="Comma 2 9 4 8" xfId="49963"/>
    <cellStyle name="Comma 2 9 4 9" xfId="54277"/>
    <cellStyle name="Comma 2 9 5" xfId="5035"/>
    <cellStyle name="Comma 2 9 5 2" xfId="5036"/>
    <cellStyle name="Comma 2 9 5 2 2" xfId="35160"/>
    <cellStyle name="Comma 2 9 5 3" xfId="5037"/>
    <cellStyle name="Comma 2 9 5 3 2" xfId="39066"/>
    <cellStyle name="Comma 2 9 5 4" xfId="5038"/>
    <cellStyle name="Comma 2 9 5 4 2" xfId="43099"/>
    <cellStyle name="Comma 2 9 5 5" xfId="47219"/>
    <cellStyle name="Comma 2 9 5 6" xfId="51338"/>
    <cellStyle name="Comma 2 9 5 7" xfId="55628"/>
    <cellStyle name="Comma 2 9 5 8" xfId="24374"/>
    <cellStyle name="Comma 2 9 5 9" xfId="59187"/>
    <cellStyle name="Comma 2 9 6" xfId="5039"/>
    <cellStyle name="Comma 2 9 6 2" xfId="5040"/>
    <cellStyle name="Comma 2 9 6 3" xfId="30871"/>
    <cellStyle name="Comma 2 9 6 4" xfId="59188"/>
    <cellStyle name="Comma 2 9 7" xfId="5041"/>
    <cellStyle name="Comma 2 9 7 2" xfId="33186"/>
    <cellStyle name="Comma 2 9 7 3" xfId="59189"/>
    <cellStyle name="Comma 2 9 8" xfId="5042"/>
    <cellStyle name="Comma 2 9 8 2" xfId="37163"/>
    <cellStyle name="Comma 2 9 9" xfId="5043"/>
    <cellStyle name="Comma 2 9 9 2" xfId="41176"/>
    <cellStyle name="Comma 2_ PDR" xfId="5044"/>
    <cellStyle name="Comma 20" xfId="5045"/>
    <cellStyle name="Comma 20 10" xfId="45252"/>
    <cellStyle name="Comma 20 10 2" xfId="53469"/>
    <cellStyle name="Comma 20 10 3" xfId="57731"/>
    <cellStyle name="Comma 20 11" xfId="49775"/>
    <cellStyle name="Comma 20 12" xfId="53590"/>
    <cellStyle name="Comma 20 13" xfId="24375"/>
    <cellStyle name="Comma 20 14" xfId="57905"/>
    <cellStyle name="Comma 20 15" xfId="59190"/>
    <cellStyle name="Comma 20 2" xfId="5046"/>
    <cellStyle name="Comma 20 2 10" xfId="24376"/>
    <cellStyle name="Comma 20 2 11" xfId="59191"/>
    <cellStyle name="Comma 20 2 2" xfId="5047"/>
    <cellStyle name="Comma 20 2 2 2" xfId="5048"/>
    <cellStyle name="Comma 20 2 2 2 2" xfId="35726"/>
    <cellStyle name="Comma 20 2 2 3" xfId="5049"/>
    <cellStyle name="Comma 20 2 2 3 2" xfId="39632"/>
    <cellStyle name="Comma 20 2 2 4" xfId="5050"/>
    <cellStyle name="Comma 20 2 2 4 2" xfId="43678"/>
    <cellStyle name="Comma 20 2 2 5" xfId="47785"/>
    <cellStyle name="Comma 20 2 2 6" xfId="51917"/>
    <cellStyle name="Comma 20 2 2 7" xfId="56194"/>
    <cellStyle name="Comma 20 2 2 8" xfId="24377"/>
    <cellStyle name="Comma 20 2 2 9" xfId="59192"/>
    <cellStyle name="Comma 20 2 3" xfId="5051"/>
    <cellStyle name="Comma 20 2 3 2" xfId="57789"/>
    <cellStyle name="Comma 20 2 3 3" xfId="30880"/>
    <cellStyle name="Comma 20 2 4" xfId="5052"/>
    <cellStyle name="Comma 20 2 4 2" xfId="33781"/>
    <cellStyle name="Comma 20 2 5" xfId="5053"/>
    <cellStyle name="Comma 20 2 5 2" xfId="37710"/>
    <cellStyle name="Comma 20 2 6" xfId="5054"/>
    <cellStyle name="Comma 20 2 6 2" xfId="41727"/>
    <cellStyle name="Comma 20 2 7" xfId="45863"/>
    <cellStyle name="Comma 20 2 8" xfId="49964"/>
    <cellStyle name="Comma 20 2 9" xfId="53725"/>
    <cellStyle name="Comma 20 3" xfId="5055"/>
    <cellStyle name="Comma 20 3 2" xfId="5056"/>
    <cellStyle name="Comma 20 3 2 2" xfId="35048"/>
    <cellStyle name="Comma 20 3 3" xfId="5057"/>
    <cellStyle name="Comma 20 3 3 2" xfId="38954"/>
    <cellStyle name="Comma 20 3 4" xfId="5058"/>
    <cellStyle name="Comma 20 3 4 2" xfId="42987"/>
    <cellStyle name="Comma 20 3 5" xfId="47107"/>
    <cellStyle name="Comma 20 3 6" xfId="51226"/>
    <cellStyle name="Comma 20 3 7" xfId="55516"/>
    <cellStyle name="Comma 20 3 8" xfId="24378"/>
    <cellStyle name="Comma 20 3 9" xfId="59193"/>
    <cellStyle name="Comma 20 4" xfId="5059"/>
    <cellStyle name="Comma 20 4 2" xfId="5060"/>
    <cellStyle name="Comma 20 4 2 2" xfId="35540"/>
    <cellStyle name="Comma 20 4 3" xfId="5061"/>
    <cellStyle name="Comma 20 4 3 2" xfId="39446"/>
    <cellStyle name="Comma 20 4 4" xfId="5062"/>
    <cellStyle name="Comma 20 4 4 2" xfId="43490"/>
    <cellStyle name="Comma 20 4 5" xfId="47599"/>
    <cellStyle name="Comma 20 4 6" xfId="51729"/>
    <cellStyle name="Comma 20 4 7" xfId="56008"/>
    <cellStyle name="Comma 20 4 8" xfId="24379"/>
    <cellStyle name="Comma 20 4 9" xfId="59194"/>
    <cellStyle name="Comma 20 5" xfId="5063"/>
    <cellStyle name="Comma 20 5 2" xfId="5064"/>
    <cellStyle name="Comma 20 5 2 2" xfId="36973"/>
    <cellStyle name="Comma 20 5 3" xfId="5065"/>
    <cellStyle name="Comma 20 5 3 2" xfId="40877"/>
    <cellStyle name="Comma 20 5 4" xfId="5066"/>
    <cellStyle name="Comma 20 5 4 2" xfId="44938"/>
    <cellStyle name="Comma 20 5 5" xfId="49030"/>
    <cellStyle name="Comma 20 5 6" xfId="53177"/>
    <cellStyle name="Comma 20 5 7" xfId="57439"/>
    <cellStyle name="Comma 20 5 8" xfId="24380"/>
    <cellStyle name="Comma 20 5 9" xfId="59195"/>
    <cellStyle name="Comma 20 6" xfId="5067"/>
    <cellStyle name="Comma 20 6 2" xfId="5068"/>
    <cellStyle name="Comma 20 6 2 2" xfId="37030"/>
    <cellStyle name="Comma 20 6 3" xfId="5069"/>
    <cellStyle name="Comma 20 6 3 2" xfId="40933"/>
    <cellStyle name="Comma 20 6 4" xfId="44994"/>
    <cellStyle name="Comma 20 6 5" xfId="49086"/>
    <cellStyle name="Comma 20 6 6" xfId="53233"/>
    <cellStyle name="Comma 20 6 7" xfId="57495"/>
    <cellStyle name="Comma 20 6 8" xfId="30879"/>
    <cellStyle name="Comma 20 7" xfId="5070"/>
    <cellStyle name="Comma 20 7 2" xfId="5071"/>
    <cellStyle name="Comma 20 7 2 2" xfId="40991"/>
    <cellStyle name="Comma 20 7 3" xfId="45052"/>
    <cellStyle name="Comma 20 7 4" xfId="49144"/>
    <cellStyle name="Comma 20 7 5" xfId="53291"/>
    <cellStyle name="Comma 20 7 6" xfId="57553"/>
    <cellStyle name="Comma 20 7 7" xfId="33095"/>
    <cellStyle name="Comma 20 8" xfId="5072"/>
    <cellStyle name="Comma 20 8 2" xfId="45114"/>
    <cellStyle name="Comma 20 8 3" xfId="49206"/>
    <cellStyle name="Comma 20 8 4" xfId="53353"/>
    <cellStyle name="Comma 20 8 5" xfId="57615"/>
    <cellStyle name="Comma 20 8 6" xfId="37106"/>
    <cellStyle name="Comma 20 9" xfId="5073"/>
    <cellStyle name="Comma 20 9 2" xfId="49264"/>
    <cellStyle name="Comma 20 9 3" xfId="53411"/>
    <cellStyle name="Comma 20 9 4" xfId="57673"/>
    <cellStyle name="Comma 20 9 5" xfId="41116"/>
    <cellStyle name="Comma 21" xfId="5074"/>
    <cellStyle name="Comma 21 10" xfId="53591"/>
    <cellStyle name="Comma 21 11" xfId="24381"/>
    <cellStyle name="Comma 21 12" xfId="59196"/>
    <cellStyle name="Comma 21 2" xfId="5075"/>
    <cellStyle name="Comma 21 2 10" xfId="24382"/>
    <cellStyle name="Comma 21 2 11" xfId="59197"/>
    <cellStyle name="Comma 21 2 2" xfId="5076"/>
    <cellStyle name="Comma 21 2 2 2" xfId="5077"/>
    <cellStyle name="Comma 21 2 2 2 2" xfId="35727"/>
    <cellStyle name="Comma 21 2 2 3" xfId="5078"/>
    <cellStyle name="Comma 21 2 2 3 2" xfId="39633"/>
    <cellStyle name="Comma 21 2 2 4" xfId="5079"/>
    <cellStyle name="Comma 21 2 2 4 2" xfId="43679"/>
    <cellStyle name="Comma 21 2 2 5" xfId="47786"/>
    <cellStyle name="Comma 21 2 2 6" xfId="51918"/>
    <cellStyle name="Comma 21 2 2 7" xfId="56195"/>
    <cellStyle name="Comma 21 2 2 8" xfId="24383"/>
    <cellStyle name="Comma 21 2 2 9" xfId="59198"/>
    <cellStyle name="Comma 21 2 3" xfId="5080"/>
    <cellStyle name="Comma 21 2 3 2" xfId="57790"/>
    <cellStyle name="Comma 21 2 3 3" xfId="30882"/>
    <cellStyle name="Comma 21 2 4" xfId="5081"/>
    <cellStyle name="Comma 21 2 4 2" xfId="33782"/>
    <cellStyle name="Comma 21 2 5" xfId="5082"/>
    <cellStyle name="Comma 21 2 5 2" xfId="37711"/>
    <cellStyle name="Comma 21 2 6" xfId="5083"/>
    <cellStyle name="Comma 21 2 6 2" xfId="41728"/>
    <cellStyle name="Comma 21 2 7" xfId="45864"/>
    <cellStyle name="Comma 21 2 8" xfId="49965"/>
    <cellStyle name="Comma 21 2 9" xfId="53726"/>
    <cellStyle name="Comma 21 3" xfId="5084"/>
    <cellStyle name="Comma 21 3 2" xfId="5085"/>
    <cellStyle name="Comma 21 3 2 2" xfId="35537"/>
    <cellStyle name="Comma 21 3 3" xfId="5086"/>
    <cellStyle name="Comma 21 3 3 2" xfId="39443"/>
    <cellStyle name="Comma 21 3 4" xfId="5087"/>
    <cellStyle name="Comma 21 3 4 2" xfId="43487"/>
    <cellStyle name="Comma 21 3 5" xfId="47596"/>
    <cellStyle name="Comma 21 3 6" xfId="51726"/>
    <cellStyle name="Comma 21 3 7" xfId="56005"/>
    <cellStyle name="Comma 21 3 8" xfId="24384"/>
    <cellStyle name="Comma 21 3 9" xfId="59199"/>
    <cellStyle name="Comma 21 4" xfId="5088"/>
    <cellStyle name="Comma 21 4 2" xfId="45171"/>
    <cellStyle name="Comma 21 4 3" xfId="49307"/>
    <cellStyle name="Comma 21 4 4" xfId="53454"/>
    <cellStyle name="Comma 21 4 5" xfId="57716"/>
    <cellStyle name="Comma 21 4 6" xfId="30881"/>
    <cellStyle name="Comma 21 5" xfId="5089"/>
    <cellStyle name="Comma 21 5 2" xfId="53470"/>
    <cellStyle name="Comma 21 5 3" xfId="57732"/>
    <cellStyle name="Comma 21 5 4" xfId="33548"/>
    <cellStyle name="Comma 21 6" xfId="5090"/>
    <cellStyle name="Comma 21 6 2" xfId="37523"/>
    <cellStyle name="Comma 21 7" xfId="5091"/>
    <cellStyle name="Comma 21 7 2" xfId="41162"/>
    <cellStyle name="Comma 21 8" xfId="45253"/>
    <cellStyle name="Comma 21 9" xfId="49772"/>
    <cellStyle name="Comma 22" xfId="5092"/>
    <cellStyle name="Comma 22 10" xfId="53712"/>
    <cellStyle name="Comma 22 11" xfId="24385"/>
    <cellStyle name="Comma 22 12" xfId="59200"/>
    <cellStyle name="Comma 22 2" xfId="5093"/>
    <cellStyle name="Comma 22 2 10" xfId="24386"/>
    <cellStyle name="Comma 22 2 11" xfId="59201"/>
    <cellStyle name="Comma 22 2 2" xfId="5094"/>
    <cellStyle name="Comma 22 2 2 2" xfId="5095"/>
    <cellStyle name="Comma 22 2 2 2 2" xfId="35728"/>
    <cellStyle name="Comma 22 2 2 3" xfId="5096"/>
    <cellStyle name="Comma 22 2 2 3 2" xfId="39634"/>
    <cellStyle name="Comma 22 2 2 4" xfId="5097"/>
    <cellStyle name="Comma 22 2 2 4 2" xfId="43680"/>
    <cellStyle name="Comma 22 2 2 5" xfId="47787"/>
    <cellStyle name="Comma 22 2 2 6" xfId="51919"/>
    <cellStyle name="Comma 22 2 2 7" xfId="56196"/>
    <cellStyle name="Comma 22 2 2 8" xfId="24387"/>
    <cellStyle name="Comma 22 2 2 9" xfId="59202"/>
    <cellStyle name="Comma 22 2 3" xfId="5098"/>
    <cellStyle name="Comma 22 2 3 2" xfId="30884"/>
    <cellStyle name="Comma 22 2 4" xfId="5099"/>
    <cellStyle name="Comma 22 2 4 2" xfId="33783"/>
    <cellStyle name="Comma 22 2 5" xfId="5100"/>
    <cellStyle name="Comma 22 2 5 2" xfId="37712"/>
    <cellStyle name="Comma 22 2 6" xfId="5101"/>
    <cellStyle name="Comma 22 2 6 2" xfId="41729"/>
    <cellStyle name="Comma 22 2 7" xfId="45865"/>
    <cellStyle name="Comma 22 2 8" xfId="49966"/>
    <cellStyle name="Comma 22 2 9" xfId="54278"/>
    <cellStyle name="Comma 22 3" xfId="5102"/>
    <cellStyle name="Comma 22 3 2" xfId="5103"/>
    <cellStyle name="Comma 22 3 2 2" xfId="35550"/>
    <cellStyle name="Comma 22 3 3" xfId="5104"/>
    <cellStyle name="Comma 22 3 3 2" xfId="39456"/>
    <cellStyle name="Comma 22 3 4" xfId="5105"/>
    <cellStyle name="Comma 22 3 4 2" xfId="43500"/>
    <cellStyle name="Comma 22 3 5" xfId="47609"/>
    <cellStyle name="Comma 22 3 6" xfId="51739"/>
    <cellStyle name="Comma 22 3 7" xfId="56018"/>
    <cellStyle name="Comma 22 3 8" xfId="24388"/>
    <cellStyle name="Comma 22 3 9" xfId="59203"/>
    <cellStyle name="Comma 22 4" xfId="5106"/>
    <cellStyle name="Comma 22 4 2" xfId="57776"/>
    <cellStyle name="Comma 22 4 3" xfId="30883"/>
    <cellStyle name="Comma 22 5" xfId="5107"/>
    <cellStyle name="Comma 22 5 2" xfId="33559"/>
    <cellStyle name="Comma 22 6" xfId="5108"/>
    <cellStyle name="Comma 22 6 2" xfId="37534"/>
    <cellStyle name="Comma 22 7" xfId="5109"/>
    <cellStyle name="Comma 22 7 2" xfId="41547"/>
    <cellStyle name="Comma 22 8" xfId="45687"/>
    <cellStyle name="Comma 22 9" xfId="49785"/>
    <cellStyle name="Comma 23" xfId="5110"/>
    <cellStyle name="Comma 23 10" xfId="54096"/>
    <cellStyle name="Comma 23 11" xfId="24389"/>
    <cellStyle name="Comma 23 12" xfId="59204"/>
    <cellStyle name="Comma 23 2" xfId="5111"/>
    <cellStyle name="Comma 23 2 10" xfId="24390"/>
    <cellStyle name="Comma 23 2 11" xfId="59205"/>
    <cellStyle name="Comma 23 2 2" xfId="5112"/>
    <cellStyle name="Comma 23 2 2 2" xfId="5113"/>
    <cellStyle name="Comma 23 2 2 2 2" xfId="35729"/>
    <cellStyle name="Comma 23 2 2 3" xfId="5114"/>
    <cellStyle name="Comma 23 2 2 3 2" xfId="39635"/>
    <cellStyle name="Comma 23 2 2 4" xfId="5115"/>
    <cellStyle name="Comma 23 2 2 4 2" xfId="43681"/>
    <cellStyle name="Comma 23 2 2 5" xfId="47788"/>
    <cellStyle name="Comma 23 2 2 6" xfId="51920"/>
    <cellStyle name="Comma 23 2 2 7" xfId="56197"/>
    <cellStyle name="Comma 23 2 2 8" xfId="24391"/>
    <cellStyle name="Comma 23 2 2 9" xfId="59206"/>
    <cellStyle name="Comma 23 2 3" xfId="5116"/>
    <cellStyle name="Comma 23 2 3 2" xfId="30886"/>
    <cellStyle name="Comma 23 2 4" xfId="5117"/>
    <cellStyle name="Comma 23 2 4 2" xfId="33784"/>
    <cellStyle name="Comma 23 2 5" xfId="5118"/>
    <cellStyle name="Comma 23 2 5 2" xfId="37713"/>
    <cellStyle name="Comma 23 2 6" xfId="5119"/>
    <cellStyle name="Comma 23 2 6 2" xfId="41730"/>
    <cellStyle name="Comma 23 2 7" xfId="45866"/>
    <cellStyle name="Comma 23 2 8" xfId="49967"/>
    <cellStyle name="Comma 23 2 9" xfId="54279"/>
    <cellStyle name="Comma 23 3" xfId="5120"/>
    <cellStyle name="Comma 23 3 2" xfId="5121"/>
    <cellStyle name="Comma 23 3 2 2" xfId="35539"/>
    <cellStyle name="Comma 23 3 3" xfId="5122"/>
    <cellStyle name="Comma 23 3 3 2" xfId="39445"/>
    <cellStyle name="Comma 23 3 4" xfId="5123"/>
    <cellStyle name="Comma 23 3 4 2" xfId="43489"/>
    <cellStyle name="Comma 23 3 5" xfId="47598"/>
    <cellStyle name="Comma 23 3 6" xfId="51728"/>
    <cellStyle name="Comma 23 3 7" xfId="56007"/>
    <cellStyle name="Comma 23 3 8" xfId="24392"/>
    <cellStyle name="Comma 23 3 9" xfId="59207"/>
    <cellStyle name="Comma 23 4" xfId="5124"/>
    <cellStyle name="Comma 23 4 2" xfId="30885"/>
    <cellStyle name="Comma 23 5" xfId="5125"/>
    <cellStyle name="Comma 23 5 2" xfId="33550"/>
    <cellStyle name="Comma 23 6" xfId="5126"/>
    <cellStyle name="Comma 23 6 2" xfId="37525"/>
    <cellStyle name="Comma 23 7" xfId="5127"/>
    <cellStyle name="Comma 23 7 2" xfId="41538"/>
    <cellStyle name="Comma 23 8" xfId="45678"/>
    <cellStyle name="Comma 23 9" xfId="49774"/>
    <cellStyle name="Comma 24" xfId="5128"/>
    <cellStyle name="Comma 24 10" xfId="54105"/>
    <cellStyle name="Comma 24 11" xfId="24393"/>
    <cellStyle name="Comma 24 12" xfId="59208"/>
    <cellStyle name="Comma 24 2" xfId="5129"/>
    <cellStyle name="Comma 24 2 10" xfId="24394"/>
    <cellStyle name="Comma 24 2 11" xfId="59209"/>
    <cellStyle name="Comma 24 2 2" xfId="5130"/>
    <cellStyle name="Comma 24 2 2 2" xfId="5131"/>
    <cellStyle name="Comma 24 2 2 2 2" xfId="35730"/>
    <cellStyle name="Comma 24 2 2 3" xfId="5132"/>
    <cellStyle name="Comma 24 2 2 3 2" xfId="39636"/>
    <cellStyle name="Comma 24 2 2 4" xfId="5133"/>
    <cellStyle name="Comma 24 2 2 4 2" xfId="43682"/>
    <cellStyle name="Comma 24 2 2 5" xfId="47789"/>
    <cellStyle name="Comma 24 2 2 6" xfId="51921"/>
    <cellStyle name="Comma 24 2 2 7" xfId="56198"/>
    <cellStyle name="Comma 24 2 2 8" xfId="24395"/>
    <cellStyle name="Comma 24 2 2 9" xfId="59210"/>
    <cellStyle name="Comma 24 2 3" xfId="5134"/>
    <cellStyle name="Comma 24 2 3 2" xfId="30888"/>
    <cellStyle name="Comma 24 2 4" xfId="5135"/>
    <cellStyle name="Comma 24 2 4 2" xfId="33785"/>
    <cellStyle name="Comma 24 2 5" xfId="5136"/>
    <cellStyle name="Comma 24 2 5 2" xfId="37714"/>
    <cellStyle name="Comma 24 2 6" xfId="5137"/>
    <cellStyle name="Comma 24 2 6 2" xfId="41731"/>
    <cellStyle name="Comma 24 2 7" xfId="45867"/>
    <cellStyle name="Comma 24 2 8" xfId="49968"/>
    <cellStyle name="Comma 24 2 9" xfId="54280"/>
    <cellStyle name="Comma 24 3" xfId="5138"/>
    <cellStyle name="Comma 24 3 2" xfId="5139"/>
    <cellStyle name="Comma 24 3 2 2" xfId="35551"/>
    <cellStyle name="Comma 24 3 3" xfId="5140"/>
    <cellStyle name="Comma 24 3 3 2" xfId="39457"/>
    <cellStyle name="Comma 24 3 4" xfId="5141"/>
    <cellStyle name="Comma 24 3 4 2" xfId="43501"/>
    <cellStyle name="Comma 24 3 5" xfId="47610"/>
    <cellStyle name="Comma 24 3 6" xfId="51740"/>
    <cellStyle name="Comma 24 3 7" xfId="56019"/>
    <cellStyle name="Comma 24 3 8" xfId="24396"/>
    <cellStyle name="Comma 24 3 9" xfId="59211"/>
    <cellStyle name="Comma 24 4" xfId="5142"/>
    <cellStyle name="Comma 24 4 2" xfId="30887"/>
    <cellStyle name="Comma 24 5" xfId="5143"/>
    <cellStyle name="Comma 24 5 2" xfId="33560"/>
    <cellStyle name="Comma 24 6" xfId="5144"/>
    <cellStyle name="Comma 24 6 2" xfId="37535"/>
    <cellStyle name="Comma 24 7" xfId="5145"/>
    <cellStyle name="Comma 24 7 2" xfId="41548"/>
    <cellStyle name="Comma 24 8" xfId="45688"/>
    <cellStyle name="Comma 24 9" xfId="49786"/>
    <cellStyle name="Comma 25" xfId="5146"/>
    <cellStyle name="Comma 25 10" xfId="54095"/>
    <cellStyle name="Comma 25 11" xfId="24397"/>
    <cellStyle name="Comma 25 12" xfId="59212"/>
    <cellStyle name="Comma 25 2" xfId="5147"/>
    <cellStyle name="Comma 25 2 10" xfId="24398"/>
    <cellStyle name="Comma 25 2 11" xfId="59213"/>
    <cellStyle name="Comma 25 2 2" xfId="5148"/>
    <cellStyle name="Comma 25 2 2 2" xfId="5149"/>
    <cellStyle name="Comma 25 2 2 2 2" xfId="35731"/>
    <cellStyle name="Comma 25 2 2 3" xfId="5150"/>
    <cellStyle name="Comma 25 2 2 3 2" xfId="39637"/>
    <cellStyle name="Comma 25 2 2 4" xfId="5151"/>
    <cellStyle name="Comma 25 2 2 4 2" xfId="43683"/>
    <cellStyle name="Comma 25 2 2 5" xfId="47790"/>
    <cellStyle name="Comma 25 2 2 6" xfId="51922"/>
    <cellStyle name="Comma 25 2 2 7" xfId="56199"/>
    <cellStyle name="Comma 25 2 2 8" xfId="24399"/>
    <cellStyle name="Comma 25 2 2 9" xfId="59214"/>
    <cellStyle name="Comma 25 2 3" xfId="5152"/>
    <cellStyle name="Comma 25 2 3 2" xfId="30890"/>
    <cellStyle name="Comma 25 2 4" xfId="5153"/>
    <cellStyle name="Comma 25 2 4 2" xfId="33786"/>
    <cellStyle name="Comma 25 2 5" xfId="5154"/>
    <cellStyle name="Comma 25 2 5 2" xfId="37715"/>
    <cellStyle name="Comma 25 2 6" xfId="5155"/>
    <cellStyle name="Comma 25 2 6 2" xfId="41732"/>
    <cellStyle name="Comma 25 2 7" xfId="45868"/>
    <cellStyle name="Comma 25 2 8" xfId="49969"/>
    <cellStyle name="Comma 25 2 9" xfId="54281"/>
    <cellStyle name="Comma 25 3" xfId="5156"/>
    <cellStyle name="Comma 25 3 2" xfId="5157"/>
    <cellStyle name="Comma 25 3 2 2" xfId="35538"/>
    <cellStyle name="Comma 25 3 3" xfId="5158"/>
    <cellStyle name="Comma 25 3 3 2" xfId="39444"/>
    <cellStyle name="Comma 25 3 4" xfId="5159"/>
    <cellStyle name="Comma 25 3 4 2" xfId="43488"/>
    <cellStyle name="Comma 25 3 5" xfId="47597"/>
    <cellStyle name="Comma 25 3 6" xfId="51727"/>
    <cellStyle name="Comma 25 3 7" xfId="56006"/>
    <cellStyle name="Comma 25 3 8" xfId="24400"/>
    <cellStyle name="Comma 25 3 9" xfId="59215"/>
    <cellStyle name="Comma 25 4" xfId="5160"/>
    <cellStyle name="Comma 25 4 2" xfId="30889"/>
    <cellStyle name="Comma 25 5" xfId="5161"/>
    <cellStyle name="Comma 25 5 2" xfId="33549"/>
    <cellStyle name="Comma 25 6" xfId="5162"/>
    <cellStyle name="Comma 25 6 2" xfId="37524"/>
    <cellStyle name="Comma 25 7" xfId="5163"/>
    <cellStyle name="Comma 25 7 2" xfId="41537"/>
    <cellStyle name="Comma 25 8" xfId="45677"/>
    <cellStyle name="Comma 25 9" xfId="49773"/>
    <cellStyle name="Comma 26" xfId="5164"/>
    <cellStyle name="Comma 26 10" xfId="54106"/>
    <cellStyle name="Comma 26 11" xfId="24401"/>
    <cellStyle name="Comma 26 12" xfId="59216"/>
    <cellStyle name="Comma 26 2" xfId="5165"/>
    <cellStyle name="Comma 26 2 10" xfId="24402"/>
    <cellStyle name="Comma 26 2 11" xfId="59217"/>
    <cellStyle name="Comma 26 2 2" xfId="5166"/>
    <cellStyle name="Comma 26 2 2 2" xfId="5167"/>
    <cellStyle name="Comma 26 2 2 2 2" xfId="35732"/>
    <cellStyle name="Comma 26 2 2 3" xfId="5168"/>
    <cellStyle name="Comma 26 2 2 3 2" xfId="39638"/>
    <cellStyle name="Comma 26 2 2 4" xfId="5169"/>
    <cellStyle name="Comma 26 2 2 4 2" xfId="43684"/>
    <cellStyle name="Comma 26 2 2 5" xfId="47791"/>
    <cellStyle name="Comma 26 2 2 6" xfId="51923"/>
    <cellStyle name="Comma 26 2 2 7" xfId="56200"/>
    <cellStyle name="Comma 26 2 2 8" xfId="24403"/>
    <cellStyle name="Comma 26 2 2 9" xfId="59218"/>
    <cellStyle name="Comma 26 2 3" xfId="5170"/>
    <cellStyle name="Comma 26 2 3 2" xfId="30892"/>
    <cellStyle name="Comma 26 2 4" xfId="5171"/>
    <cellStyle name="Comma 26 2 4 2" xfId="33787"/>
    <cellStyle name="Comma 26 2 5" xfId="5172"/>
    <cellStyle name="Comma 26 2 5 2" xfId="37716"/>
    <cellStyle name="Comma 26 2 6" xfId="5173"/>
    <cellStyle name="Comma 26 2 6 2" xfId="41733"/>
    <cellStyle name="Comma 26 2 7" xfId="45869"/>
    <cellStyle name="Comma 26 2 8" xfId="49970"/>
    <cellStyle name="Comma 26 2 9" xfId="54282"/>
    <cellStyle name="Comma 26 3" xfId="5174"/>
    <cellStyle name="Comma 26 3 2" xfId="5175"/>
    <cellStyle name="Comma 26 3 2 2" xfId="35552"/>
    <cellStyle name="Comma 26 3 3" xfId="5176"/>
    <cellStyle name="Comma 26 3 3 2" xfId="39458"/>
    <cellStyle name="Comma 26 3 4" xfId="5177"/>
    <cellStyle name="Comma 26 3 4 2" xfId="43502"/>
    <cellStyle name="Comma 26 3 5" xfId="47611"/>
    <cellStyle name="Comma 26 3 6" xfId="51741"/>
    <cellStyle name="Comma 26 3 7" xfId="56020"/>
    <cellStyle name="Comma 26 3 8" xfId="24404"/>
    <cellStyle name="Comma 26 3 9" xfId="59219"/>
    <cellStyle name="Comma 26 4" xfId="5178"/>
    <cellStyle name="Comma 26 4 2" xfId="30891"/>
    <cellStyle name="Comma 26 5" xfId="5179"/>
    <cellStyle name="Comma 26 5 2" xfId="33561"/>
    <cellStyle name="Comma 26 6" xfId="5180"/>
    <cellStyle name="Comma 26 6 2" xfId="37536"/>
    <cellStyle name="Comma 26 7" xfId="5181"/>
    <cellStyle name="Comma 26 7 2" xfId="41549"/>
    <cellStyle name="Comma 26 8" xfId="45689"/>
    <cellStyle name="Comma 26 9" xfId="49787"/>
    <cellStyle name="Comma 27" xfId="5182"/>
    <cellStyle name="Comma 27 10" xfId="54109"/>
    <cellStyle name="Comma 27 11" xfId="24405"/>
    <cellStyle name="Comma 27 12" xfId="59220"/>
    <cellStyle name="Comma 27 2" xfId="5183"/>
    <cellStyle name="Comma 27 2 10" xfId="24406"/>
    <cellStyle name="Comma 27 2 11" xfId="59221"/>
    <cellStyle name="Comma 27 2 2" xfId="5184"/>
    <cellStyle name="Comma 27 2 2 2" xfId="5185"/>
    <cellStyle name="Comma 27 2 2 2 2" xfId="35733"/>
    <cellStyle name="Comma 27 2 2 3" xfId="5186"/>
    <cellStyle name="Comma 27 2 2 3 2" xfId="39639"/>
    <cellStyle name="Comma 27 2 2 4" xfId="5187"/>
    <cellStyle name="Comma 27 2 2 4 2" xfId="43685"/>
    <cellStyle name="Comma 27 2 2 5" xfId="47792"/>
    <cellStyle name="Comma 27 2 2 6" xfId="51924"/>
    <cellStyle name="Comma 27 2 2 7" xfId="56201"/>
    <cellStyle name="Comma 27 2 2 8" xfId="24407"/>
    <cellStyle name="Comma 27 2 2 9" xfId="59222"/>
    <cellStyle name="Comma 27 2 3" xfId="5188"/>
    <cellStyle name="Comma 27 2 3 2" xfId="30894"/>
    <cellStyle name="Comma 27 2 4" xfId="5189"/>
    <cellStyle name="Comma 27 2 4 2" xfId="33788"/>
    <cellStyle name="Comma 27 2 5" xfId="5190"/>
    <cellStyle name="Comma 27 2 5 2" xfId="37717"/>
    <cellStyle name="Comma 27 2 6" xfId="5191"/>
    <cellStyle name="Comma 27 2 6 2" xfId="41734"/>
    <cellStyle name="Comma 27 2 7" xfId="45870"/>
    <cellStyle name="Comma 27 2 8" xfId="49971"/>
    <cellStyle name="Comma 27 2 9" xfId="54283"/>
    <cellStyle name="Comma 27 3" xfId="5192"/>
    <cellStyle name="Comma 27 3 2" xfId="5193"/>
    <cellStyle name="Comma 27 3 2 2" xfId="35555"/>
    <cellStyle name="Comma 27 3 3" xfId="5194"/>
    <cellStyle name="Comma 27 3 3 2" xfId="39461"/>
    <cellStyle name="Comma 27 3 4" xfId="5195"/>
    <cellStyle name="Comma 27 3 4 2" xfId="43506"/>
    <cellStyle name="Comma 27 3 5" xfId="47614"/>
    <cellStyle name="Comma 27 3 6" xfId="51745"/>
    <cellStyle name="Comma 27 3 7" xfId="56023"/>
    <cellStyle name="Comma 27 3 8" xfId="24408"/>
    <cellStyle name="Comma 27 3 9" xfId="59223"/>
    <cellStyle name="Comma 27 4" xfId="5196"/>
    <cellStyle name="Comma 27 4 2" xfId="30893"/>
    <cellStyle name="Comma 27 5" xfId="5197"/>
    <cellStyle name="Comma 27 5 2" xfId="33564"/>
    <cellStyle name="Comma 27 6" xfId="5198"/>
    <cellStyle name="Comma 27 6 2" xfId="37539"/>
    <cellStyle name="Comma 27 7" xfId="5199"/>
    <cellStyle name="Comma 27 7 2" xfId="41553"/>
    <cellStyle name="Comma 27 8" xfId="45692"/>
    <cellStyle name="Comma 27 9" xfId="49791"/>
    <cellStyle name="Comma 28" xfId="5200"/>
    <cellStyle name="Comma 28 10" xfId="54107"/>
    <cellStyle name="Comma 28 11" xfId="24409"/>
    <cellStyle name="Comma 28 12" xfId="59224"/>
    <cellStyle name="Comma 28 2" xfId="5201"/>
    <cellStyle name="Comma 28 2 10" xfId="24410"/>
    <cellStyle name="Comma 28 2 11" xfId="59225"/>
    <cellStyle name="Comma 28 2 2" xfId="5202"/>
    <cellStyle name="Comma 28 2 2 2" xfId="5203"/>
    <cellStyle name="Comma 28 2 2 2 2" xfId="35734"/>
    <cellStyle name="Comma 28 2 2 3" xfId="5204"/>
    <cellStyle name="Comma 28 2 2 3 2" xfId="39640"/>
    <cellStyle name="Comma 28 2 2 4" xfId="5205"/>
    <cellStyle name="Comma 28 2 2 4 2" xfId="43686"/>
    <cellStyle name="Comma 28 2 2 5" xfId="47793"/>
    <cellStyle name="Comma 28 2 2 6" xfId="51925"/>
    <cellStyle name="Comma 28 2 2 7" xfId="56202"/>
    <cellStyle name="Comma 28 2 2 8" xfId="24411"/>
    <cellStyle name="Comma 28 2 2 9" xfId="59226"/>
    <cellStyle name="Comma 28 2 3" xfId="5206"/>
    <cellStyle name="Comma 28 2 3 2" xfId="30896"/>
    <cellStyle name="Comma 28 2 4" xfId="5207"/>
    <cellStyle name="Comma 28 2 4 2" xfId="33789"/>
    <cellStyle name="Comma 28 2 5" xfId="5208"/>
    <cellStyle name="Comma 28 2 5 2" xfId="37718"/>
    <cellStyle name="Comma 28 2 6" xfId="5209"/>
    <cellStyle name="Comma 28 2 6 2" xfId="41735"/>
    <cellStyle name="Comma 28 2 7" xfId="45871"/>
    <cellStyle name="Comma 28 2 8" xfId="49972"/>
    <cellStyle name="Comma 28 2 9" xfId="54284"/>
    <cellStyle name="Comma 28 3" xfId="5210"/>
    <cellStyle name="Comma 28 3 2" xfId="5211"/>
    <cellStyle name="Comma 28 3 2 2" xfId="35553"/>
    <cellStyle name="Comma 28 3 3" xfId="5212"/>
    <cellStyle name="Comma 28 3 3 2" xfId="39459"/>
    <cellStyle name="Comma 28 3 4" xfId="5213"/>
    <cellStyle name="Comma 28 3 4 2" xfId="43504"/>
    <cellStyle name="Comma 28 3 5" xfId="47612"/>
    <cellStyle name="Comma 28 3 6" xfId="51743"/>
    <cellStyle name="Comma 28 3 7" xfId="56021"/>
    <cellStyle name="Comma 28 3 8" xfId="24412"/>
    <cellStyle name="Comma 28 3 9" xfId="59227"/>
    <cellStyle name="Comma 28 4" xfId="5214"/>
    <cellStyle name="Comma 28 4 2" xfId="30895"/>
    <cellStyle name="Comma 28 5" xfId="5215"/>
    <cellStyle name="Comma 28 5 2" xfId="33562"/>
    <cellStyle name="Comma 28 6" xfId="5216"/>
    <cellStyle name="Comma 28 6 2" xfId="37537"/>
    <cellStyle name="Comma 28 7" xfId="5217"/>
    <cellStyle name="Comma 28 7 2" xfId="41551"/>
    <cellStyle name="Comma 28 8" xfId="45690"/>
    <cellStyle name="Comma 28 9" xfId="49789"/>
    <cellStyle name="Comma 29" xfId="5218"/>
    <cellStyle name="Comma 29 10" xfId="54108"/>
    <cellStyle name="Comma 29 11" xfId="24413"/>
    <cellStyle name="Comma 29 12" xfId="59228"/>
    <cellStyle name="Comma 29 2" xfId="5219"/>
    <cellStyle name="Comma 29 2 10" xfId="24414"/>
    <cellStyle name="Comma 29 2 11" xfId="59229"/>
    <cellStyle name="Comma 29 2 2" xfId="5220"/>
    <cellStyle name="Comma 29 2 2 2" xfId="5221"/>
    <cellStyle name="Comma 29 2 2 2 2" xfId="35735"/>
    <cellStyle name="Comma 29 2 2 3" xfId="5222"/>
    <cellStyle name="Comma 29 2 2 3 2" xfId="39641"/>
    <cellStyle name="Comma 29 2 2 4" xfId="5223"/>
    <cellStyle name="Comma 29 2 2 4 2" xfId="43687"/>
    <cellStyle name="Comma 29 2 2 5" xfId="47794"/>
    <cellStyle name="Comma 29 2 2 6" xfId="51926"/>
    <cellStyle name="Comma 29 2 2 7" xfId="56203"/>
    <cellStyle name="Comma 29 2 2 8" xfId="24415"/>
    <cellStyle name="Comma 29 2 2 9" xfId="59230"/>
    <cellStyle name="Comma 29 2 3" xfId="5224"/>
    <cellStyle name="Comma 29 2 3 2" xfId="30898"/>
    <cellStyle name="Comma 29 2 4" xfId="5225"/>
    <cellStyle name="Comma 29 2 4 2" xfId="33790"/>
    <cellStyle name="Comma 29 2 5" xfId="5226"/>
    <cellStyle name="Comma 29 2 5 2" xfId="37719"/>
    <cellStyle name="Comma 29 2 6" xfId="5227"/>
    <cellStyle name="Comma 29 2 6 2" xfId="41736"/>
    <cellStyle name="Comma 29 2 7" xfId="45872"/>
    <cellStyle name="Comma 29 2 8" xfId="49973"/>
    <cellStyle name="Comma 29 2 9" xfId="54285"/>
    <cellStyle name="Comma 29 3" xfId="5228"/>
    <cellStyle name="Comma 29 3 2" xfId="5229"/>
    <cellStyle name="Comma 29 3 2 2" xfId="35554"/>
    <cellStyle name="Comma 29 3 3" xfId="5230"/>
    <cellStyle name="Comma 29 3 3 2" xfId="39460"/>
    <cellStyle name="Comma 29 3 4" xfId="5231"/>
    <cellStyle name="Comma 29 3 4 2" xfId="43505"/>
    <cellStyle name="Comma 29 3 5" xfId="47613"/>
    <cellStyle name="Comma 29 3 6" xfId="51744"/>
    <cellStyle name="Comma 29 3 7" xfId="56022"/>
    <cellStyle name="Comma 29 3 8" xfId="24416"/>
    <cellStyle name="Comma 29 3 9" xfId="59231"/>
    <cellStyle name="Comma 29 4" xfId="5232"/>
    <cellStyle name="Comma 29 4 2" xfId="30897"/>
    <cellStyle name="Comma 29 5" xfId="5233"/>
    <cellStyle name="Comma 29 5 2" xfId="33563"/>
    <cellStyle name="Comma 29 6" xfId="5234"/>
    <cellStyle name="Comma 29 6 2" xfId="37538"/>
    <cellStyle name="Comma 29 7" xfId="5235"/>
    <cellStyle name="Comma 29 7 2" xfId="41552"/>
    <cellStyle name="Comma 29 8" xfId="45691"/>
    <cellStyle name="Comma 29 9" xfId="49790"/>
    <cellStyle name="Comma 3" xfId="5236"/>
    <cellStyle name="Comma 3 10" xfId="5237"/>
    <cellStyle name="Comma 3 10 10" xfId="5238"/>
    <cellStyle name="Comma 3 10 10 10" xfId="24419"/>
    <cellStyle name="Comma 3 10 10 11" xfId="59234"/>
    <cellStyle name="Comma 3 10 10 2" xfId="5239"/>
    <cellStyle name="Comma 3 10 10 2 2" xfId="5240"/>
    <cellStyle name="Comma 3 10 10 2 2 2" xfId="36528"/>
    <cellStyle name="Comma 3 10 10 2 3" xfId="5241"/>
    <cellStyle name="Comma 3 10 10 2 3 2" xfId="40434"/>
    <cellStyle name="Comma 3 10 10 2 4" xfId="5242"/>
    <cellStyle name="Comma 3 10 10 2 4 2" xfId="44495"/>
    <cellStyle name="Comma 3 10 10 2 5" xfId="48587"/>
    <cellStyle name="Comma 3 10 10 2 6" xfId="52734"/>
    <cellStyle name="Comma 3 10 10 2 7" xfId="56996"/>
    <cellStyle name="Comma 3 10 10 2 8" xfId="24420"/>
    <cellStyle name="Comma 3 10 10 2 9" xfId="59235"/>
    <cellStyle name="Comma 3 10 10 3" xfId="5243"/>
    <cellStyle name="Comma 3 10 10 3 2" xfId="30901"/>
    <cellStyle name="Comma 3 10 10 4" xfId="5244"/>
    <cellStyle name="Comma 3 10 10 4 2" xfId="34605"/>
    <cellStyle name="Comma 3 10 10 5" xfId="5245"/>
    <cellStyle name="Comma 3 10 10 5 2" xfId="38511"/>
    <cellStyle name="Comma 3 10 10 6" xfId="5246"/>
    <cellStyle name="Comma 3 10 10 6 2" xfId="42544"/>
    <cellStyle name="Comma 3 10 10 7" xfId="46664"/>
    <cellStyle name="Comma 3 10 10 8" xfId="50783"/>
    <cellStyle name="Comma 3 10 10 9" xfId="55073"/>
    <cellStyle name="Comma 3 10 11" xfId="5247"/>
    <cellStyle name="Comma 3 10 11 10" xfId="24421"/>
    <cellStyle name="Comma 3 10 11 11" xfId="59236"/>
    <cellStyle name="Comma 3 10 11 2" xfId="5248"/>
    <cellStyle name="Comma 3 10 11 2 2" xfId="5249"/>
    <cellStyle name="Comma 3 10 11 2 2 2" xfId="36586"/>
    <cellStyle name="Comma 3 10 11 2 3" xfId="5250"/>
    <cellStyle name="Comma 3 10 11 2 3 2" xfId="40492"/>
    <cellStyle name="Comma 3 10 11 2 4" xfId="5251"/>
    <cellStyle name="Comma 3 10 11 2 4 2" xfId="44553"/>
    <cellStyle name="Comma 3 10 11 2 5" xfId="48645"/>
    <cellStyle name="Comma 3 10 11 2 6" xfId="52792"/>
    <cellStyle name="Comma 3 10 11 2 7" xfId="57054"/>
    <cellStyle name="Comma 3 10 11 2 8" xfId="24422"/>
    <cellStyle name="Comma 3 10 11 2 9" xfId="59237"/>
    <cellStyle name="Comma 3 10 11 3" xfId="5252"/>
    <cellStyle name="Comma 3 10 11 3 2" xfId="30902"/>
    <cellStyle name="Comma 3 10 11 4" xfId="5253"/>
    <cellStyle name="Comma 3 10 11 4 2" xfId="34663"/>
    <cellStyle name="Comma 3 10 11 5" xfId="5254"/>
    <cellStyle name="Comma 3 10 11 5 2" xfId="38569"/>
    <cellStyle name="Comma 3 10 11 6" xfId="5255"/>
    <cellStyle name="Comma 3 10 11 6 2" xfId="42602"/>
    <cellStyle name="Comma 3 10 11 7" xfId="46722"/>
    <cellStyle name="Comma 3 10 11 8" xfId="50841"/>
    <cellStyle name="Comma 3 10 11 9" xfId="55131"/>
    <cellStyle name="Comma 3 10 12" xfId="5256"/>
    <cellStyle name="Comma 3 10 12 10" xfId="24423"/>
    <cellStyle name="Comma 3 10 12 11" xfId="59238"/>
    <cellStyle name="Comma 3 10 12 2" xfId="5257"/>
    <cellStyle name="Comma 3 10 12 2 2" xfId="5258"/>
    <cellStyle name="Comma 3 10 12 2 2 2" xfId="36644"/>
    <cellStyle name="Comma 3 10 12 2 3" xfId="5259"/>
    <cellStyle name="Comma 3 10 12 2 3 2" xfId="40549"/>
    <cellStyle name="Comma 3 10 12 2 4" xfId="5260"/>
    <cellStyle name="Comma 3 10 12 2 4 2" xfId="44610"/>
    <cellStyle name="Comma 3 10 12 2 5" xfId="48702"/>
    <cellStyle name="Comma 3 10 12 2 6" xfId="52849"/>
    <cellStyle name="Comma 3 10 12 2 7" xfId="57111"/>
    <cellStyle name="Comma 3 10 12 2 8" xfId="24424"/>
    <cellStyle name="Comma 3 10 12 2 9" xfId="59239"/>
    <cellStyle name="Comma 3 10 12 3" xfId="5261"/>
    <cellStyle name="Comma 3 10 12 3 2" xfId="30903"/>
    <cellStyle name="Comma 3 10 12 4" xfId="5262"/>
    <cellStyle name="Comma 3 10 12 4 2" xfId="34720"/>
    <cellStyle name="Comma 3 10 12 5" xfId="5263"/>
    <cellStyle name="Comma 3 10 12 5 2" xfId="38626"/>
    <cellStyle name="Comma 3 10 12 6" xfId="5264"/>
    <cellStyle name="Comma 3 10 12 6 2" xfId="42659"/>
    <cellStyle name="Comma 3 10 12 7" xfId="46779"/>
    <cellStyle name="Comma 3 10 12 8" xfId="50898"/>
    <cellStyle name="Comma 3 10 12 9" xfId="55188"/>
    <cellStyle name="Comma 3 10 13" xfId="5265"/>
    <cellStyle name="Comma 3 10 13 10" xfId="24425"/>
    <cellStyle name="Comma 3 10 13 11" xfId="59240"/>
    <cellStyle name="Comma 3 10 13 2" xfId="5266"/>
    <cellStyle name="Comma 3 10 13 2 2" xfId="5267"/>
    <cellStyle name="Comma 3 10 13 2 2 2" xfId="36697"/>
    <cellStyle name="Comma 3 10 13 2 3" xfId="5268"/>
    <cellStyle name="Comma 3 10 13 2 3 2" xfId="40602"/>
    <cellStyle name="Comma 3 10 13 2 4" xfId="5269"/>
    <cellStyle name="Comma 3 10 13 2 4 2" xfId="44663"/>
    <cellStyle name="Comma 3 10 13 2 5" xfId="48755"/>
    <cellStyle name="Comma 3 10 13 2 6" xfId="52902"/>
    <cellStyle name="Comma 3 10 13 2 7" xfId="57164"/>
    <cellStyle name="Comma 3 10 13 2 8" xfId="24426"/>
    <cellStyle name="Comma 3 10 13 2 9" xfId="59241"/>
    <cellStyle name="Comma 3 10 13 3" xfId="5270"/>
    <cellStyle name="Comma 3 10 13 3 2" xfId="30904"/>
    <cellStyle name="Comma 3 10 13 4" xfId="5271"/>
    <cellStyle name="Comma 3 10 13 4 2" xfId="34773"/>
    <cellStyle name="Comma 3 10 13 5" xfId="5272"/>
    <cellStyle name="Comma 3 10 13 5 2" xfId="38679"/>
    <cellStyle name="Comma 3 10 13 6" xfId="5273"/>
    <cellStyle name="Comma 3 10 13 6 2" xfId="42712"/>
    <cellStyle name="Comma 3 10 13 7" xfId="46832"/>
    <cellStyle name="Comma 3 10 13 8" xfId="50951"/>
    <cellStyle name="Comma 3 10 13 9" xfId="55241"/>
    <cellStyle name="Comma 3 10 14" xfId="5274"/>
    <cellStyle name="Comma 3 10 14 10" xfId="24427"/>
    <cellStyle name="Comma 3 10 14 11" xfId="59242"/>
    <cellStyle name="Comma 3 10 14 2" xfId="5275"/>
    <cellStyle name="Comma 3 10 14 2 2" xfId="5276"/>
    <cellStyle name="Comma 3 10 14 2 2 2" xfId="36760"/>
    <cellStyle name="Comma 3 10 14 2 3" xfId="5277"/>
    <cellStyle name="Comma 3 10 14 2 3 2" xfId="40664"/>
    <cellStyle name="Comma 3 10 14 2 4" xfId="5278"/>
    <cellStyle name="Comma 3 10 14 2 4 2" xfId="44725"/>
    <cellStyle name="Comma 3 10 14 2 5" xfId="48817"/>
    <cellStyle name="Comma 3 10 14 2 6" xfId="52964"/>
    <cellStyle name="Comma 3 10 14 2 7" xfId="57226"/>
    <cellStyle name="Comma 3 10 14 2 8" xfId="24428"/>
    <cellStyle name="Comma 3 10 14 2 9" xfId="59243"/>
    <cellStyle name="Comma 3 10 14 3" xfId="5279"/>
    <cellStyle name="Comma 3 10 14 3 2" xfId="30905"/>
    <cellStyle name="Comma 3 10 14 4" xfId="5280"/>
    <cellStyle name="Comma 3 10 14 4 2" xfId="34835"/>
    <cellStyle name="Comma 3 10 14 5" xfId="5281"/>
    <cellStyle name="Comma 3 10 14 5 2" xfId="38741"/>
    <cellStyle name="Comma 3 10 14 6" xfId="5282"/>
    <cellStyle name="Comma 3 10 14 6 2" xfId="42774"/>
    <cellStyle name="Comma 3 10 14 7" xfId="46894"/>
    <cellStyle name="Comma 3 10 14 8" xfId="51013"/>
    <cellStyle name="Comma 3 10 14 9" xfId="55303"/>
    <cellStyle name="Comma 3 10 15" xfId="5283"/>
    <cellStyle name="Comma 3 10 15 10" xfId="24429"/>
    <cellStyle name="Comma 3 10 15 11" xfId="59244"/>
    <cellStyle name="Comma 3 10 15 2" xfId="5284"/>
    <cellStyle name="Comma 3 10 15 2 2" xfId="5285"/>
    <cellStyle name="Comma 3 10 15 2 2 2" xfId="36817"/>
    <cellStyle name="Comma 3 10 15 2 3" xfId="5286"/>
    <cellStyle name="Comma 3 10 15 2 3 2" xfId="40721"/>
    <cellStyle name="Comma 3 10 15 2 4" xfId="5287"/>
    <cellStyle name="Comma 3 10 15 2 4 2" xfId="44782"/>
    <cellStyle name="Comma 3 10 15 2 5" xfId="48874"/>
    <cellStyle name="Comma 3 10 15 2 6" xfId="53021"/>
    <cellStyle name="Comma 3 10 15 2 7" xfId="57283"/>
    <cellStyle name="Comma 3 10 15 2 8" xfId="24430"/>
    <cellStyle name="Comma 3 10 15 2 9" xfId="59245"/>
    <cellStyle name="Comma 3 10 15 3" xfId="5288"/>
    <cellStyle name="Comma 3 10 15 3 2" xfId="30906"/>
    <cellStyle name="Comma 3 10 15 4" xfId="5289"/>
    <cellStyle name="Comma 3 10 15 4 2" xfId="34892"/>
    <cellStyle name="Comma 3 10 15 5" xfId="5290"/>
    <cellStyle name="Comma 3 10 15 5 2" xfId="38798"/>
    <cellStyle name="Comma 3 10 15 6" xfId="5291"/>
    <cellStyle name="Comma 3 10 15 6 2" xfId="42831"/>
    <cellStyle name="Comma 3 10 15 7" xfId="46951"/>
    <cellStyle name="Comma 3 10 15 8" xfId="51070"/>
    <cellStyle name="Comma 3 10 15 9" xfId="55360"/>
    <cellStyle name="Comma 3 10 16" xfId="5292"/>
    <cellStyle name="Comma 3 10 16 10" xfId="24431"/>
    <cellStyle name="Comma 3 10 16 11" xfId="59246"/>
    <cellStyle name="Comma 3 10 16 2" xfId="5293"/>
    <cellStyle name="Comma 3 10 16 2 2" xfId="5294"/>
    <cellStyle name="Comma 3 10 16 2 2 2" xfId="36869"/>
    <cellStyle name="Comma 3 10 16 2 3" xfId="5295"/>
    <cellStyle name="Comma 3 10 16 2 3 2" xfId="40773"/>
    <cellStyle name="Comma 3 10 16 2 4" xfId="5296"/>
    <cellStyle name="Comma 3 10 16 2 4 2" xfId="44834"/>
    <cellStyle name="Comma 3 10 16 2 5" xfId="48926"/>
    <cellStyle name="Comma 3 10 16 2 6" xfId="53073"/>
    <cellStyle name="Comma 3 10 16 2 7" xfId="57335"/>
    <cellStyle name="Comma 3 10 16 2 8" xfId="24432"/>
    <cellStyle name="Comma 3 10 16 2 9" xfId="59247"/>
    <cellStyle name="Comma 3 10 16 3" xfId="5297"/>
    <cellStyle name="Comma 3 10 16 3 2" xfId="30907"/>
    <cellStyle name="Comma 3 10 16 4" xfId="5298"/>
    <cellStyle name="Comma 3 10 16 4 2" xfId="34944"/>
    <cellStyle name="Comma 3 10 16 5" xfId="5299"/>
    <cellStyle name="Comma 3 10 16 5 2" xfId="38850"/>
    <cellStyle name="Comma 3 10 16 6" xfId="5300"/>
    <cellStyle name="Comma 3 10 16 6 2" xfId="42883"/>
    <cellStyle name="Comma 3 10 16 7" xfId="47003"/>
    <cellStyle name="Comma 3 10 16 8" xfId="51122"/>
    <cellStyle name="Comma 3 10 16 9" xfId="55412"/>
    <cellStyle name="Comma 3 10 17" xfId="5301"/>
    <cellStyle name="Comma 3 10 17 10" xfId="24433"/>
    <cellStyle name="Comma 3 10 17 11" xfId="59248"/>
    <cellStyle name="Comma 3 10 17 2" xfId="5302"/>
    <cellStyle name="Comma 3 10 17 2 2" xfId="5303"/>
    <cellStyle name="Comma 3 10 17 2 2 2" xfId="36921"/>
    <cellStyle name="Comma 3 10 17 2 3" xfId="5304"/>
    <cellStyle name="Comma 3 10 17 2 3 2" xfId="40825"/>
    <cellStyle name="Comma 3 10 17 2 4" xfId="5305"/>
    <cellStyle name="Comma 3 10 17 2 4 2" xfId="44886"/>
    <cellStyle name="Comma 3 10 17 2 5" xfId="48978"/>
    <cellStyle name="Comma 3 10 17 2 6" xfId="53125"/>
    <cellStyle name="Comma 3 10 17 2 7" xfId="57387"/>
    <cellStyle name="Comma 3 10 17 2 8" xfId="24434"/>
    <cellStyle name="Comma 3 10 17 2 9" xfId="59249"/>
    <cellStyle name="Comma 3 10 17 3" xfId="5306"/>
    <cellStyle name="Comma 3 10 17 3 2" xfId="30908"/>
    <cellStyle name="Comma 3 10 17 4" xfId="5307"/>
    <cellStyle name="Comma 3 10 17 4 2" xfId="34996"/>
    <cellStyle name="Comma 3 10 17 5" xfId="5308"/>
    <cellStyle name="Comma 3 10 17 5 2" xfId="38902"/>
    <cellStyle name="Comma 3 10 17 6" xfId="5309"/>
    <cellStyle name="Comma 3 10 17 6 2" xfId="42935"/>
    <cellStyle name="Comma 3 10 17 7" xfId="47055"/>
    <cellStyle name="Comma 3 10 17 8" xfId="51174"/>
    <cellStyle name="Comma 3 10 17 9" xfId="55464"/>
    <cellStyle name="Comma 3 10 18" xfId="5310"/>
    <cellStyle name="Comma 3 10 18 2" xfId="5311"/>
    <cellStyle name="Comma 3 10 18 2 2" xfId="35050"/>
    <cellStyle name="Comma 3 10 18 3" xfId="5312"/>
    <cellStyle name="Comma 3 10 18 3 2" xfId="38956"/>
    <cellStyle name="Comma 3 10 18 4" xfId="5313"/>
    <cellStyle name="Comma 3 10 18 4 2" xfId="42989"/>
    <cellStyle name="Comma 3 10 18 5" xfId="47109"/>
    <cellStyle name="Comma 3 10 18 6" xfId="51228"/>
    <cellStyle name="Comma 3 10 18 7" xfId="55518"/>
    <cellStyle name="Comma 3 10 18 8" xfId="24435"/>
    <cellStyle name="Comma 3 10 18 9" xfId="59250"/>
    <cellStyle name="Comma 3 10 19" xfId="5314"/>
    <cellStyle name="Comma 3 10 19 2" xfId="5315"/>
    <cellStyle name="Comma 3 10 19 2 2" xfId="35207"/>
    <cellStyle name="Comma 3 10 19 3" xfId="5316"/>
    <cellStyle name="Comma 3 10 19 3 2" xfId="39113"/>
    <cellStyle name="Comma 3 10 19 4" xfId="5317"/>
    <cellStyle name="Comma 3 10 19 4 2" xfId="43149"/>
    <cellStyle name="Comma 3 10 19 5" xfId="47266"/>
    <cellStyle name="Comma 3 10 19 6" xfId="51388"/>
    <cellStyle name="Comma 3 10 19 7" xfId="55675"/>
    <cellStyle name="Comma 3 10 19 8" xfId="24436"/>
    <cellStyle name="Comma 3 10 19 9" xfId="59251"/>
    <cellStyle name="Comma 3 10 2" xfId="5318"/>
    <cellStyle name="Comma 3 10 2 10" xfId="53728"/>
    <cellStyle name="Comma 3 10 2 11" xfId="24437"/>
    <cellStyle name="Comma 3 10 2 12" xfId="59252"/>
    <cellStyle name="Comma 3 10 2 2" xfId="5319"/>
    <cellStyle name="Comma 3 10 2 2 10" xfId="24438"/>
    <cellStyle name="Comma 3 10 2 2 11" xfId="59253"/>
    <cellStyle name="Comma 3 10 2 2 2" xfId="5320"/>
    <cellStyle name="Comma 3 10 2 2 2 2" xfId="5321"/>
    <cellStyle name="Comma 3 10 2 2 2 2 2" xfId="35736"/>
    <cellStyle name="Comma 3 10 2 2 2 3" xfId="5322"/>
    <cellStyle name="Comma 3 10 2 2 2 3 2" xfId="39642"/>
    <cellStyle name="Comma 3 10 2 2 2 4" xfId="5323"/>
    <cellStyle name="Comma 3 10 2 2 2 4 2" xfId="43688"/>
    <cellStyle name="Comma 3 10 2 2 2 5" xfId="47795"/>
    <cellStyle name="Comma 3 10 2 2 2 6" xfId="51927"/>
    <cellStyle name="Comma 3 10 2 2 2 7" xfId="56204"/>
    <cellStyle name="Comma 3 10 2 2 2 8" xfId="24439"/>
    <cellStyle name="Comma 3 10 2 2 2 9" xfId="59254"/>
    <cellStyle name="Comma 3 10 2 2 3" xfId="5324"/>
    <cellStyle name="Comma 3 10 2 2 3 2" xfId="30910"/>
    <cellStyle name="Comma 3 10 2 2 4" xfId="5325"/>
    <cellStyle name="Comma 3 10 2 2 4 2" xfId="33791"/>
    <cellStyle name="Comma 3 10 2 2 5" xfId="5326"/>
    <cellStyle name="Comma 3 10 2 2 5 2" xfId="37720"/>
    <cellStyle name="Comma 3 10 2 2 6" xfId="5327"/>
    <cellStyle name="Comma 3 10 2 2 6 2" xfId="41737"/>
    <cellStyle name="Comma 3 10 2 2 7" xfId="45873"/>
    <cellStyle name="Comma 3 10 2 2 8" xfId="49974"/>
    <cellStyle name="Comma 3 10 2 2 9" xfId="54286"/>
    <cellStyle name="Comma 3 10 2 3" xfId="5328"/>
    <cellStyle name="Comma 3 10 2 3 2" xfId="5329"/>
    <cellStyle name="Comma 3 10 2 3 2 2" xfId="35425"/>
    <cellStyle name="Comma 3 10 2 3 3" xfId="5330"/>
    <cellStyle name="Comma 3 10 2 3 3 2" xfId="39331"/>
    <cellStyle name="Comma 3 10 2 3 4" xfId="5331"/>
    <cellStyle name="Comma 3 10 2 3 4 2" xfId="43372"/>
    <cellStyle name="Comma 3 10 2 3 5" xfId="47484"/>
    <cellStyle name="Comma 3 10 2 3 6" xfId="51611"/>
    <cellStyle name="Comma 3 10 2 3 7" xfId="55893"/>
    <cellStyle name="Comma 3 10 2 3 8" xfId="24440"/>
    <cellStyle name="Comma 3 10 2 3 9" xfId="59255"/>
    <cellStyle name="Comma 3 10 2 4" xfId="5332"/>
    <cellStyle name="Comma 3 10 2 4 2" xfId="57792"/>
    <cellStyle name="Comma 3 10 2 4 3" xfId="30909"/>
    <cellStyle name="Comma 3 10 2 5" xfId="5333"/>
    <cellStyle name="Comma 3 10 2 5 2" xfId="33438"/>
    <cellStyle name="Comma 3 10 2 6" xfId="5334"/>
    <cellStyle name="Comma 3 10 2 6 2" xfId="37413"/>
    <cellStyle name="Comma 3 10 2 7" xfId="5335"/>
    <cellStyle name="Comma 3 10 2 7 2" xfId="41427"/>
    <cellStyle name="Comma 3 10 2 8" xfId="45567"/>
    <cellStyle name="Comma 3 10 2 9" xfId="49657"/>
    <cellStyle name="Comma 3 10 20" xfId="5336"/>
    <cellStyle name="Comma 3 10 20 2" xfId="5337"/>
    <cellStyle name="Comma 3 10 20 2 2" xfId="36975"/>
    <cellStyle name="Comma 3 10 20 3" xfId="5338"/>
    <cellStyle name="Comma 3 10 20 3 2" xfId="40879"/>
    <cellStyle name="Comma 3 10 20 4" xfId="5339"/>
    <cellStyle name="Comma 3 10 20 4 2" xfId="44940"/>
    <cellStyle name="Comma 3 10 20 5" xfId="49032"/>
    <cellStyle name="Comma 3 10 20 6" xfId="53179"/>
    <cellStyle name="Comma 3 10 20 7" xfId="57441"/>
    <cellStyle name="Comma 3 10 20 8" xfId="24441"/>
    <cellStyle name="Comma 3 10 20 9" xfId="59256"/>
    <cellStyle name="Comma 3 10 21" xfId="5340"/>
    <cellStyle name="Comma 3 10 21 2" xfId="5341"/>
    <cellStyle name="Comma 3 10 21 2 2" xfId="37032"/>
    <cellStyle name="Comma 3 10 21 3" xfId="5342"/>
    <cellStyle name="Comma 3 10 21 3 2" xfId="40935"/>
    <cellStyle name="Comma 3 10 21 4" xfId="44996"/>
    <cellStyle name="Comma 3 10 21 5" xfId="49088"/>
    <cellStyle name="Comma 3 10 21 6" xfId="53235"/>
    <cellStyle name="Comma 3 10 21 7" xfId="57497"/>
    <cellStyle name="Comma 3 10 21 8" xfId="30900"/>
    <cellStyle name="Comma 3 10 22" xfId="5343"/>
    <cellStyle name="Comma 3 10 22 2" xfId="5344"/>
    <cellStyle name="Comma 3 10 22 2 2" xfId="40993"/>
    <cellStyle name="Comma 3 10 22 3" xfId="45054"/>
    <cellStyle name="Comma 3 10 22 4" xfId="49146"/>
    <cellStyle name="Comma 3 10 22 5" xfId="53293"/>
    <cellStyle name="Comma 3 10 22 6" xfId="57555"/>
    <cellStyle name="Comma 3 10 22 7" xfId="33097"/>
    <cellStyle name="Comma 3 10 23" xfId="5345"/>
    <cellStyle name="Comma 3 10 23 2" xfId="45116"/>
    <cellStyle name="Comma 3 10 23 3" xfId="49208"/>
    <cellStyle name="Comma 3 10 23 4" xfId="53355"/>
    <cellStyle name="Comma 3 10 23 5" xfId="57617"/>
    <cellStyle name="Comma 3 10 23 6" xfId="37108"/>
    <cellStyle name="Comma 3 10 24" xfId="5346"/>
    <cellStyle name="Comma 3 10 24 2" xfId="49266"/>
    <cellStyle name="Comma 3 10 24 3" xfId="53413"/>
    <cellStyle name="Comma 3 10 24 4" xfId="57675"/>
    <cellStyle name="Comma 3 10 24 5" xfId="41118"/>
    <cellStyle name="Comma 3 10 25" xfId="45255"/>
    <cellStyle name="Comma 3 10 25 2" xfId="53472"/>
    <cellStyle name="Comma 3 10 25 3" xfId="57734"/>
    <cellStyle name="Comma 3 10 26" xfId="49432"/>
    <cellStyle name="Comma 3 10 27" xfId="53593"/>
    <cellStyle name="Comma 3 10 28" xfId="24418"/>
    <cellStyle name="Comma 3 10 29" xfId="59233"/>
    <cellStyle name="Comma 3 10 3" xfId="5347"/>
    <cellStyle name="Comma 3 10 3 10" xfId="24442"/>
    <cellStyle name="Comma 3 10 3 11" xfId="59257"/>
    <cellStyle name="Comma 3 10 3 2" xfId="5348"/>
    <cellStyle name="Comma 3 10 3 2 2" xfId="5349"/>
    <cellStyle name="Comma 3 10 3 2 2 2" xfId="35737"/>
    <cellStyle name="Comma 3 10 3 2 3" xfId="5350"/>
    <cellStyle name="Comma 3 10 3 2 3 2" xfId="39643"/>
    <cellStyle name="Comma 3 10 3 2 4" xfId="5351"/>
    <cellStyle name="Comma 3 10 3 2 4 2" xfId="43689"/>
    <cellStyle name="Comma 3 10 3 2 5" xfId="47796"/>
    <cellStyle name="Comma 3 10 3 2 6" xfId="51928"/>
    <cellStyle name="Comma 3 10 3 2 7" xfId="56205"/>
    <cellStyle name="Comma 3 10 3 2 8" xfId="24443"/>
    <cellStyle name="Comma 3 10 3 2 9" xfId="59258"/>
    <cellStyle name="Comma 3 10 3 3" xfId="5352"/>
    <cellStyle name="Comma 3 10 3 3 2" xfId="30911"/>
    <cellStyle name="Comma 3 10 3 4" xfId="5353"/>
    <cellStyle name="Comma 3 10 3 4 2" xfId="33792"/>
    <cellStyle name="Comma 3 10 3 5" xfId="5354"/>
    <cellStyle name="Comma 3 10 3 5 2" xfId="37721"/>
    <cellStyle name="Comma 3 10 3 6" xfId="5355"/>
    <cellStyle name="Comma 3 10 3 6 2" xfId="41738"/>
    <cellStyle name="Comma 3 10 3 7" xfId="45874"/>
    <cellStyle name="Comma 3 10 3 8" xfId="49975"/>
    <cellStyle name="Comma 3 10 3 9" xfId="54287"/>
    <cellStyle name="Comma 3 10 4" xfId="5356"/>
    <cellStyle name="Comma 3 10 4 10" xfId="24444"/>
    <cellStyle name="Comma 3 10 4 11" xfId="59259"/>
    <cellStyle name="Comma 3 10 4 2" xfId="5357"/>
    <cellStyle name="Comma 3 10 4 2 2" xfId="5358"/>
    <cellStyle name="Comma 3 10 4 2 2 2" xfId="36202"/>
    <cellStyle name="Comma 3 10 4 2 3" xfId="5359"/>
    <cellStyle name="Comma 3 10 4 2 3 2" xfId="40108"/>
    <cellStyle name="Comma 3 10 4 2 4" xfId="5360"/>
    <cellStyle name="Comma 3 10 4 2 4 2" xfId="44169"/>
    <cellStyle name="Comma 3 10 4 2 5" xfId="48261"/>
    <cellStyle name="Comma 3 10 4 2 6" xfId="52408"/>
    <cellStyle name="Comma 3 10 4 2 7" xfId="56670"/>
    <cellStyle name="Comma 3 10 4 2 8" xfId="24445"/>
    <cellStyle name="Comma 3 10 4 2 9" xfId="59260"/>
    <cellStyle name="Comma 3 10 4 3" xfId="5361"/>
    <cellStyle name="Comma 3 10 4 3 2" xfId="30912"/>
    <cellStyle name="Comma 3 10 4 4" xfId="5362"/>
    <cellStyle name="Comma 3 10 4 4 2" xfId="34280"/>
    <cellStyle name="Comma 3 10 4 5" xfId="5363"/>
    <cellStyle name="Comma 3 10 4 5 2" xfId="38186"/>
    <cellStyle name="Comma 3 10 4 6" xfId="5364"/>
    <cellStyle name="Comma 3 10 4 6 2" xfId="42218"/>
    <cellStyle name="Comma 3 10 4 7" xfId="46339"/>
    <cellStyle name="Comma 3 10 4 8" xfId="50456"/>
    <cellStyle name="Comma 3 10 4 9" xfId="54748"/>
    <cellStyle name="Comma 3 10 5" xfId="5365"/>
    <cellStyle name="Comma 3 10 5 10" xfId="24446"/>
    <cellStyle name="Comma 3 10 5 11" xfId="59261"/>
    <cellStyle name="Comma 3 10 5 2" xfId="5366"/>
    <cellStyle name="Comma 3 10 5 2 2" xfId="5367"/>
    <cellStyle name="Comma 3 10 5 2 2 2" xfId="36256"/>
    <cellStyle name="Comma 3 10 5 2 3" xfId="5368"/>
    <cellStyle name="Comma 3 10 5 2 3 2" xfId="40162"/>
    <cellStyle name="Comma 3 10 5 2 4" xfId="5369"/>
    <cellStyle name="Comma 3 10 5 2 4 2" xfId="44223"/>
    <cellStyle name="Comma 3 10 5 2 5" xfId="48315"/>
    <cellStyle name="Comma 3 10 5 2 6" xfId="52462"/>
    <cellStyle name="Comma 3 10 5 2 7" xfId="56724"/>
    <cellStyle name="Comma 3 10 5 2 8" xfId="24447"/>
    <cellStyle name="Comma 3 10 5 2 9" xfId="59262"/>
    <cellStyle name="Comma 3 10 5 3" xfId="5370"/>
    <cellStyle name="Comma 3 10 5 3 2" xfId="30913"/>
    <cellStyle name="Comma 3 10 5 4" xfId="5371"/>
    <cellStyle name="Comma 3 10 5 4 2" xfId="34334"/>
    <cellStyle name="Comma 3 10 5 5" xfId="5372"/>
    <cellStyle name="Comma 3 10 5 5 2" xfId="38240"/>
    <cellStyle name="Comma 3 10 5 6" xfId="5373"/>
    <cellStyle name="Comma 3 10 5 6 2" xfId="42272"/>
    <cellStyle name="Comma 3 10 5 7" xfId="46393"/>
    <cellStyle name="Comma 3 10 5 8" xfId="50510"/>
    <cellStyle name="Comma 3 10 5 9" xfId="54802"/>
    <cellStyle name="Comma 3 10 6" xfId="5374"/>
    <cellStyle name="Comma 3 10 6 10" xfId="24448"/>
    <cellStyle name="Comma 3 10 6 11" xfId="59263"/>
    <cellStyle name="Comma 3 10 6 2" xfId="5375"/>
    <cellStyle name="Comma 3 10 6 2 2" xfId="5376"/>
    <cellStyle name="Comma 3 10 6 2 2 2" xfId="36310"/>
    <cellStyle name="Comma 3 10 6 2 3" xfId="5377"/>
    <cellStyle name="Comma 3 10 6 2 3 2" xfId="40216"/>
    <cellStyle name="Comma 3 10 6 2 4" xfId="5378"/>
    <cellStyle name="Comma 3 10 6 2 4 2" xfId="44277"/>
    <cellStyle name="Comma 3 10 6 2 5" xfId="48369"/>
    <cellStyle name="Comma 3 10 6 2 6" xfId="52516"/>
    <cellStyle name="Comma 3 10 6 2 7" xfId="56778"/>
    <cellStyle name="Comma 3 10 6 2 8" xfId="24449"/>
    <cellStyle name="Comma 3 10 6 2 9" xfId="59264"/>
    <cellStyle name="Comma 3 10 6 3" xfId="5379"/>
    <cellStyle name="Comma 3 10 6 3 2" xfId="30914"/>
    <cellStyle name="Comma 3 10 6 4" xfId="5380"/>
    <cellStyle name="Comma 3 10 6 4 2" xfId="34388"/>
    <cellStyle name="Comma 3 10 6 5" xfId="5381"/>
    <cellStyle name="Comma 3 10 6 5 2" xfId="38294"/>
    <cellStyle name="Comma 3 10 6 6" xfId="5382"/>
    <cellStyle name="Comma 3 10 6 6 2" xfId="42326"/>
    <cellStyle name="Comma 3 10 6 7" xfId="46447"/>
    <cellStyle name="Comma 3 10 6 8" xfId="50564"/>
    <cellStyle name="Comma 3 10 6 9" xfId="54856"/>
    <cellStyle name="Comma 3 10 7" xfId="5383"/>
    <cellStyle name="Comma 3 10 7 10" xfId="24450"/>
    <cellStyle name="Comma 3 10 7 11" xfId="59265"/>
    <cellStyle name="Comma 3 10 7 2" xfId="5384"/>
    <cellStyle name="Comma 3 10 7 2 2" xfId="5385"/>
    <cellStyle name="Comma 3 10 7 2 2 2" xfId="36362"/>
    <cellStyle name="Comma 3 10 7 2 3" xfId="5386"/>
    <cellStyle name="Comma 3 10 7 2 3 2" xfId="40268"/>
    <cellStyle name="Comma 3 10 7 2 4" xfId="5387"/>
    <cellStyle name="Comma 3 10 7 2 4 2" xfId="44329"/>
    <cellStyle name="Comma 3 10 7 2 5" xfId="48421"/>
    <cellStyle name="Comma 3 10 7 2 6" xfId="52568"/>
    <cellStyle name="Comma 3 10 7 2 7" xfId="56830"/>
    <cellStyle name="Comma 3 10 7 2 8" xfId="24451"/>
    <cellStyle name="Comma 3 10 7 2 9" xfId="59266"/>
    <cellStyle name="Comma 3 10 7 3" xfId="5388"/>
    <cellStyle name="Comma 3 10 7 3 2" xfId="30915"/>
    <cellStyle name="Comma 3 10 7 4" xfId="5389"/>
    <cellStyle name="Comma 3 10 7 4 2" xfId="34440"/>
    <cellStyle name="Comma 3 10 7 5" xfId="5390"/>
    <cellStyle name="Comma 3 10 7 5 2" xfId="38346"/>
    <cellStyle name="Comma 3 10 7 6" xfId="5391"/>
    <cellStyle name="Comma 3 10 7 6 2" xfId="42378"/>
    <cellStyle name="Comma 3 10 7 7" xfId="46499"/>
    <cellStyle name="Comma 3 10 7 8" xfId="50616"/>
    <cellStyle name="Comma 3 10 7 9" xfId="54908"/>
    <cellStyle name="Comma 3 10 8" xfId="5392"/>
    <cellStyle name="Comma 3 10 8 10" xfId="24452"/>
    <cellStyle name="Comma 3 10 8 11" xfId="59267"/>
    <cellStyle name="Comma 3 10 8 2" xfId="5393"/>
    <cellStyle name="Comma 3 10 8 2 2" xfId="5394"/>
    <cellStyle name="Comma 3 10 8 2 2 2" xfId="36415"/>
    <cellStyle name="Comma 3 10 8 2 3" xfId="5395"/>
    <cellStyle name="Comma 3 10 8 2 3 2" xfId="40321"/>
    <cellStyle name="Comma 3 10 8 2 4" xfId="5396"/>
    <cellStyle name="Comma 3 10 8 2 4 2" xfId="44382"/>
    <cellStyle name="Comma 3 10 8 2 5" xfId="48474"/>
    <cellStyle name="Comma 3 10 8 2 6" xfId="52621"/>
    <cellStyle name="Comma 3 10 8 2 7" xfId="56883"/>
    <cellStyle name="Comma 3 10 8 2 8" xfId="24453"/>
    <cellStyle name="Comma 3 10 8 2 9" xfId="59268"/>
    <cellStyle name="Comma 3 10 8 3" xfId="5397"/>
    <cellStyle name="Comma 3 10 8 3 2" xfId="30916"/>
    <cellStyle name="Comma 3 10 8 4" xfId="5398"/>
    <cellStyle name="Comma 3 10 8 4 2" xfId="34492"/>
    <cellStyle name="Comma 3 10 8 5" xfId="5399"/>
    <cellStyle name="Comma 3 10 8 5 2" xfId="38398"/>
    <cellStyle name="Comma 3 10 8 6" xfId="5400"/>
    <cellStyle name="Comma 3 10 8 6 2" xfId="42431"/>
    <cellStyle name="Comma 3 10 8 7" xfId="46551"/>
    <cellStyle name="Comma 3 10 8 8" xfId="50670"/>
    <cellStyle name="Comma 3 10 8 9" xfId="54960"/>
    <cellStyle name="Comma 3 10 9" xfId="5401"/>
    <cellStyle name="Comma 3 10 9 10" xfId="24454"/>
    <cellStyle name="Comma 3 10 9 11" xfId="59269"/>
    <cellStyle name="Comma 3 10 9 2" xfId="5402"/>
    <cellStyle name="Comma 3 10 9 2 2" xfId="5403"/>
    <cellStyle name="Comma 3 10 9 2 2 2" xfId="36468"/>
    <cellStyle name="Comma 3 10 9 2 3" xfId="5404"/>
    <cellStyle name="Comma 3 10 9 2 3 2" xfId="40374"/>
    <cellStyle name="Comma 3 10 9 2 4" xfId="5405"/>
    <cellStyle name="Comma 3 10 9 2 4 2" xfId="44435"/>
    <cellStyle name="Comma 3 10 9 2 5" xfId="48527"/>
    <cellStyle name="Comma 3 10 9 2 6" xfId="52674"/>
    <cellStyle name="Comma 3 10 9 2 7" xfId="56936"/>
    <cellStyle name="Comma 3 10 9 2 8" xfId="24455"/>
    <cellStyle name="Comma 3 10 9 2 9" xfId="59270"/>
    <cellStyle name="Comma 3 10 9 3" xfId="5406"/>
    <cellStyle name="Comma 3 10 9 3 2" xfId="30917"/>
    <cellStyle name="Comma 3 10 9 4" xfId="5407"/>
    <cellStyle name="Comma 3 10 9 4 2" xfId="34545"/>
    <cellStyle name="Comma 3 10 9 5" xfId="5408"/>
    <cellStyle name="Comma 3 10 9 5 2" xfId="38451"/>
    <cellStyle name="Comma 3 10 9 6" xfId="5409"/>
    <cellStyle name="Comma 3 10 9 6 2" xfId="42484"/>
    <cellStyle name="Comma 3 10 9 7" xfId="46604"/>
    <cellStyle name="Comma 3 10 9 8" xfId="50723"/>
    <cellStyle name="Comma 3 10 9 9" xfId="55013"/>
    <cellStyle name="Comma 3 11" xfId="5410"/>
    <cellStyle name="Comma 3 11 10" xfId="5411"/>
    <cellStyle name="Comma 3 11 10 10" xfId="24457"/>
    <cellStyle name="Comma 3 11 10 11" xfId="59272"/>
    <cellStyle name="Comma 3 11 10 2" xfId="5412"/>
    <cellStyle name="Comma 3 11 10 2 2" xfId="5413"/>
    <cellStyle name="Comma 3 11 10 2 2 2" xfId="36587"/>
    <cellStyle name="Comma 3 11 10 2 3" xfId="5414"/>
    <cellStyle name="Comma 3 11 10 2 3 2" xfId="40493"/>
    <cellStyle name="Comma 3 11 10 2 4" xfId="5415"/>
    <cellStyle name="Comma 3 11 10 2 4 2" xfId="44554"/>
    <cellStyle name="Comma 3 11 10 2 5" xfId="48646"/>
    <cellStyle name="Comma 3 11 10 2 6" xfId="52793"/>
    <cellStyle name="Comma 3 11 10 2 7" xfId="57055"/>
    <cellStyle name="Comma 3 11 10 2 8" xfId="24458"/>
    <cellStyle name="Comma 3 11 10 2 9" xfId="59273"/>
    <cellStyle name="Comma 3 11 10 3" xfId="5416"/>
    <cellStyle name="Comma 3 11 10 3 2" xfId="30919"/>
    <cellStyle name="Comma 3 11 10 4" xfId="5417"/>
    <cellStyle name="Comma 3 11 10 4 2" xfId="34664"/>
    <cellStyle name="Comma 3 11 10 5" xfId="5418"/>
    <cellStyle name="Comma 3 11 10 5 2" xfId="38570"/>
    <cellStyle name="Comma 3 11 10 6" xfId="5419"/>
    <cellStyle name="Comma 3 11 10 6 2" xfId="42603"/>
    <cellStyle name="Comma 3 11 10 7" xfId="46723"/>
    <cellStyle name="Comma 3 11 10 8" xfId="50842"/>
    <cellStyle name="Comma 3 11 10 9" xfId="55132"/>
    <cellStyle name="Comma 3 11 11" xfId="5420"/>
    <cellStyle name="Comma 3 11 11 10" xfId="24459"/>
    <cellStyle name="Comma 3 11 11 11" xfId="59274"/>
    <cellStyle name="Comma 3 11 11 2" xfId="5421"/>
    <cellStyle name="Comma 3 11 11 2 2" xfId="5422"/>
    <cellStyle name="Comma 3 11 11 2 2 2" xfId="36645"/>
    <cellStyle name="Comma 3 11 11 2 3" xfId="5423"/>
    <cellStyle name="Comma 3 11 11 2 3 2" xfId="40550"/>
    <cellStyle name="Comma 3 11 11 2 4" xfId="5424"/>
    <cellStyle name="Comma 3 11 11 2 4 2" xfId="44611"/>
    <cellStyle name="Comma 3 11 11 2 5" xfId="48703"/>
    <cellStyle name="Comma 3 11 11 2 6" xfId="52850"/>
    <cellStyle name="Comma 3 11 11 2 7" xfId="57112"/>
    <cellStyle name="Comma 3 11 11 2 8" xfId="24460"/>
    <cellStyle name="Comma 3 11 11 2 9" xfId="59275"/>
    <cellStyle name="Comma 3 11 11 3" xfId="5425"/>
    <cellStyle name="Comma 3 11 11 3 2" xfId="30920"/>
    <cellStyle name="Comma 3 11 11 4" xfId="5426"/>
    <cellStyle name="Comma 3 11 11 4 2" xfId="34721"/>
    <cellStyle name="Comma 3 11 11 5" xfId="5427"/>
    <cellStyle name="Comma 3 11 11 5 2" xfId="38627"/>
    <cellStyle name="Comma 3 11 11 6" xfId="5428"/>
    <cellStyle name="Comma 3 11 11 6 2" xfId="42660"/>
    <cellStyle name="Comma 3 11 11 7" xfId="46780"/>
    <cellStyle name="Comma 3 11 11 8" xfId="50899"/>
    <cellStyle name="Comma 3 11 11 9" xfId="55189"/>
    <cellStyle name="Comma 3 11 12" xfId="5429"/>
    <cellStyle name="Comma 3 11 12 10" xfId="24461"/>
    <cellStyle name="Comma 3 11 12 11" xfId="59276"/>
    <cellStyle name="Comma 3 11 12 2" xfId="5430"/>
    <cellStyle name="Comma 3 11 12 2 2" xfId="5431"/>
    <cellStyle name="Comma 3 11 12 2 2 2" xfId="36698"/>
    <cellStyle name="Comma 3 11 12 2 3" xfId="5432"/>
    <cellStyle name="Comma 3 11 12 2 3 2" xfId="40603"/>
    <cellStyle name="Comma 3 11 12 2 4" xfId="5433"/>
    <cellStyle name="Comma 3 11 12 2 4 2" xfId="44664"/>
    <cellStyle name="Comma 3 11 12 2 5" xfId="48756"/>
    <cellStyle name="Comma 3 11 12 2 6" xfId="52903"/>
    <cellStyle name="Comma 3 11 12 2 7" xfId="57165"/>
    <cellStyle name="Comma 3 11 12 2 8" xfId="24462"/>
    <cellStyle name="Comma 3 11 12 2 9" xfId="59277"/>
    <cellStyle name="Comma 3 11 12 3" xfId="5434"/>
    <cellStyle name="Comma 3 11 12 3 2" xfId="30921"/>
    <cellStyle name="Comma 3 11 12 4" xfId="5435"/>
    <cellStyle name="Comma 3 11 12 4 2" xfId="34774"/>
    <cellStyle name="Comma 3 11 12 5" xfId="5436"/>
    <cellStyle name="Comma 3 11 12 5 2" xfId="38680"/>
    <cellStyle name="Comma 3 11 12 6" xfId="5437"/>
    <cellStyle name="Comma 3 11 12 6 2" xfId="42713"/>
    <cellStyle name="Comma 3 11 12 7" xfId="46833"/>
    <cellStyle name="Comma 3 11 12 8" xfId="50952"/>
    <cellStyle name="Comma 3 11 12 9" xfId="55242"/>
    <cellStyle name="Comma 3 11 13" xfId="5438"/>
    <cellStyle name="Comma 3 11 13 10" xfId="24463"/>
    <cellStyle name="Comma 3 11 13 11" xfId="59278"/>
    <cellStyle name="Comma 3 11 13 2" xfId="5439"/>
    <cellStyle name="Comma 3 11 13 2 2" xfId="5440"/>
    <cellStyle name="Comma 3 11 13 2 2 2" xfId="36761"/>
    <cellStyle name="Comma 3 11 13 2 3" xfId="5441"/>
    <cellStyle name="Comma 3 11 13 2 3 2" xfId="40665"/>
    <cellStyle name="Comma 3 11 13 2 4" xfId="5442"/>
    <cellStyle name="Comma 3 11 13 2 4 2" xfId="44726"/>
    <cellStyle name="Comma 3 11 13 2 5" xfId="48818"/>
    <cellStyle name="Comma 3 11 13 2 6" xfId="52965"/>
    <cellStyle name="Comma 3 11 13 2 7" xfId="57227"/>
    <cellStyle name="Comma 3 11 13 2 8" xfId="24464"/>
    <cellStyle name="Comma 3 11 13 2 9" xfId="59279"/>
    <cellStyle name="Comma 3 11 13 3" xfId="5443"/>
    <cellStyle name="Comma 3 11 13 3 2" xfId="30922"/>
    <cellStyle name="Comma 3 11 13 4" xfId="5444"/>
    <cellStyle name="Comma 3 11 13 4 2" xfId="34836"/>
    <cellStyle name="Comma 3 11 13 5" xfId="5445"/>
    <cellStyle name="Comma 3 11 13 5 2" xfId="38742"/>
    <cellStyle name="Comma 3 11 13 6" xfId="5446"/>
    <cellStyle name="Comma 3 11 13 6 2" xfId="42775"/>
    <cellStyle name="Comma 3 11 13 7" xfId="46895"/>
    <cellStyle name="Comma 3 11 13 8" xfId="51014"/>
    <cellStyle name="Comma 3 11 13 9" xfId="55304"/>
    <cellStyle name="Comma 3 11 14" xfId="5447"/>
    <cellStyle name="Comma 3 11 14 10" xfId="24465"/>
    <cellStyle name="Comma 3 11 14 11" xfId="59280"/>
    <cellStyle name="Comma 3 11 14 2" xfId="5448"/>
    <cellStyle name="Comma 3 11 14 2 2" xfId="5449"/>
    <cellStyle name="Comma 3 11 14 2 2 2" xfId="36818"/>
    <cellStyle name="Comma 3 11 14 2 3" xfId="5450"/>
    <cellStyle name="Comma 3 11 14 2 3 2" xfId="40722"/>
    <cellStyle name="Comma 3 11 14 2 4" xfId="5451"/>
    <cellStyle name="Comma 3 11 14 2 4 2" xfId="44783"/>
    <cellStyle name="Comma 3 11 14 2 5" xfId="48875"/>
    <cellStyle name="Comma 3 11 14 2 6" xfId="53022"/>
    <cellStyle name="Comma 3 11 14 2 7" xfId="57284"/>
    <cellStyle name="Comma 3 11 14 2 8" xfId="24466"/>
    <cellStyle name="Comma 3 11 14 2 9" xfId="59281"/>
    <cellStyle name="Comma 3 11 14 3" xfId="5452"/>
    <cellStyle name="Comma 3 11 14 3 2" xfId="30923"/>
    <cellStyle name="Comma 3 11 14 4" xfId="5453"/>
    <cellStyle name="Comma 3 11 14 4 2" xfId="34893"/>
    <cellStyle name="Comma 3 11 14 5" xfId="5454"/>
    <cellStyle name="Comma 3 11 14 5 2" xfId="38799"/>
    <cellStyle name="Comma 3 11 14 6" xfId="5455"/>
    <cellStyle name="Comma 3 11 14 6 2" xfId="42832"/>
    <cellStyle name="Comma 3 11 14 7" xfId="46952"/>
    <cellStyle name="Comma 3 11 14 8" xfId="51071"/>
    <cellStyle name="Comma 3 11 14 9" xfId="55361"/>
    <cellStyle name="Comma 3 11 15" xfId="5456"/>
    <cellStyle name="Comma 3 11 15 10" xfId="24467"/>
    <cellStyle name="Comma 3 11 15 11" xfId="59282"/>
    <cellStyle name="Comma 3 11 15 2" xfId="5457"/>
    <cellStyle name="Comma 3 11 15 2 2" xfId="5458"/>
    <cellStyle name="Comma 3 11 15 2 2 2" xfId="36870"/>
    <cellStyle name="Comma 3 11 15 2 3" xfId="5459"/>
    <cellStyle name="Comma 3 11 15 2 3 2" xfId="40774"/>
    <cellStyle name="Comma 3 11 15 2 4" xfId="5460"/>
    <cellStyle name="Comma 3 11 15 2 4 2" xfId="44835"/>
    <cellStyle name="Comma 3 11 15 2 5" xfId="48927"/>
    <cellStyle name="Comma 3 11 15 2 6" xfId="53074"/>
    <cellStyle name="Comma 3 11 15 2 7" xfId="57336"/>
    <cellStyle name="Comma 3 11 15 2 8" xfId="24468"/>
    <cellStyle name="Comma 3 11 15 2 9" xfId="59283"/>
    <cellStyle name="Comma 3 11 15 3" xfId="5461"/>
    <cellStyle name="Comma 3 11 15 3 2" xfId="30924"/>
    <cellStyle name="Comma 3 11 15 4" xfId="5462"/>
    <cellStyle name="Comma 3 11 15 4 2" xfId="34945"/>
    <cellStyle name="Comma 3 11 15 5" xfId="5463"/>
    <cellStyle name="Comma 3 11 15 5 2" xfId="38851"/>
    <cellStyle name="Comma 3 11 15 6" xfId="5464"/>
    <cellStyle name="Comma 3 11 15 6 2" xfId="42884"/>
    <cellStyle name="Comma 3 11 15 7" xfId="47004"/>
    <cellStyle name="Comma 3 11 15 8" xfId="51123"/>
    <cellStyle name="Comma 3 11 15 9" xfId="55413"/>
    <cellStyle name="Comma 3 11 16" xfId="5465"/>
    <cellStyle name="Comma 3 11 16 10" xfId="24469"/>
    <cellStyle name="Comma 3 11 16 11" xfId="59284"/>
    <cellStyle name="Comma 3 11 16 2" xfId="5466"/>
    <cellStyle name="Comma 3 11 16 2 2" xfId="5467"/>
    <cellStyle name="Comma 3 11 16 2 2 2" xfId="36922"/>
    <cellStyle name="Comma 3 11 16 2 3" xfId="5468"/>
    <cellStyle name="Comma 3 11 16 2 3 2" xfId="40826"/>
    <cellStyle name="Comma 3 11 16 2 4" xfId="5469"/>
    <cellStyle name="Comma 3 11 16 2 4 2" xfId="44887"/>
    <cellStyle name="Comma 3 11 16 2 5" xfId="48979"/>
    <cellStyle name="Comma 3 11 16 2 6" xfId="53126"/>
    <cellStyle name="Comma 3 11 16 2 7" xfId="57388"/>
    <cellStyle name="Comma 3 11 16 2 8" xfId="24470"/>
    <cellStyle name="Comma 3 11 16 2 9" xfId="59285"/>
    <cellStyle name="Comma 3 11 16 3" xfId="5470"/>
    <cellStyle name="Comma 3 11 16 3 2" xfId="30925"/>
    <cellStyle name="Comma 3 11 16 4" xfId="5471"/>
    <cellStyle name="Comma 3 11 16 4 2" xfId="34997"/>
    <cellStyle name="Comma 3 11 16 5" xfId="5472"/>
    <cellStyle name="Comma 3 11 16 5 2" xfId="38903"/>
    <cellStyle name="Comma 3 11 16 6" xfId="5473"/>
    <cellStyle name="Comma 3 11 16 6 2" xfId="42936"/>
    <cellStyle name="Comma 3 11 16 7" xfId="47056"/>
    <cellStyle name="Comma 3 11 16 8" xfId="51175"/>
    <cellStyle name="Comma 3 11 16 9" xfId="55465"/>
    <cellStyle name="Comma 3 11 17" xfId="5474"/>
    <cellStyle name="Comma 3 11 17 2" xfId="5475"/>
    <cellStyle name="Comma 3 11 17 2 2" xfId="35051"/>
    <cellStyle name="Comma 3 11 17 3" xfId="5476"/>
    <cellStyle name="Comma 3 11 17 3 2" xfId="38957"/>
    <cellStyle name="Comma 3 11 17 4" xfId="5477"/>
    <cellStyle name="Comma 3 11 17 4 2" xfId="42990"/>
    <cellStyle name="Comma 3 11 17 5" xfId="47110"/>
    <cellStyle name="Comma 3 11 17 6" xfId="51229"/>
    <cellStyle name="Comma 3 11 17 7" xfId="55519"/>
    <cellStyle name="Comma 3 11 17 8" xfId="24471"/>
    <cellStyle name="Comma 3 11 17 9" xfId="59286"/>
    <cellStyle name="Comma 3 11 18" xfId="5478"/>
    <cellStyle name="Comma 3 11 18 2" xfId="5479"/>
    <cellStyle name="Comma 3 11 18 2 2" xfId="35314"/>
    <cellStyle name="Comma 3 11 18 3" xfId="5480"/>
    <cellStyle name="Comma 3 11 18 3 2" xfId="39220"/>
    <cellStyle name="Comma 3 11 18 4" xfId="5481"/>
    <cellStyle name="Comma 3 11 18 4 2" xfId="43261"/>
    <cellStyle name="Comma 3 11 18 5" xfId="47373"/>
    <cellStyle name="Comma 3 11 18 6" xfId="51500"/>
    <cellStyle name="Comma 3 11 18 7" xfId="55782"/>
    <cellStyle name="Comma 3 11 18 8" xfId="24472"/>
    <cellStyle name="Comma 3 11 18 9" xfId="59287"/>
    <cellStyle name="Comma 3 11 19" xfId="5482"/>
    <cellStyle name="Comma 3 11 19 2" xfId="5483"/>
    <cellStyle name="Comma 3 11 19 2 2" xfId="36976"/>
    <cellStyle name="Comma 3 11 19 3" xfId="5484"/>
    <cellStyle name="Comma 3 11 19 3 2" xfId="40880"/>
    <cellStyle name="Comma 3 11 19 4" xfId="5485"/>
    <cellStyle name="Comma 3 11 19 4 2" xfId="44941"/>
    <cellStyle name="Comma 3 11 19 5" xfId="49033"/>
    <cellStyle name="Comma 3 11 19 6" xfId="53180"/>
    <cellStyle name="Comma 3 11 19 7" xfId="57442"/>
    <cellStyle name="Comma 3 11 19 8" xfId="24473"/>
    <cellStyle name="Comma 3 11 19 9" xfId="59288"/>
    <cellStyle name="Comma 3 11 2" xfId="5486"/>
    <cellStyle name="Comma 3 11 2 10" xfId="24474"/>
    <cellStyle name="Comma 3 11 2 11" xfId="59289"/>
    <cellStyle name="Comma 3 11 2 2" xfId="5487"/>
    <cellStyle name="Comma 3 11 2 2 2" xfId="5488"/>
    <cellStyle name="Comma 3 11 2 2 2 2" xfId="35738"/>
    <cellStyle name="Comma 3 11 2 2 3" xfId="5489"/>
    <cellStyle name="Comma 3 11 2 2 3 2" xfId="39644"/>
    <cellStyle name="Comma 3 11 2 2 4" xfId="5490"/>
    <cellStyle name="Comma 3 11 2 2 4 2" xfId="43690"/>
    <cellStyle name="Comma 3 11 2 2 5" xfId="47797"/>
    <cellStyle name="Comma 3 11 2 2 6" xfId="51929"/>
    <cellStyle name="Comma 3 11 2 2 7" xfId="56206"/>
    <cellStyle name="Comma 3 11 2 2 8" xfId="24475"/>
    <cellStyle name="Comma 3 11 2 2 9" xfId="59290"/>
    <cellStyle name="Comma 3 11 2 3" xfId="5491"/>
    <cellStyle name="Comma 3 11 2 3 2" xfId="57793"/>
    <cellStyle name="Comma 3 11 2 3 3" xfId="30926"/>
    <cellStyle name="Comma 3 11 2 4" xfId="5492"/>
    <cellStyle name="Comma 3 11 2 4 2" xfId="33793"/>
    <cellStyle name="Comma 3 11 2 5" xfId="5493"/>
    <cellStyle name="Comma 3 11 2 5 2" xfId="37722"/>
    <cellStyle name="Comma 3 11 2 6" xfId="5494"/>
    <cellStyle name="Comma 3 11 2 6 2" xfId="41739"/>
    <cellStyle name="Comma 3 11 2 7" xfId="45875"/>
    <cellStyle name="Comma 3 11 2 8" xfId="49976"/>
    <cellStyle name="Comma 3 11 2 9" xfId="53729"/>
    <cellStyle name="Comma 3 11 20" xfId="5495"/>
    <cellStyle name="Comma 3 11 20 2" xfId="5496"/>
    <cellStyle name="Comma 3 11 20 2 2" xfId="37033"/>
    <cellStyle name="Comma 3 11 20 3" xfId="5497"/>
    <cellStyle name="Comma 3 11 20 3 2" xfId="40936"/>
    <cellStyle name="Comma 3 11 20 4" xfId="44997"/>
    <cellStyle name="Comma 3 11 20 5" xfId="49089"/>
    <cellStyle name="Comma 3 11 20 6" xfId="53236"/>
    <cellStyle name="Comma 3 11 20 7" xfId="57498"/>
    <cellStyle name="Comma 3 11 20 8" xfId="30918"/>
    <cellStyle name="Comma 3 11 21" xfId="5498"/>
    <cellStyle name="Comma 3 11 21 2" xfId="5499"/>
    <cellStyle name="Comma 3 11 21 2 2" xfId="40994"/>
    <cellStyle name="Comma 3 11 21 3" xfId="45055"/>
    <cellStyle name="Comma 3 11 21 4" xfId="49147"/>
    <cellStyle name="Comma 3 11 21 5" xfId="53294"/>
    <cellStyle name="Comma 3 11 21 6" xfId="57556"/>
    <cellStyle name="Comma 3 11 21 7" xfId="33098"/>
    <cellStyle name="Comma 3 11 22" xfId="5500"/>
    <cellStyle name="Comma 3 11 22 2" xfId="45117"/>
    <cellStyle name="Comma 3 11 22 3" xfId="49209"/>
    <cellStyle name="Comma 3 11 22 4" xfId="53356"/>
    <cellStyle name="Comma 3 11 22 5" xfId="57618"/>
    <cellStyle name="Comma 3 11 22 6" xfId="37109"/>
    <cellStyle name="Comma 3 11 23" xfId="5501"/>
    <cellStyle name="Comma 3 11 23 2" xfId="49267"/>
    <cellStyle name="Comma 3 11 23 3" xfId="53414"/>
    <cellStyle name="Comma 3 11 23 4" xfId="57676"/>
    <cellStyle name="Comma 3 11 23 5" xfId="41119"/>
    <cellStyle name="Comma 3 11 24" xfId="45256"/>
    <cellStyle name="Comma 3 11 24 2" xfId="53473"/>
    <cellStyle name="Comma 3 11 24 3" xfId="57735"/>
    <cellStyle name="Comma 3 11 25" xfId="49546"/>
    <cellStyle name="Comma 3 11 26" xfId="53594"/>
    <cellStyle name="Comma 3 11 27" xfId="24456"/>
    <cellStyle name="Comma 3 11 28" xfId="59271"/>
    <cellStyle name="Comma 3 11 3" xfId="5502"/>
    <cellStyle name="Comma 3 11 3 10" xfId="24476"/>
    <cellStyle name="Comma 3 11 3 11" xfId="59291"/>
    <cellStyle name="Comma 3 11 3 2" xfId="5503"/>
    <cellStyle name="Comma 3 11 3 2 2" xfId="5504"/>
    <cellStyle name="Comma 3 11 3 2 2 2" xfId="36203"/>
    <cellStyle name="Comma 3 11 3 2 3" xfId="5505"/>
    <cellStyle name="Comma 3 11 3 2 3 2" xfId="40109"/>
    <cellStyle name="Comma 3 11 3 2 4" xfId="5506"/>
    <cellStyle name="Comma 3 11 3 2 4 2" xfId="44170"/>
    <cellStyle name="Comma 3 11 3 2 5" xfId="48262"/>
    <cellStyle name="Comma 3 11 3 2 6" xfId="52409"/>
    <cellStyle name="Comma 3 11 3 2 7" xfId="56671"/>
    <cellStyle name="Comma 3 11 3 2 8" xfId="24477"/>
    <cellStyle name="Comma 3 11 3 2 9" xfId="59292"/>
    <cellStyle name="Comma 3 11 3 3" xfId="5507"/>
    <cellStyle name="Comma 3 11 3 3 2" xfId="30927"/>
    <cellStyle name="Comma 3 11 3 4" xfId="5508"/>
    <cellStyle name="Comma 3 11 3 4 2" xfId="34281"/>
    <cellStyle name="Comma 3 11 3 5" xfId="5509"/>
    <cellStyle name="Comma 3 11 3 5 2" xfId="38187"/>
    <cellStyle name="Comma 3 11 3 6" xfId="5510"/>
    <cellStyle name="Comma 3 11 3 6 2" xfId="42219"/>
    <cellStyle name="Comma 3 11 3 7" xfId="46340"/>
    <cellStyle name="Comma 3 11 3 8" xfId="50457"/>
    <cellStyle name="Comma 3 11 3 9" xfId="54749"/>
    <cellStyle name="Comma 3 11 4" xfId="5511"/>
    <cellStyle name="Comma 3 11 4 10" xfId="24478"/>
    <cellStyle name="Comma 3 11 4 11" xfId="59293"/>
    <cellStyle name="Comma 3 11 4 2" xfId="5512"/>
    <cellStyle name="Comma 3 11 4 2 2" xfId="5513"/>
    <cellStyle name="Comma 3 11 4 2 2 2" xfId="36257"/>
    <cellStyle name="Comma 3 11 4 2 3" xfId="5514"/>
    <cellStyle name="Comma 3 11 4 2 3 2" xfId="40163"/>
    <cellStyle name="Comma 3 11 4 2 4" xfId="5515"/>
    <cellStyle name="Comma 3 11 4 2 4 2" xfId="44224"/>
    <cellStyle name="Comma 3 11 4 2 5" xfId="48316"/>
    <cellStyle name="Comma 3 11 4 2 6" xfId="52463"/>
    <cellStyle name="Comma 3 11 4 2 7" xfId="56725"/>
    <cellStyle name="Comma 3 11 4 2 8" xfId="24479"/>
    <cellStyle name="Comma 3 11 4 2 9" xfId="59294"/>
    <cellStyle name="Comma 3 11 4 3" xfId="5516"/>
    <cellStyle name="Comma 3 11 4 3 2" xfId="30928"/>
    <cellStyle name="Comma 3 11 4 4" xfId="5517"/>
    <cellStyle name="Comma 3 11 4 4 2" xfId="34335"/>
    <cellStyle name="Comma 3 11 4 5" xfId="5518"/>
    <cellStyle name="Comma 3 11 4 5 2" xfId="38241"/>
    <cellStyle name="Comma 3 11 4 6" xfId="5519"/>
    <cellStyle name="Comma 3 11 4 6 2" xfId="42273"/>
    <cellStyle name="Comma 3 11 4 7" xfId="46394"/>
    <cellStyle name="Comma 3 11 4 8" xfId="50511"/>
    <cellStyle name="Comma 3 11 4 9" xfId="54803"/>
    <cellStyle name="Comma 3 11 5" xfId="5520"/>
    <cellStyle name="Comma 3 11 5 10" xfId="24480"/>
    <cellStyle name="Comma 3 11 5 11" xfId="59295"/>
    <cellStyle name="Comma 3 11 5 2" xfId="5521"/>
    <cellStyle name="Comma 3 11 5 2 2" xfId="5522"/>
    <cellStyle name="Comma 3 11 5 2 2 2" xfId="36311"/>
    <cellStyle name="Comma 3 11 5 2 3" xfId="5523"/>
    <cellStyle name="Comma 3 11 5 2 3 2" xfId="40217"/>
    <cellStyle name="Comma 3 11 5 2 4" xfId="5524"/>
    <cellStyle name="Comma 3 11 5 2 4 2" xfId="44278"/>
    <cellStyle name="Comma 3 11 5 2 5" xfId="48370"/>
    <cellStyle name="Comma 3 11 5 2 6" xfId="52517"/>
    <cellStyle name="Comma 3 11 5 2 7" xfId="56779"/>
    <cellStyle name="Comma 3 11 5 2 8" xfId="24481"/>
    <cellStyle name="Comma 3 11 5 2 9" xfId="59296"/>
    <cellStyle name="Comma 3 11 5 3" xfId="5525"/>
    <cellStyle name="Comma 3 11 5 3 2" xfId="30929"/>
    <cellStyle name="Comma 3 11 5 4" xfId="5526"/>
    <cellStyle name="Comma 3 11 5 4 2" xfId="34389"/>
    <cellStyle name="Comma 3 11 5 5" xfId="5527"/>
    <cellStyle name="Comma 3 11 5 5 2" xfId="38295"/>
    <cellStyle name="Comma 3 11 5 6" xfId="5528"/>
    <cellStyle name="Comma 3 11 5 6 2" xfId="42327"/>
    <cellStyle name="Comma 3 11 5 7" xfId="46448"/>
    <cellStyle name="Comma 3 11 5 8" xfId="50565"/>
    <cellStyle name="Comma 3 11 5 9" xfId="54857"/>
    <cellStyle name="Comma 3 11 6" xfId="5529"/>
    <cellStyle name="Comma 3 11 6 10" xfId="24482"/>
    <cellStyle name="Comma 3 11 6 11" xfId="59297"/>
    <cellStyle name="Comma 3 11 6 2" xfId="5530"/>
    <cellStyle name="Comma 3 11 6 2 2" xfId="5531"/>
    <cellStyle name="Comma 3 11 6 2 2 2" xfId="36363"/>
    <cellStyle name="Comma 3 11 6 2 3" xfId="5532"/>
    <cellStyle name="Comma 3 11 6 2 3 2" xfId="40269"/>
    <cellStyle name="Comma 3 11 6 2 4" xfId="5533"/>
    <cellStyle name="Comma 3 11 6 2 4 2" xfId="44330"/>
    <cellStyle name="Comma 3 11 6 2 5" xfId="48422"/>
    <cellStyle name="Comma 3 11 6 2 6" xfId="52569"/>
    <cellStyle name="Comma 3 11 6 2 7" xfId="56831"/>
    <cellStyle name="Comma 3 11 6 2 8" xfId="24483"/>
    <cellStyle name="Comma 3 11 6 2 9" xfId="59298"/>
    <cellStyle name="Comma 3 11 6 3" xfId="5534"/>
    <cellStyle name="Comma 3 11 6 3 2" xfId="30930"/>
    <cellStyle name="Comma 3 11 6 4" xfId="5535"/>
    <cellStyle name="Comma 3 11 6 4 2" xfId="34441"/>
    <cellStyle name="Comma 3 11 6 5" xfId="5536"/>
    <cellStyle name="Comma 3 11 6 5 2" xfId="38347"/>
    <cellStyle name="Comma 3 11 6 6" xfId="5537"/>
    <cellStyle name="Comma 3 11 6 6 2" xfId="42379"/>
    <cellStyle name="Comma 3 11 6 7" xfId="46500"/>
    <cellStyle name="Comma 3 11 6 8" xfId="50617"/>
    <cellStyle name="Comma 3 11 6 9" xfId="54909"/>
    <cellStyle name="Comma 3 11 7" xfId="5538"/>
    <cellStyle name="Comma 3 11 7 10" xfId="24484"/>
    <cellStyle name="Comma 3 11 7 11" xfId="59299"/>
    <cellStyle name="Comma 3 11 7 2" xfId="5539"/>
    <cellStyle name="Comma 3 11 7 2 2" xfId="5540"/>
    <cellStyle name="Comma 3 11 7 2 2 2" xfId="36416"/>
    <cellStyle name="Comma 3 11 7 2 3" xfId="5541"/>
    <cellStyle name="Comma 3 11 7 2 3 2" xfId="40322"/>
    <cellStyle name="Comma 3 11 7 2 4" xfId="5542"/>
    <cellStyle name="Comma 3 11 7 2 4 2" xfId="44383"/>
    <cellStyle name="Comma 3 11 7 2 5" xfId="48475"/>
    <cellStyle name="Comma 3 11 7 2 6" xfId="52622"/>
    <cellStyle name="Comma 3 11 7 2 7" xfId="56884"/>
    <cellStyle name="Comma 3 11 7 2 8" xfId="24485"/>
    <cellStyle name="Comma 3 11 7 2 9" xfId="59300"/>
    <cellStyle name="Comma 3 11 7 3" xfId="5543"/>
    <cellStyle name="Comma 3 11 7 3 2" xfId="30931"/>
    <cellStyle name="Comma 3 11 7 4" xfId="5544"/>
    <cellStyle name="Comma 3 11 7 4 2" xfId="34493"/>
    <cellStyle name="Comma 3 11 7 5" xfId="5545"/>
    <cellStyle name="Comma 3 11 7 5 2" xfId="38399"/>
    <cellStyle name="Comma 3 11 7 6" xfId="5546"/>
    <cellStyle name="Comma 3 11 7 6 2" xfId="42432"/>
    <cellStyle name="Comma 3 11 7 7" xfId="46552"/>
    <cellStyle name="Comma 3 11 7 8" xfId="50671"/>
    <cellStyle name="Comma 3 11 7 9" xfId="54961"/>
    <cellStyle name="Comma 3 11 8" xfId="5547"/>
    <cellStyle name="Comma 3 11 8 10" xfId="24486"/>
    <cellStyle name="Comma 3 11 8 11" xfId="59301"/>
    <cellStyle name="Comma 3 11 8 2" xfId="5548"/>
    <cellStyle name="Comma 3 11 8 2 2" xfId="5549"/>
    <cellStyle name="Comma 3 11 8 2 2 2" xfId="36469"/>
    <cellStyle name="Comma 3 11 8 2 3" xfId="5550"/>
    <cellStyle name="Comma 3 11 8 2 3 2" xfId="40375"/>
    <cellStyle name="Comma 3 11 8 2 4" xfId="5551"/>
    <cellStyle name="Comma 3 11 8 2 4 2" xfId="44436"/>
    <cellStyle name="Comma 3 11 8 2 5" xfId="48528"/>
    <cellStyle name="Comma 3 11 8 2 6" xfId="52675"/>
    <cellStyle name="Comma 3 11 8 2 7" xfId="56937"/>
    <cellStyle name="Comma 3 11 8 2 8" xfId="24487"/>
    <cellStyle name="Comma 3 11 8 2 9" xfId="59302"/>
    <cellStyle name="Comma 3 11 8 3" xfId="5552"/>
    <cellStyle name="Comma 3 11 8 3 2" xfId="30932"/>
    <cellStyle name="Comma 3 11 8 4" xfId="5553"/>
    <cellStyle name="Comma 3 11 8 4 2" xfId="34546"/>
    <cellStyle name="Comma 3 11 8 5" xfId="5554"/>
    <cellStyle name="Comma 3 11 8 5 2" xfId="38452"/>
    <cellStyle name="Comma 3 11 8 6" xfId="5555"/>
    <cellStyle name="Comma 3 11 8 6 2" xfId="42485"/>
    <cellStyle name="Comma 3 11 8 7" xfId="46605"/>
    <cellStyle name="Comma 3 11 8 8" xfId="50724"/>
    <cellStyle name="Comma 3 11 8 9" xfId="55014"/>
    <cellStyle name="Comma 3 11 9" xfId="5556"/>
    <cellStyle name="Comma 3 11 9 10" xfId="24488"/>
    <cellStyle name="Comma 3 11 9 11" xfId="59303"/>
    <cellStyle name="Comma 3 11 9 2" xfId="5557"/>
    <cellStyle name="Comma 3 11 9 2 2" xfId="5558"/>
    <cellStyle name="Comma 3 11 9 2 2 2" xfId="36529"/>
    <cellStyle name="Comma 3 11 9 2 3" xfId="5559"/>
    <cellStyle name="Comma 3 11 9 2 3 2" xfId="40435"/>
    <cellStyle name="Comma 3 11 9 2 4" xfId="5560"/>
    <cellStyle name="Comma 3 11 9 2 4 2" xfId="44496"/>
    <cellStyle name="Comma 3 11 9 2 5" xfId="48588"/>
    <cellStyle name="Comma 3 11 9 2 6" xfId="52735"/>
    <cellStyle name="Comma 3 11 9 2 7" xfId="56997"/>
    <cellStyle name="Comma 3 11 9 2 8" xfId="24489"/>
    <cellStyle name="Comma 3 11 9 2 9" xfId="59304"/>
    <cellStyle name="Comma 3 11 9 3" xfId="5561"/>
    <cellStyle name="Comma 3 11 9 3 2" xfId="30933"/>
    <cellStyle name="Comma 3 11 9 4" xfId="5562"/>
    <cellStyle name="Comma 3 11 9 4 2" xfId="34606"/>
    <cellStyle name="Comma 3 11 9 5" xfId="5563"/>
    <cellStyle name="Comma 3 11 9 5 2" xfId="38512"/>
    <cellStyle name="Comma 3 11 9 6" xfId="5564"/>
    <cellStyle name="Comma 3 11 9 6 2" xfId="42545"/>
    <cellStyle name="Comma 3 11 9 7" xfId="46665"/>
    <cellStyle name="Comma 3 11 9 8" xfId="50784"/>
    <cellStyle name="Comma 3 11 9 9" xfId="55074"/>
    <cellStyle name="Comma 3 12" xfId="5565"/>
    <cellStyle name="Comma 3 12 10" xfId="5566"/>
    <cellStyle name="Comma 3 12 10 10" xfId="24491"/>
    <cellStyle name="Comma 3 12 10 11" xfId="59306"/>
    <cellStyle name="Comma 3 12 10 2" xfId="5567"/>
    <cellStyle name="Comma 3 12 10 2 2" xfId="5568"/>
    <cellStyle name="Comma 3 12 10 2 2 2" xfId="36588"/>
    <cellStyle name="Comma 3 12 10 2 3" xfId="5569"/>
    <cellStyle name="Comma 3 12 10 2 3 2" xfId="40494"/>
    <cellStyle name="Comma 3 12 10 2 4" xfId="5570"/>
    <cellStyle name="Comma 3 12 10 2 4 2" xfId="44555"/>
    <cellStyle name="Comma 3 12 10 2 5" xfId="48647"/>
    <cellStyle name="Comma 3 12 10 2 6" xfId="52794"/>
    <cellStyle name="Comma 3 12 10 2 7" xfId="57056"/>
    <cellStyle name="Comma 3 12 10 2 8" xfId="24492"/>
    <cellStyle name="Comma 3 12 10 2 9" xfId="59307"/>
    <cellStyle name="Comma 3 12 10 3" xfId="5571"/>
    <cellStyle name="Comma 3 12 10 3 2" xfId="30935"/>
    <cellStyle name="Comma 3 12 10 4" xfId="5572"/>
    <cellStyle name="Comma 3 12 10 4 2" xfId="34665"/>
    <cellStyle name="Comma 3 12 10 5" xfId="5573"/>
    <cellStyle name="Comma 3 12 10 5 2" xfId="38571"/>
    <cellStyle name="Comma 3 12 10 6" xfId="5574"/>
    <cellStyle name="Comma 3 12 10 6 2" xfId="42604"/>
    <cellStyle name="Comma 3 12 10 7" xfId="46724"/>
    <cellStyle name="Comma 3 12 10 8" xfId="50843"/>
    <cellStyle name="Comma 3 12 10 9" xfId="55133"/>
    <cellStyle name="Comma 3 12 11" xfId="5575"/>
    <cellStyle name="Comma 3 12 11 10" xfId="24493"/>
    <cellStyle name="Comma 3 12 11 11" xfId="59308"/>
    <cellStyle name="Comma 3 12 11 2" xfId="5576"/>
    <cellStyle name="Comma 3 12 11 2 2" xfId="5577"/>
    <cellStyle name="Comma 3 12 11 2 2 2" xfId="36646"/>
    <cellStyle name="Comma 3 12 11 2 3" xfId="5578"/>
    <cellStyle name="Comma 3 12 11 2 3 2" xfId="40551"/>
    <cellStyle name="Comma 3 12 11 2 4" xfId="5579"/>
    <cellStyle name="Comma 3 12 11 2 4 2" xfId="44612"/>
    <cellStyle name="Comma 3 12 11 2 5" xfId="48704"/>
    <cellStyle name="Comma 3 12 11 2 6" xfId="52851"/>
    <cellStyle name="Comma 3 12 11 2 7" xfId="57113"/>
    <cellStyle name="Comma 3 12 11 2 8" xfId="24494"/>
    <cellStyle name="Comma 3 12 11 2 9" xfId="59309"/>
    <cellStyle name="Comma 3 12 11 3" xfId="5580"/>
    <cellStyle name="Comma 3 12 11 3 2" xfId="30936"/>
    <cellStyle name="Comma 3 12 11 4" xfId="5581"/>
    <cellStyle name="Comma 3 12 11 4 2" xfId="34722"/>
    <cellStyle name="Comma 3 12 11 5" xfId="5582"/>
    <cellStyle name="Comma 3 12 11 5 2" xfId="38628"/>
    <cellStyle name="Comma 3 12 11 6" xfId="5583"/>
    <cellStyle name="Comma 3 12 11 6 2" xfId="42661"/>
    <cellStyle name="Comma 3 12 11 7" xfId="46781"/>
    <cellStyle name="Comma 3 12 11 8" xfId="50900"/>
    <cellStyle name="Comma 3 12 11 9" xfId="55190"/>
    <cellStyle name="Comma 3 12 12" xfId="5584"/>
    <cellStyle name="Comma 3 12 12 10" xfId="24495"/>
    <cellStyle name="Comma 3 12 12 11" xfId="59310"/>
    <cellStyle name="Comma 3 12 12 2" xfId="5585"/>
    <cellStyle name="Comma 3 12 12 2 2" xfId="5586"/>
    <cellStyle name="Comma 3 12 12 2 2 2" xfId="36699"/>
    <cellStyle name="Comma 3 12 12 2 3" xfId="5587"/>
    <cellStyle name="Comma 3 12 12 2 3 2" xfId="40604"/>
    <cellStyle name="Comma 3 12 12 2 4" xfId="5588"/>
    <cellStyle name="Comma 3 12 12 2 4 2" xfId="44665"/>
    <cellStyle name="Comma 3 12 12 2 5" xfId="48757"/>
    <cellStyle name="Comma 3 12 12 2 6" xfId="52904"/>
    <cellStyle name="Comma 3 12 12 2 7" xfId="57166"/>
    <cellStyle name="Comma 3 12 12 2 8" xfId="24496"/>
    <cellStyle name="Comma 3 12 12 2 9" xfId="59311"/>
    <cellStyle name="Comma 3 12 12 3" xfId="5589"/>
    <cellStyle name="Comma 3 12 12 3 2" xfId="30937"/>
    <cellStyle name="Comma 3 12 12 4" xfId="5590"/>
    <cellStyle name="Comma 3 12 12 4 2" xfId="34775"/>
    <cellStyle name="Comma 3 12 12 5" xfId="5591"/>
    <cellStyle name="Comma 3 12 12 5 2" xfId="38681"/>
    <cellStyle name="Comma 3 12 12 6" xfId="5592"/>
    <cellStyle name="Comma 3 12 12 6 2" xfId="42714"/>
    <cellStyle name="Comma 3 12 12 7" xfId="46834"/>
    <cellStyle name="Comma 3 12 12 8" xfId="50953"/>
    <cellStyle name="Comma 3 12 12 9" xfId="55243"/>
    <cellStyle name="Comma 3 12 13" xfId="5593"/>
    <cellStyle name="Comma 3 12 13 10" xfId="24497"/>
    <cellStyle name="Comma 3 12 13 11" xfId="59312"/>
    <cellStyle name="Comma 3 12 13 2" xfId="5594"/>
    <cellStyle name="Comma 3 12 13 2 2" xfId="5595"/>
    <cellStyle name="Comma 3 12 13 2 2 2" xfId="36762"/>
    <cellStyle name="Comma 3 12 13 2 3" xfId="5596"/>
    <cellStyle name="Comma 3 12 13 2 3 2" xfId="40666"/>
    <cellStyle name="Comma 3 12 13 2 4" xfId="5597"/>
    <cellStyle name="Comma 3 12 13 2 4 2" xfId="44727"/>
    <cellStyle name="Comma 3 12 13 2 5" xfId="48819"/>
    <cellStyle name="Comma 3 12 13 2 6" xfId="52966"/>
    <cellStyle name="Comma 3 12 13 2 7" xfId="57228"/>
    <cellStyle name="Comma 3 12 13 2 8" xfId="24498"/>
    <cellStyle name="Comma 3 12 13 2 9" xfId="59313"/>
    <cellStyle name="Comma 3 12 13 3" xfId="5598"/>
    <cellStyle name="Comma 3 12 13 3 2" xfId="30938"/>
    <cellStyle name="Comma 3 12 13 4" xfId="5599"/>
    <cellStyle name="Comma 3 12 13 4 2" xfId="34837"/>
    <cellStyle name="Comma 3 12 13 5" xfId="5600"/>
    <cellStyle name="Comma 3 12 13 5 2" xfId="38743"/>
    <cellStyle name="Comma 3 12 13 6" xfId="5601"/>
    <cellStyle name="Comma 3 12 13 6 2" xfId="42776"/>
    <cellStyle name="Comma 3 12 13 7" xfId="46896"/>
    <cellStyle name="Comma 3 12 13 8" xfId="51015"/>
    <cellStyle name="Comma 3 12 13 9" xfId="55305"/>
    <cellStyle name="Comma 3 12 14" xfId="5602"/>
    <cellStyle name="Comma 3 12 14 10" xfId="24499"/>
    <cellStyle name="Comma 3 12 14 11" xfId="59314"/>
    <cellStyle name="Comma 3 12 14 2" xfId="5603"/>
    <cellStyle name="Comma 3 12 14 2 2" xfId="5604"/>
    <cellStyle name="Comma 3 12 14 2 2 2" xfId="36819"/>
    <cellStyle name="Comma 3 12 14 2 3" xfId="5605"/>
    <cellStyle name="Comma 3 12 14 2 3 2" xfId="40723"/>
    <cellStyle name="Comma 3 12 14 2 4" xfId="5606"/>
    <cellStyle name="Comma 3 12 14 2 4 2" xfId="44784"/>
    <cellStyle name="Comma 3 12 14 2 5" xfId="48876"/>
    <cellStyle name="Comma 3 12 14 2 6" xfId="53023"/>
    <cellStyle name="Comma 3 12 14 2 7" xfId="57285"/>
    <cellStyle name="Comma 3 12 14 2 8" xfId="24500"/>
    <cellStyle name="Comma 3 12 14 2 9" xfId="59315"/>
    <cellStyle name="Comma 3 12 14 3" xfId="5607"/>
    <cellStyle name="Comma 3 12 14 3 2" xfId="30939"/>
    <cellStyle name="Comma 3 12 14 4" xfId="5608"/>
    <cellStyle name="Comma 3 12 14 4 2" xfId="34894"/>
    <cellStyle name="Comma 3 12 14 5" xfId="5609"/>
    <cellStyle name="Comma 3 12 14 5 2" xfId="38800"/>
    <cellStyle name="Comma 3 12 14 6" xfId="5610"/>
    <cellStyle name="Comma 3 12 14 6 2" xfId="42833"/>
    <cellStyle name="Comma 3 12 14 7" xfId="46953"/>
    <cellStyle name="Comma 3 12 14 8" xfId="51072"/>
    <cellStyle name="Comma 3 12 14 9" xfId="55362"/>
    <cellStyle name="Comma 3 12 15" xfId="5611"/>
    <cellStyle name="Comma 3 12 15 10" xfId="24501"/>
    <cellStyle name="Comma 3 12 15 11" xfId="59316"/>
    <cellStyle name="Comma 3 12 15 2" xfId="5612"/>
    <cellStyle name="Comma 3 12 15 2 2" xfId="5613"/>
    <cellStyle name="Comma 3 12 15 2 2 2" xfId="36871"/>
    <cellStyle name="Comma 3 12 15 2 3" xfId="5614"/>
    <cellStyle name="Comma 3 12 15 2 3 2" xfId="40775"/>
    <cellStyle name="Comma 3 12 15 2 4" xfId="5615"/>
    <cellStyle name="Comma 3 12 15 2 4 2" xfId="44836"/>
    <cellStyle name="Comma 3 12 15 2 5" xfId="48928"/>
    <cellStyle name="Comma 3 12 15 2 6" xfId="53075"/>
    <cellStyle name="Comma 3 12 15 2 7" xfId="57337"/>
    <cellStyle name="Comma 3 12 15 2 8" xfId="24502"/>
    <cellStyle name="Comma 3 12 15 2 9" xfId="59317"/>
    <cellStyle name="Comma 3 12 15 3" xfId="5616"/>
    <cellStyle name="Comma 3 12 15 3 2" xfId="30940"/>
    <cellStyle name="Comma 3 12 15 4" xfId="5617"/>
    <cellStyle name="Comma 3 12 15 4 2" xfId="34946"/>
    <cellStyle name="Comma 3 12 15 5" xfId="5618"/>
    <cellStyle name="Comma 3 12 15 5 2" xfId="38852"/>
    <cellStyle name="Comma 3 12 15 6" xfId="5619"/>
    <cellStyle name="Comma 3 12 15 6 2" xfId="42885"/>
    <cellStyle name="Comma 3 12 15 7" xfId="47005"/>
    <cellStyle name="Comma 3 12 15 8" xfId="51124"/>
    <cellStyle name="Comma 3 12 15 9" xfId="55414"/>
    <cellStyle name="Comma 3 12 16" xfId="5620"/>
    <cellStyle name="Comma 3 12 16 10" xfId="24503"/>
    <cellStyle name="Comma 3 12 16 11" xfId="59318"/>
    <cellStyle name="Comma 3 12 16 2" xfId="5621"/>
    <cellStyle name="Comma 3 12 16 2 2" xfId="5622"/>
    <cellStyle name="Comma 3 12 16 2 2 2" xfId="36923"/>
    <cellStyle name="Comma 3 12 16 2 3" xfId="5623"/>
    <cellStyle name="Comma 3 12 16 2 3 2" xfId="40827"/>
    <cellStyle name="Comma 3 12 16 2 4" xfId="5624"/>
    <cellStyle name="Comma 3 12 16 2 4 2" xfId="44888"/>
    <cellStyle name="Comma 3 12 16 2 5" xfId="48980"/>
    <cellStyle name="Comma 3 12 16 2 6" xfId="53127"/>
    <cellStyle name="Comma 3 12 16 2 7" xfId="57389"/>
    <cellStyle name="Comma 3 12 16 2 8" xfId="24504"/>
    <cellStyle name="Comma 3 12 16 2 9" xfId="59319"/>
    <cellStyle name="Comma 3 12 16 3" xfId="5625"/>
    <cellStyle name="Comma 3 12 16 3 2" xfId="30941"/>
    <cellStyle name="Comma 3 12 16 4" xfId="5626"/>
    <cellStyle name="Comma 3 12 16 4 2" xfId="34998"/>
    <cellStyle name="Comma 3 12 16 5" xfId="5627"/>
    <cellStyle name="Comma 3 12 16 5 2" xfId="38904"/>
    <cellStyle name="Comma 3 12 16 6" xfId="5628"/>
    <cellStyle name="Comma 3 12 16 6 2" xfId="42937"/>
    <cellStyle name="Comma 3 12 16 7" xfId="47057"/>
    <cellStyle name="Comma 3 12 16 8" xfId="51176"/>
    <cellStyle name="Comma 3 12 16 9" xfId="55466"/>
    <cellStyle name="Comma 3 12 17" xfId="5629"/>
    <cellStyle name="Comma 3 12 17 2" xfId="5630"/>
    <cellStyle name="Comma 3 12 17 2 2" xfId="35052"/>
    <cellStyle name="Comma 3 12 17 3" xfId="5631"/>
    <cellStyle name="Comma 3 12 17 3 2" xfId="38958"/>
    <cellStyle name="Comma 3 12 17 4" xfId="5632"/>
    <cellStyle name="Comma 3 12 17 4 2" xfId="42991"/>
    <cellStyle name="Comma 3 12 17 5" xfId="47111"/>
    <cellStyle name="Comma 3 12 17 6" xfId="51230"/>
    <cellStyle name="Comma 3 12 17 7" xfId="55520"/>
    <cellStyle name="Comma 3 12 17 8" xfId="24505"/>
    <cellStyle name="Comma 3 12 17 9" xfId="59320"/>
    <cellStyle name="Comma 3 12 18" xfId="5633"/>
    <cellStyle name="Comma 3 12 18 2" xfId="5634"/>
    <cellStyle name="Comma 3 12 18 2 2" xfId="35530"/>
    <cellStyle name="Comma 3 12 18 3" xfId="5635"/>
    <cellStyle name="Comma 3 12 18 3 2" xfId="39436"/>
    <cellStyle name="Comma 3 12 18 4" xfId="5636"/>
    <cellStyle name="Comma 3 12 18 4 2" xfId="43480"/>
    <cellStyle name="Comma 3 12 18 5" xfId="47589"/>
    <cellStyle name="Comma 3 12 18 6" xfId="51719"/>
    <cellStyle name="Comma 3 12 18 7" xfId="55998"/>
    <cellStyle name="Comma 3 12 18 8" xfId="24506"/>
    <cellStyle name="Comma 3 12 18 9" xfId="59321"/>
    <cellStyle name="Comma 3 12 19" xfId="5637"/>
    <cellStyle name="Comma 3 12 19 2" xfId="5638"/>
    <cellStyle name="Comma 3 12 19 2 2" xfId="36977"/>
    <cellStyle name="Comma 3 12 19 3" xfId="5639"/>
    <cellStyle name="Comma 3 12 19 3 2" xfId="40881"/>
    <cellStyle name="Comma 3 12 19 4" xfId="5640"/>
    <cellStyle name="Comma 3 12 19 4 2" xfId="44942"/>
    <cellStyle name="Comma 3 12 19 5" xfId="49034"/>
    <cellStyle name="Comma 3 12 19 6" xfId="53181"/>
    <cellStyle name="Comma 3 12 19 7" xfId="57443"/>
    <cellStyle name="Comma 3 12 19 8" xfId="24507"/>
    <cellStyle name="Comma 3 12 19 9" xfId="59322"/>
    <cellStyle name="Comma 3 12 2" xfId="5641"/>
    <cellStyle name="Comma 3 12 2 10" xfId="24508"/>
    <cellStyle name="Comma 3 12 2 11" xfId="59323"/>
    <cellStyle name="Comma 3 12 2 2" xfId="5642"/>
    <cellStyle name="Comma 3 12 2 2 2" xfId="5643"/>
    <cellStyle name="Comma 3 12 2 2 2 2" xfId="35739"/>
    <cellStyle name="Comma 3 12 2 2 3" xfId="5644"/>
    <cellStyle name="Comma 3 12 2 2 3 2" xfId="39645"/>
    <cellStyle name="Comma 3 12 2 2 4" xfId="5645"/>
    <cellStyle name="Comma 3 12 2 2 4 2" xfId="43691"/>
    <cellStyle name="Comma 3 12 2 2 5" xfId="47798"/>
    <cellStyle name="Comma 3 12 2 2 6" xfId="51930"/>
    <cellStyle name="Comma 3 12 2 2 7" xfId="56207"/>
    <cellStyle name="Comma 3 12 2 2 8" xfId="24509"/>
    <cellStyle name="Comma 3 12 2 2 9" xfId="59324"/>
    <cellStyle name="Comma 3 12 2 3" xfId="5646"/>
    <cellStyle name="Comma 3 12 2 3 2" xfId="57794"/>
    <cellStyle name="Comma 3 12 2 3 3" xfId="30942"/>
    <cellStyle name="Comma 3 12 2 4" xfId="5647"/>
    <cellStyle name="Comma 3 12 2 4 2" xfId="33794"/>
    <cellStyle name="Comma 3 12 2 5" xfId="5648"/>
    <cellStyle name="Comma 3 12 2 5 2" xfId="37723"/>
    <cellStyle name="Comma 3 12 2 6" xfId="5649"/>
    <cellStyle name="Comma 3 12 2 6 2" xfId="41740"/>
    <cellStyle name="Comma 3 12 2 7" xfId="45876"/>
    <cellStyle name="Comma 3 12 2 8" xfId="49977"/>
    <cellStyle name="Comma 3 12 2 9" xfId="53730"/>
    <cellStyle name="Comma 3 12 20" xfId="5650"/>
    <cellStyle name="Comma 3 12 20 2" xfId="5651"/>
    <cellStyle name="Comma 3 12 20 2 2" xfId="37034"/>
    <cellStyle name="Comma 3 12 20 3" xfId="5652"/>
    <cellStyle name="Comma 3 12 20 3 2" xfId="40937"/>
    <cellStyle name="Comma 3 12 20 4" xfId="44998"/>
    <cellStyle name="Comma 3 12 20 5" xfId="49090"/>
    <cellStyle name="Comma 3 12 20 6" xfId="53237"/>
    <cellStyle name="Comma 3 12 20 7" xfId="57499"/>
    <cellStyle name="Comma 3 12 20 8" xfId="30934"/>
    <cellStyle name="Comma 3 12 21" xfId="5653"/>
    <cellStyle name="Comma 3 12 21 2" xfId="5654"/>
    <cellStyle name="Comma 3 12 21 2 2" xfId="40995"/>
    <cellStyle name="Comma 3 12 21 3" xfId="45056"/>
    <cellStyle name="Comma 3 12 21 4" xfId="49148"/>
    <cellStyle name="Comma 3 12 21 5" xfId="53295"/>
    <cellStyle name="Comma 3 12 21 6" xfId="57557"/>
    <cellStyle name="Comma 3 12 21 7" xfId="33099"/>
    <cellStyle name="Comma 3 12 22" xfId="5655"/>
    <cellStyle name="Comma 3 12 22 2" xfId="45118"/>
    <cellStyle name="Comma 3 12 22 3" xfId="49210"/>
    <cellStyle name="Comma 3 12 22 4" xfId="53357"/>
    <cellStyle name="Comma 3 12 22 5" xfId="57619"/>
    <cellStyle name="Comma 3 12 22 6" xfId="37110"/>
    <cellStyle name="Comma 3 12 23" xfId="5656"/>
    <cellStyle name="Comma 3 12 23 2" xfId="49268"/>
    <cellStyle name="Comma 3 12 23 3" xfId="53415"/>
    <cellStyle name="Comma 3 12 23 4" xfId="57677"/>
    <cellStyle name="Comma 3 12 23 5" xfId="41120"/>
    <cellStyle name="Comma 3 12 24" xfId="45257"/>
    <cellStyle name="Comma 3 12 24 2" xfId="53474"/>
    <cellStyle name="Comma 3 12 24 3" xfId="57736"/>
    <cellStyle name="Comma 3 12 25" xfId="49765"/>
    <cellStyle name="Comma 3 12 26" xfId="53595"/>
    <cellStyle name="Comma 3 12 27" xfId="24490"/>
    <cellStyle name="Comma 3 12 28" xfId="59305"/>
    <cellStyle name="Comma 3 12 3" xfId="5657"/>
    <cellStyle name="Comma 3 12 3 10" xfId="24510"/>
    <cellStyle name="Comma 3 12 3 11" xfId="59325"/>
    <cellStyle name="Comma 3 12 3 2" xfId="5658"/>
    <cellStyle name="Comma 3 12 3 2 2" xfId="5659"/>
    <cellStyle name="Comma 3 12 3 2 2 2" xfId="36204"/>
    <cellStyle name="Comma 3 12 3 2 3" xfId="5660"/>
    <cellStyle name="Comma 3 12 3 2 3 2" xfId="40110"/>
    <cellStyle name="Comma 3 12 3 2 4" xfId="5661"/>
    <cellStyle name="Comma 3 12 3 2 4 2" xfId="44171"/>
    <cellStyle name="Comma 3 12 3 2 5" xfId="48263"/>
    <cellStyle name="Comma 3 12 3 2 6" xfId="52410"/>
    <cellStyle name="Comma 3 12 3 2 7" xfId="56672"/>
    <cellStyle name="Comma 3 12 3 2 8" xfId="24511"/>
    <cellStyle name="Comma 3 12 3 2 9" xfId="59326"/>
    <cellStyle name="Comma 3 12 3 3" xfId="5662"/>
    <cellStyle name="Comma 3 12 3 3 2" xfId="30943"/>
    <cellStyle name="Comma 3 12 3 4" xfId="5663"/>
    <cellStyle name="Comma 3 12 3 4 2" xfId="34282"/>
    <cellStyle name="Comma 3 12 3 5" xfId="5664"/>
    <cellStyle name="Comma 3 12 3 5 2" xfId="38188"/>
    <cellStyle name="Comma 3 12 3 6" xfId="5665"/>
    <cellStyle name="Comma 3 12 3 6 2" xfId="42220"/>
    <cellStyle name="Comma 3 12 3 7" xfId="46341"/>
    <cellStyle name="Comma 3 12 3 8" xfId="50458"/>
    <cellStyle name="Comma 3 12 3 9" xfId="54750"/>
    <cellStyle name="Comma 3 12 4" xfId="5666"/>
    <cellStyle name="Comma 3 12 4 10" xfId="24512"/>
    <cellStyle name="Comma 3 12 4 11" xfId="59327"/>
    <cellStyle name="Comma 3 12 4 2" xfId="5667"/>
    <cellStyle name="Comma 3 12 4 2 2" xfId="5668"/>
    <cellStyle name="Comma 3 12 4 2 2 2" xfId="36258"/>
    <cellStyle name="Comma 3 12 4 2 3" xfId="5669"/>
    <cellStyle name="Comma 3 12 4 2 3 2" xfId="40164"/>
    <cellStyle name="Comma 3 12 4 2 4" xfId="5670"/>
    <cellStyle name="Comma 3 12 4 2 4 2" xfId="44225"/>
    <cellStyle name="Comma 3 12 4 2 5" xfId="48317"/>
    <cellStyle name="Comma 3 12 4 2 6" xfId="52464"/>
    <cellStyle name="Comma 3 12 4 2 7" xfId="56726"/>
    <cellStyle name="Comma 3 12 4 2 8" xfId="24513"/>
    <cellStyle name="Comma 3 12 4 2 9" xfId="59328"/>
    <cellStyle name="Comma 3 12 4 3" xfId="5671"/>
    <cellStyle name="Comma 3 12 4 3 2" xfId="30944"/>
    <cellStyle name="Comma 3 12 4 4" xfId="5672"/>
    <cellStyle name="Comma 3 12 4 4 2" xfId="34336"/>
    <cellStyle name="Comma 3 12 4 5" xfId="5673"/>
    <cellStyle name="Comma 3 12 4 5 2" xfId="38242"/>
    <cellStyle name="Comma 3 12 4 6" xfId="5674"/>
    <cellStyle name="Comma 3 12 4 6 2" xfId="42274"/>
    <cellStyle name="Comma 3 12 4 7" xfId="46395"/>
    <cellStyle name="Comma 3 12 4 8" xfId="50512"/>
    <cellStyle name="Comma 3 12 4 9" xfId="54804"/>
    <cellStyle name="Comma 3 12 5" xfId="5675"/>
    <cellStyle name="Comma 3 12 5 10" xfId="24514"/>
    <cellStyle name="Comma 3 12 5 11" xfId="59329"/>
    <cellStyle name="Comma 3 12 5 2" xfId="5676"/>
    <cellStyle name="Comma 3 12 5 2 2" xfId="5677"/>
    <cellStyle name="Comma 3 12 5 2 2 2" xfId="36312"/>
    <cellStyle name="Comma 3 12 5 2 3" xfId="5678"/>
    <cellStyle name="Comma 3 12 5 2 3 2" xfId="40218"/>
    <cellStyle name="Comma 3 12 5 2 4" xfId="5679"/>
    <cellStyle name="Comma 3 12 5 2 4 2" xfId="44279"/>
    <cellStyle name="Comma 3 12 5 2 5" xfId="48371"/>
    <cellStyle name="Comma 3 12 5 2 6" xfId="52518"/>
    <cellStyle name="Comma 3 12 5 2 7" xfId="56780"/>
    <cellStyle name="Comma 3 12 5 2 8" xfId="24515"/>
    <cellStyle name="Comma 3 12 5 2 9" xfId="59330"/>
    <cellStyle name="Comma 3 12 5 3" xfId="5680"/>
    <cellStyle name="Comma 3 12 5 3 2" xfId="30945"/>
    <cellStyle name="Comma 3 12 5 4" xfId="5681"/>
    <cellStyle name="Comma 3 12 5 4 2" xfId="34390"/>
    <cellStyle name="Comma 3 12 5 5" xfId="5682"/>
    <cellStyle name="Comma 3 12 5 5 2" xfId="38296"/>
    <cellStyle name="Comma 3 12 5 6" xfId="5683"/>
    <cellStyle name="Comma 3 12 5 6 2" xfId="42328"/>
    <cellStyle name="Comma 3 12 5 7" xfId="46449"/>
    <cellStyle name="Comma 3 12 5 8" xfId="50566"/>
    <cellStyle name="Comma 3 12 5 9" xfId="54858"/>
    <cellStyle name="Comma 3 12 6" xfId="5684"/>
    <cellStyle name="Comma 3 12 6 10" xfId="24516"/>
    <cellStyle name="Comma 3 12 6 11" xfId="59331"/>
    <cellStyle name="Comma 3 12 6 2" xfId="5685"/>
    <cellStyle name="Comma 3 12 6 2 2" xfId="5686"/>
    <cellStyle name="Comma 3 12 6 2 2 2" xfId="36364"/>
    <cellStyle name="Comma 3 12 6 2 3" xfId="5687"/>
    <cellStyle name="Comma 3 12 6 2 3 2" xfId="40270"/>
    <cellStyle name="Comma 3 12 6 2 4" xfId="5688"/>
    <cellStyle name="Comma 3 12 6 2 4 2" xfId="44331"/>
    <cellStyle name="Comma 3 12 6 2 5" xfId="48423"/>
    <cellStyle name="Comma 3 12 6 2 6" xfId="52570"/>
    <cellStyle name="Comma 3 12 6 2 7" xfId="56832"/>
    <cellStyle name="Comma 3 12 6 2 8" xfId="24517"/>
    <cellStyle name="Comma 3 12 6 2 9" xfId="59332"/>
    <cellStyle name="Comma 3 12 6 3" xfId="5689"/>
    <cellStyle name="Comma 3 12 6 3 2" xfId="30946"/>
    <cellStyle name="Comma 3 12 6 4" xfId="5690"/>
    <cellStyle name="Comma 3 12 6 4 2" xfId="34442"/>
    <cellStyle name="Comma 3 12 6 5" xfId="5691"/>
    <cellStyle name="Comma 3 12 6 5 2" xfId="38348"/>
    <cellStyle name="Comma 3 12 6 6" xfId="5692"/>
    <cellStyle name="Comma 3 12 6 6 2" xfId="42380"/>
    <cellStyle name="Comma 3 12 6 7" xfId="46501"/>
    <cellStyle name="Comma 3 12 6 8" xfId="50618"/>
    <cellStyle name="Comma 3 12 6 9" xfId="54910"/>
    <cellStyle name="Comma 3 12 7" xfId="5693"/>
    <cellStyle name="Comma 3 12 7 10" xfId="24518"/>
    <cellStyle name="Comma 3 12 7 11" xfId="59333"/>
    <cellStyle name="Comma 3 12 7 2" xfId="5694"/>
    <cellStyle name="Comma 3 12 7 2 2" xfId="5695"/>
    <cellStyle name="Comma 3 12 7 2 2 2" xfId="36417"/>
    <cellStyle name="Comma 3 12 7 2 3" xfId="5696"/>
    <cellStyle name="Comma 3 12 7 2 3 2" xfId="40323"/>
    <cellStyle name="Comma 3 12 7 2 4" xfId="5697"/>
    <cellStyle name="Comma 3 12 7 2 4 2" xfId="44384"/>
    <cellStyle name="Comma 3 12 7 2 5" xfId="48476"/>
    <cellStyle name="Comma 3 12 7 2 6" xfId="52623"/>
    <cellStyle name="Comma 3 12 7 2 7" xfId="56885"/>
    <cellStyle name="Comma 3 12 7 2 8" xfId="24519"/>
    <cellStyle name="Comma 3 12 7 2 9" xfId="59334"/>
    <cellStyle name="Comma 3 12 7 3" xfId="5698"/>
    <cellStyle name="Comma 3 12 7 3 2" xfId="30947"/>
    <cellStyle name="Comma 3 12 7 4" xfId="5699"/>
    <cellStyle name="Comma 3 12 7 4 2" xfId="34494"/>
    <cellStyle name="Comma 3 12 7 5" xfId="5700"/>
    <cellStyle name="Comma 3 12 7 5 2" xfId="38400"/>
    <cellStyle name="Comma 3 12 7 6" xfId="5701"/>
    <cellStyle name="Comma 3 12 7 6 2" xfId="42433"/>
    <cellStyle name="Comma 3 12 7 7" xfId="46553"/>
    <cellStyle name="Comma 3 12 7 8" xfId="50672"/>
    <cellStyle name="Comma 3 12 7 9" xfId="54962"/>
    <cellStyle name="Comma 3 12 8" xfId="5702"/>
    <cellStyle name="Comma 3 12 8 10" xfId="24520"/>
    <cellStyle name="Comma 3 12 8 11" xfId="59335"/>
    <cellStyle name="Comma 3 12 8 2" xfId="5703"/>
    <cellStyle name="Comma 3 12 8 2 2" xfId="5704"/>
    <cellStyle name="Comma 3 12 8 2 2 2" xfId="36470"/>
    <cellStyle name="Comma 3 12 8 2 3" xfId="5705"/>
    <cellStyle name="Comma 3 12 8 2 3 2" xfId="40376"/>
    <cellStyle name="Comma 3 12 8 2 4" xfId="5706"/>
    <cellStyle name="Comma 3 12 8 2 4 2" xfId="44437"/>
    <cellStyle name="Comma 3 12 8 2 5" xfId="48529"/>
    <cellStyle name="Comma 3 12 8 2 6" xfId="52676"/>
    <cellStyle name="Comma 3 12 8 2 7" xfId="56938"/>
    <cellStyle name="Comma 3 12 8 2 8" xfId="24521"/>
    <cellStyle name="Comma 3 12 8 2 9" xfId="59336"/>
    <cellStyle name="Comma 3 12 8 3" xfId="5707"/>
    <cellStyle name="Comma 3 12 8 3 2" xfId="30948"/>
    <cellStyle name="Comma 3 12 8 4" xfId="5708"/>
    <cellStyle name="Comma 3 12 8 4 2" xfId="34547"/>
    <cellStyle name="Comma 3 12 8 5" xfId="5709"/>
    <cellStyle name="Comma 3 12 8 5 2" xfId="38453"/>
    <cellStyle name="Comma 3 12 8 6" xfId="5710"/>
    <cellStyle name="Comma 3 12 8 6 2" xfId="42486"/>
    <cellStyle name="Comma 3 12 8 7" xfId="46606"/>
    <cellStyle name="Comma 3 12 8 8" xfId="50725"/>
    <cellStyle name="Comma 3 12 8 9" xfId="55015"/>
    <cellStyle name="Comma 3 12 9" xfId="5711"/>
    <cellStyle name="Comma 3 12 9 10" xfId="24522"/>
    <cellStyle name="Comma 3 12 9 11" xfId="59337"/>
    <cellStyle name="Comma 3 12 9 2" xfId="5712"/>
    <cellStyle name="Comma 3 12 9 2 2" xfId="5713"/>
    <cellStyle name="Comma 3 12 9 2 2 2" xfId="36530"/>
    <cellStyle name="Comma 3 12 9 2 3" xfId="5714"/>
    <cellStyle name="Comma 3 12 9 2 3 2" xfId="40436"/>
    <cellStyle name="Comma 3 12 9 2 4" xfId="5715"/>
    <cellStyle name="Comma 3 12 9 2 4 2" xfId="44497"/>
    <cellStyle name="Comma 3 12 9 2 5" xfId="48589"/>
    <cellStyle name="Comma 3 12 9 2 6" xfId="52736"/>
    <cellStyle name="Comma 3 12 9 2 7" xfId="56998"/>
    <cellStyle name="Comma 3 12 9 2 8" xfId="24523"/>
    <cellStyle name="Comma 3 12 9 2 9" xfId="59338"/>
    <cellStyle name="Comma 3 12 9 3" xfId="5716"/>
    <cellStyle name="Comma 3 12 9 3 2" xfId="30949"/>
    <cellStyle name="Comma 3 12 9 4" xfId="5717"/>
    <cellStyle name="Comma 3 12 9 4 2" xfId="34607"/>
    <cellStyle name="Comma 3 12 9 5" xfId="5718"/>
    <cellStyle name="Comma 3 12 9 5 2" xfId="38513"/>
    <cellStyle name="Comma 3 12 9 6" xfId="5719"/>
    <cellStyle name="Comma 3 12 9 6 2" xfId="42546"/>
    <cellStyle name="Comma 3 12 9 7" xfId="46666"/>
    <cellStyle name="Comma 3 12 9 8" xfId="50785"/>
    <cellStyle name="Comma 3 12 9 9" xfId="55075"/>
    <cellStyle name="Comma 3 13" xfId="5720"/>
    <cellStyle name="Comma 3 13 10" xfId="5721"/>
    <cellStyle name="Comma 3 13 10 10" xfId="24525"/>
    <cellStyle name="Comma 3 13 10 11" xfId="59340"/>
    <cellStyle name="Comma 3 13 10 2" xfId="5722"/>
    <cellStyle name="Comma 3 13 10 2 2" xfId="5723"/>
    <cellStyle name="Comma 3 13 10 2 2 2" xfId="36589"/>
    <cellStyle name="Comma 3 13 10 2 3" xfId="5724"/>
    <cellStyle name="Comma 3 13 10 2 3 2" xfId="40495"/>
    <cellStyle name="Comma 3 13 10 2 4" xfId="5725"/>
    <cellStyle name="Comma 3 13 10 2 4 2" xfId="44556"/>
    <cellStyle name="Comma 3 13 10 2 5" xfId="48648"/>
    <cellStyle name="Comma 3 13 10 2 6" xfId="52795"/>
    <cellStyle name="Comma 3 13 10 2 7" xfId="57057"/>
    <cellStyle name="Comma 3 13 10 2 8" xfId="24526"/>
    <cellStyle name="Comma 3 13 10 2 9" xfId="59341"/>
    <cellStyle name="Comma 3 13 10 3" xfId="5726"/>
    <cellStyle name="Comma 3 13 10 3 2" xfId="30951"/>
    <cellStyle name="Comma 3 13 10 4" xfId="5727"/>
    <cellStyle name="Comma 3 13 10 4 2" xfId="34666"/>
    <cellStyle name="Comma 3 13 10 5" xfId="5728"/>
    <cellStyle name="Comma 3 13 10 5 2" xfId="38572"/>
    <cellStyle name="Comma 3 13 10 6" xfId="5729"/>
    <cellStyle name="Comma 3 13 10 6 2" xfId="42605"/>
    <cellStyle name="Comma 3 13 10 7" xfId="46725"/>
    <cellStyle name="Comma 3 13 10 8" xfId="50844"/>
    <cellStyle name="Comma 3 13 10 9" xfId="55134"/>
    <cellStyle name="Comma 3 13 11" xfId="5730"/>
    <cellStyle name="Comma 3 13 11 10" xfId="24527"/>
    <cellStyle name="Comma 3 13 11 11" xfId="59342"/>
    <cellStyle name="Comma 3 13 11 2" xfId="5731"/>
    <cellStyle name="Comma 3 13 11 2 2" xfId="5732"/>
    <cellStyle name="Comma 3 13 11 2 2 2" xfId="36647"/>
    <cellStyle name="Comma 3 13 11 2 3" xfId="5733"/>
    <cellStyle name="Comma 3 13 11 2 3 2" xfId="40552"/>
    <cellStyle name="Comma 3 13 11 2 4" xfId="5734"/>
    <cellStyle name="Comma 3 13 11 2 4 2" xfId="44613"/>
    <cellStyle name="Comma 3 13 11 2 5" xfId="48705"/>
    <cellStyle name="Comma 3 13 11 2 6" xfId="52852"/>
    <cellStyle name="Comma 3 13 11 2 7" xfId="57114"/>
    <cellStyle name="Comma 3 13 11 2 8" xfId="24528"/>
    <cellStyle name="Comma 3 13 11 2 9" xfId="59343"/>
    <cellStyle name="Comma 3 13 11 3" xfId="5735"/>
    <cellStyle name="Comma 3 13 11 3 2" xfId="30952"/>
    <cellStyle name="Comma 3 13 11 4" xfId="5736"/>
    <cellStyle name="Comma 3 13 11 4 2" xfId="34723"/>
    <cellStyle name="Comma 3 13 11 5" xfId="5737"/>
    <cellStyle name="Comma 3 13 11 5 2" xfId="38629"/>
    <cellStyle name="Comma 3 13 11 6" xfId="5738"/>
    <cellStyle name="Comma 3 13 11 6 2" xfId="42662"/>
    <cellStyle name="Comma 3 13 11 7" xfId="46782"/>
    <cellStyle name="Comma 3 13 11 8" xfId="50901"/>
    <cellStyle name="Comma 3 13 11 9" xfId="55191"/>
    <cellStyle name="Comma 3 13 12" xfId="5739"/>
    <cellStyle name="Comma 3 13 12 10" xfId="24529"/>
    <cellStyle name="Comma 3 13 12 11" xfId="59344"/>
    <cellStyle name="Comma 3 13 12 2" xfId="5740"/>
    <cellStyle name="Comma 3 13 12 2 2" xfId="5741"/>
    <cellStyle name="Comma 3 13 12 2 2 2" xfId="36700"/>
    <cellStyle name="Comma 3 13 12 2 3" xfId="5742"/>
    <cellStyle name="Comma 3 13 12 2 3 2" xfId="40605"/>
    <cellStyle name="Comma 3 13 12 2 4" xfId="5743"/>
    <cellStyle name="Comma 3 13 12 2 4 2" xfId="44666"/>
    <cellStyle name="Comma 3 13 12 2 5" xfId="48758"/>
    <cellStyle name="Comma 3 13 12 2 6" xfId="52905"/>
    <cellStyle name="Comma 3 13 12 2 7" xfId="57167"/>
    <cellStyle name="Comma 3 13 12 2 8" xfId="24530"/>
    <cellStyle name="Comma 3 13 12 2 9" xfId="59345"/>
    <cellStyle name="Comma 3 13 12 3" xfId="5744"/>
    <cellStyle name="Comma 3 13 12 3 2" xfId="30953"/>
    <cellStyle name="Comma 3 13 12 4" xfId="5745"/>
    <cellStyle name="Comma 3 13 12 4 2" xfId="34776"/>
    <cellStyle name="Comma 3 13 12 5" xfId="5746"/>
    <cellStyle name="Comma 3 13 12 5 2" xfId="38682"/>
    <cellStyle name="Comma 3 13 12 6" xfId="5747"/>
    <cellStyle name="Comma 3 13 12 6 2" xfId="42715"/>
    <cellStyle name="Comma 3 13 12 7" xfId="46835"/>
    <cellStyle name="Comma 3 13 12 8" xfId="50954"/>
    <cellStyle name="Comma 3 13 12 9" xfId="55244"/>
    <cellStyle name="Comma 3 13 13" xfId="5748"/>
    <cellStyle name="Comma 3 13 13 10" xfId="24531"/>
    <cellStyle name="Comma 3 13 13 11" xfId="59346"/>
    <cellStyle name="Comma 3 13 13 2" xfId="5749"/>
    <cellStyle name="Comma 3 13 13 2 2" xfId="5750"/>
    <cellStyle name="Comma 3 13 13 2 2 2" xfId="36763"/>
    <cellStyle name="Comma 3 13 13 2 3" xfId="5751"/>
    <cellStyle name="Comma 3 13 13 2 3 2" xfId="40667"/>
    <cellStyle name="Comma 3 13 13 2 4" xfId="5752"/>
    <cellStyle name="Comma 3 13 13 2 4 2" xfId="44728"/>
    <cellStyle name="Comma 3 13 13 2 5" xfId="48820"/>
    <cellStyle name="Comma 3 13 13 2 6" xfId="52967"/>
    <cellStyle name="Comma 3 13 13 2 7" xfId="57229"/>
    <cellStyle name="Comma 3 13 13 2 8" xfId="24532"/>
    <cellStyle name="Comma 3 13 13 2 9" xfId="59347"/>
    <cellStyle name="Comma 3 13 13 3" xfId="5753"/>
    <cellStyle name="Comma 3 13 13 3 2" xfId="30954"/>
    <cellStyle name="Comma 3 13 13 4" xfId="5754"/>
    <cellStyle name="Comma 3 13 13 4 2" xfId="34838"/>
    <cellStyle name="Comma 3 13 13 5" xfId="5755"/>
    <cellStyle name="Comma 3 13 13 5 2" xfId="38744"/>
    <cellStyle name="Comma 3 13 13 6" xfId="5756"/>
    <cellStyle name="Comma 3 13 13 6 2" xfId="42777"/>
    <cellStyle name="Comma 3 13 13 7" xfId="46897"/>
    <cellStyle name="Comma 3 13 13 8" xfId="51016"/>
    <cellStyle name="Comma 3 13 13 9" xfId="55306"/>
    <cellStyle name="Comma 3 13 14" xfId="5757"/>
    <cellStyle name="Comma 3 13 14 10" xfId="24533"/>
    <cellStyle name="Comma 3 13 14 11" xfId="59348"/>
    <cellStyle name="Comma 3 13 14 2" xfId="5758"/>
    <cellStyle name="Comma 3 13 14 2 2" xfId="5759"/>
    <cellStyle name="Comma 3 13 14 2 2 2" xfId="36820"/>
    <cellStyle name="Comma 3 13 14 2 3" xfId="5760"/>
    <cellStyle name="Comma 3 13 14 2 3 2" xfId="40724"/>
    <cellStyle name="Comma 3 13 14 2 4" xfId="5761"/>
    <cellStyle name="Comma 3 13 14 2 4 2" xfId="44785"/>
    <cellStyle name="Comma 3 13 14 2 5" xfId="48877"/>
    <cellStyle name="Comma 3 13 14 2 6" xfId="53024"/>
    <cellStyle name="Comma 3 13 14 2 7" xfId="57286"/>
    <cellStyle name="Comma 3 13 14 2 8" xfId="24534"/>
    <cellStyle name="Comma 3 13 14 2 9" xfId="59349"/>
    <cellStyle name="Comma 3 13 14 3" xfId="5762"/>
    <cellStyle name="Comma 3 13 14 3 2" xfId="30955"/>
    <cellStyle name="Comma 3 13 14 4" xfId="5763"/>
    <cellStyle name="Comma 3 13 14 4 2" xfId="34895"/>
    <cellStyle name="Comma 3 13 14 5" xfId="5764"/>
    <cellStyle name="Comma 3 13 14 5 2" xfId="38801"/>
    <cellStyle name="Comma 3 13 14 6" xfId="5765"/>
    <cellStyle name="Comma 3 13 14 6 2" xfId="42834"/>
    <cellStyle name="Comma 3 13 14 7" xfId="46954"/>
    <cellStyle name="Comma 3 13 14 8" xfId="51073"/>
    <cellStyle name="Comma 3 13 14 9" xfId="55363"/>
    <cellStyle name="Comma 3 13 15" xfId="5766"/>
    <cellStyle name="Comma 3 13 15 10" xfId="24535"/>
    <cellStyle name="Comma 3 13 15 11" xfId="59350"/>
    <cellStyle name="Comma 3 13 15 2" xfId="5767"/>
    <cellStyle name="Comma 3 13 15 2 2" xfId="5768"/>
    <cellStyle name="Comma 3 13 15 2 2 2" xfId="36872"/>
    <cellStyle name="Comma 3 13 15 2 3" xfId="5769"/>
    <cellStyle name="Comma 3 13 15 2 3 2" xfId="40776"/>
    <cellStyle name="Comma 3 13 15 2 4" xfId="5770"/>
    <cellStyle name="Comma 3 13 15 2 4 2" xfId="44837"/>
    <cellStyle name="Comma 3 13 15 2 5" xfId="48929"/>
    <cellStyle name="Comma 3 13 15 2 6" xfId="53076"/>
    <cellStyle name="Comma 3 13 15 2 7" xfId="57338"/>
    <cellStyle name="Comma 3 13 15 2 8" xfId="24536"/>
    <cellStyle name="Comma 3 13 15 2 9" xfId="59351"/>
    <cellStyle name="Comma 3 13 15 3" xfId="5771"/>
    <cellStyle name="Comma 3 13 15 3 2" xfId="30956"/>
    <cellStyle name="Comma 3 13 15 4" xfId="5772"/>
    <cellStyle name="Comma 3 13 15 4 2" xfId="34947"/>
    <cellStyle name="Comma 3 13 15 5" xfId="5773"/>
    <cellStyle name="Comma 3 13 15 5 2" xfId="38853"/>
    <cellStyle name="Comma 3 13 15 6" xfId="5774"/>
    <cellStyle name="Comma 3 13 15 6 2" xfId="42886"/>
    <cellStyle name="Comma 3 13 15 7" xfId="47006"/>
    <cellStyle name="Comma 3 13 15 8" xfId="51125"/>
    <cellStyle name="Comma 3 13 15 9" xfId="55415"/>
    <cellStyle name="Comma 3 13 16" xfId="5775"/>
    <cellStyle name="Comma 3 13 16 10" xfId="24537"/>
    <cellStyle name="Comma 3 13 16 11" xfId="59352"/>
    <cellStyle name="Comma 3 13 16 2" xfId="5776"/>
    <cellStyle name="Comma 3 13 16 2 2" xfId="5777"/>
    <cellStyle name="Comma 3 13 16 2 2 2" xfId="36924"/>
    <cellStyle name="Comma 3 13 16 2 3" xfId="5778"/>
    <cellStyle name="Comma 3 13 16 2 3 2" xfId="40828"/>
    <cellStyle name="Comma 3 13 16 2 4" xfId="5779"/>
    <cellStyle name="Comma 3 13 16 2 4 2" xfId="44889"/>
    <cellStyle name="Comma 3 13 16 2 5" xfId="48981"/>
    <cellStyle name="Comma 3 13 16 2 6" xfId="53128"/>
    <cellStyle name="Comma 3 13 16 2 7" xfId="57390"/>
    <cellStyle name="Comma 3 13 16 2 8" xfId="24538"/>
    <cellStyle name="Comma 3 13 16 2 9" xfId="59353"/>
    <cellStyle name="Comma 3 13 16 3" xfId="5780"/>
    <cellStyle name="Comma 3 13 16 3 2" xfId="30957"/>
    <cellStyle name="Comma 3 13 16 4" xfId="5781"/>
    <cellStyle name="Comma 3 13 16 4 2" xfId="34999"/>
    <cellStyle name="Comma 3 13 16 5" xfId="5782"/>
    <cellStyle name="Comma 3 13 16 5 2" xfId="38905"/>
    <cellStyle name="Comma 3 13 16 6" xfId="5783"/>
    <cellStyle name="Comma 3 13 16 6 2" xfId="42938"/>
    <cellStyle name="Comma 3 13 16 7" xfId="47058"/>
    <cellStyle name="Comma 3 13 16 8" xfId="51177"/>
    <cellStyle name="Comma 3 13 16 9" xfId="55467"/>
    <cellStyle name="Comma 3 13 17" xfId="5784"/>
    <cellStyle name="Comma 3 13 17 2" xfId="5785"/>
    <cellStyle name="Comma 3 13 17 2 2" xfId="35053"/>
    <cellStyle name="Comma 3 13 17 3" xfId="5786"/>
    <cellStyle name="Comma 3 13 17 3 2" xfId="38959"/>
    <cellStyle name="Comma 3 13 17 4" xfId="5787"/>
    <cellStyle name="Comma 3 13 17 4 2" xfId="42992"/>
    <cellStyle name="Comma 3 13 17 5" xfId="47112"/>
    <cellStyle name="Comma 3 13 17 6" xfId="51231"/>
    <cellStyle name="Comma 3 13 17 7" xfId="55521"/>
    <cellStyle name="Comma 3 13 17 8" xfId="24539"/>
    <cellStyle name="Comma 3 13 17 9" xfId="59354"/>
    <cellStyle name="Comma 3 13 18" xfId="5788"/>
    <cellStyle name="Comma 3 13 18 2" xfId="5789"/>
    <cellStyle name="Comma 3 13 18 2 2" xfId="35543"/>
    <cellStyle name="Comma 3 13 18 3" xfId="5790"/>
    <cellStyle name="Comma 3 13 18 3 2" xfId="39449"/>
    <cellStyle name="Comma 3 13 18 4" xfId="5791"/>
    <cellStyle name="Comma 3 13 18 4 2" xfId="43493"/>
    <cellStyle name="Comma 3 13 18 5" xfId="47602"/>
    <cellStyle name="Comma 3 13 18 6" xfId="51732"/>
    <cellStyle name="Comma 3 13 18 7" xfId="56011"/>
    <cellStyle name="Comma 3 13 18 8" xfId="24540"/>
    <cellStyle name="Comma 3 13 18 9" xfId="59355"/>
    <cellStyle name="Comma 3 13 19" xfId="5792"/>
    <cellStyle name="Comma 3 13 19 2" xfId="5793"/>
    <cellStyle name="Comma 3 13 19 2 2" xfId="36978"/>
    <cellStyle name="Comma 3 13 19 3" xfId="5794"/>
    <cellStyle name="Comma 3 13 19 3 2" xfId="40882"/>
    <cellStyle name="Comma 3 13 19 4" xfId="5795"/>
    <cellStyle name="Comma 3 13 19 4 2" xfId="44943"/>
    <cellStyle name="Comma 3 13 19 5" xfId="49035"/>
    <cellStyle name="Comma 3 13 19 6" xfId="53182"/>
    <cellStyle name="Comma 3 13 19 7" xfId="57444"/>
    <cellStyle name="Comma 3 13 19 8" xfId="24541"/>
    <cellStyle name="Comma 3 13 19 9" xfId="59356"/>
    <cellStyle name="Comma 3 13 2" xfId="5796"/>
    <cellStyle name="Comma 3 13 2 10" xfId="24542"/>
    <cellStyle name="Comma 3 13 2 11" xfId="59357"/>
    <cellStyle name="Comma 3 13 2 2" xfId="5797"/>
    <cellStyle name="Comma 3 13 2 2 2" xfId="5798"/>
    <cellStyle name="Comma 3 13 2 2 2 2" xfId="35740"/>
    <cellStyle name="Comma 3 13 2 2 3" xfId="5799"/>
    <cellStyle name="Comma 3 13 2 2 3 2" xfId="39646"/>
    <cellStyle name="Comma 3 13 2 2 4" xfId="5800"/>
    <cellStyle name="Comma 3 13 2 2 4 2" xfId="43692"/>
    <cellStyle name="Comma 3 13 2 2 5" xfId="47799"/>
    <cellStyle name="Comma 3 13 2 2 6" xfId="51931"/>
    <cellStyle name="Comma 3 13 2 2 7" xfId="56208"/>
    <cellStyle name="Comma 3 13 2 2 8" xfId="24543"/>
    <cellStyle name="Comma 3 13 2 2 9" xfId="59358"/>
    <cellStyle name="Comma 3 13 2 3" xfId="5801"/>
    <cellStyle name="Comma 3 13 2 3 2" xfId="57795"/>
    <cellStyle name="Comma 3 13 2 3 3" xfId="30958"/>
    <cellStyle name="Comma 3 13 2 4" xfId="5802"/>
    <cellStyle name="Comma 3 13 2 4 2" xfId="33795"/>
    <cellStyle name="Comma 3 13 2 5" xfId="5803"/>
    <cellStyle name="Comma 3 13 2 5 2" xfId="37724"/>
    <cellStyle name="Comma 3 13 2 6" xfId="5804"/>
    <cellStyle name="Comma 3 13 2 6 2" xfId="41741"/>
    <cellStyle name="Comma 3 13 2 7" xfId="45877"/>
    <cellStyle name="Comma 3 13 2 8" xfId="49978"/>
    <cellStyle name="Comma 3 13 2 9" xfId="53731"/>
    <cellStyle name="Comma 3 13 20" xfId="5805"/>
    <cellStyle name="Comma 3 13 20 2" xfId="5806"/>
    <cellStyle name="Comma 3 13 20 2 2" xfId="37035"/>
    <cellStyle name="Comma 3 13 20 3" xfId="5807"/>
    <cellStyle name="Comma 3 13 20 3 2" xfId="40938"/>
    <cellStyle name="Comma 3 13 20 4" xfId="44999"/>
    <cellStyle name="Comma 3 13 20 5" xfId="49091"/>
    <cellStyle name="Comma 3 13 20 6" xfId="53238"/>
    <cellStyle name="Comma 3 13 20 7" xfId="57500"/>
    <cellStyle name="Comma 3 13 20 8" xfId="30950"/>
    <cellStyle name="Comma 3 13 21" xfId="5808"/>
    <cellStyle name="Comma 3 13 21 2" xfId="5809"/>
    <cellStyle name="Comma 3 13 21 2 2" xfId="40996"/>
    <cellStyle name="Comma 3 13 21 3" xfId="45057"/>
    <cellStyle name="Comma 3 13 21 4" xfId="49149"/>
    <cellStyle name="Comma 3 13 21 5" xfId="53296"/>
    <cellStyle name="Comma 3 13 21 6" xfId="57558"/>
    <cellStyle name="Comma 3 13 21 7" xfId="33100"/>
    <cellStyle name="Comma 3 13 22" xfId="5810"/>
    <cellStyle name="Comma 3 13 22 2" xfId="45119"/>
    <cellStyle name="Comma 3 13 22 3" xfId="49211"/>
    <cellStyle name="Comma 3 13 22 4" xfId="53358"/>
    <cellStyle name="Comma 3 13 22 5" xfId="57620"/>
    <cellStyle name="Comma 3 13 22 6" xfId="37111"/>
    <cellStyle name="Comma 3 13 23" xfId="5811"/>
    <cellStyle name="Comma 3 13 23 2" xfId="49269"/>
    <cellStyle name="Comma 3 13 23 3" xfId="53416"/>
    <cellStyle name="Comma 3 13 23 4" xfId="57678"/>
    <cellStyle name="Comma 3 13 23 5" xfId="41121"/>
    <cellStyle name="Comma 3 13 24" xfId="45258"/>
    <cellStyle name="Comma 3 13 24 2" xfId="53475"/>
    <cellStyle name="Comma 3 13 24 3" xfId="57737"/>
    <cellStyle name="Comma 3 13 25" xfId="49778"/>
    <cellStyle name="Comma 3 13 26" xfId="53596"/>
    <cellStyle name="Comma 3 13 27" xfId="24524"/>
    <cellStyle name="Comma 3 13 28" xfId="59339"/>
    <cellStyle name="Comma 3 13 3" xfId="5812"/>
    <cellStyle name="Comma 3 13 3 10" xfId="24544"/>
    <cellStyle name="Comma 3 13 3 11" xfId="59359"/>
    <cellStyle name="Comma 3 13 3 2" xfId="5813"/>
    <cellStyle name="Comma 3 13 3 2 2" xfId="5814"/>
    <cellStyle name="Comma 3 13 3 2 2 2" xfId="36205"/>
    <cellStyle name="Comma 3 13 3 2 3" xfId="5815"/>
    <cellStyle name="Comma 3 13 3 2 3 2" xfId="40111"/>
    <cellStyle name="Comma 3 13 3 2 4" xfId="5816"/>
    <cellStyle name="Comma 3 13 3 2 4 2" xfId="44172"/>
    <cellStyle name="Comma 3 13 3 2 5" xfId="48264"/>
    <cellStyle name="Comma 3 13 3 2 6" xfId="52411"/>
    <cellStyle name="Comma 3 13 3 2 7" xfId="56673"/>
    <cellStyle name="Comma 3 13 3 2 8" xfId="24545"/>
    <cellStyle name="Comma 3 13 3 2 9" xfId="59360"/>
    <cellStyle name="Comma 3 13 3 3" xfId="5817"/>
    <cellStyle name="Comma 3 13 3 3 2" xfId="30959"/>
    <cellStyle name="Comma 3 13 3 4" xfId="5818"/>
    <cellStyle name="Comma 3 13 3 4 2" xfId="34283"/>
    <cellStyle name="Comma 3 13 3 5" xfId="5819"/>
    <cellStyle name="Comma 3 13 3 5 2" xfId="38189"/>
    <cellStyle name="Comma 3 13 3 6" xfId="5820"/>
    <cellStyle name="Comma 3 13 3 6 2" xfId="42221"/>
    <cellStyle name="Comma 3 13 3 7" xfId="46342"/>
    <cellStyle name="Comma 3 13 3 8" xfId="50459"/>
    <cellStyle name="Comma 3 13 3 9" xfId="54751"/>
    <cellStyle name="Comma 3 13 4" xfId="5821"/>
    <cellStyle name="Comma 3 13 4 10" xfId="24546"/>
    <cellStyle name="Comma 3 13 4 11" xfId="59361"/>
    <cellStyle name="Comma 3 13 4 2" xfId="5822"/>
    <cellStyle name="Comma 3 13 4 2 2" xfId="5823"/>
    <cellStyle name="Comma 3 13 4 2 2 2" xfId="36259"/>
    <cellStyle name="Comma 3 13 4 2 3" xfId="5824"/>
    <cellStyle name="Comma 3 13 4 2 3 2" xfId="40165"/>
    <cellStyle name="Comma 3 13 4 2 4" xfId="5825"/>
    <cellStyle name="Comma 3 13 4 2 4 2" xfId="44226"/>
    <cellStyle name="Comma 3 13 4 2 5" xfId="48318"/>
    <cellStyle name="Comma 3 13 4 2 6" xfId="52465"/>
    <cellStyle name="Comma 3 13 4 2 7" xfId="56727"/>
    <cellStyle name="Comma 3 13 4 2 8" xfId="24547"/>
    <cellStyle name="Comma 3 13 4 2 9" xfId="59362"/>
    <cellStyle name="Comma 3 13 4 3" xfId="5826"/>
    <cellStyle name="Comma 3 13 4 3 2" xfId="30960"/>
    <cellStyle name="Comma 3 13 4 4" xfId="5827"/>
    <cellStyle name="Comma 3 13 4 4 2" xfId="34337"/>
    <cellStyle name="Comma 3 13 4 5" xfId="5828"/>
    <cellStyle name="Comma 3 13 4 5 2" xfId="38243"/>
    <cellStyle name="Comma 3 13 4 6" xfId="5829"/>
    <cellStyle name="Comma 3 13 4 6 2" xfId="42275"/>
    <cellStyle name="Comma 3 13 4 7" xfId="46396"/>
    <cellStyle name="Comma 3 13 4 8" xfId="50513"/>
    <cellStyle name="Comma 3 13 4 9" xfId="54805"/>
    <cellStyle name="Comma 3 13 5" xfId="5830"/>
    <cellStyle name="Comma 3 13 5 10" xfId="24548"/>
    <cellStyle name="Comma 3 13 5 11" xfId="59363"/>
    <cellStyle name="Comma 3 13 5 2" xfId="5831"/>
    <cellStyle name="Comma 3 13 5 2 2" xfId="5832"/>
    <cellStyle name="Comma 3 13 5 2 2 2" xfId="36313"/>
    <cellStyle name="Comma 3 13 5 2 3" xfId="5833"/>
    <cellStyle name="Comma 3 13 5 2 3 2" xfId="40219"/>
    <cellStyle name="Comma 3 13 5 2 4" xfId="5834"/>
    <cellStyle name="Comma 3 13 5 2 4 2" xfId="44280"/>
    <cellStyle name="Comma 3 13 5 2 5" xfId="48372"/>
    <cellStyle name="Comma 3 13 5 2 6" xfId="52519"/>
    <cellStyle name="Comma 3 13 5 2 7" xfId="56781"/>
    <cellStyle name="Comma 3 13 5 2 8" xfId="24549"/>
    <cellStyle name="Comma 3 13 5 2 9" xfId="59364"/>
    <cellStyle name="Comma 3 13 5 3" xfId="5835"/>
    <cellStyle name="Comma 3 13 5 3 2" xfId="30961"/>
    <cellStyle name="Comma 3 13 5 4" xfId="5836"/>
    <cellStyle name="Comma 3 13 5 4 2" xfId="34391"/>
    <cellStyle name="Comma 3 13 5 5" xfId="5837"/>
    <cellStyle name="Comma 3 13 5 5 2" xfId="38297"/>
    <cellStyle name="Comma 3 13 5 6" xfId="5838"/>
    <cellStyle name="Comma 3 13 5 6 2" xfId="42329"/>
    <cellStyle name="Comma 3 13 5 7" xfId="46450"/>
    <cellStyle name="Comma 3 13 5 8" xfId="50567"/>
    <cellStyle name="Comma 3 13 5 9" xfId="54859"/>
    <cellStyle name="Comma 3 13 6" xfId="5839"/>
    <cellStyle name="Comma 3 13 6 10" xfId="24550"/>
    <cellStyle name="Comma 3 13 6 11" xfId="59365"/>
    <cellStyle name="Comma 3 13 6 2" xfId="5840"/>
    <cellStyle name="Comma 3 13 6 2 2" xfId="5841"/>
    <cellStyle name="Comma 3 13 6 2 2 2" xfId="36365"/>
    <cellStyle name="Comma 3 13 6 2 3" xfId="5842"/>
    <cellStyle name="Comma 3 13 6 2 3 2" xfId="40271"/>
    <cellStyle name="Comma 3 13 6 2 4" xfId="5843"/>
    <cellStyle name="Comma 3 13 6 2 4 2" xfId="44332"/>
    <cellStyle name="Comma 3 13 6 2 5" xfId="48424"/>
    <cellStyle name="Comma 3 13 6 2 6" xfId="52571"/>
    <cellStyle name="Comma 3 13 6 2 7" xfId="56833"/>
    <cellStyle name="Comma 3 13 6 2 8" xfId="24551"/>
    <cellStyle name="Comma 3 13 6 2 9" xfId="59366"/>
    <cellStyle name="Comma 3 13 6 3" xfId="5844"/>
    <cellStyle name="Comma 3 13 6 3 2" xfId="30962"/>
    <cellStyle name="Comma 3 13 6 4" xfId="5845"/>
    <cellStyle name="Comma 3 13 6 4 2" xfId="34443"/>
    <cellStyle name="Comma 3 13 6 5" xfId="5846"/>
    <cellStyle name="Comma 3 13 6 5 2" xfId="38349"/>
    <cellStyle name="Comma 3 13 6 6" xfId="5847"/>
    <cellStyle name="Comma 3 13 6 6 2" xfId="42381"/>
    <cellStyle name="Comma 3 13 6 7" xfId="46502"/>
    <cellStyle name="Comma 3 13 6 8" xfId="50619"/>
    <cellStyle name="Comma 3 13 6 9" xfId="54911"/>
    <cellStyle name="Comma 3 13 7" xfId="5848"/>
    <cellStyle name="Comma 3 13 7 10" xfId="24552"/>
    <cellStyle name="Comma 3 13 7 11" xfId="59367"/>
    <cellStyle name="Comma 3 13 7 2" xfId="5849"/>
    <cellStyle name="Comma 3 13 7 2 2" xfId="5850"/>
    <cellStyle name="Comma 3 13 7 2 2 2" xfId="36418"/>
    <cellStyle name="Comma 3 13 7 2 3" xfId="5851"/>
    <cellStyle name="Comma 3 13 7 2 3 2" xfId="40324"/>
    <cellStyle name="Comma 3 13 7 2 4" xfId="5852"/>
    <cellStyle name="Comma 3 13 7 2 4 2" xfId="44385"/>
    <cellStyle name="Comma 3 13 7 2 5" xfId="48477"/>
    <cellStyle name="Comma 3 13 7 2 6" xfId="52624"/>
    <cellStyle name="Comma 3 13 7 2 7" xfId="56886"/>
    <cellStyle name="Comma 3 13 7 2 8" xfId="24553"/>
    <cellStyle name="Comma 3 13 7 2 9" xfId="59368"/>
    <cellStyle name="Comma 3 13 7 3" xfId="5853"/>
    <cellStyle name="Comma 3 13 7 3 2" xfId="30963"/>
    <cellStyle name="Comma 3 13 7 4" xfId="5854"/>
    <cellStyle name="Comma 3 13 7 4 2" xfId="34495"/>
    <cellStyle name="Comma 3 13 7 5" xfId="5855"/>
    <cellStyle name="Comma 3 13 7 5 2" xfId="38401"/>
    <cellStyle name="Comma 3 13 7 6" xfId="5856"/>
    <cellStyle name="Comma 3 13 7 6 2" xfId="42434"/>
    <cellStyle name="Comma 3 13 7 7" xfId="46554"/>
    <cellStyle name="Comma 3 13 7 8" xfId="50673"/>
    <cellStyle name="Comma 3 13 7 9" xfId="54963"/>
    <cellStyle name="Comma 3 13 8" xfId="5857"/>
    <cellStyle name="Comma 3 13 8 10" xfId="24554"/>
    <cellStyle name="Comma 3 13 8 11" xfId="59369"/>
    <cellStyle name="Comma 3 13 8 2" xfId="5858"/>
    <cellStyle name="Comma 3 13 8 2 2" xfId="5859"/>
    <cellStyle name="Comma 3 13 8 2 2 2" xfId="36471"/>
    <cellStyle name="Comma 3 13 8 2 3" xfId="5860"/>
    <cellStyle name="Comma 3 13 8 2 3 2" xfId="40377"/>
    <cellStyle name="Comma 3 13 8 2 4" xfId="5861"/>
    <cellStyle name="Comma 3 13 8 2 4 2" xfId="44438"/>
    <cellStyle name="Comma 3 13 8 2 5" xfId="48530"/>
    <cellStyle name="Comma 3 13 8 2 6" xfId="52677"/>
    <cellStyle name="Comma 3 13 8 2 7" xfId="56939"/>
    <cellStyle name="Comma 3 13 8 2 8" xfId="24555"/>
    <cellStyle name="Comma 3 13 8 2 9" xfId="59370"/>
    <cellStyle name="Comma 3 13 8 3" xfId="5862"/>
    <cellStyle name="Comma 3 13 8 3 2" xfId="30964"/>
    <cellStyle name="Comma 3 13 8 4" xfId="5863"/>
    <cellStyle name="Comma 3 13 8 4 2" xfId="34548"/>
    <cellStyle name="Comma 3 13 8 5" xfId="5864"/>
    <cellStyle name="Comma 3 13 8 5 2" xfId="38454"/>
    <cellStyle name="Comma 3 13 8 6" xfId="5865"/>
    <cellStyle name="Comma 3 13 8 6 2" xfId="42487"/>
    <cellStyle name="Comma 3 13 8 7" xfId="46607"/>
    <cellStyle name="Comma 3 13 8 8" xfId="50726"/>
    <cellStyle name="Comma 3 13 8 9" xfId="55016"/>
    <cellStyle name="Comma 3 13 9" xfId="5866"/>
    <cellStyle name="Comma 3 13 9 10" xfId="24556"/>
    <cellStyle name="Comma 3 13 9 11" xfId="59371"/>
    <cellStyle name="Comma 3 13 9 2" xfId="5867"/>
    <cellStyle name="Comma 3 13 9 2 2" xfId="5868"/>
    <cellStyle name="Comma 3 13 9 2 2 2" xfId="36531"/>
    <cellStyle name="Comma 3 13 9 2 3" xfId="5869"/>
    <cellStyle name="Comma 3 13 9 2 3 2" xfId="40437"/>
    <cellStyle name="Comma 3 13 9 2 4" xfId="5870"/>
    <cellStyle name="Comma 3 13 9 2 4 2" xfId="44498"/>
    <cellStyle name="Comma 3 13 9 2 5" xfId="48590"/>
    <cellStyle name="Comma 3 13 9 2 6" xfId="52737"/>
    <cellStyle name="Comma 3 13 9 2 7" xfId="56999"/>
    <cellStyle name="Comma 3 13 9 2 8" xfId="24557"/>
    <cellStyle name="Comma 3 13 9 2 9" xfId="59372"/>
    <cellStyle name="Comma 3 13 9 3" xfId="5871"/>
    <cellStyle name="Comma 3 13 9 3 2" xfId="30965"/>
    <cellStyle name="Comma 3 13 9 4" xfId="5872"/>
    <cellStyle name="Comma 3 13 9 4 2" xfId="34608"/>
    <cellStyle name="Comma 3 13 9 5" xfId="5873"/>
    <cellStyle name="Comma 3 13 9 5 2" xfId="38514"/>
    <cellStyle name="Comma 3 13 9 6" xfId="5874"/>
    <cellStyle name="Comma 3 13 9 6 2" xfId="42547"/>
    <cellStyle name="Comma 3 13 9 7" xfId="46667"/>
    <cellStyle name="Comma 3 13 9 8" xfId="50786"/>
    <cellStyle name="Comma 3 13 9 9" xfId="55076"/>
    <cellStyle name="Comma 3 14" xfId="5875"/>
    <cellStyle name="Comma 3 14 10" xfId="53727"/>
    <cellStyle name="Comma 3 14 11" xfId="24558"/>
    <cellStyle name="Comma 3 14 12" xfId="59373"/>
    <cellStyle name="Comma 3 14 2" xfId="5876"/>
    <cellStyle name="Comma 3 14 2 10" xfId="24559"/>
    <cellStyle name="Comma 3 14 2 11" xfId="59374"/>
    <cellStyle name="Comma 3 14 2 2" xfId="5877"/>
    <cellStyle name="Comma 3 14 2 2 2" xfId="5878"/>
    <cellStyle name="Comma 3 14 2 2 2 2" xfId="35741"/>
    <cellStyle name="Comma 3 14 2 2 3" xfId="5879"/>
    <cellStyle name="Comma 3 14 2 2 3 2" xfId="39647"/>
    <cellStyle name="Comma 3 14 2 2 4" xfId="5880"/>
    <cellStyle name="Comma 3 14 2 2 4 2" xfId="43693"/>
    <cellStyle name="Comma 3 14 2 2 5" xfId="47800"/>
    <cellStyle name="Comma 3 14 2 2 6" xfId="51932"/>
    <cellStyle name="Comma 3 14 2 2 7" xfId="56209"/>
    <cellStyle name="Comma 3 14 2 2 8" xfId="24560"/>
    <cellStyle name="Comma 3 14 2 2 9" xfId="59375"/>
    <cellStyle name="Comma 3 14 2 3" xfId="5881"/>
    <cellStyle name="Comma 3 14 2 3 2" xfId="30967"/>
    <cellStyle name="Comma 3 14 2 4" xfId="5882"/>
    <cellStyle name="Comma 3 14 2 4 2" xfId="33796"/>
    <cellStyle name="Comma 3 14 2 5" xfId="5883"/>
    <cellStyle name="Comma 3 14 2 5 2" xfId="37725"/>
    <cellStyle name="Comma 3 14 2 6" xfId="5884"/>
    <cellStyle name="Comma 3 14 2 6 2" xfId="41742"/>
    <cellStyle name="Comma 3 14 2 7" xfId="45878"/>
    <cellStyle name="Comma 3 14 2 8" xfId="49979"/>
    <cellStyle name="Comma 3 14 2 9" xfId="54288"/>
    <cellStyle name="Comma 3 14 3" xfId="5885"/>
    <cellStyle name="Comma 3 14 3 2" xfId="5886"/>
    <cellStyle name="Comma 3 14 3 2 2" xfId="35558"/>
    <cellStyle name="Comma 3 14 3 3" xfId="5887"/>
    <cellStyle name="Comma 3 14 3 3 2" xfId="39464"/>
    <cellStyle name="Comma 3 14 3 4" xfId="5888"/>
    <cellStyle name="Comma 3 14 3 4 2" xfId="43509"/>
    <cellStyle name="Comma 3 14 3 5" xfId="47617"/>
    <cellStyle name="Comma 3 14 3 6" xfId="51748"/>
    <cellStyle name="Comma 3 14 3 7" xfId="56026"/>
    <cellStyle name="Comma 3 14 3 8" xfId="24561"/>
    <cellStyle name="Comma 3 14 3 9" xfId="59376"/>
    <cellStyle name="Comma 3 14 4" xfId="5889"/>
    <cellStyle name="Comma 3 14 4 2" xfId="57791"/>
    <cellStyle name="Comma 3 14 4 3" xfId="30966"/>
    <cellStyle name="Comma 3 14 5" xfId="5890"/>
    <cellStyle name="Comma 3 14 5 2" xfId="33567"/>
    <cellStyle name="Comma 3 14 6" xfId="5891"/>
    <cellStyle name="Comma 3 14 6 2" xfId="37542"/>
    <cellStyle name="Comma 3 14 7" xfId="5892"/>
    <cellStyle name="Comma 3 14 7 2" xfId="41556"/>
    <cellStyle name="Comma 3 14 8" xfId="45695"/>
    <cellStyle name="Comma 3 14 9" xfId="49794"/>
    <cellStyle name="Comma 3 15" xfId="5893"/>
    <cellStyle name="Comma 3 15 10" xfId="54129"/>
    <cellStyle name="Comma 3 15 11" xfId="24562"/>
    <cellStyle name="Comma 3 15 12" xfId="59377"/>
    <cellStyle name="Comma 3 15 2" xfId="5894"/>
    <cellStyle name="Comma 3 15 2 10" xfId="24563"/>
    <cellStyle name="Comma 3 15 2 11" xfId="59378"/>
    <cellStyle name="Comma 3 15 2 2" xfId="5895"/>
    <cellStyle name="Comma 3 15 2 2 2" xfId="5896"/>
    <cellStyle name="Comma 3 15 2 2 2 2" xfId="35742"/>
    <cellStyle name="Comma 3 15 2 2 3" xfId="5897"/>
    <cellStyle name="Comma 3 15 2 2 3 2" xfId="39648"/>
    <cellStyle name="Comma 3 15 2 2 4" xfId="5898"/>
    <cellStyle name="Comma 3 15 2 2 4 2" xfId="43694"/>
    <cellStyle name="Comma 3 15 2 2 5" xfId="47801"/>
    <cellStyle name="Comma 3 15 2 2 6" xfId="51933"/>
    <cellStyle name="Comma 3 15 2 2 7" xfId="56210"/>
    <cellStyle name="Comma 3 15 2 2 8" xfId="24564"/>
    <cellStyle name="Comma 3 15 2 2 9" xfId="59379"/>
    <cellStyle name="Comma 3 15 2 3" xfId="5899"/>
    <cellStyle name="Comma 3 15 2 3 2" xfId="30969"/>
    <cellStyle name="Comma 3 15 2 4" xfId="5900"/>
    <cellStyle name="Comma 3 15 2 4 2" xfId="33797"/>
    <cellStyle name="Comma 3 15 2 5" xfId="5901"/>
    <cellStyle name="Comma 3 15 2 5 2" xfId="37726"/>
    <cellStyle name="Comma 3 15 2 6" xfId="5902"/>
    <cellStyle name="Comma 3 15 2 6 2" xfId="41743"/>
    <cellStyle name="Comma 3 15 2 7" xfId="45879"/>
    <cellStyle name="Comma 3 15 2 8" xfId="49980"/>
    <cellStyle name="Comma 3 15 2 9" xfId="54289"/>
    <cellStyle name="Comma 3 15 3" xfId="5903"/>
    <cellStyle name="Comma 3 15 3 2" xfId="5904"/>
    <cellStyle name="Comma 3 15 3 2 2" xfId="35576"/>
    <cellStyle name="Comma 3 15 3 3" xfId="5905"/>
    <cellStyle name="Comma 3 15 3 3 2" xfId="39482"/>
    <cellStyle name="Comma 3 15 3 4" xfId="5906"/>
    <cellStyle name="Comma 3 15 3 4 2" xfId="43527"/>
    <cellStyle name="Comma 3 15 3 5" xfId="47635"/>
    <cellStyle name="Comma 3 15 3 6" xfId="51766"/>
    <cellStyle name="Comma 3 15 3 7" xfId="56044"/>
    <cellStyle name="Comma 3 15 3 8" xfId="24565"/>
    <cellStyle name="Comma 3 15 3 9" xfId="59380"/>
    <cellStyle name="Comma 3 15 4" xfId="5907"/>
    <cellStyle name="Comma 3 15 4 2" xfId="30968"/>
    <cellStyle name="Comma 3 15 5" xfId="5908"/>
    <cellStyle name="Comma 3 15 5 2" xfId="33585"/>
    <cellStyle name="Comma 3 15 6" xfId="5909"/>
    <cellStyle name="Comma 3 15 6 2" xfId="37560"/>
    <cellStyle name="Comma 3 15 7" xfId="5910"/>
    <cellStyle name="Comma 3 15 7 2" xfId="41574"/>
    <cellStyle name="Comma 3 15 8" xfId="45713"/>
    <cellStyle name="Comma 3 15 9" xfId="49812"/>
    <cellStyle name="Comma 3 16" xfId="5911"/>
    <cellStyle name="Comma 3 16 10" xfId="54143"/>
    <cellStyle name="Comma 3 16 11" xfId="24566"/>
    <cellStyle name="Comma 3 16 12" xfId="59381"/>
    <cellStyle name="Comma 3 16 2" xfId="5912"/>
    <cellStyle name="Comma 3 16 2 10" xfId="24567"/>
    <cellStyle name="Comma 3 16 2 11" xfId="59382"/>
    <cellStyle name="Comma 3 16 2 2" xfId="5913"/>
    <cellStyle name="Comma 3 16 2 2 2" xfId="5914"/>
    <cellStyle name="Comma 3 16 2 2 2 2" xfId="35743"/>
    <cellStyle name="Comma 3 16 2 2 3" xfId="5915"/>
    <cellStyle name="Comma 3 16 2 2 3 2" xfId="39649"/>
    <cellStyle name="Comma 3 16 2 2 4" xfId="5916"/>
    <cellStyle name="Comma 3 16 2 2 4 2" xfId="43695"/>
    <cellStyle name="Comma 3 16 2 2 5" xfId="47802"/>
    <cellStyle name="Comma 3 16 2 2 6" xfId="51934"/>
    <cellStyle name="Comma 3 16 2 2 7" xfId="56211"/>
    <cellStyle name="Comma 3 16 2 2 8" xfId="24568"/>
    <cellStyle name="Comma 3 16 2 2 9" xfId="59383"/>
    <cellStyle name="Comma 3 16 2 3" xfId="5917"/>
    <cellStyle name="Comma 3 16 2 3 2" xfId="30971"/>
    <cellStyle name="Comma 3 16 2 4" xfId="5918"/>
    <cellStyle name="Comma 3 16 2 4 2" xfId="33798"/>
    <cellStyle name="Comma 3 16 2 5" xfId="5919"/>
    <cellStyle name="Comma 3 16 2 5 2" xfId="37727"/>
    <cellStyle name="Comma 3 16 2 6" xfId="5920"/>
    <cellStyle name="Comma 3 16 2 6 2" xfId="41744"/>
    <cellStyle name="Comma 3 16 2 7" xfId="45880"/>
    <cellStyle name="Comma 3 16 2 8" xfId="49981"/>
    <cellStyle name="Comma 3 16 2 9" xfId="54290"/>
    <cellStyle name="Comma 3 16 3" xfId="5921"/>
    <cellStyle name="Comma 3 16 3 2" xfId="5922"/>
    <cellStyle name="Comma 3 16 3 2 2" xfId="35590"/>
    <cellStyle name="Comma 3 16 3 3" xfId="5923"/>
    <cellStyle name="Comma 3 16 3 3 2" xfId="39496"/>
    <cellStyle name="Comma 3 16 3 4" xfId="5924"/>
    <cellStyle name="Comma 3 16 3 4 2" xfId="43541"/>
    <cellStyle name="Comma 3 16 3 5" xfId="47649"/>
    <cellStyle name="Comma 3 16 3 6" xfId="51780"/>
    <cellStyle name="Comma 3 16 3 7" xfId="56058"/>
    <cellStyle name="Comma 3 16 3 8" xfId="24569"/>
    <cellStyle name="Comma 3 16 3 9" xfId="59384"/>
    <cellStyle name="Comma 3 16 4" xfId="5925"/>
    <cellStyle name="Comma 3 16 4 2" xfId="30970"/>
    <cellStyle name="Comma 3 16 5" xfId="5926"/>
    <cellStyle name="Comma 3 16 5 2" xfId="33599"/>
    <cellStyle name="Comma 3 16 6" xfId="5927"/>
    <cellStyle name="Comma 3 16 6 2" xfId="37574"/>
    <cellStyle name="Comma 3 16 7" xfId="5928"/>
    <cellStyle name="Comma 3 16 7 2" xfId="41588"/>
    <cellStyle name="Comma 3 16 8" xfId="45727"/>
    <cellStyle name="Comma 3 16 9" xfId="49826"/>
    <cellStyle name="Comma 3 17" xfId="5929"/>
    <cellStyle name="Comma 3 17 10" xfId="24570"/>
    <cellStyle name="Comma 3 17 11" xfId="59385"/>
    <cellStyle name="Comma 3 17 2" xfId="5930"/>
    <cellStyle name="Comma 3 17 2 2" xfId="5931"/>
    <cellStyle name="Comma 3 17 2 2 2" xfId="35744"/>
    <cellStyle name="Comma 3 17 2 3" xfId="5932"/>
    <cellStyle name="Comma 3 17 2 3 2" xfId="39650"/>
    <cellStyle name="Comma 3 17 2 4" xfId="5933"/>
    <cellStyle name="Comma 3 17 2 4 2" xfId="43696"/>
    <cellStyle name="Comma 3 17 2 5" xfId="47803"/>
    <cellStyle name="Comma 3 17 2 6" xfId="51935"/>
    <cellStyle name="Comma 3 17 2 7" xfId="56212"/>
    <cellStyle name="Comma 3 17 2 8" xfId="24571"/>
    <cellStyle name="Comma 3 17 2 9" xfId="59386"/>
    <cellStyle name="Comma 3 17 3" xfId="5934"/>
    <cellStyle name="Comma 3 17 3 2" xfId="30972"/>
    <cellStyle name="Comma 3 17 4" xfId="5935"/>
    <cellStyle name="Comma 3 17 4 2" xfId="33799"/>
    <cellStyle name="Comma 3 17 5" xfId="5936"/>
    <cellStyle name="Comma 3 17 5 2" xfId="37728"/>
    <cellStyle name="Comma 3 17 6" xfId="5937"/>
    <cellStyle name="Comma 3 17 6 2" xfId="41745"/>
    <cellStyle name="Comma 3 17 7" xfId="45881"/>
    <cellStyle name="Comma 3 17 8" xfId="49982"/>
    <cellStyle name="Comma 3 17 9" xfId="54291"/>
    <cellStyle name="Comma 3 18" xfId="5938"/>
    <cellStyle name="Comma 3 18 10" xfId="24572"/>
    <cellStyle name="Comma 3 18 11" xfId="59387"/>
    <cellStyle name="Comma 3 18 2" xfId="5939"/>
    <cellStyle name="Comma 3 18 2 2" xfId="5940"/>
    <cellStyle name="Comma 3 18 2 2 2" xfId="36114"/>
    <cellStyle name="Comma 3 18 2 3" xfId="5941"/>
    <cellStyle name="Comma 3 18 2 3 2" xfId="40020"/>
    <cellStyle name="Comma 3 18 2 4" xfId="5942"/>
    <cellStyle name="Comma 3 18 2 4 2" xfId="44081"/>
    <cellStyle name="Comma 3 18 2 5" xfId="48173"/>
    <cellStyle name="Comma 3 18 2 6" xfId="52320"/>
    <cellStyle name="Comma 3 18 2 7" xfId="56582"/>
    <cellStyle name="Comma 3 18 2 8" xfId="24573"/>
    <cellStyle name="Comma 3 18 2 9" xfId="59388"/>
    <cellStyle name="Comma 3 18 3" xfId="5943"/>
    <cellStyle name="Comma 3 18 3 2" xfId="30973"/>
    <cellStyle name="Comma 3 18 4" xfId="5944"/>
    <cellStyle name="Comma 3 18 4 2" xfId="34192"/>
    <cellStyle name="Comma 3 18 5" xfId="5945"/>
    <cellStyle name="Comma 3 18 5 2" xfId="38098"/>
    <cellStyle name="Comma 3 18 6" xfId="5946"/>
    <cellStyle name="Comma 3 18 6 2" xfId="42130"/>
    <cellStyle name="Comma 3 18 7" xfId="46251"/>
    <cellStyle name="Comma 3 18 8" xfId="50368"/>
    <cellStyle name="Comma 3 18 9" xfId="54660"/>
    <cellStyle name="Comma 3 19" xfId="5947"/>
    <cellStyle name="Comma 3 19 10" xfId="24574"/>
    <cellStyle name="Comma 3 19 11" xfId="59389"/>
    <cellStyle name="Comma 3 19 2" xfId="5948"/>
    <cellStyle name="Comma 3 19 2 2" xfId="5949"/>
    <cellStyle name="Comma 3 19 2 2 2" xfId="36130"/>
    <cellStyle name="Comma 3 19 2 3" xfId="5950"/>
    <cellStyle name="Comma 3 19 2 3 2" xfId="40036"/>
    <cellStyle name="Comma 3 19 2 4" xfId="5951"/>
    <cellStyle name="Comma 3 19 2 4 2" xfId="44097"/>
    <cellStyle name="Comma 3 19 2 5" xfId="48189"/>
    <cellStyle name="Comma 3 19 2 6" xfId="52336"/>
    <cellStyle name="Comma 3 19 2 7" xfId="56598"/>
    <cellStyle name="Comma 3 19 2 8" xfId="24575"/>
    <cellStyle name="Comma 3 19 2 9" xfId="59390"/>
    <cellStyle name="Comma 3 19 3" xfId="5952"/>
    <cellStyle name="Comma 3 19 3 2" xfId="30974"/>
    <cellStyle name="Comma 3 19 4" xfId="5953"/>
    <cellStyle name="Comma 3 19 4 2" xfId="34208"/>
    <cellStyle name="Comma 3 19 5" xfId="5954"/>
    <cellStyle name="Comma 3 19 5 2" xfId="38114"/>
    <cellStyle name="Comma 3 19 6" xfId="5955"/>
    <cellStyle name="Comma 3 19 6 2" xfId="42146"/>
    <cellStyle name="Comma 3 19 7" xfId="46267"/>
    <cellStyle name="Comma 3 19 8" xfId="50384"/>
    <cellStyle name="Comma 3 19 9" xfId="54676"/>
    <cellStyle name="Comma 3 2" xfId="5956"/>
    <cellStyle name="Comma 3 2 10" xfId="5957"/>
    <cellStyle name="Comma 3 2 10 10" xfId="24577"/>
    <cellStyle name="Comma 3 2 10 11" xfId="59392"/>
    <cellStyle name="Comma 3 2 10 2" xfId="5958"/>
    <cellStyle name="Comma 3 2 10 2 2" xfId="5959"/>
    <cellStyle name="Comma 3 2 10 2 2 2" xfId="36472"/>
    <cellStyle name="Comma 3 2 10 2 3" xfId="5960"/>
    <cellStyle name="Comma 3 2 10 2 3 2" xfId="40378"/>
    <cellStyle name="Comma 3 2 10 2 4" xfId="5961"/>
    <cellStyle name="Comma 3 2 10 2 4 2" xfId="44439"/>
    <cellStyle name="Comma 3 2 10 2 5" xfId="48531"/>
    <cellStyle name="Comma 3 2 10 2 6" xfId="52678"/>
    <cellStyle name="Comma 3 2 10 2 7" xfId="56940"/>
    <cellStyle name="Comma 3 2 10 2 8" xfId="24578"/>
    <cellStyle name="Comma 3 2 10 2 9" xfId="59393"/>
    <cellStyle name="Comma 3 2 10 3" xfId="5962"/>
    <cellStyle name="Comma 3 2 10 3 2" xfId="30976"/>
    <cellStyle name="Comma 3 2 10 4" xfId="5963"/>
    <cellStyle name="Comma 3 2 10 4 2" xfId="34549"/>
    <cellStyle name="Comma 3 2 10 5" xfId="5964"/>
    <cellStyle name="Comma 3 2 10 5 2" xfId="38455"/>
    <cellStyle name="Comma 3 2 10 6" xfId="5965"/>
    <cellStyle name="Comma 3 2 10 6 2" xfId="42488"/>
    <cellStyle name="Comma 3 2 10 7" xfId="46608"/>
    <cellStyle name="Comma 3 2 10 8" xfId="50727"/>
    <cellStyle name="Comma 3 2 10 9" xfId="55017"/>
    <cellStyle name="Comma 3 2 11" xfId="5966"/>
    <cellStyle name="Comma 3 2 11 10" xfId="24579"/>
    <cellStyle name="Comma 3 2 11 11" xfId="59394"/>
    <cellStyle name="Comma 3 2 11 2" xfId="5967"/>
    <cellStyle name="Comma 3 2 11 2 2" xfId="5968"/>
    <cellStyle name="Comma 3 2 11 2 2 2" xfId="36532"/>
    <cellStyle name="Comma 3 2 11 2 3" xfId="5969"/>
    <cellStyle name="Comma 3 2 11 2 3 2" xfId="40438"/>
    <cellStyle name="Comma 3 2 11 2 4" xfId="5970"/>
    <cellStyle name="Comma 3 2 11 2 4 2" xfId="44499"/>
    <cellStyle name="Comma 3 2 11 2 5" xfId="48591"/>
    <cellStyle name="Comma 3 2 11 2 6" xfId="52738"/>
    <cellStyle name="Comma 3 2 11 2 7" xfId="57000"/>
    <cellStyle name="Comma 3 2 11 2 8" xfId="24580"/>
    <cellStyle name="Comma 3 2 11 2 9" xfId="59395"/>
    <cellStyle name="Comma 3 2 11 3" xfId="5971"/>
    <cellStyle name="Comma 3 2 11 3 2" xfId="30977"/>
    <cellStyle name="Comma 3 2 11 4" xfId="5972"/>
    <cellStyle name="Comma 3 2 11 4 2" xfId="34609"/>
    <cellStyle name="Comma 3 2 11 5" xfId="5973"/>
    <cellStyle name="Comma 3 2 11 5 2" xfId="38515"/>
    <cellStyle name="Comma 3 2 11 6" xfId="5974"/>
    <cellStyle name="Comma 3 2 11 6 2" xfId="42548"/>
    <cellStyle name="Comma 3 2 11 7" xfId="46668"/>
    <cellStyle name="Comma 3 2 11 8" xfId="50787"/>
    <cellStyle name="Comma 3 2 11 9" xfId="55077"/>
    <cellStyle name="Comma 3 2 12" xfId="5975"/>
    <cellStyle name="Comma 3 2 12 10" xfId="24581"/>
    <cellStyle name="Comma 3 2 12 11" xfId="59396"/>
    <cellStyle name="Comma 3 2 12 2" xfId="5976"/>
    <cellStyle name="Comma 3 2 12 2 2" xfId="5977"/>
    <cellStyle name="Comma 3 2 12 2 2 2" xfId="36590"/>
    <cellStyle name="Comma 3 2 12 2 3" xfId="5978"/>
    <cellStyle name="Comma 3 2 12 2 3 2" xfId="40496"/>
    <cellStyle name="Comma 3 2 12 2 4" xfId="5979"/>
    <cellStyle name="Comma 3 2 12 2 4 2" xfId="44557"/>
    <cellStyle name="Comma 3 2 12 2 5" xfId="48649"/>
    <cellStyle name="Comma 3 2 12 2 6" xfId="52796"/>
    <cellStyle name="Comma 3 2 12 2 7" xfId="57058"/>
    <cellStyle name="Comma 3 2 12 2 8" xfId="24582"/>
    <cellStyle name="Comma 3 2 12 2 9" xfId="59397"/>
    <cellStyle name="Comma 3 2 12 3" xfId="5980"/>
    <cellStyle name="Comma 3 2 12 3 2" xfId="30978"/>
    <cellStyle name="Comma 3 2 12 4" xfId="5981"/>
    <cellStyle name="Comma 3 2 12 4 2" xfId="34667"/>
    <cellStyle name="Comma 3 2 12 5" xfId="5982"/>
    <cellStyle name="Comma 3 2 12 5 2" xfId="38573"/>
    <cellStyle name="Comma 3 2 12 6" xfId="5983"/>
    <cellStyle name="Comma 3 2 12 6 2" xfId="42606"/>
    <cellStyle name="Comma 3 2 12 7" xfId="46726"/>
    <cellStyle name="Comma 3 2 12 8" xfId="50845"/>
    <cellStyle name="Comma 3 2 12 9" xfId="55135"/>
    <cellStyle name="Comma 3 2 13" xfId="5984"/>
    <cellStyle name="Comma 3 2 13 10" xfId="24583"/>
    <cellStyle name="Comma 3 2 13 11" xfId="59398"/>
    <cellStyle name="Comma 3 2 13 2" xfId="5985"/>
    <cellStyle name="Comma 3 2 13 2 2" xfId="5986"/>
    <cellStyle name="Comma 3 2 13 2 2 2" xfId="36648"/>
    <cellStyle name="Comma 3 2 13 2 3" xfId="5987"/>
    <cellStyle name="Comma 3 2 13 2 3 2" xfId="40553"/>
    <cellStyle name="Comma 3 2 13 2 4" xfId="5988"/>
    <cellStyle name="Comma 3 2 13 2 4 2" xfId="44614"/>
    <cellStyle name="Comma 3 2 13 2 5" xfId="48706"/>
    <cellStyle name="Comma 3 2 13 2 6" xfId="52853"/>
    <cellStyle name="Comma 3 2 13 2 7" xfId="57115"/>
    <cellStyle name="Comma 3 2 13 2 8" xfId="24584"/>
    <cellStyle name="Comma 3 2 13 2 9" xfId="59399"/>
    <cellStyle name="Comma 3 2 13 3" xfId="5989"/>
    <cellStyle name="Comma 3 2 13 3 2" xfId="30979"/>
    <cellStyle name="Comma 3 2 13 4" xfId="5990"/>
    <cellStyle name="Comma 3 2 13 4 2" xfId="34724"/>
    <cellStyle name="Comma 3 2 13 5" xfId="5991"/>
    <cellStyle name="Comma 3 2 13 5 2" xfId="38630"/>
    <cellStyle name="Comma 3 2 13 6" xfId="5992"/>
    <cellStyle name="Comma 3 2 13 6 2" xfId="42663"/>
    <cellStyle name="Comma 3 2 13 7" xfId="46783"/>
    <cellStyle name="Comma 3 2 13 8" xfId="50902"/>
    <cellStyle name="Comma 3 2 13 9" xfId="55192"/>
    <cellStyle name="Comma 3 2 14" xfId="5993"/>
    <cellStyle name="Comma 3 2 14 10" xfId="24585"/>
    <cellStyle name="Comma 3 2 14 11" xfId="59400"/>
    <cellStyle name="Comma 3 2 14 2" xfId="5994"/>
    <cellStyle name="Comma 3 2 14 2 2" xfId="5995"/>
    <cellStyle name="Comma 3 2 14 2 2 2" xfId="36701"/>
    <cellStyle name="Comma 3 2 14 2 3" xfId="5996"/>
    <cellStyle name="Comma 3 2 14 2 3 2" xfId="40606"/>
    <cellStyle name="Comma 3 2 14 2 4" xfId="5997"/>
    <cellStyle name="Comma 3 2 14 2 4 2" xfId="44667"/>
    <cellStyle name="Comma 3 2 14 2 5" xfId="48759"/>
    <cellStyle name="Comma 3 2 14 2 6" xfId="52906"/>
    <cellStyle name="Comma 3 2 14 2 7" xfId="57168"/>
    <cellStyle name="Comma 3 2 14 2 8" xfId="24586"/>
    <cellStyle name="Comma 3 2 14 2 9" xfId="59401"/>
    <cellStyle name="Comma 3 2 14 3" xfId="5998"/>
    <cellStyle name="Comma 3 2 14 3 2" xfId="30980"/>
    <cellStyle name="Comma 3 2 14 4" xfId="5999"/>
    <cellStyle name="Comma 3 2 14 4 2" xfId="34777"/>
    <cellStyle name="Comma 3 2 14 5" xfId="6000"/>
    <cellStyle name="Comma 3 2 14 5 2" xfId="38683"/>
    <cellStyle name="Comma 3 2 14 6" xfId="6001"/>
    <cellStyle name="Comma 3 2 14 6 2" xfId="42716"/>
    <cellStyle name="Comma 3 2 14 7" xfId="46836"/>
    <cellStyle name="Comma 3 2 14 8" xfId="50955"/>
    <cellStyle name="Comma 3 2 14 9" xfId="55245"/>
    <cellStyle name="Comma 3 2 15" xfId="6002"/>
    <cellStyle name="Comma 3 2 15 10" xfId="24587"/>
    <cellStyle name="Comma 3 2 15 11" xfId="59402"/>
    <cellStyle name="Comma 3 2 15 2" xfId="6003"/>
    <cellStyle name="Comma 3 2 15 2 2" xfId="6004"/>
    <cellStyle name="Comma 3 2 15 2 2 2" xfId="36764"/>
    <cellStyle name="Comma 3 2 15 2 3" xfId="6005"/>
    <cellStyle name="Comma 3 2 15 2 3 2" xfId="40668"/>
    <cellStyle name="Comma 3 2 15 2 4" xfId="6006"/>
    <cellStyle name="Comma 3 2 15 2 4 2" xfId="44729"/>
    <cellStyle name="Comma 3 2 15 2 5" xfId="48821"/>
    <cellStyle name="Comma 3 2 15 2 6" xfId="52968"/>
    <cellStyle name="Comma 3 2 15 2 7" xfId="57230"/>
    <cellStyle name="Comma 3 2 15 2 8" xfId="24588"/>
    <cellStyle name="Comma 3 2 15 2 9" xfId="59403"/>
    <cellStyle name="Comma 3 2 15 3" xfId="6007"/>
    <cellStyle name="Comma 3 2 15 3 2" xfId="30981"/>
    <cellStyle name="Comma 3 2 15 4" xfId="6008"/>
    <cellStyle name="Comma 3 2 15 4 2" xfId="34839"/>
    <cellStyle name="Comma 3 2 15 5" xfId="6009"/>
    <cellStyle name="Comma 3 2 15 5 2" xfId="38745"/>
    <cellStyle name="Comma 3 2 15 6" xfId="6010"/>
    <cellStyle name="Comma 3 2 15 6 2" xfId="42778"/>
    <cellStyle name="Comma 3 2 15 7" xfId="46898"/>
    <cellStyle name="Comma 3 2 15 8" xfId="51017"/>
    <cellStyle name="Comma 3 2 15 9" xfId="55307"/>
    <cellStyle name="Comma 3 2 16" xfId="6011"/>
    <cellStyle name="Comma 3 2 16 10" xfId="24589"/>
    <cellStyle name="Comma 3 2 16 11" xfId="59404"/>
    <cellStyle name="Comma 3 2 16 2" xfId="6012"/>
    <cellStyle name="Comma 3 2 16 2 2" xfId="6013"/>
    <cellStyle name="Comma 3 2 16 2 2 2" xfId="36821"/>
    <cellStyle name="Comma 3 2 16 2 3" xfId="6014"/>
    <cellStyle name="Comma 3 2 16 2 3 2" xfId="40725"/>
    <cellStyle name="Comma 3 2 16 2 4" xfId="6015"/>
    <cellStyle name="Comma 3 2 16 2 4 2" xfId="44786"/>
    <cellStyle name="Comma 3 2 16 2 5" xfId="48878"/>
    <cellStyle name="Comma 3 2 16 2 6" xfId="53025"/>
    <cellStyle name="Comma 3 2 16 2 7" xfId="57287"/>
    <cellStyle name="Comma 3 2 16 2 8" xfId="24590"/>
    <cellStyle name="Comma 3 2 16 2 9" xfId="59405"/>
    <cellStyle name="Comma 3 2 16 3" xfId="6016"/>
    <cellStyle name="Comma 3 2 16 3 2" xfId="30982"/>
    <cellStyle name="Comma 3 2 16 4" xfId="6017"/>
    <cellStyle name="Comma 3 2 16 4 2" xfId="34896"/>
    <cellStyle name="Comma 3 2 16 5" xfId="6018"/>
    <cellStyle name="Comma 3 2 16 5 2" xfId="38802"/>
    <cellStyle name="Comma 3 2 16 6" xfId="6019"/>
    <cellStyle name="Comma 3 2 16 6 2" xfId="42835"/>
    <cellStyle name="Comma 3 2 16 7" xfId="46955"/>
    <cellStyle name="Comma 3 2 16 8" xfId="51074"/>
    <cellStyle name="Comma 3 2 16 9" xfId="55364"/>
    <cellStyle name="Comma 3 2 17" xfId="6020"/>
    <cellStyle name="Comma 3 2 17 10" xfId="24591"/>
    <cellStyle name="Comma 3 2 17 11" xfId="59406"/>
    <cellStyle name="Comma 3 2 17 2" xfId="6021"/>
    <cellStyle name="Comma 3 2 17 2 2" xfId="6022"/>
    <cellStyle name="Comma 3 2 17 2 2 2" xfId="36873"/>
    <cellStyle name="Comma 3 2 17 2 3" xfId="6023"/>
    <cellStyle name="Comma 3 2 17 2 3 2" xfId="40777"/>
    <cellStyle name="Comma 3 2 17 2 4" xfId="6024"/>
    <cellStyle name="Comma 3 2 17 2 4 2" xfId="44838"/>
    <cellStyle name="Comma 3 2 17 2 5" xfId="48930"/>
    <cellStyle name="Comma 3 2 17 2 6" xfId="53077"/>
    <cellStyle name="Comma 3 2 17 2 7" xfId="57339"/>
    <cellStyle name="Comma 3 2 17 2 8" xfId="24592"/>
    <cellStyle name="Comma 3 2 17 2 9" xfId="59407"/>
    <cellStyle name="Comma 3 2 17 3" xfId="6025"/>
    <cellStyle name="Comma 3 2 17 3 2" xfId="30983"/>
    <cellStyle name="Comma 3 2 17 4" xfId="6026"/>
    <cellStyle name="Comma 3 2 17 4 2" xfId="34948"/>
    <cellStyle name="Comma 3 2 17 5" xfId="6027"/>
    <cellStyle name="Comma 3 2 17 5 2" xfId="38854"/>
    <cellStyle name="Comma 3 2 17 6" xfId="6028"/>
    <cellStyle name="Comma 3 2 17 6 2" xfId="42887"/>
    <cellStyle name="Comma 3 2 17 7" xfId="47007"/>
    <cellStyle name="Comma 3 2 17 8" xfId="51126"/>
    <cellStyle name="Comma 3 2 17 9" xfId="55416"/>
    <cellStyle name="Comma 3 2 18" xfId="6029"/>
    <cellStyle name="Comma 3 2 18 10" xfId="24593"/>
    <cellStyle name="Comma 3 2 18 11" xfId="59408"/>
    <cellStyle name="Comma 3 2 18 2" xfId="6030"/>
    <cellStyle name="Comma 3 2 18 2 2" xfId="6031"/>
    <cellStyle name="Comma 3 2 18 2 2 2" xfId="36925"/>
    <cellStyle name="Comma 3 2 18 2 3" xfId="6032"/>
    <cellStyle name="Comma 3 2 18 2 3 2" xfId="40829"/>
    <cellStyle name="Comma 3 2 18 2 4" xfId="6033"/>
    <cellStyle name="Comma 3 2 18 2 4 2" xfId="44890"/>
    <cellStyle name="Comma 3 2 18 2 5" xfId="48982"/>
    <cellStyle name="Comma 3 2 18 2 6" xfId="53129"/>
    <cellStyle name="Comma 3 2 18 2 7" xfId="57391"/>
    <cellStyle name="Comma 3 2 18 2 8" xfId="24594"/>
    <cellStyle name="Comma 3 2 18 2 9" xfId="59409"/>
    <cellStyle name="Comma 3 2 18 3" xfId="6034"/>
    <cellStyle name="Comma 3 2 18 3 2" xfId="30984"/>
    <cellStyle name="Comma 3 2 18 4" xfId="6035"/>
    <cellStyle name="Comma 3 2 18 4 2" xfId="35000"/>
    <cellStyle name="Comma 3 2 18 5" xfId="6036"/>
    <cellStyle name="Comma 3 2 18 5 2" xfId="38906"/>
    <cellStyle name="Comma 3 2 18 6" xfId="6037"/>
    <cellStyle name="Comma 3 2 18 6 2" xfId="42939"/>
    <cellStyle name="Comma 3 2 18 7" xfId="47059"/>
    <cellStyle name="Comma 3 2 18 8" xfId="51178"/>
    <cellStyle name="Comma 3 2 18 9" xfId="55468"/>
    <cellStyle name="Comma 3 2 19" xfId="6038"/>
    <cellStyle name="Comma 3 2 19 2" xfId="6039"/>
    <cellStyle name="Comma 3 2 19 2 2" xfId="35054"/>
    <cellStyle name="Comma 3 2 19 3" xfId="6040"/>
    <cellStyle name="Comma 3 2 19 3 2" xfId="38960"/>
    <cellStyle name="Comma 3 2 19 4" xfId="6041"/>
    <cellStyle name="Comma 3 2 19 4 2" xfId="42993"/>
    <cellStyle name="Comma 3 2 19 5" xfId="47113"/>
    <cellStyle name="Comma 3 2 19 6" xfId="51232"/>
    <cellStyle name="Comma 3 2 19 7" xfId="55522"/>
    <cellStyle name="Comma 3 2 19 8" xfId="24595"/>
    <cellStyle name="Comma 3 2 19 9" xfId="59410"/>
    <cellStyle name="Comma 3 2 2" xfId="6042"/>
    <cellStyle name="Comma 3 2 2 10" xfId="49444"/>
    <cellStyle name="Comma 3 2 2 11" xfId="53732"/>
    <cellStyle name="Comma 3 2 2 12" xfId="24596"/>
    <cellStyle name="Comma 3 2 2 13" xfId="57908"/>
    <cellStyle name="Comma 3 2 2 14" xfId="59411"/>
    <cellStyle name="Comma 3 2 2 2" xfId="6043"/>
    <cellStyle name="Comma 3 2 2 2 10" xfId="53996"/>
    <cellStyle name="Comma 3 2 2 2 11" xfId="24597"/>
    <cellStyle name="Comma 3 2 2 2 12" xfId="58073"/>
    <cellStyle name="Comma 3 2 2 2 13" xfId="59412"/>
    <cellStyle name="Comma 3 2 2 2 2" xfId="6044"/>
    <cellStyle name="Comma 3 2 2 2 2 10" xfId="24598"/>
    <cellStyle name="Comma 3 2 2 2 2 11" xfId="59413"/>
    <cellStyle name="Comma 3 2 2 2 2 2" xfId="6045"/>
    <cellStyle name="Comma 3 2 2 2 2 2 2" xfId="6046"/>
    <cellStyle name="Comma 3 2 2 2 2 2 2 2" xfId="35745"/>
    <cellStyle name="Comma 3 2 2 2 2 2 3" xfId="6047"/>
    <cellStyle name="Comma 3 2 2 2 2 2 3 2" xfId="39651"/>
    <cellStyle name="Comma 3 2 2 2 2 2 4" xfId="6048"/>
    <cellStyle name="Comma 3 2 2 2 2 2 4 2" xfId="43697"/>
    <cellStyle name="Comma 3 2 2 2 2 2 5" xfId="47804"/>
    <cellStyle name="Comma 3 2 2 2 2 2 6" xfId="51936"/>
    <cellStyle name="Comma 3 2 2 2 2 2 7" xfId="56213"/>
    <cellStyle name="Comma 3 2 2 2 2 2 8" xfId="24599"/>
    <cellStyle name="Comma 3 2 2 2 2 2 9" xfId="59414"/>
    <cellStyle name="Comma 3 2 2 2 2 3" xfId="6049"/>
    <cellStyle name="Comma 3 2 2 2 2 3 2" xfId="30987"/>
    <cellStyle name="Comma 3 2 2 2 2 4" xfId="6050"/>
    <cellStyle name="Comma 3 2 2 2 2 4 2" xfId="33800"/>
    <cellStyle name="Comma 3 2 2 2 2 5" xfId="6051"/>
    <cellStyle name="Comma 3 2 2 2 2 5 2" xfId="37729"/>
    <cellStyle name="Comma 3 2 2 2 2 6" xfId="6052"/>
    <cellStyle name="Comma 3 2 2 2 2 6 2" xfId="41746"/>
    <cellStyle name="Comma 3 2 2 2 2 7" xfId="45882"/>
    <cellStyle name="Comma 3 2 2 2 2 8" xfId="49983"/>
    <cellStyle name="Comma 3 2 2 2 2 9" xfId="54292"/>
    <cellStyle name="Comma 3 2 2 2 3" xfId="6053"/>
    <cellStyle name="Comma 3 2 2 2 3 2" xfId="6054"/>
    <cellStyle name="Comma 3 2 2 2 3 2 2" xfId="35435"/>
    <cellStyle name="Comma 3 2 2 2 3 3" xfId="6055"/>
    <cellStyle name="Comma 3 2 2 2 3 3 2" xfId="39341"/>
    <cellStyle name="Comma 3 2 2 2 3 4" xfId="6056"/>
    <cellStyle name="Comma 3 2 2 2 3 4 2" xfId="43383"/>
    <cellStyle name="Comma 3 2 2 2 3 5" xfId="47494"/>
    <cellStyle name="Comma 3 2 2 2 3 6" xfId="51622"/>
    <cellStyle name="Comma 3 2 2 2 3 7" xfId="55903"/>
    <cellStyle name="Comma 3 2 2 2 3 8" xfId="24600"/>
    <cellStyle name="Comma 3 2 2 2 3 9" xfId="59415"/>
    <cellStyle name="Comma 3 2 2 2 4" xfId="6057"/>
    <cellStyle name="Comma 3 2 2 2 4 2" xfId="30986"/>
    <cellStyle name="Comma 3 2 2 2 5" xfId="6058"/>
    <cellStyle name="Comma 3 2 2 2 5 2" xfId="33448"/>
    <cellStyle name="Comma 3 2 2 2 6" xfId="6059"/>
    <cellStyle name="Comma 3 2 2 2 6 2" xfId="37423"/>
    <cellStyle name="Comma 3 2 2 2 7" xfId="6060"/>
    <cellStyle name="Comma 3 2 2 2 7 2" xfId="41437"/>
    <cellStyle name="Comma 3 2 2 2 8" xfId="45577"/>
    <cellStyle name="Comma 3 2 2 2 9" xfId="49668"/>
    <cellStyle name="Comma 3 2 2 3" xfId="6061"/>
    <cellStyle name="Comma 3 2 2 3 10" xfId="24601"/>
    <cellStyle name="Comma 3 2 2 3 11" xfId="58179"/>
    <cellStyle name="Comma 3 2 2 3 12" xfId="59416"/>
    <cellStyle name="Comma 3 2 2 3 2" xfId="6062"/>
    <cellStyle name="Comma 3 2 2 3 2 2" xfId="6063"/>
    <cellStyle name="Comma 3 2 2 3 2 2 2" xfId="35746"/>
    <cellStyle name="Comma 3 2 2 3 2 3" xfId="6064"/>
    <cellStyle name="Comma 3 2 2 3 2 3 2" xfId="39652"/>
    <cellStyle name="Comma 3 2 2 3 2 4" xfId="6065"/>
    <cellStyle name="Comma 3 2 2 3 2 4 2" xfId="43698"/>
    <cellStyle name="Comma 3 2 2 3 2 5" xfId="47805"/>
    <cellStyle name="Comma 3 2 2 3 2 6" xfId="51937"/>
    <cellStyle name="Comma 3 2 2 3 2 7" xfId="56214"/>
    <cellStyle name="Comma 3 2 2 3 2 8" xfId="24602"/>
    <cellStyle name="Comma 3 2 2 3 2 9" xfId="59417"/>
    <cellStyle name="Comma 3 2 2 3 3" xfId="6066"/>
    <cellStyle name="Comma 3 2 2 3 3 2" xfId="30988"/>
    <cellStyle name="Comma 3 2 2 3 4" xfId="6067"/>
    <cellStyle name="Comma 3 2 2 3 4 2" xfId="33801"/>
    <cellStyle name="Comma 3 2 2 3 5" xfId="6068"/>
    <cellStyle name="Comma 3 2 2 3 5 2" xfId="37730"/>
    <cellStyle name="Comma 3 2 2 3 6" xfId="6069"/>
    <cellStyle name="Comma 3 2 2 3 6 2" xfId="41747"/>
    <cellStyle name="Comma 3 2 2 3 7" xfId="45883"/>
    <cellStyle name="Comma 3 2 2 3 8" xfId="49984"/>
    <cellStyle name="Comma 3 2 2 3 9" xfId="54293"/>
    <cellStyle name="Comma 3 2 2 4" xfId="6070"/>
    <cellStyle name="Comma 3 2 2 4 2" xfId="6071"/>
    <cellStyle name="Comma 3 2 2 4 2 2" xfId="35217"/>
    <cellStyle name="Comma 3 2 2 4 3" xfId="6072"/>
    <cellStyle name="Comma 3 2 2 4 3 2" xfId="39123"/>
    <cellStyle name="Comma 3 2 2 4 4" xfId="6073"/>
    <cellStyle name="Comma 3 2 2 4 4 2" xfId="43161"/>
    <cellStyle name="Comma 3 2 2 4 5" xfId="47276"/>
    <cellStyle name="Comma 3 2 2 4 6" xfId="51400"/>
    <cellStyle name="Comma 3 2 2 4 7" xfId="55685"/>
    <cellStyle name="Comma 3 2 2 4 8" xfId="24603"/>
    <cellStyle name="Comma 3 2 2 4 9" xfId="59418"/>
    <cellStyle name="Comma 3 2 2 5" xfId="6074"/>
    <cellStyle name="Comma 3 2 2 5 2" xfId="57796"/>
    <cellStyle name="Comma 3 2 2 5 3" xfId="30985"/>
    <cellStyle name="Comma 3 2 2 5 4" xfId="59419"/>
    <cellStyle name="Comma 3 2 2 6" xfId="6075"/>
    <cellStyle name="Comma 3 2 2 6 2" xfId="33232"/>
    <cellStyle name="Comma 3 2 2 7" xfId="6076"/>
    <cellStyle name="Comma 3 2 2 7 2" xfId="37207"/>
    <cellStyle name="Comma 3 2 2 8" xfId="41221"/>
    <cellStyle name="Comma 3 2 2 9" xfId="45361"/>
    <cellStyle name="Comma 3 2 20" xfId="6077"/>
    <cellStyle name="Comma 3 2 20 2" xfId="6078"/>
    <cellStyle name="Comma 3 2 20 2 2" xfId="35107"/>
    <cellStyle name="Comma 3 2 20 3" xfId="6079"/>
    <cellStyle name="Comma 3 2 20 3 2" xfId="39013"/>
    <cellStyle name="Comma 3 2 20 4" xfId="6080"/>
    <cellStyle name="Comma 3 2 20 4 2" xfId="43046"/>
    <cellStyle name="Comma 3 2 20 5" xfId="47166"/>
    <cellStyle name="Comma 3 2 20 6" xfId="51285"/>
    <cellStyle name="Comma 3 2 20 7" xfId="55575"/>
    <cellStyle name="Comma 3 2 20 8" xfId="24604"/>
    <cellStyle name="Comma 3 2 20 9" xfId="59420"/>
    <cellStyle name="Comma 3 2 21" xfId="6081"/>
    <cellStyle name="Comma 3 2 21 2" xfId="6082"/>
    <cellStyle name="Comma 3 2 21 2 2" xfId="36979"/>
    <cellStyle name="Comma 3 2 21 3" xfId="6083"/>
    <cellStyle name="Comma 3 2 21 3 2" xfId="40883"/>
    <cellStyle name="Comma 3 2 21 4" xfId="6084"/>
    <cellStyle name="Comma 3 2 21 4 2" xfId="44944"/>
    <cellStyle name="Comma 3 2 21 5" xfId="49036"/>
    <cellStyle name="Comma 3 2 21 6" xfId="53183"/>
    <cellStyle name="Comma 3 2 21 7" xfId="57445"/>
    <cellStyle name="Comma 3 2 21 8" xfId="24605"/>
    <cellStyle name="Comma 3 2 21 9" xfId="59421"/>
    <cellStyle name="Comma 3 2 22" xfId="6085"/>
    <cellStyle name="Comma 3 2 22 2" xfId="6086"/>
    <cellStyle name="Comma 3 2 22 2 2" xfId="37036"/>
    <cellStyle name="Comma 3 2 22 3" xfId="6087"/>
    <cellStyle name="Comma 3 2 22 3 2" xfId="40939"/>
    <cellStyle name="Comma 3 2 22 4" xfId="45000"/>
    <cellStyle name="Comma 3 2 22 5" xfId="49092"/>
    <cellStyle name="Comma 3 2 22 6" xfId="53239"/>
    <cellStyle name="Comma 3 2 22 7" xfId="57501"/>
    <cellStyle name="Comma 3 2 22 8" xfId="30975"/>
    <cellStyle name="Comma 3 2 22 9" xfId="59422"/>
    <cellStyle name="Comma 3 2 23" xfId="6088"/>
    <cellStyle name="Comma 3 2 23 2" xfId="6089"/>
    <cellStyle name="Comma 3 2 23 2 2" xfId="40997"/>
    <cellStyle name="Comma 3 2 23 3" xfId="45058"/>
    <cellStyle name="Comma 3 2 23 4" xfId="49150"/>
    <cellStyle name="Comma 3 2 23 5" xfId="53297"/>
    <cellStyle name="Comma 3 2 23 6" xfId="57559"/>
    <cellStyle name="Comma 3 2 23 7" xfId="33101"/>
    <cellStyle name="Comma 3 2 24" xfId="6090"/>
    <cellStyle name="Comma 3 2 24 2" xfId="45120"/>
    <cellStyle name="Comma 3 2 24 3" xfId="49212"/>
    <cellStyle name="Comma 3 2 24 4" xfId="53359"/>
    <cellStyle name="Comma 3 2 24 5" xfId="57621"/>
    <cellStyle name="Comma 3 2 24 6" xfId="37112"/>
    <cellStyle name="Comma 3 2 25" xfId="41122"/>
    <cellStyle name="Comma 3 2 25 2" xfId="49270"/>
    <cellStyle name="Comma 3 2 25 3" xfId="53417"/>
    <cellStyle name="Comma 3 2 25 4" xfId="57679"/>
    <cellStyle name="Comma 3 2 26" xfId="45259"/>
    <cellStyle name="Comma 3 2 26 2" xfId="53476"/>
    <cellStyle name="Comma 3 2 26 3" xfId="57738"/>
    <cellStyle name="Comma 3 2 27" xfId="49329"/>
    <cellStyle name="Comma 3 2 28" xfId="53597"/>
    <cellStyle name="Comma 3 2 29" xfId="24576"/>
    <cellStyle name="Comma 3 2 3" xfId="6091"/>
    <cellStyle name="Comma 3 2 3 10" xfId="53824"/>
    <cellStyle name="Comma 3 2 3 11" xfId="24606"/>
    <cellStyle name="Comma 3 2 3 12" xfId="58072"/>
    <cellStyle name="Comma 3 2 3 13" xfId="59423"/>
    <cellStyle name="Comma 3 2 3 2" xfId="6092"/>
    <cellStyle name="Comma 3 2 3 2 10" xfId="24607"/>
    <cellStyle name="Comma 3 2 3 2 11" xfId="59424"/>
    <cellStyle name="Comma 3 2 3 2 2" xfId="6093"/>
    <cellStyle name="Comma 3 2 3 2 2 2" xfId="6094"/>
    <cellStyle name="Comma 3 2 3 2 2 2 2" xfId="35747"/>
    <cellStyle name="Comma 3 2 3 2 2 3" xfId="6095"/>
    <cellStyle name="Comma 3 2 3 2 2 3 2" xfId="39653"/>
    <cellStyle name="Comma 3 2 3 2 2 4" xfId="6096"/>
    <cellStyle name="Comma 3 2 3 2 2 4 2" xfId="43699"/>
    <cellStyle name="Comma 3 2 3 2 2 5" xfId="47806"/>
    <cellStyle name="Comma 3 2 3 2 2 6" xfId="51938"/>
    <cellStyle name="Comma 3 2 3 2 2 7" xfId="56215"/>
    <cellStyle name="Comma 3 2 3 2 2 8" xfId="24608"/>
    <cellStyle name="Comma 3 2 3 2 2 9" xfId="59425"/>
    <cellStyle name="Comma 3 2 3 2 3" xfId="6097"/>
    <cellStyle name="Comma 3 2 3 2 3 2" xfId="30990"/>
    <cellStyle name="Comma 3 2 3 2 4" xfId="6098"/>
    <cellStyle name="Comma 3 2 3 2 4 2" xfId="33802"/>
    <cellStyle name="Comma 3 2 3 2 5" xfId="6099"/>
    <cellStyle name="Comma 3 2 3 2 5 2" xfId="37731"/>
    <cellStyle name="Comma 3 2 3 2 6" xfId="6100"/>
    <cellStyle name="Comma 3 2 3 2 6 2" xfId="41748"/>
    <cellStyle name="Comma 3 2 3 2 7" xfId="45884"/>
    <cellStyle name="Comma 3 2 3 2 8" xfId="49985"/>
    <cellStyle name="Comma 3 2 3 2 9" xfId="54294"/>
    <cellStyle name="Comma 3 2 3 3" xfId="6101"/>
    <cellStyle name="Comma 3 2 3 3 2" xfId="6102"/>
    <cellStyle name="Comma 3 2 3 3 2 2" xfId="35325"/>
    <cellStyle name="Comma 3 2 3 3 3" xfId="6103"/>
    <cellStyle name="Comma 3 2 3 3 3 2" xfId="39231"/>
    <cellStyle name="Comma 3 2 3 3 4" xfId="6104"/>
    <cellStyle name="Comma 3 2 3 3 4 2" xfId="43272"/>
    <cellStyle name="Comma 3 2 3 3 5" xfId="47384"/>
    <cellStyle name="Comma 3 2 3 3 6" xfId="51511"/>
    <cellStyle name="Comma 3 2 3 3 7" xfId="55793"/>
    <cellStyle name="Comma 3 2 3 3 8" xfId="24609"/>
    <cellStyle name="Comma 3 2 3 3 9" xfId="59426"/>
    <cellStyle name="Comma 3 2 3 4" xfId="6105"/>
    <cellStyle name="Comma 3 2 3 4 2" xfId="30989"/>
    <cellStyle name="Comma 3 2 3 5" xfId="6106"/>
    <cellStyle name="Comma 3 2 3 5 2" xfId="33338"/>
    <cellStyle name="Comma 3 2 3 6" xfId="6107"/>
    <cellStyle name="Comma 3 2 3 6 2" xfId="37313"/>
    <cellStyle name="Comma 3 2 3 7" xfId="6108"/>
    <cellStyle name="Comma 3 2 3 7 2" xfId="41327"/>
    <cellStyle name="Comma 3 2 3 8" xfId="45467"/>
    <cellStyle name="Comma 3 2 3 9" xfId="49557"/>
    <cellStyle name="Comma 3 2 30" xfId="57907"/>
    <cellStyle name="Comma 3 2 31" xfId="59391"/>
    <cellStyle name="Comma 3 2 4" xfId="6109"/>
    <cellStyle name="Comma 3 2 4 10" xfId="24610"/>
    <cellStyle name="Comma 3 2 4 11" xfId="58178"/>
    <cellStyle name="Comma 3 2 4 12" xfId="59427"/>
    <cellStyle name="Comma 3 2 4 2" xfId="6110"/>
    <cellStyle name="Comma 3 2 4 2 2" xfId="6111"/>
    <cellStyle name="Comma 3 2 4 2 2 2" xfId="35748"/>
    <cellStyle name="Comma 3 2 4 2 3" xfId="6112"/>
    <cellStyle name="Comma 3 2 4 2 3 2" xfId="39654"/>
    <cellStyle name="Comma 3 2 4 2 4" xfId="6113"/>
    <cellStyle name="Comma 3 2 4 2 4 2" xfId="43700"/>
    <cellStyle name="Comma 3 2 4 2 5" xfId="47807"/>
    <cellStyle name="Comma 3 2 4 2 6" xfId="51939"/>
    <cellStyle name="Comma 3 2 4 2 7" xfId="56216"/>
    <cellStyle name="Comma 3 2 4 2 8" xfId="24611"/>
    <cellStyle name="Comma 3 2 4 2 9" xfId="59428"/>
    <cellStyle name="Comma 3 2 4 3" xfId="6114"/>
    <cellStyle name="Comma 3 2 4 3 2" xfId="30991"/>
    <cellStyle name="Comma 3 2 4 4" xfId="6115"/>
    <cellStyle name="Comma 3 2 4 4 2" xfId="33803"/>
    <cellStyle name="Comma 3 2 4 5" xfId="6116"/>
    <cellStyle name="Comma 3 2 4 5 2" xfId="37732"/>
    <cellStyle name="Comma 3 2 4 6" xfId="6117"/>
    <cellStyle name="Comma 3 2 4 6 2" xfId="41749"/>
    <cellStyle name="Comma 3 2 4 7" xfId="45885"/>
    <cellStyle name="Comma 3 2 4 8" xfId="49986"/>
    <cellStyle name="Comma 3 2 4 9" xfId="54295"/>
    <cellStyle name="Comma 3 2 5" xfId="6118"/>
    <cellStyle name="Comma 3 2 5 10" xfId="24612"/>
    <cellStyle name="Comma 3 2 5 11" xfId="59429"/>
    <cellStyle name="Comma 3 2 5 2" xfId="6119"/>
    <cellStyle name="Comma 3 2 5 2 2" xfId="6120"/>
    <cellStyle name="Comma 3 2 5 2 2 2" xfId="36206"/>
    <cellStyle name="Comma 3 2 5 2 3" xfId="6121"/>
    <cellStyle name="Comma 3 2 5 2 3 2" xfId="40112"/>
    <cellStyle name="Comma 3 2 5 2 4" xfId="6122"/>
    <cellStyle name="Comma 3 2 5 2 4 2" xfId="44173"/>
    <cellStyle name="Comma 3 2 5 2 5" xfId="48265"/>
    <cellStyle name="Comma 3 2 5 2 6" xfId="52412"/>
    <cellStyle name="Comma 3 2 5 2 7" xfId="56674"/>
    <cellStyle name="Comma 3 2 5 2 8" xfId="24613"/>
    <cellStyle name="Comma 3 2 5 2 9" xfId="59430"/>
    <cellStyle name="Comma 3 2 5 3" xfId="6123"/>
    <cellStyle name="Comma 3 2 5 3 2" xfId="30992"/>
    <cellStyle name="Comma 3 2 5 4" xfId="6124"/>
    <cellStyle name="Comma 3 2 5 4 2" xfId="34284"/>
    <cellStyle name="Comma 3 2 5 5" xfId="6125"/>
    <cellStyle name="Comma 3 2 5 5 2" xfId="38190"/>
    <cellStyle name="Comma 3 2 5 6" xfId="6126"/>
    <cellStyle name="Comma 3 2 5 6 2" xfId="42222"/>
    <cellStyle name="Comma 3 2 5 7" xfId="46343"/>
    <cellStyle name="Comma 3 2 5 8" xfId="50460"/>
    <cellStyle name="Comma 3 2 5 9" xfId="54752"/>
    <cellStyle name="Comma 3 2 6" xfId="6127"/>
    <cellStyle name="Comma 3 2 6 10" xfId="24614"/>
    <cellStyle name="Comma 3 2 6 11" xfId="59431"/>
    <cellStyle name="Comma 3 2 6 2" xfId="6128"/>
    <cellStyle name="Comma 3 2 6 2 2" xfId="6129"/>
    <cellStyle name="Comma 3 2 6 2 2 2" xfId="36260"/>
    <cellStyle name="Comma 3 2 6 2 3" xfId="6130"/>
    <cellStyle name="Comma 3 2 6 2 3 2" xfId="40166"/>
    <cellStyle name="Comma 3 2 6 2 4" xfId="6131"/>
    <cellStyle name="Comma 3 2 6 2 4 2" xfId="44227"/>
    <cellStyle name="Comma 3 2 6 2 5" xfId="48319"/>
    <cellStyle name="Comma 3 2 6 2 6" xfId="52466"/>
    <cellStyle name="Comma 3 2 6 2 7" xfId="56728"/>
    <cellStyle name="Comma 3 2 6 2 8" xfId="24615"/>
    <cellStyle name="Comma 3 2 6 2 9" xfId="59432"/>
    <cellStyle name="Comma 3 2 6 3" xfId="6132"/>
    <cellStyle name="Comma 3 2 6 3 2" xfId="30993"/>
    <cellStyle name="Comma 3 2 6 4" xfId="6133"/>
    <cellStyle name="Comma 3 2 6 4 2" xfId="34338"/>
    <cellStyle name="Comma 3 2 6 5" xfId="6134"/>
    <cellStyle name="Comma 3 2 6 5 2" xfId="38244"/>
    <cellStyle name="Comma 3 2 6 6" xfId="6135"/>
    <cellStyle name="Comma 3 2 6 6 2" xfId="42276"/>
    <cellStyle name="Comma 3 2 6 7" xfId="46397"/>
    <cellStyle name="Comma 3 2 6 8" xfId="50514"/>
    <cellStyle name="Comma 3 2 6 9" xfId="54806"/>
    <cellStyle name="Comma 3 2 7" xfId="6136"/>
    <cellStyle name="Comma 3 2 7 10" xfId="24616"/>
    <cellStyle name="Comma 3 2 7 11" xfId="59433"/>
    <cellStyle name="Comma 3 2 7 2" xfId="6137"/>
    <cellStyle name="Comma 3 2 7 2 2" xfId="6138"/>
    <cellStyle name="Comma 3 2 7 2 2 2" xfId="36314"/>
    <cellStyle name="Comma 3 2 7 2 3" xfId="6139"/>
    <cellStyle name="Comma 3 2 7 2 3 2" xfId="40220"/>
    <cellStyle name="Comma 3 2 7 2 4" xfId="6140"/>
    <cellStyle name="Comma 3 2 7 2 4 2" xfId="44281"/>
    <cellStyle name="Comma 3 2 7 2 5" xfId="48373"/>
    <cellStyle name="Comma 3 2 7 2 6" xfId="52520"/>
    <cellStyle name="Comma 3 2 7 2 7" xfId="56782"/>
    <cellStyle name="Comma 3 2 7 2 8" xfId="24617"/>
    <cellStyle name="Comma 3 2 7 2 9" xfId="59434"/>
    <cellStyle name="Comma 3 2 7 3" xfId="6141"/>
    <cellStyle name="Comma 3 2 7 3 2" xfId="30994"/>
    <cellStyle name="Comma 3 2 7 4" xfId="6142"/>
    <cellStyle name="Comma 3 2 7 4 2" xfId="34392"/>
    <cellStyle name="Comma 3 2 7 5" xfId="6143"/>
    <cellStyle name="Comma 3 2 7 5 2" xfId="38298"/>
    <cellStyle name="Comma 3 2 7 6" xfId="6144"/>
    <cellStyle name="Comma 3 2 7 6 2" xfId="42330"/>
    <cellStyle name="Comma 3 2 7 7" xfId="46451"/>
    <cellStyle name="Comma 3 2 7 8" xfId="50568"/>
    <cellStyle name="Comma 3 2 7 9" xfId="54860"/>
    <cellStyle name="Comma 3 2 8" xfId="6145"/>
    <cellStyle name="Comma 3 2 8 10" xfId="24618"/>
    <cellStyle name="Comma 3 2 8 11" xfId="59435"/>
    <cellStyle name="Comma 3 2 8 2" xfId="6146"/>
    <cellStyle name="Comma 3 2 8 2 2" xfId="6147"/>
    <cellStyle name="Comma 3 2 8 2 2 2" xfId="36366"/>
    <cellStyle name="Comma 3 2 8 2 3" xfId="6148"/>
    <cellStyle name="Comma 3 2 8 2 3 2" xfId="40272"/>
    <cellStyle name="Comma 3 2 8 2 4" xfId="6149"/>
    <cellStyle name="Comma 3 2 8 2 4 2" xfId="44333"/>
    <cellStyle name="Comma 3 2 8 2 5" xfId="48425"/>
    <cellStyle name="Comma 3 2 8 2 6" xfId="52572"/>
    <cellStyle name="Comma 3 2 8 2 7" xfId="56834"/>
    <cellStyle name="Comma 3 2 8 2 8" xfId="24619"/>
    <cellStyle name="Comma 3 2 8 2 9" xfId="59436"/>
    <cellStyle name="Comma 3 2 8 3" xfId="6150"/>
    <cellStyle name="Comma 3 2 8 3 2" xfId="30995"/>
    <cellStyle name="Comma 3 2 8 4" xfId="6151"/>
    <cellStyle name="Comma 3 2 8 4 2" xfId="34444"/>
    <cellStyle name="Comma 3 2 8 5" xfId="6152"/>
    <cellStyle name="Comma 3 2 8 5 2" xfId="38350"/>
    <cellStyle name="Comma 3 2 8 6" xfId="6153"/>
    <cellStyle name="Comma 3 2 8 6 2" xfId="42382"/>
    <cellStyle name="Comma 3 2 8 7" xfId="46503"/>
    <cellStyle name="Comma 3 2 8 8" xfId="50620"/>
    <cellStyle name="Comma 3 2 8 9" xfId="54912"/>
    <cellStyle name="Comma 3 2 9" xfId="6154"/>
    <cellStyle name="Comma 3 2 9 10" xfId="24620"/>
    <cellStyle name="Comma 3 2 9 11" xfId="59437"/>
    <cellStyle name="Comma 3 2 9 2" xfId="6155"/>
    <cellStyle name="Comma 3 2 9 2 2" xfId="6156"/>
    <cellStyle name="Comma 3 2 9 2 2 2" xfId="36419"/>
    <cellStyle name="Comma 3 2 9 2 3" xfId="6157"/>
    <cellStyle name="Comma 3 2 9 2 3 2" xfId="40325"/>
    <cellStyle name="Comma 3 2 9 2 4" xfId="6158"/>
    <cellStyle name="Comma 3 2 9 2 4 2" xfId="44386"/>
    <cellStyle name="Comma 3 2 9 2 5" xfId="48478"/>
    <cellStyle name="Comma 3 2 9 2 6" xfId="52625"/>
    <cellStyle name="Comma 3 2 9 2 7" xfId="56887"/>
    <cellStyle name="Comma 3 2 9 2 8" xfId="24621"/>
    <cellStyle name="Comma 3 2 9 2 9" xfId="59438"/>
    <cellStyle name="Comma 3 2 9 3" xfId="6159"/>
    <cellStyle name="Comma 3 2 9 3 2" xfId="30996"/>
    <cellStyle name="Comma 3 2 9 4" xfId="6160"/>
    <cellStyle name="Comma 3 2 9 4 2" xfId="34496"/>
    <cellStyle name="Comma 3 2 9 5" xfId="6161"/>
    <cellStyle name="Comma 3 2 9 5 2" xfId="38402"/>
    <cellStyle name="Comma 3 2 9 6" xfId="6162"/>
    <cellStyle name="Comma 3 2 9 6 2" xfId="42435"/>
    <cellStyle name="Comma 3 2 9 7" xfId="46555"/>
    <cellStyle name="Comma 3 2 9 8" xfId="50674"/>
    <cellStyle name="Comma 3 2 9 9" xfId="54964"/>
    <cellStyle name="Comma 3 20" xfId="6163"/>
    <cellStyle name="Comma 3 20 10" xfId="24622"/>
    <cellStyle name="Comma 3 20 11" xfId="59439"/>
    <cellStyle name="Comma 3 20 2" xfId="6164"/>
    <cellStyle name="Comma 3 20 2 2" xfId="6165"/>
    <cellStyle name="Comma 3 20 2 2 2" xfId="36146"/>
    <cellStyle name="Comma 3 20 2 3" xfId="6166"/>
    <cellStyle name="Comma 3 20 2 3 2" xfId="40052"/>
    <cellStyle name="Comma 3 20 2 4" xfId="6167"/>
    <cellStyle name="Comma 3 20 2 4 2" xfId="44113"/>
    <cellStyle name="Comma 3 20 2 5" xfId="48205"/>
    <cellStyle name="Comma 3 20 2 6" xfId="52352"/>
    <cellStyle name="Comma 3 20 2 7" xfId="56614"/>
    <cellStyle name="Comma 3 20 2 8" xfId="24623"/>
    <cellStyle name="Comma 3 20 2 9" xfId="59440"/>
    <cellStyle name="Comma 3 20 3" xfId="6168"/>
    <cellStyle name="Comma 3 20 3 2" xfId="30997"/>
    <cellStyle name="Comma 3 20 4" xfId="6169"/>
    <cellStyle name="Comma 3 20 4 2" xfId="34224"/>
    <cellStyle name="Comma 3 20 5" xfId="6170"/>
    <cellStyle name="Comma 3 20 5 2" xfId="38130"/>
    <cellStyle name="Comma 3 20 6" xfId="6171"/>
    <cellStyle name="Comma 3 20 6 2" xfId="42162"/>
    <cellStyle name="Comma 3 20 7" xfId="46283"/>
    <cellStyle name="Comma 3 20 8" xfId="50400"/>
    <cellStyle name="Comma 3 20 9" xfId="54692"/>
    <cellStyle name="Comma 3 21" xfId="6172"/>
    <cellStyle name="Comma 3 21 10" xfId="24624"/>
    <cellStyle name="Comma 3 21 11" xfId="59441"/>
    <cellStyle name="Comma 3 21 2" xfId="6173"/>
    <cellStyle name="Comma 3 21 2 2" xfId="6174"/>
    <cellStyle name="Comma 3 21 2 2 2" xfId="36164"/>
    <cellStyle name="Comma 3 21 2 3" xfId="6175"/>
    <cellStyle name="Comma 3 21 2 3 2" xfId="40070"/>
    <cellStyle name="Comma 3 21 2 4" xfId="6176"/>
    <cellStyle name="Comma 3 21 2 4 2" xfId="44131"/>
    <cellStyle name="Comma 3 21 2 5" xfId="48223"/>
    <cellStyle name="Comma 3 21 2 6" xfId="52370"/>
    <cellStyle name="Comma 3 21 2 7" xfId="56632"/>
    <cellStyle name="Comma 3 21 2 8" xfId="24625"/>
    <cellStyle name="Comma 3 21 2 9" xfId="59442"/>
    <cellStyle name="Comma 3 21 3" xfId="6177"/>
    <cellStyle name="Comma 3 21 3 2" xfId="30998"/>
    <cellStyle name="Comma 3 21 4" xfId="6178"/>
    <cellStyle name="Comma 3 21 4 2" xfId="34242"/>
    <cellStyle name="Comma 3 21 5" xfId="6179"/>
    <cellStyle name="Comma 3 21 5 2" xfId="38148"/>
    <cellStyle name="Comma 3 21 6" xfId="6180"/>
    <cellStyle name="Comma 3 21 6 2" xfId="42180"/>
    <cellStyle name="Comma 3 21 7" xfId="46301"/>
    <cellStyle name="Comma 3 21 8" xfId="50418"/>
    <cellStyle name="Comma 3 21 9" xfId="54710"/>
    <cellStyle name="Comma 3 22" xfId="6181"/>
    <cellStyle name="Comma 3 22 10" xfId="24626"/>
    <cellStyle name="Comma 3 22 11" xfId="59443"/>
    <cellStyle name="Comma 3 22 2" xfId="6182"/>
    <cellStyle name="Comma 3 22 2 2" xfId="6183"/>
    <cellStyle name="Comma 3 22 2 2 2" xfId="36178"/>
    <cellStyle name="Comma 3 22 2 3" xfId="6184"/>
    <cellStyle name="Comma 3 22 2 3 2" xfId="40084"/>
    <cellStyle name="Comma 3 22 2 4" xfId="6185"/>
    <cellStyle name="Comma 3 22 2 4 2" xfId="44145"/>
    <cellStyle name="Comma 3 22 2 5" xfId="48237"/>
    <cellStyle name="Comma 3 22 2 6" xfId="52384"/>
    <cellStyle name="Comma 3 22 2 7" xfId="56646"/>
    <cellStyle name="Comma 3 22 2 8" xfId="24627"/>
    <cellStyle name="Comma 3 22 2 9" xfId="59444"/>
    <cellStyle name="Comma 3 22 3" xfId="6186"/>
    <cellStyle name="Comma 3 22 3 2" xfId="30999"/>
    <cellStyle name="Comma 3 22 4" xfId="6187"/>
    <cellStyle name="Comma 3 22 4 2" xfId="34256"/>
    <cellStyle name="Comma 3 22 5" xfId="6188"/>
    <cellStyle name="Comma 3 22 5 2" xfId="38162"/>
    <cellStyle name="Comma 3 22 6" xfId="6189"/>
    <cellStyle name="Comma 3 22 6 2" xfId="42194"/>
    <cellStyle name="Comma 3 22 7" xfId="46315"/>
    <cellStyle name="Comma 3 22 8" xfId="50432"/>
    <cellStyle name="Comma 3 22 9" xfId="54724"/>
    <cellStyle name="Comma 3 23" xfId="6190"/>
    <cellStyle name="Comma 3 23 10" xfId="24628"/>
    <cellStyle name="Comma 3 23 11" xfId="59445"/>
    <cellStyle name="Comma 3 23 2" xfId="6191"/>
    <cellStyle name="Comma 3 23 2 2" xfId="6192"/>
    <cellStyle name="Comma 3 23 2 2 2" xfId="36201"/>
    <cellStyle name="Comma 3 23 2 3" xfId="6193"/>
    <cellStyle name="Comma 3 23 2 3 2" xfId="40107"/>
    <cellStyle name="Comma 3 23 2 4" xfId="6194"/>
    <cellStyle name="Comma 3 23 2 4 2" xfId="44168"/>
    <cellStyle name="Comma 3 23 2 5" xfId="48260"/>
    <cellStyle name="Comma 3 23 2 6" xfId="52407"/>
    <cellStyle name="Comma 3 23 2 7" xfId="56669"/>
    <cellStyle name="Comma 3 23 2 8" xfId="24629"/>
    <cellStyle name="Comma 3 23 2 9" xfId="59446"/>
    <cellStyle name="Comma 3 23 3" xfId="6195"/>
    <cellStyle name="Comma 3 23 3 2" xfId="31000"/>
    <cellStyle name="Comma 3 23 4" xfId="6196"/>
    <cellStyle name="Comma 3 23 4 2" xfId="34279"/>
    <cellStyle name="Comma 3 23 5" xfId="6197"/>
    <cellStyle name="Comma 3 23 5 2" xfId="38185"/>
    <cellStyle name="Comma 3 23 6" xfId="6198"/>
    <cellStyle name="Comma 3 23 6 2" xfId="42217"/>
    <cellStyle name="Comma 3 23 7" xfId="46338"/>
    <cellStyle name="Comma 3 23 8" xfId="50455"/>
    <cellStyle name="Comma 3 23 9" xfId="54747"/>
    <cellStyle name="Comma 3 24" xfId="6199"/>
    <cellStyle name="Comma 3 24 10" xfId="24630"/>
    <cellStyle name="Comma 3 24 11" xfId="59447"/>
    <cellStyle name="Comma 3 24 2" xfId="6200"/>
    <cellStyle name="Comma 3 24 2 2" xfId="6201"/>
    <cellStyle name="Comma 3 24 2 2 2" xfId="36255"/>
    <cellStyle name="Comma 3 24 2 3" xfId="6202"/>
    <cellStyle name="Comma 3 24 2 3 2" xfId="40161"/>
    <cellStyle name="Comma 3 24 2 4" xfId="6203"/>
    <cellStyle name="Comma 3 24 2 4 2" xfId="44222"/>
    <cellStyle name="Comma 3 24 2 5" xfId="48314"/>
    <cellStyle name="Comma 3 24 2 6" xfId="52461"/>
    <cellStyle name="Comma 3 24 2 7" xfId="56723"/>
    <cellStyle name="Comma 3 24 2 8" xfId="24631"/>
    <cellStyle name="Comma 3 24 2 9" xfId="59448"/>
    <cellStyle name="Comma 3 24 3" xfId="6204"/>
    <cellStyle name="Comma 3 24 3 2" xfId="31001"/>
    <cellStyle name="Comma 3 24 4" xfId="6205"/>
    <cellStyle name="Comma 3 24 4 2" xfId="34333"/>
    <cellStyle name="Comma 3 24 5" xfId="6206"/>
    <cellStyle name="Comma 3 24 5 2" xfId="38239"/>
    <cellStyle name="Comma 3 24 6" xfId="6207"/>
    <cellStyle name="Comma 3 24 6 2" xfId="42271"/>
    <cellStyle name="Comma 3 24 7" xfId="46392"/>
    <cellStyle name="Comma 3 24 8" xfId="50509"/>
    <cellStyle name="Comma 3 24 9" xfId="54801"/>
    <cellStyle name="Comma 3 25" xfId="6208"/>
    <cellStyle name="Comma 3 25 10" xfId="24632"/>
    <cellStyle name="Comma 3 25 11" xfId="59449"/>
    <cellStyle name="Comma 3 25 2" xfId="6209"/>
    <cellStyle name="Comma 3 25 2 2" xfId="6210"/>
    <cellStyle name="Comma 3 25 2 2 2" xfId="36309"/>
    <cellStyle name="Comma 3 25 2 3" xfId="6211"/>
    <cellStyle name="Comma 3 25 2 3 2" xfId="40215"/>
    <cellStyle name="Comma 3 25 2 4" xfId="6212"/>
    <cellStyle name="Comma 3 25 2 4 2" xfId="44276"/>
    <cellStyle name="Comma 3 25 2 5" xfId="48368"/>
    <cellStyle name="Comma 3 25 2 6" xfId="52515"/>
    <cellStyle name="Comma 3 25 2 7" xfId="56777"/>
    <cellStyle name="Comma 3 25 2 8" xfId="24633"/>
    <cellStyle name="Comma 3 25 2 9" xfId="59450"/>
    <cellStyle name="Comma 3 25 3" xfId="6213"/>
    <cellStyle name="Comma 3 25 3 2" xfId="31002"/>
    <cellStyle name="Comma 3 25 4" xfId="6214"/>
    <cellStyle name="Comma 3 25 4 2" xfId="34387"/>
    <cellStyle name="Comma 3 25 5" xfId="6215"/>
    <cellStyle name="Comma 3 25 5 2" xfId="38293"/>
    <cellStyle name="Comma 3 25 6" xfId="6216"/>
    <cellStyle name="Comma 3 25 6 2" xfId="42325"/>
    <cellStyle name="Comma 3 25 7" xfId="46446"/>
    <cellStyle name="Comma 3 25 8" xfId="50563"/>
    <cellStyle name="Comma 3 25 9" xfId="54855"/>
    <cellStyle name="Comma 3 26" xfId="6217"/>
    <cellStyle name="Comma 3 26 10" xfId="24634"/>
    <cellStyle name="Comma 3 26 11" xfId="59451"/>
    <cellStyle name="Comma 3 26 2" xfId="6218"/>
    <cellStyle name="Comma 3 26 2 2" xfId="6219"/>
    <cellStyle name="Comma 3 26 2 2 2" xfId="36361"/>
    <cellStyle name="Comma 3 26 2 3" xfId="6220"/>
    <cellStyle name="Comma 3 26 2 3 2" xfId="40267"/>
    <cellStyle name="Comma 3 26 2 4" xfId="6221"/>
    <cellStyle name="Comma 3 26 2 4 2" xfId="44328"/>
    <cellStyle name="Comma 3 26 2 5" xfId="48420"/>
    <cellStyle name="Comma 3 26 2 6" xfId="52567"/>
    <cellStyle name="Comma 3 26 2 7" xfId="56829"/>
    <cellStyle name="Comma 3 26 2 8" xfId="24635"/>
    <cellStyle name="Comma 3 26 2 9" xfId="59452"/>
    <cellStyle name="Comma 3 26 3" xfId="6222"/>
    <cellStyle name="Comma 3 26 3 2" xfId="31003"/>
    <cellStyle name="Comma 3 26 4" xfId="6223"/>
    <cellStyle name="Comma 3 26 4 2" xfId="34439"/>
    <cellStyle name="Comma 3 26 5" xfId="6224"/>
    <cellStyle name="Comma 3 26 5 2" xfId="38345"/>
    <cellStyle name="Comma 3 26 6" xfId="6225"/>
    <cellStyle name="Comma 3 26 6 2" xfId="42377"/>
    <cellStyle name="Comma 3 26 7" xfId="46498"/>
    <cellStyle name="Comma 3 26 8" xfId="50615"/>
    <cellStyle name="Comma 3 26 9" xfId="54907"/>
    <cellStyle name="Comma 3 27" xfId="6226"/>
    <cellStyle name="Comma 3 27 10" xfId="24636"/>
    <cellStyle name="Comma 3 27 11" xfId="59453"/>
    <cellStyle name="Comma 3 27 2" xfId="6227"/>
    <cellStyle name="Comma 3 27 2 2" xfId="6228"/>
    <cellStyle name="Comma 3 27 2 2 2" xfId="36414"/>
    <cellStyle name="Comma 3 27 2 3" xfId="6229"/>
    <cellStyle name="Comma 3 27 2 3 2" xfId="40320"/>
    <cellStyle name="Comma 3 27 2 4" xfId="6230"/>
    <cellStyle name="Comma 3 27 2 4 2" xfId="44381"/>
    <cellStyle name="Comma 3 27 2 5" xfId="48473"/>
    <cellStyle name="Comma 3 27 2 6" xfId="52620"/>
    <cellStyle name="Comma 3 27 2 7" xfId="56882"/>
    <cellStyle name="Comma 3 27 2 8" xfId="24637"/>
    <cellStyle name="Comma 3 27 2 9" xfId="59454"/>
    <cellStyle name="Comma 3 27 3" xfId="6231"/>
    <cellStyle name="Comma 3 27 3 2" xfId="31004"/>
    <cellStyle name="Comma 3 27 4" xfId="6232"/>
    <cellStyle name="Comma 3 27 4 2" xfId="34491"/>
    <cellStyle name="Comma 3 27 5" xfId="6233"/>
    <cellStyle name="Comma 3 27 5 2" xfId="38397"/>
    <cellStyle name="Comma 3 27 6" xfId="6234"/>
    <cellStyle name="Comma 3 27 6 2" xfId="42430"/>
    <cellStyle name="Comma 3 27 7" xfId="46550"/>
    <cellStyle name="Comma 3 27 8" xfId="50669"/>
    <cellStyle name="Comma 3 27 9" xfId="54959"/>
    <cellStyle name="Comma 3 28" xfId="6235"/>
    <cellStyle name="Comma 3 28 10" xfId="24638"/>
    <cellStyle name="Comma 3 28 11" xfId="59455"/>
    <cellStyle name="Comma 3 28 2" xfId="6236"/>
    <cellStyle name="Comma 3 28 2 2" xfId="6237"/>
    <cellStyle name="Comma 3 28 2 2 2" xfId="36467"/>
    <cellStyle name="Comma 3 28 2 3" xfId="6238"/>
    <cellStyle name="Comma 3 28 2 3 2" xfId="40373"/>
    <cellStyle name="Comma 3 28 2 4" xfId="6239"/>
    <cellStyle name="Comma 3 28 2 4 2" xfId="44434"/>
    <cellStyle name="Comma 3 28 2 5" xfId="48526"/>
    <cellStyle name="Comma 3 28 2 6" xfId="52673"/>
    <cellStyle name="Comma 3 28 2 7" xfId="56935"/>
    <cellStyle name="Comma 3 28 2 8" xfId="24639"/>
    <cellStyle name="Comma 3 28 2 9" xfId="59456"/>
    <cellStyle name="Comma 3 28 3" xfId="6240"/>
    <cellStyle name="Comma 3 28 3 2" xfId="31005"/>
    <cellStyle name="Comma 3 28 4" xfId="6241"/>
    <cellStyle name="Comma 3 28 4 2" xfId="34544"/>
    <cellStyle name="Comma 3 28 5" xfId="6242"/>
    <cellStyle name="Comma 3 28 5 2" xfId="38450"/>
    <cellStyle name="Comma 3 28 6" xfId="6243"/>
    <cellStyle name="Comma 3 28 6 2" xfId="42483"/>
    <cellStyle name="Comma 3 28 7" xfId="46603"/>
    <cellStyle name="Comma 3 28 8" xfId="50722"/>
    <cellStyle name="Comma 3 28 9" xfId="55012"/>
    <cellStyle name="Comma 3 29" xfId="6244"/>
    <cellStyle name="Comma 3 29 10" xfId="24640"/>
    <cellStyle name="Comma 3 29 11" xfId="59457"/>
    <cellStyle name="Comma 3 29 2" xfId="6245"/>
    <cellStyle name="Comma 3 29 2 2" xfId="6246"/>
    <cellStyle name="Comma 3 29 2 2 2" xfId="36527"/>
    <cellStyle name="Comma 3 29 2 3" xfId="6247"/>
    <cellStyle name="Comma 3 29 2 3 2" xfId="40433"/>
    <cellStyle name="Comma 3 29 2 4" xfId="6248"/>
    <cellStyle name="Comma 3 29 2 4 2" xfId="44494"/>
    <cellStyle name="Comma 3 29 2 5" xfId="48586"/>
    <cellStyle name="Comma 3 29 2 6" xfId="52733"/>
    <cellStyle name="Comma 3 29 2 7" xfId="56995"/>
    <cellStyle name="Comma 3 29 2 8" xfId="24641"/>
    <cellStyle name="Comma 3 29 2 9" xfId="59458"/>
    <cellStyle name="Comma 3 29 3" xfId="6249"/>
    <cellStyle name="Comma 3 29 3 2" xfId="31006"/>
    <cellStyle name="Comma 3 29 4" xfId="6250"/>
    <cellStyle name="Comma 3 29 4 2" xfId="34604"/>
    <cellStyle name="Comma 3 29 5" xfId="6251"/>
    <cellStyle name="Comma 3 29 5 2" xfId="38510"/>
    <cellStyle name="Comma 3 29 6" xfId="6252"/>
    <cellStyle name="Comma 3 29 6 2" xfId="42543"/>
    <cellStyle name="Comma 3 29 7" xfId="46663"/>
    <cellStyle name="Comma 3 29 8" xfId="50782"/>
    <cellStyle name="Comma 3 29 9" xfId="55072"/>
    <cellStyle name="Comma 3 3" xfId="6253"/>
    <cellStyle name="Comma 3 3 10" xfId="6254"/>
    <cellStyle name="Comma 3 3 10 10" xfId="24643"/>
    <cellStyle name="Comma 3 3 10 11" xfId="59460"/>
    <cellStyle name="Comma 3 3 10 2" xfId="6255"/>
    <cellStyle name="Comma 3 3 10 2 2" xfId="6256"/>
    <cellStyle name="Comma 3 3 10 2 2 2" xfId="36473"/>
    <cellStyle name="Comma 3 3 10 2 3" xfId="6257"/>
    <cellStyle name="Comma 3 3 10 2 3 2" xfId="40379"/>
    <cellStyle name="Comma 3 3 10 2 4" xfId="6258"/>
    <cellStyle name="Comma 3 3 10 2 4 2" xfId="44440"/>
    <cellStyle name="Comma 3 3 10 2 5" xfId="48532"/>
    <cellStyle name="Comma 3 3 10 2 6" xfId="52679"/>
    <cellStyle name="Comma 3 3 10 2 7" xfId="56941"/>
    <cellStyle name="Comma 3 3 10 2 8" xfId="24644"/>
    <cellStyle name="Comma 3 3 10 2 9" xfId="59461"/>
    <cellStyle name="Comma 3 3 10 3" xfId="6259"/>
    <cellStyle name="Comma 3 3 10 3 2" xfId="31008"/>
    <cellStyle name="Comma 3 3 10 4" xfId="6260"/>
    <cellStyle name="Comma 3 3 10 4 2" xfId="34550"/>
    <cellStyle name="Comma 3 3 10 5" xfId="6261"/>
    <cellStyle name="Comma 3 3 10 5 2" xfId="38456"/>
    <cellStyle name="Comma 3 3 10 6" xfId="6262"/>
    <cellStyle name="Comma 3 3 10 6 2" xfId="42489"/>
    <cellStyle name="Comma 3 3 10 7" xfId="46609"/>
    <cellStyle name="Comma 3 3 10 8" xfId="50728"/>
    <cellStyle name="Comma 3 3 10 9" xfId="55018"/>
    <cellStyle name="Comma 3 3 11" xfId="6263"/>
    <cellStyle name="Comma 3 3 11 10" xfId="24645"/>
    <cellStyle name="Comma 3 3 11 11" xfId="59462"/>
    <cellStyle name="Comma 3 3 11 2" xfId="6264"/>
    <cellStyle name="Comma 3 3 11 2 2" xfId="6265"/>
    <cellStyle name="Comma 3 3 11 2 2 2" xfId="36533"/>
    <cellStyle name="Comma 3 3 11 2 3" xfId="6266"/>
    <cellStyle name="Comma 3 3 11 2 3 2" xfId="40439"/>
    <cellStyle name="Comma 3 3 11 2 4" xfId="6267"/>
    <cellStyle name="Comma 3 3 11 2 4 2" xfId="44500"/>
    <cellStyle name="Comma 3 3 11 2 5" xfId="48592"/>
    <cellStyle name="Comma 3 3 11 2 6" xfId="52739"/>
    <cellStyle name="Comma 3 3 11 2 7" xfId="57001"/>
    <cellStyle name="Comma 3 3 11 2 8" xfId="24646"/>
    <cellStyle name="Comma 3 3 11 2 9" xfId="59463"/>
    <cellStyle name="Comma 3 3 11 3" xfId="6268"/>
    <cellStyle name="Comma 3 3 11 3 2" xfId="31009"/>
    <cellStyle name="Comma 3 3 11 4" xfId="6269"/>
    <cellStyle name="Comma 3 3 11 4 2" xfId="34610"/>
    <cellStyle name="Comma 3 3 11 5" xfId="6270"/>
    <cellStyle name="Comma 3 3 11 5 2" xfId="38516"/>
    <cellStyle name="Comma 3 3 11 6" xfId="6271"/>
    <cellStyle name="Comma 3 3 11 6 2" xfId="42549"/>
    <cellStyle name="Comma 3 3 11 7" xfId="46669"/>
    <cellStyle name="Comma 3 3 11 8" xfId="50788"/>
    <cellStyle name="Comma 3 3 11 9" xfId="55078"/>
    <cellStyle name="Comma 3 3 12" xfId="6272"/>
    <cellStyle name="Comma 3 3 12 10" xfId="24647"/>
    <cellStyle name="Comma 3 3 12 11" xfId="59464"/>
    <cellStyle name="Comma 3 3 12 2" xfId="6273"/>
    <cellStyle name="Comma 3 3 12 2 2" xfId="6274"/>
    <cellStyle name="Comma 3 3 12 2 2 2" xfId="36591"/>
    <cellStyle name="Comma 3 3 12 2 3" xfId="6275"/>
    <cellStyle name="Comma 3 3 12 2 3 2" xfId="40497"/>
    <cellStyle name="Comma 3 3 12 2 4" xfId="6276"/>
    <cellStyle name="Comma 3 3 12 2 4 2" xfId="44558"/>
    <cellStyle name="Comma 3 3 12 2 5" xfId="48650"/>
    <cellStyle name="Comma 3 3 12 2 6" xfId="52797"/>
    <cellStyle name="Comma 3 3 12 2 7" xfId="57059"/>
    <cellStyle name="Comma 3 3 12 2 8" xfId="24648"/>
    <cellStyle name="Comma 3 3 12 2 9" xfId="59465"/>
    <cellStyle name="Comma 3 3 12 3" xfId="6277"/>
    <cellStyle name="Comma 3 3 12 3 2" xfId="31010"/>
    <cellStyle name="Comma 3 3 12 4" xfId="6278"/>
    <cellStyle name="Comma 3 3 12 4 2" xfId="34668"/>
    <cellStyle name="Comma 3 3 12 5" xfId="6279"/>
    <cellStyle name="Comma 3 3 12 5 2" xfId="38574"/>
    <cellStyle name="Comma 3 3 12 6" xfId="6280"/>
    <cellStyle name="Comma 3 3 12 6 2" xfId="42607"/>
    <cellStyle name="Comma 3 3 12 7" xfId="46727"/>
    <cellStyle name="Comma 3 3 12 8" xfId="50846"/>
    <cellStyle name="Comma 3 3 12 9" xfId="55136"/>
    <cellStyle name="Comma 3 3 13" xfId="6281"/>
    <cellStyle name="Comma 3 3 13 10" xfId="24649"/>
    <cellStyle name="Comma 3 3 13 11" xfId="59466"/>
    <cellStyle name="Comma 3 3 13 2" xfId="6282"/>
    <cellStyle name="Comma 3 3 13 2 2" xfId="6283"/>
    <cellStyle name="Comma 3 3 13 2 2 2" xfId="36649"/>
    <cellStyle name="Comma 3 3 13 2 3" xfId="6284"/>
    <cellStyle name="Comma 3 3 13 2 3 2" xfId="40554"/>
    <cellStyle name="Comma 3 3 13 2 4" xfId="6285"/>
    <cellStyle name="Comma 3 3 13 2 4 2" xfId="44615"/>
    <cellStyle name="Comma 3 3 13 2 5" xfId="48707"/>
    <cellStyle name="Comma 3 3 13 2 6" xfId="52854"/>
    <cellStyle name="Comma 3 3 13 2 7" xfId="57116"/>
    <cellStyle name="Comma 3 3 13 2 8" xfId="24650"/>
    <cellStyle name="Comma 3 3 13 2 9" xfId="59467"/>
    <cellStyle name="Comma 3 3 13 3" xfId="6286"/>
    <cellStyle name="Comma 3 3 13 3 2" xfId="31011"/>
    <cellStyle name="Comma 3 3 13 4" xfId="6287"/>
    <cellStyle name="Comma 3 3 13 4 2" xfId="34725"/>
    <cellStyle name="Comma 3 3 13 5" xfId="6288"/>
    <cellStyle name="Comma 3 3 13 5 2" xfId="38631"/>
    <cellStyle name="Comma 3 3 13 6" xfId="6289"/>
    <cellStyle name="Comma 3 3 13 6 2" xfId="42664"/>
    <cellStyle name="Comma 3 3 13 7" xfId="46784"/>
    <cellStyle name="Comma 3 3 13 8" xfId="50903"/>
    <cellStyle name="Comma 3 3 13 9" xfId="55193"/>
    <cellStyle name="Comma 3 3 14" xfId="6290"/>
    <cellStyle name="Comma 3 3 14 10" xfId="24651"/>
    <cellStyle name="Comma 3 3 14 11" xfId="59468"/>
    <cellStyle name="Comma 3 3 14 2" xfId="6291"/>
    <cellStyle name="Comma 3 3 14 2 2" xfId="6292"/>
    <cellStyle name="Comma 3 3 14 2 2 2" xfId="36702"/>
    <cellStyle name="Comma 3 3 14 2 3" xfId="6293"/>
    <cellStyle name="Comma 3 3 14 2 3 2" xfId="40607"/>
    <cellStyle name="Comma 3 3 14 2 4" xfId="6294"/>
    <cellStyle name="Comma 3 3 14 2 4 2" xfId="44668"/>
    <cellStyle name="Comma 3 3 14 2 5" xfId="48760"/>
    <cellStyle name="Comma 3 3 14 2 6" xfId="52907"/>
    <cellStyle name="Comma 3 3 14 2 7" xfId="57169"/>
    <cellStyle name="Comma 3 3 14 2 8" xfId="24652"/>
    <cellStyle name="Comma 3 3 14 2 9" xfId="59469"/>
    <cellStyle name="Comma 3 3 14 3" xfId="6295"/>
    <cellStyle name="Comma 3 3 14 3 2" xfId="31012"/>
    <cellStyle name="Comma 3 3 14 4" xfId="6296"/>
    <cellStyle name="Comma 3 3 14 4 2" xfId="34778"/>
    <cellStyle name="Comma 3 3 14 5" xfId="6297"/>
    <cellStyle name="Comma 3 3 14 5 2" xfId="38684"/>
    <cellStyle name="Comma 3 3 14 6" xfId="6298"/>
    <cellStyle name="Comma 3 3 14 6 2" xfId="42717"/>
    <cellStyle name="Comma 3 3 14 7" xfId="46837"/>
    <cellStyle name="Comma 3 3 14 8" xfId="50956"/>
    <cellStyle name="Comma 3 3 14 9" xfId="55246"/>
    <cellStyle name="Comma 3 3 15" xfId="6299"/>
    <cellStyle name="Comma 3 3 15 10" xfId="24653"/>
    <cellStyle name="Comma 3 3 15 11" xfId="59470"/>
    <cellStyle name="Comma 3 3 15 2" xfId="6300"/>
    <cellStyle name="Comma 3 3 15 2 2" xfId="6301"/>
    <cellStyle name="Comma 3 3 15 2 2 2" xfId="36765"/>
    <cellStyle name="Comma 3 3 15 2 3" xfId="6302"/>
    <cellStyle name="Comma 3 3 15 2 3 2" xfId="40669"/>
    <cellStyle name="Comma 3 3 15 2 4" xfId="6303"/>
    <cellStyle name="Comma 3 3 15 2 4 2" xfId="44730"/>
    <cellStyle name="Comma 3 3 15 2 5" xfId="48822"/>
    <cellStyle name="Comma 3 3 15 2 6" xfId="52969"/>
    <cellStyle name="Comma 3 3 15 2 7" xfId="57231"/>
    <cellStyle name="Comma 3 3 15 2 8" xfId="24654"/>
    <cellStyle name="Comma 3 3 15 2 9" xfId="59471"/>
    <cellStyle name="Comma 3 3 15 3" xfId="6304"/>
    <cellStyle name="Comma 3 3 15 3 2" xfId="31013"/>
    <cellStyle name="Comma 3 3 15 4" xfId="6305"/>
    <cellStyle name="Comma 3 3 15 4 2" xfId="34840"/>
    <cellStyle name="Comma 3 3 15 5" xfId="6306"/>
    <cellStyle name="Comma 3 3 15 5 2" xfId="38746"/>
    <cellStyle name="Comma 3 3 15 6" xfId="6307"/>
    <cellStyle name="Comma 3 3 15 6 2" xfId="42779"/>
    <cellStyle name="Comma 3 3 15 7" xfId="46899"/>
    <cellStyle name="Comma 3 3 15 8" xfId="51018"/>
    <cellStyle name="Comma 3 3 15 9" xfId="55308"/>
    <cellStyle name="Comma 3 3 16" xfId="6308"/>
    <cellStyle name="Comma 3 3 16 10" xfId="24655"/>
    <cellStyle name="Comma 3 3 16 11" xfId="59472"/>
    <cellStyle name="Comma 3 3 16 2" xfId="6309"/>
    <cellStyle name="Comma 3 3 16 2 2" xfId="6310"/>
    <cellStyle name="Comma 3 3 16 2 2 2" xfId="36822"/>
    <cellStyle name="Comma 3 3 16 2 3" xfId="6311"/>
    <cellStyle name="Comma 3 3 16 2 3 2" xfId="40726"/>
    <cellStyle name="Comma 3 3 16 2 4" xfId="6312"/>
    <cellStyle name="Comma 3 3 16 2 4 2" xfId="44787"/>
    <cellStyle name="Comma 3 3 16 2 5" xfId="48879"/>
    <cellStyle name="Comma 3 3 16 2 6" xfId="53026"/>
    <cellStyle name="Comma 3 3 16 2 7" xfId="57288"/>
    <cellStyle name="Comma 3 3 16 2 8" xfId="24656"/>
    <cellStyle name="Comma 3 3 16 2 9" xfId="59473"/>
    <cellStyle name="Comma 3 3 16 3" xfId="6313"/>
    <cellStyle name="Comma 3 3 16 3 2" xfId="31014"/>
    <cellStyle name="Comma 3 3 16 4" xfId="6314"/>
    <cellStyle name="Comma 3 3 16 4 2" xfId="34897"/>
    <cellStyle name="Comma 3 3 16 5" xfId="6315"/>
    <cellStyle name="Comma 3 3 16 5 2" xfId="38803"/>
    <cellStyle name="Comma 3 3 16 6" xfId="6316"/>
    <cellStyle name="Comma 3 3 16 6 2" xfId="42836"/>
    <cellStyle name="Comma 3 3 16 7" xfId="46956"/>
    <cellStyle name="Comma 3 3 16 8" xfId="51075"/>
    <cellStyle name="Comma 3 3 16 9" xfId="55365"/>
    <cellStyle name="Comma 3 3 17" xfId="6317"/>
    <cellStyle name="Comma 3 3 17 10" xfId="24657"/>
    <cellStyle name="Comma 3 3 17 11" xfId="59474"/>
    <cellStyle name="Comma 3 3 17 2" xfId="6318"/>
    <cellStyle name="Comma 3 3 17 2 2" xfId="6319"/>
    <cellStyle name="Comma 3 3 17 2 2 2" xfId="36874"/>
    <cellStyle name="Comma 3 3 17 2 3" xfId="6320"/>
    <cellStyle name="Comma 3 3 17 2 3 2" xfId="40778"/>
    <cellStyle name="Comma 3 3 17 2 4" xfId="6321"/>
    <cellStyle name="Comma 3 3 17 2 4 2" xfId="44839"/>
    <cellStyle name="Comma 3 3 17 2 5" xfId="48931"/>
    <cellStyle name="Comma 3 3 17 2 6" xfId="53078"/>
    <cellStyle name="Comma 3 3 17 2 7" xfId="57340"/>
    <cellStyle name="Comma 3 3 17 2 8" xfId="24658"/>
    <cellStyle name="Comma 3 3 17 2 9" xfId="59475"/>
    <cellStyle name="Comma 3 3 17 3" xfId="6322"/>
    <cellStyle name="Comma 3 3 17 3 2" xfId="31015"/>
    <cellStyle name="Comma 3 3 17 4" xfId="6323"/>
    <cellStyle name="Comma 3 3 17 4 2" xfId="34949"/>
    <cellStyle name="Comma 3 3 17 5" xfId="6324"/>
    <cellStyle name="Comma 3 3 17 5 2" xfId="38855"/>
    <cellStyle name="Comma 3 3 17 6" xfId="6325"/>
    <cellStyle name="Comma 3 3 17 6 2" xfId="42888"/>
    <cellStyle name="Comma 3 3 17 7" xfId="47008"/>
    <cellStyle name="Comma 3 3 17 8" xfId="51127"/>
    <cellStyle name="Comma 3 3 17 9" xfId="55417"/>
    <cellStyle name="Comma 3 3 18" xfId="6326"/>
    <cellStyle name="Comma 3 3 18 10" xfId="24659"/>
    <cellStyle name="Comma 3 3 18 11" xfId="59476"/>
    <cellStyle name="Comma 3 3 18 2" xfId="6327"/>
    <cellStyle name="Comma 3 3 18 2 2" xfId="6328"/>
    <cellStyle name="Comma 3 3 18 2 2 2" xfId="36926"/>
    <cellStyle name="Comma 3 3 18 2 3" xfId="6329"/>
    <cellStyle name="Comma 3 3 18 2 3 2" xfId="40830"/>
    <cellStyle name="Comma 3 3 18 2 4" xfId="6330"/>
    <cellStyle name="Comma 3 3 18 2 4 2" xfId="44891"/>
    <cellStyle name="Comma 3 3 18 2 5" xfId="48983"/>
    <cellStyle name="Comma 3 3 18 2 6" xfId="53130"/>
    <cellStyle name="Comma 3 3 18 2 7" xfId="57392"/>
    <cellStyle name="Comma 3 3 18 2 8" xfId="24660"/>
    <cellStyle name="Comma 3 3 18 2 9" xfId="59477"/>
    <cellStyle name="Comma 3 3 18 3" xfId="6331"/>
    <cellStyle name="Comma 3 3 18 3 2" xfId="31016"/>
    <cellStyle name="Comma 3 3 18 4" xfId="6332"/>
    <cellStyle name="Comma 3 3 18 4 2" xfId="35001"/>
    <cellStyle name="Comma 3 3 18 5" xfId="6333"/>
    <cellStyle name="Comma 3 3 18 5 2" xfId="38907"/>
    <cellStyle name="Comma 3 3 18 6" xfId="6334"/>
    <cellStyle name="Comma 3 3 18 6 2" xfId="42940"/>
    <cellStyle name="Comma 3 3 18 7" xfId="47060"/>
    <cellStyle name="Comma 3 3 18 8" xfId="51179"/>
    <cellStyle name="Comma 3 3 18 9" xfId="55469"/>
    <cellStyle name="Comma 3 3 19" xfId="6335"/>
    <cellStyle name="Comma 3 3 19 2" xfId="6336"/>
    <cellStyle name="Comma 3 3 19 2 2" xfId="35055"/>
    <cellStyle name="Comma 3 3 19 3" xfId="6337"/>
    <cellStyle name="Comma 3 3 19 3 2" xfId="38961"/>
    <cellStyle name="Comma 3 3 19 4" xfId="6338"/>
    <cellStyle name="Comma 3 3 19 4 2" xfId="42994"/>
    <cellStyle name="Comma 3 3 19 5" xfId="47114"/>
    <cellStyle name="Comma 3 3 19 6" xfId="51233"/>
    <cellStyle name="Comma 3 3 19 7" xfId="55523"/>
    <cellStyle name="Comma 3 3 19 8" xfId="24661"/>
    <cellStyle name="Comma 3 3 19 9" xfId="59478"/>
    <cellStyle name="Comma 3 3 2" xfId="6339"/>
    <cellStyle name="Comma 3 3 2 10" xfId="49469"/>
    <cellStyle name="Comma 3 3 2 11" xfId="53733"/>
    <cellStyle name="Comma 3 3 2 12" xfId="24662"/>
    <cellStyle name="Comma 3 3 2 13" xfId="58074"/>
    <cellStyle name="Comma 3 3 2 14" xfId="59479"/>
    <cellStyle name="Comma 3 3 2 2" xfId="6340"/>
    <cellStyle name="Comma 3 3 2 2 10" xfId="54019"/>
    <cellStyle name="Comma 3 3 2 2 11" xfId="24663"/>
    <cellStyle name="Comma 3 3 2 2 12" xfId="59480"/>
    <cellStyle name="Comma 3 3 2 2 2" xfId="6341"/>
    <cellStyle name="Comma 3 3 2 2 2 10" xfId="24664"/>
    <cellStyle name="Comma 3 3 2 2 2 11" xfId="59481"/>
    <cellStyle name="Comma 3 3 2 2 2 2" xfId="6342"/>
    <cellStyle name="Comma 3 3 2 2 2 2 2" xfId="6343"/>
    <cellStyle name="Comma 3 3 2 2 2 2 2 2" xfId="35749"/>
    <cellStyle name="Comma 3 3 2 2 2 2 3" xfId="6344"/>
    <cellStyle name="Comma 3 3 2 2 2 2 3 2" xfId="39655"/>
    <cellStyle name="Comma 3 3 2 2 2 2 4" xfId="6345"/>
    <cellStyle name="Comma 3 3 2 2 2 2 4 2" xfId="43701"/>
    <cellStyle name="Comma 3 3 2 2 2 2 5" xfId="47808"/>
    <cellStyle name="Comma 3 3 2 2 2 2 6" xfId="51940"/>
    <cellStyle name="Comma 3 3 2 2 2 2 7" xfId="56217"/>
    <cellStyle name="Comma 3 3 2 2 2 2 8" xfId="24665"/>
    <cellStyle name="Comma 3 3 2 2 2 2 9" xfId="59482"/>
    <cellStyle name="Comma 3 3 2 2 2 3" xfId="6346"/>
    <cellStyle name="Comma 3 3 2 2 2 3 2" xfId="31019"/>
    <cellStyle name="Comma 3 3 2 2 2 4" xfId="6347"/>
    <cellStyle name="Comma 3 3 2 2 2 4 2" xfId="33804"/>
    <cellStyle name="Comma 3 3 2 2 2 5" xfId="6348"/>
    <cellStyle name="Comma 3 3 2 2 2 5 2" xfId="37733"/>
    <cellStyle name="Comma 3 3 2 2 2 6" xfId="6349"/>
    <cellStyle name="Comma 3 3 2 2 2 6 2" xfId="41750"/>
    <cellStyle name="Comma 3 3 2 2 2 7" xfId="45886"/>
    <cellStyle name="Comma 3 3 2 2 2 8" xfId="49987"/>
    <cellStyle name="Comma 3 3 2 2 2 9" xfId="54296"/>
    <cellStyle name="Comma 3 3 2 2 3" xfId="6350"/>
    <cellStyle name="Comma 3 3 2 2 3 2" xfId="6351"/>
    <cellStyle name="Comma 3 3 2 2 3 2 2" xfId="35458"/>
    <cellStyle name="Comma 3 3 2 2 3 3" xfId="6352"/>
    <cellStyle name="Comma 3 3 2 2 3 3 2" xfId="39364"/>
    <cellStyle name="Comma 3 3 2 2 3 4" xfId="6353"/>
    <cellStyle name="Comma 3 3 2 2 3 4 2" xfId="43406"/>
    <cellStyle name="Comma 3 3 2 2 3 5" xfId="47517"/>
    <cellStyle name="Comma 3 3 2 2 3 6" xfId="51645"/>
    <cellStyle name="Comma 3 3 2 2 3 7" xfId="55926"/>
    <cellStyle name="Comma 3 3 2 2 3 8" xfId="24666"/>
    <cellStyle name="Comma 3 3 2 2 3 9" xfId="59483"/>
    <cellStyle name="Comma 3 3 2 2 4" xfId="6354"/>
    <cellStyle name="Comma 3 3 2 2 4 2" xfId="31018"/>
    <cellStyle name="Comma 3 3 2 2 5" xfId="6355"/>
    <cellStyle name="Comma 3 3 2 2 5 2" xfId="33471"/>
    <cellStyle name="Comma 3 3 2 2 6" xfId="6356"/>
    <cellStyle name="Comma 3 3 2 2 6 2" xfId="37446"/>
    <cellStyle name="Comma 3 3 2 2 7" xfId="6357"/>
    <cellStyle name="Comma 3 3 2 2 7 2" xfId="41460"/>
    <cellStyle name="Comma 3 3 2 2 8" xfId="45600"/>
    <cellStyle name="Comma 3 3 2 2 9" xfId="49691"/>
    <cellStyle name="Comma 3 3 2 3" xfId="6358"/>
    <cellStyle name="Comma 3 3 2 3 10" xfId="24667"/>
    <cellStyle name="Comma 3 3 2 3 11" xfId="59484"/>
    <cellStyle name="Comma 3 3 2 3 2" xfId="6359"/>
    <cellStyle name="Comma 3 3 2 3 2 2" xfId="6360"/>
    <cellStyle name="Comma 3 3 2 3 2 2 2" xfId="35750"/>
    <cellStyle name="Comma 3 3 2 3 2 3" xfId="6361"/>
    <cellStyle name="Comma 3 3 2 3 2 3 2" xfId="39656"/>
    <cellStyle name="Comma 3 3 2 3 2 4" xfId="6362"/>
    <cellStyle name="Comma 3 3 2 3 2 4 2" xfId="43702"/>
    <cellStyle name="Comma 3 3 2 3 2 5" xfId="47809"/>
    <cellStyle name="Comma 3 3 2 3 2 6" xfId="51941"/>
    <cellStyle name="Comma 3 3 2 3 2 7" xfId="56218"/>
    <cellStyle name="Comma 3 3 2 3 2 8" xfId="24668"/>
    <cellStyle name="Comma 3 3 2 3 2 9" xfId="59485"/>
    <cellStyle name="Comma 3 3 2 3 3" xfId="6363"/>
    <cellStyle name="Comma 3 3 2 3 3 2" xfId="31020"/>
    <cellStyle name="Comma 3 3 2 3 4" xfId="6364"/>
    <cellStyle name="Comma 3 3 2 3 4 2" xfId="33805"/>
    <cellStyle name="Comma 3 3 2 3 5" xfId="6365"/>
    <cellStyle name="Comma 3 3 2 3 5 2" xfId="37734"/>
    <cellStyle name="Comma 3 3 2 3 6" xfId="6366"/>
    <cellStyle name="Comma 3 3 2 3 6 2" xfId="41751"/>
    <cellStyle name="Comma 3 3 2 3 7" xfId="45887"/>
    <cellStyle name="Comma 3 3 2 3 8" xfId="49988"/>
    <cellStyle name="Comma 3 3 2 3 9" xfId="54297"/>
    <cellStyle name="Comma 3 3 2 4" xfId="6367"/>
    <cellStyle name="Comma 3 3 2 4 2" xfId="6368"/>
    <cellStyle name="Comma 3 3 2 4 2 2" xfId="35240"/>
    <cellStyle name="Comma 3 3 2 4 3" xfId="6369"/>
    <cellStyle name="Comma 3 3 2 4 3 2" xfId="39146"/>
    <cellStyle name="Comma 3 3 2 4 4" xfId="6370"/>
    <cellStyle name="Comma 3 3 2 4 4 2" xfId="43184"/>
    <cellStyle name="Comma 3 3 2 4 5" xfId="47299"/>
    <cellStyle name="Comma 3 3 2 4 6" xfId="51423"/>
    <cellStyle name="Comma 3 3 2 4 7" xfId="55708"/>
    <cellStyle name="Comma 3 3 2 4 8" xfId="24669"/>
    <cellStyle name="Comma 3 3 2 4 9" xfId="59486"/>
    <cellStyle name="Comma 3 3 2 5" xfId="6371"/>
    <cellStyle name="Comma 3 3 2 5 2" xfId="57797"/>
    <cellStyle name="Comma 3 3 2 5 3" xfId="31017"/>
    <cellStyle name="Comma 3 3 2 6" xfId="6372"/>
    <cellStyle name="Comma 3 3 2 6 2" xfId="33255"/>
    <cellStyle name="Comma 3 3 2 7" xfId="6373"/>
    <cellStyle name="Comma 3 3 2 7 2" xfId="37230"/>
    <cellStyle name="Comma 3 3 2 8" xfId="6374"/>
    <cellStyle name="Comma 3 3 2 8 2" xfId="41244"/>
    <cellStyle name="Comma 3 3 2 9" xfId="45384"/>
    <cellStyle name="Comma 3 3 20" xfId="6375"/>
    <cellStyle name="Comma 3 3 20 2" xfId="6376"/>
    <cellStyle name="Comma 3 3 20 2 2" xfId="35130"/>
    <cellStyle name="Comma 3 3 20 3" xfId="6377"/>
    <cellStyle name="Comma 3 3 20 3 2" xfId="39036"/>
    <cellStyle name="Comma 3 3 20 4" xfId="6378"/>
    <cellStyle name="Comma 3 3 20 4 2" xfId="43069"/>
    <cellStyle name="Comma 3 3 20 5" xfId="47189"/>
    <cellStyle name="Comma 3 3 20 6" xfId="51308"/>
    <cellStyle name="Comma 3 3 20 7" xfId="55598"/>
    <cellStyle name="Comma 3 3 20 8" xfId="24670"/>
    <cellStyle name="Comma 3 3 20 9" xfId="59487"/>
    <cellStyle name="Comma 3 3 21" xfId="6379"/>
    <cellStyle name="Comma 3 3 21 2" xfId="6380"/>
    <cellStyle name="Comma 3 3 21 2 2" xfId="36980"/>
    <cellStyle name="Comma 3 3 21 3" xfId="6381"/>
    <cellStyle name="Comma 3 3 21 3 2" xfId="40884"/>
    <cellStyle name="Comma 3 3 21 4" xfId="6382"/>
    <cellStyle name="Comma 3 3 21 4 2" xfId="44945"/>
    <cellStyle name="Comma 3 3 21 5" xfId="49037"/>
    <cellStyle name="Comma 3 3 21 6" xfId="53184"/>
    <cellStyle name="Comma 3 3 21 7" xfId="57446"/>
    <cellStyle name="Comma 3 3 21 8" xfId="24671"/>
    <cellStyle name="Comma 3 3 21 9" xfId="59488"/>
    <cellStyle name="Comma 3 3 22" xfId="6383"/>
    <cellStyle name="Comma 3 3 22 2" xfId="6384"/>
    <cellStyle name="Comma 3 3 22 2 2" xfId="37037"/>
    <cellStyle name="Comma 3 3 22 3" xfId="6385"/>
    <cellStyle name="Comma 3 3 22 3 2" xfId="40940"/>
    <cellStyle name="Comma 3 3 22 4" xfId="45001"/>
    <cellStyle name="Comma 3 3 22 5" xfId="49093"/>
    <cellStyle name="Comma 3 3 22 6" xfId="53240"/>
    <cellStyle name="Comma 3 3 22 7" xfId="57502"/>
    <cellStyle name="Comma 3 3 22 8" xfId="31007"/>
    <cellStyle name="Comma 3 3 22 9" xfId="59489"/>
    <cellStyle name="Comma 3 3 23" xfId="6386"/>
    <cellStyle name="Comma 3 3 23 2" xfId="6387"/>
    <cellStyle name="Comma 3 3 23 2 2" xfId="40998"/>
    <cellStyle name="Comma 3 3 23 3" xfId="45059"/>
    <cellStyle name="Comma 3 3 23 4" xfId="49151"/>
    <cellStyle name="Comma 3 3 23 5" xfId="53298"/>
    <cellStyle name="Comma 3 3 23 6" xfId="57560"/>
    <cellStyle name="Comma 3 3 23 7" xfId="33102"/>
    <cellStyle name="Comma 3 3 24" xfId="6388"/>
    <cellStyle name="Comma 3 3 24 2" xfId="45121"/>
    <cellStyle name="Comma 3 3 24 3" xfId="49213"/>
    <cellStyle name="Comma 3 3 24 4" xfId="53360"/>
    <cellStyle name="Comma 3 3 24 5" xfId="57622"/>
    <cellStyle name="Comma 3 3 24 6" xfId="37113"/>
    <cellStyle name="Comma 3 3 25" xfId="41123"/>
    <cellStyle name="Comma 3 3 25 2" xfId="49271"/>
    <cellStyle name="Comma 3 3 25 3" xfId="53418"/>
    <cellStyle name="Comma 3 3 25 4" xfId="57680"/>
    <cellStyle name="Comma 3 3 26" xfId="45260"/>
    <cellStyle name="Comma 3 3 26 2" xfId="53477"/>
    <cellStyle name="Comma 3 3 26 3" xfId="57739"/>
    <cellStyle name="Comma 3 3 27" xfId="49352"/>
    <cellStyle name="Comma 3 3 28" xfId="53598"/>
    <cellStyle name="Comma 3 3 29" xfId="24642"/>
    <cellStyle name="Comma 3 3 3" xfId="6389"/>
    <cellStyle name="Comma 3 3 3 10" xfId="53661"/>
    <cellStyle name="Comma 3 3 3 11" xfId="24672"/>
    <cellStyle name="Comma 3 3 3 12" xfId="58180"/>
    <cellStyle name="Comma 3 3 3 13" xfId="59490"/>
    <cellStyle name="Comma 3 3 3 2" xfId="6390"/>
    <cellStyle name="Comma 3 3 3 2 10" xfId="24673"/>
    <cellStyle name="Comma 3 3 3 2 11" xfId="59491"/>
    <cellStyle name="Comma 3 3 3 2 2" xfId="6391"/>
    <cellStyle name="Comma 3 3 3 2 2 2" xfId="6392"/>
    <cellStyle name="Comma 3 3 3 2 2 2 2" xfId="35751"/>
    <cellStyle name="Comma 3 3 3 2 2 3" xfId="6393"/>
    <cellStyle name="Comma 3 3 3 2 2 3 2" xfId="39657"/>
    <cellStyle name="Comma 3 3 3 2 2 4" xfId="6394"/>
    <cellStyle name="Comma 3 3 3 2 2 4 2" xfId="43703"/>
    <cellStyle name="Comma 3 3 3 2 2 5" xfId="47810"/>
    <cellStyle name="Comma 3 3 3 2 2 6" xfId="51942"/>
    <cellStyle name="Comma 3 3 3 2 2 7" xfId="56219"/>
    <cellStyle name="Comma 3 3 3 2 2 8" xfId="24674"/>
    <cellStyle name="Comma 3 3 3 2 2 9" xfId="59492"/>
    <cellStyle name="Comma 3 3 3 2 3" xfId="6395"/>
    <cellStyle name="Comma 3 3 3 2 3 2" xfId="31022"/>
    <cellStyle name="Comma 3 3 3 2 4" xfId="6396"/>
    <cellStyle name="Comma 3 3 3 2 4 2" xfId="33806"/>
    <cellStyle name="Comma 3 3 3 2 5" xfId="6397"/>
    <cellStyle name="Comma 3 3 3 2 5 2" xfId="37735"/>
    <cellStyle name="Comma 3 3 3 2 6" xfId="6398"/>
    <cellStyle name="Comma 3 3 3 2 6 2" xfId="41752"/>
    <cellStyle name="Comma 3 3 3 2 7" xfId="45888"/>
    <cellStyle name="Comma 3 3 3 2 8" xfId="49989"/>
    <cellStyle name="Comma 3 3 3 2 9" xfId="54298"/>
    <cellStyle name="Comma 3 3 3 3" xfId="6399"/>
    <cellStyle name="Comma 3 3 3 3 2" xfId="6400"/>
    <cellStyle name="Comma 3 3 3 3 2 2" xfId="35348"/>
    <cellStyle name="Comma 3 3 3 3 3" xfId="6401"/>
    <cellStyle name="Comma 3 3 3 3 3 2" xfId="39254"/>
    <cellStyle name="Comma 3 3 3 3 4" xfId="6402"/>
    <cellStyle name="Comma 3 3 3 3 4 2" xfId="43295"/>
    <cellStyle name="Comma 3 3 3 3 5" xfId="47407"/>
    <cellStyle name="Comma 3 3 3 3 6" xfId="51534"/>
    <cellStyle name="Comma 3 3 3 3 7" xfId="55816"/>
    <cellStyle name="Comma 3 3 3 3 8" xfId="24675"/>
    <cellStyle name="Comma 3 3 3 3 9" xfId="59493"/>
    <cellStyle name="Comma 3 3 3 4" xfId="6403"/>
    <cellStyle name="Comma 3 3 3 4 2" xfId="31021"/>
    <cellStyle name="Comma 3 3 3 5" xfId="6404"/>
    <cellStyle name="Comma 3 3 3 5 2" xfId="33361"/>
    <cellStyle name="Comma 3 3 3 6" xfId="6405"/>
    <cellStyle name="Comma 3 3 3 6 2" xfId="37336"/>
    <cellStyle name="Comma 3 3 3 7" xfId="6406"/>
    <cellStyle name="Comma 3 3 3 7 2" xfId="41350"/>
    <cellStyle name="Comma 3 3 3 8" xfId="45490"/>
    <cellStyle name="Comma 3 3 3 9" xfId="49580"/>
    <cellStyle name="Comma 3 3 30" xfId="57909"/>
    <cellStyle name="Comma 3 3 31" xfId="59459"/>
    <cellStyle name="Comma 3 3 4" xfId="6407"/>
    <cellStyle name="Comma 3 3 4 10" xfId="24676"/>
    <cellStyle name="Comma 3 3 4 11" xfId="59494"/>
    <cellStyle name="Comma 3 3 4 2" xfId="6408"/>
    <cellStyle name="Comma 3 3 4 2 2" xfId="6409"/>
    <cellStyle name="Comma 3 3 4 2 2 2" xfId="35752"/>
    <cellStyle name="Comma 3 3 4 2 3" xfId="6410"/>
    <cellStyle name="Comma 3 3 4 2 3 2" xfId="39658"/>
    <cellStyle name="Comma 3 3 4 2 4" xfId="6411"/>
    <cellStyle name="Comma 3 3 4 2 4 2" xfId="43704"/>
    <cellStyle name="Comma 3 3 4 2 5" xfId="47811"/>
    <cellStyle name="Comma 3 3 4 2 6" xfId="51943"/>
    <cellStyle name="Comma 3 3 4 2 7" xfId="56220"/>
    <cellStyle name="Comma 3 3 4 2 8" xfId="24677"/>
    <cellStyle name="Comma 3 3 4 2 9" xfId="59495"/>
    <cellStyle name="Comma 3 3 4 3" xfId="6412"/>
    <cellStyle name="Comma 3 3 4 3 2" xfId="31023"/>
    <cellStyle name="Comma 3 3 4 4" xfId="6413"/>
    <cellStyle name="Comma 3 3 4 4 2" xfId="33807"/>
    <cellStyle name="Comma 3 3 4 5" xfId="6414"/>
    <cellStyle name="Comma 3 3 4 5 2" xfId="37736"/>
    <cellStyle name="Comma 3 3 4 6" xfId="6415"/>
    <cellStyle name="Comma 3 3 4 6 2" xfId="41753"/>
    <cellStyle name="Comma 3 3 4 7" xfId="45889"/>
    <cellStyle name="Comma 3 3 4 8" xfId="49990"/>
    <cellStyle name="Comma 3 3 4 9" xfId="54299"/>
    <cellStyle name="Comma 3 3 5" xfId="6416"/>
    <cellStyle name="Comma 3 3 5 10" xfId="24678"/>
    <cellStyle name="Comma 3 3 5 11" xfId="59496"/>
    <cellStyle name="Comma 3 3 5 2" xfId="6417"/>
    <cellStyle name="Comma 3 3 5 2 2" xfId="6418"/>
    <cellStyle name="Comma 3 3 5 2 2 2" xfId="36207"/>
    <cellStyle name="Comma 3 3 5 2 3" xfId="6419"/>
    <cellStyle name="Comma 3 3 5 2 3 2" xfId="40113"/>
    <cellStyle name="Comma 3 3 5 2 4" xfId="6420"/>
    <cellStyle name="Comma 3 3 5 2 4 2" xfId="44174"/>
    <cellStyle name="Comma 3 3 5 2 5" xfId="48266"/>
    <cellStyle name="Comma 3 3 5 2 6" xfId="52413"/>
    <cellStyle name="Comma 3 3 5 2 7" xfId="56675"/>
    <cellStyle name="Comma 3 3 5 2 8" xfId="24679"/>
    <cellStyle name="Comma 3 3 5 2 9" xfId="59497"/>
    <cellStyle name="Comma 3 3 5 3" xfId="6421"/>
    <cellStyle name="Comma 3 3 5 3 2" xfId="31024"/>
    <cellStyle name="Comma 3 3 5 4" xfId="6422"/>
    <cellStyle name="Comma 3 3 5 4 2" xfId="34285"/>
    <cellStyle name="Comma 3 3 5 5" xfId="6423"/>
    <cellStyle name="Comma 3 3 5 5 2" xfId="38191"/>
    <cellStyle name="Comma 3 3 5 6" xfId="6424"/>
    <cellStyle name="Comma 3 3 5 6 2" xfId="42223"/>
    <cellStyle name="Comma 3 3 5 7" xfId="46344"/>
    <cellStyle name="Comma 3 3 5 8" xfId="50461"/>
    <cellStyle name="Comma 3 3 5 9" xfId="54753"/>
    <cellStyle name="Comma 3 3 6" xfId="6425"/>
    <cellStyle name="Comma 3 3 6 10" xfId="24680"/>
    <cellStyle name="Comma 3 3 6 11" xfId="59498"/>
    <cellStyle name="Comma 3 3 6 2" xfId="6426"/>
    <cellStyle name="Comma 3 3 6 2 2" xfId="6427"/>
    <cellStyle name="Comma 3 3 6 2 2 2" xfId="36261"/>
    <cellStyle name="Comma 3 3 6 2 3" xfId="6428"/>
    <cellStyle name="Comma 3 3 6 2 3 2" xfId="40167"/>
    <cellStyle name="Comma 3 3 6 2 4" xfId="6429"/>
    <cellStyle name="Comma 3 3 6 2 4 2" xfId="44228"/>
    <cellStyle name="Comma 3 3 6 2 5" xfId="48320"/>
    <cellStyle name="Comma 3 3 6 2 6" xfId="52467"/>
    <cellStyle name="Comma 3 3 6 2 7" xfId="56729"/>
    <cellStyle name="Comma 3 3 6 2 8" xfId="24681"/>
    <cellStyle name="Comma 3 3 6 2 9" xfId="59499"/>
    <cellStyle name="Comma 3 3 6 3" xfId="6430"/>
    <cellStyle name="Comma 3 3 6 3 2" xfId="31025"/>
    <cellStyle name="Comma 3 3 6 4" xfId="6431"/>
    <cellStyle name="Comma 3 3 6 4 2" xfId="34339"/>
    <cellStyle name="Comma 3 3 6 5" xfId="6432"/>
    <cellStyle name="Comma 3 3 6 5 2" xfId="38245"/>
    <cellStyle name="Comma 3 3 6 6" xfId="6433"/>
    <cellStyle name="Comma 3 3 6 6 2" xfId="42277"/>
    <cellStyle name="Comma 3 3 6 7" xfId="46398"/>
    <cellStyle name="Comma 3 3 6 8" xfId="50515"/>
    <cellStyle name="Comma 3 3 6 9" xfId="54807"/>
    <cellStyle name="Comma 3 3 7" xfId="6434"/>
    <cellStyle name="Comma 3 3 7 10" xfId="24682"/>
    <cellStyle name="Comma 3 3 7 11" xfId="59500"/>
    <cellStyle name="Comma 3 3 7 2" xfId="6435"/>
    <cellStyle name="Comma 3 3 7 2 2" xfId="6436"/>
    <cellStyle name="Comma 3 3 7 2 2 2" xfId="36315"/>
    <cellStyle name="Comma 3 3 7 2 3" xfId="6437"/>
    <cellStyle name="Comma 3 3 7 2 3 2" xfId="40221"/>
    <cellStyle name="Comma 3 3 7 2 4" xfId="6438"/>
    <cellStyle name="Comma 3 3 7 2 4 2" xfId="44282"/>
    <cellStyle name="Comma 3 3 7 2 5" xfId="48374"/>
    <cellStyle name="Comma 3 3 7 2 6" xfId="52521"/>
    <cellStyle name="Comma 3 3 7 2 7" xfId="56783"/>
    <cellStyle name="Comma 3 3 7 2 8" xfId="24683"/>
    <cellStyle name="Comma 3 3 7 2 9" xfId="59501"/>
    <cellStyle name="Comma 3 3 7 3" xfId="6439"/>
    <cellStyle name="Comma 3 3 7 3 2" xfId="31026"/>
    <cellStyle name="Comma 3 3 7 4" xfId="6440"/>
    <cellStyle name="Comma 3 3 7 4 2" xfId="34393"/>
    <cellStyle name="Comma 3 3 7 5" xfId="6441"/>
    <cellStyle name="Comma 3 3 7 5 2" xfId="38299"/>
    <cellStyle name="Comma 3 3 7 6" xfId="6442"/>
    <cellStyle name="Comma 3 3 7 6 2" xfId="42331"/>
    <cellStyle name="Comma 3 3 7 7" xfId="46452"/>
    <cellStyle name="Comma 3 3 7 8" xfId="50569"/>
    <cellStyle name="Comma 3 3 7 9" xfId="54861"/>
    <cellStyle name="Comma 3 3 8" xfId="6443"/>
    <cellStyle name="Comma 3 3 8 10" xfId="24684"/>
    <cellStyle name="Comma 3 3 8 11" xfId="59502"/>
    <cellStyle name="Comma 3 3 8 2" xfId="6444"/>
    <cellStyle name="Comma 3 3 8 2 2" xfId="6445"/>
    <cellStyle name="Comma 3 3 8 2 2 2" xfId="36367"/>
    <cellStyle name="Comma 3 3 8 2 3" xfId="6446"/>
    <cellStyle name="Comma 3 3 8 2 3 2" xfId="40273"/>
    <cellStyle name="Comma 3 3 8 2 4" xfId="6447"/>
    <cellStyle name="Comma 3 3 8 2 4 2" xfId="44334"/>
    <cellStyle name="Comma 3 3 8 2 5" xfId="48426"/>
    <cellStyle name="Comma 3 3 8 2 6" xfId="52573"/>
    <cellStyle name="Comma 3 3 8 2 7" xfId="56835"/>
    <cellStyle name="Comma 3 3 8 2 8" xfId="24685"/>
    <cellStyle name="Comma 3 3 8 2 9" xfId="59503"/>
    <cellStyle name="Comma 3 3 8 3" xfId="6448"/>
    <cellStyle name="Comma 3 3 8 3 2" xfId="31027"/>
    <cellStyle name="Comma 3 3 8 4" xfId="6449"/>
    <cellStyle name="Comma 3 3 8 4 2" xfId="34445"/>
    <cellStyle name="Comma 3 3 8 5" xfId="6450"/>
    <cellStyle name="Comma 3 3 8 5 2" xfId="38351"/>
    <cellStyle name="Comma 3 3 8 6" xfId="6451"/>
    <cellStyle name="Comma 3 3 8 6 2" xfId="42383"/>
    <cellStyle name="Comma 3 3 8 7" xfId="46504"/>
    <cellStyle name="Comma 3 3 8 8" xfId="50621"/>
    <cellStyle name="Comma 3 3 8 9" xfId="54913"/>
    <cellStyle name="Comma 3 3 9" xfId="6452"/>
    <cellStyle name="Comma 3 3 9 10" xfId="24686"/>
    <cellStyle name="Comma 3 3 9 11" xfId="59504"/>
    <cellStyle name="Comma 3 3 9 2" xfId="6453"/>
    <cellStyle name="Comma 3 3 9 2 2" xfId="6454"/>
    <cellStyle name="Comma 3 3 9 2 2 2" xfId="36420"/>
    <cellStyle name="Comma 3 3 9 2 3" xfId="6455"/>
    <cellStyle name="Comma 3 3 9 2 3 2" xfId="40326"/>
    <cellStyle name="Comma 3 3 9 2 4" xfId="6456"/>
    <cellStyle name="Comma 3 3 9 2 4 2" xfId="44387"/>
    <cellStyle name="Comma 3 3 9 2 5" xfId="48479"/>
    <cellStyle name="Comma 3 3 9 2 6" xfId="52626"/>
    <cellStyle name="Comma 3 3 9 2 7" xfId="56888"/>
    <cellStyle name="Comma 3 3 9 2 8" xfId="24687"/>
    <cellStyle name="Comma 3 3 9 2 9" xfId="59505"/>
    <cellStyle name="Comma 3 3 9 3" xfId="6457"/>
    <cellStyle name="Comma 3 3 9 3 2" xfId="31028"/>
    <cellStyle name="Comma 3 3 9 4" xfId="6458"/>
    <cellStyle name="Comma 3 3 9 4 2" xfId="34497"/>
    <cellStyle name="Comma 3 3 9 5" xfId="6459"/>
    <cellStyle name="Comma 3 3 9 5 2" xfId="38403"/>
    <cellStyle name="Comma 3 3 9 6" xfId="6460"/>
    <cellStyle name="Comma 3 3 9 6 2" xfId="42436"/>
    <cellStyle name="Comma 3 3 9 7" xfId="46556"/>
    <cellStyle name="Comma 3 3 9 8" xfId="50675"/>
    <cellStyle name="Comma 3 3 9 9" xfId="54965"/>
    <cellStyle name="Comma 3 30" xfId="6461"/>
    <cellStyle name="Comma 3 30 10" xfId="24688"/>
    <cellStyle name="Comma 3 30 11" xfId="59506"/>
    <cellStyle name="Comma 3 30 2" xfId="6462"/>
    <cellStyle name="Comma 3 30 2 2" xfId="6463"/>
    <cellStyle name="Comma 3 30 2 2 2" xfId="36585"/>
    <cellStyle name="Comma 3 30 2 3" xfId="6464"/>
    <cellStyle name="Comma 3 30 2 3 2" xfId="40491"/>
    <cellStyle name="Comma 3 30 2 4" xfId="6465"/>
    <cellStyle name="Comma 3 30 2 4 2" xfId="44552"/>
    <cellStyle name="Comma 3 30 2 5" xfId="48644"/>
    <cellStyle name="Comma 3 30 2 6" xfId="52791"/>
    <cellStyle name="Comma 3 30 2 7" xfId="57053"/>
    <cellStyle name="Comma 3 30 2 8" xfId="24689"/>
    <cellStyle name="Comma 3 30 2 9" xfId="59507"/>
    <cellStyle name="Comma 3 30 3" xfId="6466"/>
    <cellStyle name="Comma 3 30 3 2" xfId="31029"/>
    <cellStyle name="Comma 3 30 4" xfId="6467"/>
    <cellStyle name="Comma 3 30 4 2" xfId="34662"/>
    <cellStyle name="Comma 3 30 5" xfId="6468"/>
    <cellStyle name="Comma 3 30 5 2" xfId="38568"/>
    <cellStyle name="Comma 3 30 6" xfId="6469"/>
    <cellStyle name="Comma 3 30 6 2" xfId="42601"/>
    <cellStyle name="Comma 3 30 7" xfId="46721"/>
    <cellStyle name="Comma 3 30 8" xfId="50840"/>
    <cellStyle name="Comma 3 30 9" xfId="55130"/>
    <cellStyle name="Comma 3 31" xfId="6470"/>
    <cellStyle name="Comma 3 31 10" xfId="24690"/>
    <cellStyle name="Comma 3 31 11" xfId="59508"/>
    <cellStyle name="Comma 3 31 2" xfId="6471"/>
    <cellStyle name="Comma 3 31 2 2" xfId="6472"/>
    <cellStyle name="Comma 3 31 2 2 2" xfId="36643"/>
    <cellStyle name="Comma 3 31 2 3" xfId="6473"/>
    <cellStyle name="Comma 3 31 2 3 2" xfId="40548"/>
    <cellStyle name="Comma 3 31 2 4" xfId="6474"/>
    <cellStyle name="Comma 3 31 2 4 2" xfId="44609"/>
    <cellStyle name="Comma 3 31 2 5" xfId="48701"/>
    <cellStyle name="Comma 3 31 2 6" xfId="52848"/>
    <cellStyle name="Comma 3 31 2 7" xfId="57110"/>
    <cellStyle name="Comma 3 31 2 8" xfId="24691"/>
    <cellStyle name="Comma 3 31 2 9" xfId="59509"/>
    <cellStyle name="Comma 3 31 3" xfId="6475"/>
    <cellStyle name="Comma 3 31 3 2" xfId="31030"/>
    <cellStyle name="Comma 3 31 4" xfId="6476"/>
    <cellStyle name="Comma 3 31 4 2" xfId="34719"/>
    <cellStyle name="Comma 3 31 5" xfId="6477"/>
    <cellStyle name="Comma 3 31 5 2" xfId="38625"/>
    <cellStyle name="Comma 3 31 6" xfId="6478"/>
    <cellStyle name="Comma 3 31 6 2" xfId="42658"/>
    <cellStyle name="Comma 3 31 7" xfId="46778"/>
    <cellStyle name="Comma 3 31 8" xfId="50897"/>
    <cellStyle name="Comma 3 31 9" xfId="55187"/>
    <cellStyle name="Comma 3 32" xfId="6479"/>
    <cellStyle name="Comma 3 32 10" xfId="24692"/>
    <cellStyle name="Comma 3 32 11" xfId="59510"/>
    <cellStyle name="Comma 3 32 2" xfId="6480"/>
    <cellStyle name="Comma 3 32 2 2" xfId="6481"/>
    <cellStyle name="Comma 3 32 2 2 2" xfId="36696"/>
    <cellStyle name="Comma 3 32 2 3" xfId="6482"/>
    <cellStyle name="Comma 3 32 2 3 2" xfId="40601"/>
    <cellStyle name="Comma 3 32 2 4" xfId="6483"/>
    <cellStyle name="Comma 3 32 2 4 2" xfId="44662"/>
    <cellStyle name="Comma 3 32 2 5" xfId="48754"/>
    <cellStyle name="Comma 3 32 2 6" xfId="52901"/>
    <cellStyle name="Comma 3 32 2 7" xfId="57163"/>
    <cellStyle name="Comma 3 32 2 8" xfId="24693"/>
    <cellStyle name="Comma 3 32 2 9" xfId="59511"/>
    <cellStyle name="Comma 3 32 3" xfId="6484"/>
    <cellStyle name="Comma 3 32 3 2" xfId="31031"/>
    <cellStyle name="Comma 3 32 4" xfId="6485"/>
    <cellStyle name="Comma 3 32 4 2" xfId="34772"/>
    <cellStyle name="Comma 3 32 5" xfId="6486"/>
    <cellStyle name="Comma 3 32 5 2" xfId="38678"/>
    <cellStyle name="Comma 3 32 6" xfId="6487"/>
    <cellStyle name="Comma 3 32 6 2" xfId="42711"/>
    <cellStyle name="Comma 3 32 7" xfId="46831"/>
    <cellStyle name="Comma 3 32 8" xfId="50950"/>
    <cellStyle name="Comma 3 32 9" xfId="55240"/>
    <cellStyle name="Comma 3 33" xfId="6488"/>
    <cellStyle name="Comma 3 33 10" xfId="24694"/>
    <cellStyle name="Comma 3 33 11" xfId="59512"/>
    <cellStyle name="Comma 3 33 2" xfId="6489"/>
    <cellStyle name="Comma 3 33 2 2" xfId="6490"/>
    <cellStyle name="Comma 3 33 2 2 2" xfId="36759"/>
    <cellStyle name="Comma 3 33 2 3" xfId="6491"/>
    <cellStyle name="Comma 3 33 2 3 2" xfId="40663"/>
    <cellStyle name="Comma 3 33 2 4" xfId="6492"/>
    <cellStyle name="Comma 3 33 2 4 2" xfId="44724"/>
    <cellStyle name="Comma 3 33 2 5" xfId="48816"/>
    <cellStyle name="Comma 3 33 2 6" xfId="52963"/>
    <cellStyle name="Comma 3 33 2 7" xfId="57225"/>
    <cellStyle name="Comma 3 33 2 8" xfId="24695"/>
    <cellStyle name="Comma 3 33 2 9" xfId="59513"/>
    <cellStyle name="Comma 3 33 3" xfId="6493"/>
    <cellStyle name="Comma 3 33 3 2" xfId="31032"/>
    <cellStyle name="Comma 3 33 4" xfId="6494"/>
    <cellStyle name="Comma 3 33 4 2" xfId="34834"/>
    <cellStyle name="Comma 3 33 5" xfId="6495"/>
    <cellStyle name="Comma 3 33 5 2" xfId="38740"/>
    <cellStyle name="Comma 3 33 6" xfId="6496"/>
    <cellStyle name="Comma 3 33 6 2" xfId="42773"/>
    <cellStyle name="Comma 3 33 7" xfId="46893"/>
    <cellStyle name="Comma 3 33 8" xfId="51012"/>
    <cellStyle name="Comma 3 33 9" xfId="55302"/>
    <cellStyle name="Comma 3 34" xfId="6497"/>
    <cellStyle name="Comma 3 34 10" xfId="24696"/>
    <cellStyle name="Comma 3 34 11" xfId="59514"/>
    <cellStyle name="Comma 3 34 2" xfId="6498"/>
    <cellStyle name="Comma 3 34 2 2" xfId="6499"/>
    <cellStyle name="Comma 3 34 2 2 2" xfId="36816"/>
    <cellStyle name="Comma 3 34 2 3" xfId="6500"/>
    <cellStyle name="Comma 3 34 2 3 2" xfId="40720"/>
    <cellStyle name="Comma 3 34 2 4" xfId="6501"/>
    <cellStyle name="Comma 3 34 2 4 2" xfId="44781"/>
    <cellStyle name="Comma 3 34 2 5" xfId="48873"/>
    <cellStyle name="Comma 3 34 2 6" xfId="53020"/>
    <cellStyle name="Comma 3 34 2 7" xfId="57282"/>
    <cellStyle name="Comma 3 34 2 8" xfId="24697"/>
    <cellStyle name="Comma 3 34 2 9" xfId="59515"/>
    <cellStyle name="Comma 3 34 3" xfId="6502"/>
    <cellStyle name="Comma 3 34 3 2" xfId="31033"/>
    <cellStyle name="Comma 3 34 4" xfId="6503"/>
    <cellStyle name="Comma 3 34 4 2" xfId="34891"/>
    <cellStyle name="Comma 3 34 5" xfId="6504"/>
    <cellStyle name="Comma 3 34 5 2" xfId="38797"/>
    <cellStyle name="Comma 3 34 6" xfId="6505"/>
    <cellStyle name="Comma 3 34 6 2" xfId="42830"/>
    <cellStyle name="Comma 3 34 7" xfId="46950"/>
    <cellStyle name="Comma 3 34 8" xfId="51069"/>
    <cellStyle name="Comma 3 34 9" xfId="55359"/>
    <cellStyle name="Comma 3 35" xfId="6506"/>
    <cellStyle name="Comma 3 35 10" xfId="24698"/>
    <cellStyle name="Comma 3 35 11" xfId="59516"/>
    <cellStyle name="Comma 3 35 2" xfId="6507"/>
    <cellStyle name="Comma 3 35 2 2" xfId="6508"/>
    <cellStyle name="Comma 3 35 2 2 2" xfId="36868"/>
    <cellStyle name="Comma 3 35 2 3" xfId="6509"/>
    <cellStyle name="Comma 3 35 2 3 2" xfId="40772"/>
    <cellStyle name="Comma 3 35 2 4" xfId="6510"/>
    <cellStyle name="Comma 3 35 2 4 2" xfId="44833"/>
    <cellStyle name="Comma 3 35 2 5" xfId="48925"/>
    <cellStyle name="Comma 3 35 2 6" xfId="53072"/>
    <cellStyle name="Comma 3 35 2 7" xfId="57334"/>
    <cellStyle name="Comma 3 35 2 8" xfId="24699"/>
    <cellStyle name="Comma 3 35 2 9" xfId="59517"/>
    <cellStyle name="Comma 3 35 3" xfId="6511"/>
    <cellStyle name="Comma 3 35 3 2" xfId="31034"/>
    <cellStyle name="Comma 3 35 4" xfId="6512"/>
    <cellStyle name="Comma 3 35 4 2" xfId="34943"/>
    <cellStyle name="Comma 3 35 5" xfId="6513"/>
    <cellStyle name="Comma 3 35 5 2" xfId="38849"/>
    <cellStyle name="Comma 3 35 6" xfId="6514"/>
    <cellStyle name="Comma 3 35 6 2" xfId="42882"/>
    <cellStyle name="Comma 3 35 7" xfId="47002"/>
    <cellStyle name="Comma 3 35 8" xfId="51121"/>
    <cellStyle name="Comma 3 35 9" xfId="55411"/>
    <cellStyle name="Comma 3 36" xfId="6515"/>
    <cellStyle name="Comma 3 36 10" xfId="24700"/>
    <cellStyle name="Comma 3 36 11" xfId="59518"/>
    <cellStyle name="Comma 3 36 2" xfId="6516"/>
    <cellStyle name="Comma 3 36 2 2" xfId="6517"/>
    <cellStyle name="Comma 3 36 2 2 2" xfId="36920"/>
    <cellStyle name="Comma 3 36 2 3" xfId="6518"/>
    <cellStyle name="Comma 3 36 2 3 2" xfId="40824"/>
    <cellStyle name="Comma 3 36 2 4" xfId="6519"/>
    <cellStyle name="Comma 3 36 2 4 2" xfId="44885"/>
    <cellStyle name="Comma 3 36 2 5" xfId="48977"/>
    <cellStyle name="Comma 3 36 2 6" xfId="53124"/>
    <cellStyle name="Comma 3 36 2 7" xfId="57386"/>
    <cellStyle name="Comma 3 36 2 8" xfId="24701"/>
    <cellStyle name="Comma 3 36 2 9" xfId="59519"/>
    <cellStyle name="Comma 3 36 3" xfId="6520"/>
    <cellStyle name="Comma 3 36 3 2" xfId="31035"/>
    <cellStyle name="Comma 3 36 4" xfId="6521"/>
    <cellStyle name="Comma 3 36 4 2" xfId="34995"/>
    <cellStyle name="Comma 3 36 5" xfId="6522"/>
    <cellStyle name="Comma 3 36 5 2" xfId="38901"/>
    <cellStyle name="Comma 3 36 6" xfId="6523"/>
    <cellStyle name="Comma 3 36 6 2" xfId="42934"/>
    <cellStyle name="Comma 3 36 7" xfId="47054"/>
    <cellStyle name="Comma 3 36 8" xfId="51173"/>
    <cellStyle name="Comma 3 36 9" xfId="55463"/>
    <cellStyle name="Comma 3 37" xfId="6524"/>
    <cellStyle name="Comma 3 37 2" xfId="6525"/>
    <cellStyle name="Comma 3 37 2 2" xfId="35049"/>
    <cellStyle name="Comma 3 37 3" xfId="6526"/>
    <cellStyle name="Comma 3 37 3 2" xfId="38955"/>
    <cellStyle name="Comma 3 37 4" xfId="6527"/>
    <cellStyle name="Comma 3 37 4 2" xfId="42988"/>
    <cellStyle name="Comma 3 37 5" xfId="47108"/>
    <cellStyle name="Comma 3 37 6" xfId="51227"/>
    <cellStyle name="Comma 3 37 7" xfId="55517"/>
    <cellStyle name="Comma 3 37 8" xfId="24702"/>
    <cellStyle name="Comma 3 37 9" xfId="59520"/>
    <cellStyle name="Comma 3 38" xfId="6528"/>
    <cellStyle name="Comma 3 38 2" xfId="6529"/>
    <cellStyle name="Comma 3 38 2 2" xfId="35096"/>
    <cellStyle name="Comma 3 38 3" xfId="6530"/>
    <cellStyle name="Comma 3 38 3 2" xfId="39002"/>
    <cellStyle name="Comma 3 38 4" xfId="6531"/>
    <cellStyle name="Comma 3 38 4 2" xfId="43035"/>
    <cellStyle name="Comma 3 38 5" xfId="47155"/>
    <cellStyle name="Comma 3 38 6" xfId="51274"/>
    <cellStyle name="Comma 3 38 7" xfId="55564"/>
    <cellStyle name="Comma 3 38 8" xfId="24703"/>
    <cellStyle name="Comma 3 38 9" xfId="59521"/>
    <cellStyle name="Comma 3 39" xfId="6532"/>
    <cellStyle name="Comma 3 39 2" xfId="6533"/>
    <cellStyle name="Comma 3 39 2 2" xfId="36974"/>
    <cellStyle name="Comma 3 39 3" xfId="6534"/>
    <cellStyle name="Comma 3 39 3 2" xfId="40878"/>
    <cellStyle name="Comma 3 39 4" xfId="6535"/>
    <cellStyle name="Comma 3 39 4 2" xfId="44939"/>
    <cellStyle name="Comma 3 39 5" xfId="49031"/>
    <cellStyle name="Comma 3 39 6" xfId="53178"/>
    <cellStyle name="Comma 3 39 7" xfId="57440"/>
    <cellStyle name="Comma 3 39 8" xfId="24704"/>
    <cellStyle name="Comma 3 39 9" xfId="59522"/>
    <cellStyle name="Comma 3 4" xfId="6536"/>
    <cellStyle name="Comma 3 4 10" xfId="6537"/>
    <cellStyle name="Comma 3 4 10 10" xfId="24706"/>
    <cellStyle name="Comma 3 4 10 11" xfId="59524"/>
    <cellStyle name="Comma 3 4 10 2" xfId="6538"/>
    <cellStyle name="Comma 3 4 10 2 2" xfId="6539"/>
    <cellStyle name="Comma 3 4 10 2 2 2" xfId="36474"/>
    <cellStyle name="Comma 3 4 10 2 3" xfId="6540"/>
    <cellStyle name="Comma 3 4 10 2 3 2" xfId="40380"/>
    <cellStyle name="Comma 3 4 10 2 4" xfId="6541"/>
    <cellStyle name="Comma 3 4 10 2 4 2" xfId="44441"/>
    <cellStyle name="Comma 3 4 10 2 5" xfId="48533"/>
    <cellStyle name="Comma 3 4 10 2 6" xfId="52680"/>
    <cellStyle name="Comma 3 4 10 2 7" xfId="56942"/>
    <cellStyle name="Comma 3 4 10 2 8" xfId="24707"/>
    <cellStyle name="Comma 3 4 10 2 9" xfId="59525"/>
    <cellStyle name="Comma 3 4 10 3" xfId="6542"/>
    <cellStyle name="Comma 3 4 10 3 2" xfId="31037"/>
    <cellStyle name="Comma 3 4 10 4" xfId="6543"/>
    <cellStyle name="Comma 3 4 10 4 2" xfId="34551"/>
    <cellStyle name="Comma 3 4 10 5" xfId="6544"/>
    <cellStyle name="Comma 3 4 10 5 2" xfId="38457"/>
    <cellStyle name="Comma 3 4 10 6" xfId="6545"/>
    <cellStyle name="Comma 3 4 10 6 2" xfId="42490"/>
    <cellStyle name="Comma 3 4 10 7" xfId="46610"/>
    <cellStyle name="Comma 3 4 10 8" xfId="50729"/>
    <cellStyle name="Comma 3 4 10 9" xfId="55019"/>
    <cellStyle name="Comma 3 4 11" xfId="6546"/>
    <cellStyle name="Comma 3 4 11 10" xfId="24708"/>
    <cellStyle name="Comma 3 4 11 11" xfId="59526"/>
    <cellStyle name="Comma 3 4 11 2" xfId="6547"/>
    <cellStyle name="Comma 3 4 11 2 2" xfId="6548"/>
    <cellStyle name="Comma 3 4 11 2 2 2" xfId="36534"/>
    <cellStyle name="Comma 3 4 11 2 3" xfId="6549"/>
    <cellStyle name="Comma 3 4 11 2 3 2" xfId="40440"/>
    <cellStyle name="Comma 3 4 11 2 4" xfId="6550"/>
    <cellStyle name="Comma 3 4 11 2 4 2" xfId="44501"/>
    <cellStyle name="Comma 3 4 11 2 5" xfId="48593"/>
    <cellStyle name="Comma 3 4 11 2 6" xfId="52740"/>
    <cellStyle name="Comma 3 4 11 2 7" xfId="57002"/>
    <cellStyle name="Comma 3 4 11 2 8" xfId="24709"/>
    <cellStyle name="Comma 3 4 11 2 9" xfId="59527"/>
    <cellStyle name="Comma 3 4 11 3" xfId="6551"/>
    <cellStyle name="Comma 3 4 11 3 2" xfId="31038"/>
    <cellStyle name="Comma 3 4 11 4" xfId="6552"/>
    <cellStyle name="Comma 3 4 11 4 2" xfId="34611"/>
    <cellStyle name="Comma 3 4 11 5" xfId="6553"/>
    <cellStyle name="Comma 3 4 11 5 2" xfId="38517"/>
    <cellStyle name="Comma 3 4 11 6" xfId="6554"/>
    <cellStyle name="Comma 3 4 11 6 2" xfId="42550"/>
    <cellStyle name="Comma 3 4 11 7" xfId="46670"/>
    <cellStyle name="Comma 3 4 11 8" xfId="50789"/>
    <cellStyle name="Comma 3 4 11 9" xfId="55079"/>
    <cellStyle name="Comma 3 4 12" xfId="6555"/>
    <cellStyle name="Comma 3 4 12 10" xfId="24710"/>
    <cellStyle name="Comma 3 4 12 11" xfId="59528"/>
    <cellStyle name="Comma 3 4 12 2" xfId="6556"/>
    <cellStyle name="Comma 3 4 12 2 2" xfId="6557"/>
    <cellStyle name="Comma 3 4 12 2 2 2" xfId="36592"/>
    <cellStyle name="Comma 3 4 12 2 3" xfId="6558"/>
    <cellStyle name="Comma 3 4 12 2 3 2" xfId="40498"/>
    <cellStyle name="Comma 3 4 12 2 4" xfId="6559"/>
    <cellStyle name="Comma 3 4 12 2 4 2" xfId="44559"/>
    <cellStyle name="Comma 3 4 12 2 5" xfId="48651"/>
    <cellStyle name="Comma 3 4 12 2 6" xfId="52798"/>
    <cellStyle name="Comma 3 4 12 2 7" xfId="57060"/>
    <cellStyle name="Comma 3 4 12 2 8" xfId="24711"/>
    <cellStyle name="Comma 3 4 12 2 9" xfId="59529"/>
    <cellStyle name="Comma 3 4 12 3" xfId="6560"/>
    <cellStyle name="Comma 3 4 12 3 2" xfId="31039"/>
    <cellStyle name="Comma 3 4 12 4" xfId="6561"/>
    <cellStyle name="Comma 3 4 12 4 2" xfId="34669"/>
    <cellStyle name="Comma 3 4 12 5" xfId="6562"/>
    <cellStyle name="Comma 3 4 12 5 2" xfId="38575"/>
    <cellStyle name="Comma 3 4 12 6" xfId="6563"/>
    <cellStyle name="Comma 3 4 12 6 2" xfId="42608"/>
    <cellStyle name="Comma 3 4 12 7" xfId="46728"/>
    <cellStyle name="Comma 3 4 12 8" xfId="50847"/>
    <cellStyle name="Comma 3 4 12 9" xfId="55137"/>
    <cellStyle name="Comma 3 4 13" xfId="6564"/>
    <cellStyle name="Comma 3 4 13 10" xfId="24712"/>
    <cellStyle name="Comma 3 4 13 11" xfId="59530"/>
    <cellStyle name="Comma 3 4 13 2" xfId="6565"/>
    <cellStyle name="Comma 3 4 13 2 2" xfId="6566"/>
    <cellStyle name="Comma 3 4 13 2 2 2" xfId="36650"/>
    <cellStyle name="Comma 3 4 13 2 3" xfId="6567"/>
    <cellStyle name="Comma 3 4 13 2 3 2" xfId="40555"/>
    <cellStyle name="Comma 3 4 13 2 4" xfId="6568"/>
    <cellStyle name="Comma 3 4 13 2 4 2" xfId="44616"/>
    <cellStyle name="Comma 3 4 13 2 5" xfId="48708"/>
    <cellStyle name="Comma 3 4 13 2 6" xfId="52855"/>
    <cellStyle name="Comma 3 4 13 2 7" xfId="57117"/>
    <cellStyle name="Comma 3 4 13 2 8" xfId="24713"/>
    <cellStyle name="Comma 3 4 13 2 9" xfId="59531"/>
    <cellStyle name="Comma 3 4 13 3" xfId="6569"/>
    <cellStyle name="Comma 3 4 13 3 2" xfId="31040"/>
    <cellStyle name="Comma 3 4 13 4" xfId="6570"/>
    <cellStyle name="Comma 3 4 13 4 2" xfId="34726"/>
    <cellStyle name="Comma 3 4 13 5" xfId="6571"/>
    <cellStyle name="Comma 3 4 13 5 2" xfId="38632"/>
    <cellStyle name="Comma 3 4 13 6" xfId="6572"/>
    <cellStyle name="Comma 3 4 13 6 2" xfId="42665"/>
    <cellStyle name="Comma 3 4 13 7" xfId="46785"/>
    <cellStyle name="Comma 3 4 13 8" xfId="50904"/>
    <cellStyle name="Comma 3 4 13 9" xfId="55194"/>
    <cellStyle name="Comma 3 4 14" xfId="6573"/>
    <cellStyle name="Comma 3 4 14 10" xfId="24714"/>
    <cellStyle name="Comma 3 4 14 11" xfId="59532"/>
    <cellStyle name="Comma 3 4 14 2" xfId="6574"/>
    <cellStyle name="Comma 3 4 14 2 2" xfId="6575"/>
    <cellStyle name="Comma 3 4 14 2 2 2" xfId="36703"/>
    <cellStyle name="Comma 3 4 14 2 3" xfId="6576"/>
    <cellStyle name="Comma 3 4 14 2 3 2" xfId="40608"/>
    <cellStyle name="Comma 3 4 14 2 4" xfId="6577"/>
    <cellStyle name="Comma 3 4 14 2 4 2" xfId="44669"/>
    <cellStyle name="Comma 3 4 14 2 5" xfId="48761"/>
    <cellStyle name="Comma 3 4 14 2 6" xfId="52908"/>
    <cellStyle name="Comma 3 4 14 2 7" xfId="57170"/>
    <cellStyle name="Comma 3 4 14 2 8" xfId="24715"/>
    <cellStyle name="Comma 3 4 14 2 9" xfId="59533"/>
    <cellStyle name="Comma 3 4 14 3" xfId="6578"/>
    <cellStyle name="Comma 3 4 14 3 2" xfId="31041"/>
    <cellStyle name="Comma 3 4 14 4" xfId="6579"/>
    <cellStyle name="Comma 3 4 14 4 2" xfId="34779"/>
    <cellStyle name="Comma 3 4 14 5" xfId="6580"/>
    <cellStyle name="Comma 3 4 14 5 2" xfId="38685"/>
    <cellStyle name="Comma 3 4 14 6" xfId="6581"/>
    <cellStyle name="Comma 3 4 14 6 2" xfId="42718"/>
    <cellStyle name="Comma 3 4 14 7" xfId="46838"/>
    <cellStyle name="Comma 3 4 14 8" xfId="50957"/>
    <cellStyle name="Comma 3 4 14 9" xfId="55247"/>
    <cellStyle name="Comma 3 4 15" xfId="6582"/>
    <cellStyle name="Comma 3 4 15 10" xfId="24716"/>
    <cellStyle name="Comma 3 4 15 11" xfId="59534"/>
    <cellStyle name="Comma 3 4 15 2" xfId="6583"/>
    <cellStyle name="Comma 3 4 15 2 2" xfId="6584"/>
    <cellStyle name="Comma 3 4 15 2 2 2" xfId="36766"/>
    <cellStyle name="Comma 3 4 15 2 3" xfId="6585"/>
    <cellStyle name="Comma 3 4 15 2 3 2" xfId="40670"/>
    <cellStyle name="Comma 3 4 15 2 4" xfId="6586"/>
    <cellStyle name="Comma 3 4 15 2 4 2" xfId="44731"/>
    <cellStyle name="Comma 3 4 15 2 5" xfId="48823"/>
    <cellStyle name="Comma 3 4 15 2 6" xfId="52970"/>
    <cellStyle name="Comma 3 4 15 2 7" xfId="57232"/>
    <cellStyle name="Comma 3 4 15 2 8" xfId="24717"/>
    <cellStyle name="Comma 3 4 15 2 9" xfId="59535"/>
    <cellStyle name="Comma 3 4 15 3" xfId="6587"/>
    <cellStyle name="Comma 3 4 15 3 2" xfId="31042"/>
    <cellStyle name="Comma 3 4 15 4" xfId="6588"/>
    <cellStyle name="Comma 3 4 15 4 2" xfId="34841"/>
    <cellStyle name="Comma 3 4 15 5" xfId="6589"/>
    <cellStyle name="Comma 3 4 15 5 2" xfId="38747"/>
    <cellStyle name="Comma 3 4 15 6" xfId="6590"/>
    <cellStyle name="Comma 3 4 15 6 2" xfId="42780"/>
    <cellStyle name="Comma 3 4 15 7" xfId="46900"/>
    <cellStyle name="Comma 3 4 15 8" xfId="51019"/>
    <cellStyle name="Comma 3 4 15 9" xfId="55309"/>
    <cellStyle name="Comma 3 4 16" xfId="6591"/>
    <cellStyle name="Comma 3 4 16 10" xfId="24718"/>
    <cellStyle name="Comma 3 4 16 11" xfId="59536"/>
    <cellStyle name="Comma 3 4 16 2" xfId="6592"/>
    <cellStyle name="Comma 3 4 16 2 2" xfId="6593"/>
    <cellStyle name="Comma 3 4 16 2 2 2" xfId="36823"/>
    <cellStyle name="Comma 3 4 16 2 3" xfId="6594"/>
    <cellStyle name="Comma 3 4 16 2 3 2" xfId="40727"/>
    <cellStyle name="Comma 3 4 16 2 4" xfId="6595"/>
    <cellStyle name="Comma 3 4 16 2 4 2" xfId="44788"/>
    <cellStyle name="Comma 3 4 16 2 5" xfId="48880"/>
    <cellStyle name="Comma 3 4 16 2 6" xfId="53027"/>
    <cellStyle name="Comma 3 4 16 2 7" xfId="57289"/>
    <cellStyle name="Comma 3 4 16 2 8" xfId="24719"/>
    <cellStyle name="Comma 3 4 16 2 9" xfId="59537"/>
    <cellStyle name="Comma 3 4 16 3" xfId="6596"/>
    <cellStyle name="Comma 3 4 16 3 2" xfId="31043"/>
    <cellStyle name="Comma 3 4 16 4" xfId="6597"/>
    <cellStyle name="Comma 3 4 16 4 2" xfId="34898"/>
    <cellStyle name="Comma 3 4 16 5" xfId="6598"/>
    <cellStyle name="Comma 3 4 16 5 2" xfId="38804"/>
    <cellStyle name="Comma 3 4 16 6" xfId="6599"/>
    <cellStyle name="Comma 3 4 16 6 2" xfId="42837"/>
    <cellStyle name="Comma 3 4 16 7" xfId="46957"/>
    <cellStyle name="Comma 3 4 16 8" xfId="51076"/>
    <cellStyle name="Comma 3 4 16 9" xfId="55366"/>
    <cellStyle name="Comma 3 4 17" xfId="6600"/>
    <cellStyle name="Comma 3 4 17 10" xfId="24720"/>
    <cellStyle name="Comma 3 4 17 11" xfId="59538"/>
    <cellStyle name="Comma 3 4 17 2" xfId="6601"/>
    <cellStyle name="Comma 3 4 17 2 2" xfId="6602"/>
    <cellStyle name="Comma 3 4 17 2 2 2" xfId="36875"/>
    <cellStyle name="Comma 3 4 17 2 3" xfId="6603"/>
    <cellStyle name="Comma 3 4 17 2 3 2" xfId="40779"/>
    <cellStyle name="Comma 3 4 17 2 4" xfId="6604"/>
    <cellStyle name="Comma 3 4 17 2 4 2" xfId="44840"/>
    <cellStyle name="Comma 3 4 17 2 5" xfId="48932"/>
    <cellStyle name="Comma 3 4 17 2 6" xfId="53079"/>
    <cellStyle name="Comma 3 4 17 2 7" xfId="57341"/>
    <cellStyle name="Comma 3 4 17 2 8" xfId="24721"/>
    <cellStyle name="Comma 3 4 17 2 9" xfId="59539"/>
    <cellStyle name="Comma 3 4 17 3" xfId="6605"/>
    <cellStyle name="Comma 3 4 17 3 2" xfId="31044"/>
    <cellStyle name="Comma 3 4 17 4" xfId="6606"/>
    <cellStyle name="Comma 3 4 17 4 2" xfId="34950"/>
    <cellStyle name="Comma 3 4 17 5" xfId="6607"/>
    <cellStyle name="Comma 3 4 17 5 2" xfId="38856"/>
    <cellStyle name="Comma 3 4 17 6" xfId="6608"/>
    <cellStyle name="Comma 3 4 17 6 2" xfId="42889"/>
    <cellStyle name="Comma 3 4 17 7" xfId="47009"/>
    <cellStyle name="Comma 3 4 17 8" xfId="51128"/>
    <cellStyle name="Comma 3 4 17 9" xfId="55418"/>
    <cellStyle name="Comma 3 4 18" xfId="6609"/>
    <cellStyle name="Comma 3 4 18 10" xfId="24722"/>
    <cellStyle name="Comma 3 4 18 11" xfId="59540"/>
    <cellStyle name="Comma 3 4 18 2" xfId="6610"/>
    <cellStyle name="Comma 3 4 18 2 2" xfId="6611"/>
    <cellStyle name="Comma 3 4 18 2 2 2" xfId="36927"/>
    <cellStyle name="Comma 3 4 18 2 3" xfId="6612"/>
    <cellStyle name="Comma 3 4 18 2 3 2" xfId="40831"/>
    <cellStyle name="Comma 3 4 18 2 4" xfId="6613"/>
    <cellStyle name="Comma 3 4 18 2 4 2" xfId="44892"/>
    <cellStyle name="Comma 3 4 18 2 5" xfId="48984"/>
    <cellStyle name="Comma 3 4 18 2 6" xfId="53131"/>
    <cellStyle name="Comma 3 4 18 2 7" xfId="57393"/>
    <cellStyle name="Comma 3 4 18 2 8" xfId="24723"/>
    <cellStyle name="Comma 3 4 18 2 9" xfId="59541"/>
    <cellStyle name="Comma 3 4 18 3" xfId="6614"/>
    <cellStyle name="Comma 3 4 18 3 2" xfId="31045"/>
    <cellStyle name="Comma 3 4 18 4" xfId="6615"/>
    <cellStyle name="Comma 3 4 18 4 2" xfId="35002"/>
    <cellStyle name="Comma 3 4 18 5" xfId="6616"/>
    <cellStyle name="Comma 3 4 18 5 2" xfId="38908"/>
    <cellStyle name="Comma 3 4 18 6" xfId="6617"/>
    <cellStyle name="Comma 3 4 18 6 2" xfId="42941"/>
    <cellStyle name="Comma 3 4 18 7" xfId="47061"/>
    <cellStyle name="Comma 3 4 18 8" xfId="51180"/>
    <cellStyle name="Comma 3 4 18 9" xfId="55470"/>
    <cellStyle name="Comma 3 4 19" xfId="6618"/>
    <cellStyle name="Comma 3 4 19 2" xfId="6619"/>
    <cellStyle name="Comma 3 4 19 2 2" xfId="35056"/>
    <cellStyle name="Comma 3 4 19 3" xfId="6620"/>
    <cellStyle name="Comma 3 4 19 3 2" xfId="38962"/>
    <cellStyle name="Comma 3 4 19 4" xfId="6621"/>
    <cellStyle name="Comma 3 4 19 4 2" xfId="42995"/>
    <cellStyle name="Comma 3 4 19 5" xfId="47115"/>
    <cellStyle name="Comma 3 4 19 6" xfId="51234"/>
    <cellStyle name="Comma 3 4 19 7" xfId="55524"/>
    <cellStyle name="Comma 3 4 19 8" xfId="24724"/>
    <cellStyle name="Comma 3 4 19 9" xfId="59542"/>
    <cellStyle name="Comma 3 4 2" xfId="6622"/>
    <cellStyle name="Comma 3 4 2 10" xfId="49479"/>
    <cellStyle name="Comma 3 4 2 11" xfId="53734"/>
    <cellStyle name="Comma 3 4 2 12" xfId="24725"/>
    <cellStyle name="Comma 3 4 2 13" xfId="59543"/>
    <cellStyle name="Comma 3 4 2 2" xfId="6623"/>
    <cellStyle name="Comma 3 4 2 2 10" xfId="54029"/>
    <cellStyle name="Comma 3 4 2 2 11" xfId="24726"/>
    <cellStyle name="Comma 3 4 2 2 12" xfId="59544"/>
    <cellStyle name="Comma 3 4 2 2 2" xfId="6624"/>
    <cellStyle name="Comma 3 4 2 2 2 10" xfId="24727"/>
    <cellStyle name="Comma 3 4 2 2 2 11" xfId="59545"/>
    <cellStyle name="Comma 3 4 2 2 2 2" xfId="6625"/>
    <cellStyle name="Comma 3 4 2 2 2 2 2" xfId="6626"/>
    <cellStyle name="Comma 3 4 2 2 2 2 2 2" xfId="35753"/>
    <cellStyle name="Comma 3 4 2 2 2 2 3" xfId="6627"/>
    <cellStyle name="Comma 3 4 2 2 2 2 3 2" xfId="39659"/>
    <cellStyle name="Comma 3 4 2 2 2 2 4" xfId="6628"/>
    <cellStyle name="Comma 3 4 2 2 2 2 4 2" xfId="43705"/>
    <cellStyle name="Comma 3 4 2 2 2 2 5" xfId="47812"/>
    <cellStyle name="Comma 3 4 2 2 2 2 6" xfId="51944"/>
    <cellStyle name="Comma 3 4 2 2 2 2 7" xfId="56221"/>
    <cellStyle name="Comma 3 4 2 2 2 2 8" xfId="24728"/>
    <cellStyle name="Comma 3 4 2 2 2 2 9" xfId="59546"/>
    <cellStyle name="Comma 3 4 2 2 2 3" xfId="6629"/>
    <cellStyle name="Comma 3 4 2 2 2 3 2" xfId="31048"/>
    <cellStyle name="Comma 3 4 2 2 2 4" xfId="6630"/>
    <cellStyle name="Comma 3 4 2 2 2 4 2" xfId="33808"/>
    <cellStyle name="Comma 3 4 2 2 2 5" xfId="6631"/>
    <cellStyle name="Comma 3 4 2 2 2 5 2" xfId="37737"/>
    <cellStyle name="Comma 3 4 2 2 2 6" xfId="6632"/>
    <cellStyle name="Comma 3 4 2 2 2 6 2" xfId="41754"/>
    <cellStyle name="Comma 3 4 2 2 2 7" xfId="45890"/>
    <cellStyle name="Comma 3 4 2 2 2 8" xfId="49991"/>
    <cellStyle name="Comma 3 4 2 2 2 9" xfId="54300"/>
    <cellStyle name="Comma 3 4 2 2 3" xfId="6633"/>
    <cellStyle name="Comma 3 4 2 2 3 2" xfId="6634"/>
    <cellStyle name="Comma 3 4 2 2 3 2 2" xfId="35468"/>
    <cellStyle name="Comma 3 4 2 2 3 3" xfId="6635"/>
    <cellStyle name="Comma 3 4 2 2 3 3 2" xfId="39374"/>
    <cellStyle name="Comma 3 4 2 2 3 4" xfId="6636"/>
    <cellStyle name="Comma 3 4 2 2 3 4 2" xfId="43416"/>
    <cellStyle name="Comma 3 4 2 2 3 5" xfId="47527"/>
    <cellStyle name="Comma 3 4 2 2 3 6" xfId="51655"/>
    <cellStyle name="Comma 3 4 2 2 3 7" xfId="55936"/>
    <cellStyle name="Comma 3 4 2 2 3 8" xfId="24729"/>
    <cellStyle name="Comma 3 4 2 2 3 9" xfId="59547"/>
    <cellStyle name="Comma 3 4 2 2 4" xfId="6637"/>
    <cellStyle name="Comma 3 4 2 2 4 2" xfId="31047"/>
    <cellStyle name="Comma 3 4 2 2 5" xfId="6638"/>
    <cellStyle name="Comma 3 4 2 2 5 2" xfId="33481"/>
    <cellStyle name="Comma 3 4 2 2 6" xfId="6639"/>
    <cellStyle name="Comma 3 4 2 2 6 2" xfId="37456"/>
    <cellStyle name="Comma 3 4 2 2 7" xfId="6640"/>
    <cellStyle name="Comma 3 4 2 2 7 2" xfId="41470"/>
    <cellStyle name="Comma 3 4 2 2 8" xfId="45610"/>
    <cellStyle name="Comma 3 4 2 2 9" xfId="49701"/>
    <cellStyle name="Comma 3 4 2 3" xfId="6641"/>
    <cellStyle name="Comma 3 4 2 3 10" xfId="24730"/>
    <cellStyle name="Comma 3 4 2 3 11" xfId="59548"/>
    <cellStyle name="Comma 3 4 2 3 2" xfId="6642"/>
    <cellStyle name="Comma 3 4 2 3 2 2" xfId="6643"/>
    <cellStyle name="Comma 3 4 2 3 2 2 2" xfId="35754"/>
    <cellStyle name="Comma 3 4 2 3 2 3" xfId="6644"/>
    <cellStyle name="Comma 3 4 2 3 2 3 2" xfId="39660"/>
    <cellStyle name="Comma 3 4 2 3 2 4" xfId="6645"/>
    <cellStyle name="Comma 3 4 2 3 2 4 2" xfId="43706"/>
    <cellStyle name="Comma 3 4 2 3 2 5" xfId="47813"/>
    <cellStyle name="Comma 3 4 2 3 2 6" xfId="51945"/>
    <cellStyle name="Comma 3 4 2 3 2 7" xfId="56222"/>
    <cellStyle name="Comma 3 4 2 3 2 8" xfId="24731"/>
    <cellStyle name="Comma 3 4 2 3 2 9" xfId="59549"/>
    <cellStyle name="Comma 3 4 2 3 3" xfId="6646"/>
    <cellStyle name="Comma 3 4 2 3 3 2" xfId="31049"/>
    <cellStyle name="Comma 3 4 2 3 4" xfId="6647"/>
    <cellStyle name="Comma 3 4 2 3 4 2" xfId="33809"/>
    <cellStyle name="Comma 3 4 2 3 5" xfId="6648"/>
    <cellStyle name="Comma 3 4 2 3 5 2" xfId="37738"/>
    <cellStyle name="Comma 3 4 2 3 6" xfId="6649"/>
    <cellStyle name="Comma 3 4 2 3 6 2" xfId="41755"/>
    <cellStyle name="Comma 3 4 2 3 7" xfId="45891"/>
    <cellStyle name="Comma 3 4 2 3 8" xfId="49992"/>
    <cellStyle name="Comma 3 4 2 3 9" xfId="54301"/>
    <cellStyle name="Comma 3 4 2 4" xfId="6650"/>
    <cellStyle name="Comma 3 4 2 4 2" xfId="6651"/>
    <cellStyle name="Comma 3 4 2 4 2 2" xfId="35250"/>
    <cellStyle name="Comma 3 4 2 4 3" xfId="6652"/>
    <cellStyle name="Comma 3 4 2 4 3 2" xfId="39156"/>
    <cellStyle name="Comma 3 4 2 4 4" xfId="6653"/>
    <cellStyle name="Comma 3 4 2 4 4 2" xfId="43194"/>
    <cellStyle name="Comma 3 4 2 4 5" xfId="47309"/>
    <cellStyle name="Comma 3 4 2 4 6" xfId="51433"/>
    <cellStyle name="Comma 3 4 2 4 7" xfId="55718"/>
    <cellStyle name="Comma 3 4 2 4 8" xfId="24732"/>
    <cellStyle name="Comma 3 4 2 4 9" xfId="59550"/>
    <cellStyle name="Comma 3 4 2 5" xfId="6654"/>
    <cellStyle name="Comma 3 4 2 5 2" xfId="57798"/>
    <cellStyle name="Comma 3 4 2 5 3" xfId="31046"/>
    <cellStyle name="Comma 3 4 2 6" xfId="6655"/>
    <cellStyle name="Comma 3 4 2 6 2" xfId="33265"/>
    <cellStyle name="Comma 3 4 2 7" xfId="6656"/>
    <cellStyle name="Comma 3 4 2 7 2" xfId="37240"/>
    <cellStyle name="Comma 3 4 2 8" xfId="6657"/>
    <cellStyle name="Comma 3 4 2 8 2" xfId="41254"/>
    <cellStyle name="Comma 3 4 2 9" xfId="45394"/>
    <cellStyle name="Comma 3 4 20" xfId="6658"/>
    <cellStyle name="Comma 3 4 20 2" xfId="6659"/>
    <cellStyle name="Comma 3 4 20 2 2" xfId="35140"/>
    <cellStyle name="Comma 3 4 20 3" xfId="6660"/>
    <cellStyle name="Comma 3 4 20 3 2" xfId="39046"/>
    <cellStyle name="Comma 3 4 20 4" xfId="6661"/>
    <cellStyle name="Comma 3 4 20 4 2" xfId="43079"/>
    <cellStyle name="Comma 3 4 20 5" xfId="47199"/>
    <cellStyle name="Comma 3 4 20 6" xfId="51318"/>
    <cellStyle name="Comma 3 4 20 7" xfId="55608"/>
    <cellStyle name="Comma 3 4 20 8" xfId="24733"/>
    <cellStyle name="Comma 3 4 20 9" xfId="59551"/>
    <cellStyle name="Comma 3 4 21" xfId="6662"/>
    <cellStyle name="Comma 3 4 21 2" xfId="6663"/>
    <cellStyle name="Comma 3 4 21 2 2" xfId="36981"/>
    <cellStyle name="Comma 3 4 21 3" xfId="6664"/>
    <cellStyle name="Comma 3 4 21 3 2" xfId="40885"/>
    <cellStyle name="Comma 3 4 21 4" xfId="6665"/>
    <cellStyle name="Comma 3 4 21 4 2" xfId="44946"/>
    <cellStyle name="Comma 3 4 21 5" xfId="49038"/>
    <cellStyle name="Comma 3 4 21 6" xfId="53185"/>
    <cellStyle name="Comma 3 4 21 7" xfId="57447"/>
    <cellStyle name="Comma 3 4 21 8" xfId="24734"/>
    <cellStyle name="Comma 3 4 21 9" xfId="59552"/>
    <cellStyle name="Comma 3 4 22" xfId="6666"/>
    <cellStyle name="Comma 3 4 22 2" xfId="6667"/>
    <cellStyle name="Comma 3 4 22 2 2" xfId="37038"/>
    <cellStyle name="Comma 3 4 22 3" xfId="6668"/>
    <cellStyle name="Comma 3 4 22 3 2" xfId="40941"/>
    <cellStyle name="Comma 3 4 22 4" xfId="6669"/>
    <cellStyle name="Comma 3 4 22 4 2" xfId="45002"/>
    <cellStyle name="Comma 3 4 22 5" xfId="49094"/>
    <cellStyle name="Comma 3 4 22 6" xfId="53241"/>
    <cellStyle name="Comma 3 4 22 7" xfId="57503"/>
    <cellStyle name="Comma 3 4 22 8" xfId="31036"/>
    <cellStyle name="Comma 3 4 22 9" xfId="59553"/>
    <cellStyle name="Comma 3 4 23" xfId="6670"/>
    <cellStyle name="Comma 3 4 23 2" xfId="6671"/>
    <cellStyle name="Comma 3 4 23 2 2" xfId="40999"/>
    <cellStyle name="Comma 3 4 23 3" xfId="45060"/>
    <cellStyle name="Comma 3 4 23 4" xfId="49152"/>
    <cellStyle name="Comma 3 4 23 5" xfId="53299"/>
    <cellStyle name="Comma 3 4 23 6" xfId="57561"/>
    <cellStyle name="Comma 3 4 23 7" xfId="33103"/>
    <cellStyle name="Comma 3 4 23 8" xfId="59554"/>
    <cellStyle name="Comma 3 4 24" xfId="6672"/>
    <cellStyle name="Comma 3 4 24 2" xfId="45122"/>
    <cellStyle name="Comma 3 4 24 3" xfId="49214"/>
    <cellStyle name="Comma 3 4 24 4" xfId="53361"/>
    <cellStyle name="Comma 3 4 24 5" xfId="57623"/>
    <cellStyle name="Comma 3 4 24 6" xfId="37114"/>
    <cellStyle name="Comma 3 4 25" xfId="6673"/>
    <cellStyle name="Comma 3 4 25 2" xfId="49272"/>
    <cellStyle name="Comma 3 4 25 3" xfId="53419"/>
    <cellStyle name="Comma 3 4 25 4" xfId="57681"/>
    <cellStyle name="Comma 3 4 25 5" xfId="41124"/>
    <cellStyle name="Comma 3 4 26" xfId="45261"/>
    <cellStyle name="Comma 3 4 26 2" xfId="53478"/>
    <cellStyle name="Comma 3 4 26 3" xfId="57740"/>
    <cellStyle name="Comma 3 4 27" xfId="49362"/>
    <cellStyle name="Comma 3 4 28" xfId="53599"/>
    <cellStyle name="Comma 3 4 29" xfId="24705"/>
    <cellStyle name="Comma 3 4 3" xfId="6674"/>
    <cellStyle name="Comma 3 4 3 10" xfId="53922"/>
    <cellStyle name="Comma 3 4 3 11" xfId="24735"/>
    <cellStyle name="Comma 3 4 3 12" xfId="59555"/>
    <cellStyle name="Comma 3 4 3 2" xfId="6675"/>
    <cellStyle name="Comma 3 4 3 2 10" xfId="24736"/>
    <cellStyle name="Comma 3 4 3 2 11" xfId="59556"/>
    <cellStyle name="Comma 3 4 3 2 2" xfId="6676"/>
    <cellStyle name="Comma 3 4 3 2 2 2" xfId="6677"/>
    <cellStyle name="Comma 3 4 3 2 2 2 2" xfId="35755"/>
    <cellStyle name="Comma 3 4 3 2 2 3" xfId="6678"/>
    <cellStyle name="Comma 3 4 3 2 2 3 2" xfId="39661"/>
    <cellStyle name="Comma 3 4 3 2 2 4" xfId="6679"/>
    <cellStyle name="Comma 3 4 3 2 2 4 2" xfId="43707"/>
    <cellStyle name="Comma 3 4 3 2 2 5" xfId="47814"/>
    <cellStyle name="Comma 3 4 3 2 2 6" xfId="51946"/>
    <cellStyle name="Comma 3 4 3 2 2 7" xfId="56223"/>
    <cellStyle name="Comma 3 4 3 2 2 8" xfId="24737"/>
    <cellStyle name="Comma 3 4 3 2 2 9" xfId="59557"/>
    <cellStyle name="Comma 3 4 3 2 3" xfId="6680"/>
    <cellStyle name="Comma 3 4 3 2 3 2" xfId="31051"/>
    <cellStyle name="Comma 3 4 3 2 4" xfId="6681"/>
    <cellStyle name="Comma 3 4 3 2 4 2" xfId="33810"/>
    <cellStyle name="Comma 3 4 3 2 5" xfId="6682"/>
    <cellStyle name="Comma 3 4 3 2 5 2" xfId="37739"/>
    <cellStyle name="Comma 3 4 3 2 6" xfId="6683"/>
    <cellStyle name="Comma 3 4 3 2 6 2" xfId="41756"/>
    <cellStyle name="Comma 3 4 3 2 7" xfId="45892"/>
    <cellStyle name="Comma 3 4 3 2 8" xfId="49993"/>
    <cellStyle name="Comma 3 4 3 2 9" xfId="54302"/>
    <cellStyle name="Comma 3 4 3 3" xfId="6684"/>
    <cellStyle name="Comma 3 4 3 3 2" xfId="6685"/>
    <cellStyle name="Comma 3 4 3 3 2 2" xfId="35358"/>
    <cellStyle name="Comma 3 4 3 3 3" xfId="6686"/>
    <cellStyle name="Comma 3 4 3 3 3 2" xfId="39264"/>
    <cellStyle name="Comma 3 4 3 3 4" xfId="6687"/>
    <cellStyle name="Comma 3 4 3 3 4 2" xfId="43305"/>
    <cellStyle name="Comma 3 4 3 3 5" xfId="47417"/>
    <cellStyle name="Comma 3 4 3 3 6" xfId="51544"/>
    <cellStyle name="Comma 3 4 3 3 7" xfId="55826"/>
    <cellStyle name="Comma 3 4 3 3 8" xfId="24738"/>
    <cellStyle name="Comma 3 4 3 3 9" xfId="59558"/>
    <cellStyle name="Comma 3 4 3 4" xfId="6688"/>
    <cellStyle name="Comma 3 4 3 4 2" xfId="31050"/>
    <cellStyle name="Comma 3 4 3 5" xfId="6689"/>
    <cellStyle name="Comma 3 4 3 5 2" xfId="33371"/>
    <cellStyle name="Comma 3 4 3 6" xfId="6690"/>
    <cellStyle name="Comma 3 4 3 6 2" xfId="37346"/>
    <cellStyle name="Comma 3 4 3 7" xfId="6691"/>
    <cellStyle name="Comma 3 4 3 7 2" xfId="41360"/>
    <cellStyle name="Comma 3 4 3 8" xfId="45500"/>
    <cellStyle name="Comma 3 4 3 9" xfId="49590"/>
    <cellStyle name="Comma 3 4 30" xfId="58071"/>
    <cellStyle name="Comma 3 4 31" xfId="59523"/>
    <cellStyle name="Comma 3 4 4" xfId="6692"/>
    <cellStyle name="Comma 3 4 4 10" xfId="24739"/>
    <cellStyle name="Comma 3 4 4 11" xfId="59559"/>
    <cellStyle name="Comma 3 4 4 2" xfId="6693"/>
    <cellStyle name="Comma 3 4 4 2 2" xfId="6694"/>
    <cellStyle name="Comma 3 4 4 2 2 2" xfId="35756"/>
    <cellStyle name="Comma 3 4 4 2 3" xfId="6695"/>
    <cellStyle name="Comma 3 4 4 2 3 2" xfId="39662"/>
    <cellStyle name="Comma 3 4 4 2 4" xfId="6696"/>
    <cellStyle name="Comma 3 4 4 2 4 2" xfId="43708"/>
    <cellStyle name="Comma 3 4 4 2 5" xfId="47815"/>
    <cellStyle name="Comma 3 4 4 2 6" xfId="51947"/>
    <cellStyle name="Comma 3 4 4 2 7" xfId="56224"/>
    <cellStyle name="Comma 3 4 4 2 8" xfId="24740"/>
    <cellStyle name="Comma 3 4 4 2 9" xfId="59560"/>
    <cellStyle name="Comma 3 4 4 3" xfId="6697"/>
    <cellStyle name="Comma 3 4 4 3 2" xfId="31052"/>
    <cellStyle name="Comma 3 4 4 4" xfId="6698"/>
    <cellStyle name="Comma 3 4 4 4 2" xfId="33811"/>
    <cellStyle name="Comma 3 4 4 5" xfId="6699"/>
    <cellStyle name="Comma 3 4 4 5 2" xfId="37740"/>
    <cellStyle name="Comma 3 4 4 6" xfId="6700"/>
    <cellStyle name="Comma 3 4 4 6 2" xfId="41757"/>
    <cellStyle name="Comma 3 4 4 7" xfId="45893"/>
    <cellStyle name="Comma 3 4 4 8" xfId="49994"/>
    <cellStyle name="Comma 3 4 4 9" xfId="54303"/>
    <cellStyle name="Comma 3 4 5" xfId="6701"/>
    <cellStyle name="Comma 3 4 5 10" xfId="24741"/>
    <cellStyle name="Comma 3 4 5 11" xfId="59561"/>
    <cellStyle name="Comma 3 4 5 2" xfId="6702"/>
    <cellStyle name="Comma 3 4 5 2 2" xfId="6703"/>
    <cellStyle name="Comma 3 4 5 2 2 2" xfId="36208"/>
    <cellStyle name="Comma 3 4 5 2 3" xfId="6704"/>
    <cellStyle name="Comma 3 4 5 2 3 2" xfId="40114"/>
    <cellStyle name="Comma 3 4 5 2 4" xfId="6705"/>
    <cellStyle name="Comma 3 4 5 2 4 2" xfId="44175"/>
    <cellStyle name="Comma 3 4 5 2 5" xfId="48267"/>
    <cellStyle name="Comma 3 4 5 2 6" xfId="52414"/>
    <cellStyle name="Comma 3 4 5 2 7" xfId="56676"/>
    <cellStyle name="Comma 3 4 5 2 8" xfId="24742"/>
    <cellStyle name="Comma 3 4 5 2 9" xfId="59562"/>
    <cellStyle name="Comma 3 4 5 3" xfId="6706"/>
    <cellStyle name="Comma 3 4 5 3 2" xfId="31053"/>
    <cellStyle name="Comma 3 4 5 4" xfId="6707"/>
    <cellStyle name="Comma 3 4 5 4 2" xfId="34286"/>
    <cellStyle name="Comma 3 4 5 5" xfId="6708"/>
    <cellStyle name="Comma 3 4 5 5 2" xfId="38192"/>
    <cellStyle name="Comma 3 4 5 6" xfId="6709"/>
    <cellStyle name="Comma 3 4 5 6 2" xfId="42224"/>
    <cellStyle name="Comma 3 4 5 7" xfId="46345"/>
    <cellStyle name="Comma 3 4 5 8" xfId="50462"/>
    <cellStyle name="Comma 3 4 5 9" xfId="54754"/>
    <cellStyle name="Comma 3 4 6" xfId="6710"/>
    <cellStyle name="Comma 3 4 6 10" xfId="24743"/>
    <cellStyle name="Comma 3 4 6 11" xfId="59563"/>
    <cellStyle name="Comma 3 4 6 2" xfId="6711"/>
    <cellStyle name="Comma 3 4 6 2 2" xfId="6712"/>
    <cellStyle name="Comma 3 4 6 2 2 2" xfId="36262"/>
    <cellStyle name="Comma 3 4 6 2 3" xfId="6713"/>
    <cellStyle name="Comma 3 4 6 2 3 2" xfId="40168"/>
    <cellStyle name="Comma 3 4 6 2 4" xfId="6714"/>
    <cellStyle name="Comma 3 4 6 2 4 2" xfId="44229"/>
    <cellStyle name="Comma 3 4 6 2 5" xfId="48321"/>
    <cellStyle name="Comma 3 4 6 2 6" xfId="52468"/>
    <cellStyle name="Comma 3 4 6 2 7" xfId="56730"/>
    <cellStyle name="Comma 3 4 6 2 8" xfId="24744"/>
    <cellStyle name="Comma 3 4 6 2 9" xfId="59564"/>
    <cellStyle name="Comma 3 4 6 3" xfId="6715"/>
    <cellStyle name="Comma 3 4 6 3 2" xfId="31054"/>
    <cellStyle name="Comma 3 4 6 4" xfId="6716"/>
    <cellStyle name="Comma 3 4 6 4 2" xfId="34340"/>
    <cellStyle name="Comma 3 4 6 5" xfId="6717"/>
    <cellStyle name="Comma 3 4 6 5 2" xfId="38246"/>
    <cellStyle name="Comma 3 4 6 6" xfId="6718"/>
    <cellStyle name="Comma 3 4 6 6 2" xfId="42278"/>
    <cellStyle name="Comma 3 4 6 7" xfId="46399"/>
    <cellStyle name="Comma 3 4 6 8" xfId="50516"/>
    <cellStyle name="Comma 3 4 6 9" xfId="54808"/>
    <cellStyle name="Comma 3 4 7" xfId="6719"/>
    <cellStyle name="Comma 3 4 7 10" xfId="24745"/>
    <cellStyle name="Comma 3 4 7 11" xfId="59565"/>
    <cellStyle name="Comma 3 4 7 2" xfId="6720"/>
    <cellStyle name="Comma 3 4 7 2 2" xfId="6721"/>
    <cellStyle name="Comma 3 4 7 2 2 2" xfId="36316"/>
    <cellStyle name="Comma 3 4 7 2 3" xfId="6722"/>
    <cellStyle name="Comma 3 4 7 2 3 2" xfId="40222"/>
    <cellStyle name="Comma 3 4 7 2 4" xfId="6723"/>
    <cellStyle name="Comma 3 4 7 2 4 2" xfId="44283"/>
    <cellStyle name="Comma 3 4 7 2 5" xfId="48375"/>
    <cellStyle name="Comma 3 4 7 2 6" xfId="52522"/>
    <cellStyle name="Comma 3 4 7 2 7" xfId="56784"/>
    <cellStyle name="Comma 3 4 7 2 8" xfId="24746"/>
    <cellStyle name="Comma 3 4 7 2 9" xfId="59566"/>
    <cellStyle name="Comma 3 4 7 3" xfId="6724"/>
    <cellStyle name="Comma 3 4 7 3 2" xfId="31055"/>
    <cellStyle name="Comma 3 4 7 4" xfId="6725"/>
    <cellStyle name="Comma 3 4 7 4 2" xfId="34394"/>
    <cellStyle name="Comma 3 4 7 5" xfId="6726"/>
    <cellStyle name="Comma 3 4 7 5 2" xfId="38300"/>
    <cellStyle name="Comma 3 4 7 6" xfId="6727"/>
    <cellStyle name="Comma 3 4 7 6 2" xfId="42332"/>
    <cellStyle name="Comma 3 4 7 7" xfId="46453"/>
    <cellStyle name="Comma 3 4 7 8" xfId="50570"/>
    <cellStyle name="Comma 3 4 7 9" xfId="54862"/>
    <cellStyle name="Comma 3 4 8" xfId="6728"/>
    <cellStyle name="Comma 3 4 8 10" xfId="24747"/>
    <cellStyle name="Comma 3 4 8 11" xfId="59567"/>
    <cellStyle name="Comma 3 4 8 2" xfId="6729"/>
    <cellStyle name="Comma 3 4 8 2 2" xfId="6730"/>
    <cellStyle name="Comma 3 4 8 2 2 2" xfId="36368"/>
    <cellStyle name="Comma 3 4 8 2 3" xfId="6731"/>
    <cellStyle name="Comma 3 4 8 2 3 2" xfId="40274"/>
    <cellStyle name="Comma 3 4 8 2 4" xfId="6732"/>
    <cellStyle name="Comma 3 4 8 2 4 2" xfId="44335"/>
    <cellStyle name="Comma 3 4 8 2 5" xfId="48427"/>
    <cellStyle name="Comma 3 4 8 2 6" xfId="52574"/>
    <cellStyle name="Comma 3 4 8 2 7" xfId="56836"/>
    <cellStyle name="Comma 3 4 8 2 8" xfId="24748"/>
    <cellStyle name="Comma 3 4 8 2 9" xfId="59568"/>
    <cellStyle name="Comma 3 4 8 3" xfId="6733"/>
    <cellStyle name="Comma 3 4 8 3 2" xfId="31056"/>
    <cellStyle name="Comma 3 4 8 4" xfId="6734"/>
    <cellStyle name="Comma 3 4 8 4 2" xfId="34446"/>
    <cellStyle name="Comma 3 4 8 5" xfId="6735"/>
    <cellStyle name="Comma 3 4 8 5 2" xfId="38352"/>
    <cellStyle name="Comma 3 4 8 6" xfId="6736"/>
    <cellStyle name="Comma 3 4 8 6 2" xfId="42384"/>
    <cellStyle name="Comma 3 4 8 7" xfId="46505"/>
    <cellStyle name="Comma 3 4 8 8" xfId="50622"/>
    <cellStyle name="Comma 3 4 8 9" xfId="54914"/>
    <cellStyle name="Comma 3 4 9" xfId="6737"/>
    <cellStyle name="Comma 3 4 9 10" xfId="24749"/>
    <cellStyle name="Comma 3 4 9 11" xfId="59569"/>
    <cellStyle name="Comma 3 4 9 2" xfId="6738"/>
    <cellStyle name="Comma 3 4 9 2 2" xfId="6739"/>
    <cellStyle name="Comma 3 4 9 2 2 2" xfId="36421"/>
    <cellStyle name="Comma 3 4 9 2 3" xfId="6740"/>
    <cellStyle name="Comma 3 4 9 2 3 2" xfId="40327"/>
    <cellStyle name="Comma 3 4 9 2 4" xfId="6741"/>
    <cellStyle name="Comma 3 4 9 2 4 2" xfId="44388"/>
    <cellStyle name="Comma 3 4 9 2 5" xfId="48480"/>
    <cellStyle name="Comma 3 4 9 2 6" xfId="52627"/>
    <cellStyle name="Comma 3 4 9 2 7" xfId="56889"/>
    <cellStyle name="Comma 3 4 9 2 8" xfId="24750"/>
    <cellStyle name="Comma 3 4 9 2 9" xfId="59570"/>
    <cellStyle name="Comma 3 4 9 3" xfId="6742"/>
    <cellStyle name="Comma 3 4 9 3 2" xfId="31057"/>
    <cellStyle name="Comma 3 4 9 4" xfId="6743"/>
    <cellStyle name="Comma 3 4 9 4 2" xfId="34498"/>
    <cellStyle name="Comma 3 4 9 5" xfId="6744"/>
    <cellStyle name="Comma 3 4 9 5 2" xfId="38404"/>
    <cellStyle name="Comma 3 4 9 6" xfId="6745"/>
    <cellStyle name="Comma 3 4 9 6 2" xfId="42437"/>
    <cellStyle name="Comma 3 4 9 7" xfId="46557"/>
    <cellStyle name="Comma 3 4 9 8" xfId="50676"/>
    <cellStyle name="Comma 3 4 9 9" xfId="54966"/>
    <cellStyle name="Comma 3 40" xfId="6746"/>
    <cellStyle name="Comma 3 40 2" xfId="6747"/>
    <cellStyle name="Comma 3 40 2 2" xfId="37031"/>
    <cellStyle name="Comma 3 40 3" xfId="6748"/>
    <cellStyle name="Comma 3 40 3 2" xfId="40934"/>
    <cellStyle name="Comma 3 40 4" xfId="6749"/>
    <cellStyle name="Comma 3 40 4 2" xfId="44995"/>
    <cellStyle name="Comma 3 40 5" xfId="49087"/>
    <cellStyle name="Comma 3 40 6" xfId="53234"/>
    <cellStyle name="Comma 3 40 7" xfId="57496"/>
    <cellStyle name="Comma 3 40 8" xfId="30899"/>
    <cellStyle name="Comma 3 40 9" xfId="59571"/>
    <cellStyle name="Comma 3 41" xfId="6750"/>
    <cellStyle name="Comma 3 41 2" xfId="6751"/>
    <cellStyle name="Comma 3 41 2 2" xfId="40992"/>
    <cellStyle name="Comma 3 41 3" xfId="45053"/>
    <cellStyle name="Comma 3 41 4" xfId="49145"/>
    <cellStyle name="Comma 3 41 5" xfId="53292"/>
    <cellStyle name="Comma 3 41 6" xfId="57554"/>
    <cellStyle name="Comma 3 41 7" xfId="33096"/>
    <cellStyle name="Comma 3 42" xfId="6752"/>
    <cellStyle name="Comma 3 42 2" xfId="45115"/>
    <cellStyle name="Comma 3 42 3" xfId="49207"/>
    <cellStyle name="Comma 3 42 4" xfId="53354"/>
    <cellStyle name="Comma 3 42 5" xfId="57616"/>
    <cellStyle name="Comma 3 42 6" xfId="37107"/>
    <cellStyle name="Comma 3 43" xfId="41117"/>
    <cellStyle name="Comma 3 43 2" xfId="49265"/>
    <cellStyle name="Comma 3 43 3" xfId="53412"/>
    <cellStyle name="Comma 3 43 4" xfId="57674"/>
    <cellStyle name="Comma 3 44" xfId="45254"/>
    <cellStyle name="Comma 3 44 2" xfId="53471"/>
    <cellStyle name="Comma 3 44 3" xfId="57733"/>
    <cellStyle name="Comma 3 45" xfId="49316"/>
    <cellStyle name="Comma 3 46" xfId="53592"/>
    <cellStyle name="Comma 3 47" xfId="24417"/>
    <cellStyle name="Comma 3 48" xfId="57906"/>
    <cellStyle name="Comma 3 49" xfId="59232"/>
    <cellStyle name="Comma 3 5" xfId="6753"/>
    <cellStyle name="Comma 3 5 10" xfId="6754"/>
    <cellStyle name="Comma 3 5 10 10" xfId="24752"/>
    <cellStyle name="Comma 3 5 10 11" xfId="59573"/>
    <cellStyle name="Comma 3 5 10 2" xfId="6755"/>
    <cellStyle name="Comma 3 5 10 2 2" xfId="6756"/>
    <cellStyle name="Comma 3 5 10 2 2 2" xfId="36475"/>
    <cellStyle name="Comma 3 5 10 2 3" xfId="6757"/>
    <cellStyle name="Comma 3 5 10 2 3 2" xfId="40381"/>
    <cellStyle name="Comma 3 5 10 2 4" xfId="6758"/>
    <cellStyle name="Comma 3 5 10 2 4 2" xfId="44442"/>
    <cellStyle name="Comma 3 5 10 2 5" xfId="48534"/>
    <cellStyle name="Comma 3 5 10 2 6" xfId="52681"/>
    <cellStyle name="Comma 3 5 10 2 7" xfId="56943"/>
    <cellStyle name="Comma 3 5 10 2 8" xfId="24753"/>
    <cellStyle name="Comma 3 5 10 2 9" xfId="59574"/>
    <cellStyle name="Comma 3 5 10 3" xfId="6759"/>
    <cellStyle name="Comma 3 5 10 3 2" xfId="31059"/>
    <cellStyle name="Comma 3 5 10 4" xfId="6760"/>
    <cellStyle name="Comma 3 5 10 4 2" xfId="34552"/>
    <cellStyle name="Comma 3 5 10 5" xfId="6761"/>
    <cellStyle name="Comma 3 5 10 5 2" xfId="38458"/>
    <cellStyle name="Comma 3 5 10 6" xfId="6762"/>
    <cellStyle name="Comma 3 5 10 6 2" xfId="42491"/>
    <cellStyle name="Comma 3 5 10 7" xfId="46611"/>
    <cellStyle name="Comma 3 5 10 8" xfId="50730"/>
    <cellStyle name="Comma 3 5 10 9" xfId="55020"/>
    <cellStyle name="Comma 3 5 11" xfId="6763"/>
    <cellStyle name="Comma 3 5 11 10" xfId="24754"/>
    <cellStyle name="Comma 3 5 11 11" xfId="59575"/>
    <cellStyle name="Comma 3 5 11 2" xfId="6764"/>
    <cellStyle name="Comma 3 5 11 2 2" xfId="6765"/>
    <cellStyle name="Comma 3 5 11 2 2 2" xfId="36535"/>
    <cellStyle name="Comma 3 5 11 2 3" xfId="6766"/>
    <cellStyle name="Comma 3 5 11 2 3 2" xfId="40441"/>
    <cellStyle name="Comma 3 5 11 2 4" xfId="6767"/>
    <cellStyle name="Comma 3 5 11 2 4 2" xfId="44502"/>
    <cellStyle name="Comma 3 5 11 2 5" xfId="48594"/>
    <cellStyle name="Comma 3 5 11 2 6" xfId="52741"/>
    <cellStyle name="Comma 3 5 11 2 7" xfId="57003"/>
    <cellStyle name="Comma 3 5 11 2 8" xfId="24755"/>
    <cellStyle name="Comma 3 5 11 2 9" xfId="59576"/>
    <cellStyle name="Comma 3 5 11 3" xfId="6768"/>
    <cellStyle name="Comma 3 5 11 3 2" xfId="31060"/>
    <cellStyle name="Comma 3 5 11 4" xfId="6769"/>
    <cellStyle name="Comma 3 5 11 4 2" xfId="34612"/>
    <cellStyle name="Comma 3 5 11 5" xfId="6770"/>
    <cellStyle name="Comma 3 5 11 5 2" xfId="38518"/>
    <cellStyle name="Comma 3 5 11 6" xfId="6771"/>
    <cellStyle name="Comma 3 5 11 6 2" xfId="42551"/>
    <cellStyle name="Comma 3 5 11 7" xfId="46671"/>
    <cellStyle name="Comma 3 5 11 8" xfId="50790"/>
    <cellStyle name="Comma 3 5 11 9" xfId="55080"/>
    <cellStyle name="Comma 3 5 12" xfId="6772"/>
    <cellStyle name="Comma 3 5 12 10" xfId="24756"/>
    <cellStyle name="Comma 3 5 12 11" xfId="59577"/>
    <cellStyle name="Comma 3 5 12 2" xfId="6773"/>
    <cellStyle name="Comma 3 5 12 2 2" xfId="6774"/>
    <cellStyle name="Comma 3 5 12 2 2 2" xfId="36593"/>
    <cellStyle name="Comma 3 5 12 2 3" xfId="6775"/>
    <cellStyle name="Comma 3 5 12 2 3 2" xfId="40499"/>
    <cellStyle name="Comma 3 5 12 2 4" xfId="6776"/>
    <cellStyle name="Comma 3 5 12 2 4 2" xfId="44560"/>
    <cellStyle name="Comma 3 5 12 2 5" xfId="48652"/>
    <cellStyle name="Comma 3 5 12 2 6" xfId="52799"/>
    <cellStyle name="Comma 3 5 12 2 7" xfId="57061"/>
    <cellStyle name="Comma 3 5 12 2 8" xfId="24757"/>
    <cellStyle name="Comma 3 5 12 2 9" xfId="59578"/>
    <cellStyle name="Comma 3 5 12 3" xfId="6777"/>
    <cellStyle name="Comma 3 5 12 3 2" xfId="31061"/>
    <cellStyle name="Comma 3 5 12 4" xfId="6778"/>
    <cellStyle name="Comma 3 5 12 4 2" xfId="34670"/>
    <cellStyle name="Comma 3 5 12 5" xfId="6779"/>
    <cellStyle name="Comma 3 5 12 5 2" xfId="38576"/>
    <cellStyle name="Comma 3 5 12 6" xfId="6780"/>
    <cellStyle name="Comma 3 5 12 6 2" xfId="42609"/>
    <cellStyle name="Comma 3 5 12 7" xfId="46729"/>
    <cellStyle name="Comma 3 5 12 8" xfId="50848"/>
    <cellStyle name="Comma 3 5 12 9" xfId="55138"/>
    <cellStyle name="Comma 3 5 13" xfId="6781"/>
    <cellStyle name="Comma 3 5 13 10" xfId="24758"/>
    <cellStyle name="Comma 3 5 13 11" xfId="59579"/>
    <cellStyle name="Comma 3 5 13 2" xfId="6782"/>
    <cellStyle name="Comma 3 5 13 2 2" xfId="6783"/>
    <cellStyle name="Comma 3 5 13 2 2 2" xfId="36651"/>
    <cellStyle name="Comma 3 5 13 2 3" xfId="6784"/>
    <cellStyle name="Comma 3 5 13 2 3 2" xfId="40556"/>
    <cellStyle name="Comma 3 5 13 2 4" xfId="6785"/>
    <cellStyle name="Comma 3 5 13 2 4 2" xfId="44617"/>
    <cellStyle name="Comma 3 5 13 2 5" xfId="48709"/>
    <cellStyle name="Comma 3 5 13 2 6" xfId="52856"/>
    <cellStyle name="Comma 3 5 13 2 7" xfId="57118"/>
    <cellStyle name="Comma 3 5 13 2 8" xfId="24759"/>
    <cellStyle name="Comma 3 5 13 2 9" xfId="59580"/>
    <cellStyle name="Comma 3 5 13 3" xfId="6786"/>
    <cellStyle name="Comma 3 5 13 3 2" xfId="31062"/>
    <cellStyle name="Comma 3 5 13 4" xfId="6787"/>
    <cellStyle name="Comma 3 5 13 4 2" xfId="34727"/>
    <cellStyle name="Comma 3 5 13 5" xfId="6788"/>
    <cellStyle name="Comma 3 5 13 5 2" xfId="38633"/>
    <cellStyle name="Comma 3 5 13 6" xfId="6789"/>
    <cellStyle name="Comma 3 5 13 6 2" xfId="42666"/>
    <cellStyle name="Comma 3 5 13 7" xfId="46786"/>
    <cellStyle name="Comma 3 5 13 8" xfId="50905"/>
    <cellStyle name="Comma 3 5 13 9" xfId="55195"/>
    <cellStyle name="Comma 3 5 14" xfId="6790"/>
    <cellStyle name="Comma 3 5 14 10" xfId="24760"/>
    <cellStyle name="Comma 3 5 14 11" xfId="59581"/>
    <cellStyle name="Comma 3 5 14 2" xfId="6791"/>
    <cellStyle name="Comma 3 5 14 2 2" xfId="6792"/>
    <cellStyle name="Comma 3 5 14 2 2 2" xfId="36704"/>
    <cellStyle name="Comma 3 5 14 2 3" xfId="6793"/>
    <cellStyle name="Comma 3 5 14 2 3 2" xfId="40609"/>
    <cellStyle name="Comma 3 5 14 2 4" xfId="6794"/>
    <cellStyle name="Comma 3 5 14 2 4 2" xfId="44670"/>
    <cellStyle name="Comma 3 5 14 2 5" xfId="48762"/>
    <cellStyle name="Comma 3 5 14 2 6" xfId="52909"/>
    <cellStyle name="Comma 3 5 14 2 7" xfId="57171"/>
    <cellStyle name="Comma 3 5 14 2 8" xfId="24761"/>
    <cellStyle name="Comma 3 5 14 2 9" xfId="59582"/>
    <cellStyle name="Comma 3 5 14 3" xfId="6795"/>
    <cellStyle name="Comma 3 5 14 3 2" xfId="31063"/>
    <cellStyle name="Comma 3 5 14 4" xfId="6796"/>
    <cellStyle name="Comma 3 5 14 4 2" xfId="34780"/>
    <cellStyle name="Comma 3 5 14 5" xfId="6797"/>
    <cellStyle name="Comma 3 5 14 5 2" xfId="38686"/>
    <cellStyle name="Comma 3 5 14 6" xfId="6798"/>
    <cellStyle name="Comma 3 5 14 6 2" xfId="42719"/>
    <cellStyle name="Comma 3 5 14 7" xfId="46839"/>
    <cellStyle name="Comma 3 5 14 8" xfId="50958"/>
    <cellStyle name="Comma 3 5 14 9" xfId="55248"/>
    <cellStyle name="Comma 3 5 15" xfId="6799"/>
    <cellStyle name="Comma 3 5 15 10" xfId="24762"/>
    <cellStyle name="Comma 3 5 15 11" xfId="59583"/>
    <cellStyle name="Comma 3 5 15 2" xfId="6800"/>
    <cellStyle name="Comma 3 5 15 2 2" xfId="6801"/>
    <cellStyle name="Comma 3 5 15 2 2 2" xfId="36767"/>
    <cellStyle name="Comma 3 5 15 2 3" xfId="6802"/>
    <cellStyle name="Comma 3 5 15 2 3 2" xfId="40671"/>
    <cellStyle name="Comma 3 5 15 2 4" xfId="6803"/>
    <cellStyle name="Comma 3 5 15 2 4 2" xfId="44732"/>
    <cellStyle name="Comma 3 5 15 2 5" xfId="48824"/>
    <cellStyle name="Comma 3 5 15 2 6" xfId="52971"/>
    <cellStyle name="Comma 3 5 15 2 7" xfId="57233"/>
    <cellStyle name="Comma 3 5 15 2 8" xfId="24763"/>
    <cellStyle name="Comma 3 5 15 2 9" xfId="59584"/>
    <cellStyle name="Comma 3 5 15 3" xfId="6804"/>
    <cellStyle name="Comma 3 5 15 3 2" xfId="31064"/>
    <cellStyle name="Comma 3 5 15 4" xfId="6805"/>
    <cellStyle name="Comma 3 5 15 4 2" xfId="34842"/>
    <cellStyle name="Comma 3 5 15 5" xfId="6806"/>
    <cellStyle name="Comma 3 5 15 5 2" xfId="38748"/>
    <cellStyle name="Comma 3 5 15 6" xfId="6807"/>
    <cellStyle name="Comma 3 5 15 6 2" xfId="42781"/>
    <cellStyle name="Comma 3 5 15 7" xfId="46901"/>
    <cellStyle name="Comma 3 5 15 8" xfId="51020"/>
    <cellStyle name="Comma 3 5 15 9" xfId="55310"/>
    <cellStyle name="Comma 3 5 16" xfId="6808"/>
    <cellStyle name="Comma 3 5 16 10" xfId="24764"/>
    <cellStyle name="Comma 3 5 16 11" xfId="59585"/>
    <cellStyle name="Comma 3 5 16 2" xfId="6809"/>
    <cellStyle name="Comma 3 5 16 2 2" xfId="6810"/>
    <cellStyle name="Comma 3 5 16 2 2 2" xfId="36824"/>
    <cellStyle name="Comma 3 5 16 2 3" xfId="6811"/>
    <cellStyle name="Comma 3 5 16 2 3 2" xfId="40728"/>
    <cellStyle name="Comma 3 5 16 2 4" xfId="6812"/>
    <cellStyle name="Comma 3 5 16 2 4 2" xfId="44789"/>
    <cellStyle name="Comma 3 5 16 2 5" xfId="48881"/>
    <cellStyle name="Comma 3 5 16 2 6" xfId="53028"/>
    <cellStyle name="Comma 3 5 16 2 7" xfId="57290"/>
    <cellStyle name="Comma 3 5 16 2 8" xfId="24765"/>
    <cellStyle name="Comma 3 5 16 2 9" xfId="59586"/>
    <cellStyle name="Comma 3 5 16 3" xfId="6813"/>
    <cellStyle name="Comma 3 5 16 3 2" xfId="31065"/>
    <cellStyle name="Comma 3 5 16 4" xfId="6814"/>
    <cellStyle name="Comma 3 5 16 4 2" xfId="34899"/>
    <cellStyle name="Comma 3 5 16 5" xfId="6815"/>
    <cellStyle name="Comma 3 5 16 5 2" xfId="38805"/>
    <cellStyle name="Comma 3 5 16 6" xfId="6816"/>
    <cellStyle name="Comma 3 5 16 6 2" xfId="42838"/>
    <cellStyle name="Comma 3 5 16 7" xfId="46958"/>
    <cellStyle name="Comma 3 5 16 8" xfId="51077"/>
    <cellStyle name="Comma 3 5 16 9" xfId="55367"/>
    <cellStyle name="Comma 3 5 17" xfId="6817"/>
    <cellStyle name="Comma 3 5 17 10" xfId="24766"/>
    <cellStyle name="Comma 3 5 17 11" xfId="59587"/>
    <cellStyle name="Comma 3 5 17 2" xfId="6818"/>
    <cellStyle name="Comma 3 5 17 2 2" xfId="6819"/>
    <cellStyle name="Comma 3 5 17 2 2 2" xfId="36876"/>
    <cellStyle name="Comma 3 5 17 2 3" xfId="6820"/>
    <cellStyle name="Comma 3 5 17 2 3 2" xfId="40780"/>
    <cellStyle name="Comma 3 5 17 2 4" xfId="6821"/>
    <cellStyle name="Comma 3 5 17 2 4 2" xfId="44841"/>
    <cellStyle name="Comma 3 5 17 2 5" xfId="48933"/>
    <cellStyle name="Comma 3 5 17 2 6" xfId="53080"/>
    <cellStyle name="Comma 3 5 17 2 7" xfId="57342"/>
    <cellStyle name="Comma 3 5 17 2 8" xfId="24767"/>
    <cellStyle name="Comma 3 5 17 2 9" xfId="59588"/>
    <cellStyle name="Comma 3 5 17 3" xfId="6822"/>
    <cellStyle name="Comma 3 5 17 3 2" xfId="31066"/>
    <cellStyle name="Comma 3 5 17 4" xfId="6823"/>
    <cellStyle name="Comma 3 5 17 4 2" xfId="34951"/>
    <cellStyle name="Comma 3 5 17 5" xfId="6824"/>
    <cellStyle name="Comma 3 5 17 5 2" xfId="38857"/>
    <cellStyle name="Comma 3 5 17 6" xfId="6825"/>
    <cellStyle name="Comma 3 5 17 6 2" xfId="42890"/>
    <cellStyle name="Comma 3 5 17 7" xfId="47010"/>
    <cellStyle name="Comma 3 5 17 8" xfId="51129"/>
    <cellStyle name="Comma 3 5 17 9" xfId="55419"/>
    <cellStyle name="Comma 3 5 18" xfId="6826"/>
    <cellStyle name="Comma 3 5 18 10" xfId="24768"/>
    <cellStyle name="Comma 3 5 18 11" xfId="59589"/>
    <cellStyle name="Comma 3 5 18 2" xfId="6827"/>
    <cellStyle name="Comma 3 5 18 2 2" xfId="6828"/>
    <cellStyle name="Comma 3 5 18 2 2 2" xfId="36928"/>
    <cellStyle name="Comma 3 5 18 2 3" xfId="6829"/>
    <cellStyle name="Comma 3 5 18 2 3 2" xfId="40832"/>
    <cellStyle name="Comma 3 5 18 2 4" xfId="6830"/>
    <cellStyle name="Comma 3 5 18 2 4 2" xfId="44893"/>
    <cellStyle name="Comma 3 5 18 2 5" xfId="48985"/>
    <cellStyle name="Comma 3 5 18 2 6" xfId="53132"/>
    <cellStyle name="Comma 3 5 18 2 7" xfId="57394"/>
    <cellStyle name="Comma 3 5 18 2 8" xfId="24769"/>
    <cellStyle name="Comma 3 5 18 2 9" xfId="59590"/>
    <cellStyle name="Comma 3 5 18 3" xfId="6831"/>
    <cellStyle name="Comma 3 5 18 3 2" xfId="31067"/>
    <cellStyle name="Comma 3 5 18 4" xfId="6832"/>
    <cellStyle name="Comma 3 5 18 4 2" xfId="35003"/>
    <cellStyle name="Comma 3 5 18 5" xfId="6833"/>
    <cellStyle name="Comma 3 5 18 5 2" xfId="38909"/>
    <cellStyle name="Comma 3 5 18 6" xfId="6834"/>
    <cellStyle name="Comma 3 5 18 6 2" xfId="42942"/>
    <cellStyle name="Comma 3 5 18 7" xfId="47062"/>
    <cellStyle name="Comma 3 5 18 8" xfId="51181"/>
    <cellStyle name="Comma 3 5 18 9" xfId="55471"/>
    <cellStyle name="Comma 3 5 19" xfId="6835"/>
    <cellStyle name="Comma 3 5 19 2" xfId="6836"/>
    <cellStyle name="Comma 3 5 19 2 2" xfId="35057"/>
    <cellStyle name="Comma 3 5 19 3" xfId="6837"/>
    <cellStyle name="Comma 3 5 19 3 2" xfId="38963"/>
    <cellStyle name="Comma 3 5 19 4" xfId="6838"/>
    <cellStyle name="Comma 3 5 19 4 2" xfId="42996"/>
    <cellStyle name="Comma 3 5 19 5" xfId="47116"/>
    <cellStyle name="Comma 3 5 19 6" xfId="51235"/>
    <cellStyle name="Comma 3 5 19 7" xfId="55525"/>
    <cellStyle name="Comma 3 5 19 8" xfId="24770"/>
    <cellStyle name="Comma 3 5 19 9" xfId="59591"/>
    <cellStyle name="Comma 3 5 2" xfId="6839"/>
    <cellStyle name="Comma 3 5 2 10" xfId="49491"/>
    <cellStyle name="Comma 3 5 2 11" xfId="53735"/>
    <cellStyle name="Comma 3 5 2 12" xfId="24771"/>
    <cellStyle name="Comma 3 5 2 13" xfId="59592"/>
    <cellStyle name="Comma 3 5 2 2" xfId="6840"/>
    <cellStyle name="Comma 3 5 2 2 10" xfId="54041"/>
    <cellStyle name="Comma 3 5 2 2 11" xfId="24772"/>
    <cellStyle name="Comma 3 5 2 2 12" xfId="59593"/>
    <cellStyle name="Comma 3 5 2 2 2" xfId="6841"/>
    <cellStyle name="Comma 3 5 2 2 2 10" xfId="24773"/>
    <cellStyle name="Comma 3 5 2 2 2 11" xfId="59594"/>
    <cellStyle name="Comma 3 5 2 2 2 2" xfId="6842"/>
    <cellStyle name="Comma 3 5 2 2 2 2 2" xfId="6843"/>
    <cellStyle name="Comma 3 5 2 2 2 2 2 2" xfId="35757"/>
    <cellStyle name="Comma 3 5 2 2 2 2 3" xfId="6844"/>
    <cellStyle name="Comma 3 5 2 2 2 2 3 2" xfId="39663"/>
    <cellStyle name="Comma 3 5 2 2 2 2 4" xfId="6845"/>
    <cellStyle name="Comma 3 5 2 2 2 2 4 2" xfId="43709"/>
    <cellStyle name="Comma 3 5 2 2 2 2 5" xfId="47816"/>
    <cellStyle name="Comma 3 5 2 2 2 2 6" xfId="51948"/>
    <cellStyle name="Comma 3 5 2 2 2 2 7" xfId="56225"/>
    <cellStyle name="Comma 3 5 2 2 2 2 8" xfId="24774"/>
    <cellStyle name="Comma 3 5 2 2 2 2 9" xfId="59595"/>
    <cellStyle name="Comma 3 5 2 2 2 3" xfId="6846"/>
    <cellStyle name="Comma 3 5 2 2 2 3 2" xfId="31070"/>
    <cellStyle name="Comma 3 5 2 2 2 4" xfId="6847"/>
    <cellStyle name="Comma 3 5 2 2 2 4 2" xfId="33812"/>
    <cellStyle name="Comma 3 5 2 2 2 5" xfId="6848"/>
    <cellStyle name="Comma 3 5 2 2 2 5 2" xfId="37741"/>
    <cellStyle name="Comma 3 5 2 2 2 6" xfId="6849"/>
    <cellStyle name="Comma 3 5 2 2 2 6 2" xfId="41758"/>
    <cellStyle name="Comma 3 5 2 2 2 7" xfId="45894"/>
    <cellStyle name="Comma 3 5 2 2 2 8" xfId="49995"/>
    <cellStyle name="Comma 3 5 2 2 2 9" xfId="54304"/>
    <cellStyle name="Comma 3 5 2 2 3" xfId="6850"/>
    <cellStyle name="Comma 3 5 2 2 3 2" xfId="6851"/>
    <cellStyle name="Comma 3 5 2 2 3 2 2" xfId="35480"/>
    <cellStyle name="Comma 3 5 2 2 3 3" xfId="6852"/>
    <cellStyle name="Comma 3 5 2 2 3 3 2" xfId="39386"/>
    <cellStyle name="Comma 3 5 2 2 3 4" xfId="6853"/>
    <cellStyle name="Comma 3 5 2 2 3 4 2" xfId="43428"/>
    <cellStyle name="Comma 3 5 2 2 3 5" xfId="47539"/>
    <cellStyle name="Comma 3 5 2 2 3 6" xfId="51667"/>
    <cellStyle name="Comma 3 5 2 2 3 7" xfId="55948"/>
    <cellStyle name="Comma 3 5 2 2 3 8" xfId="24775"/>
    <cellStyle name="Comma 3 5 2 2 3 9" xfId="59596"/>
    <cellStyle name="Comma 3 5 2 2 4" xfId="6854"/>
    <cellStyle name="Comma 3 5 2 2 4 2" xfId="31069"/>
    <cellStyle name="Comma 3 5 2 2 5" xfId="6855"/>
    <cellStyle name="Comma 3 5 2 2 5 2" xfId="33493"/>
    <cellStyle name="Comma 3 5 2 2 6" xfId="6856"/>
    <cellStyle name="Comma 3 5 2 2 6 2" xfId="37468"/>
    <cellStyle name="Comma 3 5 2 2 7" xfId="6857"/>
    <cellStyle name="Comma 3 5 2 2 7 2" xfId="41482"/>
    <cellStyle name="Comma 3 5 2 2 8" xfId="45622"/>
    <cellStyle name="Comma 3 5 2 2 9" xfId="49713"/>
    <cellStyle name="Comma 3 5 2 3" xfId="6858"/>
    <cellStyle name="Comma 3 5 2 3 10" xfId="24776"/>
    <cellStyle name="Comma 3 5 2 3 11" xfId="59597"/>
    <cellStyle name="Comma 3 5 2 3 2" xfId="6859"/>
    <cellStyle name="Comma 3 5 2 3 2 2" xfId="6860"/>
    <cellStyle name="Comma 3 5 2 3 2 2 2" xfId="35758"/>
    <cellStyle name="Comma 3 5 2 3 2 3" xfId="6861"/>
    <cellStyle name="Comma 3 5 2 3 2 3 2" xfId="39664"/>
    <cellStyle name="Comma 3 5 2 3 2 4" xfId="6862"/>
    <cellStyle name="Comma 3 5 2 3 2 4 2" xfId="43710"/>
    <cellStyle name="Comma 3 5 2 3 2 5" xfId="47817"/>
    <cellStyle name="Comma 3 5 2 3 2 6" xfId="51949"/>
    <cellStyle name="Comma 3 5 2 3 2 7" xfId="56226"/>
    <cellStyle name="Comma 3 5 2 3 2 8" xfId="24777"/>
    <cellStyle name="Comma 3 5 2 3 2 9" xfId="59598"/>
    <cellStyle name="Comma 3 5 2 3 3" xfId="6863"/>
    <cellStyle name="Comma 3 5 2 3 3 2" xfId="31071"/>
    <cellStyle name="Comma 3 5 2 3 4" xfId="6864"/>
    <cellStyle name="Comma 3 5 2 3 4 2" xfId="33813"/>
    <cellStyle name="Comma 3 5 2 3 5" xfId="6865"/>
    <cellStyle name="Comma 3 5 2 3 5 2" xfId="37742"/>
    <cellStyle name="Comma 3 5 2 3 6" xfId="6866"/>
    <cellStyle name="Comma 3 5 2 3 6 2" xfId="41759"/>
    <cellStyle name="Comma 3 5 2 3 7" xfId="45895"/>
    <cellStyle name="Comma 3 5 2 3 8" xfId="49996"/>
    <cellStyle name="Comma 3 5 2 3 9" xfId="54305"/>
    <cellStyle name="Comma 3 5 2 4" xfId="6867"/>
    <cellStyle name="Comma 3 5 2 4 2" xfId="6868"/>
    <cellStyle name="Comma 3 5 2 4 2 2" xfId="35262"/>
    <cellStyle name="Comma 3 5 2 4 3" xfId="6869"/>
    <cellStyle name="Comma 3 5 2 4 3 2" xfId="39168"/>
    <cellStyle name="Comma 3 5 2 4 4" xfId="6870"/>
    <cellStyle name="Comma 3 5 2 4 4 2" xfId="43206"/>
    <cellStyle name="Comma 3 5 2 4 5" xfId="47321"/>
    <cellStyle name="Comma 3 5 2 4 6" xfId="51445"/>
    <cellStyle name="Comma 3 5 2 4 7" xfId="55730"/>
    <cellStyle name="Comma 3 5 2 4 8" xfId="24778"/>
    <cellStyle name="Comma 3 5 2 4 9" xfId="59599"/>
    <cellStyle name="Comma 3 5 2 5" xfId="6871"/>
    <cellStyle name="Comma 3 5 2 5 2" xfId="57799"/>
    <cellStyle name="Comma 3 5 2 5 3" xfId="31068"/>
    <cellStyle name="Comma 3 5 2 6" xfId="6872"/>
    <cellStyle name="Comma 3 5 2 6 2" xfId="33277"/>
    <cellStyle name="Comma 3 5 2 7" xfId="6873"/>
    <cellStyle name="Comma 3 5 2 7 2" xfId="37252"/>
    <cellStyle name="Comma 3 5 2 8" xfId="6874"/>
    <cellStyle name="Comma 3 5 2 8 2" xfId="41266"/>
    <cellStyle name="Comma 3 5 2 9" xfId="45406"/>
    <cellStyle name="Comma 3 5 20" xfId="6875"/>
    <cellStyle name="Comma 3 5 20 2" xfId="6876"/>
    <cellStyle name="Comma 3 5 20 2 2" xfId="35152"/>
    <cellStyle name="Comma 3 5 20 3" xfId="6877"/>
    <cellStyle name="Comma 3 5 20 3 2" xfId="39058"/>
    <cellStyle name="Comma 3 5 20 4" xfId="6878"/>
    <cellStyle name="Comma 3 5 20 4 2" xfId="43091"/>
    <cellStyle name="Comma 3 5 20 5" xfId="47211"/>
    <cellStyle name="Comma 3 5 20 6" xfId="51330"/>
    <cellStyle name="Comma 3 5 20 7" xfId="55620"/>
    <cellStyle name="Comma 3 5 20 8" xfId="24779"/>
    <cellStyle name="Comma 3 5 20 9" xfId="59600"/>
    <cellStyle name="Comma 3 5 21" xfId="6879"/>
    <cellStyle name="Comma 3 5 21 2" xfId="6880"/>
    <cellStyle name="Comma 3 5 21 2 2" xfId="36982"/>
    <cellStyle name="Comma 3 5 21 3" xfId="6881"/>
    <cellStyle name="Comma 3 5 21 3 2" xfId="40886"/>
    <cellStyle name="Comma 3 5 21 4" xfId="6882"/>
    <cellStyle name="Comma 3 5 21 4 2" xfId="44947"/>
    <cellStyle name="Comma 3 5 21 5" xfId="49039"/>
    <cellStyle name="Comma 3 5 21 6" xfId="53186"/>
    <cellStyle name="Comma 3 5 21 7" xfId="57448"/>
    <cellStyle name="Comma 3 5 21 8" xfId="24780"/>
    <cellStyle name="Comma 3 5 21 9" xfId="59601"/>
    <cellStyle name="Comma 3 5 22" xfId="6883"/>
    <cellStyle name="Comma 3 5 22 2" xfId="6884"/>
    <cellStyle name="Comma 3 5 22 2 2" xfId="37039"/>
    <cellStyle name="Comma 3 5 22 3" xfId="6885"/>
    <cellStyle name="Comma 3 5 22 3 2" xfId="40942"/>
    <cellStyle name="Comma 3 5 22 4" xfId="45003"/>
    <cellStyle name="Comma 3 5 22 5" xfId="49095"/>
    <cellStyle name="Comma 3 5 22 6" xfId="53242"/>
    <cellStyle name="Comma 3 5 22 7" xfId="57504"/>
    <cellStyle name="Comma 3 5 22 8" xfId="31058"/>
    <cellStyle name="Comma 3 5 22 9" xfId="59602"/>
    <cellStyle name="Comma 3 5 23" xfId="6886"/>
    <cellStyle name="Comma 3 5 23 2" xfId="6887"/>
    <cellStyle name="Comma 3 5 23 2 2" xfId="41000"/>
    <cellStyle name="Comma 3 5 23 3" xfId="45061"/>
    <cellStyle name="Comma 3 5 23 4" xfId="49153"/>
    <cellStyle name="Comma 3 5 23 5" xfId="53300"/>
    <cellStyle name="Comma 3 5 23 6" xfId="57562"/>
    <cellStyle name="Comma 3 5 23 7" xfId="33104"/>
    <cellStyle name="Comma 3 5 24" xfId="6888"/>
    <cellStyle name="Comma 3 5 24 2" xfId="45123"/>
    <cellStyle name="Comma 3 5 24 3" xfId="49215"/>
    <cellStyle name="Comma 3 5 24 4" xfId="53362"/>
    <cellStyle name="Comma 3 5 24 5" xfId="57624"/>
    <cellStyle name="Comma 3 5 24 6" xfId="37115"/>
    <cellStyle name="Comma 3 5 25" xfId="41125"/>
    <cellStyle name="Comma 3 5 25 2" xfId="49273"/>
    <cellStyle name="Comma 3 5 25 3" xfId="53420"/>
    <cellStyle name="Comma 3 5 25 4" xfId="57682"/>
    <cellStyle name="Comma 3 5 26" xfId="45262"/>
    <cellStyle name="Comma 3 5 26 2" xfId="53479"/>
    <cellStyle name="Comma 3 5 26 3" xfId="57741"/>
    <cellStyle name="Comma 3 5 27" xfId="49374"/>
    <cellStyle name="Comma 3 5 28" xfId="53600"/>
    <cellStyle name="Comma 3 5 29" xfId="24751"/>
    <cellStyle name="Comma 3 5 3" xfId="6889"/>
    <cellStyle name="Comma 3 5 3 10" xfId="53934"/>
    <cellStyle name="Comma 3 5 3 11" xfId="24781"/>
    <cellStyle name="Comma 3 5 3 12" xfId="59603"/>
    <cellStyle name="Comma 3 5 3 2" xfId="6890"/>
    <cellStyle name="Comma 3 5 3 2 10" xfId="24782"/>
    <cellStyle name="Comma 3 5 3 2 11" xfId="59604"/>
    <cellStyle name="Comma 3 5 3 2 2" xfId="6891"/>
    <cellStyle name="Comma 3 5 3 2 2 2" xfId="6892"/>
    <cellStyle name="Comma 3 5 3 2 2 2 2" xfId="35759"/>
    <cellStyle name="Comma 3 5 3 2 2 3" xfId="6893"/>
    <cellStyle name="Comma 3 5 3 2 2 3 2" xfId="39665"/>
    <cellStyle name="Comma 3 5 3 2 2 4" xfId="6894"/>
    <cellStyle name="Comma 3 5 3 2 2 4 2" xfId="43711"/>
    <cellStyle name="Comma 3 5 3 2 2 5" xfId="47818"/>
    <cellStyle name="Comma 3 5 3 2 2 6" xfId="51950"/>
    <cellStyle name="Comma 3 5 3 2 2 7" xfId="56227"/>
    <cellStyle name="Comma 3 5 3 2 2 8" xfId="24783"/>
    <cellStyle name="Comma 3 5 3 2 2 9" xfId="59605"/>
    <cellStyle name="Comma 3 5 3 2 3" xfId="6895"/>
    <cellStyle name="Comma 3 5 3 2 3 2" xfId="31073"/>
    <cellStyle name="Comma 3 5 3 2 4" xfId="6896"/>
    <cellStyle name="Comma 3 5 3 2 4 2" xfId="33814"/>
    <cellStyle name="Comma 3 5 3 2 5" xfId="6897"/>
    <cellStyle name="Comma 3 5 3 2 5 2" xfId="37743"/>
    <cellStyle name="Comma 3 5 3 2 6" xfId="6898"/>
    <cellStyle name="Comma 3 5 3 2 6 2" xfId="41760"/>
    <cellStyle name="Comma 3 5 3 2 7" xfId="45896"/>
    <cellStyle name="Comma 3 5 3 2 8" xfId="49997"/>
    <cellStyle name="Comma 3 5 3 2 9" xfId="54306"/>
    <cellStyle name="Comma 3 5 3 3" xfId="6899"/>
    <cellStyle name="Comma 3 5 3 3 2" xfId="6900"/>
    <cellStyle name="Comma 3 5 3 3 2 2" xfId="35370"/>
    <cellStyle name="Comma 3 5 3 3 3" xfId="6901"/>
    <cellStyle name="Comma 3 5 3 3 3 2" xfId="39276"/>
    <cellStyle name="Comma 3 5 3 3 4" xfId="6902"/>
    <cellStyle name="Comma 3 5 3 3 4 2" xfId="43317"/>
    <cellStyle name="Comma 3 5 3 3 5" xfId="47429"/>
    <cellStyle name="Comma 3 5 3 3 6" xfId="51556"/>
    <cellStyle name="Comma 3 5 3 3 7" xfId="55838"/>
    <cellStyle name="Comma 3 5 3 3 8" xfId="24784"/>
    <cellStyle name="Comma 3 5 3 3 9" xfId="59606"/>
    <cellStyle name="Comma 3 5 3 4" xfId="6903"/>
    <cellStyle name="Comma 3 5 3 4 2" xfId="31072"/>
    <cellStyle name="Comma 3 5 3 5" xfId="6904"/>
    <cellStyle name="Comma 3 5 3 5 2" xfId="33383"/>
    <cellStyle name="Comma 3 5 3 6" xfId="6905"/>
    <cellStyle name="Comma 3 5 3 6 2" xfId="37358"/>
    <cellStyle name="Comma 3 5 3 7" xfId="6906"/>
    <cellStyle name="Comma 3 5 3 7 2" xfId="41372"/>
    <cellStyle name="Comma 3 5 3 8" xfId="45512"/>
    <cellStyle name="Comma 3 5 3 9" xfId="49602"/>
    <cellStyle name="Comma 3 5 30" xfId="58177"/>
    <cellStyle name="Comma 3 5 31" xfId="59572"/>
    <cellStyle name="Comma 3 5 4" xfId="6907"/>
    <cellStyle name="Comma 3 5 4 10" xfId="24785"/>
    <cellStyle name="Comma 3 5 4 11" xfId="59607"/>
    <cellStyle name="Comma 3 5 4 2" xfId="6908"/>
    <cellStyle name="Comma 3 5 4 2 2" xfId="6909"/>
    <cellStyle name="Comma 3 5 4 2 2 2" xfId="35760"/>
    <cellStyle name="Comma 3 5 4 2 3" xfId="6910"/>
    <cellStyle name="Comma 3 5 4 2 3 2" xfId="39666"/>
    <cellStyle name="Comma 3 5 4 2 4" xfId="6911"/>
    <cellStyle name="Comma 3 5 4 2 4 2" xfId="43712"/>
    <cellStyle name="Comma 3 5 4 2 5" xfId="47819"/>
    <cellStyle name="Comma 3 5 4 2 6" xfId="51951"/>
    <cellStyle name="Comma 3 5 4 2 7" xfId="56228"/>
    <cellStyle name="Comma 3 5 4 2 8" xfId="24786"/>
    <cellStyle name="Comma 3 5 4 2 9" xfId="59608"/>
    <cellStyle name="Comma 3 5 4 3" xfId="6912"/>
    <cellStyle name="Comma 3 5 4 3 2" xfId="31074"/>
    <cellStyle name="Comma 3 5 4 4" xfId="6913"/>
    <cellStyle name="Comma 3 5 4 4 2" xfId="33815"/>
    <cellStyle name="Comma 3 5 4 5" xfId="6914"/>
    <cellStyle name="Comma 3 5 4 5 2" xfId="37744"/>
    <cellStyle name="Comma 3 5 4 6" xfId="6915"/>
    <cellStyle name="Comma 3 5 4 6 2" xfId="41761"/>
    <cellStyle name="Comma 3 5 4 7" xfId="45897"/>
    <cellStyle name="Comma 3 5 4 8" xfId="49998"/>
    <cellStyle name="Comma 3 5 4 9" xfId="54307"/>
    <cellStyle name="Comma 3 5 5" xfId="6916"/>
    <cellStyle name="Comma 3 5 5 10" xfId="24787"/>
    <cellStyle name="Comma 3 5 5 11" xfId="59609"/>
    <cellStyle name="Comma 3 5 5 2" xfId="6917"/>
    <cellStyle name="Comma 3 5 5 2 2" xfId="6918"/>
    <cellStyle name="Comma 3 5 5 2 2 2" xfId="36209"/>
    <cellStyle name="Comma 3 5 5 2 3" xfId="6919"/>
    <cellStyle name="Comma 3 5 5 2 3 2" xfId="40115"/>
    <cellStyle name="Comma 3 5 5 2 4" xfId="6920"/>
    <cellStyle name="Comma 3 5 5 2 4 2" xfId="44176"/>
    <cellStyle name="Comma 3 5 5 2 5" xfId="48268"/>
    <cellStyle name="Comma 3 5 5 2 6" xfId="52415"/>
    <cellStyle name="Comma 3 5 5 2 7" xfId="56677"/>
    <cellStyle name="Comma 3 5 5 2 8" xfId="24788"/>
    <cellStyle name="Comma 3 5 5 2 9" xfId="59610"/>
    <cellStyle name="Comma 3 5 5 3" xfId="6921"/>
    <cellStyle name="Comma 3 5 5 3 2" xfId="31075"/>
    <cellStyle name="Comma 3 5 5 4" xfId="6922"/>
    <cellStyle name="Comma 3 5 5 4 2" xfId="34287"/>
    <cellStyle name="Comma 3 5 5 5" xfId="6923"/>
    <cellStyle name="Comma 3 5 5 5 2" xfId="38193"/>
    <cellStyle name="Comma 3 5 5 6" xfId="6924"/>
    <cellStyle name="Comma 3 5 5 6 2" xfId="42225"/>
    <cellStyle name="Comma 3 5 5 7" xfId="46346"/>
    <cellStyle name="Comma 3 5 5 8" xfId="50463"/>
    <cellStyle name="Comma 3 5 5 9" xfId="54755"/>
    <cellStyle name="Comma 3 5 6" xfId="6925"/>
    <cellStyle name="Comma 3 5 6 10" xfId="24789"/>
    <cellStyle name="Comma 3 5 6 11" xfId="59611"/>
    <cellStyle name="Comma 3 5 6 2" xfId="6926"/>
    <cellStyle name="Comma 3 5 6 2 2" xfId="6927"/>
    <cellStyle name="Comma 3 5 6 2 2 2" xfId="36263"/>
    <cellStyle name="Comma 3 5 6 2 3" xfId="6928"/>
    <cellStyle name="Comma 3 5 6 2 3 2" xfId="40169"/>
    <cellStyle name="Comma 3 5 6 2 4" xfId="6929"/>
    <cellStyle name="Comma 3 5 6 2 4 2" xfId="44230"/>
    <cellStyle name="Comma 3 5 6 2 5" xfId="48322"/>
    <cellStyle name="Comma 3 5 6 2 6" xfId="52469"/>
    <cellStyle name="Comma 3 5 6 2 7" xfId="56731"/>
    <cellStyle name="Comma 3 5 6 2 8" xfId="24790"/>
    <cellStyle name="Comma 3 5 6 2 9" xfId="59612"/>
    <cellStyle name="Comma 3 5 6 3" xfId="6930"/>
    <cellStyle name="Comma 3 5 6 3 2" xfId="31076"/>
    <cellStyle name="Comma 3 5 6 4" xfId="6931"/>
    <cellStyle name="Comma 3 5 6 4 2" xfId="34341"/>
    <cellStyle name="Comma 3 5 6 5" xfId="6932"/>
    <cellStyle name="Comma 3 5 6 5 2" xfId="38247"/>
    <cellStyle name="Comma 3 5 6 6" xfId="6933"/>
    <cellStyle name="Comma 3 5 6 6 2" xfId="42279"/>
    <cellStyle name="Comma 3 5 6 7" xfId="46400"/>
    <cellStyle name="Comma 3 5 6 8" xfId="50517"/>
    <cellStyle name="Comma 3 5 6 9" xfId="54809"/>
    <cellStyle name="Comma 3 5 7" xfId="6934"/>
    <cellStyle name="Comma 3 5 7 10" xfId="24791"/>
    <cellStyle name="Comma 3 5 7 11" xfId="59613"/>
    <cellStyle name="Comma 3 5 7 2" xfId="6935"/>
    <cellStyle name="Comma 3 5 7 2 2" xfId="6936"/>
    <cellStyle name="Comma 3 5 7 2 2 2" xfId="36317"/>
    <cellStyle name="Comma 3 5 7 2 3" xfId="6937"/>
    <cellStyle name="Comma 3 5 7 2 3 2" xfId="40223"/>
    <cellStyle name="Comma 3 5 7 2 4" xfId="6938"/>
    <cellStyle name="Comma 3 5 7 2 4 2" xfId="44284"/>
    <cellStyle name="Comma 3 5 7 2 5" xfId="48376"/>
    <cellStyle name="Comma 3 5 7 2 6" xfId="52523"/>
    <cellStyle name="Comma 3 5 7 2 7" xfId="56785"/>
    <cellStyle name="Comma 3 5 7 2 8" xfId="24792"/>
    <cellStyle name="Comma 3 5 7 2 9" xfId="59614"/>
    <cellStyle name="Comma 3 5 7 3" xfId="6939"/>
    <cellStyle name="Comma 3 5 7 3 2" xfId="31077"/>
    <cellStyle name="Comma 3 5 7 4" xfId="6940"/>
    <cellStyle name="Comma 3 5 7 4 2" xfId="34395"/>
    <cellStyle name="Comma 3 5 7 5" xfId="6941"/>
    <cellStyle name="Comma 3 5 7 5 2" xfId="38301"/>
    <cellStyle name="Comma 3 5 7 6" xfId="6942"/>
    <cellStyle name="Comma 3 5 7 6 2" xfId="42333"/>
    <cellStyle name="Comma 3 5 7 7" xfId="46454"/>
    <cellStyle name="Comma 3 5 7 8" xfId="50571"/>
    <cellStyle name="Comma 3 5 7 9" xfId="54863"/>
    <cellStyle name="Comma 3 5 8" xfId="6943"/>
    <cellStyle name="Comma 3 5 8 10" xfId="24793"/>
    <cellStyle name="Comma 3 5 8 11" xfId="59615"/>
    <cellStyle name="Comma 3 5 8 2" xfId="6944"/>
    <cellStyle name="Comma 3 5 8 2 2" xfId="6945"/>
    <cellStyle name="Comma 3 5 8 2 2 2" xfId="36369"/>
    <cellStyle name="Comma 3 5 8 2 3" xfId="6946"/>
    <cellStyle name="Comma 3 5 8 2 3 2" xfId="40275"/>
    <cellStyle name="Comma 3 5 8 2 4" xfId="6947"/>
    <cellStyle name="Comma 3 5 8 2 4 2" xfId="44336"/>
    <cellStyle name="Comma 3 5 8 2 5" xfId="48428"/>
    <cellStyle name="Comma 3 5 8 2 6" xfId="52575"/>
    <cellStyle name="Comma 3 5 8 2 7" xfId="56837"/>
    <cellStyle name="Comma 3 5 8 2 8" xfId="24794"/>
    <cellStyle name="Comma 3 5 8 2 9" xfId="59616"/>
    <cellStyle name="Comma 3 5 8 3" xfId="6948"/>
    <cellStyle name="Comma 3 5 8 3 2" xfId="31078"/>
    <cellStyle name="Comma 3 5 8 4" xfId="6949"/>
    <cellStyle name="Comma 3 5 8 4 2" xfId="34447"/>
    <cellStyle name="Comma 3 5 8 5" xfId="6950"/>
    <cellStyle name="Comma 3 5 8 5 2" xfId="38353"/>
    <cellStyle name="Comma 3 5 8 6" xfId="6951"/>
    <cellStyle name="Comma 3 5 8 6 2" xfId="42385"/>
    <cellStyle name="Comma 3 5 8 7" xfId="46506"/>
    <cellStyle name="Comma 3 5 8 8" xfId="50623"/>
    <cellStyle name="Comma 3 5 8 9" xfId="54915"/>
    <cellStyle name="Comma 3 5 9" xfId="6952"/>
    <cellStyle name="Comma 3 5 9 10" xfId="24795"/>
    <cellStyle name="Comma 3 5 9 11" xfId="59617"/>
    <cellStyle name="Comma 3 5 9 2" xfId="6953"/>
    <cellStyle name="Comma 3 5 9 2 2" xfId="6954"/>
    <cellStyle name="Comma 3 5 9 2 2 2" xfId="36422"/>
    <cellStyle name="Comma 3 5 9 2 3" xfId="6955"/>
    <cellStyle name="Comma 3 5 9 2 3 2" xfId="40328"/>
    <cellStyle name="Comma 3 5 9 2 4" xfId="6956"/>
    <cellStyle name="Comma 3 5 9 2 4 2" xfId="44389"/>
    <cellStyle name="Comma 3 5 9 2 5" xfId="48481"/>
    <cellStyle name="Comma 3 5 9 2 6" xfId="52628"/>
    <cellStyle name="Comma 3 5 9 2 7" xfId="56890"/>
    <cellStyle name="Comma 3 5 9 2 8" xfId="24796"/>
    <cellStyle name="Comma 3 5 9 2 9" xfId="59618"/>
    <cellStyle name="Comma 3 5 9 3" xfId="6957"/>
    <cellStyle name="Comma 3 5 9 3 2" xfId="31079"/>
    <cellStyle name="Comma 3 5 9 4" xfId="6958"/>
    <cellStyle name="Comma 3 5 9 4 2" xfId="34499"/>
    <cellStyle name="Comma 3 5 9 5" xfId="6959"/>
    <cellStyle name="Comma 3 5 9 5 2" xfId="38405"/>
    <cellStyle name="Comma 3 5 9 6" xfId="6960"/>
    <cellStyle name="Comma 3 5 9 6 2" xfId="42438"/>
    <cellStyle name="Comma 3 5 9 7" xfId="46558"/>
    <cellStyle name="Comma 3 5 9 8" xfId="50677"/>
    <cellStyle name="Comma 3 5 9 9" xfId="54967"/>
    <cellStyle name="Comma 3 6" xfId="6961"/>
    <cellStyle name="Comma 3 6 10" xfId="6962"/>
    <cellStyle name="Comma 3 6 10 10" xfId="24798"/>
    <cellStyle name="Comma 3 6 10 11" xfId="59620"/>
    <cellStyle name="Comma 3 6 10 2" xfId="6963"/>
    <cellStyle name="Comma 3 6 10 2 2" xfId="6964"/>
    <cellStyle name="Comma 3 6 10 2 2 2" xfId="36476"/>
    <cellStyle name="Comma 3 6 10 2 3" xfId="6965"/>
    <cellStyle name="Comma 3 6 10 2 3 2" xfId="40382"/>
    <cellStyle name="Comma 3 6 10 2 4" xfId="6966"/>
    <cellStyle name="Comma 3 6 10 2 4 2" xfId="44443"/>
    <cellStyle name="Comma 3 6 10 2 5" xfId="48535"/>
    <cellStyle name="Comma 3 6 10 2 6" xfId="52682"/>
    <cellStyle name="Comma 3 6 10 2 7" xfId="56944"/>
    <cellStyle name="Comma 3 6 10 2 8" xfId="24799"/>
    <cellStyle name="Comma 3 6 10 2 9" xfId="59621"/>
    <cellStyle name="Comma 3 6 10 3" xfId="6967"/>
    <cellStyle name="Comma 3 6 10 3 2" xfId="31081"/>
    <cellStyle name="Comma 3 6 10 4" xfId="6968"/>
    <cellStyle name="Comma 3 6 10 4 2" xfId="34553"/>
    <cellStyle name="Comma 3 6 10 5" xfId="6969"/>
    <cellStyle name="Comma 3 6 10 5 2" xfId="38459"/>
    <cellStyle name="Comma 3 6 10 6" xfId="6970"/>
    <cellStyle name="Comma 3 6 10 6 2" xfId="42492"/>
    <cellStyle name="Comma 3 6 10 7" xfId="46612"/>
    <cellStyle name="Comma 3 6 10 8" xfId="50731"/>
    <cellStyle name="Comma 3 6 10 9" xfId="55021"/>
    <cellStyle name="Comma 3 6 11" xfId="6971"/>
    <cellStyle name="Comma 3 6 11 10" xfId="24800"/>
    <cellStyle name="Comma 3 6 11 11" xfId="59622"/>
    <cellStyle name="Comma 3 6 11 2" xfId="6972"/>
    <cellStyle name="Comma 3 6 11 2 2" xfId="6973"/>
    <cellStyle name="Comma 3 6 11 2 2 2" xfId="36536"/>
    <cellStyle name="Comma 3 6 11 2 3" xfId="6974"/>
    <cellStyle name="Comma 3 6 11 2 3 2" xfId="40442"/>
    <cellStyle name="Comma 3 6 11 2 4" xfId="6975"/>
    <cellStyle name="Comma 3 6 11 2 4 2" xfId="44503"/>
    <cellStyle name="Comma 3 6 11 2 5" xfId="48595"/>
    <cellStyle name="Comma 3 6 11 2 6" xfId="52742"/>
    <cellStyle name="Comma 3 6 11 2 7" xfId="57004"/>
    <cellStyle name="Comma 3 6 11 2 8" xfId="24801"/>
    <cellStyle name="Comma 3 6 11 2 9" xfId="59623"/>
    <cellStyle name="Comma 3 6 11 3" xfId="6976"/>
    <cellStyle name="Comma 3 6 11 3 2" xfId="31082"/>
    <cellStyle name="Comma 3 6 11 4" xfId="6977"/>
    <cellStyle name="Comma 3 6 11 4 2" xfId="34613"/>
    <cellStyle name="Comma 3 6 11 5" xfId="6978"/>
    <cellStyle name="Comma 3 6 11 5 2" xfId="38519"/>
    <cellStyle name="Comma 3 6 11 6" xfId="6979"/>
    <cellStyle name="Comma 3 6 11 6 2" xfId="42552"/>
    <cellStyle name="Comma 3 6 11 7" xfId="46672"/>
    <cellStyle name="Comma 3 6 11 8" xfId="50791"/>
    <cellStyle name="Comma 3 6 11 9" xfId="55081"/>
    <cellStyle name="Comma 3 6 12" xfId="6980"/>
    <cellStyle name="Comma 3 6 12 10" xfId="24802"/>
    <cellStyle name="Comma 3 6 12 11" xfId="59624"/>
    <cellStyle name="Comma 3 6 12 2" xfId="6981"/>
    <cellStyle name="Comma 3 6 12 2 2" xfId="6982"/>
    <cellStyle name="Comma 3 6 12 2 2 2" xfId="36594"/>
    <cellStyle name="Comma 3 6 12 2 3" xfId="6983"/>
    <cellStyle name="Comma 3 6 12 2 3 2" xfId="40500"/>
    <cellStyle name="Comma 3 6 12 2 4" xfId="6984"/>
    <cellStyle name="Comma 3 6 12 2 4 2" xfId="44561"/>
    <cellStyle name="Comma 3 6 12 2 5" xfId="48653"/>
    <cellStyle name="Comma 3 6 12 2 6" xfId="52800"/>
    <cellStyle name="Comma 3 6 12 2 7" xfId="57062"/>
    <cellStyle name="Comma 3 6 12 2 8" xfId="24803"/>
    <cellStyle name="Comma 3 6 12 2 9" xfId="59625"/>
    <cellStyle name="Comma 3 6 12 3" xfId="6985"/>
    <cellStyle name="Comma 3 6 12 3 2" xfId="31083"/>
    <cellStyle name="Comma 3 6 12 4" xfId="6986"/>
    <cellStyle name="Comma 3 6 12 4 2" xfId="34671"/>
    <cellStyle name="Comma 3 6 12 5" xfId="6987"/>
    <cellStyle name="Comma 3 6 12 5 2" xfId="38577"/>
    <cellStyle name="Comma 3 6 12 6" xfId="6988"/>
    <cellStyle name="Comma 3 6 12 6 2" xfId="42610"/>
    <cellStyle name="Comma 3 6 12 7" xfId="46730"/>
    <cellStyle name="Comma 3 6 12 8" xfId="50849"/>
    <cellStyle name="Comma 3 6 12 9" xfId="55139"/>
    <cellStyle name="Comma 3 6 13" xfId="6989"/>
    <cellStyle name="Comma 3 6 13 10" xfId="24804"/>
    <cellStyle name="Comma 3 6 13 11" xfId="59626"/>
    <cellStyle name="Comma 3 6 13 2" xfId="6990"/>
    <cellStyle name="Comma 3 6 13 2 2" xfId="6991"/>
    <cellStyle name="Comma 3 6 13 2 2 2" xfId="36652"/>
    <cellStyle name="Comma 3 6 13 2 3" xfId="6992"/>
    <cellStyle name="Comma 3 6 13 2 3 2" xfId="40557"/>
    <cellStyle name="Comma 3 6 13 2 4" xfId="6993"/>
    <cellStyle name="Comma 3 6 13 2 4 2" xfId="44618"/>
    <cellStyle name="Comma 3 6 13 2 5" xfId="48710"/>
    <cellStyle name="Comma 3 6 13 2 6" xfId="52857"/>
    <cellStyle name="Comma 3 6 13 2 7" xfId="57119"/>
    <cellStyle name="Comma 3 6 13 2 8" xfId="24805"/>
    <cellStyle name="Comma 3 6 13 2 9" xfId="59627"/>
    <cellStyle name="Comma 3 6 13 3" xfId="6994"/>
    <cellStyle name="Comma 3 6 13 3 2" xfId="31084"/>
    <cellStyle name="Comma 3 6 13 4" xfId="6995"/>
    <cellStyle name="Comma 3 6 13 4 2" xfId="34728"/>
    <cellStyle name="Comma 3 6 13 5" xfId="6996"/>
    <cellStyle name="Comma 3 6 13 5 2" xfId="38634"/>
    <cellStyle name="Comma 3 6 13 6" xfId="6997"/>
    <cellStyle name="Comma 3 6 13 6 2" xfId="42667"/>
    <cellStyle name="Comma 3 6 13 7" xfId="46787"/>
    <cellStyle name="Comma 3 6 13 8" xfId="50906"/>
    <cellStyle name="Comma 3 6 13 9" xfId="55196"/>
    <cellStyle name="Comma 3 6 14" xfId="6998"/>
    <cellStyle name="Comma 3 6 14 10" xfId="24806"/>
    <cellStyle name="Comma 3 6 14 11" xfId="59628"/>
    <cellStyle name="Comma 3 6 14 2" xfId="6999"/>
    <cellStyle name="Comma 3 6 14 2 2" xfId="7000"/>
    <cellStyle name="Comma 3 6 14 2 2 2" xfId="36705"/>
    <cellStyle name="Comma 3 6 14 2 3" xfId="7001"/>
    <cellStyle name="Comma 3 6 14 2 3 2" xfId="40610"/>
    <cellStyle name="Comma 3 6 14 2 4" xfId="7002"/>
    <cellStyle name="Comma 3 6 14 2 4 2" xfId="44671"/>
    <cellStyle name="Comma 3 6 14 2 5" xfId="48763"/>
    <cellStyle name="Comma 3 6 14 2 6" xfId="52910"/>
    <cellStyle name="Comma 3 6 14 2 7" xfId="57172"/>
    <cellStyle name="Comma 3 6 14 2 8" xfId="24807"/>
    <cellStyle name="Comma 3 6 14 2 9" xfId="59629"/>
    <cellStyle name="Comma 3 6 14 3" xfId="7003"/>
    <cellStyle name="Comma 3 6 14 3 2" xfId="31085"/>
    <cellStyle name="Comma 3 6 14 4" xfId="7004"/>
    <cellStyle name="Comma 3 6 14 4 2" xfId="34781"/>
    <cellStyle name="Comma 3 6 14 5" xfId="7005"/>
    <cellStyle name="Comma 3 6 14 5 2" xfId="38687"/>
    <cellStyle name="Comma 3 6 14 6" xfId="7006"/>
    <cellStyle name="Comma 3 6 14 6 2" xfId="42720"/>
    <cellStyle name="Comma 3 6 14 7" xfId="46840"/>
    <cellStyle name="Comma 3 6 14 8" xfId="50959"/>
    <cellStyle name="Comma 3 6 14 9" xfId="55249"/>
    <cellStyle name="Comma 3 6 15" xfId="7007"/>
    <cellStyle name="Comma 3 6 15 10" xfId="24808"/>
    <cellStyle name="Comma 3 6 15 11" xfId="59630"/>
    <cellStyle name="Comma 3 6 15 2" xfId="7008"/>
    <cellStyle name="Comma 3 6 15 2 2" xfId="7009"/>
    <cellStyle name="Comma 3 6 15 2 2 2" xfId="36768"/>
    <cellStyle name="Comma 3 6 15 2 3" xfId="7010"/>
    <cellStyle name="Comma 3 6 15 2 3 2" xfId="40672"/>
    <cellStyle name="Comma 3 6 15 2 4" xfId="7011"/>
    <cellStyle name="Comma 3 6 15 2 4 2" xfId="44733"/>
    <cellStyle name="Comma 3 6 15 2 5" xfId="48825"/>
    <cellStyle name="Comma 3 6 15 2 6" xfId="52972"/>
    <cellStyle name="Comma 3 6 15 2 7" xfId="57234"/>
    <cellStyle name="Comma 3 6 15 2 8" xfId="24809"/>
    <cellStyle name="Comma 3 6 15 2 9" xfId="59631"/>
    <cellStyle name="Comma 3 6 15 3" xfId="7012"/>
    <cellStyle name="Comma 3 6 15 3 2" xfId="31086"/>
    <cellStyle name="Comma 3 6 15 4" xfId="7013"/>
    <cellStyle name="Comma 3 6 15 4 2" xfId="34843"/>
    <cellStyle name="Comma 3 6 15 5" xfId="7014"/>
    <cellStyle name="Comma 3 6 15 5 2" xfId="38749"/>
    <cellStyle name="Comma 3 6 15 6" xfId="7015"/>
    <cellStyle name="Comma 3 6 15 6 2" xfId="42782"/>
    <cellStyle name="Comma 3 6 15 7" xfId="46902"/>
    <cellStyle name="Comma 3 6 15 8" xfId="51021"/>
    <cellStyle name="Comma 3 6 15 9" xfId="55311"/>
    <cellStyle name="Comma 3 6 16" xfId="7016"/>
    <cellStyle name="Comma 3 6 16 10" xfId="24810"/>
    <cellStyle name="Comma 3 6 16 11" xfId="59632"/>
    <cellStyle name="Comma 3 6 16 2" xfId="7017"/>
    <cellStyle name="Comma 3 6 16 2 2" xfId="7018"/>
    <cellStyle name="Comma 3 6 16 2 2 2" xfId="36825"/>
    <cellStyle name="Comma 3 6 16 2 3" xfId="7019"/>
    <cellStyle name="Comma 3 6 16 2 3 2" xfId="40729"/>
    <cellStyle name="Comma 3 6 16 2 4" xfId="7020"/>
    <cellStyle name="Comma 3 6 16 2 4 2" xfId="44790"/>
    <cellStyle name="Comma 3 6 16 2 5" xfId="48882"/>
    <cellStyle name="Comma 3 6 16 2 6" xfId="53029"/>
    <cellStyle name="Comma 3 6 16 2 7" xfId="57291"/>
    <cellStyle name="Comma 3 6 16 2 8" xfId="24811"/>
    <cellStyle name="Comma 3 6 16 2 9" xfId="59633"/>
    <cellStyle name="Comma 3 6 16 3" xfId="7021"/>
    <cellStyle name="Comma 3 6 16 3 2" xfId="31087"/>
    <cellStyle name="Comma 3 6 16 4" xfId="7022"/>
    <cellStyle name="Comma 3 6 16 4 2" xfId="34900"/>
    <cellStyle name="Comma 3 6 16 5" xfId="7023"/>
    <cellStyle name="Comma 3 6 16 5 2" xfId="38806"/>
    <cellStyle name="Comma 3 6 16 6" xfId="7024"/>
    <cellStyle name="Comma 3 6 16 6 2" xfId="42839"/>
    <cellStyle name="Comma 3 6 16 7" xfId="46959"/>
    <cellStyle name="Comma 3 6 16 8" xfId="51078"/>
    <cellStyle name="Comma 3 6 16 9" xfId="55368"/>
    <cellStyle name="Comma 3 6 17" xfId="7025"/>
    <cellStyle name="Comma 3 6 17 10" xfId="24812"/>
    <cellStyle name="Comma 3 6 17 11" xfId="59634"/>
    <cellStyle name="Comma 3 6 17 2" xfId="7026"/>
    <cellStyle name="Comma 3 6 17 2 2" xfId="7027"/>
    <cellStyle name="Comma 3 6 17 2 2 2" xfId="36877"/>
    <cellStyle name="Comma 3 6 17 2 3" xfId="7028"/>
    <cellStyle name="Comma 3 6 17 2 3 2" xfId="40781"/>
    <cellStyle name="Comma 3 6 17 2 4" xfId="7029"/>
    <cellStyle name="Comma 3 6 17 2 4 2" xfId="44842"/>
    <cellStyle name="Comma 3 6 17 2 5" xfId="48934"/>
    <cellStyle name="Comma 3 6 17 2 6" xfId="53081"/>
    <cellStyle name="Comma 3 6 17 2 7" xfId="57343"/>
    <cellStyle name="Comma 3 6 17 2 8" xfId="24813"/>
    <cellStyle name="Comma 3 6 17 2 9" xfId="59635"/>
    <cellStyle name="Comma 3 6 17 3" xfId="7030"/>
    <cellStyle name="Comma 3 6 17 3 2" xfId="31088"/>
    <cellStyle name="Comma 3 6 17 4" xfId="7031"/>
    <cellStyle name="Comma 3 6 17 4 2" xfId="34952"/>
    <cellStyle name="Comma 3 6 17 5" xfId="7032"/>
    <cellStyle name="Comma 3 6 17 5 2" xfId="38858"/>
    <cellStyle name="Comma 3 6 17 6" xfId="7033"/>
    <cellStyle name="Comma 3 6 17 6 2" xfId="42891"/>
    <cellStyle name="Comma 3 6 17 7" xfId="47011"/>
    <cellStyle name="Comma 3 6 17 8" xfId="51130"/>
    <cellStyle name="Comma 3 6 17 9" xfId="55420"/>
    <cellStyle name="Comma 3 6 18" xfId="7034"/>
    <cellStyle name="Comma 3 6 18 10" xfId="24814"/>
    <cellStyle name="Comma 3 6 18 11" xfId="59636"/>
    <cellStyle name="Comma 3 6 18 2" xfId="7035"/>
    <cellStyle name="Comma 3 6 18 2 2" xfId="7036"/>
    <cellStyle name="Comma 3 6 18 2 2 2" xfId="36929"/>
    <cellStyle name="Comma 3 6 18 2 3" xfId="7037"/>
    <cellStyle name="Comma 3 6 18 2 3 2" xfId="40833"/>
    <cellStyle name="Comma 3 6 18 2 4" xfId="7038"/>
    <cellStyle name="Comma 3 6 18 2 4 2" xfId="44894"/>
    <cellStyle name="Comma 3 6 18 2 5" xfId="48986"/>
    <cellStyle name="Comma 3 6 18 2 6" xfId="53133"/>
    <cellStyle name="Comma 3 6 18 2 7" xfId="57395"/>
    <cellStyle name="Comma 3 6 18 2 8" xfId="24815"/>
    <cellStyle name="Comma 3 6 18 2 9" xfId="59637"/>
    <cellStyle name="Comma 3 6 18 3" xfId="7039"/>
    <cellStyle name="Comma 3 6 18 3 2" xfId="31089"/>
    <cellStyle name="Comma 3 6 18 4" xfId="7040"/>
    <cellStyle name="Comma 3 6 18 4 2" xfId="35004"/>
    <cellStyle name="Comma 3 6 18 5" xfId="7041"/>
    <cellStyle name="Comma 3 6 18 5 2" xfId="38910"/>
    <cellStyle name="Comma 3 6 18 6" xfId="7042"/>
    <cellStyle name="Comma 3 6 18 6 2" xfId="42943"/>
    <cellStyle name="Comma 3 6 18 7" xfId="47063"/>
    <cellStyle name="Comma 3 6 18 8" xfId="51182"/>
    <cellStyle name="Comma 3 6 18 9" xfId="55472"/>
    <cellStyle name="Comma 3 6 19" xfId="7043"/>
    <cellStyle name="Comma 3 6 19 2" xfId="7044"/>
    <cellStyle name="Comma 3 6 19 2 2" xfId="35058"/>
    <cellStyle name="Comma 3 6 19 3" xfId="7045"/>
    <cellStyle name="Comma 3 6 19 3 2" xfId="38964"/>
    <cellStyle name="Comma 3 6 19 4" xfId="7046"/>
    <cellStyle name="Comma 3 6 19 4 2" xfId="42997"/>
    <cellStyle name="Comma 3 6 19 5" xfId="47117"/>
    <cellStyle name="Comma 3 6 19 6" xfId="51236"/>
    <cellStyle name="Comma 3 6 19 7" xfId="55526"/>
    <cellStyle name="Comma 3 6 19 8" xfId="24816"/>
    <cellStyle name="Comma 3 6 19 9" xfId="59638"/>
    <cellStyle name="Comma 3 6 2" xfId="7047"/>
    <cellStyle name="Comma 3 6 2 10" xfId="49501"/>
    <cellStyle name="Comma 3 6 2 11" xfId="53736"/>
    <cellStyle name="Comma 3 6 2 12" xfId="24817"/>
    <cellStyle name="Comma 3 6 2 13" xfId="59639"/>
    <cellStyle name="Comma 3 6 2 2" xfId="7048"/>
    <cellStyle name="Comma 3 6 2 2 10" xfId="54051"/>
    <cellStyle name="Comma 3 6 2 2 11" xfId="24818"/>
    <cellStyle name="Comma 3 6 2 2 12" xfId="59640"/>
    <cellStyle name="Comma 3 6 2 2 2" xfId="7049"/>
    <cellStyle name="Comma 3 6 2 2 2 10" xfId="24819"/>
    <cellStyle name="Comma 3 6 2 2 2 11" xfId="59641"/>
    <cellStyle name="Comma 3 6 2 2 2 2" xfId="7050"/>
    <cellStyle name="Comma 3 6 2 2 2 2 2" xfId="7051"/>
    <cellStyle name="Comma 3 6 2 2 2 2 2 2" xfId="35761"/>
    <cellStyle name="Comma 3 6 2 2 2 2 3" xfId="7052"/>
    <cellStyle name="Comma 3 6 2 2 2 2 3 2" xfId="39667"/>
    <cellStyle name="Comma 3 6 2 2 2 2 4" xfId="7053"/>
    <cellStyle name="Comma 3 6 2 2 2 2 4 2" xfId="43713"/>
    <cellStyle name="Comma 3 6 2 2 2 2 5" xfId="47820"/>
    <cellStyle name="Comma 3 6 2 2 2 2 6" xfId="51952"/>
    <cellStyle name="Comma 3 6 2 2 2 2 7" xfId="56229"/>
    <cellStyle name="Comma 3 6 2 2 2 2 8" xfId="24820"/>
    <cellStyle name="Comma 3 6 2 2 2 2 9" xfId="59642"/>
    <cellStyle name="Comma 3 6 2 2 2 3" xfId="7054"/>
    <cellStyle name="Comma 3 6 2 2 2 3 2" xfId="31092"/>
    <cellStyle name="Comma 3 6 2 2 2 4" xfId="7055"/>
    <cellStyle name="Comma 3 6 2 2 2 4 2" xfId="33816"/>
    <cellStyle name="Comma 3 6 2 2 2 5" xfId="7056"/>
    <cellStyle name="Comma 3 6 2 2 2 5 2" xfId="37745"/>
    <cellStyle name="Comma 3 6 2 2 2 6" xfId="7057"/>
    <cellStyle name="Comma 3 6 2 2 2 6 2" xfId="41762"/>
    <cellStyle name="Comma 3 6 2 2 2 7" xfId="45898"/>
    <cellStyle name="Comma 3 6 2 2 2 8" xfId="49999"/>
    <cellStyle name="Comma 3 6 2 2 2 9" xfId="54308"/>
    <cellStyle name="Comma 3 6 2 2 3" xfId="7058"/>
    <cellStyle name="Comma 3 6 2 2 3 2" xfId="7059"/>
    <cellStyle name="Comma 3 6 2 2 3 2 2" xfId="35490"/>
    <cellStyle name="Comma 3 6 2 2 3 3" xfId="7060"/>
    <cellStyle name="Comma 3 6 2 2 3 3 2" xfId="39396"/>
    <cellStyle name="Comma 3 6 2 2 3 4" xfId="7061"/>
    <cellStyle name="Comma 3 6 2 2 3 4 2" xfId="43438"/>
    <cellStyle name="Comma 3 6 2 2 3 5" xfId="47549"/>
    <cellStyle name="Comma 3 6 2 2 3 6" xfId="51677"/>
    <cellStyle name="Comma 3 6 2 2 3 7" xfId="55958"/>
    <cellStyle name="Comma 3 6 2 2 3 8" xfId="24821"/>
    <cellStyle name="Comma 3 6 2 2 3 9" xfId="59643"/>
    <cellStyle name="Comma 3 6 2 2 4" xfId="7062"/>
    <cellStyle name="Comma 3 6 2 2 4 2" xfId="31091"/>
    <cellStyle name="Comma 3 6 2 2 5" xfId="7063"/>
    <cellStyle name="Comma 3 6 2 2 5 2" xfId="33503"/>
    <cellStyle name="Comma 3 6 2 2 6" xfId="7064"/>
    <cellStyle name="Comma 3 6 2 2 6 2" xfId="37478"/>
    <cellStyle name="Comma 3 6 2 2 7" xfId="7065"/>
    <cellStyle name="Comma 3 6 2 2 7 2" xfId="41492"/>
    <cellStyle name="Comma 3 6 2 2 8" xfId="45632"/>
    <cellStyle name="Comma 3 6 2 2 9" xfId="49723"/>
    <cellStyle name="Comma 3 6 2 3" xfId="7066"/>
    <cellStyle name="Comma 3 6 2 3 10" xfId="24822"/>
    <cellStyle name="Comma 3 6 2 3 11" xfId="59644"/>
    <cellStyle name="Comma 3 6 2 3 2" xfId="7067"/>
    <cellStyle name="Comma 3 6 2 3 2 2" xfId="7068"/>
    <cellStyle name="Comma 3 6 2 3 2 2 2" xfId="35762"/>
    <cellStyle name="Comma 3 6 2 3 2 3" xfId="7069"/>
    <cellStyle name="Comma 3 6 2 3 2 3 2" xfId="39668"/>
    <cellStyle name="Comma 3 6 2 3 2 4" xfId="7070"/>
    <cellStyle name="Comma 3 6 2 3 2 4 2" xfId="43714"/>
    <cellStyle name="Comma 3 6 2 3 2 5" xfId="47821"/>
    <cellStyle name="Comma 3 6 2 3 2 6" xfId="51953"/>
    <cellStyle name="Comma 3 6 2 3 2 7" xfId="56230"/>
    <cellStyle name="Comma 3 6 2 3 2 8" xfId="24823"/>
    <cellStyle name="Comma 3 6 2 3 2 9" xfId="59645"/>
    <cellStyle name="Comma 3 6 2 3 3" xfId="7071"/>
    <cellStyle name="Comma 3 6 2 3 3 2" xfId="31093"/>
    <cellStyle name="Comma 3 6 2 3 4" xfId="7072"/>
    <cellStyle name="Comma 3 6 2 3 4 2" xfId="33817"/>
    <cellStyle name="Comma 3 6 2 3 5" xfId="7073"/>
    <cellStyle name="Comma 3 6 2 3 5 2" xfId="37746"/>
    <cellStyle name="Comma 3 6 2 3 6" xfId="7074"/>
    <cellStyle name="Comma 3 6 2 3 6 2" xfId="41763"/>
    <cellStyle name="Comma 3 6 2 3 7" xfId="45899"/>
    <cellStyle name="Comma 3 6 2 3 8" xfId="50000"/>
    <cellStyle name="Comma 3 6 2 3 9" xfId="54309"/>
    <cellStyle name="Comma 3 6 2 4" xfId="7075"/>
    <cellStyle name="Comma 3 6 2 4 2" xfId="7076"/>
    <cellStyle name="Comma 3 6 2 4 2 2" xfId="35272"/>
    <cellStyle name="Comma 3 6 2 4 3" xfId="7077"/>
    <cellStyle name="Comma 3 6 2 4 3 2" xfId="39178"/>
    <cellStyle name="Comma 3 6 2 4 4" xfId="7078"/>
    <cellStyle name="Comma 3 6 2 4 4 2" xfId="43216"/>
    <cellStyle name="Comma 3 6 2 4 5" xfId="47331"/>
    <cellStyle name="Comma 3 6 2 4 6" xfId="51455"/>
    <cellStyle name="Comma 3 6 2 4 7" xfId="55740"/>
    <cellStyle name="Comma 3 6 2 4 8" xfId="24824"/>
    <cellStyle name="Comma 3 6 2 4 9" xfId="59646"/>
    <cellStyle name="Comma 3 6 2 5" xfId="7079"/>
    <cellStyle name="Comma 3 6 2 5 2" xfId="57800"/>
    <cellStyle name="Comma 3 6 2 5 3" xfId="31090"/>
    <cellStyle name="Comma 3 6 2 6" xfId="7080"/>
    <cellStyle name="Comma 3 6 2 6 2" xfId="33287"/>
    <cellStyle name="Comma 3 6 2 7" xfId="7081"/>
    <cellStyle name="Comma 3 6 2 7 2" xfId="37262"/>
    <cellStyle name="Comma 3 6 2 8" xfId="7082"/>
    <cellStyle name="Comma 3 6 2 8 2" xfId="41276"/>
    <cellStyle name="Comma 3 6 2 9" xfId="45416"/>
    <cellStyle name="Comma 3 6 20" xfId="7083"/>
    <cellStyle name="Comma 3 6 20 2" xfId="7084"/>
    <cellStyle name="Comma 3 6 20 2 2" xfId="35162"/>
    <cellStyle name="Comma 3 6 20 3" xfId="7085"/>
    <cellStyle name="Comma 3 6 20 3 2" xfId="39068"/>
    <cellStyle name="Comma 3 6 20 4" xfId="7086"/>
    <cellStyle name="Comma 3 6 20 4 2" xfId="43101"/>
    <cellStyle name="Comma 3 6 20 5" xfId="47221"/>
    <cellStyle name="Comma 3 6 20 6" xfId="51340"/>
    <cellStyle name="Comma 3 6 20 7" xfId="55630"/>
    <cellStyle name="Comma 3 6 20 8" xfId="24825"/>
    <cellStyle name="Comma 3 6 20 9" xfId="59647"/>
    <cellStyle name="Comma 3 6 21" xfId="7087"/>
    <cellStyle name="Comma 3 6 21 2" xfId="7088"/>
    <cellStyle name="Comma 3 6 21 2 2" xfId="36983"/>
    <cellStyle name="Comma 3 6 21 3" xfId="7089"/>
    <cellStyle name="Comma 3 6 21 3 2" xfId="40887"/>
    <cellStyle name="Comma 3 6 21 4" xfId="7090"/>
    <cellStyle name="Comma 3 6 21 4 2" xfId="44948"/>
    <cellStyle name="Comma 3 6 21 5" xfId="49040"/>
    <cellStyle name="Comma 3 6 21 6" xfId="53187"/>
    <cellStyle name="Comma 3 6 21 7" xfId="57449"/>
    <cellStyle name="Comma 3 6 21 8" xfId="24826"/>
    <cellStyle name="Comma 3 6 21 9" xfId="59648"/>
    <cellStyle name="Comma 3 6 22" xfId="7091"/>
    <cellStyle name="Comma 3 6 22 2" xfId="7092"/>
    <cellStyle name="Comma 3 6 22 2 2" xfId="37040"/>
    <cellStyle name="Comma 3 6 22 3" xfId="7093"/>
    <cellStyle name="Comma 3 6 22 3 2" xfId="40943"/>
    <cellStyle name="Comma 3 6 22 4" xfId="7094"/>
    <cellStyle name="Comma 3 6 22 4 2" xfId="45004"/>
    <cellStyle name="Comma 3 6 22 5" xfId="49096"/>
    <cellStyle name="Comma 3 6 22 6" xfId="53243"/>
    <cellStyle name="Comma 3 6 22 7" xfId="57505"/>
    <cellStyle name="Comma 3 6 22 8" xfId="31080"/>
    <cellStyle name="Comma 3 6 22 9" xfId="59649"/>
    <cellStyle name="Comma 3 6 23" xfId="7095"/>
    <cellStyle name="Comma 3 6 23 2" xfId="7096"/>
    <cellStyle name="Comma 3 6 23 2 2" xfId="41001"/>
    <cellStyle name="Comma 3 6 23 3" xfId="45062"/>
    <cellStyle name="Comma 3 6 23 4" xfId="49154"/>
    <cellStyle name="Comma 3 6 23 5" xfId="53301"/>
    <cellStyle name="Comma 3 6 23 6" xfId="57563"/>
    <cellStyle name="Comma 3 6 23 7" xfId="33105"/>
    <cellStyle name="Comma 3 6 23 8" xfId="59650"/>
    <cellStyle name="Comma 3 6 24" xfId="7097"/>
    <cellStyle name="Comma 3 6 24 2" xfId="45124"/>
    <cellStyle name="Comma 3 6 24 3" xfId="49216"/>
    <cellStyle name="Comma 3 6 24 4" xfId="53363"/>
    <cellStyle name="Comma 3 6 24 5" xfId="57625"/>
    <cellStyle name="Comma 3 6 24 6" xfId="37116"/>
    <cellStyle name="Comma 3 6 25" xfId="7098"/>
    <cellStyle name="Comma 3 6 25 2" xfId="49274"/>
    <cellStyle name="Comma 3 6 25 3" xfId="53421"/>
    <cellStyle name="Comma 3 6 25 4" xfId="57683"/>
    <cellStyle name="Comma 3 6 25 5" xfId="41126"/>
    <cellStyle name="Comma 3 6 26" xfId="45263"/>
    <cellStyle name="Comma 3 6 26 2" xfId="53480"/>
    <cellStyle name="Comma 3 6 26 3" xfId="57742"/>
    <cellStyle name="Comma 3 6 27" xfId="49384"/>
    <cellStyle name="Comma 3 6 28" xfId="53601"/>
    <cellStyle name="Comma 3 6 29" xfId="24797"/>
    <cellStyle name="Comma 3 6 3" xfId="7099"/>
    <cellStyle name="Comma 3 6 3 10" xfId="53944"/>
    <cellStyle name="Comma 3 6 3 11" xfId="24827"/>
    <cellStyle name="Comma 3 6 3 12" xfId="59651"/>
    <cellStyle name="Comma 3 6 3 2" xfId="7100"/>
    <cellStyle name="Comma 3 6 3 2 10" xfId="24828"/>
    <cellStyle name="Comma 3 6 3 2 11" xfId="59652"/>
    <cellStyle name="Comma 3 6 3 2 2" xfId="7101"/>
    <cellStyle name="Comma 3 6 3 2 2 2" xfId="7102"/>
    <cellStyle name="Comma 3 6 3 2 2 2 2" xfId="35763"/>
    <cellStyle name="Comma 3 6 3 2 2 3" xfId="7103"/>
    <cellStyle name="Comma 3 6 3 2 2 3 2" xfId="39669"/>
    <cellStyle name="Comma 3 6 3 2 2 4" xfId="7104"/>
    <cellStyle name="Comma 3 6 3 2 2 4 2" xfId="43715"/>
    <cellStyle name="Comma 3 6 3 2 2 5" xfId="47822"/>
    <cellStyle name="Comma 3 6 3 2 2 6" xfId="51954"/>
    <cellStyle name="Comma 3 6 3 2 2 7" xfId="56231"/>
    <cellStyle name="Comma 3 6 3 2 2 8" xfId="24829"/>
    <cellStyle name="Comma 3 6 3 2 2 9" xfId="59653"/>
    <cellStyle name="Comma 3 6 3 2 3" xfId="7105"/>
    <cellStyle name="Comma 3 6 3 2 3 2" xfId="31095"/>
    <cellStyle name="Comma 3 6 3 2 4" xfId="7106"/>
    <cellStyle name="Comma 3 6 3 2 4 2" xfId="33818"/>
    <cellStyle name="Comma 3 6 3 2 5" xfId="7107"/>
    <cellStyle name="Comma 3 6 3 2 5 2" xfId="37747"/>
    <cellStyle name="Comma 3 6 3 2 6" xfId="7108"/>
    <cellStyle name="Comma 3 6 3 2 6 2" xfId="41764"/>
    <cellStyle name="Comma 3 6 3 2 7" xfId="45900"/>
    <cellStyle name="Comma 3 6 3 2 8" xfId="50001"/>
    <cellStyle name="Comma 3 6 3 2 9" xfId="54310"/>
    <cellStyle name="Comma 3 6 3 3" xfId="7109"/>
    <cellStyle name="Comma 3 6 3 3 2" xfId="7110"/>
    <cellStyle name="Comma 3 6 3 3 2 2" xfId="35380"/>
    <cellStyle name="Comma 3 6 3 3 3" xfId="7111"/>
    <cellStyle name="Comma 3 6 3 3 3 2" xfId="39286"/>
    <cellStyle name="Comma 3 6 3 3 4" xfId="7112"/>
    <cellStyle name="Comma 3 6 3 3 4 2" xfId="43327"/>
    <cellStyle name="Comma 3 6 3 3 5" xfId="47439"/>
    <cellStyle name="Comma 3 6 3 3 6" xfId="51566"/>
    <cellStyle name="Comma 3 6 3 3 7" xfId="55848"/>
    <cellStyle name="Comma 3 6 3 3 8" xfId="24830"/>
    <cellStyle name="Comma 3 6 3 3 9" xfId="59654"/>
    <cellStyle name="Comma 3 6 3 4" xfId="7113"/>
    <cellStyle name="Comma 3 6 3 4 2" xfId="31094"/>
    <cellStyle name="Comma 3 6 3 5" xfId="7114"/>
    <cellStyle name="Comma 3 6 3 5 2" xfId="33393"/>
    <cellStyle name="Comma 3 6 3 6" xfId="7115"/>
    <cellStyle name="Comma 3 6 3 6 2" xfId="37368"/>
    <cellStyle name="Comma 3 6 3 7" xfId="7116"/>
    <cellStyle name="Comma 3 6 3 7 2" xfId="41382"/>
    <cellStyle name="Comma 3 6 3 8" xfId="45522"/>
    <cellStyle name="Comma 3 6 3 9" xfId="49612"/>
    <cellStyle name="Comma 3 6 30" xfId="59619"/>
    <cellStyle name="Comma 3 6 4" xfId="7117"/>
    <cellStyle name="Comma 3 6 4 10" xfId="24831"/>
    <cellStyle name="Comma 3 6 4 11" xfId="59655"/>
    <cellStyle name="Comma 3 6 4 2" xfId="7118"/>
    <cellStyle name="Comma 3 6 4 2 2" xfId="7119"/>
    <cellStyle name="Comma 3 6 4 2 2 2" xfId="35764"/>
    <cellStyle name="Comma 3 6 4 2 3" xfId="7120"/>
    <cellStyle name="Comma 3 6 4 2 3 2" xfId="39670"/>
    <cellStyle name="Comma 3 6 4 2 4" xfId="7121"/>
    <cellStyle name="Comma 3 6 4 2 4 2" xfId="43716"/>
    <cellStyle name="Comma 3 6 4 2 5" xfId="47823"/>
    <cellStyle name="Comma 3 6 4 2 6" xfId="51955"/>
    <cellStyle name="Comma 3 6 4 2 7" xfId="56232"/>
    <cellStyle name="Comma 3 6 4 2 8" xfId="24832"/>
    <cellStyle name="Comma 3 6 4 2 9" xfId="59656"/>
    <cellStyle name="Comma 3 6 4 3" xfId="7122"/>
    <cellStyle name="Comma 3 6 4 3 2" xfId="31096"/>
    <cellStyle name="Comma 3 6 4 4" xfId="7123"/>
    <cellStyle name="Comma 3 6 4 4 2" xfId="33819"/>
    <cellStyle name="Comma 3 6 4 5" xfId="7124"/>
    <cellStyle name="Comma 3 6 4 5 2" xfId="37748"/>
    <cellStyle name="Comma 3 6 4 6" xfId="7125"/>
    <cellStyle name="Comma 3 6 4 6 2" xfId="41765"/>
    <cellStyle name="Comma 3 6 4 7" xfId="45901"/>
    <cellStyle name="Comma 3 6 4 8" xfId="50002"/>
    <cellStyle name="Comma 3 6 4 9" xfId="54311"/>
    <cellStyle name="Comma 3 6 5" xfId="7126"/>
    <cellStyle name="Comma 3 6 5 10" xfId="24833"/>
    <cellStyle name="Comma 3 6 5 11" xfId="59657"/>
    <cellStyle name="Comma 3 6 5 2" xfId="7127"/>
    <cellStyle name="Comma 3 6 5 2 2" xfId="7128"/>
    <cellStyle name="Comma 3 6 5 2 2 2" xfId="36210"/>
    <cellStyle name="Comma 3 6 5 2 3" xfId="7129"/>
    <cellStyle name="Comma 3 6 5 2 3 2" xfId="40116"/>
    <cellStyle name="Comma 3 6 5 2 4" xfId="7130"/>
    <cellStyle name="Comma 3 6 5 2 4 2" xfId="44177"/>
    <cellStyle name="Comma 3 6 5 2 5" xfId="48269"/>
    <cellStyle name="Comma 3 6 5 2 6" xfId="52416"/>
    <cellStyle name="Comma 3 6 5 2 7" xfId="56678"/>
    <cellStyle name="Comma 3 6 5 2 8" xfId="24834"/>
    <cellStyle name="Comma 3 6 5 2 9" xfId="59658"/>
    <cellStyle name="Comma 3 6 5 3" xfId="7131"/>
    <cellStyle name="Comma 3 6 5 3 2" xfId="31097"/>
    <cellStyle name="Comma 3 6 5 4" xfId="7132"/>
    <cellStyle name="Comma 3 6 5 4 2" xfId="34288"/>
    <cellStyle name="Comma 3 6 5 5" xfId="7133"/>
    <cellStyle name="Comma 3 6 5 5 2" xfId="38194"/>
    <cellStyle name="Comma 3 6 5 6" xfId="7134"/>
    <cellStyle name="Comma 3 6 5 6 2" xfId="42226"/>
    <cellStyle name="Comma 3 6 5 7" xfId="46347"/>
    <cellStyle name="Comma 3 6 5 8" xfId="50464"/>
    <cellStyle name="Comma 3 6 5 9" xfId="54756"/>
    <cellStyle name="Comma 3 6 6" xfId="7135"/>
    <cellStyle name="Comma 3 6 6 10" xfId="24835"/>
    <cellStyle name="Comma 3 6 6 11" xfId="59659"/>
    <cellStyle name="Comma 3 6 6 2" xfId="7136"/>
    <cellStyle name="Comma 3 6 6 2 2" xfId="7137"/>
    <cellStyle name="Comma 3 6 6 2 2 2" xfId="36264"/>
    <cellStyle name="Comma 3 6 6 2 3" xfId="7138"/>
    <cellStyle name="Comma 3 6 6 2 3 2" xfId="40170"/>
    <cellStyle name="Comma 3 6 6 2 4" xfId="7139"/>
    <cellStyle name="Comma 3 6 6 2 4 2" xfId="44231"/>
    <cellStyle name="Comma 3 6 6 2 5" xfId="48323"/>
    <cellStyle name="Comma 3 6 6 2 6" xfId="52470"/>
    <cellStyle name="Comma 3 6 6 2 7" xfId="56732"/>
    <cellStyle name="Comma 3 6 6 2 8" xfId="24836"/>
    <cellStyle name="Comma 3 6 6 2 9" xfId="59660"/>
    <cellStyle name="Comma 3 6 6 3" xfId="7140"/>
    <cellStyle name="Comma 3 6 6 3 2" xfId="31098"/>
    <cellStyle name="Comma 3 6 6 4" xfId="7141"/>
    <cellStyle name="Comma 3 6 6 4 2" xfId="34342"/>
    <cellStyle name="Comma 3 6 6 5" xfId="7142"/>
    <cellStyle name="Comma 3 6 6 5 2" xfId="38248"/>
    <cellStyle name="Comma 3 6 6 6" xfId="7143"/>
    <cellStyle name="Comma 3 6 6 6 2" xfId="42280"/>
    <cellStyle name="Comma 3 6 6 7" xfId="46401"/>
    <cellStyle name="Comma 3 6 6 8" xfId="50518"/>
    <cellStyle name="Comma 3 6 6 9" xfId="54810"/>
    <cellStyle name="Comma 3 6 7" xfId="7144"/>
    <cellStyle name="Comma 3 6 7 10" xfId="24837"/>
    <cellStyle name="Comma 3 6 7 11" xfId="59661"/>
    <cellStyle name="Comma 3 6 7 2" xfId="7145"/>
    <cellStyle name="Comma 3 6 7 2 2" xfId="7146"/>
    <cellStyle name="Comma 3 6 7 2 2 2" xfId="36318"/>
    <cellStyle name="Comma 3 6 7 2 3" xfId="7147"/>
    <cellStyle name="Comma 3 6 7 2 3 2" xfId="40224"/>
    <cellStyle name="Comma 3 6 7 2 4" xfId="7148"/>
    <cellStyle name="Comma 3 6 7 2 4 2" xfId="44285"/>
    <cellStyle name="Comma 3 6 7 2 5" xfId="48377"/>
    <cellStyle name="Comma 3 6 7 2 6" xfId="52524"/>
    <cellStyle name="Comma 3 6 7 2 7" xfId="56786"/>
    <cellStyle name="Comma 3 6 7 2 8" xfId="24838"/>
    <cellStyle name="Comma 3 6 7 2 9" xfId="59662"/>
    <cellStyle name="Comma 3 6 7 3" xfId="7149"/>
    <cellStyle name="Comma 3 6 7 3 2" xfId="31099"/>
    <cellStyle name="Comma 3 6 7 4" xfId="7150"/>
    <cellStyle name="Comma 3 6 7 4 2" xfId="34396"/>
    <cellStyle name="Comma 3 6 7 5" xfId="7151"/>
    <cellStyle name="Comma 3 6 7 5 2" xfId="38302"/>
    <cellStyle name="Comma 3 6 7 6" xfId="7152"/>
    <cellStyle name="Comma 3 6 7 6 2" xfId="42334"/>
    <cellStyle name="Comma 3 6 7 7" xfId="46455"/>
    <cellStyle name="Comma 3 6 7 8" xfId="50572"/>
    <cellStyle name="Comma 3 6 7 9" xfId="54864"/>
    <cellStyle name="Comma 3 6 8" xfId="7153"/>
    <cellStyle name="Comma 3 6 8 10" xfId="24839"/>
    <cellStyle name="Comma 3 6 8 11" xfId="59663"/>
    <cellStyle name="Comma 3 6 8 2" xfId="7154"/>
    <cellStyle name="Comma 3 6 8 2 2" xfId="7155"/>
    <cellStyle name="Comma 3 6 8 2 2 2" xfId="36370"/>
    <cellStyle name="Comma 3 6 8 2 3" xfId="7156"/>
    <cellStyle name="Comma 3 6 8 2 3 2" xfId="40276"/>
    <cellStyle name="Comma 3 6 8 2 4" xfId="7157"/>
    <cellStyle name="Comma 3 6 8 2 4 2" xfId="44337"/>
    <cellStyle name="Comma 3 6 8 2 5" xfId="48429"/>
    <cellStyle name="Comma 3 6 8 2 6" xfId="52576"/>
    <cellStyle name="Comma 3 6 8 2 7" xfId="56838"/>
    <cellStyle name="Comma 3 6 8 2 8" xfId="24840"/>
    <cellStyle name="Comma 3 6 8 2 9" xfId="59664"/>
    <cellStyle name="Comma 3 6 8 3" xfId="7158"/>
    <cellStyle name="Comma 3 6 8 3 2" xfId="31100"/>
    <cellStyle name="Comma 3 6 8 4" xfId="7159"/>
    <cellStyle name="Comma 3 6 8 4 2" xfId="34448"/>
    <cellStyle name="Comma 3 6 8 5" xfId="7160"/>
    <cellStyle name="Comma 3 6 8 5 2" xfId="38354"/>
    <cellStyle name="Comma 3 6 8 6" xfId="7161"/>
    <cellStyle name="Comma 3 6 8 6 2" xfId="42386"/>
    <cellStyle name="Comma 3 6 8 7" xfId="46507"/>
    <cellStyle name="Comma 3 6 8 8" xfId="50624"/>
    <cellStyle name="Comma 3 6 8 9" xfId="54916"/>
    <cellStyle name="Comma 3 6 9" xfId="7162"/>
    <cellStyle name="Comma 3 6 9 10" xfId="24841"/>
    <cellStyle name="Comma 3 6 9 11" xfId="59665"/>
    <cellStyle name="Comma 3 6 9 2" xfId="7163"/>
    <cellStyle name="Comma 3 6 9 2 2" xfId="7164"/>
    <cellStyle name="Comma 3 6 9 2 2 2" xfId="36423"/>
    <cellStyle name="Comma 3 6 9 2 3" xfId="7165"/>
    <cellStyle name="Comma 3 6 9 2 3 2" xfId="40329"/>
    <cellStyle name="Comma 3 6 9 2 4" xfId="7166"/>
    <cellStyle name="Comma 3 6 9 2 4 2" xfId="44390"/>
    <cellStyle name="Comma 3 6 9 2 5" xfId="48482"/>
    <cellStyle name="Comma 3 6 9 2 6" xfId="52629"/>
    <cellStyle name="Comma 3 6 9 2 7" xfId="56891"/>
    <cellStyle name="Comma 3 6 9 2 8" xfId="24842"/>
    <cellStyle name="Comma 3 6 9 2 9" xfId="59666"/>
    <cellStyle name="Comma 3 6 9 3" xfId="7167"/>
    <cellStyle name="Comma 3 6 9 3 2" xfId="31101"/>
    <cellStyle name="Comma 3 6 9 4" xfId="7168"/>
    <cellStyle name="Comma 3 6 9 4 2" xfId="34500"/>
    <cellStyle name="Comma 3 6 9 5" xfId="7169"/>
    <cellStyle name="Comma 3 6 9 5 2" xfId="38406"/>
    <cellStyle name="Comma 3 6 9 6" xfId="7170"/>
    <cellStyle name="Comma 3 6 9 6 2" xfId="42439"/>
    <cellStyle name="Comma 3 6 9 7" xfId="46559"/>
    <cellStyle name="Comma 3 6 9 8" xfId="50678"/>
    <cellStyle name="Comma 3 6 9 9" xfId="54968"/>
    <cellStyle name="Comma 3 7" xfId="7171"/>
    <cellStyle name="Comma 3 7 10" xfId="7172"/>
    <cellStyle name="Comma 3 7 10 10" xfId="24844"/>
    <cellStyle name="Comma 3 7 10 11" xfId="59668"/>
    <cellStyle name="Comma 3 7 10 2" xfId="7173"/>
    <cellStyle name="Comma 3 7 10 2 2" xfId="7174"/>
    <cellStyle name="Comma 3 7 10 2 2 2" xfId="36477"/>
    <cellStyle name="Comma 3 7 10 2 3" xfId="7175"/>
    <cellStyle name="Comma 3 7 10 2 3 2" xfId="40383"/>
    <cellStyle name="Comma 3 7 10 2 4" xfId="7176"/>
    <cellStyle name="Comma 3 7 10 2 4 2" xfId="44444"/>
    <cellStyle name="Comma 3 7 10 2 5" xfId="48536"/>
    <cellStyle name="Comma 3 7 10 2 6" xfId="52683"/>
    <cellStyle name="Comma 3 7 10 2 7" xfId="56945"/>
    <cellStyle name="Comma 3 7 10 2 8" xfId="24845"/>
    <cellStyle name="Comma 3 7 10 2 9" xfId="59669"/>
    <cellStyle name="Comma 3 7 10 3" xfId="7177"/>
    <cellStyle name="Comma 3 7 10 3 2" xfId="31103"/>
    <cellStyle name="Comma 3 7 10 4" xfId="7178"/>
    <cellStyle name="Comma 3 7 10 4 2" xfId="34554"/>
    <cellStyle name="Comma 3 7 10 5" xfId="7179"/>
    <cellStyle name="Comma 3 7 10 5 2" xfId="38460"/>
    <cellStyle name="Comma 3 7 10 6" xfId="7180"/>
    <cellStyle name="Comma 3 7 10 6 2" xfId="42493"/>
    <cellStyle name="Comma 3 7 10 7" xfId="46613"/>
    <cellStyle name="Comma 3 7 10 8" xfId="50732"/>
    <cellStyle name="Comma 3 7 10 9" xfId="55022"/>
    <cellStyle name="Comma 3 7 11" xfId="7181"/>
    <cellStyle name="Comma 3 7 11 10" xfId="24846"/>
    <cellStyle name="Comma 3 7 11 11" xfId="59670"/>
    <cellStyle name="Comma 3 7 11 2" xfId="7182"/>
    <cellStyle name="Comma 3 7 11 2 2" xfId="7183"/>
    <cellStyle name="Comma 3 7 11 2 2 2" xfId="36537"/>
    <cellStyle name="Comma 3 7 11 2 3" xfId="7184"/>
    <cellStyle name="Comma 3 7 11 2 3 2" xfId="40443"/>
    <cellStyle name="Comma 3 7 11 2 4" xfId="7185"/>
    <cellStyle name="Comma 3 7 11 2 4 2" xfId="44504"/>
    <cellStyle name="Comma 3 7 11 2 5" xfId="48596"/>
    <cellStyle name="Comma 3 7 11 2 6" xfId="52743"/>
    <cellStyle name="Comma 3 7 11 2 7" xfId="57005"/>
    <cellStyle name="Comma 3 7 11 2 8" xfId="24847"/>
    <cellStyle name="Comma 3 7 11 2 9" xfId="59671"/>
    <cellStyle name="Comma 3 7 11 3" xfId="7186"/>
    <cellStyle name="Comma 3 7 11 3 2" xfId="31104"/>
    <cellStyle name="Comma 3 7 11 4" xfId="7187"/>
    <cellStyle name="Comma 3 7 11 4 2" xfId="34614"/>
    <cellStyle name="Comma 3 7 11 5" xfId="7188"/>
    <cellStyle name="Comma 3 7 11 5 2" xfId="38520"/>
    <cellStyle name="Comma 3 7 11 6" xfId="7189"/>
    <cellStyle name="Comma 3 7 11 6 2" xfId="42553"/>
    <cellStyle name="Comma 3 7 11 7" xfId="46673"/>
    <cellStyle name="Comma 3 7 11 8" xfId="50792"/>
    <cellStyle name="Comma 3 7 11 9" xfId="55082"/>
    <cellStyle name="Comma 3 7 12" xfId="7190"/>
    <cellStyle name="Comma 3 7 12 10" xfId="24848"/>
    <cellStyle name="Comma 3 7 12 11" xfId="59672"/>
    <cellStyle name="Comma 3 7 12 2" xfId="7191"/>
    <cellStyle name="Comma 3 7 12 2 2" xfId="7192"/>
    <cellStyle name="Comma 3 7 12 2 2 2" xfId="36595"/>
    <cellStyle name="Comma 3 7 12 2 3" xfId="7193"/>
    <cellStyle name="Comma 3 7 12 2 3 2" xfId="40501"/>
    <cellStyle name="Comma 3 7 12 2 4" xfId="7194"/>
    <cellStyle name="Comma 3 7 12 2 4 2" xfId="44562"/>
    <cellStyle name="Comma 3 7 12 2 5" xfId="48654"/>
    <cellStyle name="Comma 3 7 12 2 6" xfId="52801"/>
    <cellStyle name="Comma 3 7 12 2 7" xfId="57063"/>
    <cellStyle name="Comma 3 7 12 2 8" xfId="24849"/>
    <cellStyle name="Comma 3 7 12 2 9" xfId="59673"/>
    <cellStyle name="Comma 3 7 12 3" xfId="7195"/>
    <cellStyle name="Comma 3 7 12 3 2" xfId="31105"/>
    <cellStyle name="Comma 3 7 12 4" xfId="7196"/>
    <cellStyle name="Comma 3 7 12 4 2" xfId="34672"/>
    <cellStyle name="Comma 3 7 12 5" xfId="7197"/>
    <cellStyle name="Comma 3 7 12 5 2" xfId="38578"/>
    <cellStyle name="Comma 3 7 12 6" xfId="7198"/>
    <cellStyle name="Comma 3 7 12 6 2" xfId="42611"/>
    <cellStyle name="Comma 3 7 12 7" xfId="46731"/>
    <cellStyle name="Comma 3 7 12 8" xfId="50850"/>
    <cellStyle name="Comma 3 7 12 9" xfId="55140"/>
    <cellStyle name="Comma 3 7 13" xfId="7199"/>
    <cellStyle name="Comma 3 7 13 10" xfId="24850"/>
    <cellStyle name="Comma 3 7 13 11" xfId="59674"/>
    <cellStyle name="Comma 3 7 13 2" xfId="7200"/>
    <cellStyle name="Comma 3 7 13 2 2" xfId="7201"/>
    <cellStyle name="Comma 3 7 13 2 2 2" xfId="36653"/>
    <cellStyle name="Comma 3 7 13 2 3" xfId="7202"/>
    <cellStyle name="Comma 3 7 13 2 3 2" xfId="40558"/>
    <cellStyle name="Comma 3 7 13 2 4" xfId="7203"/>
    <cellStyle name="Comma 3 7 13 2 4 2" xfId="44619"/>
    <cellStyle name="Comma 3 7 13 2 5" xfId="48711"/>
    <cellStyle name="Comma 3 7 13 2 6" xfId="52858"/>
    <cellStyle name="Comma 3 7 13 2 7" xfId="57120"/>
    <cellStyle name="Comma 3 7 13 2 8" xfId="24851"/>
    <cellStyle name="Comma 3 7 13 2 9" xfId="59675"/>
    <cellStyle name="Comma 3 7 13 3" xfId="7204"/>
    <cellStyle name="Comma 3 7 13 3 2" xfId="31106"/>
    <cellStyle name="Comma 3 7 13 4" xfId="7205"/>
    <cellStyle name="Comma 3 7 13 4 2" xfId="34729"/>
    <cellStyle name="Comma 3 7 13 5" xfId="7206"/>
    <cellStyle name="Comma 3 7 13 5 2" xfId="38635"/>
    <cellStyle name="Comma 3 7 13 6" xfId="7207"/>
    <cellStyle name="Comma 3 7 13 6 2" xfId="42668"/>
    <cellStyle name="Comma 3 7 13 7" xfId="46788"/>
    <cellStyle name="Comma 3 7 13 8" xfId="50907"/>
    <cellStyle name="Comma 3 7 13 9" xfId="55197"/>
    <cellStyle name="Comma 3 7 14" xfId="7208"/>
    <cellStyle name="Comma 3 7 14 10" xfId="24852"/>
    <cellStyle name="Comma 3 7 14 11" xfId="59676"/>
    <cellStyle name="Comma 3 7 14 2" xfId="7209"/>
    <cellStyle name="Comma 3 7 14 2 2" xfId="7210"/>
    <cellStyle name="Comma 3 7 14 2 2 2" xfId="36706"/>
    <cellStyle name="Comma 3 7 14 2 3" xfId="7211"/>
    <cellStyle name="Comma 3 7 14 2 3 2" xfId="40611"/>
    <cellStyle name="Comma 3 7 14 2 4" xfId="7212"/>
    <cellStyle name="Comma 3 7 14 2 4 2" xfId="44672"/>
    <cellStyle name="Comma 3 7 14 2 5" xfId="48764"/>
    <cellStyle name="Comma 3 7 14 2 6" xfId="52911"/>
    <cellStyle name="Comma 3 7 14 2 7" xfId="57173"/>
    <cellStyle name="Comma 3 7 14 2 8" xfId="24853"/>
    <cellStyle name="Comma 3 7 14 2 9" xfId="59677"/>
    <cellStyle name="Comma 3 7 14 3" xfId="7213"/>
    <cellStyle name="Comma 3 7 14 3 2" xfId="31107"/>
    <cellStyle name="Comma 3 7 14 4" xfId="7214"/>
    <cellStyle name="Comma 3 7 14 4 2" xfId="34782"/>
    <cellStyle name="Comma 3 7 14 5" xfId="7215"/>
    <cellStyle name="Comma 3 7 14 5 2" xfId="38688"/>
    <cellStyle name="Comma 3 7 14 6" xfId="7216"/>
    <cellStyle name="Comma 3 7 14 6 2" xfId="42721"/>
    <cellStyle name="Comma 3 7 14 7" xfId="46841"/>
    <cellStyle name="Comma 3 7 14 8" xfId="50960"/>
    <cellStyle name="Comma 3 7 14 9" xfId="55250"/>
    <cellStyle name="Comma 3 7 15" xfId="7217"/>
    <cellStyle name="Comma 3 7 15 10" xfId="24854"/>
    <cellStyle name="Comma 3 7 15 11" xfId="59678"/>
    <cellStyle name="Comma 3 7 15 2" xfId="7218"/>
    <cellStyle name="Comma 3 7 15 2 2" xfId="7219"/>
    <cellStyle name="Comma 3 7 15 2 2 2" xfId="36769"/>
    <cellStyle name="Comma 3 7 15 2 3" xfId="7220"/>
    <cellStyle name="Comma 3 7 15 2 3 2" xfId="40673"/>
    <cellStyle name="Comma 3 7 15 2 4" xfId="7221"/>
    <cellStyle name="Comma 3 7 15 2 4 2" xfId="44734"/>
    <cellStyle name="Comma 3 7 15 2 5" xfId="48826"/>
    <cellStyle name="Comma 3 7 15 2 6" xfId="52973"/>
    <cellStyle name="Comma 3 7 15 2 7" xfId="57235"/>
    <cellStyle name="Comma 3 7 15 2 8" xfId="24855"/>
    <cellStyle name="Comma 3 7 15 2 9" xfId="59679"/>
    <cellStyle name="Comma 3 7 15 3" xfId="7222"/>
    <cellStyle name="Comma 3 7 15 3 2" xfId="31108"/>
    <cellStyle name="Comma 3 7 15 4" xfId="7223"/>
    <cellStyle name="Comma 3 7 15 4 2" xfId="34844"/>
    <cellStyle name="Comma 3 7 15 5" xfId="7224"/>
    <cellStyle name="Comma 3 7 15 5 2" xfId="38750"/>
    <cellStyle name="Comma 3 7 15 6" xfId="7225"/>
    <cellStyle name="Comma 3 7 15 6 2" xfId="42783"/>
    <cellStyle name="Comma 3 7 15 7" xfId="46903"/>
    <cellStyle name="Comma 3 7 15 8" xfId="51022"/>
    <cellStyle name="Comma 3 7 15 9" xfId="55312"/>
    <cellStyle name="Comma 3 7 16" xfId="7226"/>
    <cellStyle name="Comma 3 7 16 10" xfId="24856"/>
    <cellStyle name="Comma 3 7 16 11" xfId="59680"/>
    <cellStyle name="Comma 3 7 16 2" xfId="7227"/>
    <cellStyle name="Comma 3 7 16 2 2" xfId="7228"/>
    <cellStyle name="Comma 3 7 16 2 2 2" xfId="36826"/>
    <cellStyle name="Comma 3 7 16 2 3" xfId="7229"/>
    <cellStyle name="Comma 3 7 16 2 3 2" xfId="40730"/>
    <cellStyle name="Comma 3 7 16 2 4" xfId="7230"/>
    <cellStyle name="Comma 3 7 16 2 4 2" xfId="44791"/>
    <cellStyle name="Comma 3 7 16 2 5" xfId="48883"/>
    <cellStyle name="Comma 3 7 16 2 6" xfId="53030"/>
    <cellStyle name="Comma 3 7 16 2 7" xfId="57292"/>
    <cellStyle name="Comma 3 7 16 2 8" xfId="24857"/>
    <cellStyle name="Comma 3 7 16 2 9" xfId="59681"/>
    <cellStyle name="Comma 3 7 16 3" xfId="7231"/>
    <cellStyle name="Comma 3 7 16 3 2" xfId="31109"/>
    <cellStyle name="Comma 3 7 16 4" xfId="7232"/>
    <cellStyle name="Comma 3 7 16 4 2" xfId="34901"/>
    <cellStyle name="Comma 3 7 16 5" xfId="7233"/>
    <cellStyle name="Comma 3 7 16 5 2" xfId="38807"/>
    <cellStyle name="Comma 3 7 16 6" xfId="7234"/>
    <cellStyle name="Comma 3 7 16 6 2" xfId="42840"/>
    <cellStyle name="Comma 3 7 16 7" xfId="46960"/>
    <cellStyle name="Comma 3 7 16 8" xfId="51079"/>
    <cellStyle name="Comma 3 7 16 9" xfId="55369"/>
    <cellStyle name="Comma 3 7 17" xfId="7235"/>
    <cellStyle name="Comma 3 7 17 10" xfId="24858"/>
    <cellStyle name="Comma 3 7 17 11" xfId="59682"/>
    <cellStyle name="Comma 3 7 17 2" xfId="7236"/>
    <cellStyle name="Comma 3 7 17 2 2" xfId="7237"/>
    <cellStyle name="Comma 3 7 17 2 2 2" xfId="36878"/>
    <cellStyle name="Comma 3 7 17 2 3" xfId="7238"/>
    <cellStyle name="Comma 3 7 17 2 3 2" xfId="40782"/>
    <cellStyle name="Comma 3 7 17 2 4" xfId="7239"/>
    <cellStyle name="Comma 3 7 17 2 4 2" xfId="44843"/>
    <cellStyle name="Comma 3 7 17 2 5" xfId="48935"/>
    <cellStyle name="Comma 3 7 17 2 6" xfId="53082"/>
    <cellStyle name="Comma 3 7 17 2 7" xfId="57344"/>
    <cellStyle name="Comma 3 7 17 2 8" xfId="24859"/>
    <cellStyle name="Comma 3 7 17 2 9" xfId="59683"/>
    <cellStyle name="Comma 3 7 17 3" xfId="7240"/>
    <cellStyle name="Comma 3 7 17 3 2" xfId="31110"/>
    <cellStyle name="Comma 3 7 17 4" xfId="7241"/>
    <cellStyle name="Comma 3 7 17 4 2" xfId="34953"/>
    <cellStyle name="Comma 3 7 17 5" xfId="7242"/>
    <cellStyle name="Comma 3 7 17 5 2" xfId="38859"/>
    <cellStyle name="Comma 3 7 17 6" xfId="7243"/>
    <cellStyle name="Comma 3 7 17 6 2" xfId="42892"/>
    <cellStyle name="Comma 3 7 17 7" xfId="47012"/>
    <cellStyle name="Comma 3 7 17 8" xfId="51131"/>
    <cellStyle name="Comma 3 7 17 9" xfId="55421"/>
    <cellStyle name="Comma 3 7 18" xfId="7244"/>
    <cellStyle name="Comma 3 7 18 10" xfId="24860"/>
    <cellStyle name="Comma 3 7 18 11" xfId="59684"/>
    <cellStyle name="Comma 3 7 18 2" xfId="7245"/>
    <cellStyle name="Comma 3 7 18 2 2" xfId="7246"/>
    <cellStyle name="Comma 3 7 18 2 2 2" xfId="36930"/>
    <cellStyle name="Comma 3 7 18 2 3" xfId="7247"/>
    <cellStyle name="Comma 3 7 18 2 3 2" xfId="40834"/>
    <cellStyle name="Comma 3 7 18 2 4" xfId="7248"/>
    <cellStyle name="Comma 3 7 18 2 4 2" xfId="44895"/>
    <cellStyle name="Comma 3 7 18 2 5" xfId="48987"/>
    <cellStyle name="Comma 3 7 18 2 6" xfId="53134"/>
    <cellStyle name="Comma 3 7 18 2 7" xfId="57396"/>
    <cellStyle name="Comma 3 7 18 2 8" xfId="24861"/>
    <cellStyle name="Comma 3 7 18 2 9" xfId="59685"/>
    <cellStyle name="Comma 3 7 18 3" xfId="7249"/>
    <cellStyle name="Comma 3 7 18 3 2" xfId="31111"/>
    <cellStyle name="Comma 3 7 18 4" xfId="7250"/>
    <cellStyle name="Comma 3 7 18 4 2" xfId="35005"/>
    <cellStyle name="Comma 3 7 18 5" xfId="7251"/>
    <cellStyle name="Comma 3 7 18 5 2" xfId="38911"/>
    <cellStyle name="Comma 3 7 18 6" xfId="7252"/>
    <cellStyle name="Comma 3 7 18 6 2" xfId="42944"/>
    <cellStyle name="Comma 3 7 18 7" xfId="47064"/>
    <cellStyle name="Comma 3 7 18 8" xfId="51183"/>
    <cellStyle name="Comma 3 7 18 9" xfId="55473"/>
    <cellStyle name="Comma 3 7 19" xfId="7253"/>
    <cellStyle name="Comma 3 7 19 2" xfId="7254"/>
    <cellStyle name="Comma 3 7 19 2 2" xfId="35059"/>
    <cellStyle name="Comma 3 7 19 3" xfId="7255"/>
    <cellStyle name="Comma 3 7 19 3 2" xfId="38965"/>
    <cellStyle name="Comma 3 7 19 4" xfId="7256"/>
    <cellStyle name="Comma 3 7 19 4 2" xfId="42998"/>
    <cellStyle name="Comma 3 7 19 5" xfId="47118"/>
    <cellStyle name="Comma 3 7 19 6" xfId="51237"/>
    <cellStyle name="Comma 3 7 19 7" xfId="55527"/>
    <cellStyle name="Comma 3 7 19 8" xfId="24862"/>
    <cellStyle name="Comma 3 7 19 9" xfId="59686"/>
    <cellStyle name="Comma 3 7 2" xfId="7257"/>
    <cellStyle name="Comma 3 7 2 10" xfId="49511"/>
    <cellStyle name="Comma 3 7 2 11" xfId="53737"/>
    <cellStyle name="Comma 3 7 2 12" xfId="24863"/>
    <cellStyle name="Comma 3 7 2 13" xfId="59687"/>
    <cellStyle name="Comma 3 7 2 2" xfId="7258"/>
    <cellStyle name="Comma 3 7 2 2 10" xfId="54061"/>
    <cellStyle name="Comma 3 7 2 2 11" xfId="24864"/>
    <cellStyle name="Comma 3 7 2 2 12" xfId="59688"/>
    <cellStyle name="Comma 3 7 2 2 2" xfId="7259"/>
    <cellStyle name="Comma 3 7 2 2 2 10" xfId="24865"/>
    <cellStyle name="Comma 3 7 2 2 2 11" xfId="59689"/>
    <cellStyle name="Comma 3 7 2 2 2 2" xfId="7260"/>
    <cellStyle name="Comma 3 7 2 2 2 2 2" xfId="7261"/>
    <cellStyle name="Comma 3 7 2 2 2 2 2 2" xfId="35765"/>
    <cellStyle name="Comma 3 7 2 2 2 2 3" xfId="7262"/>
    <cellStyle name="Comma 3 7 2 2 2 2 3 2" xfId="39671"/>
    <cellStyle name="Comma 3 7 2 2 2 2 4" xfId="7263"/>
    <cellStyle name="Comma 3 7 2 2 2 2 4 2" xfId="43717"/>
    <cellStyle name="Comma 3 7 2 2 2 2 5" xfId="47824"/>
    <cellStyle name="Comma 3 7 2 2 2 2 6" xfId="51956"/>
    <cellStyle name="Comma 3 7 2 2 2 2 7" xfId="56233"/>
    <cellStyle name="Comma 3 7 2 2 2 2 8" xfId="24866"/>
    <cellStyle name="Comma 3 7 2 2 2 2 9" xfId="59690"/>
    <cellStyle name="Comma 3 7 2 2 2 3" xfId="7264"/>
    <cellStyle name="Comma 3 7 2 2 2 3 2" xfId="31114"/>
    <cellStyle name="Comma 3 7 2 2 2 4" xfId="7265"/>
    <cellStyle name="Comma 3 7 2 2 2 4 2" xfId="33820"/>
    <cellStyle name="Comma 3 7 2 2 2 5" xfId="7266"/>
    <cellStyle name="Comma 3 7 2 2 2 5 2" xfId="37749"/>
    <cellStyle name="Comma 3 7 2 2 2 6" xfId="7267"/>
    <cellStyle name="Comma 3 7 2 2 2 6 2" xfId="41766"/>
    <cellStyle name="Comma 3 7 2 2 2 7" xfId="45902"/>
    <cellStyle name="Comma 3 7 2 2 2 8" xfId="50003"/>
    <cellStyle name="Comma 3 7 2 2 2 9" xfId="54312"/>
    <cellStyle name="Comma 3 7 2 2 3" xfId="7268"/>
    <cellStyle name="Comma 3 7 2 2 3 2" xfId="7269"/>
    <cellStyle name="Comma 3 7 2 2 3 2 2" xfId="35500"/>
    <cellStyle name="Comma 3 7 2 2 3 3" xfId="7270"/>
    <cellStyle name="Comma 3 7 2 2 3 3 2" xfId="39406"/>
    <cellStyle name="Comma 3 7 2 2 3 4" xfId="7271"/>
    <cellStyle name="Comma 3 7 2 2 3 4 2" xfId="43448"/>
    <cellStyle name="Comma 3 7 2 2 3 5" xfId="47559"/>
    <cellStyle name="Comma 3 7 2 2 3 6" xfId="51687"/>
    <cellStyle name="Comma 3 7 2 2 3 7" xfId="55968"/>
    <cellStyle name="Comma 3 7 2 2 3 8" xfId="24867"/>
    <cellStyle name="Comma 3 7 2 2 3 9" xfId="59691"/>
    <cellStyle name="Comma 3 7 2 2 4" xfId="7272"/>
    <cellStyle name="Comma 3 7 2 2 4 2" xfId="31113"/>
    <cellStyle name="Comma 3 7 2 2 5" xfId="7273"/>
    <cellStyle name="Comma 3 7 2 2 5 2" xfId="33513"/>
    <cellStyle name="Comma 3 7 2 2 6" xfId="7274"/>
    <cellStyle name="Comma 3 7 2 2 6 2" xfId="37488"/>
    <cellStyle name="Comma 3 7 2 2 7" xfId="7275"/>
    <cellStyle name="Comma 3 7 2 2 7 2" xfId="41502"/>
    <cellStyle name="Comma 3 7 2 2 8" xfId="45642"/>
    <cellStyle name="Comma 3 7 2 2 9" xfId="49733"/>
    <cellStyle name="Comma 3 7 2 3" xfId="7276"/>
    <cellStyle name="Comma 3 7 2 3 10" xfId="24868"/>
    <cellStyle name="Comma 3 7 2 3 11" xfId="59692"/>
    <cellStyle name="Comma 3 7 2 3 2" xfId="7277"/>
    <cellStyle name="Comma 3 7 2 3 2 2" xfId="7278"/>
    <cellStyle name="Comma 3 7 2 3 2 2 2" xfId="35766"/>
    <cellStyle name="Comma 3 7 2 3 2 3" xfId="7279"/>
    <cellStyle name="Comma 3 7 2 3 2 3 2" xfId="39672"/>
    <cellStyle name="Comma 3 7 2 3 2 4" xfId="7280"/>
    <cellStyle name="Comma 3 7 2 3 2 4 2" xfId="43718"/>
    <cellStyle name="Comma 3 7 2 3 2 5" xfId="47825"/>
    <cellStyle name="Comma 3 7 2 3 2 6" xfId="51957"/>
    <cellStyle name="Comma 3 7 2 3 2 7" xfId="56234"/>
    <cellStyle name="Comma 3 7 2 3 2 8" xfId="24869"/>
    <cellStyle name="Comma 3 7 2 3 2 9" xfId="59693"/>
    <cellStyle name="Comma 3 7 2 3 3" xfId="7281"/>
    <cellStyle name="Comma 3 7 2 3 3 2" xfId="31115"/>
    <cellStyle name="Comma 3 7 2 3 4" xfId="7282"/>
    <cellStyle name="Comma 3 7 2 3 4 2" xfId="33821"/>
    <cellStyle name="Comma 3 7 2 3 5" xfId="7283"/>
    <cellStyle name="Comma 3 7 2 3 5 2" xfId="37750"/>
    <cellStyle name="Comma 3 7 2 3 6" xfId="7284"/>
    <cellStyle name="Comma 3 7 2 3 6 2" xfId="41767"/>
    <cellStyle name="Comma 3 7 2 3 7" xfId="45903"/>
    <cellStyle name="Comma 3 7 2 3 8" xfId="50004"/>
    <cellStyle name="Comma 3 7 2 3 9" xfId="54313"/>
    <cellStyle name="Comma 3 7 2 4" xfId="7285"/>
    <cellStyle name="Comma 3 7 2 4 2" xfId="7286"/>
    <cellStyle name="Comma 3 7 2 4 2 2" xfId="35282"/>
    <cellStyle name="Comma 3 7 2 4 3" xfId="7287"/>
    <cellStyle name="Comma 3 7 2 4 3 2" xfId="39188"/>
    <cellStyle name="Comma 3 7 2 4 4" xfId="7288"/>
    <cellStyle name="Comma 3 7 2 4 4 2" xfId="43226"/>
    <cellStyle name="Comma 3 7 2 4 5" xfId="47341"/>
    <cellStyle name="Comma 3 7 2 4 6" xfId="51465"/>
    <cellStyle name="Comma 3 7 2 4 7" xfId="55750"/>
    <cellStyle name="Comma 3 7 2 4 8" xfId="24870"/>
    <cellStyle name="Comma 3 7 2 4 9" xfId="59694"/>
    <cellStyle name="Comma 3 7 2 5" xfId="7289"/>
    <cellStyle name="Comma 3 7 2 5 2" xfId="57801"/>
    <cellStyle name="Comma 3 7 2 5 3" xfId="31112"/>
    <cellStyle name="Comma 3 7 2 6" xfId="7290"/>
    <cellStyle name="Comma 3 7 2 6 2" xfId="33297"/>
    <cellStyle name="Comma 3 7 2 7" xfId="7291"/>
    <cellStyle name="Comma 3 7 2 7 2" xfId="37272"/>
    <cellStyle name="Comma 3 7 2 8" xfId="7292"/>
    <cellStyle name="Comma 3 7 2 8 2" xfId="41286"/>
    <cellStyle name="Comma 3 7 2 9" xfId="45426"/>
    <cellStyle name="Comma 3 7 20" xfId="7293"/>
    <cellStyle name="Comma 3 7 20 2" xfId="7294"/>
    <cellStyle name="Comma 3 7 20 2 2" xfId="35172"/>
    <cellStyle name="Comma 3 7 20 3" xfId="7295"/>
    <cellStyle name="Comma 3 7 20 3 2" xfId="39078"/>
    <cellStyle name="Comma 3 7 20 4" xfId="7296"/>
    <cellStyle name="Comma 3 7 20 4 2" xfId="43111"/>
    <cellStyle name="Comma 3 7 20 5" xfId="47231"/>
    <cellStyle name="Comma 3 7 20 6" xfId="51350"/>
    <cellStyle name="Comma 3 7 20 7" xfId="55640"/>
    <cellStyle name="Comma 3 7 20 8" xfId="24871"/>
    <cellStyle name="Comma 3 7 20 9" xfId="59695"/>
    <cellStyle name="Comma 3 7 21" xfId="7297"/>
    <cellStyle name="Comma 3 7 21 2" xfId="7298"/>
    <cellStyle name="Comma 3 7 21 2 2" xfId="36984"/>
    <cellStyle name="Comma 3 7 21 3" xfId="7299"/>
    <cellStyle name="Comma 3 7 21 3 2" xfId="40888"/>
    <cellStyle name="Comma 3 7 21 4" xfId="7300"/>
    <cellStyle name="Comma 3 7 21 4 2" xfId="44949"/>
    <cellStyle name="Comma 3 7 21 5" xfId="49041"/>
    <cellStyle name="Comma 3 7 21 6" xfId="53188"/>
    <cellStyle name="Comma 3 7 21 7" xfId="57450"/>
    <cellStyle name="Comma 3 7 21 8" xfId="24872"/>
    <cellStyle name="Comma 3 7 21 9" xfId="59696"/>
    <cellStyle name="Comma 3 7 22" xfId="7301"/>
    <cellStyle name="Comma 3 7 22 2" xfId="7302"/>
    <cellStyle name="Comma 3 7 22 2 2" xfId="37041"/>
    <cellStyle name="Comma 3 7 22 3" xfId="7303"/>
    <cellStyle name="Comma 3 7 22 3 2" xfId="40944"/>
    <cellStyle name="Comma 3 7 22 4" xfId="45005"/>
    <cellStyle name="Comma 3 7 22 5" xfId="49097"/>
    <cellStyle name="Comma 3 7 22 6" xfId="53244"/>
    <cellStyle name="Comma 3 7 22 7" xfId="57506"/>
    <cellStyle name="Comma 3 7 22 8" xfId="31102"/>
    <cellStyle name="Comma 3 7 23" xfId="7304"/>
    <cellStyle name="Comma 3 7 23 2" xfId="7305"/>
    <cellStyle name="Comma 3 7 23 2 2" xfId="41002"/>
    <cellStyle name="Comma 3 7 23 3" xfId="45063"/>
    <cellStyle name="Comma 3 7 23 4" xfId="49155"/>
    <cellStyle name="Comma 3 7 23 5" xfId="53302"/>
    <cellStyle name="Comma 3 7 23 6" xfId="57564"/>
    <cellStyle name="Comma 3 7 23 7" xfId="33106"/>
    <cellStyle name="Comma 3 7 24" xfId="7306"/>
    <cellStyle name="Comma 3 7 24 2" xfId="45125"/>
    <cellStyle name="Comma 3 7 24 3" xfId="49217"/>
    <cellStyle name="Comma 3 7 24 4" xfId="53364"/>
    <cellStyle name="Comma 3 7 24 5" xfId="57626"/>
    <cellStyle name="Comma 3 7 24 6" xfId="37117"/>
    <cellStyle name="Comma 3 7 25" xfId="7307"/>
    <cellStyle name="Comma 3 7 25 2" xfId="49275"/>
    <cellStyle name="Comma 3 7 25 3" xfId="53422"/>
    <cellStyle name="Comma 3 7 25 4" xfId="57684"/>
    <cellStyle name="Comma 3 7 25 5" xfId="41127"/>
    <cellStyle name="Comma 3 7 26" xfId="45264"/>
    <cellStyle name="Comma 3 7 26 2" xfId="53481"/>
    <cellStyle name="Comma 3 7 26 3" xfId="57743"/>
    <cellStyle name="Comma 3 7 27" xfId="49394"/>
    <cellStyle name="Comma 3 7 28" xfId="53602"/>
    <cellStyle name="Comma 3 7 29" xfId="24843"/>
    <cellStyle name="Comma 3 7 3" xfId="7308"/>
    <cellStyle name="Comma 3 7 3 10" xfId="53954"/>
    <cellStyle name="Comma 3 7 3 11" xfId="24873"/>
    <cellStyle name="Comma 3 7 3 12" xfId="59697"/>
    <cellStyle name="Comma 3 7 3 2" xfId="7309"/>
    <cellStyle name="Comma 3 7 3 2 10" xfId="24874"/>
    <cellStyle name="Comma 3 7 3 2 11" xfId="59698"/>
    <cellStyle name="Comma 3 7 3 2 2" xfId="7310"/>
    <cellStyle name="Comma 3 7 3 2 2 2" xfId="7311"/>
    <cellStyle name="Comma 3 7 3 2 2 2 2" xfId="35767"/>
    <cellStyle name="Comma 3 7 3 2 2 3" xfId="7312"/>
    <cellStyle name="Comma 3 7 3 2 2 3 2" xfId="39673"/>
    <cellStyle name="Comma 3 7 3 2 2 4" xfId="7313"/>
    <cellStyle name="Comma 3 7 3 2 2 4 2" xfId="43719"/>
    <cellStyle name="Comma 3 7 3 2 2 5" xfId="47826"/>
    <cellStyle name="Comma 3 7 3 2 2 6" xfId="51958"/>
    <cellStyle name="Comma 3 7 3 2 2 7" xfId="56235"/>
    <cellStyle name="Comma 3 7 3 2 2 8" xfId="24875"/>
    <cellStyle name="Comma 3 7 3 2 2 9" xfId="59699"/>
    <cellStyle name="Comma 3 7 3 2 3" xfId="7314"/>
    <cellStyle name="Comma 3 7 3 2 3 2" xfId="31117"/>
    <cellStyle name="Comma 3 7 3 2 4" xfId="7315"/>
    <cellStyle name="Comma 3 7 3 2 4 2" xfId="33822"/>
    <cellStyle name="Comma 3 7 3 2 5" xfId="7316"/>
    <cellStyle name="Comma 3 7 3 2 5 2" xfId="37751"/>
    <cellStyle name="Comma 3 7 3 2 6" xfId="7317"/>
    <cellStyle name="Comma 3 7 3 2 6 2" xfId="41768"/>
    <cellStyle name="Comma 3 7 3 2 7" xfId="45904"/>
    <cellStyle name="Comma 3 7 3 2 8" xfId="50005"/>
    <cellStyle name="Comma 3 7 3 2 9" xfId="54314"/>
    <cellStyle name="Comma 3 7 3 3" xfId="7318"/>
    <cellStyle name="Comma 3 7 3 3 2" xfId="7319"/>
    <cellStyle name="Comma 3 7 3 3 2 2" xfId="35390"/>
    <cellStyle name="Comma 3 7 3 3 3" xfId="7320"/>
    <cellStyle name="Comma 3 7 3 3 3 2" xfId="39296"/>
    <cellStyle name="Comma 3 7 3 3 4" xfId="7321"/>
    <cellStyle name="Comma 3 7 3 3 4 2" xfId="43337"/>
    <cellStyle name="Comma 3 7 3 3 5" xfId="47449"/>
    <cellStyle name="Comma 3 7 3 3 6" xfId="51576"/>
    <cellStyle name="Comma 3 7 3 3 7" xfId="55858"/>
    <cellStyle name="Comma 3 7 3 3 8" xfId="24876"/>
    <cellStyle name="Comma 3 7 3 3 9" xfId="59700"/>
    <cellStyle name="Comma 3 7 3 4" xfId="7322"/>
    <cellStyle name="Comma 3 7 3 4 2" xfId="31116"/>
    <cellStyle name="Comma 3 7 3 5" xfId="7323"/>
    <cellStyle name="Comma 3 7 3 5 2" xfId="33403"/>
    <cellStyle name="Comma 3 7 3 6" xfId="7324"/>
    <cellStyle name="Comma 3 7 3 6 2" xfId="37378"/>
    <cellStyle name="Comma 3 7 3 7" xfId="7325"/>
    <cellStyle name="Comma 3 7 3 7 2" xfId="41392"/>
    <cellStyle name="Comma 3 7 3 8" xfId="45532"/>
    <cellStyle name="Comma 3 7 3 9" xfId="49622"/>
    <cellStyle name="Comma 3 7 30" xfId="59667"/>
    <cellStyle name="Comma 3 7 4" xfId="7326"/>
    <cellStyle name="Comma 3 7 4 10" xfId="24877"/>
    <cellStyle name="Comma 3 7 4 11" xfId="59701"/>
    <cellStyle name="Comma 3 7 4 2" xfId="7327"/>
    <cellStyle name="Comma 3 7 4 2 2" xfId="7328"/>
    <cellStyle name="Comma 3 7 4 2 2 2" xfId="35768"/>
    <cellStyle name="Comma 3 7 4 2 3" xfId="7329"/>
    <cellStyle name="Comma 3 7 4 2 3 2" xfId="39674"/>
    <cellStyle name="Comma 3 7 4 2 4" xfId="7330"/>
    <cellStyle name="Comma 3 7 4 2 4 2" xfId="43720"/>
    <cellStyle name="Comma 3 7 4 2 5" xfId="47827"/>
    <cellStyle name="Comma 3 7 4 2 6" xfId="51959"/>
    <cellStyle name="Comma 3 7 4 2 7" xfId="56236"/>
    <cellStyle name="Comma 3 7 4 2 8" xfId="24878"/>
    <cellStyle name="Comma 3 7 4 2 9" xfId="59702"/>
    <cellStyle name="Comma 3 7 4 3" xfId="7331"/>
    <cellStyle name="Comma 3 7 4 3 2" xfId="31118"/>
    <cellStyle name="Comma 3 7 4 4" xfId="7332"/>
    <cellStyle name="Comma 3 7 4 4 2" xfId="33823"/>
    <cellStyle name="Comma 3 7 4 5" xfId="7333"/>
    <cellStyle name="Comma 3 7 4 5 2" xfId="37752"/>
    <cellStyle name="Comma 3 7 4 6" xfId="7334"/>
    <cellStyle name="Comma 3 7 4 6 2" xfId="41769"/>
    <cellStyle name="Comma 3 7 4 7" xfId="45905"/>
    <cellStyle name="Comma 3 7 4 8" xfId="50006"/>
    <cellStyle name="Comma 3 7 4 9" xfId="54315"/>
    <cellStyle name="Comma 3 7 5" xfId="7335"/>
    <cellStyle name="Comma 3 7 5 10" xfId="24879"/>
    <cellStyle name="Comma 3 7 5 11" xfId="59703"/>
    <cellStyle name="Comma 3 7 5 2" xfId="7336"/>
    <cellStyle name="Comma 3 7 5 2 2" xfId="7337"/>
    <cellStyle name="Comma 3 7 5 2 2 2" xfId="36211"/>
    <cellStyle name="Comma 3 7 5 2 3" xfId="7338"/>
    <cellStyle name="Comma 3 7 5 2 3 2" xfId="40117"/>
    <cellStyle name="Comma 3 7 5 2 4" xfId="7339"/>
    <cellStyle name="Comma 3 7 5 2 4 2" xfId="44178"/>
    <cellStyle name="Comma 3 7 5 2 5" xfId="48270"/>
    <cellStyle name="Comma 3 7 5 2 6" xfId="52417"/>
    <cellStyle name="Comma 3 7 5 2 7" xfId="56679"/>
    <cellStyle name="Comma 3 7 5 2 8" xfId="24880"/>
    <cellStyle name="Comma 3 7 5 2 9" xfId="59704"/>
    <cellStyle name="Comma 3 7 5 3" xfId="7340"/>
    <cellStyle name="Comma 3 7 5 3 2" xfId="31119"/>
    <cellStyle name="Comma 3 7 5 4" xfId="7341"/>
    <cellStyle name="Comma 3 7 5 4 2" xfId="34289"/>
    <cellStyle name="Comma 3 7 5 5" xfId="7342"/>
    <cellStyle name="Comma 3 7 5 5 2" xfId="38195"/>
    <cellStyle name="Comma 3 7 5 6" xfId="7343"/>
    <cellStyle name="Comma 3 7 5 6 2" xfId="42227"/>
    <cellStyle name="Comma 3 7 5 7" xfId="46348"/>
    <cellStyle name="Comma 3 7 5 8" xfId="50465"/>
    <cellStyle name="Comma 3 7 5 9" xfId="54757"/>
    <cellStyle name="Comma 3 7 6" xfId="7344"/>
    <cellStyle name="Comma 3 7 6 10" xfId="24881"/>
    <cellStyle name="Comma 3 7 6 11" xfId="59705"/>
    <cellStyle name="Comma 3 7 6 2" xfId="7345"/>
    <cellStyle name="Comma 3 7 6 2 2" xfId="7346"/>
    <cellStyle name="Comma 3 7 6 2 2 2" xfId="36265"/>
    <cellStyle name="Comma 3 7 6 2 3" xfId="7347"/>
    <cellStyle name="Comma 3 7 6 2 3 2" xfId="40171"/>
    <cellStyle name="Comma 3 7 6 2 4" xfId="7348"/>
    <cellStyle name="Comma 3 7 6 2 4 2" xfId="44232"/>
    <cellStyle name="Comma 3 7 6 2 5" xfId="48324"/>
    <cellStyle name="Comma 3 7 6 2 6" xfId="52471"/>
    <cellStyle name="Comma 3 7 6 2 7" xfId="56733"/>
    <cellStyle name="Comma 3 7 6 2 8" xfId="24882"/>
    <cellStyle name="Comma 3 7 6 2 9" xfId="59706"/>
    <cellStyle name="Comma 3 7 6 3" xfId="7349"/>
    <cellStyle name="Comma 3 7 6 3 2" xfId="31120"/>
    <cellStyle name="Comma 3 7 6 4" xfId="7350"/>
    <cellStyle name="Comma 3 7 6 4 2" xfId="34343"/>
    <cellStyle name="Comma 3 7 6 5" xfId="7351"/>
    <cellStyle name="Comma 3 7 6 5 2" xfId="38249"/>
    <cellStyle name="Comma 3 7 6 6" xfId="7352"/>
    <cellStyle name="Comma 3 7 6 6 2" xfId="42281"/>
    <cellStyle name="Comma 3 7 6 7" xfId="46402"/>
    <cellStyle name="Comma 3 7 6 8" xfId="50519"/>
    <cellStyle name="Comma 3 7 6 9" xfId="54811"/>
    <cellStyle name="Comma 3 7 7" xfId="7353"/>
    <cellStyle name="Comma 3 7 7 10" xfId="24883"/>
    <cellStyle name="Comma 3 7 7 11" xfId="59707"/>
    <cellStyle name="Comma 3 7 7 2" xfId="7354"/>
    <cellStyle name="Comma 3 7 7 2 2" xfId="7355"/>
    <cellStyle name="Comma 3 7 7 2 2 2" xfId="36319"/>
    <cellStyle name="Comma 3 7 7 2 3" xfId="7356"/>
    <cellStyle name="Comma 3 7 7 2 3 2" xfId="40225"/>
    <cellStyle name="Comma 3 7 7 2 4" xfId="7357"/>
    <cellStyle name="Comma 3 7 7 2 4 2" xfId="44286"/>
    <cellStyle name="Comma 3 7 7 2 5" xfId="48378"/>
    <cellStyle name="Comma 3 7 7 2 6" xfId="52525"/>
    <cellStyle name="Comma 3 7 7 2 7" xfId="56787"/>
    <cellStyle name="Comma 3 7 7 2 8" xfId="24884"/>
    <cellStyle name="Comma 3 7 7 2 9" xfId="59708"/>
    <cellStyle name="Comma 3 7 7 3" xfId="7358"/>
    <cellStyle name="Comma 3 7 7 3 2" xfId="31121"/>
    <cellStyle name="Comma 3 7 7 4" xfId="7359"/>
    <cellStyle name="Comma 3 7 7 4 2" xfId="34397"/>
    <cellStyle name="Comma 3 7 7 5" xfId="7360"/>
    <cellStyle name="Comma 3 7 7 5 2" xfId="38303"/>
    <cellStyle name="Comma 3 7 7 6" xfId="7361"/>
    <cellStyle name="Comma 3 7 7 6 2" xfId="42335"/>
    <cellStyle name="Comma 3 7 7 7" xfId="46456"/>
    <cellStyle name="Comma 3 7 7 8" xfId="50573"/>
    <cellStyle name="Comma 3 7 7 9" xfId="54865"/>
    <cellStyle name="Comma 3 7 8" xfId="7362"/>
    <cellStyle name="Comma 3 7 8 10" xfId="24885"/>
    <cellStyle name="Comma 3 7 8 11" xfId="59709"/>
    <cellStyle name="Comma 3 7 8 2" xfId="7363"/>
    <cellStyle name="Comma 3 7 8 2 2" xfId="7364"/>
    <cellStyle name="Comma 3 7 8 2 2 2" xfId="36371"/>
    <cellStyle name="Comma 3 7 8 2 3" xfId="7365"/>
    <cellStyle name="Comma 3 7 8 2 3 2" xfId="40277"/>
    <cellStyle name="Comma 3 7 8 2 4" xfId="7366"/>
    <cellStyle name="Comma 3 7 8 2 4 2" xfId="44338"/>
    <cellStyle name="Comma 3 7 8 2 5" xfId="48430"/>
    <cellStyle name="Comma 3 7 8 2 6" xfId="52577"/>
    <cellStyle name="Comma 3 7 8 2 7" xfId="56839"/>
    <cellStyle name="Comma 3 7 8 2 8" xfId="24886"/>
    <cellStyle name="Comma 3 7 8 2 9" xfId="59710"/>
    <cellStyle name="Comma 3 7 8 3" xfId="7367"/>
    <cellStyle name="Comma 3 7 8 3 2" xfId="31122"/>
    <cellStyle name="Comma 3 7 8 4" xfId="7368"/>
    <cellStyle name="Comma 3 7 8 4 2" xfId="34449"/>
    <cellStyle name="Comma 3 7 8 5" xfId="7369"/>
    <cellStyle name="Comma 3 7 8 5 2" xfId="38355"/>
    <cellStyle name="Comma 3 7 8 6" xfId="7370"/>
    <cellStyle name="Comma 3 7 8 6 2" xfId="42387"/>
    <cellStyle name="Comma 3 7 8 7" xfId="46508"/>
    <cellStyle name="Comma 3 7 8 8" xfId="50625"/>
    <cellStyle name="Comma 3 7 8 9" xfId="54917"/>
    <cellStyle name="Comma 3 7 9" xfId="7371"/>
    <cellStyle name="Comma 3 7 9 10" xfId="24887"/>
    <cellStyle name="Comma 3 7 9 11" xfId="59711"/>
    <cellStyle name="Comma 3 7 9 2" xfId="7372"/>
    <cellStyle name="Comma 3 7 9 2 2" xfId="7373"/>
    <cellStyle name="Comma 3 7 9 2 2 2" xfId="36424"/>
    <cellStyle name="Comma 3 7 9 2 3" xfId="7374"/>
    <cellStyle name="Comma 3 7 9 2 3 2" xfId="40330"/>
    <cellStyle name="Comma 3 7 9 2 4" xfId="7375"/>
    <cellStyle name="Comma 3 7 9 2 4 2" xfId="44391"/>
    <cellStyle name="Comma 3 7 9 2 5" xfId="48483"/>
    <cellStyle name="Comma 3 7 9 2 6" xfId="52630"/>
    <cellStyle name="Comma 3 7 9 2 7" xfId="56892"/>
    <cellStyle name="Comma 3 7 9 2 8" xfId="24888"/>
    <cellStyle name="Comma 3 7 9 2 9" xfId="59712"/>
    <cellStyle name="Comma 3 7 9 3" xfId="7376"/>
    <cellStyle name="Comma 3 7 9 3 2" xfId="31123"/>
    <cellStyle name="Comma 3 7 9 4" xfId="7377"/>
    <cellStyle name="Comma 3 7 9 4 2" xfId="34501"/>
    <cellStyle name="Comma 3 7 9 5" xfId="7378"/>
    <cellStyle name="Comma 3 7 9 5 2" xfId="38407"/>
    <cellStyle name="Comma 3 7 9 6" xfId="7379"/>
    <cellStyle name="Comma 3 7 9 6 2" xfId="42440"/>
    <cellStyle name="Comma 3 7 9 7" xfId="46560"/>
    <cellStyle name="Comma 3 7 9 8" xfId="50679"/>
    <cellStyle name="Comma 3 7 9 9" xfId="54969"/>
    <cellStyle name="Comma 3 8" xfId="7380"/>
    <cellStyle name="Comma 3 8 10" xfId="7381"/>
    <cellStyle name="Comma 3 8 10 10" xfId="24890"/>
    <cellStyle name="Comma 3 8 10 11" xfId="59714"/>
    <cellStyle name="Comma 3 8 10 2" xfId="7382"/>
    <cellStyle name="Comma 3 8 10 2 2" xfId="7383"/>
    <cellStyle name="Comma 3 8 10 2 2 2" xfId="36478"/>
    <cellStyle name="Comma 3 8 10 2 3" xfId="7384"/>
    <cellStyle name="Comma 3 8 10 2 3 2" xfId="40384"/>
    <cellStyle name="Comma 3 8 10 2 4" xfId="7385"/>
    <cellStyle name="Comma 3 8 10 2 4 2" xfId="44445"/>
    <cellStyle name="Comma 3 8 10 2 5" xfId="48537"/>
    <cellStyle name="Comma 3 8 10 2 6" xfId="52684"/>
    <cellStyle name="Comma 3 8 10 2 7" xfId="56946"/>
    <cellStyle name="Comma 3 8 10 2 8" xfId="24891"/>
    <cellStyle name="Comma 3 8 10 2 9" xfId="59715"/>
    <cellStyle name="Comma 3 8 10 3" xfId="7386"/>
    <cellStyle name="Comma 3 8 10 3 2" xfId="31125"/>
    <cellStyle name="Comma 3 8 10 4" xfId="7387"/>
    <cellStyle name="Comma 3 8 10 4 2" xfId="34555"/>
    <cellStyle name="Comma 3 8 10 5" xfId="7388"/>
    <cellStyle name="Comma 3 8 10 5 2" xfId="38461"/>
    <cellStyle name="Comma 3 8 10 6" xfId="7389"/>
    <cellStyle name="Comma 3 8 10 6 2" xfId="42494"/>
    <cellStyle name="Comma 3 8 10 7" xfId="46614"/>
    <cellStyle name="Comma 3 8 10 8" xfId="50733"/>
    <cellStyle name="Comma 3 8 10 9" xfId="55023"/>
    <cellStyle name="Comma 3 8 11" xfId="7390"/>
    <cellStyle name="Comma 3 8 11 10" xfId="24892"/>
    <cellStyle name="Comma 3 8 11 11" xfId="59716"/>
    <cellStyle name="Comma 3 8 11 2" xfId="7391"/>
    <cellStyle name="Comma 3 8 11 2 2" xfId="7392"/>
    <cellStyle name="Comma 3 8 11 2 2 2" xfId="36538"/>
    <cellStyle name="Comma 3 8 11 2 3" xfId="7393"/>
    <cellStyle name="Comma 3 8 11 2 3 2" xfId="40444"/>
    <cellStyle name="Comma 3 8 11 2 4" xfId="7394"/>
    <cellStyle name="Comma 3 8 11 2 4 2" xfId="44505"/>
    <cellStyle name="Comma 3 8 11 2 5" xfId="48597"/>
    <cellStyle name="Comma 3 8 11 2 6" xfId="52744"/>
    <cellStyle name="Comma 3 8 11 2 7" xfId="57006"/>
    <cellStyle name="Comma 3 8 11 2 8" xfId="24893"/>
    <cellStyle name="Comma 3 8 11 2 9" xfId="59717"/>
    <cellStyle name="Comma 3 8 11 3" xfId="7395"/>
    <cellStyle name="Comma 3 8 11 3 2" xfId="31126"/>
    <cellStyle name="Comma 3 8 11 4" xfId="7396"/>
    <cellStyle name="Comma 3 8 11 4 2" xfId="34615"/>
    <cellStyle name="Comma 3 8 11 5" xfId="7397"/>
    <cellStyle name="Comma 3 8 11 5 2" xfId="38521"/>
    <cellStyle name="Comma 3 8 11 6" xfId="7398"/>
    <cellStyle name="Comma 3 8 11 6 2" xfId="42554"/>
    <cellStyle name="Comma 3 8 11 7" xfId="46674"/>
    <cellStyle name="Comma 3 8 11 8" xfId="50793"/>
    <cellStyle name="Comma 3 8 11 9" xfId="55083"/>
    <cellStyle name="Comma 3 8 12" xfId="7399"/>
    <cellStyle name="Comma 3 8 12 10" xfId="24894"/>
    <cellStyle name="Comma 3 8 12 11" xfId="59718"/>
    <cellStyle name="Comma 3 8 12 2" xfId="7400"/>
    <cellStyle name="Comma 3 8 12 2 2" xfId="7401"/>
    <cellStyle name="Comma 3 8 12 2 2 2" xfId="36596"/>
    <cellStyle name="Comma 3 8 12 2 3" xfId="7402"/>
    <cellStyle name="Comma 3 8 12 2 3 2" xfId="40502"/>
    <cellStyle name="Comma 3 8 12 2 4" xfId="7403"/>
    <cellStyle name="Comma 3 8 12 2 4 2" xfId="44563"/>
    <cellStyle name="Comma 3 8 12 2 5" xfId="48655"/>
    <cellStyle name="Comma 3 8 12 2 6" xfId="52802"/>
    <cellStyle name="Comma 3 8 12 2 7" xfId="57064"/>
    <cellStyle name="Comma 3 8 12 2 8" xfId="24895"/>
    <cellStyle name="Comma 3 8 12 2 9" xfId="59719"/>
    <cellStyle name="Comma 3 8 12 3" xfId="7404"/>
    <cellStyle name="Comma 3 8 12 3 2" xfId="31127"/>
    <cellStyle name="Comma 3 8 12 4" xfId="7405"/>
    <cellStyle name="Comma 3 8 12 4 2" xfId="34673"/>
    <cellStyle name="Comma 3 8 12 5" xfId="7406"/>
    <cellStyle name="Comma 3 8 12 5 2" xfId="38579"/>
    <cellStyle name="Comma 3 8 12 6" xfId="7407"/>
    <cellStyle name="Comma 3 8 12 6 2" xfId="42612"/>
    <cellStyle name="Comma 3 8 12 7" xfId="46732"/>
    <cellStyle name="Comma 3 8 12 8" xfId="50851"/>
    <cellStyle name="Comma 3 8 12 9" xfId="55141"/>
    <cellStyle name="Comma 3 8 13" xfId="7408"/>
    <cellStyle name="Comma 3 8 13 10" xfId="24896"/>
    <cellStyle name="Comma 3 8 13 11" xfId="59720"/>
    <cellStyle name="Comma 3 8 13 2" xfId="7409"/>
    <cellStyle name="Comma 3 8 13 2 2" xfId="7410"/>
    <cellStyle name="Comma 3 8 13 2 2 2" xfId="36654"/>
    <cellStyle name="Comma 3 8 13 2 3" xfId="7411"/>
    <cellStyle name="Comma 3 8 13 2 3 2" xfId="40559"/>
    <cellStyle name="Comma 3 8 13 2 4" xfId="7412"/>
    <cellStyle name="Comma 3 8 13 2 4 2" xfId="44620"/>
    <cellStyle name="Comma 3 8 13 2 5" xfId="48712"/>
    <cellStyle name="Comma 3 8 13 2 6" xfId="52859"/>
    <cellStyle name="Comma 3 8 13 2 7" xfId="57121"/>
    <cellStyle name="Comma 3 8 13 2 8" xfId="24897"/>
    <cellStyle name="Comma 3 8 13 2 9" xfId="59721"/>
    <cellStyle name="Comma 3 8 13 3" xfId="7413"/>
    <cellStyle name="Comma 3 8 13 3 2" xfId="31128"/>
    <cellStyle name="Comma 3 8 13 4" xfId="7414"/>
    <cellStyle name="Comma 3 8 13 4 2" xfId="34730"/>
    <cellStyle name="Comma 3 8 13 5" xfId="7415"/>
    <cellStyle name="Comma 3 8 13 5 2" xfId="38636"/>
    <cellStyle name="Comma 3 8 13 6" xfId="7416"/>
    <cellStyle name="Comma 3 8 13 6 2" xfId="42669"/>
    <cellStyle name="Comma 3 8 13 7" xfId="46789"/>
    <cellStyle name="Comma 3 8 13 8" xfId="50908"/>
    <cellStyle name="Comma 3 8 13 9" xfId="55198"/>
    <cellStyle name="Comma 3 8 14" xfId="7417"/>
    <cellStyle name="Comma 3 8 14 10" xfId="24898"/>
    <cellStyle name="Comma 3 8 14 11" xfId="59722"/>
    <cellStyle name="Comma 3 8 14 2" xfId="7418"/>
    <cellStyle name="Comma 3 8 14 2 2" xfId="7419"/>
    <cellStyle name="Comma 3 8 14 2 2 2" xfId="36707"/>
    <cellStyle name="Comma 3 8 14 2 3" xfId="7420"/>
    <cellStyle name="Comma 3 8 14 2 3 2" xfId="40612"/>
    <cellStyle name="Comma 3 8 14 2 4" xfId="7421"/>
    <cellStyle name="Comma 3 8 14 2 4 2" xfId="44673"/>
    <cellStyle name="Comma 3 8 14 2 5" xfId="48765"/>
    <cellStyle name="Comma 3 8 14 2 6" xfId="52912"/>
    <cellStyle name="Comma 3 8 14 2 7" xfId="57174"/>
    <cellStyle name="Comma 3 8 14 2 8" xfId="24899"/>
    <cellStyle name="Comma 3 8 14 2 9" xfId="59723"/>
    <cellStyle name="Comma 3 8 14 3" xfId="7422"/>
    <cellStyle name="Comma 3 8 14 3 2" xfId="31129"/>
    <cellStyle name="Comma 3 8 14 4" xfId="7423"/>
    <cellStyle name="Comma 3 8 14 4 2" xfId="34783"/>
    <cellStyle name="Comma 3 8 14 5" xfId="7424"/>
    <cellStyle name="Comma 3 8 14 5 2" xfId="38689"/>
    <cellStyle name="Comma 3 8 14 6" xfId="7425"/>
    <cellStyle name="Comma 3 8 14 6 2" xfId="42722"/>
    <cellStyle name="Comma 3 8 14 7" xfId="46842"/>
    <cellStyle name="Comma 3 8 14 8" xfId="50961"/>
    <cellStyle name="Comma 3 8 14 9" xfId="55251"/>
    <cellStyle name="Comma 3 8 15" xfId="7426"/>
    <cellStyle name="Comma 3 8 15 10" xfId="24900"/>
    <cellStyle name="Comma 3 8 15 11" xfId="59724"/>
    <cellStyle name="Comma 3 8 15 2" xfId="7427"/>
    <cellStyle name="Comma 3 8 15 2 2" xfId="7428"/>
    <cellStyle name="Comma 3 8 15 2 2 2" xfId="36770"/>
    <cellStyle name="Comma 3 8 15 2 3" xfId="7429"/>
    <cellStyle name="Comma 3 8 15 2 3 2" xfId="40674"/>
    <cellStyle name="Comma 3 8 15 2 4" xfId="7430"/>
    <cellStyle name="Comma 3 8 15 2 4 2" xfId="44735"/>
    <cellStyle name="Comma 3 8 15 2 5" xfId="48827"/>
    <cellStyle name="Comma 3 8 15 2 6" xfId="52974"/>
    <cellStyle name="Comma 3 8 15 2 7" xfId="57236"/>
    <cellStyle name="Comma 3 8 15 2 8" xfId="24901"/>
    <cellStyle name="Comma 3 8 15 2 9" xfId="59725"/>
    <cellStyle name="Comma 3 8 15 3" xfId="7431"/>
    <cellStyle name="Comma 3 8 15 3 2" xfId="31130"/>
    <cellStyle name="Comma 3 8 15 4" xfId="7432"/>
    <cellStyle name="Comma 3 8 15 4 2" xfId="34845"/>
    <cellStyle name="Comma 3 8 15 5" xfId="7433"/>
    <cellStyle name="Comma 3 8 15 5 2" xfId="38751"/>
    <cellStyle name="Comma 3 8 15 6" xfId="7434"/>
    <cellStyle name="Comma 3 8 15 6 2" xfId="42784"/>
    <cellStyle name="Comma 3 8 15 7" xfId="46904"/>
    <cellStyle name="Comma 3 8 15 8" xfId="51023"/>
    <cellStyle name="Comma 3 8 15 9" xfId="55313"/>
    <cellStyle name="Comma 3 8 16" xfId="7435"/>
    <cellStyle name="Comma 3 8 16 10" xfId="24902"/>
    <cellStyle name="Comma 3 8 16 11" xfId="59726"/>
    <cellStyle name="Comma 3 8 16 2" xfId="7436"/>
    <cellStyle name="Comma 3 8 16 2 2" xfId="7437"/>
    <cellStyle name="Comma 3 8 16 2 2 2" xfId="36827"/>
    <cellStyle name="Comma 3 8 16 2 3" xfId="7438"/>
    <cellStyle name="Comma 3 8 16 2 3 2" xfId="40731"/>
    <cellStyle name="Comma 3 8 16 2 4" xfId="7439"/>
    <cellStyle name="Comma 3 8 16 2 4 2" xfId="44792"/>
    <cellStyle name="Comma 3 8 16 2 5" xfId="48884"/>
    <cellStyle name="Comma 3 8 16 2 6" xfId="53031"/>
    <cellStyle name="Comma 3 8 16 2 7" xfId="57293"/>
    <cellStyle name="Comma 3 8 16 2 8" xfId="24903"/>
    <cellStyle name="Comma 3 8 16 2 9" xfId="59727"/>
    <cellStyle name="Comma 3 8 16 3" xfId="7440"/>
    <cellStyle name="Comma 3 8 16 3 2" xfId="31131"/>
    <cellStyle name="Comma 3 8 16 4" xfId="7441"/>
    <cellStyle name="Comma 3 8 16 4 2" xfId="34902"/>
    <cellStyle name="Comma 3 8 16 5" xfId="7442"/>
    <cellStyle name="Comma 3 8 16 5 2" xfId="38808"/>
    <cellStyle name="Comma 3 8 16 6" xfId="7443"/>
    <cellStyle name="Comma 3 8 16 6 2" xfId="42841"/>
    <cellStyle name="Comma 3 8 16 7" xfId="46961"/>
    <cellStyle name="Comma 3 8 16 8" xfId="51080"/>
    <cellStyle name="Comma 3 8 16 9" xfId="55370"/>
    <cellStyle name="Comma 3 8 17" xfId="7444"/>
    <cellStyle name="Comma 3 8 17 10" xfId="24904"/>
    <cellStyle name="Comma 3 8 17 11" xfId="59728"/>
    <cellStyle name="Comma 3 8 17 2" xfId="7445"/>
    <cellStyle name="Comma 3 8 17 2 2" xfId="7446"/>
    <cellStyle name="Comma 3 8 17 2 2 2" xfId="36879"/>
    <cellStyle name="Comma 3 8 17 2 3" xfId="7447"/>
    <cellStyle name="Comma 3 8 17 2 3 2" xfId="40783"/>
    <cellStyle name="Comma 3 8 17 2 4" xfId="7448"/>
    <cellStyle name="Comma 3 8 17 2 4 2" xfId="44844"/>
    <cellStyle name="Comma 3 8 17 2 5" xfId="48936"/>
    <cellStyle name="Comma 3 8 17 2 6" xfId="53083"/>
    <cellStyle name="Comma 3 8 17 2 7" xfId="57345"/>
    <cellStyle name="Comma 3 8 17 2 8" xfId="24905"/>
    <cellStyle name="Comma 3 8 17 2 9" xfId="59729"/>
    <cellStyle name="Comma 3 8 17 3" xfId="7449"/>
    <cellStyle name="Comma 3 8 17 3 2" xfId="31132"/>
    <cellStyle name="Comma 3 8 17 4" xfId="7450"/>
    <cellStyle name="Comma 3 8 17 4 2" xfId="34954"/>
    <cellStyle name="Comma 3 8 17 5" xfId="7451"/>
    <cellStyle name="Comma 3 8 17 5 2" xfId="38860"/>
    <cellStyle name="Comma 3 8 17 6" xfId="7452"/>
    <cellStyle name="Comma 3 8 17 6 2" xfId="42893"/>
    <cellStyle name="Comma 3 8 17 7" xfId="47013"/>
    <cellStyle name="Comma 3 8 17 8" xfId="51132"/>
    <cellStyle name="Comma 3 8 17 9" xfId="55422"/>
    <cellStyle name="Comma 3 8 18" xfId="7453"/>
    <cellStyle name="Comma 3 8 18 10" xfId="24906"/>
    <cellStyle name="Comma 3 8 18 11" xfId="59730"/>
    <cellStyle name="Comma 3 8 18 2" xfId="7454"/>
    <cellStyle name="Comma 3 8 18 2 2" xfId="7455"/>
    <cellStyle name="Comma 3 8 18 2 2 2" xfId="36931"/>
    <cellStyle name="Comma 3 8 18 2 3" xfId="7456"/>
    <cellStyle name="Comma 3 8 18 2 3 2" xfId="40835"/>
    <cellStyle name="Comma 3 8 18 2 4" xfId="7457"/>
    <cellStyle name="Comma 3 8 18 2 4 2" xfId="44896"/>
    <cellStyle name="Comma 3 8 18 2 5" xfId="48988"/>
    <cellStyle name="Comma 3 8 18 2 6" xfId="53135"/>
    <cellStyle name="Comma 3 8 18 2 7" xfId="57397"/>
    <cellStyle name="Comma 3 8 18 2 8" xfId="24907"/>
    <cellStyle name="Comma 3 8 18 2 9" xfId="59731"/>
    <cellStyle name="Comma 3 8 18 3" xfId="7458"/>
    <cellStyle name="Comma 3 8 18 3 2" xfId="31133"/>
    <cellStyle name="Comma 3 8 18 4" xfId="7459"/>
    <cellStyle name="Comma 3 8 18 4 2" xfId="35006"/>
    <cellStyle name="Comma 3 8 18 5" xfId="7460"/>
    <cellStyle name="Comma 3 8 18 5 2" xfId="38912"/>
    <cellStyle name="Comma 3 8 18 6" xfId="7461"/>
    <cellStyle name="Comma 3 8 18 6 2" xfId="42945"/>
    <cellStyle name="Comma 3 8 18 7" xfId="47065"/>
    <cellStyle name="Comma 3 8 18 8" xfId="51184"/>
    <cellStyle name="Comma 3 8 18 9" xfId="55474"/>
    <cellStyle name="Comma 3 8 19" xfId="7462"/>
    <cellStyle name="Comma 3 8 19 2" xfId="7463"/>
    <cellStyle name="Comma 3 8 19 2 2" xfId="35060"/>
    <cellStyle name="Comma 3 8 19 3" xfId="7464"/>
    <cellStyle name="Comma 3 8 19 3 2" xfId="38966"/>
    <cellStyle name="Comma 3 8 19 4" xfId="7465"/>
    <cellStyle name="Comma 3 8 19 4 2" xfId="42999"/>
    <cellStyle name="Comma 3 8 19 5" xfId="47119"/>
    <cellStyle name="Comma 3 8 19 6" xfId="51238"/>
    <cellStyle name="Comma 3 8 19 7" xfId="55528"/>
    <cellStyle name="Comma 3 8 19 8" xfId="24908"/>
    <cellStyle name="Comma 3 8 19 9" xfId="59732"/>
    <cellStyle name="Comma 3 8 2" xfId="7466"/>
    <cellStyle name="Comma 3 8 2 10" xfId="49521"/>
    <cellStyle name="Comma 3 8 2 11" xfId="53738"/>
    <cellStyle name="Comma 3 8 2 12" xfId="24909"/>
    <cellStyle name="Comma 3 8 2 13" xfId="59733"/>
    <cellStyle name="Comma 3 8 2 2" xfId="7467"/>
    <cellStyle name="Comma 3 8 2 2 10" xfId="54071"/>
    <cellStyle name="Comma 3 8 2 2 11" xfId="24910"/>
    <cellStyle name="Comma 3 8 2 2 12" xfId="59734"/>
    <cellStyle name="Comma 3 8 2 2 2" xfId="7468"/>
    <cellStyle name="Comma 3 8 2 2 2 10" xfId="24911"/>
    <cellStyle name="Comma 3 8 2 2 2 11" xfId="59735"/>
    <cellStyle name="Comma 3 8 2 2 2 2" xfId="7469"/>
    <cellStyle name="Comma 3 8 2 2 2 2 2" xfId="7470"/>
    <cellStyle name="Comma 3 8 2 2 2 2 2 2" xfId="35769"/>
    <cellStyle name="Comma 3 8 2 2 2 2 3" xfId="7471"/>
    <cellStyle name="Comma 3 8 2 2 2 2 3 2" xfId="39675"/>
    <cellStyle name="Comma 3 8 2 2 2 2 4" xfId="7472"/>
    <cellStyle name="Comma 3 8 2 2 2 2 4 2" xfId="43721"/>
    <cellStyle name="Comma 3 8 2 2 2 2 5" xfId="47828"/>
    <cellStyle name="Comma 3 8 2 2 2 2 6" xfId="51960"/>
    <cellStyle name="Comma 3 8 2 2 2 2 7" xfId="56237"/>
    <cellStyle name="Comma 3 8 2 2 2 2 8" xfId="24912"/>
    <cellStyle name="Comma 3 8 2 2 2 2 9" xfId="59736"/>
    <cellStyle name="Comma 3 8 2 2 2 3" xfId="7473"/>
    <cellStyle name="Comma 3 8 2 2 2 3 2" xfId="31136"/>
    <cellStyle name="Comma 3 8 2 2 2 4" xfId="7474"/>
    <cellStyle name="Comma 3 8 2 2 2 4 2" xfId="33824"/>
    <cellStyle name="Comma 3 8 2 2 2 5" xfId="7475"/>
    <cellStyle name="Comma 3 8 2 2 2 5 2" xfId="37753"/>
    <cellStyle name="Comma 3 8 2 2 2 6" xfId="7476"/>
    <cellStyle name="Comma 3 8 2 2 2 6 2" xfId="41770"/>
    <cellStyle name="Comma 3 8 2 2 2 7" xfId="45906"/>
    <cellStyle name="Comma 3 8 2 2 2 8" xfId="50007"/>
    <cellStyle name="Comma 3 8 2 2 2 9" xfId="54316"/>
    <cellStyle name="Comma 3 8 2 2 3" xfId="7477"/>
    <cellStyle name="Comma 3 8 2 2 3 2" xfId="7478"/>
    <cellStyle name="Comma 3 8 2 2 3 2 2" xfId="35510"/>
    <cellStyle name="Comma 3 8 2 2 3 3" xfId="7479"/>
    <cellStyle name="Comma 3 8 2 2 3 3 2" xfId="39416"/>
    <cellStyle name="Comma 3 8 2 2 3 4" xfId="7480"/>
    <cellStyle name="Comma 3 8 2 2 3 4 2" xfId="43458"/>
    <cellStyle name="Comma 3 8 2 2 3 5" xfId="47569"/>
    <cellStyle name="Comma 3 8 2 2 3 6" xfId="51697"/>
    <cellStyle name="Comma 3 8 2 2 3 7" xfId="55978"/>
    <cellStyle name="Comma 3 8 2 2 3 8" xfId="24913"/>
    <cellStyle name="Comma 3 8 2 2 3 9" xfId="59737"/>
    <cellStyle name="Comma 3 8 2 2 4" xfId="7481"/>
    <cellStyle name="Comma 3 8 2 2 4 2" xfId="31135"/>
    <cellStyle name="Comma 3 8 2 2 5" xfId="7482"/>
    <cellStyle name="Comma 3 8 2 2 5 2" xfId="33523"/>
    <cellStyle name="Comma 3 8 2 2 6" xfId="7483"/>
    <cellStyle name="Comma 3 8 2 2 6 2" xfId="37498"/>
    <cellStyle name="Comma 3 8 2 2 7" xfId="7484"/>
    <cellStyle name="Comma 3 8 2 2 7 2" xfId="41512"/>
    <cellStyle name="Comma 3 8 2 2 8" xfId="45652"/>
    <cellStyle name="Comma 3 8 2 2 9" xfId="49743"/>
    <cellStyle name="Comma 3 8 2 3" xfId="7485"/>
    <cellStyle name="Comma 3 8 2 3 10" xfId="24914"/>
    <cellStyle name="Comma 3 8 2 3 11" xfId="59738"/>
    <cellStyle name="Comma 3 8 2 3 2" xfId="7486"/>
    <cellStyle name="Comma 3 8 2 3 2 2" xfId="7487"/>
    <cellStyle name="Comma 3 8 2 3 2 2 2" xfId="35770"/>
    <cellStyle name="Comma 3 8 2 3 2 3" xfId="7488"/>
    <cellStyle name="Comma 3 8 2 3 2 3 2" xfId="39676"/>
    <cellStyle name="Comma 3 8 2 3 2 4" xfId="7489"/>
    <cellStyle name="Comma 3 8 2 3 2 4 2" xfId="43722"/>
    <cellStyle name="Comma 3 8 2 3 2 5" xfId="47829"/>
    <cellStyle name="Comma 3 8 2 3 2 6" xfId="51961"/>
    <cellStyle name="Comma 3 8 2 3 2 7" xfId="56238"/>
    <cellStyle name="Comma 3 8 2 3 2 8" xfId="24915"/>
    <cellStyle name="Comma 3 8 2 3 2 9" xfId="59739"/>
    <cellStyle name="Comma 3 8 2 3 3" xfId="7490"/>
    <cellStyle name="Comma 3 8 2 3 3 2" xfId="31137"/>
    <cellStyle name="Comma 3 8 2 3 4" xfId="7491"/>
    <cellStyle name="Comma 3 8 2 3 4 2" xfId="33825"/>
    <cellStyle name="Comma 3 8 2 3 5" xfId="7492"/>
    <cellStyle name="Comma 3 8 2 3 5 2" xfId="37754"/>
    <cellStyle name="Comma 3 8 2 3 6" xfId="7493"/>
    <cellStyle name="Comma 3 8 2 3 6 2" xfId="41771"/>
    <cellStyle name="Comma 3 8 2 3 7" xfId="45907"/>
    <cellStyle name="Comma 3 8 2 3 8" xfId="50008"/>
    <cellStyle name="Comma 3 8 2 3 9" xfId="54317"/>
    <cellStyle name="Comma 3 8 2 4" xfId="7494"/>
    <cellStyle name="Comma 3 8 2 4 2" xfId="7495"/>
    <cellStyle name="Comma 3 8 2 4 2 2" xfId="35292"/>
    <cellStyle name="Comma 3 8 2 4 3" xfId="7496"/>
    <cellStyle name="Comma 3 8 2 4 3 2" xfId="39198"/>
    <cellStyle name="Comma 3 8 2 4 4" xfId="7497"/>
    <cellStyle name="Comma 3 8 2 4 4 2" xfId="43236"/>
    <cellStyle name="Comma 3 8 2 4 5" xfId="47351"/>
    <cellStyle name="Comma 3 8 2 4 6" xfId="51475"/>
    <cellStyle name="Comma 3 8 2 4 7" xfId="55760"/>
    <cellStyle name="Comma 3 8 2 4 8" xfId="24916"/>
    <cellStyle name="Comma 3 8 2 4 9" xfId="59740"/>
    <cellStyle name="Comma 3 8 2 5" xfId="7498"/>
    <cellStyle name="Comma 3 8 2 5 2" xfId="57802"/>
    <cellStyle name="Comma 3 8 2 5 3" xfId="31134"/>
    <cellStyle name="Comma 3 8 2 6" xfId="7499"/>
    <cellStyle name="Comma 3 8 2 6 2" xfId="33307"/>
    <cellStyle name="Comma 3 8 2 7" xfId="7500"/>
    <cellStyle name="Comma 3 8 2 7 2" xfId="37282"/>
    <cellStyle name="Comma 3 8 2 8" xfId="7501"/>
    <cellStyle name="Comma 3 8 2 8 2" xfId="41296"/>
    <cellStyle name="Comma 3 8 2 9" xfId="45436"/>
    <cellStyle name="Comma 3 8 20" xfId="7502"/>
    <cellStyle name="Comma 3 8 20 2" xfId="7503"/>
    <cellStyle name="Comma 3 8 20 2 2" xfId="35182"/>
    <cellStyle name="Comma 3 8 20 3" xfId="7504"/>
    <cellStyle name="Comma 3 8 20 3 2" xfId="39088"/>
    <cellStyle name="Comma 3 8 20 4" xfId="7505"/>
    <cellStyle name="Comma 3 8 20 4 2" xfId="43121"/>
    <cellStyle name="Comma 3 8 20 5" xfId="47241"/>
    <cellStyle name="Comma 3 8 20 6" xfId="51360"/>
    <cellStyle name="Comma 3 8 20 7" xfId="55650"/>
    <cellStyle name="Comma 3 8 20 8" xfId="24917"/>
    <cellStyle name="Comma 3 8 20 9" xfId="59741"/>
    <cellStyle name="Comma 3 8 21" xfId="7506"/>
    <cellStyle name="Comma 3 8 21 2" xfId="7507"/>
    <cellStyle name="Comma 3 8 21 2 2" xfId="36985"/>
    <cellStyle name="Comma 3 8 21 3" xfId="7508"/>
    <cellStyle name="Comma 3 8 21 3 2" xfId="40889"/>
    <cellStyle name="Comma 3 8 21 4" xfId="7509"/>
    <cellStyle name="Comma 3 8 21 4 2" xfId="44950"/>
    <cellStyle name="Comma 3 8 21 5" xfId="49042"/>
    <cellStyle name="Comma 3 8 21 6" xfId="53189"/>
    <cellStyle name="Comma 3 8 21 7" xfId="57451"/>
    <cellStyle name="Comma 3 8 21 8" xfId="24918"/>
    <cellStyle name="Comma 3 8 21 9" xfId="59742"/>
    <cellStyle name="Comma 3 8 22" xfId="7510"/>
    <cellStyle name="Comma 3 8 22 2" xfId="7511"/>
    <cellStyle name="Comma 3 8 22 2 2" xfId="37042"/>
    <cellStyle name="Comma 3 8 22 3" xfId="7512"/>
    <cellStyle name="Comma 3 8 22 3 2" xfId="40945"/>
    <cellStyle name="Comma 3 8 22 4" xfId="45006"/>
    <cellStyle name="Comma 3 8 22 5" xfId="49098"/>
    <cellStyle name="Comma 3 8 22 6" xfId="53245"/>
    <cellStyle name="Comma 3 8 22 7" xfId="57507"/>
    <cellStyle name="Comma 3 8 22 8" xfId="31124"/>
    <cellStyle name="Comma 3 8 23" xfId="7513"/>
    <cellStyle name="Comma 3 8 23 2" xfId="7514"/>
    <cellStyle name="Comma 3 8 23 2 2" xfId="41003"/>
    <cellStyle name="Comma 3 8 23 3" xfId="45064"/>
    <cellStyle name="Comma 3 8 23 4" xfId="49156"/>
    <cellStyle name="Comma 3 8 23 5" xfId="53303"/>
    <cellStyle name="Comma 3 8 23 6" xfId="57565"/>
    <cellStyle name="Comma 3 8 23 7" xfId="33107"/>
    <cellStyle name="Comma 3 8 24" xfId="7515"/>
    <cellStyle name="Comma 3 8 24 2" xfId="45126"/>
    <cellStyle name="Comma 3 8 24 3" xfId="49218"/>
    <cellStyle name="Comma 3 8 24 4" xfId="53365"/>
    <cellStyle name="Comma 3 8 24 5" xfId="57627"/>
    <cellStyle name="Comma 3 8 24 6" xfId="37118"/>
    <cellStyle name="Comma 3 8 25" xfId="7516"/>
    <cellStyle name="Comma 3 8 25 2" xfId="49276"/>
    <cellStyle name="Comma 3 8 25 3" xfId="53423"/>
    <cellStyle name="Comma 3 8 25 4" xfId="57685"/>
    <cellStyle name="Comma 3 8 25 5" xfId="41128"/>
    <cellStyle name="Comma 3 8 26" xfId="45265"/>
    <cellStyle name="Comma 3 8 26 2" xfId="53482"/>
    <cellStyle name="Comma 3 8 26 3" xfId="57744"/>
    <cellStyle name="Comma 3 8 27" xfId="49404"/>
    <cellStyle name="Comma 3 8 28" xfId="53603"/>
    <cellStyle name="Comma 3 8 29" xfId="24889"/>
    <cellStyle name="Comma 3 8 3" xfId="7517"/>
    <cellStyle name="Comma 3 8 3 10" xfId="53964"/>
    <cellStyle name="Comma 3 8 3 11" xfId="24919"/>
    <cellStyle name="Comma 3 8 3 12" xfId="59743"/>
    <cellStyle name="Comma 3 8 3 2" xfId="7518"/>
    <cellStyle name="Comma 3 8 3 2 10" xfId="24920"/>
    <cellStyle name="Comma 3 8 3 2 11" xfId="59744"/>
    <cellStyle name="Comma 3 8 3 2 2" xfId="7519"/>
    <cellStyle name="Comma 3 8 3 2 2 2" xfId="7520"/>
    <cellStyle name="Comma 3 8 3 2 2 2 2" xfId="35771"/>
    <cellStyle name="Comma 3 8 3 2 2 3" xfId="7521"/>
    <cellStyle name="Comma 3 8 3 2 2 3 2" xfId="39677"/>
    <cellStyle name="Comma 3 8 3 2 2 4" xfId="7522"/>
    <cellStyle name="Comma 3 8 3 2 2 4 2" xfId="43723"/>
    <cellStyle name="Comma 3 8 3 2 2 5" xfId="47830"/>
    <cellStyle name="Comma 3 8 3 2 2 6" xfId="51962"/>
    <cellStyle name="Comma 3 8 3 2 2 7" xfId="56239"/>
    <cellStyle name="Comma 3 8 3 2 2 8" xfId="24921"/>
    <cellStyle name="Comma 3 8 3 2 2 9" xfId="59745"/>
    <cellStyle name="Comma 3 8 3 2 3" xfId="7523"/>
    <cellStyle name="Comma 3 8 3 2 3 2" xfId="31139"/>
    <cellStyle name="Comma 3 8 3 2 4" xfId="7524"/>
    <cellStyle name="Comma 3 8 3 2 4 2" xfId="33826"/>
    <cellStyle name="Comma 3 8 3 2 5" xfId="7525"/>
    <cellStyle name="Comma 3 8 3 2 5 2" xfId="37755"/>
    <cellStyle name="Comma 3 8 3 2 6" xfId="7526"/>
    <cellStyle name="Comma 3 8 3 2 6 2" xfId="41772"/>
    <cellStyle name="Comma 3 8 3 2 7" xfId="45908"/>
    <cellStyle name="Comma 3 8 3 2 8" xfId="50009"/>
    <cellStyle name="Comma 3 8 3 2 9" xfId="54318"/>
    <cellStyle name="Comma 3 8 3 3" xfId="7527"/>
    <cellStyle name="Comma 3 8 3 3 2" xfId="7528"/>
    <cellStyle name="Comma 3 8 3 3 2 2" xfId="35400"/>
    <cellStyle name="Comma 3 8 3 3 3" xfId="7529"/>
    <cellStyle name="Comma 3 8 3 3 3 2" xfId="39306"/>
    <cellStyle name="Comma 3 8 3 3 4" xfId="7530"/>
    <cellStyle name="Comma 3 8 3 3 4 2" xfId="43347"/>
    <cellStyle name="Comma 3 8 3 3 5" xfId="47459"/>
    <cellStyle name="Comma 3 8 3 3 6" xfId="51586"/>
    <cellStyle name="Comma 3 8 3 3 7" xfId="55868"/>
    <cellStyle name="Comma 3 8 3 3 8" xfId="24922"/>
    <cellStyle name="Comma 3 8 3 3 9" xfId="59746"/>
    <cellStyle name="Comma 3 8 3 4" xfId="7531"/>
    <cellStyle name="Comma 3 8 3 4 2" xfId="31138"/>
    <cellStyle name="Comma 3 8 3 5" xfId="7532"/>
    <cellStyle name="Comma 3 8 3 5 2" xfId="33413"/>
    <cellStyle name="Comma 3 8 3 6" xfId="7533"/>
    <cellStyle name="Comma 3 8 3 6 2" xfId="37388"/>
    <cellStyle name="Comma 3 8 3 7" xfId="7534"/>
    <cellStyle name="Comma 3 8 3 7 2" xfId="41402"/>
    <cellStyle name="Comma 3 8 3 8" xfId="45542"/>
    <cellStyle name="Comma 3 8 3 9" xfId="49632"/>
    <cellStyle name="Comma 3 8 30" xfId="59713"/>
    <cellStyle name="Comma 3 8 4" xfId="7535"/>
    <cellStyle name="Comma 3 8 4 10" xfId="24923"/>
    <cellStyle name="Comma 3 8 4 11" xfId="59747"/>
    <cellStyle name="Comma 3 8 4 2" xfId="7536"/>
    <cellStyle name="Comma 3 8 4 2 2" xfId="7537"/>
    <cellStyle name="Comma 3 8 4 2 2 2" xfId="35772"/>
    <cellStyle name="Comma 3 8 4 2 3" xfId="7538"/>
    <cellStyle name="Comma 3 8 4 2 3 2" xfId="39678"/>
    <cellStyle name="Comma 3 8 4 2 4" xfId="7539"/>
    <cellStyle name="Comma 3 8 4 2 4 2" xfId="43724"/>
    <cellStyle name="Comma 3 8 4 2 5" xfId="47831"/>
    <cellStyle name="Comma 3 8 4 2 6" xfId="51963"/>
    <cellStyle name="Comma 3 8 4 2 7" xfId="56240"/>
    <cellStyle name="Comma 3 8 4 2 8" xfId="24924"/>
    <cellStyle name="Comma 3 8 4 2 9" xfId="59748"/>
    <cellStyle name="Comma 3 8 4 3" xfId="7540"/>
    <cellStyle name="Comma 3 8 4 3 2" xfId="31140"/>
    <cellStyle name="Comma 3 8 4 4" xfId="7541"/>
    <cellStyle name="Comma 3 8 4 4 2" xfId="33827"/>
    <cellStyle name="Comma 3 8 4 5" xfId="7542"/>
    <cellStyle name="Comma 3 8 4 5 2" xfId="37756"/>
    <cellStyle name="Comma 3 8 4 6" xfId="7543"/>
    <cellStyle name="Comma 3 8 4 6 2" xfId="41773"/>
    <cellStyle name="Comma 3 8 4 7" xfId="45909"/>
    <cellStyle name="Comma 3 8 4 8" xfId="50010"/>
    <cellStyle name="Comma 3 8 4 9" xfId="54319"/>
    <cellStyle name="Comma 3 8 5" xfId="7544"/>
    <cellStyle name="Comma 3 8 5 10" xfId="24925"/>
    <cellStyle name="Comma 3 8 5 11" xfId="59749"/>
    <cellStyle name="Comma 3 8 5 2" xfId="7545"/>
    <cellStyle name="Comma 3 8 5 2 2" xfId="7546"/>
    <cellStyle name="Comma 3 8 5 2 2 2" xfId="36212"/>
    <cellStyle name="Comma 3 8 5 2 3" xfId="7547"/>
    <cellStyle name="Comma 3 8 5 2 3 2" xfId="40118"/>
    <cellStyle name="Comma 3 8 5 2 4" xfId="7548"/>
    <cellStyle name="Comma 3 8 5 2 4 2" xfId="44179"/>
    <cellStyle name="Comma 3 8 5 2 5" xfId="48271"/>
    <cellStyle name="Comma 3 8 5 2 6" xfId="52418"/>
    <cellStyle name="Comma 3 8 5 2 7" xfId="56680"/>
    <cellStyle name="Comma 3 8 5 2 8" xfId="24926"/>
    <cellStyle name="Comma 3 8 5 2 9" xfId="59750"/>
    <cellStyle name="Comma 3 8 5 3" xfId="7549"/>
    <cellStyle name="Comma 3 8 5 3 2" xfId="31141"/>
    <cellStyle name="Comma 3 8 5 4" xfId="7550"/>
    <cellStyle name="Comma 3 8 5 4 2" xfId="34290"/>
    <cellStyle name="Comma 3 8 5 5" xfId="7551"/>
    <cellStyle name="Comma 3 8 5 5 2" xfId="38196"/>
    <cellStyle name="Comma 3 8 5 6" xfId="7552"/>
    <cellStyle name="Comma 3 8 5 6 2" xfId="42228"/>
    <cellStyle name="Comma 3 8 5 7" xfId="46349"/>
    <cellStyle name="Comma 3 8 5 8" xfId="50466"/>
    <cellStyle name="Comma 3 8 5 9" xfId="54758"/>
    <cellStyle name="Comma 3 8 6" xfId="7553"/>
    <cellStyle name="Comma 3 8 6 10" xfId="24927"/>
    <cellStyle name="Comma 3 8 6 11" xfId="59751"/>
    <cellStyle name="Comma 3 8 6 2" xfId="7554"/>
    <cellStyle name="Comma 3 8 6 2 2" xfId="7555"/>
    <cellStyle name="Comma 3 8 6 2 2 2" xfId="36266"/>
    <cellStyle name="Comma 3 8 6 2 3" xfId="7556"/>
    <cellStyle name="Comma 3 8 6 2 3 2" xfId="40172"/>
    <cellStyle name="Comma 3 8 6 2 4" xfId="7557"/>
    <cellStyle name="Comma 3 8 6 2 4 2" xfId="44233"/>
    <cellStyle name="Comma 3 8 6 2 5" xfId="48325"/>
    <cellStyle name="Comma 3 8 6 2 6" xfId="52472"/>
    <cellStyle name="Comma 3 8 6 2 7" xfId="56734"/>
    <cellStyle name="Comma 3 8 6 2 8" xfId="24928"/>
    <cellStyle name="Comma 3 8 6 2 9" xfId="59752"/>
    <cellStyle name="Comma 3 8 6 3" xfId="7558"/>
    <cellStyle name="Comma 3 8 6 3 2" xfId="31142"/>
    <cellStyle name="Comma 3 8 6 4" xfId="7559"/>
    <cellStyle name="Comma 3 8 6 4 2" xfId="34344"/>
    <cellStyle name="Comma 3 8 6 5" xfId="7560"/>
    <cellStyle name="Comma 3 8 6 5 2" xfId="38250"/>
    <cellStyle name="Comma 3 8 6 6" xfId="7561"/>
    <cellStyle name="Comma 3 8 6 6 2" xfId="42282"/>
    <cellStyle name="Comma 3 8 6 7" xfId="46403"/>
    <cellStyle name="Comma 3 8 6 8" xfId="50520"/>
    <cellStyle name="Comma 3 8 6 9" xfId="54812"/>
    <cellStyle name="Comma 3 8 7" xfId="7562"/>
    <cellStyle name="Comma 3 8 7 10" xfId="24929"/>
    <cellStyle name="Comma 3 8 7 11" xfId="59753"/>
    <cellStyle name="Comma 3 8 7 2" xfId="7563"/>
    <cellStyle name="Comma 3 8 7 2 2" xfId="7564"/>
    <cellStyle name="Comma 3 8 7 2 2 2" xfId="36320"/>
    <cellStyle name="Comma 3 8 7 2 3" xfId="7565"/>
    <cellStyle name="Comma 3 8 7 2 3 2" xfId="40226"/>
    <cellStyle name="Comma 3 8 7 2 4" xfId="7566"/>
    <cellStyle name="Comma 3 8 7 2 4 2" xfId="44287"/>
    <cellStyle name="Comma 3 8 7 2 5" xfId="48379"/>
    <cellStyle name="Comma 3 8 7 2 6" xfId="52526"/>
    <cellStyle name="Comma 3 8 7 2 7" xfId="56788"/>
    <cellStyle name="Comma 3 8 7 2 8" xfId="24930"/>
    <cellStyle name="Comma 3 8 7 2 9" xfId="59754"/>
    <cellStyle name="Comma 3 8 7 3" xfId="7567"/>
    <cellStyle name="Comma 3 8 7 3 2" xfId="31143"/>
    <cellStyle name="Comma 3 8 7 4" xfId="7568"/>
    <cellStyle name="Comma 3 8 7 4 2" xfId="34398"/>
    <cellStyle name="Comma 3 8 7 5" xfId="7569"/>
    <cellStyle name="Comma 3 8 7 5 2" xfId="38304"/>
    <cellStyle name="Comma 3 8 7 6" xfId="7570"/>
    <cellStyle name="Comma 3 8 7 6 2" xfId="42336"/>
    <cellStyle name="Comma 3 8 7 7" xfId="46457"/>
    <cellStyle name="Comma 3 8 7 8" xfId="50574"/>
    <cellStyle name="Comma 3 8 7 9" xfId="54866"/>
    <cellStyle name="Comma 3 8 8" xfId="7571"/>
    <cellStyle name="Comma 3 8 8 10" xfId="24931"/>
    <cellStyle name="Comma 3 8 8 11" xfId="59755"/>
    <cellStyle name="Comma 3 8 8 2" xfId="7572"/>
    <cellStyle name="Comma 3 8 8 2 2" xfId="7573"/>
    <cellStyle name="Comma 3 8 8 2 2 2" xfId="36372"/>
    <cellStyle name="Comma 3 8 8 2 3" xfId="7574"/>
    <cellStyle name="Comma 3 8 8 2 3 2" xfId="40278"/>
    <cellStyle name="Comma 3 8 8 2 4" xfId="7575"/>
    <cellStyle name="Comma 3 8 8 2 4 2" xfId="44339"/>
    <cellStyle name="Comma 3 8 8 2 5" xfId="48431"/>
    <cellStyle name="Comma 3 8 8 2 6" xfId="52578"/>
    <cellStyle name="Comma 3 8 8 2 7" xfId="56840"/>
    <cellStyle name="Comma 3 8 8 2 8" xfId="24932"/>
    <cellStyle name="Comma 3 8 8 2 9" xfId="59756"/>
    <cellStyle name="Comma 3 8 8 3" xfId="7576"/>
    <cellStyle name="Comma 3 8 8 3 2" xfId="31144"/>
    <cellStyle name="Comma 3 8 8 4" xfId="7577"/>
    <cellStyle name="Comma 3 8 8 4 2" xfId="34450"/>
    <cellStyle name="Comma 3 8 8 5" xfId="7578"/>
    <cellStyle name="Comma 3 8 8 5 2" xfId="38356"/>
    <cellStyle name="Comma 3 8 8 6" xfId="7579"/>
    <cellStyle name="Comma 3 8 8 6 2" xfId="42388"/>
    <cellStyle name="Comma 3 8 8 7" xfId="46509"/>
    <cellStyle name="Comma 3 8 8 8" xfId="50626"/>
    <cellStyle name="Comma 3 8 8 9" xfId="54918"/>
    <cellStyle name="Comma 3 8 9" xfId="7580"/>
    <cellStyle name="Comma 3 8 9 10" xfId="24933"/>
    <cellStyle name="Comma 3 8 9 11" xfId="59757"/>
    <cellStyle name="Comma 3 8 9 2" xfId="7581"/>
    <cellStyle name="Comma 3 8 9 2 2" xfId="7582"/>
    <cellStyle name="Comma 3 8 9 2 2 2" xfId="36425"/>
    <cellStyle name="Comma 3 8 9 2 3" xfId="7583"/>
    <cellStyle name="Comma 3 8 9 2 3 2" xfId="40331"/>
    <cellStyle name="Comma 3 8 9 2 4" xfId="7584"/>
    <cellStyle name="Comma 3 8 9 2 4 2" xfId="44392"/>
    <cellStyle name="Comma 3 8 9 2 5" xfId="48484"/>
    <cellStyle name="Comma 3 8 9 2 6" xfId="52631"/>
    <cellStyle name="Comma 3 8 9 2 7" xfId="56893"/>
    <cellStyle name="Comma 3 8 9 2 8" xfId="24934"/>
    <cellStyle name="Comma 3 8 9 2 9" xfId="59758"/>
    <cellStyle name="Comma 3 8 9 3" xfId="7585"/>
    <cellStyle name="Comma 3 8 9 3 2" xfId="31145"/>
    <cellStyle name="Comma 3 8 9 4" xfId="7586"/>
    <cellStyle name="Comma 3 8 9 4 2" xfId="34502"/>
    <cellStyle name="Comma 3 8 9 5" xfId="7587"/>
    <cellStyle name="Comma 3 8 9 5 2" xfId="38408"/>
    <cellStyle name="Comma 3 8 9 6" xfId="7588"/>
    <cellStyle name="Comma 3 8 9 6 2" xfId="42441"/>
    <cellStyle name="Comma 3 8 9 7" xfId="46561"/>
    <cellStyle name="Comma 3 8 9 8" xfId="50680"/>
    <cellStyle name="Comma 3 8 9 9" xfId="54970"/>
    <cellStyle name="Comma 3 9" xfId="7589"/>
    <cellStyle name="Comma 3 9 10" xfId="7590"/>
    <cellStyle name="Comma 3 9 10 10" xfId="24936"/>
    <cellStyle name="Comma 3 9 10 11" xfId="59760"/>
    <cellStyle name="Comma 3 9 10 2" xfId="7591"/>
    <cellStyle name="Comma 3 9 10 2 2" xfId="7592"/>
    <cellStyle name="Comma 3 9 10 2 2 2" xfId="36479"/>
    <cellStyle name="Comma 3 9 10 2 3" xfId="7593"/>
    <cellStyle name="Comma 3 9 10 2 3 2" xfId="40385"/>
    <cellStyle name="Comma 3 9 10 2 4" xfId="7594"/>
    <cellStyle name="Comma 3 9 10 2 4 2" xfId="44446"/>
    <cellStyle name="Comma 3 9 10 2 5" xfId="48538"/>
    <cellStyle name="Comma 3 9 10 2 6" xfId="52685"/>
    <cellStyle name="Comma 3 9 10 2 7" xfId="56947"/>
    <cellStyle name="Comma 3 9 10 2 8" xfId="24937"/>
    <cellStyle name="Comma 3 9 10 2 9" xfId="59761"/>
    <cellStyle name="Comma 3 9 10 3" xfId="7595"/>
    <cellStyle name="Comma 3 9 10 3 2" xfId="31147"/>
    <cellStyle name="Comma 3 9 10 4" xfId="7596"/>
    <cellStyle name="Comma 3 9 10 4 2" xfId="34556"/>
    <cellStyle name="Comma 3 9 10 5" xfId="7597"/>
    <cellStyle name="Comma 3 9 10 5 2" xfId="38462"/>
    <cellStyle name="Comma 3 9 10 6" xfId="7598"/>
    <cellStyle name="Comma 3 9 10 6 2" xfId="42495"/>
    <cellStyle name="Comma 3 9 10 7" xfId="46615"/>
    <cellStyle name="Comma 3 9 10 8" xfId="50734"/>
    <cellStyle name="Comma 3 9 10 9" xfId="55024"/>
    <cellStyle name="Comma 3 9 11" xfId="7599"/>
    <cellStyle name="Comma 3 9 11 10" xfId="24938"/>
    <cellStyle name="Comma 3 9 11 11" xfId="59762"/>
    <cellStyle name="Comma 3 9 11 2" xfId="7600"/>
    <cellStyle name="Comma 3 9 11 2 2" xfId="7601"/>
    <cellStyle name="Comma 3 9 11 2 2 2" xfId="36539"/>
    <cellStyle name="Comma 3 9 11 2 3" xfId="7602"/>
    <cellStyle name="Comma 3 9 11 2 3 2" xfId="40445"/>
    <cellStyle name="Comma 3 9 11 2 4" xfId="7603"/>
    <cellStyle name="Comma 3 9 11 2 4 2" xfId="44506"/>
    <cellStyle name="Comma 3 9 11 2 5" xfId="48598"/>
    <cellStyle name="Comma 3 9 11 2 6" xfId="52745"/>
    <cellStyle name="Comma 3 9 11 2 7" xfId="57007"/>
    <cellStyle name="Comma 3 9 11 2 8" xfId="24939"/>
    <cellStyle name="Comma 3 9 11 2 9" xfId="59763"/>
    <cellStyle name="Comma 3 9 11 3" xfId="7604"/>
    <cellStyle name="Comma 3 9 11 3 2" xfId="31148"/>
    <cellStyle name="Comma 3 9 11 4" xfId="7605"/>
    <cellStyle name="Comma 3 9 11 4 2" xfId="34616"/>
    <cellStyle name="Comma 3 9 11 5" xfId="7606"/>
    <cellStyle name="Comma 3 9 11 5 2" xfId="38522"/>
    <cellStyle name="Comma 3 9 11 6" xfId="7607"/>
    <cellStyle name="Comma 3 9 11 6 2" xfId="42555"/>
    <cellStyle name="Comma 3 9 11 7" xfId="46675"/>
    <cellStyle name="Comma 3 9 11 8" xfId="50794"/>
    <cellStyle name="Comma 3 9 11 9" xfId="55084"/>
    <cellStyle name="Comma 3 9 12" xfId="7608"/>
    <cellStyle name="Comma 3 9 12 10" xfId="24940"/>
    <cellStyle name="Comma 3 9 12 11" xfId="59764"/>
    <cellStyle name="Comma 3 9 12 2" xfId="7609"/>
    <cellStyle name="Comma 3 9 12 2 2" xfId="7610"/>
    <cellStyle name="Comma 3 9 12 2 2 2" xfId="36597"/>
    <cellStyle name="Comma 3 9 12 2 3" xfId="7611"/>
    <cellStyle name="Comma 3 9 12 2 3 2" xfId="40503"/>
    <cellStyle name="Comma 3 9 12 2 4" xfId="7612"/>
    <cellStyle name="Comma 3 9 12 2 4 2" xfId="44564"/>
    <cellStyle name="Comma 3 9 12 2 5" xfId="48656"/>
    <cellStyle name="Comma 3 9 12 2 6" xfId="52803"/>
    <cellStyle name="Comma 3 9 12 2 7" xfId="57065"/>
    <cellStyle name="Comma 3 9 12 2 8" xfId="24941"/>
    <cellStyle name="Comma 3 9 12 2 9" xfId="59765"/>
    <cellStyle name="Comma 3 9 12 3" xfId="7613"/>
    <cellStyle name="Comma 3 9 12 3 2" xfId="31149"/>
    <cellStyle name="Comma 3 9 12 4" xfId="7614"/>
    <cellStyle name="Comma 3 9 12 4 2" xfId="34674"/>
    <cellStyle name="Comma 3 9 12 5" xfId="7615"/>
    <cellStyle name="Comma 3 9 12 5 2" xfId="38580"/>
    <cellStyle name="Comma 3 9 12 6" xfId="7616"/>
    <cellStyle name="Comma 3 9 12 6 2" xfId="42613"/>
    <cellStyle name="Comma 3 9 12 7" xfId="46733"/>
    <cellStyle name="Comma 3 9 12 8" xfId="50852"/>
    <cellStyle name="Comma 3 9 12 9" xfId="55142"/>
    <cellStyle name="Comma 3 9 13" xfId="7617"/>
    <cellStyle name="Comma 3 9 13 10" xfId="24942"/>
    <cellStyle name="Comma 3 9 13 11" xfId="59766"/>
    <cellStyle name="Comma 3 9 13 2" xfId="7618"/>
    <cellStyle name="Comma 3 9 13 2 2" xfId="7619"/>
    <cellStyle name="Comma 3 9 13 2 2 2" xfId="36655"/>
    <cellStyle name="Comma 3 9 13 2 3" xfId="7620"/>
    <cellStyle name="Comma 3 9 13 2 3 2" xfId="40560"/>
    <cellStyle name="Comma 3 9 13 2 4" xfId="7621"/>
    <cellStyle name="Comma 3 9 13 2 4 2" xfId="44621"/>
    <cellStyle name="Comma 3 9 13 2 5" xfId="48713"/>
    <cellStyle name="Comma 3 9 13 2 6" xfId="52860"/>
    <cellStyle name="Comma 3 9 13 2 7" xfId="57122"/>
    <cellStyle name="Comma 3 9 13 2 8" xfId="24943"/>
    <cellStyle name="Comma 3 9 13 2 9" xfId="59767"/>
    <cellStyle name="Comma 3 9 13 3" xfId="7622"/>
    <cellStyle name="Comma 3 9 13 3 2" xfId="31150"/>
    <cellStyle name="Comma 3 9 13 4" xfId="7623"/>
    <cellStyle name="Comma 3 9 13 4 2" xfId="34731"/>
    <cellStyle name="Comma 3 9 13 5" xfId="7624"/>
    <cellStyle name="Comma 3 9 13 5 2" xfId="38637"/>
    <cellStyle name="Comma 3 9 13 6" xfId="7625"/>
    <cellStyle name="Comma 3 9 13 6 2" xfId="42670"/>
    <cellStyle name="Comma 3 9 13 7" xfId="46790"/>
    <cellStyle name="Comma 3 9 13 8" xfId="50909"/>
    <cellStyle name="Comma 3 9 13 9" xfId="55199"/>
    <cellStyle name="Comma 3 9 14" xfId="7626"/>
    <cellStyle name="Comma 3 9 14 10" xfId="24944"/>
    <cellStyle name="Comma 3 9 14 11" xfId="59768"/>
    <cellStyle name="Comma 3 9 14 2" xfId="7627"/>
    <cellStyle name="Comma 3 9 14 2 2" xfId="7628"/>
    <cellStyle name="Comma 3 9 14 2 2 2" xfId="36708"/>
    <cellStyle name="Comma 3 9 14 2 3" xfId="7629"/>
    <cellStyle name="Comma 3 9 14 2 3 2" xfId="40613"/>
    <cellStyle name="Comma 3 9 14 2 4" xfId="7630"/>
    <cellStyle name="Comma 3 9 14 2 4 2" xfId="44674"/>
    <cellStyle name="Comma 3 9 14 2 5" xfId="48766"/>
    <cellStyle name="Comma 3 9 14 2 6" xfId="52913"/>
    <cellStyle name="Comma 3 9 14 2 7" xfId="57175"/>
    <cellStyle name="Comma 3 9 14 2 8" xfId="24945"/>
    <cellStyle name="Comma 3 9 14 2 9" xfId="59769"/>
    <cellStyle name="Comma 3 9 14 3" xfId="7631"/>
    <cellStyle name="Comma 3 9 14 3 2" xfId="31151"/>
    <cellStyle name="Comma 3 9 14 4" xfId="7632"/>
    <cellStyle name="Comma 3 9 14 4 2" xfId="34784"/>
    <cellStyle name="Comma 3 9 14 5" xfId="7633"/>
    <cellStyle name="Comma 3 9 14 5 2" xfId="38690"/>
    <cellStyle name="Comma 3 9 14 6" xfId="7634"/>
    <cellStyle name="Comma 3 9 14 6 2" xfId="42723"/>
    <cellStyle name="Comma 3 9 14 7" xfId="46843"/>
    <cellStyle name="Comma 3 9 14 8" xfId="50962"/>
    <cellStyle name="Comma 3 9 14 9" xfId="55252"/>
    <cellStyle name="Comma 3 9 15" xfId="7635"/>
    <cellStyle name="Comma 3 9 15 10" xfId="24946"/>
    <cellStyle name="Comma 3 9 15 11" xfId="59770"/>
    <cellStyle name="Comma 3 9 15 2" xfId="7636"/>
    <cellStyle name="Comma 3 9 15 2 2" xfId="7637"/>
    <cellStyle name="Comma 3 9 15 2 2 2" xfId="36771"/>
    <cellStyle name="Comma 3 9 15 2 3" xfId="7638"/>
    <cellStyle name="Comma 3 9 15 2 3 2" xfId="40675"/>
    <cellStyle name="Comma 3 9 15 2 4" xfId="7639"/>
    <cellStyle name="Comma 3 9 15 2 4 2" xfId="44736"/>
    <cellStyle name="Comma 3 9 15 2 5" xfId="48828"/>
    <cellStyle name="Comma 3 9 15 2 6" xfId="52975"/>
    <cellStyle name="Comma 3 9 15 2 7" xfId="57237"/>
    <cellStyle name="Comma 3 9 15 2 8" xfId="24947"/>
    <cellStyle name="Comma 3 9 15 2 9" xfId="59771"/>
    <cellStyle name="Comma 3 9 15 3" xfId="7640"/>
    <cellStyle name="Comma 3 9 15 3 2" xfId="31152"/>
    <cellStyle name="Comma 3 9 15 4" xfId="7641"/>
    <cellStyle name="Comma 3 9 15 4 2" xfId="34846"/>
    <cellStyle name="Comma 3 9 15 5" xfId="7642"/>
    <cellStyle name="Comma 3 9 15 5 2" xfId="38752"/>
    <cellStyle name="Comma 3 9 15 6" xfId="7643"/>
    <cellStyle name="Comma 3 9 15 6 2" xfId="42785"/>
    <cellStyle name="Comma 3 9 15 7" xfId="46905"/>
    <cellStyle name="Comma 3 9 15 8" xfId="51024"/>
    <cellStyle name="Comma 3 9 15 9" xfId="55314"/>
    <cellStyle name="Comma 3 9 16" xfId="7644"/>
    <cellStyle name="Comma 3 9 16 10" xfId="24948"/>
    <cellStyle name="Comma 3 9 16 11" xfId="59772"/>
    <cellStyle name="Comma 3 9 16 2" xfId="7645"/>
    <cellStyle name="Comma 3 9 16 2 2" xfId="7646"/>
    <cellStyle name="Comma 3 9 16 2 2 2" xfId="36828"/>
    <cellStyle name="Comma 3 9 16 2 3" xfId="7647"/>
    <cellStyle name="Comma 3 9 16 2 3 2" xfId="40732"/>
    <cellStyle name="Comma 3 9 16 2 4" xfId="7648"/>
    <cellStyle name="Comma 3 9 16 2 4 2" xfId="44793"/>
    <cellStyle name="Comma 3 9 16 2 5" xfId="48885"/>
    <cellStyle name="Comma 3 9 16 2 6" xfId="53032"/>
    <cellStyle name="Comma 3 9 16 2 7" xfId="57294"/>
    <cellStyle name="Comma 3 9 16 2 8" xfId="24949"/>
    <cellStyle name="Comma 3 9 16 2 9" xfId="59773"/>
    <cellStyle name="Comma 3 9 16 3" xfId="7649"/>
    <cellStyle name="Comma 3 9 16 3 2" xfId="31153"/>
    <cellStyle name="Comma 3 9 16 4" xfId="7650"/>
    <cellStyle name="Comma 3 9 16 4 2" xfId="34903"/>
    <cellStyle name="Comma 3 9 16 5" xfId="7651"/>
    <cellStyle name="Comma 3 9 16 5 2" xfId="38809"/>
    <cellStyle name="Comma 3 9 16 6" xfId="7652"/>
    <cellStyle name="Comma 3 9 16 6 2" xfId="42842"/>
    <cellStyle name="Comma 3 9 16 7" xfId="46962"/>
    <cellStyle name="Comma 3 9 16 8" xfId="51081"/>
    <cellStyle name="Comma 3 9 16 9" xfId="55371"/>
    <cellStyle name="Comma 3 9 17" xfId="7653"/>
    <cellStyle name="Comma 3 9 17 10" xfId="24950"/>
    <cellStyle name="Comma 3 9 17 11" xfId="59774"/>
    <cellStyle name="Comma 3 9 17 2" xfId="7654"/>
    <cellStyle name="Comma 3 9 17 2 2" xfId="7655"/>
    <cellStyle name="Comma 3 9 17 2 2 2" xfId="36880"/>
    <cellStyle name="Comma 3 9 17 2 3" xfId="7656"/>
    <cellStyle name="Comma 3 9 17 2 3 2" xfId="40784"/>
    <cellStyle name="Comma 3 9 17 2 4" xfId="7657"/>
    <cellStyle name="Comma 3 9 17 2 4 2" xfId="44845"/>
    <cellStyle name="Comma 3 9 17 2 5" xfId="48937"/>
    <cellStyle name="Comma 3 9 17 2 6" xfId="53084"/>
    <cellStyle name="Comma 3 9 17 2 7" xfId="57346"/>
    <cellStyle name="Comma 3 9 17 2 8" xfId="24951"/>
    <cellStyle name="Comma 3 9 17 2 9" xfId="59775"/>
    <cellStyle name="Comma 3 9 17 3" xfId="7658"/>
    <cellStyle name="Comma 3 9 17 3 2" xfId="31154"/>
    <cellStyle name="Comma 3 9 17 4" xfId="7659"/>
    <cellStyle name="Comma 3 9 17 4 2" xfId="34955"/>
    <cellStyle name="Comma 3 9 17 5" xfId="7660"/>
    <cellStyle name="Comma 3 9 17 5 2" xfId="38861"/>
    <cellStyle name="Comma 3 9 17 6" xfId="7661"/>
    <cellStyle name="Comma 3 9 17 6 2" xfId="42894"/>
    <cellStyle name="Comma 3 9 17 7" xfId="47014"/>
    <cellStyle name="Comma 3 9 17 8" xfId="51133"/>
    <cellStyle name="Comma 3 9 17 9" xfId="55423"/>
    <cellStyle name="Comma 3 9 18" xfId="7662"/>
    <cellStyle name="Comma 3 9 18 10" xfId="24952"/>
    <cellStyle name="Comma 3 9 18 11" xfId="59776"/>
    <cellStyle name="Comma 3 9 18 2" xfId="7663"/>
    <cellStyle name="Comma 3 9 18 2 2" xfId="7664"/>
    <cellStyle name="Comma 3 9 18 2 2 2" xfId="36932"/>
    <cellStyle name="Comma 3 9 18 2 3" xfId="7665"/>
    <cellStyle name="Comma 3 9 18 2 3 2" xfId="40836"/>
    <cellStyle name="Comma 3 9 18 2 4" xfId="7666"/>
    <cellStyle name="Comma 3 9 18 2 4 2" xfId="44897"/>
    <cellStyle name="Comma 3 9 18 2 5" xfId="48989"/>
    <cellStyle name="Comma 3 9 18 2 6" xfId="53136"/>
    <cellStyle name="Comma 3 9 18 2 7" xfId="57398"/>
    <cellStyle name="Comma 3 9 18 2 8" xfId="24953"/>
    <cellStyle name="Comma 3 9 18 2 9" xfId="59777"/>
    <cellStyle name="Comma 3 9 18 3" xfId="7667"/>
    <cellStyle name="Comma 3 9 18 3 2" xfId="31155"/>
    <cellStyle name="Comma 3 9 18 4" xfId="7668"/>
    <cellStyle name="Comma 3 9 18 4 2" xfId="35007"/>
    <cellStyle name="Comma 3 9 18 5" xfId="7669"/>
    <cellStyle name="Comma 3 9 18 5 2" xfId="38913"/>
    <cellStyle name="Comma 3 9 18 6" xfId="7670"/>
    <cellStyle name="Comma 3 9 18 6 2" xfId="42946"/>
    <cellStyle name="Comma 3 9 18 7" xfId="47066"/>
    <cellStyle name="Comma 3 9 18 8" xfId="51185"/>
    <cellStyle name="Comma 3 9 18 9" xfId="55475"/>
    <cellStyle name="Comma 3 9 19" xfId="7671"/>
    <cellStyle name="Comma 3 9 19 2" xfId="7672"/>
    <cellStyle name="Comma 3 9 19 2 2" xfId="35061"/>
    <cellStyle name="Comma 3 9 19 3" xfId="7673"/>
    <cellStyle name="Comma 3 9 19 3 2" xfId="38967"/>
    <cellStyle name="Comma 3 9 19 4" xfId="7674"/>
    <cellStyle name="Comma 3 9 19 4 2" xfId="43000"/>
    <cellStyle name="Comma 3 9 19 5" xfId="47120"/>
    <cellStyle name="Comma 3 9 19 6" xfId="51239"/>
    <cellStyle name="Comma 3 9 19 7" xfId="55529"/>
    <cellStyle name="Comma 3 9 19 8" xfId="24954"/>
    <cellStyle name="Comma 3 9 19 9" xfId="59778"/>
    <cellStyle name="Comma 3 9 2" xfId="7675"/>
    <cellStyle name="Comma 3 9 2 10" xfId="49532"/>
    <cellStyle name="Comma 3 9 2 11" xfId="53739"/>
    <cellStyle name="Comma 3 9 2 12" xfId="24955"/>
    <cellStyle name="Comma 3 9 2 13" xfId="59779"/>
    <cellStyle name="Comma 3 9 2 2" xfId="7676"/>
    <cellStyle name="Comma 3 9 2 2 10" xfId="54081"/>
    <cellStyle name="Comma 3 9 2 2 11" xfId="24956"/>
    <cellStyle name="Comma 3 9 2 2 12" xfId="59780"/>
    <cellStyle name="Comma 3 9 2 2 2" xfId="7677"/>
    <cellStyle name="Comma 3 9 2 2 2 10" xfId="24957"/>
    <cellStyle name="Comma 3 9 2 2 2 11" xfId="59781"/>
    <cellStyle name="Comma 3 9 2 2 2 2" xfId="7678"/>
    <cellStyle name="Comma 3 9 2 2 2 2 2" xfId="7679"/>
    <cellStyle name="Comma 3 9 2 2 2 2 2 2" xfId="35773"/>
    <cellStyle name="Comma 3 9 2 2 2 2 3" xfId="7680"/>
    <cellStyle name="Comma 3 9 2 2 2 2 3 2" xfId="39679"/>
    <cellStyle name="Comma 3 9 2 2 2 2 4" xfId="7681"/>
    <cellStyle name="Comma 3 9 2 2 2 2 4 2" xfId="43725"/>
    <cellStyle name="Comma 3 9 2 2 2 2 5" xfId="47832"/>
    <cellStyle name="Comma 3 9 2 2 2 2 6" xfId="51964"/>
    <cellStyle name="Comma 3 9 2 2 2 2 7" xfId="56241"/>
    <cellStyle name="Comma 3 9 2 2 2 2 8" xfId="24958"/>
    <cellStyle name="Comma 3 9 2 2 2 2 9" xfId="59782"/>
    <cellStyle name="Comma 3 9 2 2 2 3" xfId="7682"/>
    <cellStyle name="Comma 3 9 2 2 2 3 2" xfId="31158"/>
    <cellStyle name="Comma 3 9 2 2 2 4" xfId="7683"/>
    <cellStyle name="Comma 3 9 2 2 2 4 2" xfId="33828"/>
    <cellStyle name="Comma 3 9 2 2 2 5" xfId="7684"/>
    <cellStyle name="Comma 3 9 2 2 2 5 2" xfId="37757"/>
    <cellStyle name="Comma 3 9 2 2 2 6" xfId="7685"/>
    <cellStyle name="Comma 3 9 2 2 2 6 2" xfId="41774"/>
    <cellStyle name="Comma 3 9 2 2 2 7" xfId="45910"/>
    <cellStyle name="Comma 3 9 2 2 2 8" xfId="50011"/>
    <cellStyle name="Comma 3 9 2 2 2 9" xfId="54320"/>
    <cellStyle name="Comma 3 9 2 2 3" xfId="7686"/>
    <cellStyle name="Comma 3 9 2 2 3 2" xfId="7687"/>
    <cellStyle name="Comma 3 9 2 2 3 2 2" xfId="35520"/>
    <cellStyle name="Comma 3 9 2 2 3 3" xfId="7688"/>
    <cellStyle name="Comma 3 9 2 2 3 3 2" xfId="39426"/>
    <cellStyle name="Comma 3 9 2 2 3 4" xfId="7689"/>
    <cellStyle name="Comma 3 9 2 2 3 4 2" xfId="43469"/>
    <cellStyle name="Comma 3 9 2 2 3 5" xfId="47579"/>
    <cellStyle name="Comma 3 9 2 2 3 6" xfId="51708"/>
    <cellStyle name="Comma 3 9 2 2 3 7" xfId="55988"/>
    <cellStyle name="Comma 3 9 2 2 3 8" xfId="24959"/>
    <cellStyle name="Comma 3 9 2 2 3 9" xfId="59783"/>
    <cellStyle name="Comma 3 9 2 2 4" xfId="7690"/>
    <cellStyle name="Comma 3 9 2 2 4 2" xfId="31157"/>
    <cellStyle name="Comma 3 9 2 2 5" xfId="7691"/>
    <cellStyle name="Comma 3 9 2 2 5 2" xfId="33533"/>
    <cellStyle name="Comma 3 9 2 2 6" xfId="7692"/>
    <cellStyle name="Comma 3 9 2 2 6 2" xfId="37508"/>
    <cellStyle name="Comma 3 9 2 2 7" xfId="7693"/>
    <cellStyle name="Comma 3 9 2 2 7 2" xfId="41522"/>
    <cellStyle name="Comma 3 9 2 2 8" xfId="45662"/>
    <cellStyle name="Comma 3 9 2 2 9" xfId="49754"/>
    <cellStyle name="Comma 3 9 2 3" xfId="7694"/>
    <cellStyle name="Comma 3 9 2 3 10" xfId="24960"/>
    <cellStyle name="Comma 3 9 2 3 11" xfId="59784"/>
    <cellStyle name="Comma 3 9 2 3 2" xfId="7695"/>
    <cellStyle name="Comma 3 9 2 3 2 2" xfId="7696"/>
    <cellStyle name="Comma 3 9 2 3 2 2 2" xfId="35774"/>
    <cellStyle name="Comma 3 9 2 3 2 3" xfId="7697"/>
    <cellStyle name="Comma 3 9 2 3 2 3 2" xfId="39680"/>
    <cellStyle name="Comma 3 9 2 3 2 4" xfId="7698"/>
    <cellStyle name="Comma 3 9 2 3 2 4 2" xfId="43726"/>
    <cellStyle name="Comma 3 9 2 3 2 5" xfId="47833"/>
    <cellStyle name="Comma 3 9 2 3 2 6" xfId="51965"/>
    <cellStyle name="Comma 3 9 2 3 2 7" xfId="56242"/>
    <cellStyle name="Comma 3 9 2 3 2 8" xfId="24961"/>
    <cellStyle name="Comma 3 9 2 3 2 9" xfId="59785"/>
    <cellStyle name="Comma 3 9 2 3 3" xfId="7699"/>
    <cellStyle name="Comma 3 9 2 3 3 2" xfId="31159"/>
    <cellStyle name="Comma 3 9 2 3 4" xfId="7700"/>
    <cellStyle name="Comma 3 9 2 3 4 2" xfId="33829"/>
    <cellStyle name="Comma 3 9 2 3 5" xfId="7701"/>
    <cellStyle name="Comma 3 9 2 3 5 2" xfId="37758"/>
    <cellStyle name="Comma 3 9 2 3 6" xfId="7702"/>
    <cellStyle name="Comma 3 9 2 3 6 2" xfId="41775"/>
    <cellStyle name="Comma 3 9 2 3 7" xfId="45911"/>
    <cellStyle name="Comma 3 9 2 3 8" xfId="50012"/>
    <cellStyle name="Comma 3 9 2 3 9" xfId="54321"/>
    <cellStyle name="Comma 3 9 2 4" xfId="7703"/>
    <cellStyle name="Comma 3 9 2 4 2" xfId="7704"/>
    <cellStyle name="Comma 3 9 2 4 2 2" xfId="35302"/>
    <cellStyle name="Comma 3 9 2 4 3" xfId="7705"/>
    <cellStyle name="Comma 3 9 2 4 3 2" xfId="39208"/>
    <cellStyle name="Comma 3 9 2 4 4" xfId="7706"/>
    <cellStyle name="Comma 3 9 2 4 4 2" xfId="43247"/>
    <cellStyle name="Comma 3 9 2 4 5" xfId="47361"/>
    <cellStyle name="Comma 3 9 2 4 6" xfId="51486"/>
    <cellStyle name="Comma 3 9 2 4 7" xfId="55770"/>
    <cellStyle name="Comma 3 9 2 4 8" xfId="24962"/>
    <cellStyle name="Comma 3 9 2 4 9" xfId="59786"/>
    <cellStyle name="Comma 3 9 2 5" xfId="7707"/>
    <cellStyle name="Comma 3 9 2 5 2" xfId="57803"/>
    <cellStyle name="Comma 3 9 2 5 3" xfId="31156"/>
    <cellStyle name="Comma 3 9 2 6" xfId="7708"/>
    <cellStyle name="Comma 3 9 2 6 2" xfId="33317"/>
    <cellStyle name="Comma 3 9 2 7" xfId="7709"/>
    <cellStyle name="Comma 3 9 2 7 2" xfId="37292"/>
    <cellStyle name="Comma 3 9 2 8" xfId="7710"/>
    <cellStyle name="Comma 3 9 2 8 2" xfId="41306"/>
    <cellStyle name="Comma 3 9 2 9" xfId="45446"/>
    <cellStyle name="Comma 3 9 20" xfId="7711"/>
    <cellStyle name="Comma 3 9 20 2" xfId="7712"/>
    <cellStyle name="Comma 3 9 20 2 2" xfId="35192"/>
    <cellStyle name="Comma 3 9 20 3" xfId="7713"/>
    <cellStyle name="Comma 3 9 20 3 2" xfId="39098"/>
    <cellStyle name="Comma 3 9 20 4" xfId="7714"/>
    <cellStyle name="Comma 3 9 20 4 2" xfId="43132"/>
    <cellStyle name="Comma 3 9 20 5" xfId="47251"/>
    <cellStyle name="Comma 3 9 20 6" xfId="51371"/>
    <cellStyle name="Comma 3 9 20 7" xfId="55660"/>
    <cellStyle name="Comma 3 9 20 8" xfId="24963"/>
    <cellStyle name="Comma 3 9 20 9" xfId="59787"/>
    <cellStyle name="Comma 3 9 21" xfId="7715"/>
    <cellStyle name="Comma 3 9 21 2" xfId="7716"/>
    <cellStyle name="Comma 3 9 21 2 2" xfId="36986"/>
    <cellStyle name="Comma 3 9 21 3" xfId="7717"/>
    <cellStyle name="Comma 3 9 21 3 2" xfId="40890"/>
    <cellStyle name="Comma 3 9 21 4" xfId="7718"/>
    <cellStyle name="Comma 3 9 21 4 2" xfId="44951"/>
    <cellStyle name="Comma 3 9 21 5" xfId="49043"/>
    <cellStyle name="Comma 3 9 21 6" xfId="53190"/>
    <cellStyle name="Comma 3 9 21 7" xfId="57452"/>
    <cellStyle name="Comma 3 9 21 8" xfId="24964"/>
    <cellStyle name="Comma 3 9 21 9" xfId="59788"/>
    <cellStyle name="Comma 3 9 22" xfId="7719"/>
    <cellStyle name="Comma 3 9 22 2" xfId="7720"/>
    <cellStyle name="Comma 3 9 22 2 2" xfId="37043"/>
    <cellStyle name="Comma 3 9 22 3" xfId="7721"/>
    <cellStyle name="Comma 3 9 22 3 2" xfId="40946"/>
    <cellStyle name="Comma 3 9 22 4" xfId="45007"/>
    <cellStyle name="Comma 3 9 22 5" xfId="49099"/>
    <cellStyle name="Comma 3 9 22 6" xfId="53246"/>
    <cellStyle name="Comma 3 9 22 7" xfId="57508"/>
    <cellStyle name="Comma 3 9 22 8" xfId="31146"/>
    <cellStyle name="Comma 3 9 23" xfId="7722"/>
    <cellStyle name="Comma 3 9 23 2" xfId="7723"/>
    <cellStyle name="Comma 3 9 23 2 2" xfId="41004"/>
    <cellStyle name="Comma 3 9 23 3" xfId="45065"/>
    <cellStyle name="Comma 3 9 23 4" xfId="49157"/>
    <cellStyle name="Comma 3 9 23 5" xfId="53304"/>
    <cellStyle name="Comma 3 9 23 6" xfId="57566"/>
    <cellStyle name="Comma 3 9 23 7" xfId="33108"/>
    <cellStyle name="Comma 3 9 24" xfId="7724"/>
    <cellStyle name="Comma 3 9 24 2" xfId="45127"/>
    <cellStyle name="Comma 3 9 24 3" xfId="49219"/>
    <cellStyle name="Comma 3 9 24 4" xfId="53366"/>
    <cellStyle name="Comma 3 9 24 5" xfId="57628"/>
    <cellStyle name="Comma 3 9 24 6" xfId="37119"/>
    <cellStyle name="Comma 3 9 25" xfId="7725"/>
    <cellStyle name="Comma 3 9 25 2" xfId="49277"/>
    <cellStyle name="Comma 3 9 25 3" xfId="53424"/>
    <cellStyle name="Comma 3 9 25 4" xfId="57686"/>
    <cellStyle name="Comma 3 9 25 5" xfId="41129"/>
    <cellStyle name="Comma 3 9 26" xfId="45266"/>
    <cellStyle name="Comma 3 9 26 2" xfId="53483"/>
    <cellStyle name="Comma 3 9 26 3" xfId="57745"/>
    <cellStyle name="Comma 3 9 27" xfId="49415"/>
    <cellStyle name="Comma 3 9 28" xfId="53604"/>
    <cellStyle name="Comma 3 9 29" xfId="24935"/>
    <cellStyle name="Comma 3 9 3" xfId="7726"/>
    <cellStyle name="Comma 3 9 3 10" xfId="53974"/>
    <cellStyle name="Comma 3 9 3 11" xfId="24965"/>
    <cellStyle name="Comma 3 9 3 12" xfId="59789"/>
    <cellStyle name="Comma 3 9 3 2" xfId="7727"/>
    <cellStyle name="Comma 3 9 3 2 10" xfId="24966"/>
    <cellStyle name="Comma 3 9 3 2 11" xfId="59790"/>
    <cellStyle name="Comma 3 9 3 2 2" xfId="7728"/>
    <cellStyle name="Comma 3 9 3 2 2 2" xfId="7729"/>
    <cellStyle name="Comma 3 9 3 2 2 2 2" xfId="35775"/>
    <cellStyle name="Comma 3 9 3 2 2 3" xfId="7730"/>
    <cellStyle name="Comma 3 9 3 2 2 3 2" xfId="39681"/>
    <cellStyle name="Comma 3 9 3 2 2 4" xfId="7731"/>
    <cellStyle name="Comma 3 9 3 2 2 4 2" xfId="43727"/>
    <cellStyle name="Comma 3 9 3 2 2 5" xfId="47834"/>
    <cellStyle name="Comma 3 9 3 2 2 6" xfId="51966"/>
    <cellStyle name="Comma 3 9 3 2 2 7" xfId="56243"/>
    <cellStyle name="Comma 3 9 3 2 2 8" xfId="24967"/>
    <cellStyle name="Comma 3 9 3 2 2 9" xfId="59791"/>
    <cellStyle name="Comma 3 9 3 2 3" xfId="7732"/>
    <cellStyle name="Comma 3 9 3 2 3 2" xfId="31161"/>
    <cellStyle name="Comma 3 9 3 2 4" xfId="7733"/>
    <cellStyle name="Comma 3 9 3 2 4 2" xfId="33830"/>
    <cellStyle name="Comma 3 9 3 2 5" xfId="7734"/>
    <cellStyle name="Comma 3 9 3 2 5 2" xfId="37759"/>
    <cellStyle name="Comma 3 9 3 2 6" xfId="7735"/>
    <cellStyle name="Comma 3 9 3 2 6 2" xfId="41776"/>
    <cellStyle name="Comma 3 9 3 2 7" xfId="45912"/>
    <cellStyle name="Comma 3 9 3 2 8" xfId="50013"/>
    <cellStyle name="Comma 3 9 3 2 9" xfId="54322"/>
    <cellStyle name="Comma 3 9 3 3" xfId="7736"/>
    <cellStyle name="Comma 3 9 3 3 2" xfId="7737"/>
    <cellStyle name="Comma 3 9 3 3 2 2" xfId="35410"/>
    <cellStyle name="Comma 3 9 3 3 3" xfId="7738"/>
    <cellStyle name="Comma 3 9 3 3 3 2" xfId="39316"/>
    <cellStyle name="Comma 3 9 3 3 4" xfId="7739"/>
    <cellStyle name="Comma 3 9 3 3 4 2" xfId="43357"/>
    <cellStyle name="Comma 3 9 3 3 5" xfId="47469"/>
    <cellStyle name="Comma 3 9 3 3 6" xfId="51596"/>
    <cellStyle name="Comma 3 9 3 3 7" xfId="55878"/>
    <cellStyle name="Comma 3 9 3 3 8" xfId="24968"/>
    <cellStyle name="Comma 3 9 3 3 9" xfId="59792"/>
    <cellStyle name="Comma 3 9 3 4" xfId="7740"/>
    <cellStyle name="Comma 3 9 3 4 2" xfId="31160"/>
    <cellStyle name="Comma 3 9 3 5" xfId="7741"/>
    <cellStyle name="Comma 3 9 3 5 2" xfId="33423"/>
    <cellStyle name="Comma 3 9 3 6" xfId="7742"/>
    <cellStyle name="Comma 3 9 3 6 2" xfId="37398"/>
    <cellStyle name="Comma 3 9 3 7" xfId="7743"/>
    <cellStyle name="Comma 3 9 3 7 2" xfId="41412"/>
    <cellStyle name="Comma 3 9 3 8" xfId="45552"/>
    <cellStyle name="Comma 3 9 3 9" xfId="49642"/>
    <cellStyle name="Comma 3 9 30" xfId="59759"/>
    <cellStyle name="Comma 3 9 4" xfId="7744"/>
    <cellStyle name="Comma 3 9 4 10" xfId="24969"/>
    <cellStyle name="Comma 3 9 4 11" xfId="59793"/>
    <cellStyle name="Comma 3 9 4 2" xfId="7745"/>
    <cellStyle name="Comma 3 9 4 2 2" xfId="7746"/>
    <cellStyle name="Comma 3 9 4 2 2 2" xfId="35776"/>
    <cellStyle name="Comma 3 9 4 2 3" xfId="7747"/>
    <cellStyle name="Comma 3 9 4 2 3 2" xfId="39682"/>
    <cellStyle name="Comma 3 9 4 2 4" xfId="7748"/>
    <cellStyle name="Comma 3 9 4 2 4 2" xfId="43728"/>
    <cellStyle name="Comma 3 9 4 2 5" xfId="47835"/>
    <cellStyle name="Comma 3 9 4 2 6" xfId="51967"/>
    <cellStyle name="Comma 3 9 4 2 7" xfId="56244"/>
    <cellStyle name="Comma 3 9 4 2 8" xfId="24970"/>
    <cellStyle name="Comma 3 9 4 2 9" xfId="59794"/>
    <cellStyle name="Comma 3 9 4 3" xfId="7749"/>
    <cellStyle name="Comma 3 9 4 3 2" xfId="31162"/>
    <cellStyle name="Comma 3 9 4 4" xfId="7750"/>
    <cellStyle name="Comma 3 9 4 4 2" xfId="33831"/>
    <cellStyle name="Comma 3 9 4 5" xfId="7751"/>
    <cellStyle name="Comma 3 9 4 5 2" xfId="37760"/>
    <cellStyle name="Comma 3 9 4 6" xfId="7752"/>
    <cellStyle name="Comma 3 9 4 6 2" xfId="41777"/>
    <cellStyle name="Comma 3 9 4 7" xfId="45913"/>
    <cellStyle name="Comma 3 9 4 8" xfId="50014"/>
    <cellStyle name="Comma 3 9 4 9" xfId="54323"/>
    <cellStyle name="Comma 3 9 5" xfId="7753"/>
    <cellStyle name="Comma 3 9 5 10" xfId="24971"/>
    <cellStyle name="Comma 3 9 5 11" xfId="59795"/>
    <cellStyle name="Comma 3 9 5 2" xfId="7754"/>
    <cellStyle name="Comma 3 9 5 2 2" xfId="7755"/>
    <cellStyle name="Comma 3 9 5 2 2 2" xfId="36213"/>
    <cellStyle name="Comma 3 9 5 2 3" xfId="7756"/>
    <cellStyle name="Comma 3 9 5 2 3 2" xfId="40119"/>
    <cellStyle name="Comma 3 9 5 2 4" xfId="7757"/>
    <cellStyle name="Comma 3 9 5 2 4 2" xfId="44180"/>
    <cellStyle name="Comma 3 9 5 2 5" xfId="48272"/>
    <cellStyle name="Comma 3 9 5 2 6" xfId="52419"/>
    <cellStyle name="Comma 3 9 5 2 7" xfId="56681"/>
    <cellStyle name="Comma 3 9 5 2 8" xfId="24972"/>
    <cellStyle name="Comma 3 9 5 2 9" xfId="59796"/>
    <cellStyle name="Comma 3 9 5 3" xfId="7758"/>
    <cellStyle name="Comma 3 9 5 3 2" xfId="31163"/>
    <cellStyle name="Comma 3 9 5 4" xfId="7759"/>
    <cellStyle name="Comma 3 9 5 4 2" xfId="34291"/>
    <cellStyle name="Comma 3 9 5 5" xfId="7760"/>
    <cellStyle name="Comma 3 9 5 5 2" xfId="38197"/>
    <cellStyle name="Comma 3 9 5 6" xfId="7761"/>
    <cellStyle name="Comma 3 9 5 6 2" xfId="42229"/>
    <cellStyle name="Comma 3 9 5 7" xfId="46350"/>
    <cellStyle name="Comma 3 9 5 8" xfId="50467"/>
    <cellStyle name="Comma 3 9 5 9" xfId="54759"/>
    <cellStyle name="Comma 3 9 6" xfId="7762"/>
    <cellStyle name="Comma 3 9 6 10" xfId="24973"/>
    <cellStyle name="Comma 3 9 6 11" xfId="59797"/>
    <cellStyle name="Comma 3 9 6 2" xfId="7763"/>
    <cellStyle name="Comma 3 9 6 2 2" xfId="7764"/>
    <cellStyle name="Comma 3 9 6 2 2 2" xfId="36267"/>
    <cellStyle name="Comma 3 9 6 2 3" xfId="7765"/>
    <cellStyle name="Comma 3 9 6 2 3 2" xfId="40173"/>
    <cellStyle name="Comma 3 9 6 2 4" xfId="7766"/>
    <cellStyle name="Comma 3 9 6 2 4 2" xfId="44234"/>
    <cellStyle name="Comma 3 9 6 2 5" xfId="48326"/>
    <cellStyle name="Comma 3 9 6 2 6" xfId="52473"/>
    <cellStyle name="Comma 3 9 6 2 7" xfId="56735"/>
    <cellStyle name="Comma 3 9 6 2 8" xfId="24974"/>
    <cellStyle name="Comma 3 9 6 2 9" xfId="59798"/>
    <cellStyle name="Comma 3 9 6 3" xfId="7767"/>
    <cellStyle name="Comma 3 9 6 3 2" xfId="31164"/>
    <cellStyle name="Comma 3 9 6 4" xfId="7768"/>
    <cellStyle name="Comma 3 9 6 4 2" xfId="34345"/>
    <cellStyle name="Comma 3 9 6 5" xfId="7769"/>
    <cellStyle name="Comma 3 9 6 5 2" xfId="38251"/>
    <cellStyle name="Comma 3 9 6 6" xfId="7770"/>
    <cellStyle name="Comma 3 9 6 6 2" xfId="42283"/>
    <cellStyle name="Comma 3 9 6 7" xfId="46404"/>
    <cellStyle name="Comma 3 9 6 8" xfId="50521"/>
    <cellStyle name="Comma 3 9 6 9" xfId="54813"/>
    <cellStyle name="Comma 3 9 7" xfId="7771"/>
    <cellStyle name="Comma 3 9 7 10" xfId="24975"/>
    <cellStyle name="Comma 3 9 7 11" xfId="59799"/>
    <cellStyle name="Comma 3 9 7 2" xfId="7772"/>
    <cellStyle name="Comma 3 9 7 2 2" xfId="7773"/>
    <cellStyle name="Comma 3 9 7 2 2 2" xfId="36321"/>
    <cellStyle name="Comma 3 9 7 2 3" xfId="7774"/>
    <cellStyle name="Comma 3 9 7 2 3 2" xfId="40227"/>
    <cellStyle name="Comma 3 9 7 2 4" xfId="7775"/>
    <cellStyle name="Comma 3 9 7 2 4 2" xfId="44288"/>
    <cellStyle name="Comma 3 9 7 2 5" xfId="48380"/>
    <cellStyle name="Comma 3 9 7 2 6" xfId="52527"/>
    <cellStyle name="Comma 3 9 7 2 7" xfId="56789"/>
    <cellStyle name="Comma 3 9 7 2 8" xfId="24976"/>
    <cellStyle name="Comma 3 9 7 2 9" xfId="59800"/>
    <cellStyle name="Comma 3 9 7 3" xfId="7776"/>
    <cellStyle name="Comma 3 9 7 3 2" xfId="31165"/>
    <cellStyle name="Comma 3 9 7 4" xfId="7777"/>
    <cellStyle name="Comma 3 9 7 4 2" xfId="34399"/>
    <cellStyle name="Comma 3 9 7 5" xfId="7778"/>
    <cellStyle name="Comma 3 9 7 5 2" xfId="38305"/>
    <cellStyle name="Comma 3 9 7 6" xfId="7779"/>
    <cellStyle name="Comma 3 9 7 6 2" xfId="42337"/>
    <cellStyle name="Comma 3 9 7 7" xfId="46458"/>
    <cellStyle name="Comma 3 9 7 8" xfId="50575"/>
    <cellStyle name="Comma 3 9 7 9" xfId="54867"/>
    <cellStyle name="Comma 3 9 8" xfId="7780"/>
    <cellStyle name="Comma 3 9 8 10" xfId="24977"/>
    <cellStyle name="Comma 3 9 8 11" xfId="59801"/>
    <cellStyle name="Comma 3 9 8 2" xfId="7781"/>
    <cellStyle name="Comma 3 9 8 2 2" xfId="7782"/>
    <cellStyle name="Comma 3 9 8 2 2 2" xfId="36373"/>
    <cellStyle name="Comma 3 9 8 2 3" xfId="7783"/>
    <cellStyle name="Comma 3 9 8 2 3 2" xfId="40279"/>
    <cellStyle name="Comma 3 9 8 2 4" xfId="7784"/>
    <cellStyle name="Comma 3 9 8 2 4 2" xfId="44340"/>
    <cellStyle name="Comma 3 9 8 2 5" xfId="48432"/>
    <cellStyle name="Comma 3 9 8 2 6" xfId="52579"/>
    <cellStyle name="Comma 3 9 8 2 7" xfId="56841"/>
    <cellStyle name="Comma 3 9 8 2 8" xfId="24978"/>
    <cellStyle name="Comma 3 9 8 2 9" xfId="59802"/>
    <cellStyle name="Comma 3 9 8 3" xfId="7785"/>
    <cellStyle name="Comma 3 9 8 3 2" xfId="31166"/>
    <cellStyle name="Comma 3 9 8 4" xfId="7786"/>
    <cellStyle name="Comma 3 9 8 4 2" xfId="34451"/>
    <cellStyle name="Comma 3 9 8 5" xfId="7787"/>
    <cellStyle name="Comma 3 9 8 5 2" xfId="38357"/>
    <cellStyle name="Comma 3 9 8 6" xfId="7788"/>
    <cellStyle name="Comma 3 9 8 6 2" xfId="42389"/>
    <cellStyle name="Comma 3 9 8 7" xfId="46510"/>
    <cellStyle name="Comma 3 9 8 8" xfId="50627"/>
    <cellStyle name="Comma 3 9 8 9" xfId="54919"/>
    <cellStyle name="Comma 3 9 9" xfId="7789"/>
    <cellStyle name="Comma 3 9 9 10" xfId="24979"/>
    <cellStyle name="Comma 3 9 9 11" xfId="59803"/>
    <cellStyle name="Comma 3 9 9 2" xfId="7790"/>
    <cellStyle name="Comma 3 9 9 2 2" xfId="7791"/>
    <cellStyle name="Comma 3 9 9 2 2 2" xfId="36426"/>
    <cellStyle name="Comma 3 9 9 2 3" xfId="7792"/>
    <cellStyle name="Comma 3 9 9 2 3 2" xfId="40332"/>
    <cellStyle name="Comma 3 9 9 2 4" xfId="7793"/>
    <cellStyle name="Comma 3 9 9 2 4 2" xfId="44393"/>
    <cellStyle name="Comma 3 9 9 2 5" xfId="48485"/>
    <cellStyle name="Comma 3 9 9 2 6" xfId="52632"/>
    <cellStyle name="Comma 3 9 9 2 7" xfId="56894"/>
    <cellStyle name="Comma 3 9 9 2 8" xfId="24980"/>
    <cellStyle name="Comma 3 9 9 2 9" xfId="59804"/>
    <cellStyle name="Comma 3 9 9 3" xfId="7794"/>
    <cellStyle name="Comma 3 9 9 3 2" xfId="31167"/>
    <cellStyle name="Comma 3 9 9 4" xfId="7795"/>
    <cellStyle name="Comma 3 9 9 4 2" xfId="34503"/>
    <cellStyle name="Comma 3 9 9 5" xfId="7796"/>
    <cellStyle name="Comma 3 9 9 5 2" xfId="38409"/>
    <cellStyle name="Comma 3 9 9 6" xfId="7797"/>
    <cellStyle name="Comma 3 9 9 6 2" xfId="42442"/>
    <cellStyle name="Comma 3 9 9 7" xfId="46562"/>
    <cellStyle name="Comma 3 9 9 8" xfId="50681"/>
    <cellStyle name="Comma 3 9 9 9" xfId="54971"/>
    <cellStyle name="Comma 3_ PDR" xfId="7798"/>
    <cellStyle name="Comma 30" xfId="7799"/>
    <cellStyle name="Comma 30 10" xfId="54126"/>
    <cellStyle name="Comma 30 11" xfId="24981"/>
    <cellStyle name="Comma 30 12" xfId="59805"/>
    <cellStyle name="Comma 30 2" xfId="7800"/>
    <cellStyle name="Comma 30 2 10" xfId="24982"/>
    <cellStyle name="Comma 30 2 11" xfId="59806"/>
    <cellStyle name="Comma 30 2 2" xfId="7801"/>
    <cellStyle name="Comma 30 2 2 2" xfId="7802"/>
    <cellStyle name="Comma 30 2 2 2 2" xfId="35777"/>
    <cellStyle name="Comma 30 2 2 3" xfId="7803"/>
    <cellStyle name="Comma 30 2 2 3 2" xfId="39683"/>
    <cellStyle name="Comma 30 2 2 4" xfId="7804"/>
    <cellStyle name="Comma 30 2 2 4 2" xfId="43729"/>
    <cellStyle name="Comma 30 2 2 5" xfId="47836"/>
    <cellStyle name="Comma 30 2 2 6" xfId="51968"/>
    <cellStyle name="Comma 30 2 2 7" xfId="56245"/>
    <cellStyle name="Comma 30 2 2 8" xfId="24983"/>
    <cellStyle name="Comma 30 2 2 9" xfId="59807"/>
    <cellStyle name="Comma 30 2 3" xfId="7805"/>
    <cellStyle name="Comma 30 2 3 2" xfId="31169"/>
    <cellStyle name="Comma 30 2 4" xfId="7806"/>
    <cellStyle name="Comma 30 2 4 2" xfId="33832"/>
    <cellStyle name="Comma 30 2 5" xfId="7807"/>
    <cellStyle name="Comma 30 2 5 2" xfId="37761"/>
    <cellStyle name="Comma 30 2 6" xfId="7808"/>
    <cellStyle name="Comma 30 2 6 2" xfId="41778"/>
    <cellStyle name="Comma 30 2 7" xfId="45914"/>
    <cellStyle name="Comma 30 2 8" xfId="50015"/>
    <cellStyle name="Comma 30 2 9" xfId="54324"/>
    <cellStyle name="Comma 30 3" xfId="7809"/>
    <cellStyle name="Comma 30 3 2" xfId="7810"/>
    <cellStyle name="Comma 30 3 2 2" xfId="35573"/>
    <cellStyle name="Comma 30 3 3" xfId="7811"/>
    <cellStyle name="Comma 30 3 3 2" xfId="39479"/>
    <cellStyle name="Comma 30 3 4" xfId="7812"/>
    <cellStyle name="Comma 30 3 4 2" xfId="43524"/>
    <cellStyle name="Comma 30 3 5" xfId="47632"/>
    <cellStyle name="Comma 30 3 6" xfId="51763"/>
    <cellStyle name="Comma 30 3 7" xfId="56041"/>
    <cellStyle name="Comma 30 3 8" xfId="24984"/>
    <cellStyle name="Comma 30 3 9" xfId="59808"/>
    <cellStyle name="Comma 30 4" xfId="7813"/>
    <cellStyle name="Comma 30 4 2" xfId="31168"/>
    <cellStyle name="Comma 30 5" xfId="7814"/>
    <cellStyle name="Comma 30 5 2" xfId="33582"/>
    <cellStyle name="Comma 30 6" xfId="7815"/>
    <cellStyle name="Comma 30 6 2" xfId="37557"/>
    <cellStyle name="Comma 30 7" xfId="7816"/>
    <cellStyle name="Comma 30 7 2" xfId="41571"/>
    <cellStyle name="Comma 30 8" xfId="45710"/>
    <cellStyle name="Comma 30 9" xfId="49809"/>
    <cellStyle name="Comma 31" xfId="7817"/>
    <cellStyle name="Comma 31 10" xfId="54123"/>
    <cellStyle name="Comma 31 11" xfId="24985"/>
    <cellStyle name="Comma 31 12" xfId="59809"/>
    <cellStyle name="Comma 31 2" xfId="7818"/>
    <cellStyle name="Comma 31 2 10" xfId="24986"/>
    <cellStyle name="Comma 31 2 11" xfId="59810"/>
    <cellStyle name="Comma 31 2 2" xfId="7819"/>
    <cellStyle name="Comma 31 2 2 2" xfId="7820"/>
    <cellStyle name="Comma 31 2 2 2 2" xfId="35778"/>
    <cellStyle name="Comma 31 2 2 3" xfId="7821"/>
    <cellStyle name="Comma 31 2 2 3 2" xfId="39684"/>
    <cellStyle name="Comma 31 2 2 4" xfId="7822"/>
    <cellStyle name="Comma 31 2 2 4 2" xfId="43730"/>
    <cellStyle name="Comma 31 2 2 5" xfId="47837"/>
    <cellStyle name="Comma 31 2 2 6" xfId="51969"/>
    <cellStyle name="Comma 31 2 2 7" xfId="56246"/>
    <cellStyle name="Comma 31 2 2 8" xfId="24987"/>
    <cellStyle name="Comma 31 2 2 9" xfId="59811"/>
    <cellStyle name="Comma 31 2 3" xfId="7823"/>
    <cellStyle name="Comma 31 2 3 2" xfId="31171"/>
    <cellStyle name="Comma 31 2 4" xfId="7824"/>
    <cellStyle name="Comma 31 2 4 2" xfId="33833"/>
    <cellStyle name="Comma 31 2 5" xfId="7825"/>
    <cellStyle name="Comma 31 2 5 2" xfId="37762"/>
    <cellStyle name="Comma 31 2 6" xfId="7826"/>
    <cellStyle name="Comma 31 2 6 2" xfId="41779"/>
    <cellStyle name="Comma 31 2 7" xfId="45915"/>
    <cellStyle name="Comma 31 2 8" xfId="50016"/>
    <cellStyle name="Comma 31 2 9" xfId="54325"/>
    <cellStyle name="Comma 31 3" xfId="7827"/>
    <cellStyle name="Comma 31 3 2" xfId="7828"/>
    <cellStyle name="Comma 31 3 2 2" xfId="35570"/>
    <cellStyle name="Comma 31 3 3" xfId="7829"/>
    <cellStyle name="Comma 31 3 3 2" xfId="39476"/>
    <cellStyle name="Comma 31 3 4" xfId="7830"/>
    <cellStyle name="Comma 31 3 4 2" xfId="43521"/>
    <cellStyle name="Comma 31 3 5" xfId="47629"/>
    <cellStyle name="Comma 31 3 6" xfId="51760"/>
    <cellStyle name="Comma 31 3 7" xfId="56038"/>
    <cellStyle name="Comma 31 3 8" xfId="24988"/>
    <cellStyle name="Comma 31 3 9" xfId="59812"/>
    <cellStyle name="Comma 31 4" xfId="7831"/>
    <cellStyle name="Comma 31 4 2" xfId="31170"/>
    <cellStyle name="Comma 31 5" xfId="7832"/>
    <cellStyle name="Comma 31 5 2" xfId="33579"/>
    <cellStyle name="Comma 31 6" xfId="7833"/>
    <cellStyle name="Comma 31 6 2" xfId="37554"/>
    <cellStyle name="Comma 31 7" xfId="7834"/>
    <cellStyle name="Comma 31 7 2" xfId="41568"/>
    <cellStyle name="Comma 31 8" xfId="45707"/>
    <cellStyle name="Comma 31 9" xfId="49806"/>
    <cellStyle name="Comma 32" xfId="7835"/>
    <cellStyle name="Comma 32 10" xfId="54124"/>
    <cellStyle name="Comma 32 11" xfId="24989"/>
    <cellStyle name="Comma 32 12" xfId="59813"/>
    <cellStyle name="Comma 32 2" xfId="7836"/>
    <cellStyle name="Comma 32 2 10" xfId="24990"/>
    <cellStyle name="Comma 32 2 11" xfId="59814"/>
    <cellStyle name="Comma 32 2 2" xfId="7837"/>
    <cellStyle name="Comma 32 2 2 2" xfId="7838"/>
    <cellStyle name="Comma 32 2 2 2 2" xfId="35779"/>
    <cellStyle name="Comma 32 2 2 3" xfId="7839"/>
    <cellStyle name="Comma 32 2 2 3 2" xfId="39685"/>
    <cellStyle name="Comma 32 2 2 4" xfId="7840"/>
    <cellStyle name="Comma 32 2 2 4 2" xfId="43731"/>
    <cellStyle name="Comma 32 2 2 5" xfId="47838"/>
    <cellStyle name="Comma 32 2 2 6" xfId="51970"/>
    <cellStyle name="Comma 32 2 2 7" xfId="56247"/>
    <cellStyle name="Comma 32 2 2 8" xfId="24991"/>
    <cellStyle name="Comma 32 2 2 9" xfId="59815"/>
    <cellStyle name="Comma 32 2 3" xfId="7841"/>
    <cellStyle name="Comma 32 2 3 2" xfId="31173"/>
    <cellStyle name="Comma 32 2 4" xfId="7842"/>
    <cellStyle name="Comma 32 2 4 2" xfId="33834"/>
    <cellStyle name="Comma 32 2 5" xfId="7843"/>
    <cellStyle name="Comma 32 2 5 2" xfId="37763"/>
    <cellStyle name="Comma 32 2 6" xfId="7844"/>
    <cellStyle name="Comma 32 2 6 2" xfId="41780"/>
    <cellStyle name="Comma 32 2 7" xfId="45916"/>
    <cellStyle name="Comma 32 2 8" xfId="50017"/>
    <cellStyle name="Comma 32 2 9" xfId="54326"/>
    <cellStyle name="Comma 32 3" xfId="7845"/>
    <cellStyle name="Comma 32 3 2" xfId="7846"/>
    <cellStyle name="Comma 32 3 2 2" xfId="35571"/>
    <cellStyle name="Comma 32 3 3" xfId="7847"/>
    <cellStyle name="Comma 32 3 3 2" xfId="39477"/>
    <cellStyle name="Comma 32 3 4" xfId="7848"/>
    <cellStyle name="Comma 32 3 4 2" xfId="43522"/>
    <cellStyle name="Comma 32 3 5" xfId="47630"/>
    <cellStyle name="Comma 32 3 6" xfId="51761"/>
    <cellStyle name="Comma 32 3 7" xfId="56039"/>
    <cellStyle name="Comma 32 3 8" xfId="24992"/>
    <cellStyle name="Comma 32 3 9" xfId="59816"/>
    <cellStyle name="Comma 32 4" xfId="7849"/>
    <cellStyle name="Comma 32 4 2" xfId="31172"/>
    <cellStyle name="Comma 32 5" xfId="7850"/>
    <cellStyle name="Comma 32 5 2" xfId="33580"/>
    <cellStyle name="Comma 32 6" xfId="7851"/>
    <cellStyle name="Comma 32 6 2" xfId="37555"/>
    <cellStyle name="Comma 32 7" xfId="7852"/>
    <cellStyle name="Comma 32 7 2" xfId="41569"/>
    <cellStyle name="Comma 32 8" xfId="45708"/>
    <cellStyle name="Comma 32 9" xfId="49807"/>
    <cellStyle name="Comma 33" xfId="7853"/>
    <cellStyle name="Comma 33 10" xfId="54140"/>
    <cellStyle name="Comma 33 11" xfId="24993"/>
    <cellStyle name="Comma 33 12" xfId="59817"/>
    <cellStyle name="Comma 33 2" xfId="7854"/>
    <cellStyle name="Comma 33 2 10" xfId="24994"/>
    <cellStyle name="Comma 33 2 11" xfId="59818"/>
    <cellStyle name="Comma 33 2 2" xfId="7855"/>
    <cellStyle name="Comma 33 2 2 2" xfId="7856"/>
    <cellStyle name="Comma 33 2 2 2 2" xfId="35780"/>
    <cellStyle name="Comma 33 2 2 3" xfId="7857"/>
    <cellStyle name="Comma 33 2 2 3 2" xfId="39686"/>
    <cellStyle name="Comma 33 2 2 4" xfId="7858"/>
    <cellStyle name="Comma 33 2 2 4 2" xfId="43732"/>
    <cellStyle name="Comma 33 2 2 5" xfId="47839"/>
    <cellStyle name="Comma 33 2 2 6" xfId="51971"/>
    <cellStyle name="Comma 33 2 2 7" xfId="56248"/>
    <cellStyle name="Comma 33 2 2 8" xfId="24995"/>
    <cellStyle name="Comma 33 2 2 9" xfId="59819"/>
    <cellStyle name="Comma 33 2 3" xfId="7859"/>
    <cellStyle name="Comma 33 2 3 2" xfId="31175"/>
    <cellStyle name="Comma 33 2 4" xfId="7860"/>
    <cellStyle name="Comma 33 2 4 2" xfId="33835"/>
    <cellStyle name="Comma 33 2 5" xfId="7861"/>
    <cellStyle name="Comma 33 2 5 2" xfId="37764"/>
    <cellStyle name="Comma 33 2 6" xfId="7862"/>
    <cellStyle name="Comma 33 2 6 2" xfId="41781"/>
    <cellStyle name="Comma 33 2 7" xfId="45917"/>
    <cellStyle name="Comma 33 2 8" xfId="50018"/>
    <cellStyle name="Comma 33 2 9" xfId="54327"/>
    <cellStyle name="Comma 33 3" xfId="7863"/>
    <cellStyle name="Comma 33 3 2" xfId="7864"/>
    <cellStyle name="Comma 33 3 2 2" xfId="35587"/>
    <cellStyle name="Comma 33 3 3" xfId="7865"/>
    <cellStyle name="Comma 33 3 3 2" xfId="39493"/>
    <cellStyle name="Comma 33 3 4" xfId="7866"/>
    <cellStyle name="Comma 33 3 4 2" xfId="43538"/>
    <cellStyle name="Comma 33 3 5" xfId="47646"/>
    <cellStyle name="Comma 33 3 6" xfId="51777"/>
    <cellStyle name="Comma 33 3 7" xfId="56055"/>
    <cellStyle name="Comma 33 3 8" xfId="24996"/>
    <cellStyle name="Comma 33 3 9" xfId="59820"/>
    <cellStyle name="Comma 33 4" xfId="7867"/>
    <cellStyle name="Comma 33 4 2" xfId="31174"/>
    <cellStyle name="Comma 33 5" xfId="7868"/>
    <cellStyle name="Comma 33 5 2" xfId="33596"/>
    <cellStyle name="Comma 33 6" xfId="7869"/>
    <cellStyle name="Comma 33 6 2" xfId="37571"/>
    <cellStyle name="Comma 33 7" xfId="7870"/>
    <cellStyle name="Comma 33 7 2" xfId="41585"/>
    <cellStyle name="Comma 33 8" xfId="45724"/>
    <cellStyle name="Comma 33 9" xfId="49823"/>
    <cellStyle name="Comma 34" xfId="7871"/>
    <cellStyle name="Comma 34 10" xfId="24997"/>
    <cellStyle name="Comma 34 11" xfId="59821"/>
    <cellStyle name="Comma 34 2" xfId="7872"/>
    <cellStyle name="Comma 34 2 2" xfId="7873"/>
    <cellStyle name="Comma 34 2 2 2" xfId="36111"/>
    <cellStyle name="Comma 34 2 3" xfId="7874"/>
    <cellStyle name="Comma 34 2 3 2" xfId="40017"/>
    <cellStyle name="Comma 34 2 4" xfId="7875"/>
    <cellStyle name="Comma 34 2 4 2" xfId="44078"/>
    <cellStyle name="Comma 34 2 5" xfId="48170"/>
    <cellStyle name="Comma 34 2 6" xfId="52317"/>
    <cellStyle name="Comma 34 2 7" xfId="56579"/>
    <cellStyle name="Comma 34 2 8" xfId="24998"/>
    <cellStyle name="Comma 34 2 9" xfId="59822"/>
    <cellStyle name="Comma 34 3" xfId="7876"/>
    <cellStyle name="Comma 34 3 2" xfId="31176"/>
    <cellStyle name="Comma 34 4" xfId="7877"/>
    <cellStyle name="Comma 34 4 2" xfId="34189"/>
    <cellStyle name="Comma 34 5" xfId="7878"/>
    <cellStyle name="Comma 34 5 2" xfId="38095"/>
    <cellStyle name="Comma 34 6" xfId="7879"/>
    <cellStyle name="Comma 34 6 2" xfId="42127"/>
    <cellStyle name="Comma 34 7" xfId="46248"/>
    <cellStyle name="Comma 34 8" xfId="50365"/>
    <cellStyle name="Comma 34 9" xfId="54657"/>
    <cellStyle name="Comma 35" xfId="7880"/>
    <cellStyle name="Comma 35 10" xfId="24999"/>
    <cellStyle name="Comma 35 11" xfId="59823"/>
    <cellStyle name="Comma 35 2" xfId="7881"/>
    <cellStyle name="Comma 35 2 2" xfId="7882"/>
    <cellStyle name="Comma 35 2 2 2" xfId="36127"/>
    <cellStyle name="Comma 35 2 3" xfId="7883"/>
    <cellStyle name="Comma 35 2 3 2" xfId="40033"/>
    <cellStyle name="Comma 35 2 4" xfId="7884"/>
    <cellStyle name="Comma 35 2 4 2" xfId="44094"/>
    <cellStyle name="Comma 35 2 5" xfId="48186"/>
    <cellStyle name="Comma 35 2 6" xfId="52333"/>
    <cellStyle name="Comma 35 2 7" xfId="56595"/>
    <cellStyle name="Comma 35 2 8" xfId="25000"/>
    <cellStyle name="Comma 35 2 9" xfId="59824"/>
    <cellStyle name="Comma 35 3" xfId="7885"/>
    <cellStyle name="Comma 35 3 2" xfId="31177"/>
    <cellStyle name="Comma 35 4" xfId="7886"/>
    <cellStyle name="Comma 35 4 2" xfId="34205"/>
    <cellStyle name="Comma 35 5" xfId="7887"/>
    <cellStyle name="Comma 35 5 2" xfId="38111"/>
    <cellStyle name="Comma 35 6" xfId="7888"/>
    <cellStyle name="Comma 35 6 2" xfId="42143"/>
    <cellStyle name="Comma 35 7" xfId="46264"/>
    <cellStyle name="Comma 35 8" xfId="50381"/>
    <cellStyle name="Comma 35 9" xfId="54673"/>
    <cellStyle name="Comma 36" xfId="7889"/>
    <cellStyle name="Comma 36 10" xfId="25001"/>
    <cellStyle name="Comma 36 11" xfId="59825"/>
    <cellStyle name="Comma 36 2" xfId="7890"/>
    <cellStyle name="Comma 36 2 2" xfId="7891"/>
    <cellStyle name="Comma 36 2 2 2" xfId="36126"/>
    <cellStyle name="Comma 36 2 3" xfId="7892"/>
    <cellStyle name="Comma 36 2 3 2" xfId="40032"/>
    <cellStyle name="Comma 36 2 4" xfId="7893"/>
    <cellStyle name="Comma 36 2 4 2" xfId="44093"/>
    <cellStyle name="Comma 36 2 5" xfId="48185"/>
    <cellStyle name="Comma 36 2 6" xfId="52332"/>
    <cellStyle name="Comma 36 2 7" xfId="56594"/>
    <cellStyle name="Comma 36 2 8" xfId="25002"/>
    <cellStyle name="Comma 36 2 9" xfId="59826"/>
    <cellStyle name="Comma 36 3" xfId="7894"/>
    <cellStyle name="Comma 36 3 2" xfId="31178"/>
    <cellStyle name="Comma 36 4" xfId="7895"/>
    <cellStyle name="Comma 36 4 2" xfId="34204"/>
    <cellStyle name="Comma 36 5" xfId="7896"/>
    <cellStyle name="Comma 36 5 2" xfId="38110"/>
    <cellStyle name="Comma 36 6" xfId="7897"/>
    <cellStyle name="Comma 36 6 2" xfId="42142"/>
    <cellStyle name="Comma 36 7" xfId="46263"/>
    <cellStyle name="Comma 36 8" xfId="50380"/>
    <cellStyle name="Comma 36 9" xfId="54672"/>
    <cellStyle name="Comma 37" xfId="7898"/>
    <cellStyle name="Comma 37 10" xfId="25003"/>
    <cellStyle name="Comma 37 11" xfId="59827"/>
    <cellStyle name="Comma 37 2" xfId="7899"/>
    <cellStyle name="Comma 37 2 2" xfId="7900"/>
    <cellStyle name="Comma 37 2 2 2" xfId="36143"/>
    <cellStyle name="Comma 37 2 3" xfId="7901"/>
    <cellStyle name="Comma 37 2 3 2" xfId="40049"/>
    <cellStyle name="Comma 37 2 4" xfId="7902"/>
    <cellStyle name="Comma 37 2 4 2" xfId="44110"/>
    <cellStyle name="Comma 37 2 5" xfId="48202"/>
    <cellStyle name="Comma 37 2 6" xfId="52349"/>
    <cellStyle name="Comma 37 2 7" xfId="56611"/>
    <cellStyle name="Comma 37 2 8" xfId="25004"/>
    <cellStyle name="Comma 37 2 9" xfId="59828"/>
    <cellStyle name="Comma 37 3" xfId="7903"/>
    <cellStyle name="Comma 37 3 2" xfId="31179"/>
    <cellStyle name="Comma 37 4" xfId="7904"/>
    <cellStyle name="Comma 37 4 2" xfId="34221"/>
    <cellStyle name="Comma 37 5" xfId="7905"/>
    <cellStyle name="Comma 37 5 2" xfId="38127"/>
    <cellStyle name="Comma 37 6" xfId="7906"/>
    <cellStyle name="Comma 37 6 2" xfId="42159"/>
    <cellStyle name="Comma 37 7" xfId="46280"/>
    <cellStyle name="Comma 37 8" xfId="50397"/>
    <cellStyle name="Comma 37 9" xfId="54689"/>
    <cellStyle name="Comma 38" xfId="7907"/>
    <cellStyle name="Comma 38 10" xfId="25005"/>
    <cellStyle name="Comma 38 11" xfId="59829"/>
    <cellStyle name="Comma 38 2" xfId="7908"/>
    <cellStyle name="Comma 38 2 2" xfId="7909"/>
    <cellStyle name="Comma 38 2 2 2" xfId="36161"/>
    <cellStyle name="Comma 38 2 3" xfId="7910"/>
    <cellStyle name="Comma 38 2 3 2" xfId="40067"/>
    <cellStyle name="Comma 38 2 4" xfId="7911"/>
    <cellStyle name="Comma 38 2 4 2" xfId="44128"/>
    <cellStyle name="Comma 38 2 5" xfId="48220"/>
    <cellStyle name="Comma 38 2 6" xfId="52367"/>
    <cellStyle name="Comma 38 2 7" xfId="56629"/>
    <cellStyle name="Comma 38 2 8" xfId="25006"/>
    <cellStyle name="Comma 38 2 9" xfId="59830"/>
    <cellStyle name="Comma 38 3" xfId="7912"/>
    <cellStyle name="Comma 38 3 2" xfId="31180"/>
    <cellStyle name="Comma 38 4" xfId="7913"/>
    <cellStyle name="Comma 38 4 2" xfId="34239"/>
    <cellStyle name="Comma 38 5" xfId="7914"/>
    <cellStyle name="Comma 38 5 2" xfId="38145"/>
    <cellStyle name="Comma 38 6" xfId="7915"/>
    <cellStyle name="Comma 38 6 2" xfId="42177"/>
    <cellStyle name="Comma 38 7" xfId="46298"/>
    <cellStyle name="Comma 38 8" xfId="50415"/>
    <cellStyle name="Comma 38 9" xfId="54707"/>
    <cellStyle name="Comma 39" xfId="7916"/>
    <cellStyle name="Comma 39 10" xfId="25007"/>
    <cellStyle name="Comma 39 11" xfId="59831"/>
    <cellStyle name="Comma 39 2" xfId="7917"/>
    <cellStyle name="Comma 39 2 2" xfId="7918"/>
    <cellStyle name="Comma 39 2 2 2" xfId="36158"/>
    <cellStyle name="Comma 39 2 3" xfId="7919"/>
    <cellStyle name="Comma 39 2 3 2" xfId="40064"/>
    <cellStyle name="Comma 39 2 4" xfId="7920"/>
    <cellStyle name="Comma 39 2 4 2" xfId="44125"/>
    <cellStyle name="Comma 39 2 5" xfId="48217"/>
    <cellStyle name="Comma 39 2 6" xfId="52364"/>
    <cellStyle name="Comma 39 2 7" xfId="56626"/>
    <cellStyle name="Comma 39 2 8" xfId="25008"/>
    <cellStyle name="Comma 39 2 9" xfId="59832"/>
    <cellStyle name="Comma 39 3" xfId="7921"/>
    <cellStyle name="Comma 39 3 2" xfId="31181"/>
    <cellStyle name="Comma 39 4" xfId="7922"/>
    <cellStyle name="Comma 39 4 2" xfId="34236"/>
    <cellStyle name="Comma 39 5" xfId="7923"/>
    <cellStyle name="Comma 39 5 2" xfId="38142"/>
    <cellStyle name="Comma 39 6" xfId="7924"/>
    <cellStyle name="Comma 39 6 2" xfId="42174"/>
    <cellStyle name="Comma 39 7" xfId="46295"/>
    <cellStyle name="Comma 39 8" xfId="50412"/>
    <cellStyle name="Comma 39 9" xfId="54704"/>
    <cellStyle name="Comma 4" xfId="7925"/>
    <cellStyle name="Comma 4 10" xfId="7926"/>
    <cellStyle name="Comma 4 10 10" xfId="7927"/>
    <cellStyle name="Comma 4 10 10 10" xfId="25011"/>
    <cellStyle name="Comma 4 10 10 11" xfId="59835"/>
    <cellStyle name="Comma 4 10 10 2" xfId="7928"/>
    <cellStyle name="Comma 4 10 10 2 2" xfId="7929"/>
    <cellStyle name="Comma 4 10 10 2 2 2" xfId="36481"/>
    <cellStyle name="Comma 4 10 10 2 3" xfId="7930"/>
    <cellStyle name="Comma 4 10 10 2 3 2" xfId="40387"/>
    <cellStyle name="Comma 4 10 10 2 4" xfId="7931"/>
    <cellStyle name="Comma 4 10 10 2 4 2" xfId="44448"/>
    <cellStyle name="Comma 4 10 10 2 5" xfId="48540"/>
    <cellStyle name="Comma 4 10 10 2 6" xfId="52687"/>
    <cellStyle name="Comma 4 10 10 2 7" xfId="56949"/>
    <cellStyle name="Comma 4 10 10 2 8" xfId="25012"/>
    <cellStyle name="Comma 4 10 10 2 9" xfId="59836"/>
    <cellStyle name="Comma 4 10 10 3" xfId="7932"/>
    <cellStyle name="Comma 4 10 10 3 2" xfId="31184"/>
    <cellStyle name="Comma 4 10 10 4" xfId="7933"/>
    <cellStyle name="Comma 4 10 10 4 2" xfId="34558"/>
    <cellStyle name="Comma 4 10 10 5" xfId="7934"/>
    <cellStyle name="Comma 4 10 10 5 2" xfId="38464"/>
    <cellStyle name="Comma 4 10 10 6" xfId="7935"/>
    <cellStyle name="Comma 4 10 10 6 2" xfId="42497"/>
    <cellStyle name="Comma 4 10 10 7" xfId="46617"/>
    <cellStyle name="Comma 4 10 10 8" xfId="50736"/>
    <cellStyle name="Comma 4 10 10 9" xfId="55026"/>
    <cellStyle name="Comma 4 10 11" xfId="7936"/>
    <cellStyle name="Comma 4 10 11 10" xfId="25013"/>
    <cellStyle name="Comma 4 10 11 11" xfId="59837"/>
    <cellStyle name="Comma 4 10 11 2" xfId="7937"/>
    <cellStyle name="Comma 4 10 11 2 2" xfId="7938"/>
    <cellStyle name="Comma 4 10 11 2 2 2" xfId="36541"/>
    <cellStyle name="Comma 4 10 11 2 3" xfId="7939"/>
    <cellStyle name="Comma 4 10 11 2 3 2" xfId="40447"/>
    <cellStyle name="Comma 4 10 11 2 4" xfId="7940"/>
    <cellStyle name="Comma 4 10 11 2 4 2" xfId="44508"/>
    <cellStyle name="Comma 4 10 11 2 5" xfId="48600"/>
    <cellStyle name="Comma 4 10 11 2 6" xfId="52747"/>
    <cellStyle name="Comma 4 10 11 2 7" xfId="57009"/>
    <cellStyle name="Comma 4 10 11 2 8" xfId="25014"/>
    <cellStyle name="Comma 4 10 11 2 9" xfId="59838"/>
    <cellStyle name="Comma 4 10 11 3" xfId="7941"/>
    <cellStyle name="Comma 4 10 11 3 2" xfId="31185"/>
    <cellStyle name="Comma 4 10 11 4" xfId="7942"/>
    <cellStyle name="Comma 4 10 11 4 2" xfId="34618"/>
    <cellStyle name="Comma 4 10 11 5" xfId="7943"/>
    <cellStyle name="Comma 4 10 11 5 2" xfId="38524"/>
    <cellStyle name="Comma 4 10 11 6" xfId="7944"/>
    <cellStyle name="Comma 4 10 11 6 2" xfId="42557"/>
    <cellStyle name="Comma 4 10 11 7" xfId="46677"/>
    <cellStyle name="Comma 4 10 11 8" xfId="50796"/>
    <cellStyle name="Comma 4 10 11 9" xfId="55086"/>
    <cellStyle name="Comma 4 10 12" xfId="7945"/>
    <cellStyle name="Comma 4 10 12 10" xfId="25015"/>
    <cellStyle name="Comma 4 10 12 11" xfId="59839"/>
    <cellStyle name="Comma 4 10 12 2" xfId="7946"/>
    <cellStyle name="Comma 4 10 12 2 2" xfId="7947"/>
    <cellStyle name="Comma 4 10 12 2 2 2" xfId="36599"/>
    <cellStyle name="Comma 4 10 12 2 3" xfId="7948"/>
    <cellStyle name="Comma 4 10 12 2 3 2" xfId="40505"/>
    <cellStyle name="Comma 4 10 12 2 4" xfId="7949"/>
    <cellStyle name="Comma 4 10 12 2 4 2" xfId="44566"/>
    <cellStyle name="Comma 4 10 12 2 5" xfId="48658"/>
    <cellStyle name="Comma 4 10 12 2 6" xfId="52805"/>
    <cellStyle name="Comma 4 10 12 2 7" xfId="57067"/>
    <cellStyle name="Comma 4 10 12 2 8" xfId="25016"/>
    <cellStyle name="Comma 4 10 12 2 9" xfId="59840"/>
    <cellStyle name="Comma 4 10 12 3" xfId="7950"/>
    <cellStyle name="Comma 4 10 12 3 2" xfId="31186"/>
    <cellStyle name="Comma 4 10 12 4" xfId="7951"/>
    <cellStyle name="Comma 4 10 12 4 2" xfId="34676"/>
    <cellStyle name="Comma 4 10 12 5" xfId="7952"/>
    <cellStyle name="Comma 4 10 12 5 2" xfId="38582"/>
    <cellStyle name="Comma 4 10 12 6" xfId="7953"/>
    <cellStyle name="Comma 4 10 12 6 2" xfId="42615"/>
    <cellStyle name="Comma 4 10 12 7" xfId="46735"/>
    <cellStyle name="Comma 4 10 12 8" xfId="50854"/>
    <cellStyle name="Comma 4 10 12 9" xfId="55144"/>
    <cellStyle name="Comma 4 10 13" xfId="7954"/>
    <cellStyle name="Comma 4 10 13 10" xfId="25017"/>
    <cellStyle name="Comma 4 10 13 11" xfId="59841"/>
    <cellStyle name="Comma 4 10 13 2" xfId="7955"/>
    <cellStyle name="Comma 4 10 13 2 2" xfId="7956"/>
    <cellStyle name="Comma 4 10 13 2 2 2" xfId="36657"/>
    <cellStyle name="Comma 4 10 13 2 3" xfId="7957"/>
    <cellStyle name="Comma 4 10 13 2 3 2" xfId="40562"/>
    <cellStyle name="Comma 4 10 13 2 4" xfId="7958"/>
    <cellStyle name="Comma 4 10 13 2 4 2" xfId="44623"/>
    <cellStyle name="Comma 4 10 13 2 5" xfId="48715"/>
    <cellStyle name="Comma 4 10 13 2 6" xfId="52862"/>
    <cellStyle name="Comma 4 10 13 2 7" xfId="57124"/>
    <cellStyle name="Comma 4 10 13 2 8" xfId="25018"/>
    <cellStyle name="Comma 4 10 13 2 9" xfId="59842"/>
    <cellStyle name="Comma 4 10 13 3" xfId="7959"/>
    <cellStyle name="Comma 4 10 13 3 2" xfId="31187"/>
    <cellStyle name="Comma 4 10 13 4" xfId="7960"/>
    <cellStyle name="Comma 4 10 13 4 2" xfId="34733"/>
    <cellStyle name="Comma 4 10 13 5" xfId="7961"/>
    <cellStyle name="Comma 4 10 13 5 2" xfId="38639"/>
    <cellStyle name="Comma 4 10 13 6" xfId="7962"/>
    <cellStyle name="Comma 4 10 13 6 2" xfId="42672"/>
    <cellStyle name="Comma 4 10 13 7" xfId="46792"/>
    <cellStyle name="Comma 4 10 13 8" xfId="50911"/>
    <cellStyle name="Comma 4 10 13 9" xfId="55201"/>
    <cellStyle name="Comma 4 10 14" xfId="7963"/>
    <cellStyle name="Comma 4 10 14 10" xfId="25019"/>
    <cellStyle name="Comma 4 10 14 11" xfId="59843"/>
    <cellStyle name="Comma 4 10 14 2" xfId="7964"/>
    <cellStyle name="Comma 4 10 14 2 2" xfId="7965"/>
    <cellStyle name="Comma 4 10 14 2 2 2" xfId="36710"/>
    <cellStyle name="Comma 4 10 14 2 3" xfId="7966"/>
    <cellStyle name="Comma 4 10 14 2 3 2" xfId="40615"/>
    <cellStyle name="Comma 4 10 14 2 4" xfId="7967"/>
    <cellStyle name="Comma 4 10 14 2 4 2" xfId="44676"/>
    <cellStyle name="Comma 4 10 14 2 5" xfId="48768"/>
    <cellStyle name="Comma 4 10 14 2 6" xfId="52915"/>
    <cellStyle name="Comma 4 10 14 2 7" xfId="57177"/>
    <cellStyle name="Comma 4 10 14 2 8" xfId="25020"/>
    <cellStyle name="Comma 4 10 14 2 9" xfId="59844"/>
    <cellStyle name="Comma 4 10 14 3" xfId="7968"/>
    <cellStyle name="Comma 4 10 14 3 2" xfId="31188"/>
    <cellStyle name="Comma 4 10 14 4" xfId="7969"/>
    <cellStyle name="Comma 4 10 14 4 2" xfId="34786"/>
    <cellStyle name="Comma 4 10 14 5" xfId="7970"/>
    <cellStyle name="Comma 4 10 14 5 2" xfId="38692"/>
    <cellStyle name="Comma 4 10 14 6" xfId="7971"/>
    <cellStyle name="Comma 4 10 14 6 2" xfId="42725"/>
    <cellStyle name="Comma 4 10 14 7" xfId="46845"/>
    <cellStyle name="Comma 4 10 14 8" xfId="50964"/>
    <cellStyle name="Comma 4 10 14 9" xfId="55254"/>
    <cellStyle name="Comma 4 10 15" xfId="7972"/>
    <cellStyle name="Comma 4 10 15 10" xfId="25021"/>
    <cellStyle name="Comma 4 10 15 11" xfId="59845"/>
    <cellStyle name="Comma 4 10 15 2" xfId="7973"/>
    <cellStyle name="Comma 4 10 15 2 2" xfId="7974"/>
    <cellStyle name="Comma 4 10 15 2 2 2" xfId="36773"/>
    <cellStyle name="Comma 4 10 15 2 3" xfId="7975"/>
    <cellStyle name="Comma 4 10 15 2 3 2" xfId="40677"/>
    <cellStyle name="Comma 4 10 15 2 4" xfId="7976"/>
    <cellStyle name="Comma 4 10 15 2 4 2" xfId="44738"/>
    <cellStyle name="Comma 4 10 15 2 5" xfId="48830"/>
    <cellStyle name="Comma 4 10 15 2 6" xfId="52977"/>
    <cellStyle name="Comma 4 10 15 2 7" xfId="57239"/>
    <cellStyle name="Comma 4 10 15 2 8" xfId="25022"/>
    <cellStyle name="Comma 4 10 15 2 9" xfId="59846"/>
    <cellStyle name="Comma 4 10 15 3" xfId="7977"/>
    <cellStyle name="Comma 4 10 15 3 2" xfId="31189"/>
    <cellStyle name="Comma 4 10 15 4" xfId="7978"/>
    <cellStyle name="Comma 4 10 15 4 2" xfId="34848"/>
    <cellStyle name="Comma 4 10 15 5" xfId="7979"/>
    <cellStyle name="Comma 4 10 15 5 2" xfId="38754"/>
    <cellStyle name="Comma 4 10 15 6" xfId="7980"/>
    <cellStyle name="Comma 4 10 15 6 2" xfId="42787"/>
    <cellStyle name="Comma 4 10 15 7" xfId="46907"/>
    <cellStyle name="Comma 4 10 15 8" xfId="51026"/>
    <cellStyle name="Comma 4 10 15 9" xfId="55316"/>
    <cellStyle name="Comma 4 10 16" xfId="7981"/>
    <cellStyle name="Comma 4 10 16 10" xfId="25023"/>
    <cellStyle name="Comma 4 10 16 11" xfId="59847"/>
    <cellStyle name="Comma 4 10 16 2" xfId="7982"/>
    <cellStyle name="Comma 4 10 16 2 2" xfId="7983"/>
    <cellStyle name="Comma 4 10 16 2 2 2" xfId="36830"/>
    <cellStyle name="Comma 4 10 16 2 3" xfId="7984"/>
    <cellStyle name="Comma 4 10 16 2 3 2" xfId="40734"/>
    <cellStyle name="Comma 4 10 16 2 4" xfId="7985"/>
    <cellStyle name="Comma 4 10 16 2 4 2" xfId="44795"/>
    <cellStyle name="Comma 4 10 16 2 5" xfId="48887"/>
    <cellStyle name="Comma 4 10 16 2 6" xfId="53034"/>
    <cellStyle name="Comma 4 10 16 2 7" xfId="57296"/>
    <cellStyle name="Comma 4 10 16 2 8" xfId="25024"/>
    <cellStyle name="Comma 4 10 16 2 9" xfId="59848"/>
    <cellStyle name="Comma 4 10 16 3" xfId="7986"/>
    <cellStyle name="Comma 4 10 16 3 2" xfId="31190"/>
    <cellStyle name="Comma 4 10 16 4" xfId="7987"/>
    <cellStyle name="Comma 4 10 16 4 2" xfId="34905"/>
    <cellStyle name="Comma 4 10 16 5" xfId="7988"/>
    <cellStyle name="Comma 4 10 16 5 2" xfId="38811"/>
    <cellStyle name="Comma 4 10 16 6" xfId="7989"/>
    <cellStyle name="Comma 4 10 16 6 2" xfId="42844"/>
    <cellStyle name="Comma 4 10 16 7" xfId="46964"/>
    <cellStyle name="Comma 4 10 16 8" xfId="51083"/>
    <cellStyle name="Comma 4 10 16 9" xfId="55373"/>
    <cellStyle name="Comma 4 10 17" xfId="7990"/>
    <cellStyle name="Comma 4 10 17 10" xfId="25025"/>
    <cellStyle name="Comma 4 10 17 11" xfId="59849"/>
    <cellStyle name="Comma 4 10 17 2" xfId="7991"/>
    <cellStyle name="Comma 4 10 17 2 2" xfId="7992"/>
    <cellStyle name="Comma 4 10 17 2 2 2" xfId="36882"/>
    <cellStyle name="Comma 4 10 17 2 3" xfId="7993"/>
    <cellStyle name="Comma 4 10 17 2 3 2" xfId="40786"/>
    <cellStyle name="Comma 4 10 17 2 4" xfId="7994"/>
    <cellStyle name="Comma 4 10 17 2 4 2" xfId="44847"/>
    <cellStyle name="Comma 4 10 17 2 5" xfId="48939"/>
    <cellStyle name="Comma 4 10 17 2 6" xfId="53086"/>
    <cellStyle name="Comma 4 10 17 2 7" xfId="57348"/>
    <cellStyle name="Comma 4 10 17 2 8" xfId="25026"/>
    <cellStyle name="Comma 4 10 17 2 9" xfId="59850"/>
    <cellStyle name="Comma 4 10 17 3" xfId="7995"/>
    <cellStyle name="Comma 4 10 17 3 2" xfId="31191"/>
    <cellStyle name="Comma 4 10 17 4" xfId="7996"/>
    <cellStyle name="Comma 4 10 17 4 2" xfId="34957"/>
    <cellStyle name="Comma 4 10 17 5" xfId="7997"/>
    <cellStyle name="Comma 4 10 17 5 2" xfId="38863"/>
    <cellStyle name="Comma 4 10 17 6" xfId="7998"/>
    <cellStyle name="Comma 4 10 17 6 2" xfId="42896"/>
    <cellStyle name="Comma 4 10 17 7" xfId="47016"/>
    <cellStyle name="Comma 4 10 17 8" xfId="51135"/>
    <cellStyle name="Comma 4 10 17 9" xfId="55425"/>
    <cellStyle name="Comma 4 10 18" xfId="7999"/>
    <cellStyle name="Comma 4 10 18 10" xfId="25027"/>
    <cellStyle name="Comma 4 10 18 11" xfId="59851"/>
    <cellStyle name="Comma 4 10 18 2" xfId="8000"/>
    <cellStyle name="Comma 4 10 18 2 2" xfId="8001"/>
    <cellStyle name="Comma 4 10 18 2 2 2" xfId="36934"/>
    <cellStyle name="Comma 4 10 18 2 3" xfId="8002"/>
    <cellStyle name="Comma 4 10 18 2 3 2" xfId="40838"/>
    <cellStyle name="Comma 4 10 18 2 4" xfId="8003"/>
    <cellStyle name="Comma 4 10 18 2 4 2" xfId="44899"/>
    <cellStyle name="Comma 4 10 18 2 5" xfId="48991"/>
    <cellStyle name="Comma 4 10 18 2 6" xfId="53138"/>
    <cellStyle name="Comma 4 10 18 2 7" xfId="57400"/>
    <cellStyle name="Comma 4 10 18 2 8" xfId="25028"/>
    <cellStyle name="Comma 4 10 18 2 9" xfId="59852"/>
    <cellStyle name="Comma 4 10 18 3" xfId="8004"/>
    <cellStyle name="Comma 4 10 18 3 2" xfId="31192"/>
    <cellStyle name="Comma 4 10 18 4" xfId="8005"/>
    <cellStyle name="Comma 4 10 18 4 2" xfId="35009"/>
    <cellStyle name="Comma 4 10 18 5" xfId="8006"/>
    <cellStyle name="Comma 4 10 18 5 2" xfId="38915"/>
    <cellStyle name="Comma 4 10 18 6" xfId="8007"/>
    <cellStyle name="Comma 4 10 18 6 2" xfId="42948"/>
    <cellStyle name="Comma 4 10 18 7" xfId="47068"/>
    <cellStyle name="Comma 4 10 18 8" xfId="51187"/>
    <cellStyle name="Comma 4 10 18 9" xfId="55477"/>
    <cellStyle name="Comma 4 10 19" xfId="8008"/>
    <cellStyle name="Comma 4 10 19 2" xfId="8009"/>
    <cellStyle name="Comma 4 10 19 2 2" xfId="35063"/>
    <cellStyle name="Comma 4 10 19 3" xfId="8010"/>
    <cellStyle name="Comma 4 10 19 3 2" xfId="38969"/>
    <cellStyle name="Comma 4 10 19 4" xfId="8011"/>
    <cellStyle name="Comma 4 10 19 4 2" xfId="43002"/>
    <cellStyle name="Comma 4 10 19 5" xfId="47122"/>
    <cellStyle name="Comma 4 10 19 6" xfId="51241"/>
    <cellStyle name="Comma 4 10 19 7" xfId="55531"/>
    <cellStyle name="Comma 4 10 19 8" xfId="25029"/>
    <cellStyle name="Comma 4 10 19 9" xfId="59853"/>
    <cellStyle name="Comma 4 10 2" xfId="8012"/>
    <cellStyle name="Comma 4 10 2 10" xfId="49522"/>
    <cellStyle name="Comma 4 10 2 11" xfId="53741"/>
    <cellStyle name="Comma 4 10 2 12" xfId="25030"/>
    <cellStyle name="Comma 4 10 2 13" xfId="59854"/>
    <cellStyle name="Comma 4 10 2 2" xfId="8013"/>
    <cellStyle name="Comma 4 10 2 2 10" xfId="54072"/>
    <cellStyle name="Comma 4 10 2 2 11" xfId="25031"/>
    <cellStyle name="Comma 4 10 2 2 12" xfId="59855"/>
    <cellStyle name="Comma 4 10 2 2 2" xfId="8014"/>
    <cellStyle name="Comma 4 10 2 2 2 10" xfId="25032"/>
    <cellStyle name="Comma 4 10 2 2 2 11" xfId="59856"/>
    <cellStyle name="Comma 4 10 2 2 2 2" xfId="8015"/>
    <cellStyle name="Comma 4 10 2 2 2 2 2" xfId="8016"/>
    <cellStyle name="Comma 4 10 2 2 2 2 2 2" xfId="35781"/>
    <cellStyle name="Comma 4 10 2 2 2 2 3" xfId="8017"/>
    <cellStyle name="Comma 4 10 2 2 2 2 3 2" xfId="39687"/>
    <cellStyle name="Comma 4 10 2 2 2 2 4" xfId="8018"/>
    <cellStyle name="Comma 4 10 2 2 2 2 4 2" xfId="43733"/>
    <cellStyle name="Comma 4 10 2 2 2 2 5" xfId="47840"/>
    <cellStyle name="Comma 4 10 2 2 2 2 6" xfId="51972"/>
    <cellStyle name="Comma 4 10 2 2 2 2 7" xfId="56249"/>
    <cellStyle name="Comma 4 10 2 2 2 2 8" xfId="25033"/>
    <cellStyle name="Comma 4 10 2 2 2 2 9" xfId="59857"/>
    <cellStyle name="Comma 4 10 2 2 2 3" xfId="8019"/>
    <cellStyle name="Comma 4 10 2 2 2 3 2" xfId="31195"/>
    <cellStyle name="Comma 4 10 2 2 2 4" xfId="8020"/>
    <cellStyle name="Comma 4 10 2 2 2 4 2" xfId="33836"/>
    <cellStyle name="Comma 4 10 2 2 2 5" xfId="8021"/>
    <cellStyle name="Comma 4 10 2 2 2 5 2" xfId="37765"/>
    <cellStyle name="Comma 4 10 2 2 2 6" xfId="8022"/>
    <cellStyle name="Comma 4 10 2 2 2 6 2" xfId="41782"/>
    <cellStyle name="Comma 4 10 2 2 2 7" xfId="45918"/>
    <cellStyle name="Comma 4 10 2 2 2 8" xfId="50019"/>
    <cellStyle name="Comma 4 10 2 2 2 9" xfId="54328"/>
    <cellStyle name="Comma 4 10 2 2 3" xfId="8023"/>
    <cellStyle name="Comma 4 10 2 2 3 2" xfId="8024"/>
    <cellStyle name="Comma 4 10 2 2 3 2 2" xfId="35511"/>
    <cellStyle name="Comma 4 10 2 2 3 3" xfId="8025"/>
    <cellStyle name="Comma 4 10 2 2 3 3 2" xfId="39417"/>
    <cellStyle name="Comma 4 10 2 2 3 4" xfId="8026"/>
    <cellStyle name="Comma 4 10 2 2 3 4 2" xfId="43459"/>
    <cellStyle name="Comma 4 10 2 2 3 5" xfId="47570"/>
    <cellStyle name="Comma 4 10 2 2 3 6" xfId="51698"/>
    <cellStyle name="Comma 4 10 2 2 3 7" xfId="55979"/>
    <cellStyle name="Comma 4 10 2 2 3 8" xfId="25034"/>
    <cellStyle name="Comma 4 10 2 2 3 9" xfId="59858"/>
    <cellStyle name="Comma 4 10 2 2 4" xfId="8027"/>
    <cellStyle name="Comma 4 10 2 2 4 2" xfId="31194"/>
    <cellStyle name="Comma 4 10 2 2 5" xfId="8028"/>
    <cellStyle name="Comma 4 10 2 2 5 2" xfId="33524"/>
    <cellStyle name="Comma 4 10 2 2 6" xfId="8029"/>
    <cellStyle name="Comma 4 10 2 2 6 2" xfId="37499"/>
    <cellStyle name="Comma 4 10 2 2 7" xfId="8030"/>
    <cellStyle name="Comma 4 10 2 2 7 2" xfId="41513"/>
    <cellStyle name="Comma 4 10 2 2 8" xfId="45653"/>
    <cellStyle name="Comma 4 10 2 2 9" xfId="49744"/>
    <cellStyle name="Comma 4 10 2 3" xfId="8031"/>
    <cellStyle name="Comma 4 10 2 3 10" xfId="25035"/>
    <cellStyle name="Comma 4 10 2 3 11" xfId="59859"/>
    <cellStyle name="Comma 4 10 2 3 2" xfId="8032"/>
    <cellStyle name="Comma 4 10 2 3 2 2" xfId="8033"/>
    <cellStyle name="Comma 4 10 2 3 2 2 2" xfId="35782"/>
    <cellStyle name="Comma 4 10 2 3 2 3" xfId="8034"/>
    <cellStyle name="Comma 4 10 2 3 2 3 2" xfId="39688"/>
    <cellStyle name="Comma 4 10 2 3 2 4" xfId="8035"/>
    <cellStyle name="Comma 4 10 2 3 2 4 2" xfId="43734"/>
    <cellStyle name="Comma 4 10 2 3 2 5" xfId="47841"/>
    <cellStyle name="Comma 4 10 2 3 2 6" xfId="51973"/>
    <cellStyle name="Comma 4 10 2 3 2 7" xfId="56250"/>
    <cellStyle name="Comma 4 10 2 3 2 8" xfId="25036"/>
    <cellStyle name="Comma 4 10 2 3 2 9" xfId="59860"/>
    <cellStyle name="Comma 4 10 2 3 3" xfId="8036"/>
    <cellStyle name="Comma 4 10 2 3 3 2" xfId="31196"/>
    <cellStyle name="Comma 4 10 2 3 4" xfId="8037"/>
    <cellStyle name="Comma 4 10 2 3 4 2" xfId="33837"/>
    <cellStyle name="Comma 4 10 2 3 5" xfId="8038"/>
    <cellStyle name="Comma 4 10 2 3 5 2" xfId="37766"/>
    <cellStyle name="Comma 4 10 2 3 6" xfId="8039"/>
    <cellStyle name="Comma 4 10 2 3 6 2" xfId="41783"/>
    <cellStyle name="Comma 4 10 2 3 7" xfId="45919"/>
    <cellStyle name="Comma 4 10 2 3 8" xfId="50020"/>
    <cellStyle name="Comma 4 10 2 3 9" xfId="54329"/>
    <cellStyle name="Comma 4 10 2 4" xfId="8040"/>
    <cellStyle name="Comma 4 10 2 4 2" xfId="8041"/>
    <cellStyle name="Comma 4 10 2 4 2 2" xfId="35293"/>
    <cellStyle name="Comma 4 10 2 4 3" xfId="8042"/>
    <cellStyle name="Comma 4 10 2 4 3 2" xfId="39199"/>
    <cellStyle name="Comma 4 10 2 4 4" xfId="8043"/>
    <cellStyle name="Comma 4 10 2 4 4 2" xfId="43237"/>
    <cellStyle name="Comma 4 10 2 4 5" xfId="47352"/>
    <cellStyle name="Comma 4 10 2 4 6" xfId="51476"/>
    <cellStyle name="Comma 4 10 2 4 7" xfId="55761"/>
    <cellStyle name="Comma 4 10 2 4 8" xfId="25037"/>
    <cellStyle name="Comma 4 10 2 4 9" xfId="59861"/>
    <cellStyle name="Comma 4 10 2 5" xfId="8044"/>
    <cellStyle name="Comma 4 10 2 5 2" xfId="57805"/>
    <cellStyle name="Comma 4 10 2 5 3" xfId="31193"/>
    <cellStyle name="Comma 4 10 2 6" xfId="8045"/>
    <cellStyle name="Comma 4 10 2 6 2" xfId="33308"/>
    <cellStyle name="Comma 4 10 2 7" xfId="8046"/>
    <cellStyle name="Comma 4 10 2 7 2" xfId="37283"/>
    <cellStyle name="Comma 4 10 2 8" xfId="8047"/>
    <cellStyle name="Comma 4 10 2 8 2" xfId="41297"/>
    <cellStyle name="Comma 4 10 2 9" xfId="45437"/>
    <cellStyle name="Comma 4 10 20" xfId="8048"/>
    <cellStyle name="Comma 4 10 20 2" xfId="8049"/>
    <cellStyle name="Comma 4 10 20 2 2" xfId="35183"/>
    <cellStyle name="Comma 4 10 20 3" xfId="8050"/>
    <cellStyle name="Comma 4 10 20 3 2" xfId="39089"/>
    <cellStyle name="Comma 4 10 20 4" xfId="8051"/>
    <cellStyle name="Comma 4 10 20 4 2" xfId="43122"/>
    <cellStyle name="Comma 4 10 20 5" xfId="47242"/>
    <cellStyle name="Comma 4 10 20 6" xfId="51361"/>
    <cellStyle name="Comma 4 10 20 7" xfId="55651"/>
    <cellStyle name="Comma 4 10 20 8" xfId="25038"/>
    <cellStyle name="Comma 4 10 20 9" xfId="59862"/>
    <cellStyle name="Comma 4 10 21" xfId="8052"/>
    <cellStyle name="Comma 4 10 21 2" xfId="8053"/>
    <cellStyle name="Comma 4 10 21 2 2" xfId="36988"/>
    <cellStyle name="Comma 4 10 21 3" xfId="8054"/>
    <cellStyle name="Comma 4 10 21 3 2" xfId="40892"/>
    <cellStyle name="Comma 4 10 21 4" xfId="8055"/>
    <cellStyle name="Comma 4 10 21 4 2" xfId="44953"/>
    <cellStyle name="Comma 4 10 21 5" xfId="49045"/>
    <cellStyle name="Comma 4 10 21 6" xfId="53192"/>
    <cellStyle name="Comma 4 10 21 7" xfId="57454"/>
    <cellStyle name="Comma 4 10 21 8" xfId="25039"/>
    <cellStyle name="Comma 4 10 21 9" xfId="59863"/>
    <cellStyle name="Comma 4 10 22" xfId="8056"/>
    <cellStyle name="Comma 4 10 22 2" xfId="8057"/>
    <cellStyle name="Comma 4 10 22 2 2" xfId="37045"/>
    <cellStyle name="Comma 4 10 22 3" xfId="8058"/>
    <cellStyle name="Comma 4 10 22 3 2" xfId="40948"/>
    <cellStyle name="Comma 4 10 22 4" xfId="45009"/>
    <cellStyle name="Comma 4 10 22 5" xfId="49101"/>
    <cellStyle name="Comma 4 10 22 6" xfId="53248"/>
    <cellStyle name="Comma 4 10 22 7" xfId="57510"/>
    <cellStyle name="Comma 4 10 22 8" xfId="31183"/>
    <cellStyle name="Comma 4 10 23" xfId="8059"/>
    <cellStyle name="Comma 4 10 23 2" xfId="8060"/>
    <cellStyle name="Comma 4 10 23 2 2" xfId="41006"/>
    <cellStyle name="Comma 4 10 23 3" xfId="45067"/>
    <cellStyle name="Comma 4 10 23 4" xfId="49159"/>
    <cellStyle name="Comma 4 10 23 5" xfId="53306"/>
    <cellStyle name="Comma 4 10 23 6" xfId="57568"/>
    <cellStyle name="Comma 4 10 23 7" xfId="33110"/>
    <cellStyle name="Comma 4 10 24" xfId="8061"/>
    <cellStyle name="Comma 4 10 24 2" xfId="45129"/>
    <cellStyle name="Comma 4 10 24 3" xfId="49221"/>
    <cellStyle name="Comma 4 10 24 4" xfId="53368"/>
    <cellStyle name="Comma 4 10 24 5" xfId="57630"/>
    <cellStyle name="Comma 4 10 24 6" xfId="37121"/>
    <cellStyle name="Comma 4 10 25" xfId="8062"/>
    <cellStyle name="Comma 4 10 25 2" xfId="49279"/>
    <cellStyle name="Comma 4 10 25 3" xfId="53426"/>
    <cellStyle name="Comma 4 10 25 4" xfId="57688"/>
    <cellStyle name="Comma 4 10 25 5" xfId="41131"/>
    <cellStyle name="Comma 4 10 26" xfId="45268"/>
    <cellStyle name="Comma 4 10 26 2" xfId="53485"/>
    <cellStyle name="Comma 4 10 26 3" xfId="57747"/>
    <cellStyle name="Comma 4 10 27" xfId="49405"/>
    <cellStyle name="Comma 4 10 28" xfId="53606"/>
    <cellStyle name="Comma 4 10 29" xfId="25010"/>
    <cellStyle name="Comma 4 10 3" xfId="8063"/>
    <cellStyle name="Comma 4 10 3 10" xfId="53965"/>
    <cellStyle name="Comma 4 10 3 11" xfId="25040"/>
    <cellStyle name="Comma 4 10 3 12" xfId="59864"/>
    <cellStyle name="Comma 4 10 3 2" xfId="8064"/>
    <cellStyle name="Comma 4 10 3 2 10" xfId="25041"/>
    <cellStyle name="Comma 4 10 3 2 11" xfId="59865"/>
    <cellStyle name="Comma 4 10 3 2 2" xfId="8065"/>
    <cellStyle name="Comma 4 10 3 2 2 2" xfId="8066"/>
    <cellStyle name="Comma 4 10 3 2 2 2 2" xfId="35783"/>
    <cellStyle name="Comma 4 10 3 2 2 3" xfId="8067"/>
    <cellStyle name="Comma 4 10 3 2 2 3 2" xfId="39689"/>
    <cellStyle name="Comma 4 10 3 2 2 4" xfId="8068"/>
    <cellStyle name="Comma 4 10 3 2 2 4 2" xfId="43735"/>
    <cellStyle name="Comma 4 10 3 2 2 5" xfId="47842"/>
    <cellStyle name="Comma 4 10 3 2 2 6" xfId="51974"/>
    <cellStyle name="Comma 4 10 3 2 2 7" xfId="56251"/>
    <cellStyle name="Comma 4 10 3 2 2 8" xfId="25042"/>
    <cellStyle name="Comma 4 10 3 2 2 9" xfId="59866"/>
    <cellStyle name="Comma 4 10 3 2 3" xfId="8069"/>
    <cellStyle name="Comma 4 10 3 2 3 2" xfId="31198"/>
    <cellStyle name="Comma 4 10 3 2 4" xfId="8070"/>
    <cellStyle name="Comma 4 10 3 2 4 2" xfId="33838"/>
    <cellStyle name="Comma 4 10 3 2 5" xfId="8071"/>
    <cellStyle name="Comma 4 10 3 2 5 2" xfId="37767"/>
    <cellStyle name="Comma 4 10 3 2 6" xfId="8072"/>
    <cellStyle name="Comma 4 10 3 2 6 2" xfId="41784"/>
    <cellStyle name="Comma 4 10 3 2 7" xfId="45920"/>
    <cellStyle name="Comma 4 10 3 2 8" xfId="50021"/>
    <cellStyle name="Comma 4 10 3 2 9" xfId="54330"/>
    <cellStyle name="Comma 4 10 3 3" xfId="8073"/>
    <cellStyle name="Comma 4 10 3 3 2" xfId="8074"/>
    <cellStyle name="Comma 4 10 3 3 2 2" xfId="35401"/>
    <cellStyle name="Comma 4 10 3 3 3" xfId="8075"/>
    <cellStyle name="Comma 4 10 3 3 3 2" xfId="39307"/>
    <cellStyle name="Comma 4 10 3 3 4" xfId="8076"/>
    <cellStyle name="Comma 4 10 3 3 4 2" xfId="43348"/>
    <cellStyle name="Comma 4 10 3 3 5" xfId="47460"/>
    <cellStyle name="Comma 4 10 3 3 6" xfId="51587"/>
    <cellStyle name="Comma 4 10 3 3 7" xfId="55869"/>
    <cellStyle name="Comma 4 10 3 3 8" xfId="25043"/>
    <cellStyle name="Comma 4 10 3 3 9" xfId="59867"/>
    <cellStyle name="Comma 4 10 3 4" xfId="8077"/>
    <cellStyle name="Comma 4 10 3 4 2" xfId="31197"/>
    <cellStyle name="Comma 4 10 3 5" xfId="8078"/>
    <cellStyle name="Comma 4 10 3 5 2" xfId="33414"/>
    <cellStyle name="Comma 4 10 3 6" xfId="8079"/>
    <cellStyle name="Comma 4 10 3 6 2" xfId="37389"/>
    <cellStyle name="Comma 4 10 3 7" xfId="8080"/>
    <cellStyle name="Comma 4 10 3 7 2" xfId="41403"/>
    <cellStyle name="Comma 4 10 3 8" xfId="45543"/>
    <cellStyle name="Comma 4 10 3 9" xfId="49633"/>
    <cellStyle name="Comma 4 10 30" xfId="59834"/>
    <cellStyle name="Comma 4 10 4" xfId="8081"/>
    <cellStyle name="Comma 4 10 4 10" xfId="25044"/>
    <cellStyle name="Comma 4 10 4 11" xfId="59868"/>
    <cellStyle name="Comma 4 10 4 2" xfId="8082"/>
    <cellStyle name="Comma 4 10 4 2 2" xfId="8083"/>
    <cellStyle name="Comma 4 10 4 2 2 2" xfId="35784"/>
    <cellStyle name="Comma 4 10 4 2 3" xfId="8084"/>
    <cellStyle name="Comma 4 10 4 2 3 2" xfId="39690"/>
    <cellStyle name="Comma 4 10 4 2 4" xfId="8085"/>
    <cellStyle name="Comma 4 10 4 2 4 2" xfId="43736"/>
    <cellStyle name="Comma 4 10 4 2 5" xfId="47843"/>
    <cellStyle name="Comma 4 10 4 2 6" xfId="51975"/>
    <cellStyle name="Comma 4 10 4 2 7" xfId="56252"/>
    <cellStyle name="Comma 4 10 4 2 8" xfId="25045"/>
    <cellStyle name="Comma 4 10 4 2 9" xfId="59869"/>
    <cellStyle name="Comma 4 10 4 3" xfId="8086"/>
    <cellStyle name="Comma 4 10 4 3 2" xfId="31199"/>
    <cellStyle name="Comma 4 10 4 4" xfId="8087"/>
    <cellStyle name="Comma 4 10 4 4 2" xfId="33839"/>
    <cellStyle name="Comma 4 10 4 5" xfId="8088"/>
    <cellStyle name="Comma 4 10 4 5 2" xfId="37768"/>
    <cellStyle name="Comma 4 10 4 6" xfId="8089"/>
    <cellStyle name="Comma 4 10 4 6 2" xfId="41785"/>
    <cellStyle name="Comma 4 10 4 7" xfId="45921"/>
    <cellStyle name="Comma 4 10 4 8" xfId="50022"/>
    <cellStyle name="Comma 4 10 4 9" xfId="54331"/>
    <cellStyle name="Comma 4 10 5" xfId="8090"/>
    <cellStyle name="Comma 4 10 5 10" xfId="25046"/>
    <cellStyle name="Comma 4 10 5 11" xfId="59870"/>
    <cellStyle name="Comma 4 10 5 2" xfId="8091"/>
    <cellStyle name="Comma 4 10 5 2 2" xfId="8092"/>
    <cellStyle name="Comma 4 10 5 2 2 2" xfId="36215"/>
    <cellStyle name="Comma 4 10 5 2 3" xfId="8093"/>
    <cellStyle name="Comma 4 10 5 2 3 2" xfId="40121"/>
    <cellStyle name="Comma 4 10 5 2 4" xfId="8094"/>
    <cellStyle name="Comma 4 10 5 2 4 2" xfId="44182"/>
    <cellStyle name="Comma 4 10 5 2 5" xfId="48274"/>
    <cellStyle name="Comma 4 10 5 2 6" xfId="52421"/>
    <cellStyle name="Comma 4 10 5 2 7" xfId="56683"/>
    <cellStyle name="Comma 4 10 5 2 8" xfId="25047"/>
    <cellStyle name="Comma 4 10 5 2 9" xfId="59871"/>
    <cellStyle name="Comma 4 10 5 3" xfId="8095"/>
    <cellStyle name="Comma 4 10 5 3 2" xfId="31200"/>
    <cellStyle name="Comma 4 10 5 4" xfId="8096"/>
    <cellStyle name="Comma 4 10 5 4 2" xfId="34293"/>
    <cellStyle name="Comma 4 10 5 5" xfId="8097"/>
    <cellStyle name="Comma 4 10 5 5 2" xfId="38199"/>
    <cellStyle name="Comma 4 10 5 6" xfId="8098"/>
    <cellStyle name="Comma 4 10 5 6 2" xfId="42231"/>
    <cellStyle name="Comma 4 10 5 7" xfId="46352"/>
    <cellStyle name="Comma 4 10 5 8" xfId="50469"/>
    <cellStyle name="Comma 4 10 5 9" xfId="54761"/>
    <cellStyle name="Comma 4 10 6" xfId="8099"/>
    <cellStyle name="Comma 4 10 6 10" xfId="25048"/>
    <cellStyle name="Comma 4 10 6 11" xfId="59872"/>
    <cellStyle name="Comma 4 10 6 2" xfId="8100"/>
    <cellStyle name="Comma 4 10 6 2 2" xfId="8101"/>
    <cellStyle name="Comma 4 10 6 2 2 2" xfId="36269"/>
    <cellStyle name="Comma 4 10 6 2 3" xfId="8102"/>
    <cellStyle name="Comma 4 10 6 2 3 2" xfId="40175"/>
    <cellStyle name="Comma 4 10 6 2 4" xfId="8103"/>
    <cellStyle name="Comma 4 10 6 2 4 2" xfId="44236"/>
    <cellStyle name="Comma 4 10 6 2 5" xfId="48328"/>
    <cellStyle name="Comma 4 10 6 2 6" xfId="52475"/>
    <cellStyle name="Comma 4 10 6 2 7" xfId="56737"/>
    <cellStyle name="Comma 4 10 6 2 8" xfId="25049"/>
    <cellStyle name="Comma 4 10 6 2 9" xfId="59873"/>
    <cellStyle name="Comma 4 10 6 3" xfId="8104"/>
    <cellStyle name="Comma 4 10 6 3 2" xfId="31201"/>
    <cellStyle name="Comma 4 10 6 4" xfId="8105"/>
    <cellStyle name="Comma 4 10 6 4 2" xfId="34347"/>
    <cellStyle name="Comma 4 10 6 5" xfId="8106"/>
    <cellStyle name="Comma 4 10 6 5 2" xfId="38253"/>
    <cellStyle name="Comma 4 10 6 6" xfId="8107"/>
    <cellStyle name="Comma 4 10 6 6 2" xfId="42285"/>
    <cellStyle name="Comma 4 10 6 7" xfId="46406"/>
    <cellStyle name="Comma 4 10 6 8" xfId="50523"/>
    <cellStyle name="Comma 4 10 6 9" xfId="54815"/>
    <cellStyle name="Comma 4 10 7" xfId="8108"/>
    <cellStyle name="Comma 4 10 7 10" xfId="25050"/>
    <cellStyle name="Comma 4 10 7 11" xfId="59874"/>
    <cellStyle name="Comma 4 10 7 2" xfId="8109"/>
    <cellStyle name="Comma 4 10 7 2 2" xfId="8110"/>
    <cellStyle name="Comma 4 10 7 2 2 2" xfId="36323"/>
    <cellStyle name="Comma 4 10 7 2 3" xfId="8111"/>
    <cellStyle name="Comma 4 10 7 2 3 2" xfId="40229"/>
    <cellStyle name="Comma 4 10 7 2 4" xfId="8112"/>
    <cellStyle name="Comma 4 10 7 2 4 2" xfId="44290"/>
    <cellStyle name="Comma 4 10 7 2 5" xfId="48382"/>
    <cellStyle name="Comma 4 10 7 2 6" xfId="52529"/>
    <cellStyle name="Comma 4 10 7 2 7" xfId="56791"/>
    <cellStyle name="Comma 4 10 7 2 8" xfId="25051"/>
    <cellStyle name="Comma 4 10 7 2 9" xfId="59875"/>
    <cellStyle name="Comma 4 10 7 3" xfId="8113"/>
    <cellStyle name="Comma 4 10 7 3 2" xfId="31202"/>
    <cellStyle name="Comma 4 10 7 4" xfId="8114"/>
    <cellStyle name="Comma 4 10 7 4 2" xfId="34401"/>
    <cellStyle name="Comma 4 10 7 5" xfId="8115"/>
    <cellStyle name="Comma 4 10 7 5 2" xfId="38307"/>
    <cellStyle name="Comma 4 10 7 6" xfId="8116"/>
    <cellStyle name="Comma 4 10 7 6 2" xfId="42339"/>
    <cellStyle name="Comma 4 10 7 7" xfId="46460"/>
    <cellStyle name="Comma 4 10 7 8" xfId="50577"/>
    <cellStyle name="Comma 4 10 7 9" xfId="54869"/>
    <cellStyle name="Comma 4 10 8" xfId="8117"/>
    <cellStyle name="Comma 4 10 8 10" xfId="25052"/>
    <cellStyle name="Comma 4 10 8 11" xfId="59876"/>
    <cellStyle name="Comma 4 10 8 2" xfId="8118"/>
    <cellStyle name="Comma 4 10 8 2 2" xfId="8119"/>
    <cellStyle name="Comma 4 10 8 2 2 2" xfId="36375"/>
    <cellStyle name="Comma 4 10 8 2 3" xfId="8120"/>
    <cellStyle name="Comma 4 10 8 2 3 2" xfId="40281"/>
    <cellStyle name="Comma 4 10 8 2 4" xfId="8121"/>
    <cellStyle name="Comma 4 10 8 2 4 2" xfId="44342"/>
    <cellStyle name="Comma 4 10 8 2 5" xfId="48434"/>
    <cellStyle name="Comma 4 10 8 2 6" xfId="52581"/>
    <cellStyle name="Comma 4 10 8 2 7" xfId="56843"/>
    <cellStyle name="Comma 4 10 8 2 8" xfId="25053"/>
    <cellStyle name="Comma 4 10 8 2 9" xfId="59877"/>
    <cellStyle name="Comma 4 10 8 3" xfId="8122"/>
    <cellStyle name="Comma 4 10 8 3 2" xfId="31203"/>
    <cellStyle name="Comma 4 10 8 4" xfId="8123"/>
    <cellStyle name="Comma 4 10 8 4 2" xfId="34453"/>
    <cellStyle name="Comma 4 10 8 5" xfId="8124"/>
    <cellStyle name="Comma 4 10 8 5 2" xfId="38359"/>
    <cellStyle name="Comma 4 10 8 6" xfId="8125"/>
    <cellStyle name="Comma 4 10 8 6 2" xfId="42391"/>
    <cellStyle name="Comma 4 10 8 7" xfId="46512"/>
    <cellStyle name="Comma 4 10 8 8" xfId="50629"/>
    <cellStyle name="Comma 4 10 8 9" xfId="54921"/>
    <cellStyle name="Comma 4 10 9" xfId="8126"/>
    <cellStyle name="Comma 4 10 9 10" xfId="25054"/>
    <cellStyle name="Comma 4 10 9 11" xfId="59878"/>
    <cellStyle name="Comma 4 10 9 2" xfId="8127"/>
    <cellStyle name="Comma 4 10 9 2 2" xfId="8128"/>
    <cellStyle name="Comma 4 10 9 2 2 2" xfId="36428"/>
    <cellStyle name="Comma 4 10 9 2 3" xfId="8129"/>
    <cellStyle name="Comma 4 10 9 2 3 2" xfId="40334"/>
    <cellStyle name="Comma 4 10 9 2 4" xfId="8130"/>
    <cellStyle name="Comma 4 10 9 2 4 2" xfId="44395"/>
    <cellStyle name="Comma 4 10 9 2 5" xfId="48487"/>
    <cellStyle name="Comma 4 10 9 2 6" xfId="52634"/>
    <cellStyle name="Comma 4 10 9 2 7" xfId="56896"/>
    <cellStyle name="Comma 4 10 9 2 8" xfId="25055"/>
    <cellStyle name="Comma 4 10 9 2 9" xfId="59879"/>
    <cellStyle name="Comma 4 10 9 3" xfId="8131"/>
    <cellStyle name="Comma 4 10 9 3 2" xfId="31204"/>
    <cellStyle name="Comma 4 10 9 4" xfId="8132"/>
    <cellStyle name="Comma 4 10 9 4 2" xfId="34505"/>
    <cellStyle name="Comma 4 10 9 5" xfId="8133"/>
    <cellStyle name="Comma 4 10 9 5 2" xfId="38411"/>
    <cellStyle name="Comma 4 10 9 6" xfId="8134"/>
    <cellStyle name="Comma 4 10 9 6 2" xfId="42444"/>
    <cellStyle name="Comma 4 10 9 7" xfId="46564"/>
    <cellStyle name="Comma 4 10 9 8" xfId="50683"/>
    <cellStyle name="Comma 4 10 9 9" xfId="54973"/>
    <cellStyle name="Comma 4 11" xfId="8135"/>
    <cellStyle name="Comma 4 11 10" xfId="8136"/>
    <cellStyle name="Comma 4 11 10 10" xfId="25057"/>
    <cellStyle name="Comma 4 11 10 11" xfId="59881"/>
    <cellStyle name="Comma 4 11 10 2" xfId="8137"/>
    <cellStyle name="Comma 4 11 10 2 2" xfId="8138"/>
    <cellStyle name="Comma 4 11 10 2 2 2" xfId="36482"/>
    <cellStyle name="Comma 4 11 10 2 3" xfId="8139"/>
    <cellStyle name="Comma 4 11 10 2 3 2" xfId="40388"/>
    <cellStyle name="Comma 4 11 10 2 4" xfId="8140"/>
    <cellStyle name="Comma 4 11 10 2 4 2" xfId="44449"/>
    <cellStyle name="Comma 4 11 10 2 5" xfId="48541"/>
    <cellStyle name="Comma 4 11 10 2 6" xfId="52688"/>
    <cellStyle name="Comma 4 11 10 2 7" xfId="56950"/>
    <cellStyle name="Comma 4 11 10 2 8" xfId="25058"/>
    <cellStyle name="Comma 4 11 10 2 9" xfId="59882"/>
    <cellStyle name="Comma 4 11 10 3" xfId="8141"/>
    <cellStyle name="Comma 4 11 10 3 2" xfId="31206"/>
    <cellStyle name="Comma 4 11 10 4" xfId="8142"/>
    <cellStyle name="Comma 4 11 10 4 2" xfId="34559"/>
    <cellStyle name="Comma 4 11 10 5" xfId="8143"/>
    <cellStyle name="Comma 4 11 10 5 2" xfId="38465"/>
    <cellStyle name="Comma 4 11 10 6" xfId="8144"/>
    <cellStyle name="Comma 4 11 10 6 2" xfId="42498"/>
    <cellStyle name="Comma 4 11 10 7" xfId="46618"/>
    <cellStyle name="Comma 4 11 10 8" xfId="50737"/>
    <cellStyle name="Comma 4 11 10 9" xfId="55027"/>
    <cellStyle name="Comma 4 11 11" xfId="8145"/>
    <cellStyle name="Comma 4 11 11 10" xfId="25059"/>
    <cellStyle name="Comma 4 11 11 11" xfId="59883"/>
    <cellStyle name="Comma 4 11 11 2" xfId="8146"/>
    <cellStyle name="Comma 4 11 11 2 2" xfId="8147"/>
    <cellStyle name="Comma 4 11 11 2 2 2" xfId="36542"/>
    <cellStyle name="Comma 4 11 11 2 3" xfId="8148"/>
    <cellStyle name="Comma 4 11 11 2 3 2" xfId="40448"/>
    <cellStyle name="Comma 4 11 11 2 4" xfId="8149"/>
    <cellStyle name="Comma 4 11 11 2 4 2" xfId="44509"/>
    <cellStyle name="Comma 4 11 11 2 5" xfId="48601"/>
    <cellStyle name="Comma 4 11 11 2 6" xfId="52748"/>
    <cellStyle name="Comma 4 11 11 2 7" xfId="57010"/>
    <cellStyle name="Comma 4 11 11 2 8" xfId="25060"/>
    <cellStyle name="Comma 4 11 11 2 9" xfId="59884"/>
    <cellStyle name="Comma 4 11 11 3" xfId="8150"/>
    <cellStyle name="Comma 4 11 11 3 2" xfId="31207"/>
    <cellStyle name="Comma 4 11 11 4" xfId="8151"/>
    <cellStyle name="Comma 4 11 11 4 2" xfId="34619"/>
    <cellStyle name="Comma 4 11 11 5" xfId="8152"/>
    <cellStyle name="Comma 4 11 11 5 2" xfId="38525"/>
    <cellStyle name="Comma 4 11 11 6" xfId="8153"/>
    <cellStyle name="Comma 4 11 11 6 2" xfId="42558"/>
    <cellStyle name="Comma 4 11 11 7" xfId="46678"/>
    <cellStyle name="Comma 4 11 11 8" xfId="50797"/>
    <cellStyle name="Comma 4 11 11 9" xfId="55087"/>
    <cellStyle name="Comma 4 11 12" xfId="8154"/>
    <cellStyle name="Comma 4 11 12 10" xfId="25061"/>
    <cellStyle name="Comma 4 11 12 11" xfId="59885"/>
    <cellStyle name="Comma 4 11 12 2" xfId="8155"/>
    <cellStyle name="Comma 4 11 12 2 2" xfId="8156"/>
    <cellStyle name="Comma 4 11 12 2 2 2" xfId="36600"/>
    <cellStyle name="Comma 4 11 12 2 3" xfId="8157"/>
    <cellStyle name="Comma 4 11 12 2 3 2" xfId="40506"/>
    <cellStyle name="Comma 4 11 12 2 4" xfId="8158"/>
    <cellStyle name="Comma 4 11 12 2 4 2" xfId="44567"/>
    <cellStyle name="Comma 4 11 12 2 5" xfId="48659"/>
    <cellStyle name="Comma 4 11 12 2 6" xfId="52806"/>
    <cellStyle name="Comma 4 11 12 2 7" xfId="57068"/>
    <cellStyle name="Comma 4 11 12 2 8" xfId="25062"/>
    <cellStyle name="Comma 4 11 12 2 9" xfId="59886"/>
    <cellStyle name="Comma 4 11 12 3" xfId="8159"/>
    <cellStyle name="Comma 4 11 12 3 2" xfId="31208"/>
    <cellStyle name="Comma 4 11 12 4" xfId="8160"/>
    <cellStyle name="Comma 4 11 12 4 2" xfId="34677"/>
    <cellStyle name="Comma 4 11 12 5" xfId="8161"/>
    <cellStyle name="Comma 4 11 12 5 2" xfId="38583"/>
    <cellStyle name="Comma 4 11 12 6" xfId="8162"/>
    <cellStyle name="Comma 4 11 12 6 2" xfId="42616"/>
    <cellStyle name="Comma 4 11 12 7" xfId="46736"/>
    <cellStyle name="Comma 4 11 12 8" xfId="50855"/>
    <cellStyle name="Comma 4 11 12 9" xfId="55145"/>
    <cellStyle name="Comma 4 11 13" xfId="8163"/>
    <cellStyle name="Comma 4 11 13 10" xfId="25063"/>
    <cellStyle name="Comma 4 11 13 11" xfId="59887"/>
    <cellStyle name="Comma 4 11 13 2" xfId="8164"/>
    <cellStyle name="Comma 4 11 13 2 2" xfId="8165"/>
    <cellStyle name="Comma 4 11 13 2 2 2" xfId="36658"/>
    <cellStyle name="Comma 4 11 13 2 3" xfId="8166"/>
    <cellStyle name="Comma 4 11 13 2 3 2" xfId="40563"/>
    <cellStyle name="Comma 4 11 13 2 4" xfId="8167"/>
    <cellStyle name="Comma 4 11 13 2 4 2" xfId="44624"/>
    <cellStyle name="Comma 4 11 13 2 5" xfId="48716"/>
    <cellStyle name="Comma 4 11 13 2 6" xfId="52863"/>
    <cellStyle name="Comma 4 11 13 2 7" xfId="57125"/>
    <cellStyle name="Comma 4 11 13 2 8" xfId="25064"/>
    <cellStyle name="Comma 4 11 13 2 9" xfId="59888"/>
    <cellStyle name="Comma 4 11 13 3" xfId="8168"/>
    <cellStyle name="Comma 4 11 13 3 2" xfId="31209"/>
    <cellStyle name="Comma 4 11 13 4" xfId="8169"/>
    <cellStyle name="Comma 4 11 13 4 2" xfId="34734"/>
    <cellStyle name="Comma 4 11 13 5" xfId="8170"/>
    <cellStyle name="Comma 4 11 13 5 2" xfId="38640"/>
    <cellStyle name="Comma 4 11 13 6" xfId="8171"/>
    <cellStyle name="Comma 4 11 13 6 2" xfId="42673"/>
    <cellStyle name="Comma 4 11 13 7" xfId="46793"/>
    <cellStyle name="Comma 4 11 13 8" xfId="50912"/>
    <cellStyle name="Comma 4 11 13 9" xfId="55202"/>
    <cellStyle name="Comma 4 11 14" xfId="8172"/>
    <cellStyle name="Comma 4 11 14 10" xfId="25065"/>
    <cellStyle name="Comma 4 11 14 11" xfId="59889"/>
    <cellStyle name="Comma 4 11 14 2" xfId="8173"/>
    <cellStyle name="Comma 4 11 14 2 2" xfId="8174"/>
    <cellStyle name="Comma 4 11 14 2 2 2" xfId="36711"/>
    <cellStyle name="Comma 4 11 14 2 3" xfId="8175"/>
    <cellStyle name="Comma 4 11 14 2 3 2" xfId="40616"/>
    <cellStyle name="Comma 4 11 14 2 4" xfId="8176"/>
    <cellStyle name="Comma 4 11 14 2 4 2" xfId="44677"/>
    <cellStyle name="Comma 4 11 14 2 5" xfId="48769"/>
    <cellStyle name="Comma 4 11 14 2 6" xfId="52916"/>
    <cellStyle name="Comma 4 11 14 2 7" xfId="57178"/>
    <cellStyle name="Comma 4 11 14 2 8" xfId="25066"/>
    <cellStyle name="Comma 4 11 14 2 9" xfId="59890"/>
    <cellStyle name="Comma 4 11 14 3" xfId="8177"/>
    <cellStyle name="Comma 4 11 14 3 2" xfId="31210"/>
    <cellStyle name="Comma 4 11 14 4" xfId="8178"/>
    <cellStyle name="Comma 4 11 14 4 2" xfId="34787"/>
    <cellStyle name="Comma 4 11 14 5" xfId="8179"/>
    <cellStyle name="Comma 4 11 14 5 2" xfId="38693"/>
    <cellStyle name="Comma 4 11 14 6" xfId="8180"/>
    <cellStyle name="Comma 4 11 14 6 2" xfId="42726"/>
    <cellStyle name="Comma 4 11 14 7" xfId="46846"/>
    <cellStyle name="Comma 4 11 14 8" xfId="50965"/>
    <cellStyle name="Comma 4 11 14 9" xfId="55255"/>
    <cellStyle name="Comma 4 11 15" xfId="8181"/>
    <cellStyle name="Comma 4 11 15 10" xfId="25067"/>
    <cellStyle name="Comma 4 11 15 11" xfId="59891"/>
    <cellStyle name="Comma 4 11 15 2" xfId="8182"/>
    <cellStyle name="Comma 4 11 15 2 2" xfId="8183"/>
    <cellStyle name="Comma 4 11 15 2 2 2" xfId="36774"/>
    <cellStyle name="Comma 4 11 15 2 3" xfId="8184"/>
    <cellStyle name="Comma 4 11 15 2 3 2" xfId="40678"/>
    <cellStyle name="Comma 4 11 15 2 4" xfId="8185"/>
    <cellStyle name="Comma 4 11 15 2 4 2" xfId="44739"/>
    <cellStyle name="Comma 4 11 15 2 5" xfId="48831"/>
    <cellStyle name="Comma 4 11 15 2 6" xfId="52978"/>
    <cellStyle name="Comma 4 11 15 2 7" xfId="57240"/>
    <cellStyle name="Comma 4 11 15 2 8" xfId="25068"/>
    <cellStyle name="Comma 4 11 15 2 9" xfId="59892"/>
    <cellStyle name="Comma 4 11 15 3" xfId="8186"/>
    <cellStyle name="Comma 4 11 15 3 2" xfId="31211"/>
    <cellStyle name="Comma 4 11 15 4" xfId="8187"/>
    <cellStyle name="Comma 4 11 15 4 2" xfId="34849"/>
    <cellStyle name="Comma 4 11 15 5" xfId="8188"/>
    <cellStyle name="Comma 4 11 15 5 2" xfId="38755"/>
    <cellStyle name="Comma 4 11 15 6" xfId="8189"/>
    <cellStyle name="Comma 4 11 15 6 2" xfId="42788"/>
    <cellStyle name="Comma 4 11 15 7" xfId="46908"/>
    <cellStyle name="Comma 4 11 15 8" xfId="51027"/>
    <cellStyle name="Comma 4 11 15 9" xfId="55317"/>
    <cellStyle name="Comma 4 11 16" xfId="8190"/>
    <cellStyle name="Comma 4 11 16 10" xfId="25069"/>
    <cellStyle name="Comma 4 11 16 11" xfId="59893"/>
    <cellStyle name="Comma 4 11 16 2" xfId="8191"/>
    <cellStyle name="Comma 4 11 16 2 2" xfId="8192"/>
    <cellStyle name="Comma 4 11 16 2 2 2" xfId="36831"/>
    <cellStyle name="Comma 4 11 16 2 3" xfId="8193"/>
    <cellStyle name="Comma 4 11 16 2 3 2" xfId="40735"/>
    <cellStyle name="Comma 4 11 16 2 4" xfId="8194"/>
    <cellStyle name="Comma 4 11 16 2 4 2" xfId="44796"/>
    <cellStyle name="Comma 4 11 16 2 5" xfId="48888"/>
    <cellStyle name="Comma 4 11 16 2 6" xfId="53035"/>
    <cellStyle name="Comma 4 11 16 2 7" xfId="57297"/>
    <cellStyle name="Comma 4 11 16 2 8" xfId="25070"/>
    <cellStyle name="Comma 4 11 16 2 9" xfId="59894"/>
    <cellStyle name="Comma 4 11 16 3" xfId="8195"/>
    <cellStyle name="Comma 4 11 16 3 2" xfId="31212"/>
    <cellStyle name="Comma 4 11 16 4" xfId="8196"/>
    <cellStyle name="Comma 4 11 16 4 2" xfId="34906"/>
    <cellStyle name="Comma 4 11 16 5" xfId="8197"/>
    <cellStyle name="Comma 4 11 16 5 2" xfId="38812"/>
    <cellStyle name="Comma 4 11 16 6" xfId="8198"/>
    <cellStyle name="Comma 4 11 16 6 2" xfId="42845"/>
    <cellStyle name="Comma 4 11 16 7" xfId="46965"/>
    <cellStyle name="Comma 4 11 16 8" xfId="51084"/>
    <cellStyle name="Comma 4 11 16 9" xfId="55374"/>
    <cellStyle name="Comma 4 11 17" xfId="8199"/>
    <cellStyle name="Comma 4 11 17 10" xfId="25071"/>
    <cellStyle name="Comma 4 11 17 11" xfId="59895"/>
    <cellStyle name="Comma 4 11 17 2" xfId="8200"/>
    <cellStyle name="Comma 4 11 17 2 2" xfId="8201"/>
    <cellStyle name="Comma 4 11 17 2 2 2" xfId="36883"/>
    <cellStyle name="Comma 4 11 17 2 3" xfId="8202"/>
    <cellStyle name="Comma 4 11 17 2 3 2" xfId="40787"/>
    <cellStyle name="Comma 4 11 17 2 4" xfId="8203"/>
    <cellStyle name="Comma 4 11 17 2 4 2" xfId="44848"/>
    <cellStyle name="Comma 4 11 17 2 5" xfId="48940"/>
    <cellStyle name="Comma 4 11 17 2 6" xfId="53087"/>
    <cellStyle name="Comma 4 11 17 2 7" xfId="57349"/>
    <cellStyle name="Comma 4 11 17 2 8" xfId="25072"/>
    <cellStyle name="Comma 4 11 17 2 9" xfId="59896"/>
    <cellStyle name="Comma 4 11 17 3" xfId="8204"/>
    <cellStyle name="Comma 4 11 17 3 2" xfId="31213"/>
    <cellStyle name="Comma 4 11 17 4" xfId="8205"/>
    <cellStyle name="Comma 4 11 17 4 2" xfId="34958"/>
    <cellStyle name="Comma 4 11 17 5" xfId="8206"/>
    <cellStyle name="Comma 4 11 17 5 2" xfId="38864"/>
    <cellStyle name="Comma 4 11 17 6" xfId="8207"/>
    <cellStyle name="Comma 4 11 17 6 2" xfId="42897"/>
    <cellStyle name="Comma 4 11 17 7" xfId="47017"/>
    <cellStyle name="Comma 4 11 17 8" xfId="51136"/>
    <cellStyle name="Comma 4 11 17 9" xfId="55426"/>
    <cellStyle name="Comma 4 11 18" xfId="8208"/>
    <cellStyle name="Comma 4 11 18 10" xfId="25073"/>
    <cellStyle name="Comma 4 11 18 11" xfId="59897"/>
    <cellStyle name="Comma 4 11 18 2" xfId="8209"/>
    <cellStyle name="Comma 4 11 18 2 2" xfId="8210"/>
    <cellStyle name="Comma 4 11 18 2 2 2" xfId="36935"/>
    <cellStyle name="Comma 4 11 18 2 3" xfId="8211"/>
    <cellStyle name="Comma 4 11 18 2 3 2" xfId="40839"/>
    <cellStyle name="Comma 4 11 18 2 4" xfId="8212"/>
    <cellStyle name="Comma 4 11 18 2 4 2" xfId="44900"/>
    <cellStyle name="Comma 4 11 18 2 5" xfId="48992"/>
    <cellStyle name="Comma 4 11 18 2 6" xfId="53139"/>
    <cellStyle name="Comma 4 11 18 2 7" xfId="57401"/>
    <cellStyle name="Comma 4 11 18 2 8" xfId="25074"/>
    <cellStyle name="Comma 4 11 18 2 9" xfId="59898"/>
    <cellStyle name="Comma 4 11 18 3" xfId="8213"/>
    <cellStyle name="Comma 4 11 18 3 2" xfId="31214"/>
    <cellStyle name="Comma 4 11 18 4" xfId="8214"/>
    <cellStyle name="Comma 4 11 18 4 2" xfId="35010"/>
    <cellStyle name="Comma 4 11 18 5" xfId="8215"/>
    <cellStyle name="Comma 4 11 18 5 2" xfId="38916"/>
    <cellStyle name="Comma 4 11 18 6" xfId="8216"/>
    <cellStyle name="Comma 4 11 18 6 2" xfId="42949"/>
    <cellStyle name="Comma 4 11 18 7" xfId="47069"/>
    <cellStyle name="Comma 4 11 18 8" xfId="51188"/>
    <cellStyle name="Comma 4 11 18 9" xfId="55478"/>
    <cellStyle name="Comma 4 11 19" xfId="8217"/>
    <cellStyle name="Comma 4 11 19 2" xfId="8218"/>
    <cellStyle name="Comma 4 11 19 2 2" xfId="35064"/>
    <cellStyle name="Comma 4 11 19 3" xfId="8219"/>
    <cellStyle name="Comma 4 11 19 3 2" xfId="38970"/>
    <cellStyle name="Comma 4 11 19 4" xfId="8220"/>
    <cellStyle name="Comma 4 11 19 4 2" xfId="43003"/>
    <cellStyle name="Comma 4 11 19 5" xfId="47123"/>
    <cellStyle name="Comma 4 11 19 6" xfId="51242"/>
    <cellStyle name="Comma 4 11 19 7" xfId="55532"/>
    <cellStyle name="Comma 4 11 19 8" xfId="25075"/>
    <cellStyle name="Comma 4 11 19 9" xfId="59899"/>
    <cellStyle name="Comma 4 11 2" xfId="8221"/>
    <cellStyle name="Comma 4 11 2 10" xfId="49533"/>
    <cellStyle name="Comma 4 11 2 11" xfId="53742"/>
    <cellStyle name="Comma 4 11 2 12" xfId="25076"/>
    <cellStyle name="Comma 4 11 2 13" xfId="59900"/>
    <cellStyle name="Comma 4 11 2 2" xfId="8222"/>
    <cellStyle name="Comma 4 11 2 2 10" xfId="54082"/>
    <cellStyle name="Comma 4 11 2 2 11" xfId="25077"/>
    <cellStyle name="Comma 4 11 2 2 12" xfId="59901"/>
    <cellStyle name="Comma 4 11 2 2 2" xfId="8223"/>
    <cellStyle name="Comma 4 11 2 2 2 10" xfId="25078"/>
    <cellStyle name="Comma 4 11 2 2 2 11" xfId="59902"/>
    <cellStyle name="Comma 4 11 2 2 2 2" xfId="8224"/>
    <cellStyle name="Comma 4 11 2 2 2 2 2" xfId="8225"/>
    <cellStyle name="Comma 4 11 2 2 2 2 2 2" xfId="35785"/>
    <cellStyle name="Comma 4 11 2 2 2 2 3" xfId="8226"/>
    <cellStyle name="Comma 4 11 2 2 2 2 3 2" xfId="39691"/>
    <cellStyle name="Comma 4 11 2 2 2 2 4" xfId="8227"/>
    <cellStyle name="Comma 4 11 2 2 2 2 4 2" xfId="43737"/>
    <cellStyle name="Comma 4 11 2 2 2 2 5" xfId="47844"/>
    <cellStyle name="Comma 4 11 2 2 2 2 6" xfId="51976"/>
    <cellStyle name="Comma 4 11 2 2 2 2 7" xfId="56253"/>
    <cellStyle name="Comma 4 11 2 2 2 2 8" xfId="25079"/>
    <cellStyle name="Comma 4 11 2 2 2 2 9" xfId="59903"/>
    <cellStyle name="Comma 4 11 2 2 2 3" xfId="8228"/>
    <cellStyle name="Comma 4 11 2 2 2 3 2" xfId="31217"/>
    <cellStyle name="Comma 4 11 2 2 2 4" xfId="8229"/>
    <cellStyle name="Comma 4 11 2 2 2 4 2" xfId="33840"/>
    <cellStyle name="Comma 4 11 2 2 2 5" xfId="8230"/>
    <cellStyle name="Comma 4 11 2 2 2 5 2" xfId="37769"/>
    <cellStyle name="Comma 4 11 2 2 2 6" xfId="8231"/>
    <cellStyle name="Comma 4 11 2 2 2 6 2" xfId="41786"/>
    <cellStyle name="Comma 4 11 2 2 2 7" xfId="45922"/>
    <cellStyle name="Comma 4 11 2 2 2 8" xfId="50023"/>
    <cellStyle name="Comma 4 11 2 2 2 9" xfId="54332"/>
    <cellStyle name="Comma 4 11 2 2 3" xfId="8232"/>
    <cellStyle name="Comma 4 11 2 2 3 2" xfId="8233"/>
    <cellStyle name="Comma 4 11 2 2 3 2 2" xfId="35521"/>
    <cellStyle name="Comma 4 11 2 2 3 3" xfId="8234"/>
    <cellStyle name="Comma 4 11 2 2 3 3 2" xfId="39427"/>
    <cellStyle name="Comma 4 11 2 2 3 4" xfId="8235"/>
    <cellStyle name="Comma 4 11 2 2 3 4 2" xfId="43470"/>
    <cellStyle name="Comma 4 11 2 2 3 5" xfId="47580"/>
    <cellStyle name="Comma 4 11 2 2 3 6" xfId="51709"/>
    <cellStyle name="Comma 4 11 2 2 3 7" xfId="55989"/>
    <cellStyle name="Comma 4 11 2 2 3 8" xfId="25080"/>
    <cellStyle name="Comma 4 11 2 2 3 9" xfId="59904"/>
    <cellStyle name="Comma 4 11 2 2 4" xfId="8236"/>
    <cellStyle name="Comma 4 11 2 2 4 2" xfId="31216"/>
    <cellStyle name="Comma 4 11 2 2 5" xfId="8237"/>
    <cellStyle name="Comma 4 11 2 2 5 2" xfId="33534"/>
    <cellStyle name="Comma 4 11 2 2 6" xfId="8238"/>
    <cellStyle name="Comma 4 11 2 2 6 2" xfId="37509"/>
    <cellStyle name="Comma 4 11 2 2 7" xfId="8239"/>
    <cellStyle name="Comma 4 11 2 2 7 2" xfId="41523"/>
    <cellStyle name="Comma 4 11 2 2 8" xfId="45663"/>
    <cellStyle name="Comma 4 11 2 2 9" xfId="49755"/>
    <cellStyle name="Comma 4 11 2 3" xfId="8240"/>
    <cellStyle name="Comma 4 11 2 3 10" xfId="25081"/>
    <cellStyle name="Comma 4 11 2 3 11" xfId="59905"/>
    <cellStyle name="Comma 4 11 2 3 2" xfId="8241"/>
    <cellStyle name="Comma 4 11 2 3 2 2" xfId="8242"/>
    <cellStyle name="Comma 4 11 2 3 2 2 2" xfId="35786"/>
    <cellStyle name="Comma 4 11 2 3 2 3" xfId="8243"/>
    <cellStyle name="Comma 4 11 2 3 2 3 2" xfId="39692"/>
    <cellStyle name="Comma 4 11 2 3 2 4" xfId="8244"/>
    <cellStyle name="Comma 4 11 2 3 2 4 2" xfId="43738"/>
    <cellStyle name="Comma 4 11 2 3 2 5" xfId="47845"/>
    <cellStyle name="Comma 4 11 2 3 2 6" xfId="51977"/>
    <cellStyle name="Comma 4 11 2 3 2 7" xfId="56254"/>
    <cellStyle name="Comma 4 11 2 3 2 8" xfId="25082"/>
    <cellStyle name="Comma 4 11 2 3 2 9" xfId="59906"/>
    <cellStyle name="Comma 4 11 2 3 3" xfId="8245"/>
    <cellStyle name="Comma 4 11 2 3 3 2" xfId="31218"/>
    <cellStyle name="Comma 4 11 2 3 4" xfId="8246"/>
    <cellStyle name="Comma 4 11 2 3 4 2" xfId="33841"/>
    <cellStyle name="Comma 4 11 2 3 5" xfId="8247"/>
    <cellStyle name="Comma 4 11 2 3 5 2" xfId="37770"/>
    <cellStyle name="Comma 4 11 2 3 6" xfId="8248"/>
    <cellStyle name="Comma 4 11 2 3 6 2" xfId="41787"/>
    <cellStyle name="Comma 4 11 2 3 7" xfId="45923"/>
    <cellStyle name="Comma 4 11 2 3 8" xfId="50024"/>
    <cellStyle name="Comma 4 11 2 3 9" xfId="54333"/>
    <cellStyle name="Comma 4 11 2 4" xfId="8249"/>
    <cellStyle name="Comma 4 11 2 4 2" xfId="8250"/>
    <cellStyle name="Comma 4 11 2 4 2 2" xfId="35303"/>
    <cellStyle name="Comma 4 11 2 4 3" xfId="8251"/>
    <cellStyle name="Comma 4 11 2 4 3 2" xfId="39209"/>
    <cellStyle name="Comma 4 11 2 4 4" xfId="8252"/>
    <cellStyle name="Comma 4 11 2 4 4 2" xfId="43248"/>
    <cellStyle name="Comma 4 11 2 4 5" xfId="47362"/>
    <cellStyle name="Comma 4 11 2 4 6" xfId="51487"/>
    <cellStyle name="Comma 4 11 2 4 7" xfId="55771"/>
    <cellStyle name="Comma 4 11 2 4 8" xfId="25083"/>
    <cellStyle name="Comma 4 11 2 4 9" xfId="59907"/>
    <cellStyle name="Comma 4 11 2 5" xfId="8253"/>
    <cellStyle name="Comma 4 11 2 5 2" xfId="57806"/>
    <cellStyle name="Comma 4 11 2 5 3" xfId="31215"/>
    <cellStyle name="Comma 4 11 2 6" xfId="8254"/>
    <cellStyle name="Comma 4 11 2 6 2" xfId="33318"/>
    <cellStyle name="Comma 4 11 2 7" xfId="8255"/>
    <cellStyle name="Comma 4 11 2 7 2" xfId="37293"/>
    <cellStyle name="Comma 4 11 2 8" xfId="8256"/>
    <cellStyle name="Comma 4 11 2 8 2" xfId="41307"/>
    <cellStyle name="Comma 4 11 2 9" xfId="45447"/>
    <cellStyle name="Comma 4 11 20" xfId="8257"/>
    <cellStyle name="Comma 4 11 20 2" xfId="8258"/>
    <cellStyle name="Comma 4 11 20 2 2" xfId="35193"/>
    <cellStyle name="Comma 4 11 20 3" xfId="8259"/>
    <cellStyle name="Comma 4 11 20 3 2" xfId="39099"/>
    <cellStyle name="Comma 4 11 20 4" xfId="8260"/>
    <cellStyle name="Comma 4 11 20 4 2" xfId="43133"/>
    <cellStyle name="Comma 4 11 20 5" xfId="47252"/>
    <cellStyle name="Comma 4 11 20 6" xfId="51372"/>
    <cellStyle name="Comma 4 11 20 7" xfId="55661"/>
    <cellStyle name="Comma 4 11 20 8" xfId="25084"/>
    <cellStyle name="Comma 4 11 20 9" xfId="59908"/>
    <cellStyle name="Comma 4 11 21" xfId="8261"/>
    <cellStyle name="Comma 4 11 21 2" xfId="8262"/>
    <cellStyle name="Comma 4 11 21 2 2" xfId="36989"/>
    <cellStyle name="Comma 4 11 21 3" xfId="8263"/>
    <cellStyle name="Comma 4 11 21 3 2" xfId="40893"/>
    <cellStyle name="Comma 4 11 21 4" xfId="8264"/>
    <cellStyle name="Comma 4 11 21 4 2" xfId="44954"/>
    <cellStyle name="Comma 4 11 21 5" xfId="49046"/>
    <cellStyle name="Comma 4 11 21 6" xfId="53193"/>
    <cellStyle name="Comma 4 11 21 7" xfId="57455"/>
    <cellStyle name="Comma 4 11 21 8" xfId="25085"/>
    <cellStyle name="Comma 4 11 21 9" xfId="59909"/>
    <cellStyle name="Comma 4 11 22" xfId="8265"/>
    <cellStyle name="Comma 4 11 22 2" xfId="8266"/>
    <cellStyle name="Comma 4 11 22 2 2" xfId="37046"/>
    <cellStyle name="Comma 4 11 22 3" xfId="8267"/>
    <cellStyle name="Comma 4 11 22 3 2" xfId="40949"/>
    <cellStyle name="Comma 4 11 22 4" xfId="45010"/>
    <cellStyle name="Comma 4 11 22 5" xfId="49102"/>
    <cellStyle name="Comma 4 11 22 6" xfId="53249"/>
    <cellStyle name="Comma 4 11 22 7" xfId="57511"/>
    <cellStyle name="Comma 4 11 22 8" xfId="31205"/>
    <cellStyle name="Comma 4 11 23" xfId="8268"/>
    <cellStyle name="Comma 4 11 23 2" xfId="8269"/>
    <cellStyle name="Comma 4 11 23 2 2" xfId="41007"/>
    <cellStyle name="Comma 4 11 23 3" xfId="45068"/>
    <cellStyle name="Comma 4 11 23 4" xfId="49160"/>
    <cellStyle name="Comma 4 11 23 5" xfId="53307"/>
    <cellStyle name="Comma 4 11 23 6" xfId="57569"/>
    <cellStyle name="Comma 4 11 23 7" xfId="33111"/>
    <cellStyle name="Comma 4 11 24" xfId="8270"/>
    <cellStyle name="Comma 4 11 24 2" xfId="45130"/>
    <cellStyle name="Comma 4 11 24 3" xfId="49222"/>
    <cellStyle name="Comma 4 11 24 4" xfId="53369"/>
    <cellStyle name="Comma 4 11 24 5" xfId="57631"/>
    <cellStyle name="Comma 4 11 24 6" xfId="37122"/>
    <cellStyle name="Comma 4 11 25" xfId="8271"/>
    <cellStyle name="Comma 4 11 25 2" xfId="49280"/>
    <cellStyle name="Comma 4 11 25 3" xfId="53427"/>
    <cellStyle name="Comma 4 11 25 4" xfId="57689"/>
    <cellStyle name="Comma 4 11 25 5" xfId="41132"/>
    <cellStyle name="Comma 4 11 26" xfId="45269"/>
    <cellStyle name="Comma 4 11 26 2" xfId="53486"/>
    <cellStyle name="Comma 4 11 26 3" xfId="57748"/>
    <cellStyle name="Comma 4 11 27" xfId="49416"/>
    <cellStyle name="Comma 4 11 28" xfId="53607"/>
    <cellStyle name="Comma 4 11 29" xfId="25056"/>
    <cellStyle name="Comma 4 11 3" xfId="8272"/>
    <cellStyle name="Comma 4 11 3 10" xfId="53975"/>
    <cellStyle name="Comma 4 11 3 11" xfId="25086"/>
    <cellStyle name="Comma 4 11 3 12" xfId="59910"/>
    <cellStyle name="Comma 4 11 3 2" xfId="8273"/>
    <cellStyle name="Comma 4 11 3 2 10" xfId="25087"/>
    <cellStyle name="Comma 4 11 3 2 11" xfId="59911"/>
    <cellStyle name="Comma 4 11 3 2 2" xfId="8274"/>
    <cellStyle name="Comma 4 11 3 2 2 2" xfId="8275"/>
    <cellStyle name="Comma 4 11 3 2 2 2 2" xfId="35787"/>
    <cellStyle name="Comma 4 11 3 2 2 3" xfId="8276"/>
    <cellStyle name="Comma 4 11 3 2 2 3 2" xfId="39693"/>
    <cellStyle name="Comma 4 11 3 2 2 4" xfId="8277"/>
    <cellStyle name="Comma 4 11 3 2 2 4 2" xfId="43739"/>
    <cellStyle name="Comma 4 11 3 2 2 5" xfId="47846"/>
    <cellStyle name="Comma 4 11 3 2 2 6" xfId="51978"/>
    <cellStyle name="Comma 4 11 3 2 2 7" xfId="56255"/>
    <cellStyle name="Comma 4 11 3 2 2 8" xfId="25088"/>
    <cellStyle name="Comma 4 11 3 2 2 9" xfId="59912"/>
    <cellStyle name="Comma 4 11 3 2 3" xfId="8278"/>
    <cellStyle name="Comma 4 11 3 2 3 2" xfId="31220"/>
    <cellStyle name="Comma 4 11 3 2 4" xfId="8279"/>
    <cellStyle name="Comma 4 11 3 2 4 2" xfId="33842"/>
    <cellStyle name="Comma 4 11 3 2 5" xfId="8280"/>
    <cellStyle name="Comma 4 11 3 2 5 2" xfId="37771"/>
    <cellStyle name="Comma 4 11 3 2 6" xfId="8281"/>
    <cellStyle name="Comma 4 11 3 2 6 2" xfId="41788"/>
    <cellStyle name="Comma 4 11 3 2 7" xfId="45924"/>
    <cellStyle name="Comma 4 11 3 2 8" xfId="50025"/>
    <cellStyle name="Comma 4 11 3 2 9" xfId="54334"/>
    <cellStyle name="Comma 4 11 3 3" xfId="8282"/>
    <cellStyle name="Comma 4 11 3 3 2" xfId="8283"/>
    <cellStyle name="Comma 4 11 3 3 2 2" xfId="35411"/>
    <cellStyle name="Comma 4 11 3 3 3" xfId="8284"/>
    <cellStyle name="Comma 4 11 3 3 3 2" xfId="39317"/>
    <cellStyle name="Comma 4 11 3 3 4" xfId="8285"/>
    <cellStyle name="Comma 4 11 3 3 4 2" xfId="43358"/>
    <cellStyle name="Comma 4 11 3 3 5" xfId="47470"/>
    <cellStyle name="Comma 4 11 3 3 6" xfId="51597"/>
    <cellStyle name="Comma 4 11 3 3 7" xfId="55879"/>
    <cellStyle name="Comma 4 11 3 3 8" xfId="25089"/>
    <cellStyle name="Comma 4 11 3 3 9" xfId="59913"/>
    <cellStyle name="Comma 4 11 3 4" xfId="8286"/>
    <cellStyle name="Comma 4 11 3 4 2" xfId="31219"/>
    <cellStyle name="Comma 4 11 3 5" xfId="8287"/>
    <cellStyle name="Comma 4 11 3 5 2" xfId="33424"/>
    <cellStyle name="Comma 4 11 3 6" xfId="8288"/>
    <cellStyle name="Comma 4 11 3 6 2" xfId="37399"/>
    <cellStyle name="Comma 4 11 3 7" xfId="8289"/>
    <cellStyle name="Comma 4 11 3 7 2" xfId="41413"/>
    <cellStyle name="Comma 4 11 3 8" xfId="45553"/>
    <cellStyle name="Comma 4 11 3 9" xfId="49643"/>
    <cellStyle name="Comma 4 11 30" xfId="59880"/>
    <cellStyle name="Comma 4 11 4" xfId="8290"/>
    <cellStyle name="Comma 4 11 4 10" xfId="25090"/>
    <cellStyle name="Comma 4 11 4 11" xfId="59914"/>
    <cellStyle name="Comma 4 11 4 2" xfId="8291"/>
    <cellStyle name="Comma 4 11 4 2 2" xfId="8292"/>
    <cellStyle name="Comma 4 11 4 2 2 2" xfId="35788"/>
    <cellStyle name="Comma 4 11 4 2 3" xfId="8293"/>
    <cellStyle name="Comma 4 11 4 2 3 2" xfId="39694"/>
    <cellStyle name="Comma 4 11 4 2 4" xfId="8294"/>
    <cellStyle name="Comma 4 11 4 2 4 2" xfId="43740"/>
    <cellStyle name="Comma 4 11 4 2 5" xfId="47847"/>
    <cellStyle name="Comma 4 11 4 2 6" xfId="51979"/>
    <cellStyle name="Comma 4 11 4 2 7" xfId="56256"/>
    <cellStyle name="Comma 4 11 4 2 8" xfId="25091"/>
    <cellStyle name="Comma 4 11 4 2 9" xfId="59915"/>
    <cellStyle name="Comma 4 11 4 3" xfId="8295"/>
    <cellStyle name="Comma 4 11 4 3 2" xfId="31221"/>
    <cellStyle name="Comma 4 11 4 4" xfId="8296"/>
    <cellStyle name="Comma 4 11 4 4 2" xfId="33843"/>
    <cellStyle name="Comma 4 11 4 5" xfId="8297"/>
    <cellStyle name="Comma 4 11 4 5 2" xfId="37772"/>
    <cellStyle name="Comma 4 11 4 6" xfId="8298"/>
    <cellStyle name="Comma 4 11 4 6 2" xfId="41789"/>
    <cellStyle name="Comma 4 11 4 7" xfId="45925"/>
    <cellStyle name="Comma 4 11 4 8" xfId="50026"/>
    <cellStyle name="Comma 4 11 4 9" xfId="54335"/>
    <cellStyle name="Comma 4 11 5" xfId="8299"/>
    <cellStyle name="Comma 4 11 5 10" xfId="25092"/>
    <cellStyle name="Comma 4 11 5 11" xfId="59916"/>
    <cellStyle name="Comma 4 11 5 2" xfId="8300"/>
    <cellStyle name="Comma 4 11 5 2 2" xfId="8301"/>
    <cellStyle name="Comma 4 11 5 2 2 2" xfId="36216"/>
    <cellStyle name="Comma 4 11 5 2 3" xfId="8302"/>
    <cellStyle name="Comma 4 11 5 2 3 2" xfId="40122"/>
    <cellStyle name="Comma 4 11 5 2 4" xfId="8303"/>
    <cellStyle name="Comma 4 11 5 2 4 2" xfId="44183"/>
    <cellStyle name="Comma 4 11 5 2 5" xfId="48275"/>
    <cellStyle name="Comma 4 11 5 2 6" xfId="52422"/>
    <cellStyle name="Comma 4 11 5 2 7" xfId="56684"/>
    <cellStyle name="Comma 4 11 5 2 8" xfId="25093"/>
    <cellStyle name="Comma 4 11 5 2 9" xfId="59917"/>
    <cellStyle name="Comma 4 11 5 3" xfId="8304"/>
    <cellStyle name="Comma 4 11 5 3 2" xfId="31222"/>
    <cellStyle name="Comma 4 11 5 4" xfId="8305"/>
    <cellStyle name="Comma 4 11 5 4 2" xfId="34294"/>
    <cellStyle name="Comma 4 11 5 5" xfId="8306"/>
    <cellStyle name="Comma 4 11 5 5 2" xfId="38200"/>
    <cellStyle name="Comma 4 11 5 6" xfId="8307"/>
    <cellStyle name="Comma 4 11 5 6 2" xfId="42232"/>
    <cellStyle name="Comma 4 11 5 7" xfId="46353"/>
    <cellStyle name="Comma 4 11 5 8" xfId="50470"/>
    <cellStyle name="Comma 4 11 5 9" xfId="54762"/>
    <cellStyle name="Comma 4 11 6" xfId="8308"/>
    <cellStyle name="Comma 4 11 6 10" xfId="25094"/>
    <cellStyle name="Comma 4 11 6 11" xfId="59918"/>
    <cellStyle name="Comma 4 11 6 2" xfId="8309"/>
    <cellStyle name="Comma 4 11 6 2 2" xfId="8310"/>
    <cellStyle name="Comma 4 11 6 2 2 2" xfId="36270"/>
    <cellStyle name="Comma 4 11 6 2 3" xfId="8311"/>
    <cellStyle name="Comma 4 11 6 2 3 2" xfId="40176"/>
    <cellStyle name="Comma 4 11 6 2 4" xfId="8312"/>
    <cellStyle name="Comma 4 11 6 2 4 2" xfId="44237"/>
    <cellStyle name="Comma 4 11 6 2 5" xfId="48329"/>
    <cellStyle name="Comma 4 11 6 2 6" xfId="52476"/>
    <cellStyle name="Comma 4 11 6 2 7" xfId="56738"/>
    <cellStyle name="Comma 4 11 6 2 8" xfId="25095"/>
    <cellStyle name="Comma 4 11 6 2 9" xfId="59919"/>
    <cellStyle name="Comma 4 11 6 3" xfId="8313"/>
    <cellStyle name="Comma 4 11 6 3 2" xfId="31223"/>
    <cellStyle name="Comma 4 11 6 4" xfId="8314"/>
    <cellStyle name="Comma 4 11 6 4 2" xfId="34348"/>
    <cellStyle name="Comma 4 11 6 5" xfId="8315"/>
    <cellStyle name="Comma 4 11 6 5 2" xfId="38254"/>
    <cellStyle name="Comma 4 11 6 6" xfId="8316"/>
    <cellStyle name="Comma 4 11 6 6 2" xfId="42286"/>
    <cellStyle name="Comma 4 11 6 7" xfId="46407"/>
    <cellStyle name="Comma 4 11 6 8" xfId="50524"/>
    <cellStyle name="Comma 4 11 6 9" xfId="54816"/>
    <cellStyle name="Comma 4 11 7" xfId="8317"/>
    <cellStyle name="Comma 4 11 7 10" xfId="25096"/>
    <cellStyle name="Comma 4 11 7 11" xfId="59920"/>
    <cellStyle name="Comma 4 11 7 2" xfId="8318"/>
    <cellStyle name="Comma 4 11 7 2 2" xfId="8319"/>
    <cellStyle name="Comma 4 11 7 2 2 2" xfId="36324"/>
    <cellStyle name="Comma 4 11 7 2 3" xfId="8320"/>
    <cellStyle name="Comma 4 11 7 2 3 2" xfId="40230"/>
    <cellStyle name="Comma 4 11 7 2 4" xfId="8321"/>
    <cellStyle name="Comma 4 11 7 2 4 2" xfId="44291"/>
    <cellStyle name="Comma 4 11 7 2 5" xfId="48383"/>
    <cellStyle name="Comma 4 11 7 2 6" xfId="52530"/>
    <cellStyle name="Comma 4 11 7 2 7" xfId="56792"/>
    <cellStyle name="Comma 4 11 7 2 8" xfId="25097"/>
    <cellStyle name="Comma 4 11 7 2 9" xfId="59921"/>
    <cellStyle name="Comma 4 11 7 3" xfId="8322"/>
    <cellStyle name="Comma 4 11 7 3 2" xfId="31224"/>
    <cellStyle name="Comma 4 11 7 4" xfId="8323"/>
    <cellStyle name="Comma 4 11 7 4 2" xfId="34402"/>
    <cellStyle name="Comma 4 11 7 5" xfId="8324"/>
    <cellStyle name="Comma 4 11 7 5 2" xfId="38308"/>
    <cellStyle name="Comma 4 11 7 6" xfId="8325"/>
    <cellStyle name="Comma 4 11 7 6 2" xfId="42340"/>
    <cellStyle name="Comma 4 11 7 7" xfId="46461"/>
    <cellStyle name="Comma 4 11 7 8" xfId="50578"/>
    <cellStyle name="Comma 4 11 7 9" xfId="54870"/>
    <cellStyle name="Comma 4 11 8" xfId="8326"/>
    <cellStyle name="Comma 4 11 8 10" xfId="25098"/>
    <cellStyle name="Comma 4 11 8 11" xfId="59922"/>
    <cellStyle name="Comma 4 11 8 2" xfId="8327"/>
    <cellStyle name="Comma 4 11 8 2 2" xfId="8328"/>
    <cellStyle name="Comma 4 11 8 2 2 2" xfId="36376"/>
    <cellStyle name="Comma 4 11 8 2 3" xfId="8329"/>
    <cellStyle name="Comma 4 11 8 2 3 2" xfId="40282"/>
    <cellStyle name="Comma 4 11 8 2 4" xfId="8330"/>
    <cellStyle name="Comma 4 11 8 2 4 2" xfId="44343"/>
    <cellStyle name="Comma 4 11 8 2 5" xfId="48435"/>
    <cellStyle name="Comma 4 11 8 2 6" xfId="52582"/>
    <cellStyle name="Comma 4 11 8 2 7" xfId="56844"/>
    <cellStyle name="Comma 4 11 8 2 8" xfId="25099"/>
    <cellStyle name="Comma 4 11 8 2 9" xfId="59923"/>
    <cellStyle name="Comma 4 11 8 3" xfId="8331"/>
    <cellStyle name="Comma 4 11 8 3 2" xfId="31225"/>
    <cellStyle name="Comma 4 11 8 4" xfId="8332"/>
    <cellStyle name="Comma 4 11 8 4 2" xfId="34454"/>
    <cellStyle name="Comma 4 11 8 5" xfId="8333"/>
    <cellStyle name="Comma 4 11 8 5 2" xfId="38360"/>
    <cellStyle name="Comma 4 11 8 6" xfId="8334"/>
    <cellStyle name="Comma 4 11 8 6 2" xfId="42392"/>
    <cellStyle name="Comma 4 11 8 7" xfId="46513"/>
    <cellStyle name="Comma 4 11 8 8" xfId="50630"/>
    <cellStyle name="Comma 4 11 8 9" xfId="54922"/>
    <cellStyle name="Comma 4 11 9" xfId="8335"/>
    <cellStyle name="Comma 4 11 9 10" xfId="25100"/>
    <cellStyle name="Comma 4 11 9 11" xfId="59924"/>
    <cellStyle name="Comma 4 11 9 2" xfId="8336"/>
    <cellStyle name="Comma 4 11 9 2 2" xfId="8337"/>
    <cellStyle name="Comma 4 11 9 2 2 2" xfId="36429"/>
    <cellStyle name="Comma 4 11 9 2 3" xfId="8338"/>
    <cellStyle name="Comma 4 11 9 2 3 2" xfId="40335"/>
    <cellStyle name="Comma 4 11 9 2 4" xfId="8339"/>
    <cellStyle name="Comma 4 11 9 2 4 2" xfId="44396"/>
    <cellStyle name="Comma 4 11 9 2 5" xfId="48488"/>
    <cellStyle name="Comma 4 11 9 2 6" xfId="52635"/>
    <cellStyle name="Comma 4 11 9 2 7" xfId="56897"/>
    <cellStyle name="Comma 4 11 9 2 8" xfId="25101"/>
    <cellStyle name="Comma 4 11 9 2 9" xfId="59925"/>
    <cellStyle name="Comma 4 11 9 3" xfId="8340"/>
    <cellStyle name="Comma 4 11 9 3 2" xfId="31226"/>
    <cellStyle name="Comma 4 11 9 4" xfId="8341"/>
    <cellStyle name="Comma 4 11 9 4 2" xfId="34506"/>
    <cellStyle name="Comma 4 11 9 5" xfId="8342"/>
    <cellStyle name="Comma 4 11 9 5 2" xfId="38412"/>
    <cellStyle name="Comma 4 11 9 6" xfId="8343"/>
    <cellStyle name="Comma 4 11 9 6 2" xfId="42445"/>
    <cellStyle name="Comma 4 11 9 7" xfId="46565"/>
    <cellStyle name="Comma 4 11 9 8" xfId="50684"/>
    <cellStyle name="Comma 4 11 9 9" xfId="54974"/>
    <cellStyle name="Comma 4 12" xfId="8344"/>
    <cellStyle name="Comma 4 12 10" xfId="8345"/>
    <cellStyle name="Comma 4 12 10 10" xfId="25103"/>
    <cellStyle name="Comma 4 12 10 11" xfId="59927"/>
    <cellStyle name="Comma 4 12 10 2" xfId="8346"/>
    <cellStyle name="Comma 4 12 10 2 2" xfId="8347"/>
    <cellStyle name="Comma 4 12 10 2 2 2" xfId="36543"/>
    <cellStyle name="Comma 4 12 10 2 3" xfId="8348"/>
    <cellStyle name="Comma 4 12 10 2 3 2" xfId="40449"/>
    <cellStyle name="Comma 4 12 10 2 4" xfId="8349"/>
    <cellStyle name="Comma 4 12 10 2 4 2" xfId="44510"/>
    <cellStyle name="Comma 4 12 10 2 5" xfId="48602"/>
    <cellStyle name="Comma 4 12 10 2 6" xfId="52749"/>
    <cellStyle name="Comma 4 12 10 2 7" xfId="57011"/>
    <cellStyle name="Comma 4 12 10 2 8" xfId="25104"/>
    <cellStyle name="Comma 4 12 10 2 9" xfId="59928"/>
    <cellStyle name="Comma 4 12 10 3" xfId="8350"/>
    <cellStyle name="Comma 4 12 10 3 2" xfId="31228"/>
    <cellStyle name="Comma 4 12 10 4" xfId="8351"/>
    <cellStyle name="Comma 4 12 10 4 2" xfId="34620"/>
    <cellStyle name="Comma 4 12 10 5" xfId="8352"/>
    <cellStyle name="Comma 4 12 10 5 2" xfId="38526"/>
    <cellStyle name="Comma 4 12 10 6" xfId="8353"/>
    <cellStyle name="Comma 4 12 10 6 2" xfId="42559"/>
    <cellStyle name="Comma 4 12 10 7" xfId="46679"/>
    <cellStyle name="Comma 4 12 10 8" xfId="50798"/>
    <cellStyle name="Comma 4 12 10 9" xfId="55088"/>
    <cellStyle name="Comma 4 12 11" xfId="8354"/>
    <cellStyle name="Comma 4 12 11 10" xfId="25105"/>
    <cellStyle name="Comma 4 12 11 11" xfId="59929"/>
    <cellStyle name="Comma 4 12 11 2" xfId="8355"/>
    <cellStyle name="Comma 4 12 11 2 2" xfId="8356"/>
    <cellStyle name="Comma 4 12 11 2 2 2" xfId="36601"/>
    <cellStyle name="Comma 4 12 11 2 3" xfId="8357"/>
    <cellStyle name="Comma 4 12 11 2 3 2" xfId="40507"/>
    <cellStyle name="Comma 4 12 11 2 4" xfId="8358"/>
    <cellStyle name="Comma 4 12 11 2 4 2" xfId="44568"/>
    <cellStyle name="Comma 4 12 11 2 5" xfId="48660"/>
    <cellStyle name="Comma 4 12 11 2 6" xfId="52807"/>
    <cellStyle name="Comma 4 12 11 2 7" xfId="57069"/>
    <cellStyle name="Comma 4 12 11 2 8" xfId="25106"/>
    <cellStyle name="Comma 4 12 11 2 9" xfId="59930"/>
    <cellStyle name="Comma 4 12 11 3" xfId="8359"/>
    <cellStyle name="Comma 4 12 11 3 2" xfId="31229"/>
    <cellStyle name="Comma 4 12 11 4" xfId="8360"/>
    <cellStyle name="Comma 4 12 11 4 2" xfId="34678"/>
    <cellStyle name="Comma 4 12 11 5" xfId="8361"/>
    <cellStyle name="Comma 4 12 11 5 2" xfId="38584"/>
    <cellStyle name="Comma 4 12 11 6" xfId="8362"/>
    <cellStyle name="Comma 4 12 11 6 2" xfId="42617"/>
    <cellStyle name="Comma 4 12 11 7" xfId="46737"/>
    <cellStyle name="Comma 4 12 11 8" xfId="50856"/>
    <cellStyle name="Comma 4 12 11 9" xfId="55146"/>
    <cellStyle name="Comma 4 12 12" xfId="8363"/>
    <cellStyle name="Comma 4 12 12 10" xfId="25107"/>
    <cellStyle name="Comma 4 12 12 11" xfId="59931"/>
    <cellStyle name="Comma 4 12 12 2" xfId="8364"/>
    <cellStyle name="Comma 4 12 12 2 2" xfId="8365"/>
    <cellStyle name="Comma 4 12 12 2 2 2" xfId="36659"/>
    <cellStyle name="Comma 4 12 12 2 3" xfId="8366"/>
    <cellStyle name="Comma 4 12 12 2 3 2" xfId="40564"/>
    <cellStyle name="Comma 4 12 12 2 4" xfId="8367"/>
    <cellStyle name="Comma 4 12 12 2 4 2" xfId="44625"/>
    <cellStyle name="Comma 4 12 12 2 5" xfId="48717"/>
    <cellStyle name="Comma 4 12 12 2 6" xfId="52864"/>
    <cellStyle name="Comma 4 12 12 2 7" xfId="57126"/>
    <cellStyle name="Comma 4 12 12 2 8" xfId="25108"/>
    <cellStyle name="Comma 4 12 12 2 9" xfId="59932"/>
    <cellStyle name="Comma 4 12 12 3" xfId="8368"/>
    <cellStyle name="Comma 4 12 12 3 2" xfId="31230"/>
    <cellStyle name="Comma 4 12 12 4" xfId="8369"/>
    <cellStyle name="Comma 4 12 12 4 2" xfId="34735"/>
    <cellStyle name="Comma 4 12 12 5" xfId="8370"/>
    <cellStyle name="Comma 4 12 12 5 2" xfId="38641"/>
    <cellStyle name="Comma 4 12 12 6" xfId="8371"/>
    <cellStyle name="Comma 4 12 12 6 2" xfId="42674"/>
    <cellStyle name="Comma 4 12 12 7" xfId="46794"/>
    <cellStyle name="Comma 4 12 12 8" xfId="50913"/>
    <cellStyle name="Comma 4 12 12 9" xfId="55203"/>
    <cellStyle name="Comma 4 12 13" xfId="8372"/>
    <cellStyle name="Comma 4 12 13 10" xfId="25109"/>
    <cellStyle name="Comma 4 12 13 11" xfId="59933"/>
    <cellStyle name="Comma 4 12 13 2" xfId="8373"/>
    <cellStyle name="Comma 4 12 13 2 2" xfId="8374"/>
    <cellStyle name="Comma 4 12 13 2 2 2" xfId="36712"/>
    <cellStyle name="Comma 4 12 13 2 3" xfId="8375"/>
    <cellStyle name="Comma 4 12 13 2 3 2" xfId="40617"/>
    <cellStyle name="Comma 4 12 13 2 4" xfId="8376"/>
    <cellStyle name="Comma 4 12 13 2 4 2" xfId="44678"/>
    <cellStyle name="Comma 4 12 13 2 5" xfId="48770"/>
    <cellStyle name="Comma 4 12 13 2 6" xfId="52917"/>
    <cellStyle name="Comma 4 12 13 2 7" xfId="57179"/>
    <cellStyle name="Comma 4 12 13 2 8" xfId="25110"/>
    <cellStyle name="Comma 4 12 13 2 9" xfId="59934"/>
    <cellStyle name="Comma 4 12 13 3" xfId="8377"/>
    <cellStyle name="Comma 4 12 13 3 2" xfId="31231"/>
    <cellStyle name="Comma 4 12 13 4" xfId="8378"/>
    <cellStyle name="Comma 4 12 13 4 2" xfId="34788"/>
    <cellStyle name="Comma 4 12 13 5" xfId="8379"/>
    <cellStyle name="Comma 4 12 13 5 2" xfId="38694"/>
    <cellStyle name="Comma 4 12 13 6" xfId="8380"/>
    <cellStyle name="Comma 4 12 13 6 2" xfId="42727"/>
    <cellStyle name="Comma 4 12 13 7" xfId="46847"/>
    <cellStyle name="Comma 4 12 13 8" xfId="50966"/>
    <cellStyle name="Comma 4 12 13 9" xfId="55256"/>
    <cellStyle name="Comma 4 12 14" xfId="8381"/>
    <cellStyle name="Comma 4 12 14 10" xfId="25111"/>
    <cellStyle name="Comma 4 12 14 11" xfId="59935"/>
    <cellStyle name="Comma 4 12 14 2" xfId="8382"/>
    <cellStyle name="Comma 4 12 14 2 2" xfId="8383"/>
    <cellStyle name="Comma 4 12 14 2 2 2" xfId="36775"/>
    <cellStyle name="Comma 4 12 14 2 3" xfId="8384"/>
    <cellStyle name="Comma 4 12 14 2 3 2" xfId="40679"/>
    <cellStyle name="Comma 4 12 14 2 4" xfId="8385"/>
    <cellStyle name="Comma 4 12 14 2 4 2" xfId="44740"/>
    <cellStyle name="Comma 4 12 14 2 5" xfId="48832"/>
    <cellStyle name="Comma 4 12 14 2 6" xfId="52979"/>
    <cellStyle name="Comma 4 12 14 2 7" xfId="57241"/>
    <cellStyle name="Comma 4 12 14 2 8" xfId="25112"/>
    <cellStyle name="Comma 4 12 14 2 9" xfId="59936"/>
    <cellStyle name="Comma 4 12 14 3" xfId="8386"/>
    <cellStyle name="Comma 4 12 14 3 2" xfId="31232"/>
    <cellStyle name="Comma 4 12 14 4" xfId="8387"/>
    <cellStyle name="Comma 4 12 14 4 2" xfId="34850"/>
    <cellStyle name="Comma 4 12 14 5" xfId="8388"/>
    <cellStyle name="Comma 4 12 14 5 2" xfId="38756"/>
    <cellStyle name="Comma 4 12 14 6" xfId="8389"/>
    <cellStyle name="Comma 4 12 14 6 2" xfId="42789"/>
    <cellStyle name="Comma 4 12 14 7" xfId="46909"/>
    <cellStyle name="Comma 4 12 14 8" xfId="51028"/>
    <cellStyle name="Comma 4 12 14 9" xfId="55318"/>
    <cellStyle name="Comma 4 12 15" xfId="8390"/>
    <cellStyle name="Comma 4 12 15 10" xfId="25113"/>
    <cellStyle name="Comma 4 12 15 11" xfId="59937"/>
    <cellStyle name="Comma 4 12 15 2" xfId="8391"/>
    <cellStyle name="Comma 4 12 15 2 2" xfId="8392"/>
    <cellStyle name="Comma 4 12 15 2 2 2" xfId="36832"/>
    <cellStyle name="Comma 4 12 15 2 3" xfId="8393"/>
    <cellStyle name="Comma 4 12 15 2 3 2" xfId="40736"/>
    <cellStyle name="Comma 4 12 15 2 4" xfId="8394"/>
    <cellStyle name="Comma 4 12 15 2 4 2" xfId="44797"/>
    <cellStyle name="Comma 4 12 15 2 5" xfId="48889"/>
    <cellStyle name="Comma 4 12 15 2 6" xfId="53036"/>
    <cellStyle name="Comma 4 12 15 2 7" xfId="57298"/>
    <cellStyle name="Comma 4 12 15 2 8" xfId="25114"/>
    <cellStyle name="Comma 4 12 15 2 9" xfId="59938"/>
    <cellStyle name="Comma 4 12 15 3" xfId="8395"/>
    <cellStyle name="Comma 4 12 15 3 2" xfId="31233"/>
    <cellStyle name="Comma 4 12 15 4" xfId="8396"/>
    <cellStyle name="Comma 4 12 15 4 2" xfId="34907"/>
    <cellStyle name="Comma 4 12 15 5" xfId="8397"/>
    <cellStyle name="Comma 4 12 15 5 2" xfId="38813"/>
    <cellStyle name="Comma 4 12 15 6" xfId="8398"/>
    <cellStyle name="Comma 4 12 15 6 2" xfId="42846"/>
    <cellStyle name="Comma 4 12 15 7" xfId="46966"/>
    <cellStyle name="Comma 4 12 15 8" xfId="51085"/>
    <cellStyle name="Comma 4 12 15 9" xfId="55375"/>
    <cellStyle name="Comma 4 12 16" xfId="8399"/>
    <cellStyle name="Comma 4 12 16 10" xfId="25115"/>
    <cellStyle name="Comma 4 12 16 11" xfId="59939"/>
    <cellStyle name="Comma 4 12 16 2" xfId="8400"/>
    <cellStyle name="Comma 4 12 16 2 2" xfId="8401"/>
    <cellStyle name="Comma 4 12 16 2 2 2" xfId="36884"/>
    <cellStyle name="Comma 4 12 16 2 3" xfId="8402"/>
    <cellStyle name="Comma 4 12 16 2 3 2" xfId="40788"/>
    <cellStyle name="Comma 4 12 16 2 4" xfId="8403"/>
    <cellStyle name="Comma 4 12 16 2 4 2" xfId="44849"/>
    <cellStyle name="Comma 4 12 16 2 5" xfId="48941"/>
    <cellStyle name="Comma 4 12 16 2 6" xfId="53088"/>
    <cellStyle name="Comma 4 12 16 2 7" xfId="57350"/>
    <cellStyle name="Comma 4 12 16 2 8" xfId="25116"/>
    <cellStyle name="Comma 4 12 16 2 9" xfId="59940"/>
    <cellStyle name="Comma 4 12 16 3" xfId="8404"/>
    <cellStyle name="Comma 4 12 16 3 2" xfId="31234"/>
    <cellStyle name="Comma 4 12 16 4" xfId="8405"/>
    <cellStyle name="Comma 4 12 16 4 2" xfId="34959"/>
    <cellStyle name="Comma 4 12 16 5" xfId="8406"/>
    <cellStyle name="Comma 4 12 16 5 2" xfId="38865"/>
    <cellStyle name="Comma 4 12 16 6" xfId="8407"/>
    <cellStyle name="Comma 4 12 16 6 2" xfId="42898"/>
    <cellStyle name="Comma 4 12 16 7" xfId="47018"/>
    <cellStyle name="Comma 4 12 16 8" xfId="51137"/>
    <cellStyle name="Comma 4 12 16 9" xfId="55427"/>
    <cellStyle name="Comma 4 12 17" xfId="8408"/>
    <cellStyle name="Comma 4 12 17 10" xfId="25117"/>
    <cellStyle name="Comma 4 12 17 11" xfId="59941"/>
    <cellStyle name="Comma 4 12 17 2" xfId="8409"/>
    <cellStyle name="Comma 4 12 17 2 2" xfId="8410"/>
    <cellStyle name="Comma 4 12 17 2 2 2" xfId="36936"/>
    <cellStyle name="Comma 4 12 17 2 3" xfId="8411"/>
    <cellStyle name="Comma 4 12 17 2 3 2" xfId="40840"/>
    <cellStyle name="Comma 4 12 17 2 4" xfId="8412"/>
    <cellStyle name="Comma 4 12 17 2 4 2" xfId="44901"/>
    <cellStyle name="Comma 4 12 17 2 5" xfId="48993"/>
    <cellStyle name="Comma 4 12 17 2 6" xfId="53140"/>
    <cellStyle name="Comma 4 12 17 2 7" xfId="57402"/>
    <cellStyle name="Comma 4 12 17 2 8" xfId="25118"/>
    <cellStyle name="Comma 4 12 17 2 9" xfId="59942"/>
    <cellStyle name="Comma 4 12 17 3" xfId="8413"/>
    <cellStyle name="Comma 4 12 17 3 2" xfId="31235"/>
    <cellStyle name="Comma 4 12 17 4" xfId="8414"/>
    <cellStyle name="Comma 4 12 17 4 2" xfId="35011"/>
    <cellStyle name="Comma 4 12 17 5" xfId="8415"/>
    <cellStyle name="Comma 4 12 17 5 2" xfId="38917"/>
    <cellStyle name="Comma 4 12 17 6" xfId="8416"/>
    <cellStyle name="Comma 4 12 17 6 2" xfId="42950"/>
    <cellStyle name="Comma 4 12 17 7" xfId="47070"/>
    <cellStyle name="Comma 4 12 17 8" xfId="51189"/>
    <cellStyle name="Comma 4 12 17 9" xfId="55479"/>
    <cellStyle name="Comma 4 12 18" xfId="8417"/>
    <cellStyle name="Comma 4 12 18 2" xfId="8418"/>
    <cellStyle name="Comma 4 12 18 2 2" xfId="35065"/>
    <cellStyle name="Comma 4 12 18 3" xfId="8419"/>
    <cellStyle name="Comma 4 12 18 3 2" xfId="38971"/>
    <cellStyle name="Comma 4 12 18 4" xfId="8420"/>
    <cellStyle name="Comma 4 12 18 4 2" xfId="43004"/>
    <cellStyle name="Comma 4 12 18 5" xfId="47124"/>
    <cellStyle name="Comma 4 12 18 6" xfId="51243"/>
    <cellStyle name="Comma 4 12 18 7" xfId="55533"/>
    <cellStyle name="Comma 4 12 18 8" xfId="25119"/>
    <cellStyle name="Comma 4 12 18 9" xfId="59943"/>
    <cellStyle name="Comma 4 12 19" xfId="8421"/>
    <cellStyle name="Comma 4 12 19 2" xfId="8422"/>
    <cellStyle name="Comma 4 12 19 2 2" xfId="35208"/>
    <cellStyle name="Comma 4 12 19 3" xfId="8423"/>
    <cellStyle name="Comma 4 12 19 3 2" xfId="39114"/>
    <cellStyle name="Comma 4 12 19 4" xfId="8424"/>
    <cellStyle name="Comma 4 12 19 4 2" xfId="43150"/>
    <cellStyle name="Comma 4 12 19 5" xfId="47267"/>
    <cellStyle name="Comma 4 12 19 6" xfId="51389"/>
    <cellStyle name="Comma 4 12 19 7" xfId="55676"/>
    <cellStyle name="Comma 4 12 19 8" xfId="25120"/>
    <cellStyle name="Comma 4 12 19 9" xfId="59944"/>
    <cellStyle name="Comma 4 12 2" xfId="8425"/>
    <cellStyle name="Comma 4 12 2 10" xfId="53743"/>
    <cellStyle name="Comma 4 12 2 11" xfId="25121"/>
    <cellStyle name="Comma 4 12 2 12" xfId="59945"/>
    <cellStyle name="Comma 4 12 2 2" xfId="8426"/>
    <cellStyle name="Comma 4 12 2 2 10" xfId="25122"/>
    <cellStyle name="Comma 4 12 2 2 11" xfId="59946"/>
    <cellStyle name="Comma 4 12 2 2 2" xfId="8427"/>
    <cellStyle name="Comma 4 12 2 2 2 2" xfId="8428"/>
    <cellStyle name="Comma 4 12 2 2 2 2 2" xfId="35789"/>
    <cellStyle name="Comma 4 12 2 2 2 3" xfId="8429"/>
    <cellStyle name="Comma 4 12 2 2 2 3 2" xfId="39695"/>
    <cellStyle name="Comma 4 12 2 2 2 4" xfId="8430"/>
    <cellStyle name="Comma 4 12 2 2 2 4 2" xfId="43741"/>
    <cellStyle name="Comma 4 12 2 2 2 5" xfId="47848"/>
    <cellStyle name="Comma 4 12 2 2 2 6" xfId="51980"/>
    <cellStyle name="Comma 4 12 2 2 2 7" xfId="56257"/>
    <cellStyle name="Comma 4 12 2 2 2 8" xfId="25123"/>
    <cellStyle name="Comma 4 12 2 2 2 9" xfId="59947"/>
    <cellStyle name="Comma 4 12 2 2 3" xfId="8431"/>
    <cellStyle name="Comma 4 12 2 2 3 2" xfId="31237"/>
    <cellStyle name="Comma 4 12 2 2 4" xfId="8432"/>
    <cellStyle name="Comma 4 12 2 2 4 2" xfId="33844"/>
    <cellStyle name="Comma 4 12 2 2 5" xfId="8433"/>
    <cellStyle name="Comma 4 12 2 2 5 2" xfId="37773"/>
    <cellStyle name="Comma 4 12 2 2 6" xfId="8434"/>
    <cellStyle name="Comma 4 12 2 2 6 2" xfId="41790"/>
    <cellStyle name="Comma 4 12 2 2 7" xfId="45926"/>
    <cellStyle name="Comma 4 12 2 2 8" xfId="50027"/>
    <cellStyle name="Comma 4 12 2 2 9" xfId="54336"/>
    <cellStyle name="Comma 4 12 2 3" xfId="8435"/>
    <cellStyle name="Comma 4 12 2 3 2" xfId="8436"/>
    <cellStyle name="Comma 4 12 2 3 2 2" xfId="35426"/>
    <cellStyle name="Comma 4 12 2 3 3" xfId="8437"/>
    <cellStyle name="Comma 4 12 2 3 3 2" xfId="39332"/>
    <cellStyle name="Comma 4 12 2 3 4" xfId="8438"/>
    <cellStyle name="Comma 4 12 2 3 4 2" xfId="43373"/>
    <cellStyle name="Comma 4 12 2 3 5" xfId="47485"/>
    <cellStyle name="Comma 4 12 2 3 6" xfId="51612"/>
    <cellStyle name="Comma 4 12 2 3 7" xfId="55894"/>
    <cellStyle name="Comma 4 12 2 3 8" xfId="25124"/>
    <cellStyle name="Comma 4 12 2 3 9" xfId="59948"/>
    <cellStyle name="Comma 4 12 2 4" xfId="8439"/>
    <cellStyle name="Comma 4 12 2 4 2" xfId="57807"/>
    <cellStyle name="Comma 4 12 2 4 3" xfId="31236"/>
    <cellStyle name="Comma 4 12 2 5" xfId="8440"/>
    <cellStyle name="Comma 4 12 2 5 2" xfId="33439"/>
    <cellStyle name="Comma 4 12 2 6" xfId="8441"/>
    <cellStyle name="Comma 4 12 2 6 2" xfId="37414"/>
    <cellStyle name="Comma 4 12 2 7" xfId="8442"/>
    <cellStyle name="Comma 4 12 2 7 2" xfId="41428"/>
    <cellStyle name="Comma 4 12 2 8" xfId="45568"/>
    <cellStyle name="Comma 4 12 2 9" xfId="49658"/>
    <cellStyle name="Comma 4 12 20" xfId="8443"/>
    <cellStyle name="Comma 4 12 20 2" xfId="8444"/>
    <cellStyle name="Comma 4 12 20 2 2" xfId="36990"/>
    <cellStyle name="Comma 4 12 20 3" xfId="8445"/>
    <cellStyle name="Comma 4 12 20 3 2" xfId="40894"/>
    <cellStyle name="Comma 4 12 20 4" xfId="8446"/>
    <cellStyle name="Comma 4 12 20 4 2" xfId="44955"/>
    <cellStyle name="Comma 4 12 20 5" xfId="49047"/>
    <cellStyle name="Comma 4 12 20 6" xfId="53194"/>
    <cellStyle name="Comma 4 12 20 7" xfId="57456"/>
    <cellStyle name="Comma 4 12 20 8" xfId="25125"/>
    <cellStyle name="Comma 4 12 20 9" xfId="59949"/>
    <cellStyle name="Comma 4 12 21" xfId="8447"/>
    <cellStyle name="Comma 4 12 21 2" xfId="8448"/>
    <cellStyle name="Comma 4 12 21 2 2" xfId="37047"/>
    <cellStyle name="Comma 4 12 21 3" xfId="8449"/>
    <cellStyle name="Comma 4 12 21 3 2" xfId="40950"/>
    <cellStyle name="Comma 4 12 21 4" xfId="45011"/>
    <cellStyle name="Comma 4 12 21 5" xfId="49103"/>
    <cellStyle name="Comma 4 12 21 6" xfId="53250"/>
    <cellStyle name="Comma 4 12 21 7" xfId="57512"/>
    <cellStyle name="Comma 4 12 21 8" xfId="31227"/>
    <cellStyle name="Comma 4 12 22" xfId="8450"/>
    <cellStyle name="Comma 4 12 22 2" xfId="8451"/>
    <cellStyle name="Comma 4 12 22 2 2" xfId="41008"/>
    <cellStyle name="Comma 4 12 22 3" xfId="45069"/>
    <cellStyle name="Comma 4 12 22 4" xfId="49161"/>
    <cellStyle name="Comma 4 12 22 5" xfId="53308"/>
    <cellStyle name="Comma 4 12 22 6" xfId="57570"/>
    <cellStyle name="Comma 4 12 22 7" xfId="33112"/>
    <cellStyle name="Comma 4 12 23" xfId="8452"/>
    <cellStyle name="Comma 4 12 23 2" xfId="45131"/>
    <cellStyle name="Comma 4 12 23 3" xfId="49223"/>
    <cellStyle name="Comma 4 12 23 4" xfId="53370"/>
    <cellStyle name="Comma 4 12 23 5" xfId="57632"/>
    <cellStyle name="Comma 4 12 23 6" xfId="37123"/>
    <cellStyle name="Comma 4 12 24" xfId="8453"/>
    <cellStyle name="Comma 4 12 24 2" xfId="49281"/>
    <cellStyle name="Comma 4 12 24 3" xfId="53428"/>
    <cellStyle name="Comma 4 12 24 4" xfId="57690"/>
    <cellStyle name="Comma 4 12 24 5" xfId="41133"/>
    <cellStyle name="Comma 4 12 25" xfId="45270"/>
    <cellStyle name="Comma 4 12 25 2" xfId="53487"/>
    <cellStyle name="Comma 4 12 25 3" xfId="57749"/>
    <cellStyle name="Comma 4 12 26" xfId="49433"/>
    <cellStyle name="Comma 4 12 27" xfId="53608"/>
    <cellStyle name="Comma 4 12 28" xfId="25102"/>
    <cellStyle name="Comma 4 12 29" xfId="59926"/>
    <cellStyle name="Comma 4 12 3" xfId="8454"/>
    <cellStyle name="Comma 4 12 3 10" xfId="25126"/>
    <cellStyle name="Comma 4 12 3 11" xfId="59950"/>
    <cellStyle name="Comma 4 12 3 2" xfId="8455"/>
    <cellStyle name="Comma 4 12 3 2 2" xfId="8456"/>
    <cellStyle name="Comma 4 12 3 2 2 2" xfId="35790"/>
    <cellStyle name="Comma 4 12 3 2 3" xfId="8457"/>
    <cellStyle name="Comma 4 12 3 2 3 2" xfId="39696"/>
    <cellStyle name="Comma 4 12 3 2 4" xfId="8458"/>
    <cellStyle name="Comma 4 12 3 2 4 2" xfId="43742"/>
    <cellStyle name="Comma 4 12 3 2 5" xfId="47849"/>
    <cellStyle name="Comma 4 12 3 2 6" xfId="51981"/>
    <cellStyle name="Comma 4 12 3 2 7" xfId="56258"/>
    <cellStyle name="Comma 4 12 3 2 8" xfId="25127"/>
    <cellStyle name="Comma 4 12 3 2 9" xfId="59951"/>
    <cellStyle name="Comma 4 12 3 3" xfId="8459"/>
    <cellStyle name="Comma 4 12 3 3 2" xfId="31238"/>
    <cellStyle name="Comma 4 12 3 4" xfId="8460"/>
    <cellStyle name="Comma 4 12 3 4 2" xfId="33845"/>
    <cellStyle name="Comma 4 12 3 5" xfId="8461"/>
    <cellStyle name="Comma 4 12 3 5 2" xfId="37774"/>
    <cellStyle name="Comma 4 12 3 6" xfId="8462"/>
    <cellStyle name="Comma 4 12 3 6 2" xfId="41791"/>
    <cellStyle name="Comma 4 12 3 7" xfId="45927"/>
    <cellStyle name="Comma 4 12 3 8" xfId="50028"/>
    <cellStyle name="Comma 4 12 3 9" xfId="54337"/>
    <cellStyle name="Comma 4 12 4" xfId="8463"/>
    <cellStyle name="Comma 4 12 4 10" xfId="25128"/>
    <cellStyle name="Comma 4 12 4 11" xfId="59952"/>
    <cellStyle name="Comma 4 12 4 2" xfId="8464"/>
    <cellStyle name="Comma 4 12 4 2 2" xfId="8465"/>
    <cellStyle name="Comma 4 12 4 2 2 2" xfId="36217"/>
    <cellStyle name="Comma 4 12 4 2 3" xfId="8466"/>
    <cellStyle name="Comma 4 12 4 2 3 2" xfId="40123"/>
    <cellStyle name="Comma 4 12 4 2 4" xfId="8467"/>
    <cellStyle name="Comma 4 12 4 2 4 2" xfId="44184"/>
    <cellStyle name="Comma 4 12 4 2 5" xfId="48276"/>
    <cellStyle name="Comma 4 12 4 2 6" xfId="52423"/>
    <cellStyle name="Comma 4 12 4 2 7" xfId="56685"/>
    <cellStyle name="Comma 4 12 4 2 8" xfId="25129"/>
    <cellStyle name="Comma 4 12 4 2 9" xfId="59953"/>
    <cellStyle name="Comma 4 12 4 3" xfId="8468"/>
    <cellStyle name="Comma 4 12 4 3 2" xfId="31239"/>
    <cellStyle name="Comma 4 12 4 4" xfId="8469"/>
    <cellStyle name="Comma 4 12 4 4 2" xfId="34295"/>
    <cellStyle name="Comma 4 12 4 5" xfId="8470"/>
    <cellStyle name="Comma 4 12 4 5 2" xfId="38201"/>
    <cellStyle name="Comma 4 12 4 6" xfId="8471"/>
    <cellStyle name="Comma 4 12 4 6 2" xfId="42233"/>
    <cellStyle name="Comma 4 12 4 7" xfId="46354"/>
    <cellStyle name="Comma 4 12 4 8" xfId="50471"/>
    <cellStyle name="Comma 4 12 4 9" xfId="54763"/>
    <cellStyle name="Comma 4 12 5" xfId="8472"/>
    <cellStyle name="Comma 4 12 5 10" xfId="25130"/>
    <cellStyle name="Comma 4 12 5 11" xfId="59954"/>
    <cellStyle name="Comma 4 12 5 2" xfId="8473"/>
    <cellStyle name="Comma 4 12 5 2 2" xfId="8474"/>
    <cellStyle name="Comma 4 12 5 2 2 2" xfId="36271"/>
    <cellStyle name="Comma 4 12 5 2 3" xfId="8475"/>
    <cellStyle name="Comma 4 12 5 2 3 2" xfId="40177"/>
    <cellStyle name="Comma 4 12 5 2 4" xfId="8476"/>
    <cellStyle name="Comma 4 12 5 2 4 2" xfId="44238"/>
    <cellStyle name="Comma 4 12 5 2 5" xfId="48330"/>
    <cellStyle name="Comma 4 12 5 2 6" xfId="52477"/>
    <cellStyle name="Comma 4 12 5 2 7" xfId="56739"/>
    <cellStyle name="Comma 4 12 5 2 8" xfId="25131"/>
    <cellStyle name="Comma 4 12 5 2 9" xfId="59955"/>
    <cellStyle name="Comma 4 12 5 3" xfId="8477"/>
    <cellStyle name="Comma 4 12 5 3 2" xfId="31240"/>
    <cellStyle name="Comma 4 12 5 4" xfId="8478"/>
    <cellStyle name="Comma 4 12 5 4 2" xfId="34349"/>
    <cellStyle name="Comma 4 12 5 5" xfId="8479"/>
    <cellStyle name="Comma 4 12 5 5 2" xfId="38255"/>
    <cellStyle name="Comma 4 12 5 6" xfId="8480"/>
    <cellStyle name="Comma 4 12 5 6 2" xfId="42287"/>
    <cellStyle name="Comma 4 12 5 7" xfId="46408"/>
    <cellStyle name="Comma 4 12 5 8" xfId="50525"/>
    <cellStyle name="Comma 4 12 5 9" xfId="54817"/>
    <cellStyle name="Comma 4 12 6" xfId="8481"/>
    <cellStyle name="Comma 4 12 6 10" xfId="25132"/>
    <cellStyle name="Comma 4 12 6 11" xfId="59956"/>
    <cellStyle name="Comma 4 12 6 2" xfId="8482"/>
    <cellStyle name="Comma 4 12 6 2 2" xfId="8483"/>
    <cellStyle name="Comma 4 12 6 2 2 2" xfId="36325"/>
    <cellStyle name="Comma 4 12 6 2 3" xfId="8484"/>
    <cellStyle name="Comma 4 12 6 2 3 2" xfId="40231"/>
    <cellStyle name="Comma 4 12 6 2 4" xfId="8485"/>
    <cellStyle name="Comma 4 12 6 2 4 2" xfId="44292"/>
    <cellStyle name="Comma 4 12 6 2 5" xfId="48384"/>
    <cellStyle name="Comma 4 12 6 2 6" xfId="52531"/>
    <cellStyle name="Comma 4 12 6 2 7" xfId="56793"/>
    <cellStyle name="Comma 4 12 6 2 8" xfId="25133"/>
    <cellStyle name="Comma 4 12 6 2 9" xfId="59957"/>
    <cellStyle name="Comma 4 12 6 3" xfId="8486"/>
    <cellStyle name="Comma 4 12 6 3 2" xfId="31241"/>
    <cellStyle name="Comma 4 12 6 4" xfId="8487"/>
    <cellStyle name="Comma 4 12 6 4 2" xfId="34403"/>
    <cellStyle name="Comma 4 12 6 5" xfId="8488"/>
    <cellStyle name="Comma 4 12 6 5 2" xfId="38309"/>
    <cellStyle name="Comma 4 12 6 6" xfId="8489"/>
    <cellStyle name="Comma 4 12 6 6 2" xfId="42341"/>
    <cellStyle name="Comma 4 12 6 7" xfId="46462"/>
    <cellStyle name="Comma 4 12 6 8" xfId="50579"/>
    <cellStyle name="Comma 4 12 6 9" xfId="54871"/>
    <cellStyle name="Comma 4 12 7" xfId="8490"/>
    <cellStyle name="Comma 4 12 7 10" xfId="25134"/>
    <cellStyle name="Comma 4 12 7 11" xfId="59958"/>
    <cellStyle name="Comma 4 12 7 2" xfId="8491"/>
    <cellStyle name="Comma 4 12 7 2 2" xfId="8492"/>
    <cellStyle name="Comma 4 12 7 2 2 2" xfId="36377"/>
    <cellStyle name="Comma 4 12 7 2 3" xfId="8493"/>
    <cellStyle name="Comma 4 12 7 2 3 2" xfId="40283"/>
    <cellStyle name="Comma 4 12 7 2 4" xfId="8494"/>
    <cellStyle name="Comma 4 12 7 2 4 2" xfId="44344"/>
    <cellStyle name="Comma 4 12 7 2 5" xfId="48436"/>
    <cellStyle name="Comma 4 12 7 2 6" xfId="52583"/>
    <cellStyle name="Comma 4 12 7 2 7" xfId="56845"/>
    <cellStyle name="Comma 4 12 7 2 8" xfId="25135"/>
    <cellStyle name="Comma 4 12 7 2 9" xfId="59959"/>
    <cellStyle name="Comma 4 12 7 3" xfId="8495"/>
    <cellStyle name="Comma 4 12 7 3 2" xfId="31242"/>
    <cellStyle name="Comma 4 12 7 4" xfId="8496"/>
    <cellStyle name="Comma 4 12 7 4 2" xfId="34455"/>
    <cellStyle name="Comma 4 12 7 5" xfId="8497"/>
    <cellStyle name="Comma 4 12 7 5 2" xfId="38361"/>
    <cellStyle name="Comma 4 12 7 6" xfId="8498"/>
    <cellStyle name="Comma 4 12 7 6 2" xfId="42393"/>
    <cellStyle name="Comma 4 12 7 7" xfId="46514"/>
    <cellStyle name="Comma 4 12 7 8" xfId="50631"/>
    <cellStyle name="Comma 4 12 7 9" xfId="54923"/>
    <cellStyle name="Comma 4 12 8" xfId="8499"/>
    <cellStyle name="Comma 4 12 8 10" xfId="25136"/>
    <cellStyle name="Comma 4 12 8 11" xfId="59960"/>
    <cellStyle name="Comma 4 12 8 2" xfId="8500"/>
    <cellStyle name="Comma 4 12 8 2 2" xfId="8501"/>
    <cellStyle name="Comma 4 12 8 2 2 2" xfId="36430"/>
    <cellStyle name="Comma 4 12 8 2 3" xfId="8502"/>
    <cellStyle name="Comma 4 12 8 2 3 2" xfId="40336"/>
    <cellStyle name="Comma 4 12 8 2 4" xfId="8503"/>
    <cellStyle name="Comma 4 12 8 2 4 2" xfId="44397"/>
    <cellStyle name="Comma 4 12 8 2 5" xfId="48489"/>
    <cellStyle name="Comma 4 12 8 2 6" xfId="52636"/>
    <cellStyle name="Comma 4 12 8 2 7" xfId="56898"/>
    <cellStyle name="Comma 4 12 8 2 8" xfId="25137"/>
    <cellStyle name="Comma 4 12 8 2 9" xfId="59961"/>
    <cellStyle name="Comma 4 12 8 3" xfId="8504"/>
    <cellStyle name="Comma 4 12 8 3 2" xfId="31243"/>
    <cellStyle name="Comma 4 12 8 4" xfId="8505"/>
    <cellStyle name="Comma 4 12 8 4 2" xfId="34507"/>
    <cellStyle name="Comma 4 12 8 5" xfId="8506"/>
    <cellStyle name="Comma 4 12 8 5 2" xfId="38413"/>
    <cellStyle name="Comma 4 12 8 6" xfId="8507"/>
    <cellStyle name="Comma 4 12 8 6 2" xfId="42446"/>
    <cellStyle name="Comma 4 12 8 7" xfId="46566"/>
    <cellStyle name="Comma 4 12 8 8" xfId="50685"/>
    <cellStyle name="Comma 4 12 8 9" xfId="54975"/>
    <cellStyle name="Comma 4 12 9" xfId="8508"/>
    <cellStyle name="Comma 4 12 9 10" xfId="25138"/>
    <cellStyle name="Comma 4 12 9 11" xfId="59962"/>
    <cellStyle name="Comma 4 12 9 2" xfId="8509"/>
    <cellStyle name="Comma 4 12 9 2 2" xfId="8510"/>
    <cellStyle name="Comma 4 12 9 2 2 2" xfId="36483"/>
    <cellStyle name="Comma 4 12 9 2 3" xfId="8511"/>
    <cellStyle name="Comma 4 12 9 2 3 2" xfId="40389"/>
    <cellStyle name="Comma 4 12 9 2 4" xfId="8512"/>
    <cellStyle name="Comma 4 12 9 2 4 2" xfId="44450"/>
    <cellStyle name="Comma 4 12 9 2 5" xfId="48542"/>
    <cellStyle name="Comma 4 12 9 2 6" xfId="52689"/>
    <cellStyle name="Comma 4 12 9 2 7" xfId="56951"/>
    <cellStyle name="Comma 4 12 9 2 8" xfId="25139"/>
    <cellStyle name="Comma 4 12 9 2 9" xfId="59963"/>
    <cellStyle name="Comma 4 12 9 3" xfId="8513"/>
    <cellStyle name="Comma 4 12 9 3 2" xfId="31244"/>
    <cellStyle name="Comma 4 12 9 4" xfId="8514"/>
    <cellStyle name="Comma 4 12 9 4 2" xfId="34560"/>
    <cellStyle name="Comma 4 12 9 5" xfId="8515"/>
    <cellStyle name="Comma 4 12 9 5 2" xfId="38466"/>
    <cellStyle name="Comma 4 12 9 6" xfId="8516"/>
    <cellStyle name="Comma 4 12 9 6 2" xfId="42499"/>
    <cellStyle name="Comma 4 12 9 7" xfId="46619"/>
    <cellStyle name="Comma 4 12 9 8" xfId="50738"/>
    <cellStyle name="Comma 4 12 9 9" xfId="55028"/>
    <cellStyle name="Comma 4 13" xfId="8517"/>
    <cellStyle name="Comma 4 13 10" xfId="8518"/>
    <cellStyle name="Comma 4 13 10 10" xfId="25141"/>
    <cellStyle name="Comma 4 13 10 11" xfId="59965"/>
    <cellStyle name="Comma 4 13 10 2" xfId="8519"/>
    <cellStyle name="Comma 4 13 10 2 2" xfId="8520"/>
    <cellStyle name="Comma 4 13 10 2 2 2" xfId="36602"/>
    <cellStyle name="Comma 4 13 10 2 3" xfId="8521"/>
    <cellStyle name="Comma 4 13 10 2 3 2" xfId="40508"/>
    <cellStyle name="Comma 4 13 10 2 4" xfId="8522"/>
    <cellStyle name="Comma 4 13 10 2 4 2" xfId="44569"/>
    <cellStyle name="Comma 4 13 10 2 5" xfId="48661"/>
    <cellStyle name="Comma 4 13 10 2 6" xfId="52808"/>
    <cellStyle name="Comma 4 13 10 2 7" xfId="57070"/>
    <cellStyle name="Comma 4 13 10 2 8" xfId="25142"/>
    <cellStyle name="Comma 4 13 10 2 9" xfId="59966"/>
    <cellStyle name="Comma 4 13 10 3" xfId="8523"/>
    <cellStyle name="Comma 4 13 10 3 2" xfId="31246"/>
    <cellStyle name="Comma 4 13 10 4" xfId="8524"/>
    <cellStyle name="Comma 4 13 10 4 2" xfId="34679"/>
    <cellStyle name="Comma 4 13 10 5" xfId="8525"/>
    <cellStyle name="Comma 4 13 10 5 2" xfId="38585"/>
    <cellStyle name="Comma 4 13 10 6" xfId="8526"/>
    <cellStyle name="Comma 4 13 10 6 2" xfId="42618"/>
    <cellStyle name="Comma 4 13 10 7" xfId="46738"/>
    <cellStyle name="Comma 4 13 10 8" xfId="50857"/>
    <cellStyle name="Comma 4 13 10 9" xfId="55147"/>
    <cellStyle name="Comma 4 13 11" xfId="8527"/>
    <cellStyle name="Comma 4 13 11 10" xfId="25143"/>
    <cellStyle name="Comma 4 13 11 11" xfId="59967"/>
    <cellStyle name="Comma 4 13 11 2" xfId="8528"/>
    <cellStyle name="Comma 4 13 11 2 2" xfId="8529"/>
    <cellStyle name="Comma 4 13 11 2 2 2" xfId="36660"/>
    <cellStyle name="Comma 4 13 11 2 3" xfId="8530"/>
    <cellStyle name="Comma 4 13 11 2 3 2" xfId="40565"/>
    <cellStyle name="Comma 4 13 11 2 4" xfId="8531"/>
    <cellStyle name="Comma 4 13 11 2 4 2" xfId="44626"/>
    <cellStyle name="Comma 4 13 11 2 5" xfId="48718"/>
    <cellStyle name="Comma 4 13 11 2 6" xfId="52865"/>
    <cellStyle name="Comma 4 13 11 2 7" xfId="57127"/>
    <cellStyle name="Comma 4 13 11 2 8" xfId="25144"/>
    <cellStyle name="Comma 4 13 11 2 9" xfId="59968"/>
    <cellStyle name="Comma 4 13 11 3" xfId="8532"/>
    <cellStyle name="Comma 4 13 11 3 2" xfId="31247"/>
    <cellStyle name="Comma 4 13 11 4" xfId="8533"/>
    <cellStyle name="Comma 4 13 11 4 2" xfId="34736"/>
    <cellStyle name="Comma 4 13 11 5" xfId="8534"/>
    <cellStyle name="Comma 4 13 11 5 2" xfId="38642"/>
    <cellStyle name="Comma 4 13 11 6" xfId="8535"/>
    <cellStyle name="Comma 4 13 11 6 2" xfId="42675"/>
    <cellStyle name="Comma 4 13 11 7" xfId="46795"/>
    <cellStyle name="Comma 4 13 11 8" xfId="50914"/>
    <cellStyle name="Comma 4 13 11 9" xfId="55204"/>
    <cellStyle name="Comma 4 13 12" xfId="8536"/>
    <cellStyle name="Comma 4 13 12 10" xfId="25145"/>
    <cellStyle name="Comma 4 13 12 11" xfId="59969"/>
    <cellStyle name="Comma 4 13 12 2" xfId="8537"/>
    <cellStyle name="Comma 4 13 12 2 2" xfId="8538"/>
    <cellStyle name="Comma 4 13 12 2 2 2" xfId="36713"/>
    <cellStyle name="Comma 4 13 12 2 3" xfId="8539"/>
    <cellStyle name="Comma 4 13 12 2 3 2" xfId="40618"/>
    <cellStyle name="Comma 4 13 12 2 4" xfId="8540"/>
    <cellStyle name="Comma 4 13 12 2 4 2" xfId="44679"/>
    <cellStyle name="Comma 4 13 12 2 5" xfId="48771"/>
    <cellStyle name="Comma 4 13 12 2 6" xfId="52918"/>
    <cellStyle name="Comma 4 13 12 2 7" xfId="57180"/>
    <cellStyle name="Comma 4 13 12 2 8" xfId="25146"/>
    <cellStyle name="Comma 4 13 12 2 9" xfId="59970"/>
    <cellStyle name="Comma 4 13 12 3" xfId="8541"/>
    <cellStyle name="Comma 4 13 12 3 2" xfId="31248"/>
    <cellStyle name="Comma 4 13 12 4" xfId="8542"/>
    <cellStyle name="Comma 4 13 12 4 2" xfId="34789"/>
    <cellStyle name="Comma 4 13 12 5" xfId="8543"/>
    <cellStyle name="Comma 4 13 12 5 2" xfId="38695"/>
    <cellStyle name="Comma 4 13 12 6" xfId="8544"/>
    <cellStyle name="Comma 4 13 12 6 2" xfId="42728"/>
    <cellStyle name="Comma 4 13 12 7" xfId="46848"/>
    <cellStyle name="Comma 4 13 12 8" xfId="50967"/>
    <cellStyle name="Comma 4 13 12 9" xfId="55257"/>
    <cellStyle name="Comma 4 13 13" xfId="8545"/>
    <cellStyle name="Comma 4 13 13 10" xfId="25147"/>
    <cellStyle name="Comma 4 13 13 11" xfId="59971"/>
    <cellStyle name="Comma 4 13 13 2" xfId="8546"/>
    <cellStyle name="Comma 4 13 13 2 2" xfId="8547"/>
    <cellStyle name="Comma 4 13 13 2 2 2" xfId="36776"/>
    <cellStyle name="Comma 4 13 13 2 3" xfId="8548"/>
    <cellStyle name="Comma 4 13 13 2 3 2" xfId="40680"/>
    <cellStyle name="Comma 4 13 13 2 4" xfId="8549"/>
    <cellStyle name="Comma 4 13 13 2 4 2" xfId="44741"/>
    <cellStyle name="Comma 4 13 13 2 5" xfId="48833"/>
    <cellStyle name="Comma 4 13 13 2 6" xfId="52980"/>
    <cellStyle name="Comma 4 13 13 2 7" xfId="57242"/>
    <cellStyle name="Comma 4 13 13 2 8" xfId="25148"/>
    <cellStyle name="Comma 4 13 13 2 9" xfId="59972"/>
    <cellStyle name="Comma 4 13 13 3" xfId="8550"/>
    <cellStyle name="Comma 4 13 13 3 2" xfId="31249"/>
    <cellStyle name="Comma 4 13 13 4" xfId="8551"/>
    <cellStyle name="Comma 4 13 13 4 2" xfId="34851"/>
    <cellStyle name="Comma 4 13 13 5" xfId="8552"/>
    <cellStyle name="Comma 4 13 13 5 2" xfId="38757"/>
    <cellStyle name="Comma 4 13 13 6" xfId="8553"/>
    <cellStyle name="Comma 4 13 13 6 2" xfId="42790"/>
    <cellStyle name="Comma 4 13 13 7" xfId="46910"/>
    <cellStyle name="Comma 4 13 13 8" xfId="51029"/>
    <cellStyle name="Comma 4 13 13 9" xfId="55319"/>
    <cellStyle name="Comma 4 13 14" xfId="8554"/>
    <cellStyle name="Comma 4 13 14 10" xfId="25149"/>
    <cellStyle name="Comma 4 13 14 11" xfId="59973"/>
    <cellStyle name="Comma 4 13 14 2" xfId="8555"/>
    <cellStyle name="Comma 4 13 14 2 2" xfId="8556"/>
    <cellStyle name="Comma 4 13 14 2 2 2" xfId="36833"/>
    <cellStyle name="Comma 4 13 14 2 3" xfId="8557"/>
    <cellStyle name="Comma 4 13 14 2 3 2" xfId="40737"/>
    <cellStyle name="Comma 4 13 14 2 4" xfId="8558"/>
    <cellStyle name="Comma 4 13 14 2 4 2" xfId="44798"/>
    <cellStyle name="Comma 4 13 14 2 5" xfId="48890"/>
    <cellStyle name="Comma 4 13 14 2 6" xfId="53037"/>
    <cellStyle name="Comma 4 13 14 2 7" xfId="57299"/>
    <cellStyle name="Comma 4 13 14 2 8" xfId="25150"/>
    <cellStyle name="Comma 4 13 14 2 9" xfId="59974"/>
    <cellStyle name="Comma 4 13 14 3" xfId="8559"/>
    <cellStyle name="Comma 4 13 14 3 2" xfId="31250"/>
    <cellStyle name="Comma 4 13 14 4" xfId="8560"/>
    <cellStyle name="Comma 4 13 14 4 2" xfId="34908"/>
    <cellStyle name="Comma 4 13 14 5" xfId="8561"/>
    <cellStyle name="Comma 4 13 14 5 2" xfId="38814"/>
    <cellStyle name="Comma 4 13 14 6" xfId="8562"/>
    <cellStyle name="Comma 4 13 14 6 2" xfId="42847"/>
    <cellStyle name="Comma 4 13 14 7" xfId="46967"/>
    <cellStyle name="Comma 4 13 14 8" xfId="51086"/>
    <cellStyle name="Comma 4 13 14 9" xfId="55376"/>
    <cellStyle name="Comma 4 13 15" xfId="8563"/>
    <cellStyle name="Comma 4 13 15 10" xfId="25151"/>
    <cellStyle name="Comma 4 13 15 11" xfId="59975"/>
    <cellStyle name="Comma 4 13 15 2" xfId="8564"/>
    <cellStyle name="Comma 4 13 15 2 2" xfId="8565"/>
    <cellStyle name="Comma 4 13 15 2 2 2" xfId="36885"/>
    <cellStyle name="Comma 4 13 15 2 3" xfId="8566"/>
    <cellStyle name="Comma 4 13 15 2 3 2" xfId="40789"/>
    <cellStyle name="Comma 4 13 15 2 4" xfId="8567"/>
    <cellStyle name="Comma 4 13 15 2 4 2" xfId="44850"/>
    <cellStyle name="Comma 4 13 15 2 5" xfId="48942"/>
    <cellStyle name="Comma 4 13 15 2 6" xfId="53089"/>
    <cellStyle name="Comma 4 13 15 2 7" xfId="57351"/>
    <cellStyle name="Comma 4 13 15 2 8" xfId="25152"/>
    <cellStyle name="Comma 4 13 15 2 9" xfId="59976"/>
    <cellStyle name="Comma 4 13 15 3" xfId="8568"/>
    <cellStyle name="Comma 4 13 15 3 2" xfId="31251"/>
    <cellStyle name="Comma 4 13 15 4" xfId="8569"/>
    <cellStyle name="Comma 4 13 15 4 2" xfId="34960"/>
    <cellStyle name="Comma 4 13 15 5" xfId="8570"/>
    <cellStyle name="Comma 4 13 15 5 2" xfId="38866"/>
    <cellStyle name="Comma 4 13 15 6" xfId="8571"/>
    <cellStyle name="Comma 4 13 15 6 2" xfId="42899"/>
    <cellStyle name="Comma 4 13 15 7" xfId="47019"/>
    <cellStyle name="Comma 4 13 15 8" xfId="51138"/>
    <cellStyle name="Comma 4 13 15 9" xfId="55428"/>
    <cellStyle name="Comma 4 13 16" xfId="8572"/>
    <cellStyle name="Comma 4 13 16 10" xfId="25153"/>
    <cellStyle name="Comma 4 13 16 11" xfId="59977"/>
    <cellStyle name="Comma 4 13 16 2" xfId="8573"/>
    <cellStyle name="Comma 4 13 16 2 2" xfId="8574"/>
    <cellStyle name="Comma 4 13 16 2 2 2" xfId="36937"/>
    <cellStyle name="Comma 4 13 16 2 3" xfId="8575"/>
    <cellStyle name="Comma 4 13 16 2 3 2" xfId="40841"/>
    <cellStyle name="Comma 4 13 16 2 4" xfId="8576"/>
    <cellStyle name="Comma 4 13 16 2 4 2" xfId="44902"/>
    <cellStyle name="Comma 4 13 16 2 5" xfId="48994"/>
    <cellStyle name="Comma 4 13 16 2 6" xfId="53141"/>
    <cellStyle name="Comma 4 13 16 2 7" xfId="57403"/>
    <cellStyle name="Comma 4 13 16 2 8" xfId="25154"/>
    <cellStyle name="Comma 4 13 16 2 9" xfId="59978"/>
    <cellStyle name="Comma 4 13 16 3" xfId="8577"/>
    <cellStyle name="Comma 4 13 16 3 2" xfId="31252"/>
    <cellStyle name="Comma 4 13 16 4" xfId="8578"/>
    <cellStyle name="Comma 4 13 16 4 2" xfId="35012"/>
    <cellStyle name="Comma 4 13 16 5" xfId="8579"/>
    <cellStyle name="Comma 4 13 16 5 2" xfId="38918"/>
    <cellStyle name="Comma 4 13 16 6" xfId="8580"/>
    <cellStyle name="Comma 4 13 16 6 2" xfId="42951"/>
    <cellStyle name="Comma 4 13 16 7" xfId="47071"/>
    <cellStyle name="Comma 4 13 16 8" xfId="51190"/>
    <cellStyle name="Comma 4 13 16 9" xfId="55480"/>
    <cellStyle name="Comma 4 13 17" xfId="8581"/>
    <cellStyle name="Comma 4 13 17 2" xfId="8582"/>
    <cellStyle name="Comma 4 13 17 2 2" xfId="35066"/>
    <cellStyle name="Comma 4 13 17 3" xfId="8583"/>
    <cellStyle name="Comma 4 13 17 3 2" xfId="38972"/>
    <cellStyle name="Comma 4 13 17 4" xfId="8584"/>
    <cellStyle name="Comma 4 13 17 4 2" xfId="43005"/>
    <cellStyle name="Comma 4 13 17 5" xfId="47125"/>
    <cellStyle name="Comma 4 13 17 6" xfId="51244"/>
    <cellStyle name="Comma 4 13 17 7" xfId="55534"/>
    <cellStyle name="Comma 4 13 17 8" xfId="25155"/>
    <cellStyle name="Comma 4 13 17 9" xfId="59979"/>
    <cellStyle name="Comma 4 13 18" xfId="8585"/>
    <cellStyle name="Comma 4 13 18 2" xfId="8586"/>
    <cellStyle name="Comma 4 13 18 2 2" xfId="35315"/>
    <cellStyle name="Comma 4 13 18 3" xfId="8587"/>
    <cellStyle name="Comma 4 13 18 3 2" xfId="39221"/>
    <cellStyle name="Comma 4 13 18 4" xfId="8588"/>
    <cellStyle name="Comma 4 13 18 4 2" xfId="43262"/>
    <cellStyle name="Comma 4 13 18 5" xfId="47374"/>
    <cellStyle name="Comma 4 13 18 6" xfId="51501"/>
    <cellStyle name="Comma 4 13 18 7" xfId="55783"/>
    <cellStyle name="Comma 4 13 18 8" xfId="25156"/>
    <cellStyle name="Comma 4 13 18 9" xfId="59980"/>
    <cellStyle name="Comma 4 13 19" xfId="8589"/>
    <cellStyle name="Comma 4 13 19 2" xfId="8590"/>
    <cellStyle name="Comma 4 13 19 2 2" xfId="36991"/>
    <cellStyle name="Comma 4 13 19 3" xfId="8591"/>
    <cellStyle name="Comma 4 13 19 3 2" xfId="40895"/>
    <cellStyle name="Comma 4 13 19 4" xfId="8592"/>
    <cellStyle name="Comma 4 13 19 4 2" xfId="44956"/>
    <cellStyle name="Comma 4 13 19 5" xfId="49048"/>
    <cellStyle name="Comma 4 13 19 6" xfId="53195"/>
    <cellStyle name="Comma 4 13 19 7" xfId="57457"/>
    <cellStyle name="Comma 4 13 19 8" xfId="25157"/>
    <cellStyle name="Comma 4 13 19 9" xfId="59981"/>
    <cellStyle name="Comma 4 13 2" xfId="8593"/>
    <cellStyle name="Comma 4 13 2 10" xfId="25158"/>
    <cellStyle name="Comma 4 13 2 11" xfId="59982"/>
    <cellStyle name="Comma 4 13 2 2" xfId="8594"/>
    <cellStyle name="Comma 4 13 2 2 2" xfId="8595"/>
    <cellStyle name="Comma 4 13 2 2 2 2" xfId="35791"/>
    <cellStyle name="Comma 4 13 2 2 3" xfId="8596"/>
    <cellStyle name="Comma 4 13 2 2 3 2" xfId="39697"/>
    <cellStyle name="Comma 4 13 2 2 4" xfId="8597"/>
    <cellStyle name="Comma 4 13 2 2 4 2" xfId="43743"/>
    <cellStyle name="Comma 4 13 2 2 5" xfId="47850"/>
    <cellStyle name="Comma 4 13 2 2 6" xfId="51982"/>
    <cellStyle name="Comma 4 13 2 2 7" xfId="56259"/>
    <cellStyle name="Comma 4 13 2 2 8" xfId="25159"/>
    <cellStyle name="Comma 4 13 2 2 9" xfId="59983"/>
    <cellStyle name="Comma 4 13 2 3" xfId="8598"/>
    <cellStyle name="Comma 4 13 2 3 2" xfId="57808"/>
    <cellStyle name="Comma 4 13 2 3 3" xfId="31253"/>
    <cellStyle name="Comma 4 13 2 4" xfId="8599"/>
    <cellStyle name="Comma 4 13 2 4 2" xfId="33846"/>
    <cellStyle name="Comma 4 13 2 5" xfId="8600"/>
    <cellStyle name="Comma 4 13 2 5 2" xfId="37775"/>
    <cellStyle name="Comma 4 13 2 6" xfId="8601"/>
    <cellStyle name="Comma 4 13 2 6 2" xfId="41792"/>
    <cellStyle name="Comma 4 13 2 7" xfId="45928"/>
    <cellStyle name="Comma 4 13 2 8" xfId="50029"/>
    <cellStyle name="Comma 4 13 2 9" xfId="53744"/>
    <cellStyle name="Comma 4 13 20" xfId="8602"/>
    <cellStyle name="Comma 4 13 20 2" xfId="8603"/>
    <cellStyle name="Comma 4 13 20 2 2" xfId="37048"/>
    <cellStyle name="Comma 4 13 20 3" xfId="8604"/>
    <cellStyle name="Comma 4 13 20 3 2" xfId="40951"/>
    <cellStyle name="Comma 4 13 20 4" xfId="45012"/>
    <cellStyle name="Comma 4 13 20 5" xfId="49104"/>
    <cellStyle name="Comma 4 13 20 6" xfId="53251"/>
    <cellStyle name="Comma 4 13 20 7" xfId="57513"/>
    <cellStyle name="Comma 4 13 20 8" xfId="31245"/>
    <cellStyle name="Comma 4 13 21" xfId="8605"/>
    <cellStyle name="Comma 4 13 21 2" xfId="8606"/>
    <cellStyle name="Comma 4 13 21 2 2" xfId="41009"/>
    <cellStyle name="Comma 4 13 21 3" xfId="45070"/>
    <cellStyle name="Comma 4 13 21 4" xfId="49162"/>
    <cellStyle name="Comma 4 13 21 5" xfId="53309"/>
    <cellStyle name="Comma 4 13 21 6" xfId="57571"/>
    <cellStyle name="Comma 4 13 21 7" xfId="33113"/>
    <cellStyle name="Comma 4 13 22" xfId="8607"/>
    <cellStyle name="Comma 4 13 22 2" xfId="45132"/>
    <cellStyle name="Comma 4 13 22 3" xfId="49224"/>
    <cellStyle name="Comma 4 13 22 4" xfId="53371"/>
    <cellStyle name="Comma 4 13 22 5" xfId="57633"/>
    <cellStyle name="Comma 4 13 22 6" xfId="37124"/>
    <cellStyle name="Comma 4 13 23" xfId="8608"/>
    <cellStyle name="Comma 4 13 23 2" xfId="49282"/>
    <cellStyle name="Comma 4 13 23 3" xfId="53429"/>
    <cellStyle name="Comma 4 13 23 4" xfId="57691"/>
    <cellStyle name="Comma 4 13 23 5" xfId="41134"/>
    <cellStyle name="Comma 4 13 24" xfId="45271"/>
    <cellStyle name="Comma 4 13 24 2" xfId="53488"/>
    <cellStyle name="Comma 4 13 24 3" xfId="57750"/>
    <cellStyle name="Comma 4 13 25" xfId="49547"/>
    <cellStyle name="Comma 4 13 26" xfId="53609"/>
    <cellStyle name="Comma 4 13 27" xfId="25140"/>
    <cellStyle name="Comma 4 13 28" xfId="59964"/>
    <cellStyle name="Comma 4 13 3" xfId="8609"/>
    <cellStyle name="Comma 4 13 3 10" xfId="25160"/>
    <cellStyle name="Comma 4 13 3 11" xfId="59984"/>
    <cellStyle name="Comma 4 13 3 2" xfId="8610"/>
    <cellStyle name="Comma 4 13 3 2 2" xfId="8611"/>
    <cellStyle name="Comma 4 13 3 2 2 2" xfId="36218"/>
    <cellStyle name="Comma 4 13 3 2 3" xfId="8612"/>
    <cellStyle name="Comma 4 13 3 2 3 2" xfId="40124"/>
    <cellStyle name="Comma 4 13 3 2 4" xfId="8613"/>
    <cellStyle name="Comma 4 13 3 2 4 2" xfId="44185"/>
    <cellStyle name="Comma 4 13 3 2 5" xfId="48277"/>
    <cellStyle name="Comma 4 13 3 2 6" xfId="52424"/>
    <cellStyle name="Comma 4 13 3 2 7" xfId="56686"/>
    <cellStyle name="Comma 4 13 3 2 8" xfId="25161"/>
    <cellStyle name="Comma 4 13 3 2 9" xfId="59985"/>
    <cellStyle name="Comma 4 13 3 3" xfId="8614"/>
    <cellStyle name="Comma 4 13 3 3 2" xfId="31254"/>
    <cellStyle name="Comma 4 13 3 4" xfId="8615"/>
    <cellStyle name="Comma 4 13 3 4 2" xfId="34296"/>
    <cellStyle name="Comma 4 13 3 5" xfId="8616"/>
    <cellStyle name="Comma 4 13 3 5 2" xfId="38202"/>
    <cellStyle name="Comma 4 13 3 6" xfId="8617"/>
    <cellStyle name="Comma 4 13 3 6 2" xfId="42234"/>
    <cellStyle name="Comma 4 13 3 7" xfId="46355"/>
    <cellStyle name="Comma 4 13 3 8" xfId="50472"/>
    <cellStyle name="Comma 4 13 3 9" xfId="54764"/>
    <cellStyle name="Comma 4 13 4" xfId="8618"/>
    <cellStyle name="Comma 4 13 4 10" xfId="25162"/>
    <cellStyle name="Comma 4 13 4 11" xfId="59986"/>
    <cellStyle name="Comma 4 13 4 2" xfId="8619"/>
    <cellStyle name="Comma 4 13 4 2 2" xfId="8620"/>
    <cellStyle name="Comma 4 13 4 2 2 2" xfId="36272"/>
    <cellStyle name="Comma 4 13 4 2 3" xfId="8621"/>
    <cellStyle name="Comma 4 13 4 2 3 2" xfId="40178"/>
    <cellStyle name="Comma 4 13 4 2 4" xfId="8622"/>
    <cellStyle name="Comma 4 13 4 2 4 2" xfId="44239"/>
    <cellStyle name="Comma 4 13 4 2 5" xfId="48331"/>
    <cellStyle name="Comma 4 13 4 2 6" xfId="52478"/>
    <cellStyle name="Comma 4 13 4 2 7" xfId="56740"/>
    <cellStyle name="Comma 4 13 4 2 8" xfId="25163"/>
    <cellStyle name="Comma 4 13 4 2 9" xfId="59987"/>
    <cellStyle name="Comma 4 13 4 3" xfId="8623"/>
    <cellStyle name="Comma 4 13 4 3 2" xfId="31255"/>
    <cellStyle name="Comma 4 13 4 4" xfId="8624"/>
    <cellStyle name="Comma 4 13 4 4 2" xfId="34350"/>
    <cellStyle name="Comma 4 13 4 5" xfId="8625"/>
    <cellStyle name="Comma 4 13 4 5 2" xfId="38256"/>
    <cellStyle name="Comma 4 13 4 6" xfId="8626"/>
    <cellStyle name="Comma 4 13 4 6 2" xfId="42288"/>
    <cellStyle name="Comma 4 13 4 7" xfId="46409"/>
    <cellStyle name="Comma 4 13 4 8" xfId="50526"/>
    <cellStyle name="Comma 4 13 4 9" xfId="54818"/>
    <cellStyle name="Comma 4 13 5" xfId="8627"/>
    <cellStyle name="Comma 4 13 5 10" xfId="25164"/>
    <cellStyle name="Comma 4 13 5 11" xfId="59988"/>
    <cellStyle name="Comma 4 13 5 2" xfId="8628"/>
    <cellStyle name="Comma 4 13 5 2 2" xfId="8629"/>
    <cellStyle name="Comma 4 13 5 2 2 2" xfId="36326"/>
    <cellStyle name="Comma 4 13 5 2 3" xfId="8630"/>
    <cellStyle name="Comma 4 13 5 2 3 2" xfId="40232"/>
    <cellStyle name="Comma 4 13 5 2 4" xfId="8631"/>
    <cellStyle name="Comma 4 13 5 2 4 2" xfId="44293"/>
    <cellStyle name="Comma 4 13 5 2 5" xfId="48385"/>
    <cellStyle name="Comma 4 13 5 2 6" xfId="52532"/>
    <cellStyle name="Comma 4 13 5 2 7" xfId="56794"/>
    <cellStyle name="Comma 4 13 5 2 8" xfId="25165"/>
    <cellStyle name="Comma 4 13 5 2 9" xfId="59989"/>
    <cellStyle name="Comma 4 13 5 3" xfId="8632"/>
    <cellStyle name="Comma 4 13 5 3 2" xfId="31256"/>
    <cellStyle name="Comma 4 13 5 4" xfId="8633"/>
    <cellStyle name="Comma 4 13 5 4 2" xfId="34404"/>
    <cellStyle name="Comma 4 13 5 5" xfId="8634"/>
    <cellStyle name="Comma 4 13 5 5 2" xfId="38310"/>
    <cellStyle name="Comma 4 13 5 6" xfId="8635"/>
    <cellStyle name="Comma 4 13 5 6 2" xfId="42342"/>
    <cellStyle name="Comma 4 13 5 7" xfId="46463"/>
    <cellStyle name="Comma 4 13 5 8" xfId="50580"/>
    <cellStyle name="Comma 4 13 5 9" xfId="54872"/>
    <cellStyle name="Comma 4 13 6" xfId="8636"/>
    <cellStyle name="Comma 4 13 6 10" xfId="25166"/>
    <cellStyle name="Comma 4 13 6 11" xfId="59990"/>
    <cellStyle name="Comma 4 13 6 2" xfId="8637"/>
    <cellStyle name="Comma 4 13 6 2 2" xfId="8638"/>
    <cellStyle name="Comma 4 13 6 2 2 2" xfId="36378"/>
    <cellStyle name="Comma 4 13 6 2 3" xfId="8639"/>
    <cellStyle name="Comma 4 13 6 2 3 2" xfId="40284"/>
    <cellStyle name="Comma 4 13 6 2 4" xfId="8640"/>
    <cellStyle name="Comma 4 13 6 2 4 2" xfId="44345"/>
    <cellStyle name="Comma 4 13 6 2 5" xfId="48437"/>
    <cellStyle name="Comma 4 13 6 2 6" xfId="52584"/>
    <cellStyle name="Comma 4 13 6 2 7" xfId="56846"/>
    <cellStyle name="Comma 4 13 6 2 8" xfId="25167"/>
    <cellStyle name="Comma 4 13 6 2 9" xfId="59991"/>
    <cellStyle name="Comma 4 13 6 3" xfId="8641"/>
    <cellStyle name="Comma 4 13 6 3 2" xfId="31257"/>
    <cellStyle name="Comma 4 13 6 4" xfId="8642"/>
    <cellStyle name="Comma 4 13 6 4 2" xfId="34456"/>
    <cellStyle name="Comma 4 13 6 5" xfId="8643"/>
    <cellStyle name="Comma 4 13 6 5 2" xfId="38362"/>
    <cellStyle name="Comma 4 13 6 6" xfId="8644"/>
    <cellStyle name="Comma 4 13 6 6 2" xfId="42394"/>
    <cellStyle name="Comma 4 13 6 7" xfId="46515"/>
    <cellStyle name="Comma 4 13 6 8" xfId="50632"/>
    <cellStyle name="Comma 4 13 6 9" xfId="54924"/>
    <cellStyle name="Comma 4 13 7" xfId="8645"/>
    <cellStyle name="Comma 4 13 7 10" xfId="25168"/>
    <cellStyle name="Comma 4 13 7 11" xfId="59992"/>
    <cellStyle name="Comma 4 13 7 2" xfId="8646"/>
    <cellStyle name="Comma 4 13 7 2 2" xfId="8647"/>
    <cellStyle name="Comma 4 13 7 2 2 2" xfId="36431"/>
    <cellStyle name="Comma 4 13 7 2 3" xfId="8648"/>
    <cellStyle name="Comma 4 13 7 2 3 2" xfId="40337"/>
    <cellStyle name="Comma 4 13 7 2 4" xfId="8649"/>
    <cellStyle name="Comma 4 13 7 2 4 2" xfId="44398"/>
    <cellStyle name="Comma 4 13 7 2 5" xfId="48490"/>
    <cellStyle name="Comma 4 13 7 2 6" xfId="52637"/>
    <cellStyle name="Comma 4 13 7 2 7" xfId="56899"/>
    <cellStyle name="Comma 4 13 7 2 8" xfId="25169"/>
    <cellStyle name="Comma 4 13 7 2 9" xfId="59993"/>
    <cellStyle name="Comma 4 13 7 3" xfId="8650"/>
    <cellStyle name="Comma 4 13 7 3 2" xfId="31258"/>
    <cellStyle name="Comma 4 13 7 4" xfId="8651"/>
    <cellStyle name="Comma 4 13 7 4 2" xfId="34508"/>
    <cellStyle name="Comma 4 13 7 5" xfId="8652"/>
    <cellStyle name="Comma 4 13 7 5 2" xfId="38414"/>
    <cellStyle name="Comma 4 13 7 6" xfId="8653"/>
    <cellStyle name="Comma 4 13 7 6 2" xfId="42447"/>
    <cellStyle name="Comma 4 13 7 7" xfId="46567"/>
    <cellStyle name="Comma 4 13 7 8" xfId="50686"/>
    <cellStyle name="Comma 4 13 7 9" xfId="54976"/>
    <cellStyle name="Comma 4 13 8" xfId="8654"/>
    <cellStyle name="Comma 4 13 8 10" xfId="25170"/>
    <cellStyle name="Comma 4 13 8 11" xfId="59994"/>
    <cellStyle name="Comma 4 13 8 2" xfId="8655"/>
    <cellStyle name="Comma 4 13 8 2 2" xfId="8656"/>
    <cellStyle name="Comma 4 13 8 2 2 2" xfId="36484"/>
    <cellStyle name="Comma 4 13 8 2 3" xfId="8657"/>
    <cellStyle name="Comma 4 13 8 2 3 2" xfId="40390"/>
    <cellStyle name="Comma 4 13 8 2 4" xfId="8658"/>
    <cellStyle name="Comma 4 13 8 2 4 2" xfId="44451"/>
    <cellStyle name="Comma 4 13 8 2 5" xfId="48543"/>
    <cellStyle name="Comma 4 13 8 2 6" xfId="52690"/>
    <cellStyle name="Comma 4 13 8 2 7" xfId="56952"/>
    <cellStyle name="Comma 4 13 8 2 8" xfId="25171"/>
    <cellStyle name="Comma 4 13 8 2 9" xfId="59995"/>
    <cellStyle name="Comma 4 13 8 3" xfId="8659"/>
    <cellStyle name="Comma 4 13 8 3 2" xfId="31259"/>
    <cellStyle name="Comma 4 13 8 4" xfId="8660"/>
    <cellStyle name="Comma 4 13 8 4 2" xfId="34561"/>
    <cellStyle name="Comma 4 13 8 5" xfId="8661"/>
    <cellStyle name="Comma 4 13 8 5 2" xfId="38467"/>
    <cellStyle name="Comma 4 13 8 6" xfId="8662"/>
    <cellStyle name="Comma 4 13 8 6 2" xfId="42500"/>
    <cellStyle name="Comma 4 13 8 7" xfId="46620"/>
    <cellStyle name="Comma 4 13 8 8" xfId="50739"/>
    <cellStyle name="Comma 4 13 8 9" xfId="55029"/>
    <cellStyle name="Comma 4 13 9" xfId="8663"/>
    <cellStyle name="Comma 4 13 9 10" xfId="25172"/>
    <cellStyle name="Comma 4 13 9 11" xfId="59996"/>
    <cellStyle name="Comma 4 13 9 2" xfId="8664"/>
    <cellStyle name="Comma 4 13 9 2 2" xfId="8665"/>
    <cellStyle name="Comma 4 13 9 2 2 2" xfId="36544"/>
    <cellStyle name="Comma 4 13 9 2 3" xfId="8666"/>
    <cellStyle name="Comma 4 13 9 2 3 2" xfId="40450"/>
    <cellStyle name="Comma 4 13 9 2 4" xfId="8667"/>
    <cellStyle name="Comma 4 13 9 2 4 2" xfId="44511"/>
    <cellStyle name="Comma 4 13 9 2 5" xfId="48603"/>
    <cellStyle name="Comma 4 13 9 2 6" xfId="52750"/>
    <cellStyle name="Comma 4 13 9 2 7" xfId="57012"/>
    <cellStyle name="Comma 4 13 9 2 8" xfId="25173"/>
    <cellStyle name="Comma 4 13 9 2 9" xfId="59997"/>
    <cellStyle name="Comma 4 13 9 3" xfId="8668"/>
    <cellStyle name="Comma 4 13 9 3 2" xfId="31260"/>
    <cellStyle name="Comma 4 13 9 4" xfId="8669"/>
    <cellStyle name="Comma 4 13 9 4 2" xfId="34621"/>
    <cellStyle name="Comma 4 13 9 5" xfId="8670"/>
    <cellStyle name="Comma 4 13 9 5 2" xfId="38527"/>
    <cellStyle name="Comma 4 13 9 6" xfId="8671"/>
    <cellStyle name="Comma 4 13 9 6 2" xfId="42560"/>
    <cellStyle name="Comma 4 13 9 7" xfId="46680"/>
    <cellStyle name="Comma 4 13 9 8" xfId="50799"/>
    <cellStyle name="Comma 4 13 9 9" xfId="55089"/>
    <cellStyle name="Comma 4 14" xfId="8672"/>
    <cellStyle name="Comma 4 14 10" xfId="53740"/>
    <cellStyle name="Comma 4 14 11" xfId="25174"/>
    <cellStyle name="Comma 4 14 12" xfId="59998"/>
    <cellStyle name="Comma 4 14 2" xfId="8673"/>
    <cellStyle name="Comma 4 14 2 10" xfId="25175"/>
    <cellStyle name="Comma 4 14 2 11" xfId="59999"/>
    <cellStyle name="Comma 4 14 2 2" xfId="8674"/>
    <cellStyle name="Comma 4 14 2 2 2" xfId="8675"/>
    <cellStyle name="Comma 4 14 2 2 2 2" xfId="35792"/>
    <cellStyle name="Comma 4 14 2 2 3" xfId="8676"/>
    <cellStyle name="Comma 4 14 2 2 3 2" xfId="39698"/>
    <cellStyle name="Comma 4 14 2 2 4" xfId="8677"/>
    <cellStyle name="Comma 4 14 2 2 4 2" xfId="43744"/>
    <cellStyle name="Comma 4 14 2 2 5" xfId="47851"/>
    <cellStyle name="Comma 4 14 2 2 6" xfId="51983"/>
    <cellStyle name="Comma 4 14 2 2 7" xfId="56260"/>
    <cellStyle name="Comma 4 14 2 2 8" xfId="25176"/>
    <cellStyle name="Comma 4 14 2 2 9" xfId="60000"/>
    <cellStyle name="Comma 4 14 2 3" xfId="8678"/>
    <cellStyle name="Comma 4 14 2 3 2" xfId="31262"/>
    <cellStyle name="Comma 4 14 2 4" xfId="8679"/>
    <cellStyle name="Comma 4 14 2 4 2" xfId="33847"/>
    <cellStyle name="Comma 4 14 2 5" xfId="8680"/>
    <cellStyle name="Comma 4 14 2 5 2" xfId="37776"/>
    <cellStyle name="Comma 4 14 2 6" xfId="8681"/>
    <cellStyle name="Comma 4 14 2 6 2" xfId="41793"/>
    <cellStyle name="Comma 4 14 2 7" xfId="45929"/>
    <cellStyle name="Comma 4 14 2 8" xfId="50030"/>
    <cellStyle name="Comma 4 14 2 9" xfId="54338"/>
    <cellStyle name="Comma 4 14 3" xfId="8682"/>
    <cellStyle name="Comma 4 14 3 2" xfId="8683"/>
    <cellStyle name="Comma 4 14 3 2 2" xfId="35531"/>
    <cellStyle name="Comma 4 14 3 3" xfId="8684"/>
    <cellStyle name="Comma 4 14 3 3 2" xfId="39437"/>
    <cellStyle name="Comma 4 14 3 4" xfId="8685"/>
    <cellStyle name="Comma 4 14 3 4 2" xfId="43481"/>
    <cellStyle name="Comma 4 14 3 5" xfId="47590"/>
    <cellStyle name="Comma 4 14 3 6" xfId="51720"/>
    <cellStyle name="Comma 4 14 3 7" xfId="55999"/>
    <cellStyle name="Comma 4 14 3 8" xfId="25177"/>
    <cellStyle name="Comma 4 14 3 9" xfId="60001"/>
    <cellStyle name="Comma 4 14 4" xfId="8686"/>
    <cellStyle name="Comma 4 14 4 2" xfId="57804"/>
    <cellStyle name="Comma 4 14 4 3" xfId="31261"/>
    <cellStyle name="Comma 4 14 5" xfId="8687"/>
    <cellStyle name="Comma 4 14 5 2" xfId="33542"/>
    <cellStyle name="Comma 4 14 6" xfId="8688"/>
    <cellStyle name="Comma 4 14 6 2" xfId="37517"/>
    <cellStyle name="Comma 4 14 7" xfId="8689"/>
    <cellStyle name="Comma 4 14 7 2" xfId="41531"/>
    <cellStyle name="Comma 4 14 8" xfId="45671"/>
    <cellStyle name="Comma 4 14 9" xfId="49766"/>
    <cellStyle name="Comma 4 15" xfId="8690"/>
    <cellStyle name="Comma 4 15 10" xfId="54099"/>
    <cellStyle name="Comma 4 15 11" xfId="25178"/>
    <cellStyle name="Comma 4 15 12" xfId="60002"/>
    <cellStyle name="Comma 4 15 2" xfId="8691"/>
    <cellStyle name="Comma 4 15 2 10" xfId="25179"/>
    <cellStyle name="Comma 4 15 2 11" xfId="60003"/>
    <cellStyle name="Comma 4 15 2 2" xfId="8692"/>
    <cellStyle name="Comma 4 15 2 2 2" xfId="8693"/>
    <cellStyle name="Comma 4 15 2 2 2 2" xfId="35793"/>
    <cellStyle name="Comma 4 15 2 2 3" xfId="8694"/>
    <cellStyle name="Comma 4 15 2 2 3 2" xfId="39699"/>
    <cellStyle name="Comma 4 15 2 2 4" xfId="8695"/>
    <cellStyle name="Comma 4 15 2 2 4 2" xfId="43745"/>
    <cellStyle name="Comma 4 15 2 2 5" xfId="47852"/>
    <cellStyle name="Comma 4 15 2 2 6" xfId="51984"/>
    <cellStyle name="Comma 4 15 2 2 7" xfId="56261"/>
    <cellStyle name="Comma 4 15 2 2 8" xfId="25180"/>
    <cellStyle name="Comma 4 15 2 2 9" xfId="60004"/>
    <cellStyle name="Comma 4 15 2 3" xfId="8696"/>
    <cellStyle name="Comma 4 15 2 3 2" xfId="31264"/>
    <cellStyle name="Comma 4 15 2 4" xfId="8697"/>
    <cellStyle name="Comma 4 15 2 4 2" xfId="33848"/>
    <cellStyle name="Comma 4 15 2 5" xfId="8698"/>
    <cellStyle name="Comma 4 15 2 5 2" xfId="37777"/>
    <cellStyle name="Comma 4 15 2 6" xfId="8699"/>
    <cellStyle name="Comma 4 15 2 6 2" xfId="41794"/>
    <cellStyle name="Comma 4 15 2 7" xfId="45930"/>
    <cellStyle name="Comma 4 15 2 8" xfId="50031"/>
    <cellStyle name="Comma 4 15 2 9" xfId="54339"/>
    <cellStyle name="Comma 4 15 3" xfId="8700"/>
    <cellStyle name="Comma 4 15 3 2" xfId="8701"/>
    <cellStyle name="Comma 4 15 3 2 2" xfId="35544"/>
    <cellStyle name="Comma 4 15 3 3" xfId="8702"/>
    <cellStyle name="Comma 4 15 3 3 2" xfId="39450"/>
    <cellStyle name="Comma 4 15 3 4" xfId="8703"/>
    <cellStyle name="Comma 4 15 3 4 2" xfId="43494"/>
    <cellStyle name="Comma 4 15 3 5" xfId="47603"/>
    <cellStyle name="Comma 4 15 3 6" xfId="51733"/>
    <cellStyle name="Comma 4 15 3 7" xfId="56012"/>
    <cellStyle name="Comma 4 15 3 8" xfId="25181"/>
    <cellStyle name="Comma 4 15 3 9" xfId="60005"/>
    <cellStyle name="Comma 4 15 4" xfId="8704"/>
    <cellStyle name="Comma 4 15 4 2" xfId="31263"/>
    <cellStyle name="Comma 4 15 5" xfId="8705"/>
    <cellStyle name="Comma 4 15 5 2" xfId="33553"/>
    <cellStyle name="Comma 4 15 6" xfId="8706"/>
    <cellStyle name="Comma 4 15 6 2" xfId="37528"/>
    <cellStyle name="Comma 4 15 7" xfId="8707"/>
    <cellStyle name="Comma 4 15 7 2" xfId="41541"/>
    <cellStyle name="Comma 4 15 8" xfId="45681"/>
    <cellStyle name="Comma 4 15 9" xfId="49779"/>
    <cellStyle name="Comma 4 16" xfId="8708"/>
    <cellStyle name="Comma 4 16 10" xfId="54112"/>
    <cellStyle name="Comma 4 16 11" xfId="25182"/>
    <cellStyle name="Comma 4 16 12" xfId="60006"/>
    <cellStyle name="Comma 4 16 2" xfId="8709"/>
    <cellStyle name="Comma 4 16 2 10" xfId="25183"/>
    <cellStyle name="Comma 4 16 2 11" xfId="60007"/>
    <cellStyle name="Comma 4 16 2 2" xfId="8710"/>
    <cellStyle name="Comma 4 16 2 2 2" xfId="8711"/>
    <cellStyle name="Comma 4 16 2 2 2 2" xfId="35794"/>
    <cellStyle name="Comma 4 16 2 2 3" xfId="8712"/>
    <cellStyle name="Comma 4 16 2 2 3 2" xfId="39700"/>
    <cellStyle name="Comma 4 16 2 2 4" xfId="8713"/>
    <cellStyle name="Comma 4 16 2 2 4 2" xfId="43746"/>
    <cellStyle name="Comma 4 16 2 2 5" xfId="47853"/>
    <cellStyle name="Comma 4 16 2 2 6" xfId="51985"/>
    <cellStyle name="Comma 4 16 2 2 7" xfId="56262"/>
    <cellStyle name="Comma 4 16 2 2 8" xfId="25184"/>
    <cellStyle name="Comma 4 16 2 2 9" xfId="60008"/>
    <cellStyle name="Comma 4 16 2 3" xfId="8714"/>
    <cellStyle name="Comma 4 16 2 3 2" xfId="31266"/>
    <cellStyle name="Comma 4 16 2 4" xfId="8715"/>
    <cellStyle name="Comma 4 16 2 4 2" xfId="33849"/>
    <cellStyle name="Comma 4 16 2 5" xfId="8716"/>
    <cellStyle name="Comma 4 16 2 5 2" xfId="37778"/>
    <cellStyle name="Comma 4 16 2 6" xfId="8717"/>
    <cellStyle name="Comma 4 16 2 6 2" xfId="41795"/>
    <cellStyle name="Comma 4 16 2 7" xfId="45931"/>
    <cellStyle name="Comma 4 16 2 8" xfId="50032"/>
    <cellStyle name="Comma 4 16 2 9" xfId="54340"/>
    <cellStyle name="Comma 4 16 3" xfId="8718"/>
    <cellStyle name="Comma 4 16 3 2" xfId="8719"/>
    <cellStyle name="Comma 4 16 3 2 2" xfId="35559"/>
    <cellStyle name="Comma 4 16 3 3" xfId="8720"/>
    <cellStyle name="Comma 4 16 3 3 2" xfId="39465"/>
    <cellStyle name="Comma 4 16 3 4" xfId="8721"/>
    <cellStyle name="Comma 4 16 3 4 2" xfId="43510"/>
    <cellStyle name="Comma 4 16 3 5" xfId="47618"/>
    <cellStyle name="Comma 4 16 3 6" xfId="51749"/>
    <cellStyle name="Comma 4 16 3 7" xfId="56027"/>
    <cellStyle name="Comma 4 16 3 8" xfId="25185"/>
    <cellStyle name="Comma 4 16 3 9" xfId="60009"/>
    <cellStyle name="Comma 4 16 4" xfId="8722"/>
    <cellStyle name="Comma 4 16 4 2" xfId="31265"/>
    <cellStyle name="Comma 4 16 5" xfId="8723"/>
    <cellStyle name="Comma 4 16 5 2" xfId="33568"/>
    <cellStyle name="Comma 4 16 6" xfId="8724"/>
    <cellStyle name="Comma 4 16 6 2" xfId="37543"/>
    <cellStyle name="Comma 4 16 7" xfId="8725"/>
    <cellStyle name="Comma 4 16 7 2" xfId="41557"/>
    <cellStyle name="Comma 4 16 8" xfId="45696"/>
    <cellStyle name="Comma 4 16 9" xfId="49795"/>
    <cellStyle name="Comma 4 17" xfId="8726"/>
    <cellStyle name="Comma 4 17 10" xfId="54130"/>
    <cellStyle name="Comma 4 17 11" xfId="25186"/>
    <cellStyle name="Comma 4 17 12" xfId="60010"/>
    <cellStyle name="Comma 4 17 2" xfId="8727"/>
    <cellStyle name="Comma 4 17 2 10" xfId="25187"/>
    <cellStyle name="Comma 4 17 2 11" xfId="60011"/>
    <cellStyle name="Comma 4 17 2 2" xfId="8728"/>
    <cellStyle name="Comma 4 17 2 2 2" xfId="8729"/>
    <cellStyle name="Comma 4 17 2 2 2 2" xfId="35795"/>
    <cellStyle name="Comma 4 17 2 2 3" xfId="8730"/>
    <cellStyle name="Comma 4 17 2 2 3 2" xfId="39701"/>
    <cellStyle name="Comma 4 17 2 2 4" xfId="8731"/>
    <cellStyle name="Comma 4 17 2 2 4 2" xfId="43747"/>
    <cellStyle name="Comma 4 17 2 2 5" xfId="47854"/>
    <cellStyle name="Comma 4 17 2 2 6" xfId="51986"/>
    <cellStyle name="Comma 4 17 2 2 7" xfId="56263"/>
    <cellStyle name="Comma 4 17 2 2 8" xfId="25188"/>
    <cellStyle name="Comma 4 17 2 2 9" xfId="60012"/>
    <cellStyle name="Comma 4 17 2 3" xfId="8732"/>
    <cellStyle name="Comma 4 17 2 3 2" xfId="31268"/>
    <cellStyle name="Comma 4 17 2 4" xfId="8733"/>
    <cellStyle name="Comma 4 17 2 4 2" xfId="33850"/>
    <cellStyle name="Comma 4 17 2 5" xfId="8734"/>
    <cellStyle name="Comma 4 17 2 5 2" xfId="37779"/>
    <cellStyle name="Comma 4 17 2 6" xfId="8735"/>
    <cellStyle name="Comma 4 17 2 6 2" xfId="41796"/>
    <cellStyle name="Comma 4 17 2 7" xfId="45932"/>
    <cellStyle name="Comma 4 17 2 8" xfId="50033"/>
    <cellStyle name="Comma 4 17 2 9" xfId="54341"/>
    <cellStyle name="Comma 4 17 3" xfId="8736"/>
    <cellStyle name="Comma 4 17 3 2" xfId="8737"/>
    <cellStyle name="Comma 4 17 3 2 2" xfId="35577"/>
    <cellStyle name="Comma 4 17 3 3" xfId="8738"/>
    <cellStyle name="Comma 4 17 3 3 2" xfId="39483"/>
    <cellStyle name="Comma 4 17 3 4" xfId="8739"/>
    <cellStyle name="Comma 4 17 3 4 2" xfId="43528"/>
    <cellStyle name="Comma 4 17 3 5" xfId="47636"/>
    <cellStyle name="Comma 4 17 3 6" xfId="51767"/>
    <cellStyle name="Comma 4 17 3 7" xfId="56045"/>
    <cellStyle name="Comma 4 17 3 8" xfId="25189"/>
    <cellStyle name="Comma 4 17 3 9" xfId="60013"/>
    <cellStyle name="Comma 4 17 4" xfId="8740"/>
    <cellStyle name="Comma 4 17 4 2" xfId="31267"/>
    <cellStyle name="Comma 4 17 5" xfId="8741"/>
    <cellStyle name="Comma 4 17 5 2" xfId="33586"/>
    <cellStyle name="Comma 4 17 6" xfId="8742"/>
    <cellStyle name="Comma 4 17 6 2" xfId="37561"/>
    <cellStyle name="Comma 4 17 7" xfId="8743"/>
    <cellStyle name="Comma 4 17 7 2" xfId="41575"/>
    <cellStyle name="Comma 4 17 8" xfId="45714"/>
    <cellStyle name="Comma 4 17 9" xfId="49813"/>
    <cellStyle name="Comma 4 18" xfId="8744"/>
    <cellStyle name="Comma 4 18 10" xfId="54144"/>
    <cellStyle name="Comma 4 18 11" xfId="25190"/>
    <cellStyle name="Comma 4 18 12" xfId="60014"/>
    <cellStyle name="Comma 4 18 2" xfId="8745"/>
    <cellStyle name="Comma 4 18 2 10" xfId="25191"/>
    <cellStyle name="Comma 4 18 2 11" xfId="60015"/>
    <cellStyle name="Comma 4 18 2 2" xfId="8746"/>
    <cellStyle name="Comma 4 18 2 2 2" xfId="8747"/>
    <cellStyle name="Comma 4 18 2 2 2 2" xfId="35796"/>
    <cellStyle name="Comma 4 18 2 2 3" xfId="8748"/>
    <cellStyle name="Comma 4 18 2 2 3 2" xfId="39702"/>
    <cellStyle name="Comma 4 18 2 2 4" xfId="8749"/>
    <cellStyle name="Comma 4 18 2 2 4 2" xfId="43748"/>
    <cellStyle name="Comma 4 18 2 2 5" xfId="47855"/>
    <cellStyle name="Comma 4 18 2 2 6" xfId="51987"/>
    <cellStyle name="Comma 4 18 2 2 7" xfId="56264"/>
    <cellStyle name="Comma 4 18 2 2 8" xfId="25192"/>
    <cellStyle name="Comma 4 18 2 2 9" xfId="60016"/>
    <cellStyle name="Comma 4 18 2 3" xfId="8750"/>
    <cellStyle name="Comma 4 18 2 3 2" xfId="31270"/>
    <cellStyle name="Comma 4 18 2 4" xfId="8751"/>
    <cellStyle name="Comma 4 18 2 4 2" xfId="33851"/>
    <cellStyle name="Comma 4 18 2 5" xfId="8752"/>
    <cellStyle name="Comma 4 18 2 5 2" xfId="37780"/>
    <cellStyle name="Comma 4 18 2 6" xfId="8753"/>
    <cellStyle name="Comma 4 18 2 6 2" xfId="41797"/>
    <cellStyle name="Comma 4 18 2 7" xfId="45933"/>
    <cellStyle name="Comma 4 18 2 8" xfId="50034"/>
    <cellStyle name="Comma 4 18 2 9" xfId="54342"/>
    <cellStyle name="Comma 4 18 3" xfId="8754"/>
    <cellStyle name="Comma 4 18 3 2" xfId="8755"/>
    <cellStyle name="Comma 4 18 3 2 2" xfId="35591"/>
    <cellStyle name="Comma 4 18 3 3" xfId="8756"/>
    <cellStyle name="Comma 4 18 3 3 2" xfId="39497"/>
    <cellStyle name="Comma 4 18 3 4" xfId="8757"/>
    <cellStyle name="Comma 4 18 3 4 2" xfId="43542"/>
    <cellStyle name="Comma 4 18 3 5" xfId="47650"/>
    <cellStyle name="Comma 4 18 3 6" xfId="51781"/>
    <cellStyle name="Comma 4 18 3 7" xfId="56059"/>
    <cellStyle name="Comma 4 18 3 8" xfId="25193"/>
    <cellStyle name="Comma 4 18 3 9" xfId="60017"/>
    <cellStyle name="Comma 4 18 4" xfId="8758"/>
    <cellStyle name="Comma 4 18 4 2" xfId="31269"/>
    <cellStyle name="Comma 4 18 5" xfId="8759"/>
    <cellStyle name="Comma 4 18 5 2" xfId="33600"/>
    <cellStyle name="Comma 4 18 6" xfId="8760"/>
    <cellStyle name="Comma 4 18 6 2" xfId="37575"/>
    <cellStyle name="Comma 4 18 7" xfId="8761"/>
    <cellStyle name="Comma 4 18 7 2" xfId="41589"/>
    <cellStyle name="Comma 4 18 8" xfId="45728"/>
    <cellStyle name="Comma 4 18 9" xfId="49827"/>
    <cellStyle name="Comma 4 19" xfId="8762"/>
    <cellStyle name="Comma 4 19 10" xfId="25194"/>
    <cellStyle name="Comma 4 19 11" xfId="60018"/>
    <cellStyle name="Comma 4 19 2" xfId="8763"/>
    <cellStyle name="Comma 4 19 2 2" xfId="8764"/>
    <cellStyle name="Comma 4 19 2 2 2" xfId="35797"/>
    <cellStyle name="Comma 4 19 2 3" xfId="8765"/>
    <cellStyle name="Comma 4 19 2 3 2" xfId="39703"/>
    <cellStyle name="Comma 4 19 2 4" xfId="8766"/>
    <cellStyle name="Comma 4 19 2 4 2" xfId="43749"/>
    <cellStyle name="Comma 4 19 2 5" xfId="47856"/>
    <cellStyle name="Comma 4 19 2 6" xfId="51988"/>
    <cellStyle name="Comma 4 19 2 7" xfId="56265"/>
    <cellStyle name="Comma 4 19 2 8" xfId="25195"/>
    <cellStyle name="Comma 4 19 2 9" xfId="60019"/>
    <cellStyle name="Comma 4 19 3" xfId="8767"/>
    <cellStyle name="Comma 4 19 3 2" xfId="31271"/>
    <cellStyle name="Comma 4 19 4" xfId="8768"/>
    <cellStyle name="Comma 4 19 4 2" xfId="33852"/>
    <cellStyle name="Comma 4 19 5" xfId="8769"/>
    <cellStyle name="Comma 4 19 5 2" xfId="37781"/>
    <cellStyle name="Comma 4 19 6" xfId="8770"/>
    <cellStyle name="Comma 4 19 6 2" xfId="41798"/>
    <cellStyle name="Comma 4 19 7" xfId="45934"/>
    <cellStyle name="Comma 4 19 8" xfId="50035"/>
    <cellStyle name="Comma 4 19 9" xfId="54343"/>
    <cellStyle name="Comma 4 2" xfId="8771"/>
    <cellStyle name="Comma 4 2 10" xfId="8772"/>
    <cellStyle name="Comma 4 2 10 10" xfId="25197"/>
    <cellStyle name="Comma 4 2 10 11" xfId="60021"/>
    <cellStyle name="Comma 4 2 10 2" xfId="8773"/>
    <cellStyle name="Comma 4 2 10 2 2" xfId="8774"/>
    <cellStyle name="Comma 4 2 10 2 2 2" xfId="36148"/>
    <cellStyle name="Comma 4 2 10 2 3" xfId="8775"/>
    <cellStyle name="Comma 4 2 10 2 3 2" xfId="40054"/>
    <cellStyle name="Comma 4 2 10 2 4" xfId="8776"/>
    <cellStyle name="Comma 4 2 10 2 4 2" xfId="44115"/>
    <cellStyle name="Comma 4 2 10 2 5" xfId="48207"/>
    <cellStyle name="Comma 4 2 10 2 6" xfId="52354"/>
    <cellStyle name="Comma 4 2 10 2 7" xfId="56616"/>
    <cellStyle name="Comma 4 2 10 2 8" xfId="25198"/>
    <cellStyle name="Comma 4 2 10 2 9" xfId="60022"/>
    <cellStyle name="Comma 4 2 10 3" xfId="8777"/>
    <cellStyle name="Comma 4 2 10 3 2" xfId="31273"/>
    <cellStyle name="Comma 4 2 10 4" xfId="8778"/>
    <cellStyle name="Comma 4 2 10 4 2" xfId="34226"/>
    <cellStyle name="Comma 4 2 10 5" xfId="8779"/>
    <cellStyle name="Comma 4 2 10 5 2" xfId="38132"/>
    <cellStyle name="Comma 4 2 10 6" xfId="8780"/>
    <cellStyle name="Comma 4 2 10 6 2" xfId="42164"/>
    <cellStyle name="Comma 4 2 10 7" xfId="46285"/>
    <cellStyle name="Comma 4 2 10 8" xfId="50402"/>
    <cellStyle name="Comma 4 2 10 9" xfId="54694"/>
    <cellStyle name="Comma 4 2 11" xfId="8781"/>
    <cellStyle name="Comma 4 2 11 10" xfId="25199"/>
    <cellStyle name="Comma 4 2 11 11" xfId="60023"/>
    <cellStyle name="Comma 4 2 11 2" xfId="8782"/>
    <cellStyle name="Comma 4 2 11 2 2" xfId="8783"/>
    <cellStyle name="Comma 4 2 11 2 2 2" xfId="36166"/>
    <cellStyle name="Comma 4 2 11 2 3" xfId="8784"/>
    <cellStyle name="Comma 4 2 11 2 3 2" xfId="40072"/>
    <cellStyle name="Comma 4 2 11 2 4" xfId="8785"/>
    <cellStyle name="Comma 4 2 11 2 4 2" xfId="44133"/>
    <cellStyle name="Comma 4 2 11 2 5" xfId="48225"/>
    <cellStyle name="Comma 4 2 11 2 6" xfId="52372"/>
    <cellStyle name="Comma 4 2 11 2 7" xfId="56634"/>
    <cellStyle name="Comma 4 2 11 2 8" xfId="25200"/>
    <cellStyle name="Comma 4 2 11 2 9" xfId="60024"/>
    <cellStyle name="Comma 4 2 11 3" xfId="8786"/>
    <cellStyle name="Comma 4 2 11 3 2" xfId="31274"/>
    <cellStyle name="Comma 4 2 11 4" xfId="8787"/>
    <cellStyle name="Comma 4 2 11 4 2" xfId="34244"/>
    <cellStyle name="Comma 4 2 11 5" xfId="8788"/>
    <cellStyle name="Comma 4 2 11 5 2" xfId="38150"/>
    <cellStyle name="Comma 4 2 11 6" xfId="8789"/>
    <cellStyle name="Comma 4 2 11 6 2" xfId="42182"/>
    <cellStyle name="Comma 4 2 11 7" xfId="46303"/>
    <cellStyle name="Comma 4 2 11 8" xfId="50420"/>
    <cellStyle name="Comma 4 2 11 9" xfId="54712"/>
    <cellStyle name="Comma 4 2 12" xfId="8790"/>
    <cellStyle name="Comma 4 2 12 10" xfId="25201"/>
    <cellStyle name="Comma 4 2 12 11" xfId="60025"/>
    <cellStyle name="Comma 4 2 12 2" xfId="8791"/>
    <cellStyle name="Comma 4 2 12 2 2" xfId="8792"/>
    <cellStyle name="Comma 4 2 12 2 2 2" xfId="36180"/>
    <cellStyle name="Comma 4 2 12 2 3" xfId="8793"/>
    <cellStyle name="Comma 4 2 12 2 3 2" xfId="40086"/>
    <cellStyle name="Comma 4 2 12 2 4" xfId="8794"/>
    <cellStyle name="Comma 4 2 12 2 4 2" xfId="44147"/>
    <cellStyle name="Comma 4 2 12 2 5" xfId="48239"/>
    <cellStyle name="Comma 4 2 12 2 6" xfId="52386"/>
    <cellStyle name="Comma 4 2 12 2 7" xfId="56648"/>
    <cellStyle name="Comma 4 2 12 2 8" xfId="25202"/>
    <cellStyle name="Comma 4 2 12 2 9" xfId="60026"/>
    <cellStyle name="Comma 4 2 12 3" xfId="8795"/>
    <cellStyle name="Comma 4 2 12 3 2" xfId="31275"/>
    <cellStyle name="Comma 4 2 12 4" xfId="8796"/>
    <cellStyle name="Comma 4 2 12 4 2" xfId="34258"/>
    <cellStyle name="Comma 4 2 12 5" xfId="8797"/>
    <cellStyle name="Comma 4 2 12 5 2" xfId="38164"/>
    <cellStyle name="Comma 4 2 12 6" xfId="8798"/>
    <cellStyle name="Comma 4 2 12 6 2" xfId="42196"/>
    <cellStyle name="Comma 4 2 12 7" xfId="46317"/>
    <cellStyle name="Comma 4 2 12 8" xfId="50434"/>
    <cellStyle name="Comma 4 2 12 9" xfId="54726"/>
    <cellStyle name="Comma 4 2 13" xfId="8799"/>
    <cellStyle name="Comma 4 2 13 10" xfId="25203"/>
    <cellStyle name="Comma 4 2 13 11" xfId="60027"/>
    <cellStyle name="Comma 4 2 13 2" xfId="8800"/>
    <cellStyle name="Comma 4 2 13 2 2" xfId="8801"/>
    <cellStyle name="Comma 4 2 13 2 2 2" xfId="36219"/>
    <cellStyle name="Comma 4 2 13 2 3" xfId="8802"/>
    <cellStyle name="Comma 4 2 13 2 3 2" xfId="40125"/>
    <cellStyle name="Comma 4 2 13 2 4" xfId="8803"/>
    <cellStyle name="Comma 4 2 13 2 4 2" xfId="44186"/>
    <cellStyle name="Comma 4 2 13 2 5" xfId="48278"/>
    <cellStyle name="Comma 4 2 13 2 6" xfId="52425"/>
    <cellStyle name="Comma 4 2 13 2 7" xfId="56687"/>
    <cellStyle name="Comma 4 2 13 2 8" xfId="25204"/>
    <cellStyle name="Comma 4 2 13 2 9" xfId="60028"/>
    <cellStyle name="Comma 4 2 13 3" xfId="8804"/>
    <cellStyle name="Comma 4 2 13 3 2" xfId="31276"/>
    <cellStyle name="Comma 4 2 13 4" xfId="8805"/>
    <cellStyle name="Comma 4 2 13 4 2" xfId="34297"/>
    <cellStyle name="Comma 4 2 13 5" xfId="8806"/>
    <cellStyle name="Comma 4 2 13 5 2" xfId="38203"/>
    <cellStyle name="Comma 4 2 13 6" xfId="8807"/>
    <cellStyle name="Comma 4 2 13 6 2" xfId="42235"/>
    <cellStyle name="Comma 4 2 13 7" xfId="46356"/>
    <cellStyle name="Comma 4 2 13 8" xfId="50473"/>
    <cellStyle name="Comma 4 2 13 9" xfId="54765"/>
    <cellStyle name="Comma 4 2 14" xfId="8808"/>
    <cellStyle name="Comma 4 2 14 10" xfId="25205"/>
    <cellStyle name="Comma 4 2 14 11" xfId="60029"/>
    <cellStyle name="Comma 4 2 14 2" xfId="8809"/>
    <cellStyle name="Comma 4 2 14 2 2" xfId="8810"/>
    <cellStyle name="Comma 4 2 14 2 2 2" xfId="36273"/>
    <cellStyle name="Comma 4 2 14 2 3" xfId="8811"/>
    <cellStyle name="Comma 4 2 14 2 3 2" xfId="40179"/>
    <cellStyle name="Comma 4 2 14 2 4" xfId="8812"/>
    <cellStyle name="Comma 4 2 14 2 4 2" xfId="44240"/>
    <cellStyle name="Comma 4 2 14 2 5" xfId="48332"/>
    <cellStyle name="Comma 4 2 14 2 6" xfId="52479"/>
    <cellStyle name="Comma 4 2 14 2 7" xfId="56741"/>
    <cellStyle name="Comma 4 2 14 2 8" xfId="25206"/>
    <cellStyle name="Comma 4 2 14 2 9" xfId="60030"/>
    <cellStyle name="Comma 4 2 14 3" xfId="8813"/>
    <cellStyle name="Comma 4 2 14 3 2" xfId="31277"/>
    <cellStyle name="Comma 4 2 14 4" xfId="8814"/>
    <cellStyle name="Comma 4 2 14 4 2" xfId="34351"/>
    <cellStyle name="Comma 4 2 14 5" xfId="8815"/>
    <cellStyle name="Comma 4 2 14 5 2" xfId="38257"/>
    <cellStyle name="Comma 4 2 14 6" xfId="8816"/>
    <cellStyle name="Comma 4 2 14 6 2" xfId="42289"/>
    <cellStyle name="Comma 4 2 14 7" xfId="46410"/>
    <cellStyle name="Comma 4 2 14 8" xfId="50527"/>
    <cellStyle name="Comma 4 2 14 9" xfId="54819"/>
    <cellStyle name="Comma 4 2 15" xfId="8817"/>
    <cellStyle name="Comma 4 2 15 10" xfId="25207"/>
    <cellStyle name="Comma 4 2 15 11" xfId="60031"/>
    <cellStyle name="Comma 4 2 15 2" xfId="8818"/>
    <cellStyle name="Comma 4 2 15 2 2" xfId="8819"/>
    <cellStyle name="Comma 4 2 15 2 2 2" xfId="36327"/>
    <cellStyle name="Comma 4 2 15 2 3" xfId="8820"/>
    <cellStyle name="Comma 4 2 15 2 3 2" xfId="40233"/>
    <cellStyle name="Comma 4 2 15 2 4" xfId="8821"/>
    <cellStyle name="Comma 4 2 15 2 4 2" xfId="44294"/>
    <cellStyle name="Comma 4 2 15 2 5" xfId="48386"/>
    <cellStyle name="Comma 4 2 15 2 6" xfId="52533"/>
    <cellStyle name="Comma 4 2 15 2 7" xfId="56795"/>
    <cellStyle name="Comma 4 2 15 2 8" xfId="25208"/>
    <cellStyle name="Comma 4 2 15 2 9" xfId="60032"/>
    <cellStyle name="Comma 4 2 15 3" xfId="8822"/>
    <cellStyle name="Comma 4 2 15 3 2" xfId="31278"/>
    <cellStyle name="Comma 4 2 15 4" xfId="8823"/>
    <cellStyle name="Comma 4 2 15 4 2" xfId="34405"/>
    <cellStyle name="Comma 4 2 15 5" xfId="8824"/>
    <cellStyle name="Comma 4 2 15 5 2" xfId="38311"/>
    <cellStyle name="Comma 4 2 15 6" xfId="8825"/>
    <cellStyle name="Comma 4 2 15 6 2" xfId="42343"/>
    <cellStyle name="Comma 4 2 15 7" xfId="46464"/>
    <cellStyle name="Comma 4 2 15 8" xfId="50581"/>
    <cellStyle name="Comma 4 2 15 9" xfId="54873"/>
    <cellStyle name="Comma 4 2 16" xfId="8826"/>
    <cellStyle name="Comma 4 2 16 10" xfId="25209"/>
    <cellStyle name="Comma 4 2 16 11" xfId="60033"/>
    <cellStyle name="Comma 4 2 16 2" xfId="8827"/>
    <cellStyle name="Comma 4 2 16 2 2" xfId="8828"/>
    <cellStyle name="Comma 4 2 16 2 2 2" xfId="36379"/>
    <cellStyle name="Comma 4 2 16 2 3" xfId="8829"/>
    <cellStyle name="Comma 4 2 16 2 3 2" xfId="40285"/>
    <cellStyle name="Comma 4 2 16 2 4" xfId="8830"/>
    <cellStyle name="Comma 4 2 16 2 4 2" xfId="44346"/>
    <cellStyle name="Comma 4 2 16 2 5" xfId="48438"/>
    <cellStyle name="Comma 4 2 16 2 6" xfId="52585"/>
    <cellStyle name="Comma 4 2 16 2 7" xfId="56847"/>
    <cellStyle name="Comma 4 2 16 2 8" xfId="25210"/>
    <cellStyle name="Comma 4 2 16 2 9" xfId="60034"/>
    <cellStyle name="Comma 4 2 16 3" xfId="8831"/>
    <cellStyle name="Comma 4 2 16 3 2" xfId="31279"/>
    <cellStyle name="Comma 4 2 16 4" xfId="8832"/>
    <cellStyle name="Comma 4 2 16 4 2" xfId="34457"/>
    <cellStyle name="Comma 4 2 16 5" xfId="8833"/>
    <cellStyle name="Comma 4 2 16 5 2" xfId="38363"/>
    <cellStyle name="Comma 4 2 16 6" xfId="8834"/>
    <cellStyle name="Comma 4 2 16 6 2" xfId="42395"/>
    <cellStyle name="Comma 4 2 16 7" xfId="46516"/>
    <cellStyle name="Comma 4 2 16 8" xfId="50633"/>
    <cellStyle name="Comma 4 2 16 9" xfId="54925"/>
    <cellStyle name="Comma 4 2 17" xfId="8835"/>
    <cellStyle name="Comma 4 2 17 10" xfId="25211"/>
    <cellStyle name="Comma 4 2 17 11" xfId="60035"/>
    <cellStyle name="Comma 4 2 17 2" xfId="8836"/>
    <cellStyle name="Comma 4 2 17 2 2" xfId="8837"/>
    <cellStyle name="Comma 4 2 17 2 2 2" xfId="36432"/>
    <cellStyle name="Comma 4 2 17 2 3" xfId="8838"/>
    <cellStyle name="Comma 4 2 17 2 3 2" xfId="40338"/>
    <cellStyle name="Comma 4 2 17 2 4" xfId="8839"/>
    <cellStyle name="Comma 4 2 17 2 4 2" xfId="44399"/>
    <cellStyle name="Comma 4 2 17 2 5" xfId="48491"/>
    <cellStyle name="Comma 4 2 17 2 6" xfId="52638"/>
    <cellStyle name="Comma 4 2 17 2 7" xfId="56900"/>
    <cellStyle name="Comma 4 2 17 2 8" xfId="25212"/>
    <cellStyle name="Comma 4 2 17 2 9" xfId="60036"/>
    <cellStyle name="Comma 4 2 17 3" xfId="8840"/>
    <cellStyle name="Comma 4 2 17 3 2" xfId="31280"/>
    <cellStyle name="Comma 4 2 17 4" xfId="8841"/>
    <cellStyle name="Comma 4 2 17 4 2" xfId="34509"/>
    <cellStyle name="Comma 4 2 17 5" xfId="8842"/>
    <cellStyle name="Comma 4 2 17 5 2" xfId="38415"/>
    <cellStyle name="Comma 4 2 17 6" xfId="8843"/>
    <cellStyle name="Comma 4 2 17 6 2" xfId="42448"/>
    <cellStyle name="Comma 4 2 17 7" xfId="46568"/>
    <cellStyle name="Comma 4 2 17 8" xfId="50687"/>
    <cellStyle name="Comma 4 2 17 9" xfId="54977"/>
    <cellStyle name="Comma 4 2 18" xfId="8844"/>
    <cellStyle name="Comma 4 2 18 10" xfId="25213"/>
    <cellStyle name="Comma 4 2 18 11" xfId="60037"/>
    <cellStyle name="Comma 4 2 18 2" xfId="8845"/>
    <cellStyle name="Comma 4 2 18 2 2" xfId="8846"/>
    <cellStyle name="Comma 4 2 18 2 2 2" xfId="36485"/>
    <cellStyle name="Comma 4 2 18 2 3" xfId="8847"/>
    <cellStyle name="Comma 4 2 18 2 3 2" xfId="40391"/>
    <cellStyle name="Comma 4 2 18 2 4" xfId="8848"/>
    <cellStyle name="Comma 4 2 18 2 4 2" xfId="44452"/>
    <cellStyle name="Comma 4 2 18 2 5" xfId="48544"/>
    <cellStyle name="Comma 4 2 18 2 6" xfId="52691"/>
    <cellStyle name="Comma 4 2 18 2 7" xfId="56953"/>
    <cellStyle name="Comma 4 2 18 2 8" xfId="25214"/>
    <cellStyle name="Comma 4 2 18 2 9" xfId="60038"/>
    <cellStyle name="Comma 4 2 18 3" xfId="8849"/>
    <cellStyle name="Comma 4 2 18 3 2" xfId="31281"/>
    <cellStyle name="Comma 4 2 18 4" xfId="8850"/>
    <cellStyle name="Comma 4 2 18 4 2" xfId="34562"/>
    <cellStyle name="Comma 4 2 18 5" xfId="8851"/>
    <cellStyle name="Comma 4 2 18 5 2" xfId="38468"/>
    <cellStyle name="Comma 4 2 18 6" xfId="8852"/>
    <cellStyle name="Comma 4 2 18 6 2" xfId="42501"/>
    <cellStyle name="Comma 4 2 18 7" xfId="46621"/>
    <cellStyle name="Comma 4 2 18 8" xfId="50740"/>
    <cellStyle name="Comma 4 2 18 9" xfId="55030"/>
    <cellStyle name="Comma 4 2 19" xfId="8853"/>
    <cellStyle name="Comma 4 2 19 10" xfId="25215"/>
    <cellStyle name="Comma 4 2 19 11" xfId="60039"/>
    <cellStyle name="Comma 4 2 19 2" xfId="8854"/>
    <cellStyle name="Comma 4 2 19 2 2" xfId="8855"/>
    <cellStyle name="Comma 4 2 19 2 2 2" xfId="36545"/>
    <cellStyle name="Comma 4 2 19 2 3" xfId="8856"/>
    <cellStyle name="Comma 4 2 19 2 3 2" xfId="40451"/>
    <cellStyle name="Comma 4 2 19 2 4" xfId="8857"/>
    <cellStyle name="Comma 4 2 19 2 4 2" xfId="44512"/>
    <cellStyle name="Comma 4 2 19 2 5" xfId="48604"/>
    <cellStyle name="Comma 4 2 19 2 6" xfId="52751"/>
    <cellStyle name="Comma 4 2 19 2 7" xfId="57013"/>
    <cellStyle name="Comma 4 2 19 2 8" xfId="25216"/>
    <cellStyle name="Comma 4 2 19 2 9" xfId="60040"/>
    <cellStyle name="Comma 4 2 19 3" xfId="8858"/>
    <cellStyle name="Comma 4 2 19 3 2" xfId="31282"/>
    <cellStyle name="Comma 4 2 19 4" xfId="8859"/>
    <cellStyle name="Comma 4 2 19 4 2" xfId="34622"/>
    <cellStyle name="Comma 4 2 19 5" xfId="8860"/>
    <cellStyle name="Comma 4 2 19 5 2" xfId="38528"/>
    <cellStyle name="Comma 4 2 19 6" xfId="8861"/>
    <cellStyle name="Comma 4 2 19 6 2" xfId="42561"/>
    <cellStyle name="Comma 4 2 19 7" xfId="46681"/>
    <cellStyle name="Comma 4 2 19 8" xfId="50800"/>
    <cellStyle name="Comma 4 2 19 9" xfId="55090"/>
    <cellStyle name="Comma 4 2 2" xfId="8862"/>
    <cellStyle name="Comma 4 2 2 10" xfId="49446"/>
    <cellStyle name="Comma 4 2 2 11" xfId="53745"/>
    <cellStyle name="Comma 4 2 2 12" xfId="25217"/>
    <cellStyle name="Comma 4 2 2 13" xfId="57912"/>
    <cellStyle name="Comma 4 2 2 14" xfId="60041"/>
    <cellStyle name="Comma 4 2 2 2" xfId="8863"/>
    <cellStyle name="Comma 4 2 2 2 10" xfId="53998"/>
    <cellStyle name="Comma 4 2 2 2 11" xfId="25218"/>
    <cellStyle name="Comma 4 2 2 2 12" xfId="57913"/>
    <cellStyle name="Comma 4 2 2 2 13" xfId="60042"/>
    <cellStyle name="Comma 4 2 2 2 2" xfId="8864"/>
    <cellStyle name="Comma 4 2 2 2 2 10" xfId="25219"/>
    <cellStyle name="Comma 4 2 2 2 2 11" xfId="58078"/>
    <cellStyle name="Comma 4 2 2 2 2 12" xfId="60043"/>
    <cellStyle name="Comma 4 2 2 2 2 2" xfId="8865"/>
    <cellStyle name="Comma 4 2 2 2 2 2 2" xfId="8866"/>
    <cellStyle name="Comma 4 2 2 2 2 2 2 2" xfId="35798"/>
    <cellStyle name="Comma 4 2 2 2 2 2 3" xfId="8867"/>
    <cellStyle name="Comma 4 2 2 2 2 2 3 2" xfId="39704"/>
    <cellStyle name="Comma 4 2 2 2 2 2 4" xfId="8868"/>
    <cellStyle name="Comma 4 2 2 2 2 2 4 2" xfId="43750"/>
    <cellStyle name="Comma 4 2 2 2 2 2 5" xfId="47857"/>
    <cellStyle name="Comma 4 2 2 2 2 2 6" xfId="51989"/>
    <cellStyle name="Comma 4 2 2 2 2 2 7" xfId="56266"/>
    <cellStyle name="Comma 4 2 2 2 2 2 8" xfId="25220"/>
    <cellStyle name="Comma 4 2 2 2 2 2 9" xfId="60044"/>
    <cellStyle name="Comma 4 2 2 2 2 3" xfId="8869"/>
    <cellStyle name="Comma 4 2 2 2 2 3 2" xfId="31285"/>
    <cellStyle name="Comma 4 2 2 2 2 4" xfId="8870"/>
    <cellStyle name="Comma 4 2 2 2 2 4 2" xfId="33853"/>
    <cellStyle name="Comma 4 2 2 2 2 5" xfId="8871"/>
    <cellStyle name="Comma 4 2 2 2 2 5 2" xfId="37782"/>
    <cellStyle name="Comma 4 2 2 2 2 6" xfId="8872"/>
    <cellStyle name="Comma 4 2 2 2 2 6 2" xfId="41799"/>
    <cellStyle name="Comma 4 2 2 2 2 7" xfId="45935"/>
    <cellStyle name="Comma 4 2 2 2 2 8" xfId="50036"/>
    <cellStyle name="Comma 4 2 2 2 2 9" xfId="54344"/>
    <cellStyle name="Comma 4 2 2 2 3" xfId="8873"/>
    <cellStyle name="Comma 4 2 2 2 3 10" xfId="60045"/>
    <cellStyle name="Comma 4 2 2 2 3 2" xfId="8874"/>
    <cellStyle name="Comma 4 2 2 2 3 2 2" xfId="35437"/>
    <cellStyle name="Comma 4 2 2 2 3 3" xfId="8875"/>
    <cellStyle name="Comma 4 2 2 2 3 3 2" xfId="39343"/>
    <cellStyle name="Comma 4 2 2 2 3 4" xfId="8876"/>
    <cellStyle name="Comma 4 2 2 2 3 4 2" xfId="43385"/>
    <cellStyle name="Comma 4 2 2 2 3 5" xfId="47496"/>
    <cellStyle name="Comma 4 2 2 2 3 6" xfId="51624"/>
    <cellStyle name="Comma 4 2 2 2 3 7" xfId="55905"/>
    <cellStyle name="Comma 4 2 2 2 3 8" xfId="25221"/>
    <cellStyle name="Comma 4 2 2 2 3 9" xfId="58184"/>
    <cellStyle name="Comma 4 2 2 2 4" xfId="8877"/>
    <cellStyle name="Comma 4 2 2 2 4 2" xfId="31284"/>
    <cellStyle name="Comma 4 2 2 2 5" xfId="8878"/>
    <cellStyle name="Comma 4 2 2 2 5 2" xfId="33450"/>
    <cellStyle name="Comma 4 2 2 2 6" xfId="8879"/>
    <cellStyle name="Comma 4 2 2 2 6 2" xfId="37425"/>
    <cellStyle name="Comma 4 2 2 2 7" xfId="8880"/>
    <cellStyle name="Comma 4 2 2 2 7 2" xfId="41439"/>
    <cellStyle name="Comma 4 2 2 2 8" xfId="45579"/>
    <cellStyle name="Comma 4 2 2 2 9" xfId="49670"/>
    <cellStyle name="Comma 4 2 2 3" xfId="8881"/>
    <cellStyle name="Comma 4 2 2 3 10" xfId="25222"/>
    <cellStyle name="Comma 4 2 2 3 11" xfId="58077"/>
    <cellStyle name="Comma 4 2 2 3 12" xfId="60046"/>
    <cellStyle name="Comma 4 2 2 3 2" xfId="8882"/>
    <cellStyle name="Comma 4 2 2 3 2 2" xfId="8883"/>
    <cellStyle name="Comma 4 2 2 3 2 2 2" xfId="35799"/>
    <cellStyle name="Comma 4 2 2 3 2 3" xfId="8884"/>
    <cellStyle name="Comma 4 2 2 3 2 3 2" xfId="39705"/>
    <cellStyle name="Comma 4 2 2 3 2 4" xfId="8885"/>
    <cellStyle name="Comma 4 2 2 3 2 4 2" xfId="43751"/>
    <cellStyle name="Comma 4 2 2 3 2 5" xfId="47858"/>
    <cellStyle name="Comma 4 2 2 3 2 6" xfId="51990"/>
    <cellStyle name="Comma 4 2 2 3 2 7" xfId="56267"/>
    <cellStyle name="Comma 4 2 2 3 2 8" xfId="25223"/>
    <cellStyle name="Comma 4 2 2 3 2 9" xfId="60047"/>
    <cellStyle name="Comma 4 2 2 3 3" xfId="8886"/>
    <cellStyle name="Comma 4 2 2 3 3 2" xfId="31286"/>
    <cellStyle name="Comma 4 2 2 3 4" xfId="8887"/>
    <cellStyle name="Comma 4 2 2 3 4 2" xfId="33854"/>
    <cellStyle name="Comma 4 2 2 3 5" xfId="8888"/>
    <cellStyle name="Comma 4 2 2 3 5 2" xfId="37783"/>
    <cellStyle name="Comma 4 2 2 3 6" xfId="8889"/>
    <cellStyle name="Comma 4 2 2 3 6 2" xfId="41800"/>
    <cellStyle name="Comma 4 2 2 3 7" xfId="45936"/>
    <cellStyle name="Comma 4 2 2 3 8" xfId="50037"/>
    <cellStyle name="Comma 4 2 2 3 9" xfId="54345"/>
    <cellStyle name="Comma 4 2 2 4" xfId="8890"/>
    <cellStyle name="Comma 4 2 2 4 10" xfId="60048"/>
    <cellStyle name="Comma 4 2 2 4 2" xfId="8891"/>
    <cellStyle name="Comma 4 2 2 4 2 2" xfId="35219"/>
    <cellStyle name="Comma 4 2 2 4 3" xfId="8892"/>
    <cellStyle name="Comma 4 2 2 4 3 2" xfId="39125"/>
    <cellStyle name="Comma 4 2 2 4 4" xfId="8893"/>
    <cellStyle name="Comma 4 2 2 4 4 2" xfId="43163"/>
    <cellStyle name="Comma 4 2 2 4 5" xfId="47278"/>
    <cellStyle name="Comma 4 2 2 4 6" xfId="51402"/>
    <cellStyle name="Comma 4 2 2 4 7" xfId="55687"/>
    <cellStyle name="Comma 4 2 2 4 8" xfId="25224"/>
    <cellStyle name="Comma 4 2 2 4 9" xfId="58183"/>
    <cellStyle name="Comma 4 2 2 5" xfId="8894"/>
    <cellStyle name="Comma 4 2 2 5 2" xfId="57809"/>
    <cellStyle name="Comma 4 2 2 5 3" xfId="31283"/>
    <cellStyle name="Comma 4 2 2 5 4" xfId="60049"/>
    <cellStyle name="Comma 4 2 2 6" xfId="8895"/>
    <cellStyle name="Comma 4 2 2 6 2" xfId="33234"/>
    <cellStyle name="Comma 4 2 2 7" xfId="8896"/>
    <cellStyle name="Comma 4 2 2 7 2" xfId="37209"/>
    <cellStyle name="Comma 4 2 2 8" xfId="41223"/>
    <cellStyle name="Comma 4 2 2 9" xfId="45363"/>
    <cellStyle name="Comma 4 2 20" xfId="8897"/>
    <cellStyle name="Comma 4 2 20 10" xfId="25225"/>
    <cellStyle name="Comma 4 2 20 11" xfId="60050"/>
    <cellStyle name="Comma 4 2 20 2" xfId="8898"/>
    <cellStyle name="Comma 4 2 20 2 2" xfId="8899"/>
    <cellStyle name="Comma 4 2 20 2 2 2" xfId="36603"/>
    <cellStyle name="Comma 4 2 20 2 3" xfId="8900"/>
    <cellStyle name="Comma 4 2 20 2 3 2" xfId="40509"/>
    <cellStyle name="Comma 4 2 20 2 4" xfId="8901"/>
    <cellStyle name="Comma 4 2 20 2 4 2" xfId="44570"/>
    <cellStyle name="Comma 4 2 20 2 5" xfId="48662"/>
    <cellStyle name="Comma 4 2 20 2 6" xfId="52809"/>
    <cellStyle name="Comma 4 2 20 2 7" xfId="57071"/>
    <cellStyle name="Comma 4 2 20 2 8" xfId="25226"/>
    <cellStyle name="Comma 4 2 20 2 9" xfId="60051"/>
    <cellStyle name="Comma 4 2 20 3" xfId="8902"/>
    <cellStyle name="Comma 4 2 20 3 2" xfId="31287"/>
    <cellStyle name="Comma 4 2 20 4" xfId="8903"/>
    <cellStyle name="Comma 4 2 20 4 2" xfId="34680"/>
    <cellStyle name="Comma 4 2 20 5" xfId="8904"/>
    <cellStyle name="Comma 4 2 20 5 2" xfId="38586"/>
    <cellStyle name="Comma 4 2 20 6" xfId="8905"/>
    <cellStyle name="Comma 4 2 20 6 2" xfId="42619"/>
    <cellStyle name="Comma 4 2 20 7" xfId="46739"/>
    <cellStyle name="Comma 4 2 20 8" xfId="50858"/>
    <cellStyle name="Comma 4 2 20 9" xfId="55148"/>
    <cellStyle name="Comma 4 2 21" xfId="8906"/>
    <cellStyle name="Comma 4 2 21 10" xfId="25227"/>
    <cellStyle name="Comma 4 2 21 11" xfId="60052"/>
    <cellStyle name="Comma 4 2 21 2" xfId="8907"/>
    <cellStyle name="Comma 4 2 21 2 2" xfId="8908"/>
    <cellStyle name="Comma 4 2 21 2 2 2" xfId="36661"/>
    <cellStyle name="Comma 4 2 21 2 3" xfId="8909"/>
    <cellStyle name="Comma 4 2 21 2 3 2" xfId="40566"/>
    <cellStyle name="Comma 4 2 21 2 4" xfId="8910"/>
    <cellStyle name="Comma 4 2 21 2 4 2" xfId="44627"/>
    <cellStyle name="Comma 4 2 21 2 5" xfId="48719"/>
    <cellStyle name="Comma 4 2 21 2 6" xfId="52866"/>
    <cellStyle name="Comma 4 2 21 2 7" xfId="57128"/>
    <cellStyle name="Comma 4 2 21 2 8" xfId="25228"/>
    <cellStyle name="Comma 4 2 21 2 9" xfId="60053"/>
    <cellStyle name="Comma 4 2 21 3" xfId="8911"/>
    <cellStyle name="Comma 4 2 21 3 2" xfId="31288"/>
    <cellStyle name="Comma 4 2 21 4" xfId="8912"/>
    <cellStyle name="Comma 4 2 21 4 2" xfId="34737"/>
    <cellStyle name="Comma 4 2 21 5" xfId="8913"/>
    <cellStyle name="Comma 4 2 21 5 2" xfId="38643"/>
    <cellStyle name="Comma 4 2 21 6" xfId="8914"/>
    <cellStyle name="Comma 4 2 21 6 2" xfId="42676"/>
    <cellStyle name="Comma 4 2 21 7" xfId="46796"/>
    <cellStyle name="Comma 4 2 21 8" xfId="50915"/>
    <cellStyle name="Comma 4 2 21 9" xfId="55205"/>
    <cellStyle name="Comma 4 2 22" xfId="8915"/>
    <cellStyle name="Comma 4 2 22 10" xfId="25229"/>
    <cellStyle name="Comma 4 2 22 11" xfId="60054"/>
    <cellStyle name="Comma 4 2 22 2" xfId="8916"/>
    <cellStyle name="Comma 4 2 22 2 2" xfId="8917"/>
    <cellStyle name="Comma 4 2 22 2 2 2" xfId="36714"/>
    <cellStyle name="Comma 4 2 22 2 3" xfId="8918"/>
    <cellStyle name="Comma 4 2 22 2 3 2" xfId="40619"/>
    <cellStyle name="Comma 4 2 22 2 4" xfId="8919"/>
    <cellStyle name="Comma 4 2 22 2 4 2" xfId="44680"/>
    <cellStyle name="Comma 4 2 22 2 5" xfId="48772"/>
    <cellStyle name="Comma 4 2 22 2 6" xfId="52919"/>
    <cellStyle name="Comma 4 2 22 2 7" xfId="57181"/>
    <cellStyle name="Comma 4 2 22 2 8" xfId="25230"/>
    <cellStyle name="Comma 4 2 22 2 9" xfId="60055"/>
    <cellStyle name="Comma 4 2 22 3" xfId="8920"/>
    <cellStyle name="Comma 4 2 22 3 2" xfId="31289"/>
    <cellStyle name="Comma 4 2 22 4" xfId="8921"/>
    <cellStyle name="Comma 4 2 22 4 2" xfId="34790"/>
    <cellStyle name="Comma 4 2 22 5" xfId="8922"/>
    <cellStyle name="Comma 4 2 22 5 2" xfId="38696"/>
    <cellStyle name="Comma 4 2 22 6" xfId="8923"/>
    <cellStyle name="Comma 4 2 22 6 2" xfId="42729"/>
    <cellStyle name="Comma 4 2 22 7" xfId="46849"/>
    <cellStyle name="Comma 4 2 22 8" xfId="50968"/>
    <cellStyle name="Comma 4 2 22 9" xfId="55258"/>
    <cellStyle name="Comma 4 2 23" xfId="8924"/>
    <cellStyle name="Comma 4 2 23 10" xfId="25231"/>
    <cellStyle name="Comma 4 2 23 11" xfId="60056"/>
    <cellStyle name="Comma 4 2 23 2" xfId="8925"/>
    <cellStyle name="Comma 4 2 23 2 2" xfId="8926"/>
    <cellStyle name="Comma 4 2 23 2 2 2" xfId="36777"/>
    <cellStyle name="Comma 4 2 23 2 3" xfId="8927"/>
    <cellStyle name="Comma 4 2 23 2 3 2" xfId="40681"/>
    <cellStyle name="Comma 4 2 23 2 4" xfId="8928"/>
    <cellStyle name="Comma 4 2 23 2 4 2" xfId="44742"/>
    <cellStyle name="Comma 4 2 23 2 5" xfId="48834"/>
    <cellStyle name="Comma 4 2 23 2 6" xfId="52981"/>
    <cellStyle name="Comma 4 2 23 2 7" xfId="57243"/>
    <cellStyle name="Comma 4 2 23 2 8" xfId="25232"/>
    <cellStyle name="Comma 4 2 23 2 9" xfId="60057"/>
    <cellStyle name="Comma 4 2 23 3" xfId="8929"/>
    <cellStyle name="Comma 4 2 23 3 2" xfId="31290"/>
    <cellStyle name="Comma 4 2 23 4" xfId="8930"/>
    <cellStyle name="Comma 4 2 23 4 2" xfId="34852"/>
    <cellStyle name="Comma 4 2 23 5" xfId="8931"/>
    <cellStyle name="Comma 4 2 23 5 2" xfId="38758"/>
    <cellStyle name="Comma 4 2 23 6" xfId="8932"/>
    <cellStyle name="Comma 4 2 23 6 2" xfId="42791"/>
    <cellStyle name="Comma 4 2 23 7" xfId="46911"/>
    <cellStyle name="Comma 4 2 23 8" xfId="51030"/>
    <cellStyle name="Comma 4 2 23 9" xfId="55320"/>
    <cellStyle name="Comma 4 2 24" xfId="8933"/>
    <cellStyle name="Comma 4 2 24 10" xfId="25233"/>
    <cellStyle name="Comma 4 2 24 11" xfId="60058"/>
    <cellStyle name="Comma 4 2 24 2" xfId="8934"/>
    <cellStyle name="Comma 4 2 24 2 2" xfId="8935"/>
    <cellStyle name="Comma 4 2 24 2 2 2" xfId="36834"/>
    <cellStyle name="Comma 4 2 24 2 3" xfId="8936"/>
    <cellStyle name="Comma 4 2 24 2 3 2" xfId="40738"/>
    <cellStyle name="Comma 4 2 24 2 4" xfId="8937"/>
    <cellStyle name="Comma 4 2 24 2 4 2" xfId="44799"/>
    <cellStyle name="Comma 4 2 24 2 5" xfId="48891"/>
    <cellStyle name="Comma 4 2 24 2 6" xfId="53038"/>
    <cellStyle name="Comma 4 2 24 2 7" xfId="57300"/>
    <cellStyle name="Comma 4 2 24 2 8" xfId="25234"/>
    <cellStyle name="Comma 4 2 24 2 9" xfId="60059"/>
    <cellStyle name="Comma 4 2 24 3" xfId="8938"/>
    <cellStyle name="Comma 4 2 24 3 2" xfId="31291"/>
    <cellStyle name="Comma 4 2 24 4" xfId="8939"/>
    <cellStyle name="Comma 4 2 24 4 2" xfId="34909"/>
    <cellStyle name="Comma 4 2 24 5" xfId="8940"/>
    <cellStyle name="Comma 4 2 24 5 2" xfId="38815"/>
    <cellStyle name="Comma 4 2 24 6" xfId="8941"/>
    <cellStyle name="Comma 4 2 24 6 2" xfId="42848"/>
    <cellStyle name="Comma 4 2 24 7" xfId="46968"/>
    <cellStyle name="Comma 4 2 24 8" xfId="51087"/>
    <cellStyle name="Comma 4 2 24 9" xfId="55377"/>
    <cellStyle name="Comma 4 2 25" xfId="8942"/>
    <cellStyle name="Comma 4 2 25 10" xfId="25235"/>
    <cellStyle name="Comma 4 2 25 11" xfId="60060"/>
    <cellStyle name="Comma 4 2 25 2" xfId="8943"/>
    <cellStyle name="Comma 4 2 25 2 2" xfId="8944"/>
    <cellStyle name="Comma 4 2 25 2 2 2" xfId="36886"/>
    <cellStyle name="Comma 4 2 25 2 3" xfId="8945"/>
    <cellStyle name="Comma 4 2 25 2 3 2" xfId="40790"/>
    <cellStyle name="Comma 4 2 25 2 4" xfId="8946"/>
    <cellStyle name="Comma 4 2 25 2 4 2" xfId="44851"/>
    <cellStyle name="Comma 4 2 25 2 5" xfId="48943"/>
    <cellStyle name="Comma 4 2 25 2 6" xfId="53090"/>
    <cellStyle name="Comma 4 2 25 2 7" xfId="57352"/>
    <cellStyle name="Comma 4 2 25 2 8" xfId="25236"/>
    <cellStyle name="Comma 4 2 25 2 9" xfId="60061"/>
    <cellStyle name="Comma 4 2 25 3" xfId="8947"/>
    <cellStyle name="Comma 4 2 25 3 2" xfId="31292"/>
    <cellStyle name="Comma 4 2 25 4" xfId="8948"/>
    <cellStyle name="Comma 4 2 25 4 2" xfId="34961"/>
    <cellStyle name="Comma 4 2 25 5" xfId="8949"/>
    <cellStyle name="Comma 4 2 25 5 2" xfId="38867"/>
    <cellStyle name="Comma 4 2 25 6" xfId="8950"/>
    <cellStyle name="Comma 4 2 25 6 2" xfId="42900"/>
    <cellStyle name="Comma 4 2 25 7" xfId="47020"/>
    <cellStyle name="Comma 4 2 25 8" xfId="51139"/>
    <cellStyle name="Comma 4 2 25 9" xfId="55429"/>
    <cellStyle name="Comma 4 2 26" xfId="8951"/>
    <cellStyle name="Comma 4 2 26 10" xfId="25237"/>
    <cellStyle name="Comma 4 2 26 11" xfId="60062"/>
    <cellStyle name="Comma 4 2 26 2" xfId="8952"/>
    <cellStyle name="Comma 4 2 26 2 2" xfId="8953"/>
    <cellStyle name="Comma 4 2 26 2 2 2" xfId="36938"/>
    <cellStyle name="Comma 4 2 26 2 3" xfId="8954"/>
    <cellStyle name="Comma 4 2 26 2 3 2" xfId="40842"/>
    <cellStyle name="Comma 4 2 26 2 4" xfId="8955"/>
    <cellStyle name="Comma 4 2 26 2 4 2" xfId="44903"/>
    <cellStyle name="Comma 4 2 26 2 5" xfId="48995"/>
    <cellStyle name="Comma 4 2 26 2 6" xfId="53142"/>
    <cellStyle name="Comma 4 2 26 2 7" xfId="57404"/>
    <cellStyle name="Comma 4 2 26 2 8" xfId="25238"/>
    <cellStyle name="Comma 4 2 26 2 9" xfId="60063"/>
    <cellStyle name="Comma 4 2 26 3" xfId="8956"/>
    <cellStyle name="Comma 4 2 26 3 2" xfId="31293"/>
    <cellStyle name="Comma 4 2 26 4" xfId="8957"/>
    <cellStyle name="Comma 4 2 26 4 2" xfId="35013"/>
    <cellStyle name="Comma 4 2 26 5" xfId="8958"/>
    <cellStyle name="Comma 4 2 26 5 2" xfId="38919"/>
    <cellStyle name="Comma 4 2 26 6" xfId="8959"/>
    <cellStyle name="Comma 4 2 26 6 2" xfId="42952"/>
    <cellStyle name="Comma 4 2 26 7" xfId="47072"/>
    <cellStyle name="Comma 4 2 26 8" xfId="51191"/>
    <cellStyle name="Comma 4 2 26 9" xfId="55481"/>
    <cellStyle name="Comma 4 2 27" xfId="8960"/>
    <cellStyle name="Comma 4 2 27 2" xfId="8961"/>
    <cellStyle name="Comma 4 2 27 2 2" xfId="35067"/>
    <cellStyle name="Comma 4 2 27 3" xfId="8962"/>
    <cellStyle name="Comma 4 2 27 3 2" xfId="38973"/>
    <cellStyle name="Comma 4 2 27 4" xfId="8963"/>
    <cellStyle name="Comma 4 2 27 4 2" xfId="43006"/>
    <cellStyle name="Comma 4 2 27 5" xfId="47126"/>
    <cellStyle name="Comma 4 2 27 6" xfId="51245"/>
    <cellStyle name="Comma 4 2 27 7" xfId="55535"/>
    <cellStyle name="Comma 4 2 27 8" xfId="25239"/>
    <cellStyle name="Comma 4 2 27 9" xfId="60064"/>
    <cellStyle name="Comma 4 2 28" xfId="8964"/>
    <cellStyle name="Comma 4 2 28 2" xfId="8965"/>
    <cellStyle name="Comma 4 2 28 2 2" xfId="35109"/>
    <cellStyle name="Comma 4 2 28 3" xfId="8966"/>
    <cellStyle name="Comma 4 2 28 3 2" xfId="39015"/>
    <cellStyle name="Comma 4 2 28 4" xfId="8967"/>
    <cellStyle name="Comma 4 2 28 4 2" xfId="43048"/>
    <cellStyle name="Comma 4 2 28 5" xfId="47168"/>
    <cellStyle name="Comma 4 2 28 6" xfId="51287"/>
    <cellStyle name="Comma 4 2 28 7" xfId="55577"/>
    <cellStyle name="Comma 4 2 28 8" xfId="25240"/>
    <cellStyle name="Comma 4 2 28 9" xfId="60065"/>
    <cellStyle name="Comma 4 2 29" xfId="8968"/>
    <cellStyle name="Comma 4 2 29 2" xfId="8969"/>
    <cellStyle name="Comma 4 2 29 2 2" xfId="36992"/>
    <cellStyle name="Comma 4 2 29 3" xfId="8970"/>
    <cellStyle name="Comma 4 2 29 3 2" xfId="40896"/>
    <cellStyle name="Comma 4 2 29 4" xfId="8971"/>
    <cellStyle name="Comma 4 2 29 4 2" xfId="44957"/>
    <cellStyle name="Comma 4 2 29 5" xfId="49049"/>
    <cellStyle name="Comma 4 2 29 6" xfId="53196"/>
    <cellStyle name="Comma 4 2 29 7" xfId="57458"/>
    <cellStyle name="Comma 4 2 29 8" xfId="25241"/>
    <cellStyle name="Comma 4 2 29 9" xfId="60066"/>
    <cellStyle name="Comma 4 2 3" xfId="8972"/>
    <cellStyle name="Comma 4 2 3 10" xfId="53874"/>
    <cellStyle name="Comma 4 2 3 11" xfId="25242"/>
    <cellStyle name="Comma 4 2 3 12" xfId="57914"/>
    <cellStyle name="Comma 4 2 3 13" xfId="60067"/>
    <cellStyle name="Comma 4 2 3 2" xfId="8973"/>
    <cellStyle name="Comma 4 2 3 2 10" xfId="25243"/>
    <cellStyle name="Comma 4 2 3 2 11" xfId="58079"/>
    <cellStyle name="Comma 4 2 3 2 12" xfId="60068"/>
    <cellStyle name="Comma 4 2 3 2 2" xfId="8974"/>
    <cellStyle name="Comma 4 2 3 2 2 2" xfId="8975"/>
    <cellStyle name="Comma 4 2 3 2 2 2 2" xfId="35800"/>
    <cellStyle name="Comma 4 2 3 2 2 3" xfId="8976"/>
    <cellStyle name="Comma 4 2 3 2 2 3 2" xfId="39706"/>
    <cellStyle name="Comma 4 2 3 2 2 4" xfId="8977"/>
    <cellStyle name="Comma 4 2 3 2 2 4 2" xfId="43752"/>
    <cellStyle name="Comma 4 2 3 2 2 5" xfId="47859"/>
    <cellStyle name="Comma 4 2 3 2 2 6" xfId="51991"/>
    <cellStyle name="Comma 4 2 3 2 2 7" xfId="56268"/>
    <cellStyle name="Comma 4 2 3 2 2 8" xfId="25244"/>
    <cellStyle name="Comma 4 2 3 2 2 9" xfId="60069"/>
    <cellStyle name="Comma 4 2 3 2 3" xfId="8978"/>
    <cellStyle name="Comma 4 2 3 2 3 2" xfId="31295"/>
    <cellStyle name="Comma 4 2 3 2 4" xfId="8979"/>
    <cellStyle name="Comma 4 2 3 2 4 2" xfId="33855"/>
    <cellStyle name="Comma 4 2 3 2 5" xfId="8980"/>
    <cellStyle name="Comma 4 2 3 2 5 2" xfId="37784"/>
    <cellStyle name="Comma 4 2 3 2 6" xfId="8981"/>
    <cellStyle name="Comma 4 2 3 2 6 2" xfId="41801"/>
    <cellStyle name="Comma 4 2 3 2 7" xfId="45937"/>
    <cellStyle name="Comma 4 2 3 2 8" xfId="50038"/>
    <cellStyle name="Comma 4 2 3 2 9" xfId="54346"/>
    <cellStyle name="Comma 4 2 3 3" xfId="8982"/>
    <cellStyle name="Comma 4 2 3 3 10" xfId="60070"/>
    <cellStyle name="Comma 4 2 3 3 2" xfId="8983"/>
    <cellStyle name="Comma 4 2 3 3 2 2" xfId="35327"/>
    <cellStyle name="Comma 4 2 3 3 3" xfId="8984"/>
    <cellStyle name="Comma 4 2 3 3 3 2" xfId="39233"/>
    <cellStyle name="Comma 4 2 3 3 4" xfId="8985"/>
    <cellStyle name="Comma 4 2 3 3 4 2" xfId="43274"/>
    <cellStyle name="Comma 4 2 3 3 5" xfId="47386"/>
    <cellStyle name="Comma 4 2 3 3 6" xfId="51513"/>
    <cellStyle name="Comma 4 2 3 3 7" xfId="55795"/>
    <cellStyle name="Comma 4 2 3 3 8" xfId="25245"/>
    <cellStyle name="Comma 4 2 3 3 9" xfId="58185"/>
    <cellStyle name="Comma 4 2 3 4" xfId="8986"/>
    <cellStyle name="Comma 4 2 3 4 2" xfId="31294"/>
    <cellStyle name="Comma 4 2 3 4 3" xfId="60071"/>
    <cellStyle name="Comma 4 2 3 5" xfId="8987"/>
    <cellStyle name="Comma 4 2 3 5 2" xfId="33340"/>
    <cellStyle name="Comma 4 2 3 6" xfId="8988"/>
    <cellStyle name="Comma 4 2 3 6 2" xfId="37315"/>
    <cellStyle name="Comma 4 2 3 7" xfId="41329"/>
    <cellStyle name="Comma 4 2 3 8" xfId="45469"/>
    <cellStyle name="Comma 4 2 3 9" xfId="49559"/>
    <cellStyle name="Comma 4 2 30" xfId="8989"/>
    <cellStyle name="Comma 4 2 30 2" xfId="8990"/>
    <cellStyle name="Comma 4 2 30 2 2" xfId="37049"/>
    <cellStyle name="Comma 4 2 30 3" xfId="8991"/>
    <cellStyle name="Comma 4 2 30 3 2" xfId="40952"/>
    <cellStyle name="Comma 4 2 30 4" xfId="45013"/>
    <cellStyle name="Comma 4 2 30 5" xfId="49105"/>
    <cellStyle name="Comma 4 2 30 6" xfId="53252"/>
    <cellStyle name="Comma 4 2 30 7" xfId="57514"/>
    <cellStyle name="Comma 4 2 30 8" xfId="31272"/>
    <cellStyle name="Comma 4 2 30 9" xfId="60072"/>
    <cellStyle name="Comma 4 2 31" xfId="8992"/>
    <cellStyle name="Comma 4 2 31 2" xfId="8993"/>
    <cellStyle name="Comma 4 2 31 2 2" xfId="41010"/>
    <cellStyle name="Comma 4 2 31 3" xfId="45071"/>
    <cellStyle name="Comma 4 2 31 4" xfId="49163"/>
    <cellStyle name="Comma 4 2 31 5" xfId="53310"/>
    <cellStyle name="Comma 4 2 31 6" xfId="57572"/>
    <cellStyle name="Comma 4 2 31 7" xfId="33114"/>
    <cellStyle name="Comma 4 2 32" xfId="8994"/>
    <cellStyle name="Comma 4 2 32 2" xfId="45133"/>
    <cellStyle name="Comma 4 2 32 3" xfId="49225"/>
    <cellStyle name="Comma 4 2 32 4" xfId="53372"/>
    <cellStyle name="Comma 4 2 32 5" xfId="57634"/>
    <cellStyle name="Comma 4 2 32 6" xfId="37125"/>
    <cellStyle name="Comma 4 2 33" xfId="41135"/>
    <cellStyle name="Comma 4 2 33 2" xfId="49283"/>
    <cellStyle name="Comma 4 2 33 3" xfId="53430"/>
    <cellStyle name="Comma 4 2 33 4" xfId="57692"/>
    <cellStyle name="Comma 4 2 34" xfId="45272"/>
    <cellStyle name="Comma 4 2 34 2" xfId="53489"/>
    <cellStyle name="Comma 4 2 34 3" xfId="57751"/>
    <cellStyle name="Comma 4 2 35" xfId="49331"/>
    <cellStyle name="Comma 4 2 36" xfId="53610"/>
    <cellStyle name="Comma 4 2 37" xfId="25196"/>
    <cellStyle name="Comma 4 2 38" xfId="57911"/>
    <cellStyle name="Comma 4 2 39" xfId="60020"/>
    <cellStyle name="Comma 4 2 4" xfId="8995"/>
    <cellStyle name="Comma 4 2 4 10" xfId="54113"/>
    <cellStyle name="Comma 4 2 4 11" xfId="25246"/>
    <cellStyle name="Comma 4 2 4 12" xfId="58076"/>
    <cellStyle name="Comma 4 2 4 13" xfId="60073"/>
    <cellStyle name="Comma 4 2 4 2" xfId="8996"/>
    <cellStyle name="Comma 4 2 4 2 10" xfId="25247"/>
    <cellStyle name="Comma 4 2 4 2 11" xfId="60074"/>
    <cellStyle name="Comma 4 2 4 2 2" xfId="8997"/>
    <cellStyle name="Comma 4 2 4 2 2 2" xfId="8998"/>
    <cellStyle name="Comma 4 2 4 2 2 2 2" xfId="35801"/>
    <cellStyle name="Comma 4 2 4 2 2 3" xfId="8999"/>
    <cellStyle name="Comma 4 2 4 2 2 3 2" xfId="39707"/>
    <cellStyle name="Comma 4 2 4 2 2 4" xfId="9000"/>
    <cellStyle name="Comma 4 2 4 2 2 4 2" xfId="43753"/>
    <cellStyle name="Comma 4 2 4 2 2 5" xfId="47860"/>
    <cellStyle name="Comma 4 2 4 2 2 6" xfId="51992"/>
    <cellStyle name="Comma 4 2 4 2 2 7" xfId="56269"/>
    <cellStyle name="Comma 4 2 4 2 2 8" xfId="25248"/>
    <cellStyle name="Comma 4 2 4 2 2 9" xfId="60075"/>
    <cellStyle name="Comma 4 2 4 2 3" xfId="9001"/>
    <cellStyle name="Comma 4 2 4 2 3 2" xfId="31297"/>
    <cellStyle name="Comma 4 2 4 2 4" xfId="9002"/>
    <cellStyle name="Comma 4 2 4 2 4 2" xfId="33856"/>
    <cellStyle name="Comma 4 2 4 2 5" xfId="9003"/>
    <cellStyle name="Comma 4 2 4 2 5 2" xfId="37785"/>
    <cellStyle name="Comma 4 2 4 2 6" xfId="9004"/>
    <cellStyle name="Comma 4 2 4 2 6 2" xfId="41802"/>
    <cellStyle name="Comma 4 2 4 2 7" xfId="45938"/>
    <cellStyle name="Comma 4 2 4 2 8" xfId="50039"/>
    <cellStyle name="Comma 4 2 4 2 9" xfId="54347"/>
    <cellStyle name="Comma 4 2 4 3" xfId="9005"/>
    <cellStyle name="Comma 4 2 4 3 2" xfId="9006"/>
    <cellStyle name="Comma 4 2 4 3 2 2" xfId="35560"/>
    <cellStyle name="Comma 4 2 4 3 3" xfId="9007"/>
    <cellStyle name="Comma 4 2 4 3 3 2" xfId="39466"/>
    <cellStyle name="Comma 4 2 4 3 4" xfId="9008"/>
    <cellStyle name="Comma 4 2 4 3 4 2" xfId="43511"/>
    <cellStyle name="Comma 4 2 4 3 5" xfId="47619"/>
    <cellStyle name="Comma 4 2 4 3 6" xfId="51750"/>
    <cellStyle name="Comma 4 2 4 3 7" xfId="56028"/>
    <cellStyle name="Comma 4 2 4 3 8" xfId="25249"/>
    <cellStyle name="Comma 4 2 4 3 9" xfId="60076"/>
    <cellStyle name="Comma 4 2 4 4" xfId="9009"/>
    <cellStyle name="Comma 4 2 4 4 2" xfId="31296"/>
    <cellStyle name="Comma 4 2 4 5" xfId="9010"/>
    <cellStyle name="Comma 4 2 4 5 2" xfId="33569"/>
    <cellStyle name="Comma 4 2 4 6" xfId="9011"/>
    <cellStyle name="Comma 4 2 4 6 2" xfId="37544"/>
    <cellStyle name="Comma 4 2 4 7" xfId="9012"/>
    <cellStyle name="Comma 4 2 4 7 2" xfId="41558"/>
    <cellStyle name="Comma 4 2 4 8" xfId="45697"/>
    <cellStyle name="Comma 4 2 4 9" xfId="49796"/>
    <cellStyle name="Comma 4 2 5" xfId="9013"/>
    <cellStyle name="Comma 4 2 5 10" xfId="54131"/>
    <cellStyle name="Comma 4 2 5 11" xfId="25250"/>
    <cellStyle name="Comma 4 2 5 12" xfId="58182"/>
    <cellStyle name="Comma 4 2 5 13" xfId="60077"/>
    <cellStyle name="Comma 4 2 5 2" xfId="9014"/>
    <cellStyle name="Comma 4 2 5 2 10" xfId="25251"/>
    <cellStyle name="Comma 4 2 5 2 11" xfId="60078"/>
    <cellStyle name="Comma 4 2 5 2 2" xfId="9015"/>
    <cellStyle name="Comma 4 2 5 2 2 2" xfId="9016"/>
    <cellStyle name="Comma 4 2 5 2 2 2 2" xfId="35802"/>
    <cellStyle name="Comma 4 2 5 2 2 3" xfId="9017"/>
    <cellStyle name="Comma 4 2 5 2 2 3 2" xfId="39708"/>
    <cellStyle name="Comma 4 2 5 2 2 4" xfId="9018"/>
    <cellStyle name="Comma 4 2 5 2 2 4 2" xfId="43754"/>
    <cellStyle name="Comma 4 2 5 2 2 5" xfId="47861"/>
    <cellStyle name="Comma 4 2 5 2 2 6" xfId="51993"/>
    <cellStyle name="Comma 4 2 5 2 2 7" xfId="56270"/>
    <cellStyle name="Comma 4 2 5 2 2 8" xfId="25252"/>
    <cellStyle name="Comma 4 2 5 2 2 9" xfId="60079"/>
    <cellStyle name="Comma 4 2 5 2 3" xfId="9019"/>
    <cellStyle name="Comma 4 2 5 2 3 2" xfId="31299"/>
    <cellStyle name="Comma 4 2 5 2 4" xfId="9020"/>
    <cellStyle name="Comma 4 2 5 2 4 2" xfId="33857"/>
    <cellStyle name="Comma 4 2 5 2 5" xfId="9021"/>
    <cellStyle name="Comma 4 2 5 2 5 2" xfId="37786"/>
    <cellStyle name="Comma 4 2 5 2 6" xfId="9022"/>
    <cellStyle name="Comma 4 2 5 2 6 2" xfId="41803"/>
    <cellStyle name="Comma 4 2 5 2 7" xfId="45939"/>
    <cellStyle name="Comma 4 2 5 2 8" xfId="50040"/>
    <cellStyle name="Comma 4 2 5 2 9" xfId="54348"/>
    <cellStyle name="Comma 4 2 5 3" xfId="9023"/>
    <cellStyle name="Comma 4 2 5 3 2" xfId="9024"/>
    <cellStyle name="Comma 4 2 5 3 2 2" xfId="35578"/>
    <cellStyle name="Comma 4 2 5 3 3" xfId="9025"/>
    <cellStyle name="Comma 4 2 5 3 3 2" xfId="39484"/>
    <cellStyle name="Comma 4 2 5 3 4" xfId="9026"/>
    <cellStyle name="Comma 4 2 5 3 4 2" xfId="43529"/>
    <cellStyle name="Comma 4 2 5 3 5" xfId="47637"/>
    <cellStyle name="Comma 4 2 5 3 6" xfId="51768"/>
    <cellStyle name="Comma 4 2 5 3 7" xfId="56046"/>
    <cellStyle name="Comma 4 2 5 3 8" xfId="25253"/>
    <cellStyle name="Comma 4 2 5 3 9" xfId="60080"/>
    <cellStyle name="Comma 4 2 5 4" xfId="9027"/>
    <cellStyle name="Comma 4 2 5 4 2" xfId="31298"/>
    <cellStyle name="Comma 4 2 5 5" xfId="9028"/>
    <cellStyle name="Comma 4 2 5 5 2" xfId="33587"/>
    <cellStyle name="Comma 4 2 5 6" xfId="9029"/>
    <cellStyle name="Comma 4 2 5 6 2" xfId="37562"/>
    <cellStyle name="Comma 4 2 5 7" xfId="9030"/>
    <cellStyle name="Comma 4 2 5 7 2" xfId="41576"/>
    <cellStyle name="Comma 4 2 5 8" xfId="45715"/>
    <cellStyle name="Comma 4 2 5 9" xfId="49814"/>
    <cellStyle name="Comma 4 2 6" xfId="9031"/>
    <cellStyle name="Comma 4 2 6 10" xfId="54145"/>
    <cellStyle name="Comma 4 2 6 11" xfId="25254"/>
    <cellStyle name="Comma 4 2 6 12" xfId="60081"/>
    <cellStyle name="Comma 4 2 6 2" xfId="9032"/>
    <cellStyle name="Comma 4 2 6 2 10" xfId="25255"/>
    <cellStyle name="Comma 4 2 6 2 11" xfId="60082"/>
    <cellStyle name="Comma 4 2 6 2 2" xfId="9033"/>
    <cellStyle name="Comma 4 2 6 2 2 2" xfId="9034"/>
    <cellStyle name="Comma 4 2 6 2 2 2 2" xfId="35803"/>
    <cellStyle name="Comma 4 2 6 2 2 3" xfId="9035"/>
    <cellStyle name="Comma 4 2 6 2 2 3 2" xfId="39709"/>
    <cellStyle name="Comma 4 2 6 2 2 4" xfId="9036"/>
    <cellStyle name="Comma 4 2 6 2 2 4 2" xfId="43755"/>
    <cellStyle name="Comma 4 2 6 2 2 5" xfId="47862"/>
    <cellStyle name="Comma 4 2 6 2 2 6" xfId="51994"/>
    <cellStyle name="Comma 4 2 6 2 2 7" xfId="56271"/>
    <cellStyle name="Comma 4 2 6 2 2 8" xfId="25256"/>
    <cellStyle name="Comma 4 2 6 2 2 9" xfId="60083"/>
    <cellStyle name="Comma 4 2 6 2 3" xfId="9037"/>
    <cellStyle name="Comma 4 2 6 2 3 2" xfId="31301"/>
    <cellStyle name="Comma 4 2 6 2 4" xfId="9038"/>
    <cellStyle name="Comma 4 2 6 2 4 2" xfId="33858"/>
    <cellStyle name="Comma 4 2 6 2 5" xfId="9039"/>
    <cellStyle name="Comma 4 2 6 2 5 2" xfId="37787"/>
    <cellStyle name="Comma 4 2 6 2 6" xfId="9040"/>
    <cellStyle name="Comma 4 2 6 2 6 2" xfId="41804"/>
    <cellStyle name="Comma 4 2 6 2 7" xfId="45940"/>
    <cellStyle name="Comma 4 2 6 2 8" xfId="50041"/>
    <cellStyle name="Comma 4 2 6 2 9" xfId="54349"/>
    <cellStyle name="Comma 4 2 6 3" xfId="9041"/>
    <cellStyle name="Comma 4 2 6 3 2" xfId="9042"/>
    <cellStyle name="Comma 4 2 6 3 2 2" xfId="35592"/>
    <cellStyle name="Comma 4 2 6 3 3" xfId="9043"/>
    <cellStyle name="Comma 4 2 6 3 3 2" xfId="39498"/>
    <cellStyle name="Comma 4 2 6 3 4" xfId="9044"/>
    <cellStyle name="Comma 4 2 6 3 4 2" xfId="43543"/>
    <cellStyle name="Comma 4 2 6 3 5" xfId="47651"/>
    <cellStyle name="Comma 4 2 6 3 6" xfId="51782"/>
    <cellStyle name="Comma 4 2 6 3 7" xfId="56060"/>
    <cellStyle name="Comma 4 2 6 3 8" xfId="25257"/>
    <cellStyle name="Comma 4 2 6 3 9" xfId="60084"/>
    <cellStyle name="Comma 4 2 6 4" xfId="9045"/>
    <cellStyle name="Comma 4 2 6 4 2" xfId="31300"/>
    <cellStyle name="Comma 4 2 6 5" xfId="9046"/>
    <cellStyle name="Comma 4 2 6 5 2" xfId="33601"/>
    <cellStyle name="Comma 4 2 6 6" xfId="9047"/>
    <cellStyle name="Comma 4 2 6 6 2" xfId="37576"/>
    <cellStyle name="Comma 4 2 6 7" xfId="9048"/>
    <cellStyle name="Comma 4 2 6 7 2" xfId="41590"/>
    <cellStyle name="Comma 4 2 6 8" xfId="45729"/>
    <cellStyle name="Comma 4 2 6 9" xfId="49828"/>
    <cellStyle name="Comma 4 2 7" xfId="9049"/>
    <cellStyle name="Comma 4 2 7 10" xfId="25258"/>
    <cellStyle name="Comma 4 2 7 11" xfId="60085"/>
    <cellStyle name="Comma 4 2 7 2" xfId="9050"/>
    <cellStyle name="Comma 4 2 7 2 2" xfId="9051"/>
    <cellStyle name="Comma 4 2 7 2 2 2" xfId="35804"/>
    <cellStyle name="Comma 4 2 7 2 3" xfId="9052"/>
    <cellStyle name="Comma 4 2 7 2 3 2" xfId="39710"/>
    <cellStyle name="Comma 4 2 7 2 4" xfId="9053"/>
    <cellStyle name="Comma 4 2 7 2 4 2" xfId="43756"/>
    <cellStyle name="Comma 4 2 7 2 5" xfId="47863"/>
    <cellStyle name="Comma 4 2 7 2 6" xfId="51995"/>
    <cellStyle name="Comma 4 2 7 2 7" xfId="56272"/>
    <cellStyle name="Comma 4 2 7 2 8" xfId="25259"/>
    <cellStyle name="Comma 4 2 7 2 9" xfId="60086"/>
    <cellStyle name="Comma 4 2 7 3" xfId="9054"/>
    <cellStyle name="Comma 4 2 7 3 2" xfId="31302"/>
    <cellStyle name="Comma 4 2 7 4" xfId="9055"/>
    <cellStyle name="Comma 4 2 7 4 2" xfId="33859"/>
    <cellStyle name="Comma 4 2 7 5" xfId="9056"/>
    <cellStyle name="Comma 4 2 7 5 2" xfId="37788"/>
    <cellStyle name="Comma 4 2 7 6" xfId="9057"/>
    <cellStyle name="Comma 4 2 7 6 2" xfId="41805"/>
    <cellStyle name="Comma 4 2 7 7" xfId="45941"/>
    <cellStyle name="Comma 4 2 7 8" xfId="50042"/>
    <cellStyle name="Comma 4 2 7 9" xfId="54350"/>
    <cellStyle name="Comma 4 2 8" xfId="9058"/>
    <cellStyle name="Comma 4 2 8 10" xfId="25260"/>
    <cellStyle name="Comma 4 2 8 11" xfId="60087"/>
    <cellStyle name="Comma 4 2 8 2" xfId="9059"/>
    <cellStyle name="Comma 4 2 8 2 2" xfId="9060"/>
    <cellStyle name="Comma 4 2 8 2 2 2" xfId="36116"/>
    <cellStyle name="Comma 4 2 8 2 3" xfId="9061"/>
    <cellStyle name="Comma 4 2 8 2 3 2" xfId="40022"/>
    <cellStyle name="Comma 4 2 8 2 4" xfId="9062"/>
    <cellStyle name="Comma 4 2 8 2 4 2" xfId="44083"/>
    <cellStyle name="Comma 4 2 8 2 5" xfId="48175"/>
    <cellStyle name="Comma 4 2 8 2 6" xfId="52322"/>
    <cellStyle name="Comma 4 2 8 2 7" xfId="56584"/>
    <cellStyle name="Comma 4 2 8 2 8" xfId="25261"/>
    <cellStyle name="Comma 4 2 8 2 9" xfId="60088"/>
    <cellStyle name="Comma 4 2 8 3" xfId="9063"/>
    <cellStyle name="Comma 4 2 8 3 2" xfId="31303"/>
    <cellStyle name="Comma 4 2 8 4" xfId="9064"/>
    <cellStyle name="Comma 4 2 8 4 2" xfId="34194"/>
    <cellStyle name="Comma 4 2 8 5" xfId="9065"/>
    <cellStyle name="Comma 4 2 8 5 2" xfId="38100"/>
    <cellStyle name="Comma 4 2 8 6" xfId="9066"/>
    <cellStyle name="Comma 4 2 8 6 2" xfId="42132"/>
    <cellStyle name="Comma 4 2 8 7" xfId="46253"/>
    <cellStyle name="Comma 4 2 8 8" xfId="50370"/>
    <cellStyle name="Comma 4 2 8 9" xfId="54662"/>
    <cellStyle name="Comma 4 2 9" xfId="9067"/>
    <cellStyle name="Comma 4 2 9 10" xfId="25262"/>
    <cellStyle name="Comma 4 2 9 11" xfId="60089"/>
    <cellStyle name="Comma 4 2 9 2" xfId="9068"/>
    <cellStyle name="Comma 4 2 9 2 2" xfId="9069"/>
    <cellStyle name="Comma 4 2 9 2 2 2" xfId="36132"/>
    <cellStyle name="Comma 4 2 9 2 3" xfId="9070"/>
    <cellStyle name="Comma 4 2 9 2 3 2" xfId="40038"/>
    <cellStyle name="Comma 4 2 9 2 4" xfId="9071"/>
    <cellStyle name="Comma 4 2 9 2 4 2" xfId="44099"/>
    <cellStyle name="Comma 4 2 9 2 5" xfId="48191"/>
    <cellStyle name="Comma 4 2 9 2 6" xfId="52338"/>
    <cellStyle name="Comma 4 2 9 2 7" xfId="56600"/>
    <cellStyle name="Comma 4 2 9 2 8" xfId="25263"/>
    <cellStyle name="Comma 4 2 9 2 9" xfId="60090"/>
    <cellStyle name="Comma 4 2 9 3" xfId="9072"/>
    <cellStyle name="Comma 4 2 9 3 2" xfId="31304"/>
    <cellStyle name="Comma 4 2 9 4" xfId="9073"/>
    <cellStyle name="Comma 4 2 9 4 2" xfId="34210"/>
    <cellStyle name="Comma 4 2 9 5" xfId="9074"/>
    <cellStyle name="Comma 4 2 9 5 2" xfId="38116"/>
    <cellStyle name="Comma 4 2 9 6" xfId="9075"/>
    <cellStyle name="Comma 4 2 9 6 2" xfId="42148"/>
    <cellStyle name="Comma 4 2 9 7" xfId="46269"/>
    <cellStyle name="Comma 4 2 9 8" xfId="50386"/>
    <cellStyle name="Comma 4 2 9 9" xfId="54678"/>
    <cellStyle name="Comma 4 20" xfId="9076"/>
    <cellStyle name="Comma 4 20 10" xfId="25264"/>
    <cellStyle name="Comma 4 20 11" xfId="60091"/>
    <cellStyle name="Comma 4 20 2" xfId="9077"/>
    <cellStyle name="Comma 4 20 2 2" xfId="9078"/>
    <cellStyle name="Comma 4 20 2 2 2" xfId="36115"/>
    <cellStyle name="Comma 4 20 2 3" xfId="9079"/>
    <cellStyle name="Comma 4 20 2 3 2" xfId="40021"/>
    <cellStyle name="Comma 4 20 2 4" xfId="9080"/>
    <cellStyle name="Comma 4 20 2 4 2" xfId="44082"/>
    <cellStyle name="Comma 4 20 2 5" xfId="48174"/>
    <cellStyle name="Comma 4 20 2 6" xfId="52321"/>
    <cellStyle name="Comma 4 20 2 7" xfId="56583"/>
    <cellStyle name="Comma 4 20 2 8" xfId="25265"/>
    <cellStyle name="Comma 4 20 2 9" xfId="60092"/>
    <cellStyle name="Comma 4 20 3" xfId="9081"/>
    <cellStyle name="Comma 4 20 3 2" xfId="31305"/>
    <cellStyle name="Comma 4 20 4" xfId="9082"/>
    <cellStyle name="Comma 4 20 4 2" xfId="34193"/>
    <cellStyle name="Comma 4 20 5" xfId="9083"/>
    <cellStyle name="Comma 4 20 5 2" xfId="38099"/>
    <cellStyle name="Comma 4 20 6" xfId="9084"/>
    <cellStyle name="Comma 4 20 6 2" xfId="42131"/>
    <cellStyle name="Comma 4 20 7" xfId="46252"/>
    <cellStyle name="Comma 4 20 8" xfId="50369"/>
    <cellStyle name="Comma 4 20 9" xfId="54661"/>
    <cellStyle name="Comma 4 21" xfId="9085"/>
    <cellStyle name="Comma 4 21 10" xfId="25266"/>
    <cellStyle name="Comma 4 21 11" xfId="60093"/>
    <cellStyle name="Comma 4 21 2" xfId="9086"/>
    <cellStyle name="Comma 4 21 2 2" xfId="9087"/>
    <cellStyle name="Comma 4 21 2 2 2" xfId="36131"/>
    <cellStyle name="Comma 4 21 2 3" xfId="9088"/>
    <cellStyle name="Comma 4 21 2 3 2" xfId="40037"/>
    <cellStyle name="Comma 4 21 2 4" xfId="9089"/>
    <cellStyle name="Comma 4 21 2 4 2" xfId="44098"/>
    <cellStyle name="Comma 4 21 2 5" xfId="48190"/>
    <cellStyle name="Comma 4 21 2 6" xfId="52337"/>
    <cellStyle name="Comma 4 21 2 7" xfId="56599"/>
    <cellStyle name="Comma 4 21 2 8" xfId="25267"/>
    <cellStyle name="Comma 4 21 2 9" xfId="60094"/>
    <cellStyle name="Comma 4 21 3" xfId="9090"/>
    <cellStyle name="Comma 4 21 3 2" xfId="31306"/>
    <cellStyle name="Comma 4 21 4" xfId="9091"/>
    <cellStyle name="Comma 4 21 4 2" xfId="34209"/>
    <cellStyle name="Comma 4 21 5" xfId="9092"/>
    <cellStyle name="Comma 4 21 5 2" xfId="38115"/>
    <cellStyle name="Comma 4 21 6" xfId="9093"/>
    <cellStyle name="Comma 4 21 6 2" xfId="42147"/>
    <cellStyle name="Comma 4 21 7" xfId="46268"/>
    <cellStyle name="Comma 4 21 8" xfId="50385"/>
    <cellStyle name="Comma 4 21 9" xfId="54677"/>
    <cellStyle name="Comma 4 22" xfId="9094"/>
    <cellStyle name="Comma 4 22 10" xfId="25268"/>
    <cellStyle name="Comma 4 22 11" xfId="60095"/>
    <cellStyle name="Comma 4 22 2" xfId="9095"/>
    <cellStyle name="Comma 4 22 2 2" xfId="9096"/>
    <cellStyle name="Comma 4 22 2 2 2" xfId="36147"/>
    <cellStyle name="Comma 4 22 2 3" xfId="9097"/>
    <cellStyle name="Comma 4 22 2 3 2" xfId="40053"/>
    <cellStyle name="Comma 4 22 2 4" xfId="9098"/>
    <cellStyle name="Comma 4 22 2 4 2" xfId="44114"/>
    <cellStyle name="Comma 4 22 2 5" xfId="48206"/>
    <cellStyle name="Comma 4 22 2 6" xfId="52353"/>
    <cellStyle name="Comma 4 22 2 7" xfId="56615"/>
    <cellStyle name="Comma 4 22 2 8" xfId="25269"/>
    <cellStyle name="Comma 4 22 2 9" xfId="60096"/>
    <cellStyle name="Comma 4 22 3" xfId="9099"/>
    <cellStyle name="Comma 4 22 3 2" xfId="31307"/>
    <cellStyle name="Comma 4 22 4" xfId="9100"/>
    <cellStyle name="Comma 4 22 4 2" xfId="34225"/>
    <cellStyle name="Comma 4 22 5" xfId="9101"/>
    <cellStyle name="Comma 4 22 5 2" xfId="38131"/>
    <cellStyle name="Comma 4 22 6" xfId="9102"/>
    <cellStyle name="Comma 4 22 6 2" xfId="42163"/>
    <cellStyle name="Comma 4 22 7" xfId="46284"/>
    <cellStyle name="Comma 4 22 8" xfId="50401"/>
    <cellStyle name="Comma 4 22 9" xfId="54693"/>
    <cellStyle name="Comma 4 23" xfId="9103"/>
    <cellStyle name="Comma 4 23 10" xfId="25270"/>
    <cellStyle name="Comma 4 23 11" xfId="60097"/>
    <cellStyle name="Comma 4 23 2" xfId="9104"/>
    <cellStyle name="Comma 4 23 2 2" xfId="9105"/>
    <cellStyle name="Comma 4 23 2 2 2" xfId="36165"/>
    <cellStyle name="Comma 4 23 2 3" xfId="9106"/>
    <cellStyle name="Comma 4 23 2 3 2" xfId="40071"/>
    <cellStyle name="Comma 4 23 2 4" xfId="9107"/>
    <cellStyle name="Comma 4 23 2 4 2" xfId="44132"/>
    <cellStyle name="Comma 4 23 2 5" xfId="48224"/>
    <cellStyle name="Comma 4 23 2 6" xfId="52371"/>
    <cellStyle name="Comma 4 23 2 7" xfId="56633"/>
    <cellStyle name="Comma 4 23 2 8" xfId="25271"/>
    <cellStyle name="Comma 4 23 2 9" xfId="60098"/>
    <cellStyle name="Comma 4 23 3" xfId="9108"/>
    <cellStyle name="Comma 4 23 3 2" xfId="31308"/>
    <cellStyle name="Comma 4 23 4" xfId="9109"/>
    <cellStyle name="Comma 4 23 4 2" xfId="34243"/>
    <cellStyle name="Comma 4 23 5" xfId="9110"/>
    <cellStyle name="Comma 4 23 5 2" xfId="38149"/>
    <cellStyle name="Comma 4 23 6" xfId="9111"/>
    <cellStyle name="Comma 4 23 6 2" xfId="42181"/>
    <cellStyle name="Comma 4 23 7" xfId="46302"/>
    <cellStyle name="Comma 4 23 8" xfId="50419"/>
    <cellStyle name="Comma 4 23 9" xfId="54711"/>
    <cellStyle name="Comma 4 24" xfId="9112"/>
    <cellStyle name="Comma 4 24 10" xfId="25272"/>
    <cellStyle name="Comma 4 24 11" xfId="60099"/>
    <cellStyle name="Comma 4 24 2" xfId="9113"/>
    <cellStyle name="Comma 4 24 2 2" xfId="9114"/>
    <cellStyle name="Comma 4 24 2 2 2" xfId="36179"/>
    <cellStyle name="Comma 4 24 2 3" xfId="9115"/>
    <cellStyle name="Comma 4 24 2 3 2" xfId="40085"/>
    <cellStyle name="Comma 4 24 2 4" xfId="9116"/>
    <cellStyle name="Comma 4 24 2 4 2" xfId="44146"/>
    <cellStyle name="Comma 4 24 2 5" xfId="48238"/>
    <cellStyle name="Comma 4 24 2 6" xfId="52385"/>
    <cellStyle name="Comma 4 24 2 7" xfId="56647"/>
    <cellStyle name="Comma 4 24 2 8" xfId="25273"/>
    <cellStyle name="Comma 4 24 2 9" xfId="60100"/>
    <cellStyle name="Comma 4 24 3" xfId="9117"/>
    <cellStyle name="Comma 4 24 3 2" xfId="31309"/>
    <cellStyle name="Comma 4 24 4" xfId="9118"/>
    <cellStyle name="Comma 4 24 4 2" xfId="34257"/>
    <cellStyle name="Comma 4 24 5" xfId="9119"/>
    <cellStyle name="Comma 4 24 5 2" xfId="38163"/>
    <cellStyle name="Comma 4 24 6" xfId="9120"/>
    <cellStyle name="Comma 4 24 6 2" xfId="42195"/>
    <cellStyle name="Comma 4 24 7" xfId="46316"/>
    <cellStyle name="Comma 4 24 8" xfId="50433"/>
    <cellStyle name="Comma 4 24 9" xfId="54725"/>
    <cellStyle name="Comma 4 25" xfId="9121"/>
    <cellStyle name="Comma 4 25 10" xfId="25274"/>
    <cellStyle name="Comma 4 25 11" xfId="60101"/>
    <cellStyle name="Comma 4 25 2" xfId="9122"/>
    <cellStyle name="Comma 4 25 2 2" xfId="9123"/>
    <cellStyle name="Comma 4 25 2 2 2" xfId="36214"/>
    <cellStyle name="Comma 4 25 2 3" xfId="9124"/>
    <cellStyle name="Comma 4 25 2 3 2" xfId="40120"/>
    <cellStyle name="Comma 4 25 2 4" xfId="9125"/>
    <cellStyle name="Comma 4 25 2 4 2" xfId="44181"/>
    <cellStyle name="Comma 4 25 2 5" xfId="48273"/>
    <cellStyle name="Comma 4 25 2 6" xfId="52420"/>
    <cellStyle name="Comma 4 25 2 7" xfId="56682"/>
    <cellStyle name="Comma 4 25 2 8" xfId="25275"/>
    <cellStyle name="Comma 4 25 2 9" xfId="60102"/>
    <cellStyle name="Comma 4 25 3" xfId="9126"/>
    <cellStyle name="Comma 4 25 3 2" xfId="31310"/>
    <cellStyle name="Comma 4 25 4" xfId="9127"/>
    <cellStyle name="Comma 4 25 4 2" xfId="34292"/>
    <cellStyle name="Comma 4 25 5" xfId="9128"/>
    <cellStyle name="Comma 4 25 5 2" xfId="38198"/>
    <cellStyle name="Comma 4 25 6" xfId="9129"/>
    <cellStyle name="Comma 4 25 6 2" xfId="42230"/>
    <cellStyle name="Comma 4 25 7" xfId="46351"/>
    <cellStyle name="Comma 4 25 8" xfId="50468"/>
    <cellStyle name="Comma 4 25 9" xfId="54760"/>
    <cellStyle name="Comma 4 26" xfId="9130"/>
    <cellStyle name="Comma 4 26 10" xfId="25276"/>
    <cellStyle name="Comma 4 26 11" xfId="60103"/>
    <cellStyle name="Comma 4 26 2" xfId="9131"/>
    <cellStyle name="Comma 4 26 2 2" xfId="9132"/>
    <cellStyle name="Comma 4 26 2 2 2" xfId="36268"/>
    <cellStyle name="Comma 4 26 2 3" xfId="9133"/>
    <cellStyle name="Comma 4 26 2 3 2" xfId="40174"/>
    <cellStyle name="Comma 4 26 2 4" xfId="9134"/>
    <cellStyle name="Comma 4 26 2 4 2" xfId="44235"/>
    <cellStyle name="Comma 4 26 2 5" xfId="48327"/>
    <cellStyle name="Comma 4 26 2 6" xfId="52474"/>
    <cellStyle name="Comma 4 26 2 7" xfId="56736"/>
    <cellStyle name="Comma 4 26 2 8" xfId="25277"/>
    <cellStyle name="Comma 4 26 2 9" xfId="60104"/>
    <cellStyle name="Comma 4 26 3" xfId="9135"/>
    <cellStyle name="Comma 4 26 3 2" xfId="31311"/>
    <cellStyle name="Comma 4 26 4" xfId="9136"/>
    <cellStyle name="Comma 4 26 4 2" xfId="34346"/>
    <cellStyle name="Comma 4 26 5" xfId="9137"/>
    <cellStyle name="Comma 4 26 5 2" xfId="38252"/>
    <cellStyle name="Comma 4 26 6" xfId="9138"/>
    <cellStyle name="Comma 4 26 6 2" xfId="42284"/>
    <cellStyle name="Comma 4 26 7" xfId="46405"/>
    <cellStyle name="Comma 4 26 8" xfId="50522"/>
    <cellStyle name="Comma 4 26 9" xfId="54814"/>
    <cellStyle name="Comma 4 27" xfId="9139"/>
    <cellStyle name="Comma 4 27 10" xfId="25278"/>
    <cellStyle name="Comma 4 27 11" xfId="60105"/>
    <cellStyle name="Comma 4 27 2" xfId="9140"/>
    <cellStyle name="Comma 4 27 2 2" xfId="9141"/>
    <cellStyle name="Comma 4 27 2 2 2" xfId="36322"/>
    <cellStyle name="Comma 4 27 2 3" xfId="9142"/>
    <cellStyle name="Comma 4 27 2 3 2" xfId="40228"/>
    <cellStyle name="Comma 4 27 2 4" xfId="9143"/>
    <cellStyle name="Comma 4 27 2 4 2" xfId="44289"/>
    <cellStyle name="Comma 4 27 2 5" xfId="48381"/>
    <cellStyle name="Comma 4 27 2 6" xfId="52528"/>
    <cellStyle name="Comma 4 27 2 7" xfId="56790"/>
    <cellStyle name="Comma 4 27 2 8" xfId="25279"/>
    <cellStyle name="Comma 4 27 2 9" xfId="60106"/>
    <cellStyle name="Comma 4 27 3" xfId="9144"/>
    <cellStyle name="Comma 4 27 3 2" xfId="31312"/>
    <cellStyle name="Comma 4 27 4" xfId="9145"/>
    <cellStyle name="Comma 4 27 4 2" xfId="34400"/>
    <cellStyle name="Comma 4 27 5" xfId="9146"/>
    <cellStyle name="Comma 4 27 5 2" xfId="38306"/>
    <cellStyle name="Comma 4 27 6" xfId="9147"/>
    <cellStyle name="Comma 4 27 6 2" xfId="42338"/>
    <cellStyle name="Comma 4 27 7" xfId="46459"/>
    <cellStyle name="Comma 4 27 8" xfId="50576"/>
    <cellStyle name="Comma 4 27 9" xfId="54868"/>
    <cellStyle name="Comma 4 28" xfId="9148"/>
    <cellStyle name="Comma 4 28 10" xfId="25280"/>
    <cellStyle name="Comma 4 28 11" xfId="60107"/>
    <cellStyle name="Comma 4 28 2" xfId="9149"/>
    <cellStyle name="Comma 4 28 2 2" xfId="9150"/>
    <cellStyle name="Comma 4 28 2 2 2" xfId="36374"/>
    <cellStyle name="Comma 4 28 2 3" xfId="9151"/>
    <cellStyle name="Comma 4 28 2 3 2" xfId="40280"/>
    <cellStyle name="Comma 4 28 2 4" xfId="9152"/>
    <cellStyle name="Comma 4 28 2 4 2" xfId="44341"/>
    <cellStyle name="Comma 4 28 2 5" xfId="48433"/>
    <cellStyle name="Comma 4 28 2 6" xfId="52580"/>
    <cellStyle name="Comma 4 28 2 7" xfId="56842"/>
    <cellStyle name="Comma 4 28 2 8" xfId="25281"/>
    <cellStyle name="Comma 4 28 2 9" xfId="60108"/>
    <cellStyle name="Comma 4 28 3" xfId="9153"/>
    <cellStyle name="Comma 4 28 3 2" xfId="31313"/>
    <cellStyle name="Comma 4 28 4" xfId="9154"/>
    <cellStyle name="Comma 4 28 4 2" xfId="34452"/>
    <cellStyle name="Comma 4 28 5" xfId="9155"/>
    <cellStyle name="Comma 4 28 5 2" xfId="38358"/>
    <cellStyle name="Comma 4 28 6" xfId="9156"/>
    <cellStyle name="Comma 4 28 6 2" xfId="42390"/>
    <cellStyle name="Comma 4 28 7" xfId="46511"/>
    <cellStyle name="Comma 4 28 8" xfId="50628"/>
    <cellStyle name="Comma 4 28 9" xfId="54920"/>
    <cellStyle name="Comma 4 29" xfId="9157"/>
    <cellStyle name="Comma 4 29 10" xfId="25282"/>
    <cellStyle name="Comma 4 29 11" xfId="60109"/>
    <cellStyle name="Comma 4 29 2" xfId="9158"/>
    <cellStyle name="Comma 4 29 2 2" xfId="9159"/>
    <cellStyle name="Comma 4 29 2 2 2" xfId="36427"/>
    <cellStyle name="Comma 4 29 2 3" xfId="9160"/>
    <cellStyle name="Comma 4 29 2 3 2" xfId="40333"/>
    <cellStyle name="Comma 4 29 2 4" xfId="9161"/>
    <cellStyle name="Comma 4 29 2 4 2" xfId="44394"/>
    <cellStyle name="Comma 4 29 2 5" xfId="48486"/>
    <cellStyle name="Comma 4 29 2 6" xfId="52633"/>
    <cellStyle name="Comma 4 29 2 7" xfId="56895"/>
    <cellStyle name="Comma 4 29 2 8" xfId="25283"/>
    <cellStyle name="Comma 4 29 2 9" xfId="60110"/>
    <cellStyle name="Comma 4 29 3" xfId="9162"/>
    <cellStyle name="Comma 4 29 3 2" xfId="31314"/>
    <cellStyle name="Comma 4 29 4" xfId="9163"/>
    <cellStyle name="Comma 4 29 4 2" xfId="34504"/>
    <cellStyle name="Comma 4 29 5" xfId="9164"/>
    <cellStyle name="Comma 4 29 5 2" xfId="38410"/>
    <cellStyle name="Comma 4 29 6" xfId="9165"/>
    <cellStyle name="Comma 4 29 6 2" xfId="42443"/>
    <cellStyle name="Comma 4 29 7" xfId="46563"/>
    <cellStyle name="Comma 4 29 8" xfId="50682"/>
    <cellStyle name="Comma 4 29 9" xfId="54972"/>
    <cellStyle name="Comma 4 3" xfId="9166"/>
    <cellStyle name="Comma 4 3 10" xfId="9167"/>
    <cellStyle name="Comma 4 3 10 10" xfId="25285"/>
    <cellStyle name="Comma 4 3 10 11" xfId="60112"/>
    <cellStyle name="Comma 4 3 10 2" xfId="9168"/>
    <cellStyle name="Comma 4 3 10 2 2" xfId="9169"/>
    <cellStyle name="Comma 4 3 10 2 2 2" xfId="36486"/>
    <cellStyle name="Comma 4 3 10 2 3" xfId="9170"/>
    <cellStyle name="Comma 4 3 10 2 3 2" xfId="40392"/>
    <cellStyle name="Comma 4 3 10 2 4" xfId="9171"/>
    <cellStyle name="Comma 4 3 10 2 4 2" xfId="44453"/>
    <cellStyle name="Comma 4 3 10 2 5" xfId="48545"/>
    <cellStyle name="Comma 4 3 10 2 6" xfId="52692"/>
    <cellStyle name="Comma 4 3 10 2 7" xfId="56954"/>
    <cellStyle name="Comma 4 3 10 2 8" xfId="25286"/>
    <cellStyle name="Comma 4 3 10 2 9" xfId="60113"/>
    <cellStyle name="Comma 4 3 10 3" xfId="9172"/>
    <cellStyle name="Comma 4 3 10 3 2" xfId="31316"/>
    <cellStyle name="Comma 4 3 10 4" xfId="9173"/>
    <cellStyle name="Comma 4 3 10 4 2" xfId="34563"/>
    <cellStyle name="Comma 4 3 10 5" xfId="9174"/>
    <cellStyle name="Comma 4 3 10 5 2" xfId="38469"/>
    <cellStyle name="Comma 4 3 10 6" xfId="9175"/>
    <cellStyle name="Comma 4 3 10 6 2" xfId="42502"/>
    <cellStyle name="Comma 4 3 10 7" xfId="46622"/>
    <cellStyle name="Comma 4 3 10 8" xfId="50741"/>
    <cellStyle name="Comma 4 3 10 9" xfId="55031"/>
    <cellStyle name="Comma 4 3 11" xfId="9176"/>
    <cellStyle name="Comma 4 3 11 10" xfId="25287"/>
    <cellStyle name="Comma 4 3 11 11" xfId="60114"/>
    <cellStyle name="Comma 4 3 11 2" xfId="9177"/>
    <cellStyle name="Comma 4 3 11 2 2" xfId="9178"/>
    <cellStyle name="Comma 4 3 11 2 2 2" xfId="36546"/>
    <cellStyle name="Comma 4 3 11 2 3" xfId="9179"/>
    <cellStyle name="Comma 4 3 11 2 3 2" xfId="40452"/>
    <cellStyle name="Comma 4 3 11 2 4" xfId="9180"/>
    <cellStyle name="Comma 4 3 11 2 4 2" xfId="44513"/>
    <cellStyle name="Comma 4 3 11 2 5" xfId="48605"/>
    <cellStyle name="Comma 4 3 11 2 6" xfId="52752"/>
    <cellStyle name="Comma 4 3 11 2 7" xfId="57014"/>
    <cellStyle name="Comma 4 3 11 2 8" xfId="25288"/>
    <cellStyle name="Comma 4 3 11 2 9" xfId="60115"/>
    <cellStyle name="Comma 4 3 11 3" xfId="9181"/>
    <cellStyle name="Comma 4 3 11 3 2" xfId="31317"/>
    <cellStyle name="Comma 4 3 11 4" xfId="9182"/>
    <cellStyle name="Comma 4 3 11 4 2" xfId="34623"/>
    <cellStyle name="Comma 4 3 11 5" xfId="9183"/>
    <cellStyle name="Comma 4 3 11 5 2" xfId="38529"/>
    <cellStyle name="Comma 4 3 11 6" xfId="9184"/>
    <cellStyle name="Comma 4 3 11 6 2" xfId="42562"/>
    <cellStyle name="Comma 4 3 11 7" xfId="46682"/>
    <cellStyle name="Comma 4 3 11 8" xfId="50801"/>
    <cellStyle name="Comma 4 3 11 9" xfId="55091"/>
    <cellStyle name="Comma 4 3 12" xfId="9185"/>
    <cellStyle name="Comma 4 3 12 10" xfId="25289"/>
    <cellStyle name="Comma 4 3 12 11" xfId="60116"/>
    <cellStyle name="Comma 4 3 12 2" xfId="9186"/>
    <cellStyle name="Comma 4 3 12 2 2" xfId="9187"/>
    <cellStyle name="Comma 4 3 12 2 2 2" xfId="36604"/>
    <cellStyle name="Comma 4 3 12 2 3" xfId="9188"/>
    <cellStyle name="Comma 4 3 12 2 3 2" xfId="40510"/>
    <cellStyle name="Comma 4 3 12 2 4" xfId="9189"/>
    <cellStyle name="Comma 4 3 12 2 4 2" xfId="44571"/>
    <cellStyle name="Comma 4 3 12 2 5" xfId="48663"/>
    <cellStyle name="Comma 4 3 12 2 6" xfId="52810"/>
    <cellStyle name="Comma 4 3 12 2 7" xfId="57072"/>
    <cellStyle name="Comma 4 3 12 2 8" xfId="25290"/>
    <cellStyle name="Comma 4 3 12 2 9" xfId="60117"/>
    <cellStyle name="Comma 4 3 12 3" xfId="9190"/>
    <cellStyle name="Comma 4 3 12 3 2" xfId="31318"/>
    <cellStyle name="Comma 4 3 12 4" xfId="9191"/>
    <cellStyle name="Comma 4 3 12 4 2" xfId="34681"/>
    <cellStyle name="Comma 4 3 12 5" xfId="9192"/>
    <cellStyle name="Comma 4 3 12 5 2" xfId="38587"/>
    <cellStyle name="Comma 4 3 12 6" xfId="9193"/>
    <cellStyle name="Comma 4 3 12 6 2" xfId="42620"/>
    <cellStyle name="Comma 4 3 12 7" xfId="46740"/>
    <cellStyle name="Comma 4 3 12 8" xfId="50859"/>
    <cellStyle name="Comma 4 3 12 9" xfId="55149"/>
    <cellStyle name="Comma 4 3 13" xfId="9194"/>
    <cellStyle name="Comma 4 3 13 10" xfId="25291"/>
    <cellStyle name="Comma 4 3 13 11" xfId="60118"/>
    <cellStyle name="Comma 4 3 13 2" xfId="9195"/>
    <cellStyle name="Comma 4 3 13 2 2" xfId="9196"/>
    <cellStyle name="Comma 4 3 13 2 2 2" xfId="36662"/>
    <cellStyle name="Comma 4 3 13 2 3" xfId="9197"/>
    <cellStyle name="Comma 4 3 13 2 3 2" xfId="40567"/>
    <cellStyle name="Comma 4 3 13 2 4" xfId="9198"/>
    <cellStyle name="Comma 4 3 13 2 4 2" xfId="44628"/>
    <cellStyle name="Comma 4 3 13 2 5" xfId="48720"/>
    <cellStyle name="Comma 4 3 13 2 6" xfId="52867"/>
    <cellStyle name="Comma 4 3 13 2 7" xfId="57129"/>
    <cellStyle name="Comma 4 3 13 2 8" xfId="25292"/>
    <cellStyle name="Comma 4 3 13 2 9" xfId="60119"/>
    <cellStyle name="Comma 4 3 13 3" xfId="9199"/>
    <cellStyle name="Comma 4 3 13 3 2" xfId="31319"/>
    <cellStyle name="Comma 4 3 13 4" xfId="9200"/>
    <cellStyle name="Comma 4 3 13 4 2" xfId="34738"/>
    <cellStyle name="Comma 4 3 13 5" xfId="9201"/>
    <cellStyle name="Comma 4 3 13 5 2" xfId="38644"/>
    <cellStyle name="Comma 4 3 13 6" xfId="9202"/>
    <cellStyle name="Comma 4 3 13 6 2" xfId="42677"/>
    <cellStyle name="Comma 4 3 13 7" xfId="46797"/>
    <cellStyle name="Comma 4 3 13 8" xfId="50916"/>
    <cellStyle name="Comma 4 3 13 9" xfId="55206"/>
    <cellStyle name="Comma 4 3 14" xfId="9203"/>
    <cellStyle name="Comma 4 3 14 10" xfId="25293"/>
    <cellStyle name="Comma 4 3 14 11" xfId="60120"/>
    <cellStyle name="Comma 4 3 14 2" xfId="9204"/>
    <cellStyle name="Comma 4 3 14 2 2" xfId="9205"/>
    <cellStyle name="Comma 4 3 14 2 2 2" xfId="36715"/>
    <cellStyle name="Comma 4 3 14 2 3" xfId="9206"/>
    <cellStyle name="Comma 4 3 14 2 3 2" xfId="40620"/>
    <cellStyle name="Comma 4 3 14 2 4" xfId="9207"/>
    <cellStyle name="Comma 4 3 14 2 4 2" xfId="44681"/>
    <cellStyle name="Comma 4 3 14 2 5" xfId="48773"/>
    <cellStyle name="Comma 4 3 14 2 6" xfId="52920"/>
    <cellStyle name="Comma 4 3 14 2 7" xfId="57182"/>
    <cellStyle name="Comma 4 3 14 2 8" xfId="25294"/>
    <cellStyle name="Comma 4 3 14 2 9" xfId="60121"/>
    <cellStyle name="Comma 4 3 14 3" xfId="9208"/>
    <cellStyle name="Comma 4 3 14 3 2" xfId="31320"/>
    <cellStyle name="Comma 4 3 14 4" xfId="9209"/>
    <cellStyle name="Comma 4 3 14 4 2" xfId="34791"/>
    <cellStyle name="Comma 4 3 14 5" xfId="9210"/>
    <cellStyle name="Comma 4 3 14 5 2" xfId="38697"/>
    <cellStyle name="Comma 4 3 14 6" xfId="9211"/>
    <cellStyle name="Comma 4 3 14 6 2" xfId="42730"/>
    <cellStyle name="Comma 4 3 14 7" xfId="46850"/>
    <cellStyle name="Comma 4 3 14 8" xfId="50969"/>
    <cellStyle name="Comma 4 3 14 9" xfId="55259"/>
    <cellStyle name="Comma 4 3 15" xfId="9212"/>
    <cellStyle name="Comma 4 3 15 10" xfId="25295"/>
    <cellStyle name="Comma 4 3 15 11" xfId="60122"/>
    <cellStyle name="Comma 4 3 15 2" xfId="9213"/>
    <cellStyle name="Comma 4 3 15 2 2" xfId="9214"/>
    <cellStyle name="Comma 4 3 15 2 2 2" xfId="36778"/>
    <cellStyle name="Comma 4 3 15 2 3" xfId="9215"/>
    <cellStyle name="Comma 4 3 15 2 3 2" xfId="40682"/>
    <cellStyle name="Comma 4 3 15 2 4" xfId="9216"/>
    <cellStyle name="Comma 4 3 15 2 4 2" xfId="44743"/>
    <cellStyle name="Comma 4 3 15 2 5" xfId="48835"/>
    <cellStyle name="Comma 4 3 15 2 6" xfId="52982"/>
    <cellStyle name="Comma 4 3 15 2 7" xfId="57244"/>
    <cellStyle name="Comma 4 3 15 2 8" xfId="25296"/>
    <cellStyle name="Comma 4 3 15 2 9" xfId="60123"/>
    <cellStyle name="Comma 4 3 15 3" xfId="9217"/>
    <cellStyle name="Comma 4 3 15 3 2" xfId="31321"/>
    <cellStyle name="Comma 4 3 15 4" xfId="9218"/>
    <cellStyle name="Comma 4 3 15 4 2" xfId="34853"/>
    <cellStyle name="Comma 4 3 15 5" xfId="9219"/>
    <cellStyle name="Comma 4 3 15 5 2" xfId="38759"/>
    <cellStyle name="Comma 4 3 15 6" xfId="9220"/>
    <cellStyle name="Comma 4 3 15 6 2" xfId="42792"/>
    <cellStyle name="Comma 4 3 15 7" xfId="46912"/>
    <cellStyle name="Comma 4 3 15 8" xfId="51031"/>
    <cellStyle name="Comma 4 3 15 9" xfId="55321"/>
    <cellStyle name="Comma 4 3 16" xfId="9221"/>
    <cellStyle name="Comma 4 3 16 10" xfId="25297"/>
    <cellStyle name="Comma 4 3 16 11" xfId="60124"/>
    <cellStyle name="Comma 4 3 16 2" xfId="9222"/>
    <cellStyle name="Comma 4 3 16 2 2" xfId="9223"/>
    <cellStyle name="Comma 4 3 16 2 2 2" xfId="36835"/>
    <cellStyle name="Comma 4 3 16 2 3" xfId="9224"/>
    <cellStyle name="Comma 4 3 16 2 3 2" xfId="40739"/>
    <cellStyle name="Comma 4 3 16 2 4" xfId="9225"/>
    <cellStyle name="Comma 4 3 16 2 4 2" xfId="44800"/>
    <cellStyle name="Comma 4 3 16 2 5" xfId="48892"/>
    <cellStyle name="Comma 4 3 16 2 6" xfId="53039"/>
    <cellStyle name="Comma 4 3 16 2 7" xfId="57301"/>
    <cellStyle name="Comma 4 3 16 2 8" xfId="25298"/>
    <cellStyle name="Comma 4 3 16 2 9" xfId="60125"/>
    <cellStyle name="Comma 4 3 16 3" xfId="9226"/>
    <cellStyle name="Comma 4 3 16 3 2" xfId="31322"/>
    <cellStyle name="Comma 4 3 16 4" xfId="9227"/>
    <cellStyle name="Comma 4 3 16 4 2" xfId="34910"/>
    <cellStyle name="Comma 4 3 16 5" xfId="9228"/>
    <cellStyle name="Comma 4 3 16 5 2" xfId="38816"/>
    <cellStyle name="Comma 4 3 16 6" xfId="9229"/>
    <cellStyle name="Comma 4 3 16 6 2" xfId="42849"/>
    <cellStyle name="Comma 4 3 16 7" xfId="46969"/>
    <cellStyle name="Comma 4 3 16 8" xfId="51088"/>
    <cellStyle name="Comma 4 3 16 9" xfId="55378"/>
    <cellStyle name="Comma 4 3 17" xfId="9230"/>
    <cellStyle name="Comma 4 3 17 10" xfId="25299"/>
    <cellStyle name="Comma 4 3 17 11" xfId="60126"/>
    <cellStyle name="Comma 4 3 17 2" xfId="9231"/>
    <cellStyle name="Comma 4 3 17 2 2" xfId="9232"/>
    <cellStyle name="Comma 4 3 17 2 2 2" xfId="36887"/>
    <cellStyle name="Comma 4 3 17 2 3" xfId="9233"/>
    <cellStyle name="Comma 4 3 17 2 3 2" xfId="40791"/>
    <cellStyle name="Comma 4 3 17 2 4" xfId="9234"/>
    <cellStyle name="Comma 4 3 17 2 4 2" xfId="44852"/>
    <cellStyle name="Comma 4 3 17 2 5" xfId="48944"/>
    <cellStyle name="Comma 4 3 17 2 6" xfId="53091"/>
    <cellStyle name="Comma 4 3 17 2 7" xfId="57353"/>
    <cellStyle name="Comma 4 3 17 2 8" xfId="25300"/>
    <cellStyle name="Comma 4 3 17 2 9" xfId="60127"/>
    <cellStyle name="Comma 4 3 17 3" xfId="9235"/>
    <cellStyle name="Comma 4 3 17 3 2" xfId="31323"/>
    <cellStyle name="Comma 4 3 17 4" xfId="9236"/>
    <cellStyle name="Comma 4 3 17 4 2" xfId="34962"/>
    <cellStyle name="Comma 4 3 17 5" xfId="9237"/>
    <cellStyle name="Comma 4 3 17 5 2" xfId="38868"/>
    <cellStyle name="Comma 4 3 17 6" xfId="9238"/>
    <cellStyle name="Comma 4 3 17 6 2" xfId="42901"/>
    <cellStyle name="Comma 4 3 17 7" xfId="47021"/>
    <cellStyle name="Comma 4 3 17 8" xfId="51140"/>
    <cellStyle name="Comma 4 3 17 9" xfId="55430"/>
    <cellStyle name="Comma 4 3 18" xfId="9239"/>
    <cellStyle name="Comma 4 3 18 10" xfId="25301"/>
    <cellStyle name="Comma 4 3 18 11" xfId="60128"/>
    <cellStyle name="Comma 4 3 18 2" xfId="9240"/>
    <cellStyle name="Comma 4 3 18 2 2" xfId="9241"/>
    <cellStyle name="Comma 4 3 18 2 2 2" xfId="36939"/>
    <cellStyle name="Comma 4 3 18 2 3" xfId="9242"/>
    <cellStyle name="Comma 4 3 18 2 3 2" xfId="40843"/>
    <cellStyle name="Comma 4 3 18 2 4" xfId="9243"/>
    <cellStyle name="Comma 4 3 18 2 4 2" xfId="44904"/>
    <cellStyle name="Comma 4 3 18 2 5" xfId="48996"/>
    <cellStyle name="Comma 4 3 18 2 6" xfId="53143"/>
    <cellStyle name="Comma 4 3 18 2 7" xfId="57405"/>
    <cellStyle name="Comma 4 3 18 2 8" xfId="25302"/>
    <cellStyle name="Comma 4 3 18 2 9" xfId="60129"/>
    <cellStyle name="Comma 4 3 18 3" xfId="9244"/>
    <cellStyle name="Comma 4 3 18 3 2" xfId="31324"/>
    <cellStyle name="Comma 4 3 18 4" xfId="9245"/>
    <cellStyle name="Comma 4 3 18 4 2" xfId="35014"/>
    <cellStyle name="Comma 4 3 18 5" xfId="9246"/>
    <cellStyle name="Comma 4 3 18 5 2" xfId="38920"/>
    <cellStyle name="Comma 4 3 18 6" xfId="9247"/>
    <cellStyle name="Comma 4 3 18 6 2" xfId="42953"/>
    <cellStyle name="Comma 4 3 18 7" xfId="47073"/>
    <cellStyle name="Comma 4 3 18 8" xfId="51192"/>
    <cellStyle name="Comma 4 3 18 9" xfId="55482"/>
    <cellStyle name="Comma 4 3 19" xfId="9248"/>
    <cellStyle name="Comma 4 3 19 2" xfId="9249"/>
    <cellStyle name="Comma 4 3 19 2 2" xfId="35068"/>
    <cellStyle name="Comma 4 3 19 3" xfId="9250"/>
    <cellStyle name="Comma 4 3 19 3 2" xfId="38974"/>
    <cellStyle name="Comma 4 3 19 4" xfId="9251"/>
    <cellStyle name="Comma 4 3 19 4 2" xfId="43007"/>
    <cellStyle name="Comma 4 3 19 5" xfId="47127"/>
    <cellStyle name="Comma 4 3 19 6" xfId="51246"/>
    <cellStyle name="Comma 4 3 19 7" xfId="55536"/>
    <cellStyle name="Comma 4 3 19 8" xfId="25303"/>
    <cellStyle name="Comma 4 3 19 9" xfId="60130"/>
    <cellStyle name="Comma 4 3 2" xfId="9252"/>
    <cellStyle name="Comma 4 3 2 10" xfId="49445"/>
    <cellStyle name="Comma 4 3 2 11" xfId="53746"/>
    <cellStyle name="Comma 4 3 2 12" xfId="25304"/>
    <cellStyle name="Comma 4 3 2 13" xfId="57916"/>
    <cellStyle name="Comma 4 3 2 14" xfId="60131"/>
    <cellStyle name="Comma 4 3 2 2" xfId="9253"/>
    <cellStyle name="Comma 4 3 2 2 10" xfId="53997"/>
    <cellStyle name="Comma 4 3 2 2 11" xfId="25305"/>
    <cellStyle name="Comma 4 3 2 2 12" xfId="58081"/>
    <cellStyle name="Comma 4 3 2 2 13" xfId="60132"/>
    <cellStyle name="Comma 4 3 2 2 2" xfId="9254"/>
    <cellStyle name="Comma 4 3 2 2 2 10" xfId="25306"/>
    <cellStyle name="Comma 4 3 2 2 2 11" xfId="60133"/>
    <cellStyle name="Comma 4 3 2 2 2 2" xfId="9255"/>
    <cellStyle name="Comma 4 3 2 2 2 2 2" xfId="9256"/>
    <cellStyle name="Comma 4 3 2 2 2 2 2 2" xfId="35805"/>
    <cellStyle name="Comma 4 3 2 2 2 2 3" xfId="9257"/>
    <cellStyle name="Comma 4 3 2 2 2 2 3 2" xfId="39711"/>
    <cellStyle name="Comma 4 3 2 2 2 2 4" xfId="9258"/>
    <cellStyle name="Comma 4 3 2 2 2 2 4 2" xfId="43757"/>
    <cellStyle name="Comma 4 3 2 2 2 2 5" xfId="47864"/>
    <cellStyle name="Comma 4 3 2 2 2 2 6" xfId="51996"/>
    <cellStyle name="Comma 4 3 2 2 2 2 7" xfId="56273"/>
    <cellStyle name="Comma 4 3 2 2 2 2 8" xfId="25307"/>
    <cellStyle name="Comma 4 3 2 2 2 2 9" xfId="60134"/>
    <cellStyle name="Comma 4 3 2 2 2 3" xfId="9259"/>
    <cellStyle name="Comma 4 3 2 2 2 3 2" xfId="31327"/>
    <cellStyle name="Comma 4 3 2 2 2 4" xfId="9260"/>
    <cellStyle name="Comma 4 3 2 2 2 4 2" xfId="33860"/>
    <cellStyle name="Comma 4 3 2 2 2 5" xfId="9261"/>
    <cellStyle name="Comma 4 3 2 2 2 5 2" xfId="37789"/>
    <cellStyle name="Comma 4 3 2 2 2 6" xfId="9262"/>
    <cellStyle name="Comma 4 3 2 2 2 6 2" xfId="41806"/>
    <cellStyle name="Comma 4 3 2 2 2 7" xfId="45942"/>
    <cellStyle name="Comma 4 3 2 2 2 8" xfId="50043"/>
    <cellStyle name="Comma 4 3 2 2 2 9" xfId="54351"/>
    <cellStyle name="Comma 4 3 2 2 3" xfId="9263"/>
    <cellStyle name="Comma 4 3 2 2 3 2" xfId="9264"/>
    <cellStyle name="Comma 4 3 2 2 3 2 2" xfId="35436"/>
    <cellStyle name="Comma 4 3 2 2 3 3" xfId="9265"/>
    <cellStyle name="Comma 4 3 2 2 3 3 2" xfId="39342"/>
    <cellStyle name="Comma 4 3 2 2 3 4" xfId="9266"/>
    <cellStyle name="Comma 4 3 2 2 3 4 2" xfId="43384"/>
    <cellStyle name="Comma 4 3 2 2 3 5" xfId="47495"/>
    <cellStyle name="Comma 4 3 2 2 3 6" xfId="51623"/>
    <cellStyle name="Comma 4 3 2 2 3 7" xfId="55904"/>
    <cellStyle name="Comma 4 3 2 2 3 8" xfId="25308"/>
    <cellStyle name="Comma 4 3 2 2 3 9" xfId="60135"/>
    <cellStyle name="Comma 4 3 2 2 4" xfId="9267"/>
    <cellStyle name="Comma 4 3 2 2 4 2" xfId="31326"/>
    <cellStyle name="Comma 4 3 2 2 5" xfId="9268"/>
    <cellStyle name="Comma 4 3 2 2 5 2" xfId="33449"/>
    <cellStyle name="Comma 4 3 2 2 6" xfId="9269"/>
    <cellStyle name="Comma 4 3 2 2 6 2" xfId="37424"/>
    <cellStyle name="Comma 4 3 2 2 7" xfId="9270"/>
    <cellStyle name="Comma 4 3 2 2 7 2" xfId="41438"/>
    <cellStyle name="Comma 4 3 2 2 8" xfId="45578"/>
    <cellStyle name="Comma 4 3 2 2 9" xfId="49669"/>
    <cellStyle name="Comma 4 3 2 3" xfId="9271"/>
    <cellStyle name="Comma 4 3 2 3 10" xfId="25309"/>
    <cellStyle name="Comma 4 3 2 3 11" xfId="58187"/>
    <cellStyle name="Comma 4 3 2 3 12" xfId="60136"/>
    <cellStyle name="Comma 4 3 2 3 2" xfId="9272"/>
    <cellStyle name="Comma 4 3 2 3 2 2" xfId="9273"/>
    <cellStyle name="Comma 4 3 2 3 2 2 2" xfId="35806"/>
    <cellStyle name="Comma 4 3 2 3 2 3" xfId="9274"/>
    <cellStyle name="Comma 4 3 2 3 2 3 2" xfId="39712"/>
    <cellStyle name="Comma 4 3 2 3 2 4" xfId="9275"/>
    <cellStyle name="Comma 4 3 2 3 2 4 2" xfId="43758"/>
    <cellStyle name="Comma 4 3 2 3 2 5" xfId="47865"/>
    <cellStyle name="Comma 4 3 2 3 2 6" xfId="51997"/>
    <cellStyle name="Comma 4 3 2 3 2 7" xfId="56274"/>
    <cellStyle name="Comma 4 3 2 3 2 8" xfId="25310"/>
    <cellStyle name="Comma 4 3 2 3 2 9" xfId="60137"/>
    <cellStyle name="Comma 4 3 2 3 3" xfId="9276"/>
    <cellStyle name="Comma 4 3 2 3 3 2" xfId="31328"/>
    <cellStyle name="Comma 4 3 2 3 4" xfId="9277"/>
    <cellStyle name="Comma 4 3 2 3 4 2" xfId="33861"/>
    <cellStyle name="Comma 4 3 2 3 5" xfId="9278"/>
    <cellStyle name="Comma 4 3 2 3 5 2" xfId="37790"/>
    <cellStyle name="Comma 4 3 2 3 6" xfId="9279"/>
    <cellStyle name="Comma 4 3 2 3 6 2" xfId="41807"/>
    <cellStyle name="Comma 4 3 2 3 7" xfId="45943"/>
    <cellStyle name="Comma 4 3 2 3 8" xfId="50044"/>
    <cellStyle name="Comma 4 3 2 3 9" xfId="54352"/>
    <cellStyle name="Comma 4 3 2 4" xfId="9280"/>
    <cellStyle name="Comma 4 3 2 4 2" xfId="9281"/>
    <cellStyle name="Comma 4 3 2 4 2 2" xfId="35218"/>
    <cellStyle name="Comma 4 3 2 4 3" xfId="9282"/>
    <cellStyle name="Comma 4 3 2 4 3 2" xfId="39124"/>
    <cellStyle name="Comma 4 3 2 4 4" xfId="9283"/>
    <cellStyle name="Comma 4 3 2 4 4 2" xfId="43162"/>
    <cellStyle name="Comma 4 3 2 4 5" xfId="47277"/>
    <cellStyle name="Comma 4 3 2 4 6" xfId="51401"/>
    <cellStyle name="Comma 4 3 2 4 7" xfId="55686"/>
    <cellStyle name="Comma 4 3 2 4 8" xfId="25311"/>
    <cellStyle name="Comma 4 3 2 4 9" xfId="60138"/>
    <cellStyle name="Comma 4 3 2 5" xfId="9284"/>
    <cellStyle name="Comma 4 3 2 5 2" xfId="57810"/>
    <cellStyle name="Comma 4 3 2 5 3" xfId="31325"/>
    <cellStyle name="Comma 4 3 2 5 4" xfId="60139"/>
    <cellStyle name="Comma 4 3 2 6" xfId="9285"/>
    <cellStyle name="Comma 4 3 2 6 2" xfId="33233"/>
    <cellStyle name="Comma 4 3 2 7" xfId="9286"/>
    <cellStyle name="Comma 4 3 2 7 2" xfId="37208"/>
    <cellStyle name="Comma 4 3 2 8" xfId="41222"/>
    <cellStyle name="Comma 4 3 2 9" xfId="45362"/>
    <cellStyle name="Comma 4 3 20" xfId="9287"/>
    <cellStyle name="Comma 4 3 20 2" xfId="9288"/>
    <cellStyle name="Comma 4 3 20 2 2" xfId="35108"/>
    <cellStyle name="Comma 4 3 20 3" xfId="9289"/>
    <cellStyle name="Comma 4 3 20 3 2" xfId="39014"/>
    <cellStyle name="Comma 4 3 20 4" xfId="9290"/>
    <cellStyle name="Comma 4 3 20 4 2" xfId="43047"/>
    <cellStyle name="Comma 4 3 20 5" xfId="47167"/>
    <cellStyle name="Comma 4 3 20 6" xfId="51286"/>
    <cellStyle name="Comma 4 3 20 7" xfId="55576"/>
    <cellStyle name="Comma 4 3 20 8" xfId="25312"/>
    <cellStyle name="Comma 4 3 20 9" xfId="60140"/>
    <cellStyle name="Comma 4 3 21" xfId="9291"/>
    <cellStyle name="Comma 4 3 21 2" xfId="9292"/>
    <cellStyle name="Comma 4 3 21 2 2" xfId="36993"/>
    <cellStyle name="Comma 4 3 21 3" xfId="9293"/>
    <cellStyle name="Comma 4 3 21 3 2" xfId="40897"/>
    <cellStyle name="Comma 4 3 21 4" xfId="9294"/>
    <cellStyle name="Comma 4 3 21 4 2" xfId="44958"/>
    <cellStyle name="Comma 4 3 21 5" xfId="49050"/>
    <cellStyle name="Comma 4 3 21 6" xfId="53197"/>
    <cellStyle name="Comma 4 3 21 7" xfId="57459"/>
    <cellStyle name="Comma 4 3 21 8" xfId="25313"/>
    <cellStyle name="Comma 4 3 21 9" xfId="60141"/>
    <cellStyle name="Comma 4 3 22" xfId="9295"/>
    <cellStyle name="Comma 4 3 22 2" xfId="9296"/>
    <cellStyle name="Comma 4 3 22 2 2" xfId="37050"/>
    <cellStyle name="Comma 4 3 22 3" xfId="9297"/>
    <cellStyle name="Comma 4 3 22 3 2" xfId="40953"/>
    <cellStyle name="Comma 4 3 22 4" xfId="45014"/>
    <cellStyle name="Comma 4 3 22 5" xfId="49106"/>
    <cellStyle name="Comma 4 3 22 6" xfId="53253"/>
    <cellStyle name="Comma 4 3 22 7" xfId="57515"/>
    <cellStyle name="Comma 4 3 22 8" xfId="31315"/>
    <cellStyle name="Comma 4 3 22 9" xfId="60142"/>
    <cellStyle name="Comma 4 3 23" xfId="9298"/>
    <cellStyle name="Comma 4 3 23 2" xfId="9299"/>
    <cellStyle name="Comma 4 3 23 2 2" xfId="41011"/>
    <cellStyle name="Comma 4 3 23 3" xfId="45072"/>
    <cellStyle name="Comma 4 3 23 4" xfId="49164"/>
    <cellStyle name="Comma 4 3 23 5" xfId="53311"/>
    <cellStyle name="Comma 4 3 23 6" xfId="57573"/>
    <cellStyle name="Comma 4 3 23 7" xfId="33115"/>
    <cellStyle name="Comma 4 3 24" xfId="9300"/>
    <cellStyle name="Comma 4 3 24 2" xfId="45134"/>
    <cellStyle name="Comma 4 3 24 3" xfId="49226"/>
    <cellStyle name="Comma 4 3 24 4" xfId="53373"/>
    <cellStyle name="Comma 4 3 24 5" xfId="57635"/>
    <cellStyle name="Comma 4 3 24 6" xfId="37126"/>
    <cellStyle name="Comma 4 3 25" xfId="41136"/>
    <cellStyle name="Comma 4 3 25 2" xfId="49284"/>
    <cellStyle name="Comma 4 3 25 3" xfId="53431"/>
    <cellStyle name="Comma 4 3 25 4" xfId="57693"/>
    <cellStyle name="Comma 4 3 26" xfId="45273"/>
    <cellStyle name="Comma 4 3 26 2" xfId="53490"/>
    <cellStyle name="Comma 4 3 26 3" xfId="57752"/>
    <cellStyle name="Comma 4 3 27" xfId="49330"/>
    <cellStyle name="Comma 4 3 28" xfId="53611"/>
    <cellStyle name="Comma 4 3 29" xfId="25284"/>
    <cellStyle name="Comma 4 3 3" xfId="9301"/>
    <cellStyle name="Comma 4 3 3 10" xfId="53906"/>
    <cellStyle name="Comma 4 3 3 11" xfId="25314"/>
    <cellStyle name="Comma 4 3 3 12" xfId="57917"/>
    <cellStyle name="Comma 4 3 3 13" xfId="60143"/>
    <cellStyle name="Comma 4 3 3 2" xfId="9302"/>
    <cellStyle name="Comma 4 3 3 2 10" xfId="25315"/>
    <cellStyle name="Comma 4 3 3 2 11" xfId="58082"/>
    <cellStyle name="Comma 4 3 3 2 12" xfId="60144"/>
    <cellStyle name="Comma 4 3 3 2 2" xfId="9303"/>
    <cellStyle name="Comma 4 3 3 2 2 2" xfId="9304"/>
    <cellStyle name="Comma 4 3 3 2 2 2 2" xfId="35807"/>
    <cellStyle name="Comma 4 3 3 2 2 3" xfId="9305"/>
    <cellStyle name="Comma 4 3 3 2 2 3 2" xfId="39713"/>
    <cellStyle name="Comma 4 3 3 2 2 4" xfId="9306"/>
    <cellStyle name="Comma 4 3 3 2 2 4 2" xfId="43759"/>
    <cellStyle name="Comma 4 3 3 2 2 5" xfId="47866"/>
    <cellStyle name="Comma 4 3 3 2 2 6" xfId="51998"/>
    <cellStyle name="Comma 4 3 3 2 2 7" xfId="56275"/>
    <cellStyle name="Comma 4 3 3 2 2 8" xfId="25316"/>
    <cellStyle name="Comma 4 3 3 2 2 9" xfId="60145"/>
    <cellStyle name="Comma 4 3 3 2 3" xfId="9307"/>
    <cellStyle name="Comma 4 3 3 2 3 2" xfId="31330"/>
    <cellStyle name="Comma 4 3 3 2 4" xfId="9308"/>
    <cellStyle name="Comma 4 3 3 2 4 2" xfId="33862"/>
    <cellStyle name="Comma 4 3 3 2 5" xfId="9309"/>
    <cellStyle name="Comma 4 3 3 2 5 2" xfId="37791"/>
    <cellStyle name="Comma 4 3 3 2 6" xfId="9310"/>
    <cellStyle name="Comma 4 3 3 2 6 2" xfId="41808"/>
    <cellStyle name="Comma 4 3 3 2 7" xfId="45944"/>
    <cellStyle name="Comma 4 3 3 2 8" xfId="50045"/>
    <cellStyle name="Comma 4 3 3 2 9" xfId="54353"/>
    <cellStyle name="Comma 4 3 3 3" xfId="9311"/>
    <cellStyle name="Comma 4 3 3 3 10" xfId="60146"/>
    <cellStyle name="Comma 4 3 3 3 2" xfId="9312"/>
    <cellStyle name="Comma 4 3 3 3 2 2" xfId="35326"/>
    <cellStyle name="Comma 4 3 3 3 3" xfId="9313"/>
    <cellStyle name="Comma 4 3 3 3 3 2" xfId="39232"/>
    <cellStyle name="Comma 4 3 3 3 4" xfId="9314"/>
    <cellStyle name="Comma 4 3 3 3 4 2" xfId="43273"/>
    <cellStyle name="Comma 4 3 3 3 5" xfId="47385"/>
    <cellStyle name="Comma 4 3 3 3 6" xfId="51512"/>
    <cellStyle name="Comma 4 3 3 3 7" xfId="55794"/>
    <cellStyle name="Comma 4 3 3 3 8" xfId="25317"/>
    <cellStyle name="Comma 4 3 3 3 9" xfId="58188"/>
    <cellStyle name="Comma 4 3 3 4" xfId="9315"/>
    <cellStyle name="Comma 4 3 3 4 2" xfId="31329"/>
    <cellStyle name="Comma 4 3 3 4 3" xfId="60147"/>
    <cellStyle name="Comma 4 3 3 5" xfId="9316"/>
    <cellStyle name="Comma 4 3 3 5 2" xfId="33339"/>
    <cellStyle name="Comma 4 3 3 6" xfId="9317"/>
    <cellStyle name="Comma 4 3 3 6 2" xfId="37314"/>
    <cellStyle name="Comma 4 3 3 7" xfId="41328"/>
    <cellStyle name="Comma 4 3 3 8" xfId="45468"/>
    <cellStyle name="Comma 4 3 3 9" xfId="49558"/>
    <cellStyle name="Comma 4 3 30" xfId="57915"/>
    <cellStyle name="Comma 4 3 31" xfId="60111"/>
    <cellStyle name="Comma 4 3 4" xfId="9318"/>
    <cellStyle name="Comma 4 3 4 10" xfId="25318"/>
    <cellStyle name="Comma 4 3 4 11" xfId="58080"/>
    <cellStyle name="Comma 4 3 4 12" xfId="60148"/>
    <cellStyle name="Comma 4 3 4 2" xfId="9319"/>
    <cellStyle name="Comma 4 3 4 2 2" xfId="9320"/>
    <cellStyle name="Comma 4 3 4 2 2 2" xfId="35808"/>
    <cellStyle name="Comma 4 3 4 2 3" xfId="9321"/>
    <cellStyle name="Comma 4 3 4 2 3 2" xfId="39714"/>
    <cellStyle name="Comma 4 3 4 2 4" xfId="9322"/>
    <cellStyle name="Comma 4 3 4 2 4 2" xfId="43760"/>
    <cellStyle name="Comma 4 3 4 2 5" xfId="47867"/>
    <cellStyle name="Comma 4 3 4 2 6" xfId="51999"/>
    <cellStyle name="Comma 4 3 4 2 7" xfId="56276"/>
    <cellStyle name="Comma 4 3 4 2 8" xfId="25319"/>
    <cellStyle name="Comma 4 3 4 2 9" xfId="60149"/>
    <cellStyle name="Comma 4 3 4 3" xfId="9323"/>
    <cellStyle name="Comma 4 3 4 3 2" xfId="31331"/>
    <cellStyle name="Comma 4 3 4 4" xfId="9324"/>
    <cellStyle name="Comma 4 3 4 4 2" xfId="33863"/>
    <cellStyle name="Comma 4 3 4 5" xfId="9325"/>
    <cellStyle name="Comma 4 3 4 5 2" xfId="37792"/>
    <cellStyle name="Comma 4 3 4 6" xfId="9326"/>
    <cellStyle name="Comma 4 3 4 6 2" xfId="41809"/>
    <cellStyle name="Comma 4 3 4 7" xfId="45945"/>
    <cellStyle name="Comma 4 3 4 8" xfId="50046"/>
    <cellStyle name="Comma 4 3 4 9" xfId="54354"/>
    <cellStyle name="Comma 4 3 5" xfId="9327"/>
    <cellStyle name="Comma 4 3 5 10" xfId="25320"/>
    <cellStyle name="Comma 4 3 5 11" xfId="58186"/>
    <cellStyle name="Comma 4 3 5 12" xfId="60150"/>
    <cellStyle name="Comma 4 3 5 2" xfId="9328"/>
    <cellStyle name="Comma 4 3 5 2 2" xfId="9329"/>
    <cellStyle name="Comma 4 3 5 2 2 2" xfId="36220"/>
    <cellStyle name="Comma 4 3 5 2 3" xfId="9330"/>
    <cellStyle name="Comma 4 3 5 2 3 2" xfId="40126"/>
    <cellStyle name="Comma 4 3 5 2 4" xfId="9331"/>
    <cellStyle name="Comma 4 3 5 2 4 2" xfId="44187"/>
    <cellStyle name="Comma 4 3 5 2 5" xfId="48279"/>
    <cellStyle name="Comma 4 3 5 2 6" xfId="52426"/>
    <cellStyle name="Comma 4 3 5 2 7" xfId="56688"/>
    <cellStyle name="Comma 4 3 5 2 8" xfId="25321"/>
    <cellStyle name="Comma 4 3 5 2 9" xfId="60151"/>
    <cellStyle name="Comma 4 3 5 3" xfId="9332"/>
    <cellStyle name="Comma 4 3 5 3 2" xfId="31332"/>
    <cellStyle name="Comma 4 3 5 4" xfId="9333"/>
    <cellStyle name="Comma 4 3 5 4 2" xfId="34298"/>
    <cellStyle name="Comma 4 3 5 5" xfId="9334"/>
    <cellStyle name="Comma 4 3 5 5 2" xfId="38204"/>
    <cellStyle name="Comma 4 3 5 6" xfId="9335"/>
    <cellStyle name="Comma 4 3 5 6 2" xfId="42236"/>
    <cellStyle name="Comma 4 3 5 7" xfId="46357"/>
    <cellStyle name="Comma 4 3 5 8" xfId="50474"/>
    <cellStyle name="Comma 4 3 5 9" xfId="54766"/>
    <cellStyle name="Comma 4 3 6" xfId="9336"/>
    <cellStyle name="Comma 4 3 6 10" xfId="25322"/>
    <cellStyle name="Comma 4 3 6 11" xfId="60152"/>
    <cellStyle name="Comma 4 3 6 2" xfId="9337"/>
    <cellStyle name="Comma 4 3 6 2 2" xfId="9338"/>
    <cellStyle name="Comma 4 3 6 2 2 2" xfId="36274"/>
    <cellStyle name="Comma 4 3 6 2 3" xfId="9339"/>
    <cellStyle name="Comma 4 3 6 2 3 2" xfId="40180"/>
    <cellStyle name="Comma 4 3 6 2 4" xfId="9340"/>
    <cellStyle name="Comma 4 3 6 2 4 2" xfId="44241"/>
    <cellStyle name="Comma 4 3 6 2 5" xfId="48333"/>
    <cellStyle name="Comma 4 3 6 2 6" xfId="52480"/>
    <cellStyle name="Comma 4 3 6 2 7" xfId="56742"/>
    <cellStyle name="Comma 4 3 6 2 8" xfId="25323"/>
    <cellStyle name="Comma 4 3 6 2 9" xfId="60153"/>
    <cellStyle name="Comma 4 3 6 3" xfId="9341"/>
    <cellStyle name="Comma 4 3 6 3 2" xfId="31333"/>
    <cellStyle name="Comma 4 3 6 4" xfId="9342"/>
    <cellStyle name="Comma 4 3 6 4 2" xfId="34352"/>
    <cellStyle name="Comma 4 3 6 5" xfId="9343"/>
    <cellStyle name="Comma 4 3 6 5 2" xfId="38258"/>
    <cellStyle name="Comma 4 3 6 6" xfId="9344"/>
    <cellStyle name="Comma 4 3 6 6 2" xfId="42290"/>
    <cellStyle name="Comma 4 3 6 7" xfId="46411"/>
    <cellStyle name="Comma 4 3 6 8" xfId="50528"/>
    <cellStyle name="Comma 4 3 6 9" xfId="54820"/>
    <cellStyle name="Comma 4 3 7" xfId="9345"/>
    <cellStyle name="Comma 4 3 7 10" xfId="25324"/>
    <cellStyle name="Comma 4 3 7 11" xfId="60154"/>
    <cellStyle name="Comma 4 3 7 2" xfId="9346"/>
    <cellStyle name="Comma 4 3 7 2 2" xfId="9347"/>
    <cellStyle name="Comma 4 3 7 2 2 2" xfId="36328"/>
    <cellStyle name="Comma 4 3 7 2 3" xfId="9348"/>
    <cellStyle name="Comma 4 3 7 2 3 2" xfId="40234"/>
    <cellStyle name="Comma 4 3 7 2 4" xfId="9349"/>
    <cellStyle name="Comma 4 3 7 2 4 2" xfId="44295"/>
    <cellStyle name="Comma 4 3 7 2 5" xfId="48387"/>
    <cellStyle name="Comma 4 3 7 2 6" xfId="52534"/>
    <cellStyle name="Comma 4 3 7 2 7" xfId="56796"/>
    <cellStyle name="Comma 4 3 7 2 8" xfId="25325"/>
    <cellStyle name="Comma 4 3 7 2 9" xfId="60155"/>
    <cellStyle name="Comma 4 3 7 3" xfId="9350"/>
    <cellStyle name="Comma 4 3 7 3 2" xfId="31334"/>
    <cellStyle name="Comma 4 3 7 4" xfId="9351"/>
    <cellStyle name="Comma 4 3 7 4 2" xfId="34406"/>
    <cellStyle name="Comma 4 3 7 5" xfId="9352"/>
    <cellStyle name="Comma 4 3 7 5 2" xfId="38312"/>
    <cellStyle name="Comma 4 3 7 6" xfId="9353"/>
    <cellStyle name="Comma 4 3 7 6 2" xfId="42344"/>
    <cellStyle name="Comma 4 3 7 7" xfId="46465"/>
    <cellStyle name="Comma 4 3 7 8" xfId="50582"/>
    <cellStyle name="Comma 4 3 7 9" xfId="54874"/>
    <cellStyle name="Comma 4 3 8" xfId="9354"/>
    <cellStyle name="Comma 4 3 8 10" xfId="25326"/>
    <cellStyle name="Comma 4 3 8 11" xfId="60156"/>
    <cellStyle name="Comma 4 3 8 2" xfId="9355"/>
    <cellStyle name="Comma 4 3 8 2 2" xfId="9356"/>
    <cellStyle name="Comma 4 3 8 2 2 2" xfId="36380"/>
    <cellStyle name="Comma 4 3 8 2 3" xfId="9357"/>
    <cellStyle name="Comma 4 3 8 2 3 2" xfId="40286"/>
    <cellStyle name="Comma 4 3 8 2 4" xfId="9358"/>
    <cellStyle name="Comma 4 3 8 2 4 2" xfId="44347"/>
    <cellStyle name="Comma 4 3 8 2 5" xfId="48439"/>
    <cellStyle name="Comma 4 3 8 2 6" xfId="52586"/>
    <cellStyle name="Comma 4 3 8 2 7" xfId="56848"/>
    <cellStyle name="Comma 4 3 8 2 8" xfId="25327"/>
    <cellStyle name="Comma 4 3 8 2 9" xfId="60157"/>
    <cellStyle name="Comma 4 3 8 3" xfId="9359"/>
    <cellStyle name="Comma 4 3 8 3 2" xfId="31335"/>
    <cellStyle name="Comma 4 3 8 4" xfId="9360"/>
    <cellStyle name="Comma 4 3 8 4 2" xfId="34458"/>
    <cellStyle name="Comma 4 3 8 5" xfId="9361"/>
    <cellStyle name="Comma 4 3 8 5 2" xfId="38364"/>
    <cellStyle name="Comma 4 3 8 6" xfId="9362"/>
    <cellStyle name="Comma 4 3 8 6 2" xfId="42396"/>
    <cellStyle name="Comma 4 3 8 7" xfId="46517"/>
    <cellStyle name="Comma 4 3 8 8" xfId="50634"/>
    <cellStyle name="Comma 4 3 8 9" xfId="54926"/>
    <cellStyle name="Comma 4 3 9" xfId="9363"/>
    <cellStyle name="Comma 4 3 9 10" xfId="25328"/>
    <cellStyle name="Comma 4 3 9 11" xfId="60158"/>
    <cellStyle name="Comma 4 3 9 2" xfId="9364"/>
    <cellStyle name="Comma 4 3 9 2 2" xfId="9365"/>
    <cellStyle name="Comma 4 3 9 2 2 2" xfId="36433"/>
    <cellStyle name="Comma 4 3 9 2 3" xfId="9366"/>
    <cellStyle name="Comma 4 3 9 2 3 2" xfId="40339"/>
    <cellStyle name="Comma 4 3 9 2 4" xfId="9367"/>
    <cellStyle name="Comma 4 3 9 2 4 2" xfId="44400"/>
    <cellStyle name="Comma 4 3 9 2 5" xfId="48492"/>
    <cellStyle name="Comma 4 3 9 2 6" xfId="52639"/>
    <cellStyle name="Comma 4 3 9 2 7" xfId="56901"/>
    <cellStyle name="Comma 4 3 9 2 8" xfId="25329"/>
    <cellStyle name="Comma 4 3 9 2 9" xfId="60159"/>
    <cellStyle name="Comma 4 3 9 3" xfId="9368"/>
    <cellStyle name="Comma 4 3 9 3 2" xfId="31336"/>
    <cellStyle name="Comma 4 3 9 4" xfId="9369"/>
    <cellStyle name="Comma 4 3 9 4 2" xfId="34510"/>
    <cellStyle name="Comma 4 3 9 5" xfId="9370"/>
    <cellStyle name="Comma 4 3 9 5 2" xfId="38416"/>
    <cellStyle name="Comma 4 3 9 6" xfId="9371"/>
    <cellStyle name="Comma 4 3 9 6 2" xfId="42449"/>
    <cellStyle name="Comma 4 3 9 7" xfId="46569"/>
    <cellStyle name="Comma 4 3 9 8" xfId="50688"/>
    <cellStyle name="Comma 4 3 9 9" xfId="54978"/>
    <cellStyle name="Comma 4 30" xfId="9372"/>
    <cellStyle name="Comma 4 30 10" xfId="25330"/>
    <cellStyle name="Comma 4 30 11" xfId="60160"/>
    <cellStyle name="Comma 4 30 2" xfId="9373"/>
    <cellStyle name="Comma 4 30 2 2" xfId="9374"/>
    <cellStyle name="Comma 4 30 2 2 2" xfId="36480"/>
    <cellStyle name="Comma 4 30 2 3" xfId="9375"/>
    <cellStyle name="Comma 4 30 2 3 2" xfId="40386"/>
    <cellStyle name="Comma 4 30 2 4" xfId="9376"/>
    <cellStyle name="Comma 4 30 2 4 2" xfId="44447"/>
    <cellStyle name="Comma 4 30 2 5" xfId="48539"/>
    <cellStyle name="Comma 4 30 2 6" xfId="52686"/>
    <cellStyle name="Comma 4 30 2 7" xfId="56948"/>
    <cellStyle name="Comma 4 30 2 8" xfId="25331"/>
    <cellStyle name="Comma 4 30 2 9" xfId="60161"/>
    <cellStyle name="Comma 4 30 3" xfId="9377"/>
    <cellStyle name="Comma 4 30 3 2" xfId="31337"/>
    <cellStyle name="Comma 4 30 4" xfId="9378"/>
    <cellStyle name="Comma 4 30 4 2" xfId="34557"/>
    <cellStyle name="Comma 4 30 5" xfId="9379"/>
    <cellStyle name="Comma 4 30 5 2" xfId="38463"/>
    <cellStyle name="Comma 4 30 6" xfId="9380"/>
    <cellStyle name="Comma 4 30 6 2" xfId="42496"/>
    <cellStyle name="Comma 4 30 7" xfId="46616"/>
    <cellStyle name="Comma 4 30 8" xfId="50735"/>
    <cellStyle name="Comma 4 30 9" xfId="55025"/>
    <cellStyle name="Comma 4 31" xfId="9381"/>
    <cellStyle name="Comma 4 31 10" xfId="25332"/>
    <cellStyle name="Comma 4 31 11" xfId="60162"/>
    <cellStyle name="Comma 4 31 2" xfId="9382"/>
    <cellStyle name="Comma 4 31 2 2" xfId="9383"/>
    <cellStyle name="Comma 4 31 2 2 2" xfId="36540"/>
    <cellStyle name="Comma 4 31 2 3" xfId="9384"/>
    <cellStyle name="Comma 4 31 2 3 2" xfId="40446"/>
    <cellStyle name="Comma 4 31 2 4" xfId="9385"/>
    <cellStyle name="Comma 4 31 2 4 2" xfId="44507"/>
    <cellStyle name="Comma 4 31 2 5" xfId="48599"/>
    <cellStyle name="Comma 4 31 2 6" xfId="52746"/>
    <cellStyle name="Comma 4 31 2 7" xfId="57008"/>
    <cellStyle name="Comma 4 31 2 8" xfId="25333"/>
    <cellStyle name="Comma 4 31 2 9" xfId="60163"/>
    <cellStyle name="Comma 4 31 3" xfId="9386"/>
    <cellStyle name="Comma 4 31 3 2" xfId="31338"/>
    <cellStyle name="Comma 4 31 4" xfId="9387"/>
    <cellStyle name="Comma 4 31 4 2" xfId="34617"/>
    <cellStyle name="Comma 4 31 5" xfId="9388"/>
    <cellStyle name="Comma 4 31 5 2" xfId="38523"/>
    <cellStyle name="Comma 4 31 6" xfId="9389"/>
    <cellStyle name="Comma 4 31 6 2" xfId="42556"/>
    <cellStyle name="Comma 4 31 7" xfId="46676"/>
    <cellStyle name="Comma 4 31 8" xfId="50795"/>
    <cellStyle name="Comma 4 31 9" xfId="55085"/>
    <cellStyle name="Comma 4 32" xfId="9390"/>
    <cellStyle name="Comma 4 32 10" xfId="25334"/>
    <cellStyle name="Comma 4 32 11" xfId="60164"/>
    <cellStyle name="Comma 4 32 2" xfId="9391"/>
    <cellStyle name="Comma 4 32 2 2" xfId="9392"/>
    <cellStyle name="Comma 4 32 2 2 2" xfId="36598"/>
    <cellStyle name="Comma 4 32 2 3" xfId="9393"/>
    <cellStyle name="Comma 4 32 2 3 2" xfId="40504"/>
    <cellStyle name="Comma 4 32 2 4" xfId="9394"/>
    <cellStyle name="Comma 4 32 2 4 2" xfId="44565"/>
    <cellStyle name="Comma 4 32 2 5" xfId="48657"/>
    <cellStyle name="Comma 4 32 2 6" xfId="52804"/>
    <cellStyle name="Comma 4 32 2 7" xfId="57066"/>
    <cellStyle name="Comma 4 32 2 8" xfId="25335"/>
    <cellStyle name="Comma 4 32 2 9" xfId="60165"/>
    <cellStyle name="Comma 4 32 3" xfId="9395"/>
    <cellStyle name="Comma 4 32 3 2" xfId="31339"/>
    <cellStyle name="Comma 4 32 4" xfId="9396"/>
    <cellStyle name="Comma 4 32 4 2" xfId="34675"/>
    <cellStyle name="Comma 4 32 5" xfId="9397"/>
    <cellStyle name="Comma 4 32 5 2" xfId="38581"/>
    <cellStyle name="Comma 4 32 6" xfId="9398"/>
    <cellStyle name="Comma 4 32 6 2" xfId="42614"/>
    <cellStyle name="Comma 4 32 7" xfId="46734"/>
    <cellStyle name="Comma 4 32 8" xfId="50853"/>
    <cellStyle name="Comma 4 32 9" xfId="55143"/>
    <cellStyle name="Comma 4 33" xfId="9399"/>
    <cellStyle name="Comma 4 33 10" xfId="25336"/>
    <cellStyle name="Comma 4 33 11" xfId="60166"/>
    <cellStyle name="Comma 4 33 2" xfId="9400"/>
    <cellStyle name="Comma 4 33 2 2" xfId="9401"/>
    <cellStyle name="Comma 4 33 2 2 2" xfId="36656"/>
    <cellStyle name="Comma 4 33 2 3" xfId="9402"/>
    <cellStyle name="Comma 4 33 2 3 2" xfId="40561"/>
    <cellStyle name="Comma 4 33 2 4" xfId="9403"/>
    <cellStyle name="Comma 4 33 2 4 2" xfId="44622"/>
    <cellStyle name="Comma 4 33 2 5" xfId="48714"/>
    <cellStyle name="Comma 4 33 2 6" xfId="52861"/>
    <cellStyle name="Comma 4 33 2 7" xfId="57123"/>
    <cellStyle name="Comma 4 33 2 8" xfId="25337"/>
    <cellStyle name="Comma 4 33 2 9" xfId="60167"/>
    <cellStyle name="Comma 4 33 3" xfId="9404"/>
    <cellStyle name="Comma 4 33 3 2" xfId="31340"/>
    <cellStyle name="Comma 4 33 4" xfId="9405"/>
    <cellStyle name="Comma 4 33 4 2" xfId="34732"/>
    <cellStyle name="Comma 4 33 5" xfId="9406"/>
    <cellStyle name="Comma 4 33 5 2" xfId="38638"/>
    <cellStyle name="Comma 4 33 6" xfId="9407"/>
    <cellStyle name="Comma 4 33 6 2" xfId="42671"/>
    <cellStyle name="Comma 4 33 7" xfId="46791"/>
    <cellStyle name="Comma 4 33 8" xfId="50910"/>
    <cellStyle name="Comma 4 33 9" xfId="55200"/>
    <cellStyle name="Comma 4 34" xfId="9408"/>
    <cellStyle name="Comma 4 34 10" xfId="25338"/>
    <cellStyle name="Comma 4 34 11" xfId="60168"/>
    <cellStyle name="Comma 4 34 2" xfId="9409"/>
    <cellStyle name="Comma 4 34 2 2" xfId="9410"/>
    <cellStyle name="Comma 4 34 2 2 2" xfId="36709"/>
    <cellStyle name="Comma 4 34 2 3" xfId="9411"/>
    <cellStyle name="Comma 4 34 2 3 2" xfId="40614"/>
    <cellStyle name="Comma 4 34 2 4" xfId="9412"/>
    <cellStyle name="Comma 4 34 2 4 2" xfId="44675"/>
    <cellStyle name="Comma 4 34 2 5" xfId="48767"/>
    <cellStyle name="Comma 4 34 2 6" xfId="52914"/>
    <cellStyle name="Comma 4 34 2 7" xfId="57176"/>
    <cellStyle name="Comma 4 34 2 8" xfId="25339"/>
    <cellStyle name="Comma 4 34 2 9" xfId="60169"/>
    <cellStyle name="Comma 4 34 3" xfId="9413"/>
    <cellStyle name="Comma 4 34 3 2" xfId="31341"/>
    <cellStyle name="Comma 4 34 4" xfId="9414"/>
    <cellStyle name="Comma 4 34 4 2" xfId="34785"/>
    <cellStyle name="Comma 4 34 5" xfId="9415"/>
    <cellStyle name="Comma 4 34 5 2" xfId="38691"/>
    <cellStyle name="Comma 4 34 6" xfId="9416"/>
    <cellStyle name="Comma 4 34 6 2" xfId="42724"/>
    <cellStyle name="Comma 4 34 7" xfId="46844"/>
    <cellStyle name="Comma 4 34 8" xfId="50963"/>
    <cellStyle name="Comma 4 34 9" xfId="55253"/>
    <cellStyle name="Comma 4 35" xfId="9417"/>
    <cellStyle name="Comma 4 35 10" xfId="25340"/>
    <cellStyle name="Comma 4 35 11" xfId="60170"/>
    <cellStyle name="Comma 4 35 2" xfId="9418"/>
    <cellStyle name="Comma 4 35 2 2" xfId="9419"/>
    <cellStyle name="Comma 4 35 2 2 2" xfId="36772"/>
    <cellStyle name="Comma 4 35 2 3" xfId="9420"/>
    <cellStyle name="Comma 4 35 2 3 2" xfId="40676"/>
    <cellStyle name="Comma 4 35 2 4" xfId="9421"/>
    <cellStyle name="Comma 4 35 2 4 2" xfId="44737"/>
    <cellStyle name="Comma 4 35 2 5" xfId="48829"/>
    <cellStyle name="Comma 4 35 2 6" xfId="52976"/>
    <cellStyle name="Comma 4 35 2 7" xfId="57238"/>
    <cellStyle name="Comma 4 35 2 8" xfId="25341"/>
    <cellStyle name="Comma 4 35 2 9" xfId="60171"/>
    <cellStyle name="Comma 4 35 3" xfId="9422"/>
    <cellStyle name="Comma 4 35 3 2" xfId="31342"/>
    <cellStyle name="Comma 4 35 4" xfId="9423"/>
    <cellStyle name="Comma 4 35 4 2" xfId="34847"/>
    <cellStyle name="Comma 4 35 5" xfId="9424"/>
    <cellStyle name="Comma 4 35 5 2" xfId="38753"/>
    <cellStyle name="Comma 4 35 6" xfId="9425"/>
    <cellStyle name="Comma 4 35 6 2" xfId="42786"/>
    <cellStyle name="Comma 4 35 7" xfId="46906"/>
    <cellStyle name="Comma 4 35 8" xfId="51025"/>
    <cellStyle name="Comma 4 35 9" xfId="55315"/>
    <cellStyle name="Comma 4 36" xfId="9426"/>
    <cellStyle name="Comma 4 36 10" xfId="25342"/>
    <cellStyle name="Comma 4 36 11" xfId="60172"/>
    <cellStyle name="Comma 4 36 2" xfId="9427"/>
    <cellStyle name="Comma 4 36 2 2" xfId="9428"/>
    <cellStyle name="Comma 4 36 2 2 2" xfId="36829"/>
    <cellStyle name="Comma 4 36 2 3" xfId="9429"/>
    <cellStyle name="Comma 4 36 2 3 2" xfId="40733"/>
    <cellStyle name="Comma 4 36 2 4" xfId="9430"/>
    <cellStyle name="Comma 4 36 2 4 2" xfId="44794"/>
    <cellStyle name="Comma 4 36 2 5" xfId="48886"/>
    <cellStyle name="Comma 4 36 2 6" xfId="53033"/>
    <cellStyle name="Comma 4 36 2 7" xfId="57295"/>
    <cellStyle name="Comma 4 36 2 8" xfId="25343"/>
    <cellStyle name="Comma 4 36 2 9" xfId="60173"/>
    <cellStyle name="Comma 4 36 3" xfId="9431"/>
    <cellStyle name="Comma 4 36 3 2" xfId="31343"/>
    <cellStyle name="Comma 4 36 4" xfId="9432"/>
    <cellStyle name="Comma 4 36 4 2" xfId="34904"/>
    <cellStyle name="Comma 4 36 5" xfId="9433"/>
    <cellStyle name="Comma 4 36 5 2" xfId="38810"/>
    <cellStyle name="Comma 4 36 6" xfId="9434"/>
    <cellStyle name="Comma 4 36 6 2" xfId="42843"/>
    <cellStyle name="Comma 4 36 7" xfId="46963"/>
    <cellStyle name="Comma 4 36 8" xfId="51082"/>
    <cellStyle name="Comma 4 36 9" xfId="55372"/>
    <cellStyle name="Comma 4 37" xfId="9435"/>
    <cellStyle name="Comma 4 37 10" xfId="25344"/>
    <cellStyle name="Comma 4 37 11" xfId="60174"/>
    <cellStyle name="Comma 4 37 2" xfId="9436"/>
    <cellStyle name="Comma 4 37 2 2" xfId="9437"/>
    <cellStyle name="Comma 4 37 2 2 2" xfId="36881"/>
    <cellStyle name="Comma 4 37 2 3" xfId="9438"/>
    <cellStyle name="Comma 4 37 2 3 2" xfId="40785"/>
    <cellStyle name="Comma 4 37 2 4" xfId="9439"/>
    <cellStyle name="Comma 4 37 2 4 2" xfId="44846"/>
    <cellStyle name="Comma 4 37 2 5" xfId="48938"/>
    <cellStyle name="Comma 4 37 2 6" xfId="53085"/>
    <cellStyle name="Comma 4 37 2 7" xfId="57347"/>
    <cellStyle name="Comma 4 37 2 8" xfId="25345"/>
    <cellStyle name="Comma 4 37 2 9" xfId="60175"/>
    <cellStyle name="Comma 4 37 3" xfId="9440"/>
    <cellStyle name="Comma 4 37 3 2" xfId="31344"/>
    <cellStyle name="Comma 4 37 4" xfId="9441"/>
    <cellStyle name="Comma 4 37 4 2" xfId="34956"/>
    <cellStyle name="Comma 4 37 5" xfId="9442"/>
    <cellStyle name="Comma 4 37 5 2" xfId="38862"/>
    <cellStyle name="Comma 4 37 6" xfId="9443"/>
    <cellStyle name="Comma 4 37 6 2" xfId="42895"/>
    <cellStyle name="Comma 4 37 7" xfId="47015"/>
    <cellStyle name="Comma 4 37 8" xfId="51134"/>
    <cellStyle name="Comma 4 37 9" xfId="55424"/>
    <cellStyle name="Comma 4 38" xfId="9444"/>
    <cellStyle name="Comma 4 38 10" xfId="25346"/>
    <cellStyle name="Comma 4 38 11" xfId="60176"/>
    <cellStyle name="Comma 4 38 2" xfId="9445"/>
    <cellStyle name="Comma 4 38 2 2" xfId="9446"/>
    <cellStyle name="Comma 4 38 2 2 2" xfId="36933"/>
    <cellStyle name="Comma 4 38 2 3" xfId="9447"/>
    <cellStyle name="Comma 4 38 2 3 2" xfId="40837"/>
    <cellStyle name="Comma 4 38 2 4" xfId="9448"/>
    <cellStyle name="Comma 4 38 2 4 2" xfId="44898"/>
    <cellStyle name="Comma 4 38 2 5" xfId="48990"/>
    <cellStyle name="Comma 4 38 2 6" xfId="53137"/>
    <cellStyle name="Comma 4 38 2 7" xfId="57399"/>
    <cellStyle name="Comma 4 38 2 8" xfId="25347"/>
    <cellStyle name="Comma 4 38 2 9" xfId="60177"/>
    <cellStyle name="Comma 4 38 3" xfId="9449"/>
    <cellStyle name="Comma 4 38 3 2" xfId="31345"/>
    <cellStyle name="Comma 4 38 4" xfId="9450"/>
    <cellStyle name="Comma 4 38 4 2" xfId="35008"/>
    <cellStyle name="Comma 4 38 5" xfId="9451"/>
    <cellStyle name="Comma 4 38 5 2" xfId="38914"/>
    <cellStyle name="Comma 4 38 6" xfId="9452"/>
    <cellStyle name="Comma 4 38 6 2" xfId="42947"/>
    <cellStyle name="Comma 4 38 7" xfId="47067"/>
    <cellStyle name="Comma 4 38 8" xfId="51186"/>
    <cellStyle name="Comma 4 38 9" xfId="55476"/>
    <cellStyle name="Comma 4 39" xfId="9453"/>
    <cellStyle name="Comma 4 39 2" xfId="9454"/>
    <cellStyle name="Comma 4 39 2 2" xfId="35062"/>
    <cellStyle name="Comma 4 39 3" xfId="9455"/>
    <cellStyle name="Comma 4 39 3 2" xfId="38968"/>
    <cellStyle name="Comma 4 39 4" xfId="9456"/>
    <cellStyle name="Comma 4 39 4 2" xfId="43001"/>
    <cellStyle name="Comma 4 39 5" xfId="47121"/>
    <cellStyle name="Comma 4 39 6" xfId="51240"/>
    <cellStyle name="Comma 4 39 7" xfId="55530"/>
    <cellStyle name="Comma 4 39 8" xfId="25348"/>
    <cellStyle name="Comma 4 39 9" xfId="60178"/>
    <cellStyle name="Comma 4 4" xfId="9457"/>
    <cellStyle name="Comma 4 4 10" xfId="9458"/>
    <cellStyle name="Comma 4 4 10 10" xfId="25350"/>
    <cellStyle name="Comma 4 4 10 11" xfId="60180"/>
    <cellStyle name="Comma 4 4 10 2" xfId="9459"/>
    <cellStyle name="Comma 4 4 10 2 2" xfId="9460"/>
    <cellStyle name="Comma 4 4 10 2 2 2" xfId="36487"/>
    <cellStyle name="Comma 4 4 10 2 3" xfId="9461"/>
    <cellStyle name="Comma 4 4 10 2 3 2" xfId="40393"/>
    <cellStyle name="Comma 4 4 10 2 4" xfId="9462"/>
    <cellStyle name="Comma 4 4 10 2 4 2" xfId="44454"/>
    <cellStyle name="Comma 4 4 10 2 5" xfId="48546"/>
    <cellStyle name="Comma 4 4 10 2 6" xfId="52693"/>
    <cellStyle name="Comma 4 4 10 2 7" xfId="56955"/>
    <cellStyle name="Comma 4 4 10 2 8" xfId="25351"/>
    <cellStyle name="Comma 4 4 10 2 9" xfId="60181"/>
    <cellStyle name="Comma 4 4 10 3" xfId="9463"/>
    <cellStyle name="Comma 4 4 10 3 2" xfId="31347"/>
    <cellStyle name="Comma 4 4 10 4" xfId="9464"/>
    <cellStyle name="Comma 4 4 10 4 2" xfId="34564"/>
    <cellStyle name="Comma 4 4 10 5" xfId="9465"/>
    <cellStyle name="Comma 4 4 10 5 2" xfId="38470"/>
    <cellStyle name="Comma 4 4 10 6" xfId="9466"/>
    <cellStyle name="Comma 4 4 10 6 2" xfId="42503"/>
    <cellStyle name="Comma 4 4 10 7" xfId="46623"/>
    <cellStyle name="Comma 4 4 10 8" xfId="50742"/>
    <cellStyle name="Comma 4 4 10 9" xfId="55032"/>
    <cellStyle name="Comma 4 4 11" xfId="9467"/>
    <cellStyle name="Comma 4 4 11 10" xfId="25352"/>
    <cellStyle name="Comma 4 4 11 11" xfId="60182"/>
    <cellStyle name="Comma 4 4 11 2" xfId="9468"/>
    <cellStyle name="Comma 4 4 11 2 2" xfId="9469"/>
    <cellStyle name="Comma 4 4 11 2 2 2" xfId="36547"/>
    <cellStyle name="Comma 4 4 11 2 3" xfId="9470"/>
    <cellStyle name="Comma 4 4 11 2 3 2" xfId="40453"/>
    <cellStyle name="Comma 4 4 11 2 4" xfId="9471"/>
    <cellStyle name="Comma 4 4 11 2 4 2" xfId="44514"/>
    <cellStyle name="Comma 4 4 11 2 5" xfId="48606"/>
    <cellStyle name="Comma 4 4 11 2 6" xfId="52753"/>
    <cellStyle name="Comma 4 4 11 2 7" xfId="57015"/>
    <cellStyle name="Comma 4 4 11 2 8" xfId="25353"/>
    <cellStyle name="Comma 4 4 11 2 9" xfId="60183"/>
    <cellStyle name="Comma 4 4 11 3" xfId="9472"/>
    <cellStyle name="Comma 4 4 11 3 2" xfId="31348"/>
    <cellStyle name="Comma 4 4 11 4" xfId="9473"/>
    <cellStyle name="Comma 4 4 11 4 2" xfId="34624"/>
    <cellStyle name="Comma 4 4 11 5" xfId="9474"/>
    <cellStyle name="Comma 4 4 11 5 2" xfId="38530"/>
    <cellStyle name="Comma 4 4 11 6" xfId="9475"/>
    <cellStyle name="Comma 4 4 11 6 2" xfId="42563"/>
    <cellStyle name="Comma 4 4 11 7" xfId="46683"/>
    <cellStyle name="Comma 4 4 11 8" xfId="50802"/>
    <cellStyle name="Comma 4 4 11 9" xfId="55092"/>
    <cellStyle name="Comma 4 4 12" xfId="9476"/>
    <cellStyle name="Comma 4 4 12 10" xfId="25354"/>
    <cellStyle name="Comma 4 4 12 11" xfId="60184"/>
    <cellStyle name="Comma 4 4 12 2" xfId="9477"/>
    <cellStyle name="Comma 4 4 12 2 2" xfId="9478"/>
    <cellStyle name="Comma 4 4 12 2 2 2" xfId="36605"/>
    <cellStyle name="Comma 4 4 12 2 3" xfId="9479"/>
    <cellStyle name="Comma 4 4 12 2 3 2" xfId="40511"/>
    <cellStyle name="Comma 4 4 12 2 4" xfId="9480"/>
    <cellStyle name="Comma 4 4 12 2 4 2" xfId="44572"/>
    <cellStyle name="Comma 4 4 12 2 5" xfId="48664"/>
    <cellStyle name="Comma 4 4 12 2 6" xfId="52811"/>
    <cellStyle name="Comma 4 4 12 2 7" xfId="57073"/>
    <cellStyle name="Comma 4 4 12 2 8" xfId="25355"/>
    <cellStyle name="Comma 4 4 12 2 9" xfId="60185"/>
    <cellStyle name="Comma 4 4 12 3" xfId="9481"/>
    <cellStyle name="Comma 4 4 12 3 2" xfId="31349"/>
    <cellStyle name="Comma 4 4 12 4" xfId="9482"/>
    <cellStyle name="Comma 4 4 12 4 2" xfId="34682"/>
    <cellStyle name="Comma 4 4 12 5" xfId="9483"/>
    <cellStyle name="Comma 4 4 12 5 2" xfId="38588"/>
    <cellStyle name="Comma 4 4 12 6" xfId="9484"/>
    <cellStyle name="Comma 4 4 12 6 2" xfId="42621"/>
    <cellStyle name="Comma 4 4 12 7" xfId="46741"/>
    <cellStyle name="Comma 4 4 12 8" xfId="50860"/>
    <cellStyle name="Comma 4 4 12 9" xfId="55150"/>
    <cellStyle name="Comma 4 4 13" xfId="9485"/>
    <cellStyle name="Comma 4 4 13 10" xfId="25356"/>
    <cellStyle name="Comma 4 4 13 11" xfId="60186"/>
    <cellStyle name="Comma 4 4 13 2" xfId="9486"/>
    <cellStyle name="Comma 4 4 13 2 2" xfId="9487"/>
    <cellStyle name="Comma 4 4 13 2 2 2" xfId="36663"/>
    <cellStyle name="Comma 4 4 13 2 3" xfId="9488"/>
    <cellStyle name="Comma 4 4 13 2 3 2" xfId="40568"/>
    <cellStyle name="Comma 4 4 13 2 4" xfId="9489"/>
    <cellStyle name="Comma 4 4 13 2 4 2" xfId="44629"/>
    <cellStyle name="Comma 4 4 13 2 5" xfId="48721"/>
    <cellStyle name="Comma 4 4 13 2 6" xfId="52868"/>
    <cellStyle name="Comma 4 4 13 2 7" xfId="57130"/>
    <cellStyle name="Comma 4 4 13 2 8" xfId="25357"/>
    <cellStyle name="Comma 4 4 13 2 9" xfId="60187"/>
    <cellStyle name="Comma 4 4 13 3" xfId="9490"/>
    <cellStyle name="Comma 4 4 13 3 2" xfId="31350"/>
    <cellStyle name="Comma 4 4 13 4" xfId="9491"/>
    <cellStyle name="Comma 4 4 13 4 2" xfId="34739"/>
    <cellStyle name="Comma 4 4 13 5" xfId="9492"/>
    <cellStyle name="Comma 4 4 13 5 2" xfId="38645"/>
    <cellStyle name="Comma 4 4 13 6" xfId="9493"/>
    <cellStyle name="Comma 4 4 13 6 2" xfId="42678"/>
    <cellStyle name="Comma 4 4 13 7" xfId="46798"/>
    <cellStyle name="Comma 4 4 13 8" xfId="50917"/>
    <cellStyle name="Comma 4 4 13 9" xfId="55207"/>
    <cellStyle name="Comma 4 4 14" xfId="9494"/>
    <cellStyle name="Comma 4 4 14 10" xfId="25358"/>
    <cellStyle name="Comma 4 4 14 11" xfId="60188"/>
    <cellStyle name="Comma 4 4 14 2" xfId="9495"/>
    <cellStyle name="Comma 4 4 14 2 2" xfId="9496"/>
    <cellStyle name="Comma 4 4 14 2 2 2" xfId="36716"/>
    <cellStyle name="Comma 4 4 14 2 3" xfId="9497"/>
    <cellStyle name="Comma 4 4 14 2 3 2" xfId="40621"/>
    <cellStyle name="Comma 4 4 14 2 4" xfId="9498"/>
    <cellStyle name="Comma 4 4 14 2 4 2" xfId="44682"/>
    <cellStyle name="Comma 4 4 14 2 5" xfId="48774"/>
    <cellStyle name="Comma 4 4 14 2 6" xfId="52921"/>
    <cellStyle name="Comma 4 4 14 2 7" xfId="57183"/>
    <cellStyle name="Comma 4 4 14 2 8" xfId="25359"/>
    <cellStyle name="Comma 4 4 14 2 9" xfId="60189"/>
    <cellStyle name="Comma 4 4 14 3" xfId="9499"/>
    <cellStyle name="Comma 4 4 14 3 2" xfId="31351"/>
    <cellStyle name="Comma 4 4 14 4" xfId="9500"/>
    <cellStyle name="Comma 4 4 14 4 2" xfId="34792"/>
    <cellStyle name="Comma 4 4 14 5" xfId="9501"/>
    <cellStyle name="Comma 4 4 14 5 2" xfId="38698"/>
    <cellStyle name="Comma 4 4 14 6" xfId="9502"/>
    <cellStyle name="Comma 4 4 14 6 2" xfId="42731"/>
    <cellStyle name="Comma 4 4 14 7" xfId="46851"/>
    <cellStyle name="Comma 4 4 14 8" xfId="50970"/>
    <cellStyle name="Comma 4 4 14 9" xfId="55260"/>
    <cellStyle name="Comma 4 4 15" xfId="9503"/>
    <cellStyle name="Comma 4 4 15 10" xfId="25360"/>
    <cellStyle name="Comma 4 4 15 11" xfId="60190"/>
    <cellStyle name="Comma 4 4 15 2" xfId="9504"/>
    <cellStyle name="Comma 4 4 15 2 2" xfId="9505"/>
    <cellStyle name="Comma 4 4 15 2 2 2" xfId="36779"/>
    <cellStyle name="Comma 4 4 15 2 3" xfId="9506"/>
    <cellStyle name="Comma 4 4 15 2 3 2" xfId="40683"/>
    <cellStyle name="Comma 4 4 15 2 4" xfId="9507"/>
    <cellStyle name="Comma 4 4 15 2 4 2" xfId="44744"/>
    <cellStyle name="Comma 4 4 15 2 5" xfId="48836"/>
    <cellStyle name="Comma 4 4 15 2 6" xfId="52983"/>
    <cellStyle name="Comma 4 4 15 2 7" xfId="57245"/>
    <cellStyle name="Comma 4 4 15 2 8" xfId="25361"/>
    <cellStyle name="Comma 4 4 15 2 9" xfId="60191"/>
    <cellStyle name="Comma 4 4 15 3" xfId="9508"/>
    <cellStyle name="Comma 4 4 15 3 2" xfId="31352"/>
    <cellStyle name="Comma 4 4 15 4" xfId="9509"/>
    <cellStyle name="Comma 4 4 15 4 2" xfId="34854"/>
    <cellStyle name="Comma 4 4 15 5" xfId="9510"/>
    <cellStyle name="Comma 4 4 15 5 2" xfId="38760"/>
    <cellStyle name="Comma 4 4 15 6" xfId="9511"/>
    <cellStyle name="Comma 4 4 15 6 2" xfId="42793"/>
    <cellStyle name="Comma 4 4 15 7" xfId="46913"/>
    <cellStyle name="Comma 4 4 15 8" xfId="51032"/>
    <cellStyle name="Comma 4 4 15 9" xfId="55322"/>
    <cellStyle name="Comma 4 4 16" xfId="9512"/>
    <cellStyle name="Comma 4 4 16 10" xfId="25362"/>
    <cellStyle name="Comma 4 4 16 11" xfId="60192"/>
    <cellStyle name="Comma 4 4 16 2" xfId="9513"/>
    <cellStyle name="Comma 4 4 16 2 2" xfId="9514"/>
    <cellStyle name="Comma 4 4 16 2 2 2" xfId="36836"/>
    <cellStyle name="Comma 4 4 16 2 3" xfId="9515"/>
    <cellStyle name="Comma 4 4 16 2 3 2" xfId="40740"/>
    <cellStyle name="Comma 4 4 16 2 4" xfId="9516"/>
    <cellStyle name="Comma 4 4 16 2 4 2" xfId="44801"/>
    <cellStyle name="Comma 4 4 16 2 5" xfId="48893"/>
    <cellStyle name="Comma 4 4 16 2 6" xfId="53040"/>
    <cellStyle name="Comma 4 4 16 2 7" xfId="57302"/>
    <cellStyle name="Comma 4 4 16 2 8" xfId="25363"/>
    <cellStyle name="Comma 4 4 16 2 9" xfId="60193"/>
    <cellStyle name="Comma 4 4 16 3" xfId="9517"/>
    <cellStyle name="Comma 4 4 16 3 2" xfId="31353"/>
    <cellStyle name="Comma 4 4 16 4" xfId="9518"/>
    <cellStyle name="Comma 4 4 16 4 2" xfId="34911"/>
    <cellStyle name="Comma 4 4 16 5" xfId="9519"/>
    <cellStyle name="Comma 4 4 16 5 2" xfId="38817"/>
    <cellStyle name="Comma 4 4 16 6" xfId="9520"/>
    <cellStyle name="Comma 4 4 16 6 2" xfId="42850"/>
    <cellStyle name="Comma 4 4 16 7" xfId="46970"/>
    <cellStyle name="Comma 4 4 16 8" xfId="51089"/>
    <cellStyle name="Comma 4 4 16 9" xfId="55379"/>
    <cellStyle name="Comma 4 4 17" xfId="9521"/>
    <cellStyle name="Comma 4 4 17 10" xfId="25364"/>
    <cellStyle name="Comma 4 4 17 11" xfId="60194"/>
    <cellStyle name="Comma 4 4 17 2" xfId="9522"/>
    <cellStyle name="Comma 4 4 17 2 2" xfId="9523"/>
    <cellStyle name="Comma 4 4 17 2 2 2" xfId="36888"/>
    <cellStyle name="Comma 4 4 17 2 3" xfId="9524"/>
    <cellStyle name="Comma 4 4 17 2 3 2" xfId="40792"/>
    <cellStyle name="Comma 4 4 17 2 4" xfId="9525"/>
    <cellStyle name="Comma 4 4 17 2 4 2" xfId="44853"/>
    <cellStyle name="Comma 4 4 17 2 5" xfId="48945"/>
    <cellStyle name="Comma 4 4 17 2 6" xfId="53092"/>
    <cellStyle name="Comma 4 4 17 2 7" xfId="57354"/>
    <cellStyle name="Comma 4 4 17 2 8" xfId="25365"/>
    <cellStyle name="Comma 4 4 17 2 9" xfId="60195"/>
    <cellStyle name="Comma 4 4 17 3" xfId="9526"/>
    <cellStyle name="Comma 4 4 17 3 2" xfId="31354"/>
    <cellStyle name="Comma 4 4 17 4" xfId="9527"/>
    <cellStyle name="Comma 4 4 17 4 2" xfId="34963"/>
    <cellStyle name="Comma 4 4 17 5" xfId="9528"/>
    <cellStyle name="Comma 4 4 17 5 2" xfId="38869"/>
    <cellStyle name="Comma 4 4 17 6" xfId="9529"/>
    <cellStyle name="Comma 4 4 17 6 2" xfId="42902"/>
    <cellStyle name="Comma 4 4 17 7" xfId="47022"/>
    <cellStyle name="Comma 4 4 17 8" xfId="51141"/>
    <cellStyle name="Comma 4 4 17 9" xfId="55431"/>
    <cellStyle name="Comma 4 4 18" xfId="9530"/>
    <cellStyle name="Comma 4 4 18 10" xfId="25366"/>
    <cellStyle name="Comma 4 4 18 11" xfId="60196"/>
    <cellStyle name="Comma 4 4 18 2" xfId="9531"/>
    <cellStyle name="Comma 4 4 18 2 2" xfId="9532"/>
    <cellStyle name="Comma 4 4 18 2 2 2" xfId="36940"/>
    <cellStyle name="Comma 4 4 18 2 3" xfId="9533"/>
    <cellStyle name="Comma 4 4 18 2 3 2" xfId="40844"/>
    <cellStyle name="Comma 4 4 18 2 4" xfId="9534"/>
    <cellStyle name="Comma 4 4 18 2 4 2" xfId="44905"/>
    <cellStyle name="Comma 4 4 18 2 5" xfId="48997"/>
    <cellStyle name="Comma 4 4 18 2 6" xfId="53144"/>
    <cellStyle name="Comma 4 4 18 2 7" xfId="57406"/>
    <cellStyle name="Comma 4 4 18 2 8" xfId="25367"/>
    <cellStyle name="Comma 4 4 18 2 9" xfId="60197"/>
    <cellStyle name="Comma 4 4 18 3" xfId="9535"/>
    <cellStyle name="Comma 4 4 18 3 2" xfId="31355"/>
    <cellStyle name="Comma 4 4 18 4" xfId="9536"/>
    <cellStyle name="Comma 4 4 18 4 2" xfId="35015"/>
    <cellStyle name="Comma 4 4 18 5" xfId="9537"/>
    <cellStyle name="Comma 4 4 18 5 2" xfId="38921"/>
    <cellStyle name="Comma 4 4 18 6" xfId="9538"/>
    <cellStyle name="Comma 4 4 18 6 2" xfId="42954"/>
    <cellStyle name="Comma 4 4 18 7" xfId="47074"/>
    <cellStyle name="Comma 4 4 18 8" xfId="51193"/>
    <cellStyle name="Comma 4 4 18 9" xfId="55483"/>
    <cellStyle name="Comma 4 4 19" xfId="9539"/>
    <cellStyle name="Comma 4 4 19 2" xfId="9540"/>
    <cellStyle name="Comma 4 4 19 2 2" xfId="35069"/>
    <cellStyle name="Comma 4 4 19 3" xfId="9541"/>
    <cellStyle name="Comma 4 4 19 3 2" xfId="38975"/>
    <cellStyle name="Comma 4 4 19 4" xfId="9542"/>
    <cellStyle name="Comma 4 4 19 4 2" xfId="43008"/>
    <cellStyle name="Comma 4 4 19 5" xfId="47128"/>
    <cellStyle name="Comma 4 4 19 6" xfId="51247"/>
    <cellStyle name="Comma 4 4 19 7" xfId="55537"/>
    <cellStyle name="Comma 4 4 19 8" xfId="25368"/>
    <cellStyle name="Comma 4 4 19 9" xfId="60198"/>
    <cellStyle name="Comma 4 4 2" xfId="9543"/>
    <cellStyle name="Comma 4 4 2 10" xfId="49460"/>
    <cellStyle name="Comma 4 4 2 11" xfId="53747"/>
    <cellStyle name="Comma 4 4 2 12" xfId="25369"/>
    <cellStyle name="Comma 4 4 2 13" xfId="60199"/>
    <cellStyle name="Comma 4 4 2 2" xfId="9544"/>
    <cellStyle name="Comma 4 4 2 2 10" xfId="54012"/>
    <cellStyle name="Comma 4 4 2 2 11" xfId="25370"/>
    <cellStyle name="Comma 4 4 2 2 12" xfId="60200"/>
    <cellStyle name="Comma 4 4 2 2 2" xfId="9545"/>
    <cellStyle name="Comma 4 4 2 2 2 10" xfId="25371"/>
    <cellStyle name="Comma 4 4 2 2 2 11" xfId="60201"/>
    <cellStyle name="Comma 4 4 2 2 2 2" xfId="9546"/>
    <cellStyle name="Comma 4 4 2 2 2 2 2" xfId="9547"/>
    <cellStyle name="Comma 4 4 2 2 2 2 2 2" xfId="35809"/>
    <cellStyle name="Comma 4 4 2 2 2 2 3" xfId="9548"/>
    <cellStyle name="Comma 4 4 2 2 2 2 3 2" xfId="39715"/>
    <cellStyle name="Comma 4 4 2 2 2 2 4" xfId="9549"/>
    <cellStyle name="Comma 4 4 2 2 2 2 4 2" xfId="43761"/>
    <cellStyle name="Comma 4 4 2 2 2 2 5" xfId="47868"/>
    <cellStyle name="Comma 4 4 2 2 2 2 6" xfId="52000"/>
    <cellStyle name="Comma 4 4 2 2 2 2 7" xfId="56277"/>
    <cellStyle name="Comma 4 4 2 2 2 2 8" xfId="25372"/>
    <cellStyle name="Comma 4 4 2 2 2 2 9" xfId="60202"/>
    <cellStyle name="Comma 4 4 2 2 2 3" xfId="9550"/>
    <cellStyle name="Comma 4 4 2 2 2 3 2" xfId="31358"/>
    <cellStyle name="Comma 4 4 2 2 2 4" xfId="9551"/>
    <cellStyle name="Comma 4 4 2 2 2 4 2" xfId="33864"/>
    <cellStyle name="Comma 4 4 2 2 2 5" xfId="9552"/>
    <cellStyle name="Comma 4 4 2 2 2 5 2" xfId="37793"/>
    <cellStyle name="Comma 4 4 2 2 2 6" xfId="9553"/>
    <cellStyle name="Comma 4 4 2 2 2 6 2" xfId="41810"/>
    <cellStyle name="Comma 4 4 2 2 2 7" xfId="45946"/>
    <cellStyle name="Comma 4 4 2 2 2 8" xfId="50047"/>
    <cellStyle name="Comma 4 4 2 2 2 9" xfId="54355"/>
    <cellStyle name="Comma 4 4 2 2 3" xfId="9554"/>
    <cellStyle name="Comma 4 4 2 2 3 2" xfId="9555"/>
    <cellStyle name="Comma 4 4 2 2 3 2 2" xfId="35451"/>
    <cellStyle name="Comma 4 4 2 2 3 3" xfId="9556"/>
    <cellStyle name="Comma 4 4 2 2 3 3 2" xfId="39357"/>
    <cellStyle name="Comma 4 4 2 2 3 4" xfId="9557"/>
    <cellStyle name="Comma 4 4 2 2 3 4 2" xfId="43399"/>
    <cellStyle name="Comma 4 4 2 2 3 5" xfId="47510"/>
    <cellStyle name="Comma 4 4 2 2 3 6" xfId="51638"/>
    <cellStyle name="Comma 4 4 2 2 3 7" xfId="55919"/>
    <cellStyle name="Comma 4 4 2 2 3 8" xfId="25373"/>
    <cellStyle name="Comma 4 4 2 2 3 9" xfId="60203"/>
    <cellStyle name="Comma 4 4 2 2 4" xfId="9558"/>
    <cellStyle name="Comma 4 4 2 2 4 2" xfId="31357"/>
    <cellStyle name="Comma 4 4 2 2 5" xfId="9559"/>
    <cellStyle name="Comma 4 4 2 2 5 2" xfId="33464"/>
    <cellStyle name="Comma 4 4 2 2 6" xfId="9560"/>
    <cellStyle name="Comma 4 4 2 2 6 2" xfId="37439"/>
    <cellStyle name="Comma 4 4 2 2 7" xfId="9561"/>
    <cellStyle name="Comma 4 4 2 2 7 2" xfId="41453"/>
    <cellStyle name="Comma 4 4 2 2 8" xfId="45593"/>
    <cellStyle name="Comma 4 4 2 2 9" xfId="49684"/>
    <cellStyle name="Comma 4 4 2 3" xfId="9562"/>
    <cellStyle name="Comma 4 4 2 3 10" xfId="25374"/>
    <cellStyle name="Comma 4 4 2 3 11" xfId="60204"/>
    <cellStyle name="Comma 4 4 2 3 2" xfId="9563"/>
    <cellStyle name="Comma 4 4 2 3 2 2" xfId="9564"/>
    <cellStyle name="Comma 4 4 2 3 2 2 2" xfId="35810"/>
    <cellStyle name="Comma 4 4 2 3 2 3" xfId="9565"/>
    <cellStyle name="Comma 4 4 2 3 2 3 2" xfId="39716"/>
    <cellStyle name="Comma 4 4 2 3 2 4" xfId="9566"/>
    <cellStyle name="Comma 4 4 2 3 2 4 2" xfId="43762"/>
    <cellStyle name="Comma 4 4 2 3 2 5" xfId="47869"/>
    <cellStyle name="Comma 4 4 2 3 2 6" xfId="52001"/>
    <cellStyle name="Comma 4 4 2 3 2 7" xfId="56278"/>
    <cellStyle name="Comma 4 4 2 3 2 8" xfId="25375"/>
    <cellStyle name="Comma 4 4 2 3 2 9" xfId="60205"/>
    <cellStyle name="Comma 4 4 2 3 3" xfId="9567"/>
    <cellStyle name="Comma 4 4 2 3 3 2" xfId="31359"/>
    <cellStyle name="Comma 4 4 2 3 4" xfId="9568"/>
    <cellStyle name="Comma 4 4 2 3 4 2" xfId="33865"/>
    <cellStyle name="Comma 4 4 2 3 5" xfId="9569"/>
    <cellStyle name="Comma 4 4 2 3 5 2" xfId="37794"/>
    <cellStyle name="Comma 4 4 2 3 6" xfId="9570"/>
    <cellStyle name="Comma 4 4 2 3 6 2" xfId="41811"/>
    <cellStyle name="Comma 4 4 2 3 7" xfId="45947"/>
    <cellStyle name="Comma 4 4 2 3 8" xfId="50048"/>
    <cellStyle name="Comma 4 4 2 3 9" xfId="54356"/>
    <cellStyle name="Comma 4 4 2 4" xfId="9571"/>
    <cellStyle name="Comma 4 4 2 4 2" xfId="9572"/>
    <cellStyle name="Comma 4 4 2 4 2 2" xfId="35233"/>
    <cellStyle name="Comma 4 4 2 4 3" xfId="9573"/>
    <cellStyle name="Comma 4 4 2 4 3 2" xfId="39139"/>
    <cellStyle name="Comma 4 4 2 4 4" xfId="9574"/>
    <cellStyle name="Comma 4 4 2 4 4 2" xfId="43177"/>
    <cellStyle name="Comma 4 4 2 4 5" xfId="47292"/>
    <cellStyle name="Comma 4 4 2 4 6" xfId="51416"/>
    <cellStyle name="Comma 4 4 2 4 7" xfId="55701"/>
    <cellStyle name="Comma 4 4 2 4 8" xfId="25376"/>
    <cellStyle name="Comma 4 4 2 4 9" xfId="60206"/>
    <cellStyle name="Comma 4 4 2 5" xfId="9575"/>
    <cellStyle name="Comma 4 4 2 5 2" xfId="57811"/>
    <cellStyle name="Comma 4 4 2 5 3" xfId="31356"/>
    <cellStyle name="Comma 4 4 2 6" xfId="9576"/>
    <cellStyle name="Comma 4 4 2 6 2" xfId="33248"/>
    <cellStyle name="Comma 4 4 2 7" xfId="9577"/>
    <cellStyle name="Comma 4 4 2 7 2" xfId="37223"/>
    <cellStyle name="Comma 4 4 2 8" xfId="9578"/>
    <cellStyle name="Comma 4 4 2 8 2" xfId="41237"/>
    <cellStyle name="Comma 4 4 2 9" xfId="45377"/>
    <cellStyle name="Comma 4 4 20" xfId="9579"/>
    <cellStyle name="Comma 4 4 20 2" xfId="9580"/>
    <cellStyle name="Comma 4 4 20 2 2" xfId="35123"/>
    <cellStyle name="Comma 4 4 20 3" xfId="9581"/>
    <cellStyle name="Comma 4 4 20 3 2" xfId="39029"/>
    <cellStyle name="Comma 4 4 20 4" xfId="9582"/>
    <cellStyle name="Comma 4 4 20 4 2" xfId="43062"/>
    <cellStyle name="Comma 4 4 20 5" xfId="47182"/>
    <cellStyle name="Comma 4 4 20 6" xfId="51301"/>
    <cellStyle name="Comma 4 4 20 7" xfId="55591"/>
    <cellStyle name="Comma 4 4 20 8" xfId="25377"/>
    <cellStyle name="Comma 4 4 20 9" xfId="60207"/>
    <cellStyle name="Comma 4 4 21" xfId="9583"/>
    <cellStyle name="Comma 4 4 21 2" xfId="9584"/>
    <cellStyle name="Comma 4 4 21 2 2" xfId="36994"/>
    <cellStyle name="Comma 4 4 21 3" xfId="9585"/>
    <cellStyle name="Comma 4 4 21 3 2" xfId="40898"/>
    <cellStyle name="Comma 4 4 21 4" xfId="9586"/>
    <cellStyle name="Comma 4 4 21 4 2" xfId="44959"/>
    <cellStyle name="Comma 4 4 21 5" xfId="49051"/>
    <cellStyle name="Comma 4 4 21 6" xfId="53198"/>
    <cellStyle name="Comma 4 4 21 7" xfId="57460"/>
    <cellStyle name="Comma 4 4 21 8" xfId="25378"/>
    <cellStyle name="Comma 4 4 21 9" xfId="60208"/>
    <cellStyle name="Comma 4 4 22" xfId="9587"/>
    <cellStyle name="Comma 4 4 22 2" xfId="9588"/>
    <cellStyle name="Comma 4 4 22 2 2" xfId="37051"/>
    <cellStyle name="Comma 4 4 22 3" xfId="9589"/>
    <cellStyle name="Comma 4 4 22 3 2" xfId="40954"/>
    <cellStyle name="Comma 4 4 22 4" xfId="45015"/>
    <cellStyle name="Comma 4 4 22 5" xfId="49107"/>
    <cellStyle name="Comma 4 4 22 6" xfId="53254"/>
    <cellStyle name="Comma 4 4 22 7" xfId="57516"/>
    <cellStyle name="Comma 4 4 22 8" xfId="31346"/>
    <cellStyle name="Comma 4 4 23" xfId="9590"/>
    <cellStyle name="Comma 4 4 23 2" xfId="9591"/>
    <cellStyle name="Comma 4 4 23 2 2" xfId="41012"/>
    <cellStyle name="Comma 4 4 23 3" xfId="45073"/>
    <cellStyle name="Comma 4 4 23 4" xfId="49165"/>
    <cellStyle name="Comma 4 4 23 5" xfId="53312"/>
    <cellStyle name="Comma 4 4 23 6" xfId="57574"/>
    <cellStyle name="Comma 4 4 23 7" xfId="33116"/>
    <cellStyle name="Comma 4 4 24" xfId="9592"/>
    <cellStyle name="Comma 4 4 24 2" xfId="45135"/>
    <cellStyle name="Comma 4 4 24 3" xfId="49227"/>
    <cellStyle name="Comma 4 4 24 4" xfId="53374"/>
    <cellStyle name="Comma 4 4 24 5" xfId="57636"/>
    <cellStyle name="Comma 4 4 24 6" xfId="37127"/>
    <cellStyle name="Comma 4 4 25" xfId="9593"/>
    <cellStyle name="Comma 4 4 25 2" xfId="49285"/>
    <cellStyle name="Comma 4 4 25 3" xfId="53432"/>
    <cellStyle name="Comma 4 4 25 4" xfId="57694"/>
    <cellStyle name="Comma 4 4 25 5" xfId="41137"/>
    <cellStyle name="Comma 4 4 26" xfId="45274"/>
    <cellStyle name="Comma 4 4 26 2" xfId="53491"/>
    <cellStyle name="Comma 4 4 26 3" xfId="57753"/>
    <cellStyle name="Comma 4 4 27" xfId="49345"/>
    <cellStyle name="Comma 4 4 28" xfId="53612"/>
    <cellStyle name="Comma 4 4 29" xfId="25349"/>
    <cellStyle name="Comma 4 4 3" xfId="9594"/>
    <cellStyle name="Comma 4 4 3 10" xfId="53573"/>
    <cellStyle name="Comma 4 4 3 11" xfId="25379"/>
    <cellStyle name="Comma 4 4 3 12" xfId="60209"/>
    <cellStyle name="Comma 4 4 3 2" xfId="9595"/>
    <cellStyle name="Comma 4 4 3 2 10" xfId="25380"/>
    <cellStyle name="Comma 4 4 3 2 11" xfId="60210"/>
    <cellStyle name="Comma 4 4 3 2 2" xfId="9596"/>
    <cellStyle name="Comma 4 4 3 2 2 2" xfId="9597"/>
    <cellStyle name="Comma 4 4 3 2 2 2 2" xfId="35811"/>
    <cellStyle name="Comma 4 4 3 2 2 3" xfId="9598"/>
    <cellStyle name="Comma 4 4 3 2 2 3 2" xfId="39717"/>
    <cellStyle name="Comma 4 4 3 2 2 4" xfId="9599"/>
    <cellStyle name="Comma 4 4 3 2 2 4 2" xfId="43763"/>
    <cellStyle name="Comma 4 4 3 2 2 5" xfId="47870"/>
    <cellStyle name="Comma 4 4 3 2 2 6" xfId="52002"/>
    <cellStyle name="Comma 4 4 3 2 2 7" xfId="56279"/>
    <cellStyle name="Comma 4 4 3 2 2 8" xfId="25381"/>
    <cellStyle name="Comma 4 4 3 2 2 9" xfId="60211"/>
    <cellStyle name="Comma 4 4 3 2 3" xfId="9600"/>
    <cellStyle name="Comma 4 4 3 2 3 2" xfId="31361"/>
    <cellStyle name="Comma 4 4 3 2 4" xfId="9601"/>
    <cellStyle name="Comma 4 4 3 2 4 2" xfId="33866"/>
    <cellStyle name="Comma 4 4 3 2 5" xfId="9602"/>
    <cellStyle name="Comma 4 4 3 2 5 2" xfId="37795"/>
    <cellStyle name="Comma 4 4 3 2 6" xfId="9603"/>
    <cellStyle name="Comma 4 4 3 2 6 2" xfId="41812"/>
    <cellStyle name="Comma 4 4 3 2 7" xfId="45948"/>
    <cellStyle name="Comma 4 4 3 2 8" xfId="50049"/>
    <cellStyle name="Comma 4 4 3 2 9" xfId="54357"/>
    <cellStyle name="Comma 4 4 3 3" xfId="9604"/>
    <cellStyle name="Comma 4 4 3 3 2" xfId="9605"/>
    <cellStyle name="Comma 4 4 3 3 2 2" xfId="35341"/>
    <cellStyle name="Comma 4 4 3 3 3" xfId="9606"/>
    <cellStyle name="Comma 4 4 3 3 3 2" xfId="39247"/>
    <cellStyle name="Comma 4 4 3 3 4" xfId="9607"/>
    <cellStyle name="Comma 4 4 3 3 4 2" xfId="43288"/>
    <cellStyle name="Comma 4 4 3 3 5" xfId="47400"/>
    <cellStyle name="Comma 4 4 3 3 6" xfId="51527"/>
    <cellStyle name="Comma 4 4 3 3 7" xfId="55809"/>
    <cellStyle name="Comma 4 4 3 3 8" xfId="25382"/>
    <cellStyle name="Comma 4 4 3 3 9" xfId="60212"/>
    <cellStyle name="Comma 4 4 3 4" xfId="9608"/>
    <cellStyle name="Comma 4 4 3 4 2" xfId="31360"/>
    <cellStyle name="Comma 4 4 3 5" xfId="9609"/>
    <cellStyle name="Comma 4 4 3 5 2" xfId="33354"/>
    <cellStyle name="Comma 4 4 3 6" xfId="9610"/>
    <cellStyle name="Comma 4 4 3 6 2" xfId="37329"/>
    <cellStyle name="Comma 4 4 3 7" xfId="9611"/>
    <cellStyle name="Comma 4 4 3 7 2" xfId="41343"/>
    <cellStyle name="Comma 4 4 3 8" xfId="45483"/>
    <cellStyle name="Comma 4 4 3 9" xfId="49573"/>
    <cellStyle name="Comma 4 4 30" xfId="58075"/>
    <cellStyle name="Comma 4 4 31" xfId="60179"/>
    <cellStyle name="Comma 4 4 4" xfId="9612"/>
    <cellStyle name="Comma 4 4 4 10" xfId="25383"/>
    <cellStyle name="Comma 4 4 4 11" xfId="60213"/>
    <cellStyle name="Comma 4 4 4 2" xfId="9613"/>
    <cellStyle name="Comma 4 4 4 2 2" xfId="9614"/>
    <cellStyle name="Comma 4 4 4 2 2 2" xfId="35812"/>
    <cellStyle name="Comma 4 4 4 2 3" xfId="9615"/>
    <cellStyle name="Comma 4 4 4 2 3 2" xfId="39718"/>
    <cellStyle name="Comma 4 4 4 2 4" xfId="9616"/>
    <cellStyle name="Comma 4 4 4 2 4 2" xfId="43764"/>
    <cellStyle name="Comma 4 4 4 2 5" xfId="47871"/>
    <cellStyle name="Comma 4 4 4 2 6" xfId="52003"/>
    <cellStyle name="Comma 4 4 4 2 7" xfId="56280"/>
    <cellStyle name="Comma 4 4 4 2 8" xfId="25384"/>
    <cellStyle name="Comma 4 4 4 2 9" xfId="60214"/>
    <cellStyle name="Comma 4 4 4 3" xfId="9617"/>
    <cellStyle name="Comma 4 4 4 3 2" xfId="31362"/>
    <cellStyle name="Comma 4 4 4 4" xfId="9618"/>
    <cellStyle name="Comma 4 4 4 4 2" xfId="33867"/>
    <cellStyle name="Comma 4 4 4 5" xfId="9619"/>
    <cellStyle name="Comma 4 4 4 5 2" xfId="37796"/>
    <cellStyle name="Comma 4 4 4 6" xfId="9620"/>
    <cellStyle name="Comma 4 4 4 6 2" xfId="41813"/>
    <cellStyle name="Comma 4 4 4 7" xfId="45949"/>
    <cellStyle name="Comma 4 4 4 8" xfId="50050"/>
    <cellStyle name="Comma 4 4 4 9" xfId="54358"/>
    <cellStyle name="Comma 4 4 5" xfId="9621"/>
    <cellStyle name="Comma 4 4 5 10" xfId="25385"/>
    <cellStyle name="Comma 4 4 5 11" xfId="60215"/>
    <cellStyle name="Comma 4 4 5 2" xfId="9622"/>
    <cellStyle name="Comma 4 4 5 2 2" xfId="9623"/>
    <cellStyle name="Comma 4 4 5 2 2 2" xfId="36221"/>
    <cellStyle name="Comma 4 4 5 2 3" xfId="9624"/>
    <cellStyle name="Comma 4 4 5 2 3 2" xfId="40127"/>
    <cellStyle name="Comma 4 4 5 2 4" xfId="9625"/>
    <cellStyle name="Comma 4 4 5 2 4 2" xfId="44188"/>
    <cellStyle name="Comma 4 4 5 2 5" xfId="48280"/>
    <cellStyle name="Comma 4 4 5 2 6" xfId="52427"/>
    <cellStyle name="Comma 4 4 5 2 7" xfId="56689"/>
    <cellStyle name="Comma 4 4 5 2 8" xfId="25386"/>
    <cellStyle name="Comma 4 4 5 2 9" xfId="60216"/>
    <cellStyle name="Comma 4 4 5 3" xfId="9626"/>
    <cellStyle name="Comma 4 4 5 3 2" xfId="31363"/>
    <cellStyle name="Comma 4 4 5 4" xfId="9627"/>
    <cellStyle name="Comma 4 4 5 4 2" xfId="34299"/>
    <cellStyle name="Comma 4 4 5 5" xfId="9628"/>
    <cellStyle name="Comma 4 4 5 5 2" xfId="38205"/>
    <cellStyle name="Comma 4 4 5 6" xfId="9629"/>
    <cellStyle name="Comma 4 4 5 6 2" xfId="42237"/>
    <cellStyle name="Comma 4 4 5 7" xfId="46358"/>
    <cellStyle name="Comma 4 4 5 8" xfId="50475"/>
    <cellStyle name="Comma 4 4 5 9" xfId="54767"/>
    <cellStyle name="Comma 4 4 6" xfId="9630"/>
    <cellStyle name="Comma 4 4 6 10" xfId="25387"/>
    <cellStyle name="Comma 4 4 6 11" xfId="60217"/>
    <cellStyle name="Comma 4 4 6 2" xfId="9631"/>
    <cellStyle name="Comma 4 4 6 2 2" xfId="9632"/>
    <cellStyle name="Comma 4 4 6 2 2 2" xfId="36275"/>
    <cellStyle name="Comma 4 4 6 2 3" xfId="9633"/>
    <cellStyle name="Comma 4 4 6 2 3 2" xfId="40181"/>
    <cellStyle name="Comma 4 4 6 2 4" xfId="9634"/>
    <cellStyle name="Comma 4 4 6 2 4 2" xfId="44242"/>
    <cellStyle name="Comma 4 4 6 2 5" xfId="48334"/>
    <cellStyle name="Comma 4 4 6 2 6" xfId="52481"/>
    <cellStyle name="Comma 4 4 6 2 7" xfId="56743"/>
    <cellStyle name="Comma 4 4 6 2 8" xfId="25388"/>
    <cellStyle name="Comma 4 4 6 2 9" xfId="60218"/>
    <cellStyle name="Comma 4 4 6 3" xfId="9635"/>
    <cellStyle name="Comma 4 4 6 3 2" xfId="31364"/>
    <cellStyle name="Comma 4 4 6 4" xfId="9636"/>
    <cellStyle name="Comma 4 4 6 4 2" xfId="34353"/>
    <cellStyle name="Comma 4 4 6 5" xfId="9637"/>
    <cellStyle name="Comma 4 4 6 5 2" xfId="38259"/>
    <cellStyle name="Comma 4 4 6 6" xfId="9638"/>
    <cellStyle name="Comma 4 4 6 6 2" xfId="42291"/>
    <cellStyle name="Comma 4 4 6 7" xfId="46412"/>
    <cellStyle name="Comma 4 4 6 8" xfId="50529"/>
    <cellStyle name="Comma 4 4 6 9" xfId="54821"/>
    <cellStyle name="Comma 4 4 7" xfId="9639"/>
    <cellStyle name="Comma 4 4 7 10" xfId="25389"/>
    <cellStyle name="Comma 4 4 7 11" xfId="60219"/>
    <cellStyle name="Comma 4 4 7 2" xfId="9640"/>
    <cellStyle name="Comma 4 4 7 2 2" xfId="9641"/>
    <cellStyle name="Comma 4 4 7 2 2 2" xfId="36329"/>
    <cellStyle name="Comma 4 4 7 2 3" xfId="9642"/>
    <cellStyle name="Comma 4 4 7 2 3 2" xfId="40235"/>
    <cellStyle name="Comma 4 4 7 2 4" xfId="9643"/>
    <cellStyle name="Comma 4 4 7 2 4 2" xfId="44296"/>
    <cellStyle name="Comma 4 4 7 2 5" xfId="48388"/>
    <cellStyle name="Comma 4 4 7 2 6" xfId="52535"/>
    <cellStyle name="Comma 4 4 7 2 7" xfId="56797"/>
    <cellStyle name="Comma 4 4 7 2 8" xfId="25390"/>
    <cellStyle name="Comma 4 4 7 2 9" xfId="60220"/>
    <cellStyle name="Comma 4 4 7 3" xfId="9644"/>
    <cellStyle name="Comma 4 4 7 3 2" xfId="31365"/>
    <cellStyle name="Comma 4 4 7 4" xfId="9645"/>
    <cellStyle name="Comma 4 4 7 4 2" xfId="34407"/>
    <cellStyle name="Comma 4 4 7 5" xfId="9646"/>
    <cellStyle name="Comma 4 4 7 5 2" xfId="38313"/>
    <cellStyle name="Comma 4 4 7 6" xfId="9647"/>
    <cellStyle name="Comma 4 4 7 6 2" xfId="42345"/>
    <cellStyle name="Comma 4 4 7 7" xfId="46466"/>
    <cellStyle name="Comma 4 4 7 8" xfId="50583"/>
    <cellStyle name="Comma 4 4 7 9" xfId="54875"/>
    <cellStyle name="Comma 4 4 8" xfId="9648"/>
    <cellStyle name="Comma 4 4 8 10" xfId="25391"/>
    <cellStyle name="Comma 4 4 8 11" xfId="60221"/>
    <cellStyle name="Comma 4 4 8 2" xfId="9649"/>
    <cellStyle name="Comma 4 4 8 2 2" xfId="9650"/>
    <cellStyle name="Comma 4 4 8 2 2 2" xfId="36381"/>
    <cellStyle name="Comma 4 4 8 2 3" xfId="9651"/>
    <cellStyle name="Comma 4 4 8 2 3 2" xfId="40287"/>
    <cellStyle name="Comma 4 4 8 2 4" xfId="9652"/>
    <cellStyle name="Comma 4 4 8 2 4 2" xfId="44348"/>
    <cellStyle name="Comma 4 4 8 2 5" xfId="48440"/>
    <cellStyle name="Comma 4 4 8 2 6" xfId="52587"/>
    <cellStyle name="Comma 4 4 8 2 7" xfId="56849"/>
    <cellStyle name="Comma 4 4 8 2 8" xfId="25392"/>
    <cellStyle name="Comma 4 4 8 2 9" xfId="60222"/>
    <cellStyle name="Comma 4 4 8 3" xfId="9653"/>
    <cellStyle name="Comma 4 4 8 3 2" xfId="31366"/>
    <cellStyle name="Comma 4 4 8 4" xfId="9654"/>
    <cellStyle name="Comma 4 4 8 4 2" xfId="34459"/>
    <cellStyle name="Comma 4 4 8 5" xfId="9655"/>
    <cellStyle name="Comma 4 4 8 5 2" xfId="38365"/>
    <cellStyle name="Comma 4 4 8 6" xfId="9656"/>
    <cellStyle name="Comma 4 4 8 6 2" xfId="42397"/>
    <cellStyle name="Comma 4 4 8 7" xfId="46518"/>
    <cellStyle name="Comma 4 4 8 8" xfId="50635"/>
    <cellStyle name="Comma 4 4 8 9" xfId="54927"/>
    <cellStyle name="Comma 4 4 9" xfId="9657"/>
    <cellStyle name="Comma 4 4 9 10" xfId="25393"/>
    <cellStyle name="Comma 4 4 9 11" xfId="60223"/>
    <cellStyle name="Comma 4 4 9 2" xfId="9658"/>
    <cellStyle name="Comma 4 4 9 2 2" xfId="9659"/>
    <cellStyle name="Comma 4 4 9 2 2 2" xfId="36434"/>
    <cellStyle name="Comma 4 4 9 2 3" xfId="9660"/>
    <cellStyle name="Comma 4 4 9 2 3 2" xfId="40340"/>
    <cellStyle name="Comma 4 4 9 2 4" xfId="9661"/>
    <cellStyle name="Comma 4 4 9 2 4 2" xfId="44401"/>
    <cellStyle name="Comma 4 4 9 2 5" xfId="48493"/>
    <cellStyle name="Comma 4 4 9 2 6" xfId="52640"/>
    <cellStyle name="Comma 4 4 9 2 7" xfId="56902"/>
    <cellStyle name="Comma 4 4 9 2 8" xfId="25394"/>
    <cellStyle name="Comma 4 4 9 2 9" xfId="60224"/>
    <cellStyle name="Comma 4 4 9 3" xfId="9662"/>
    <cellStyle name="Comma 4 4 9 3 2" xfId="31367"/>
    <cellStyle name="Comma 4 4 9 4" xfId="9663"/>
    <cellStyle name="Comma 4 4 9 4 2" xfId="34511"/>
    <cellStyle name="Comma 4 4 9 5" xfId="9664"/>
    <cellStyle name="Comma 4 4 9 5 2" xfId="38417"/>
    <cellStyle name="Comma 4 4 9 6" xfId="9665"/>
    <cellStyle name="Comma 4 4 9 6 2" xfId="42450"/>
    <cellStyle name="Comma 4 4 9 7" xfId="46570"/>
    <cellStyle name="Comma 4 4 9 8" xfId="50689"/>
    <cellStyle name="Comma 4 4 9 9" xfId="54979"/>
    <cellStyle name="Comma 4 40" xfId="9666"/>
    <cellStyle name="Comma 4 40 2" xfId="9667"/>
    <cellStyle name="Comma 4 40 2 2" xfId="35097"/>
    <cellStyle name="Comma 4 40 3" xfId="9668"/>
    <cellStyle name="Comma 4 40 3 2" xfId="39003"/>
    <cellStyle name="Comma 4 40 4" xfId="9669"/>
    <cellStyle name="Comma 4 40 4 2" xfId="43036"/>
    <cellStyle name="Comma 4 40 5" xfId="47156"/>
    <cellStyle name="Comma 4 40 6" xfId="51275"/>
    <cellStyle name="Comma 4 40 7" xfId="55565"/>
    <cellStyle name="Comma 4 40 8" xfId="25395"/>
    <cellStyle name="Comma 4 40 9" xfId="60225"/>
    <cellStyle name="Comma 4 41" xfId="9670"/>
    <cellStyle name="Comma 4 41 2" xfId="9671"/>
    <cellStyle name="Comma 4 41 2 2" xfId="36987"/>
    <cellStyle name="Comma 4 41 3" xfId="9672"/>
    <cellStyle name="Comma 4 41 3 2" xfId="40891"/>
    <cellStyle name="Comma 4 41 4" xfId="9673"/>
    <cellStyle name="Comma 4 41 4 2" xfId="44952"/>
    <cellStyle name="Comma 4 41 5" xfId="49044"/>
    <cellStyle name="Comma 4 41 6" xfId="53191"/>
    <cellStyle name="Comma 4 41 7" xfId="57453"/>
    <cellStyle name="Comma 4 41 8" xfId="25396"/>
    <cellStyle name="Comma 4 41 9" xfId="60226"/>
    <cellStyle name="Comma 4 42" xfId="9674"/>
    <cellStyle name="Comma 4 42 2" xfId="9675"/>
    <cellStyle name="Comma 4 42 2 2" xfId="37044"/>
    <cellStyle name="Comma 4 42 3" xfId="9676"/>
    <cellStyle name="Comma 4 42 3 2" xfId="40947"/>
    <cellStyle name="Comma 4 42 4" xfId="45008"/>
    <cellStyle name="Comma 4 42 5" xfId="49100"/>
    <cellStyle name="Comma 4 42 6" xfId="53247"/>
    <cellStyle name="Comma 4 42 7" xfId="57509"/>
    <cellStyle name="Comma 4 42 8" xfId="31182"/>
    <cellStyle name="Comma 4 42 9" xfId="60227"/>
    <cellStyle name="Comma 4 43" xfId="9677"/>
    <cellStyle name="Comma 4 43 2" xfId="9678"/>
    <cellStyle name="Comma 4 43 2 2" xfId="41005"/>
    <cellStyle name="Comma 4 43 3" xfId="45066"/>
    <cellStyle name="Comma 4 43 4" xfId="49158"/>
    <cellStyle name="Comma 4 43 5" xfId="53305"/>
    <cellStyle name="Comma 4 43 6" xfId="57567"/>
    <cellStyle name="Comma 4 43 7" xfId="33109"/>
    <cellStyle name="Comma 4 44" xfId="9679"/>
    <cellStyle name="Comma 4 44 2" xfId="45128"/>
    <cellStyle name="Comma 4 44 3" xfId="49220"/>
    <cellStyle name="Comma 4 44 4" xfId="53367"/>
    <cellStyle name="Comma 4 44 5" xfId="57629"/>
    <cellStyle name="Comma 4 44 6" xfId="37120"/>
    <cellStyle name="Comma 4 45" xfId="41130"/>
    <cellStyle name="Comma 4 45 2" xfId="49278"/>
    <cellStyle name="Comma 4 45 3" xfId="53425"/>
    <cellStyle name="Comma 4 45 4" xfId="57687"/>
    <cellStyle name="Comma 4 46" xfId="45267"/>
    <cellStyle name="Comma 4 46 2" xfId="53484"/>
    <cellStyle name="Comma 4 46 3" xfId="57746"/>
    <cellStyle name="Comma 4 47" xfId="49317"/>
    <cellStyle name="Comma 4 48" xfId="53605"/>
    <cellStyle name="Comma 4 49" xfId="25009"/>
    <cellStyle name="Comma 4 5" xfId="9680"/>
    <cellStyle name="Comma 4 5 10" xfId="9681"/>
    <cellStyle name="Comma 4 5 10 10" xfId="25398"/>
    <cellStyle name="Comma 4 5 10 11" xfId="60229"/>
    <cellStyle name="Comma 4 5 10 2" xfId="9682"/>
    <cellStyle name="Comma 4 5 10 2 2" xfId="9683"/>
    <cellStyle name="Comma 4 5 10 2 2 2" xfId="36488"/>
    <cellStyle name="Comma 4 5 10 2 3" xfId="9684"/>
    <cellStyle name="Comma 4 5 10 2 3 2" xfId="40394"/>
    <cellStyle name="Comma 4 5 10 2 4" xfId="9685"/>
    <cellStyle name="Comma 4 5 10 2 4 2" xfId="44455"/>
    <cellStyle name="Comma 4 5 10 2 5" xfId="48547"/>
    <cellStyle name="Comma 4 5 10 2 6" xfId="52694"/>
    <cellStyle name="Comma 4 5 10 2 7" xfId="56956"/>
    <cellStyle name="Comma 4 5 10 2 8" xfId="25399"/>
    <cellStyle name="Comma 4 5 10 2 9" xfId="60230"/>
    <cellStyle name="Comma 4 5 10 3" xfId="9686"/>
    <cellStyle name="Comma 4 5 10 3 2" xfId="31369"/>
    <cellStyle name="Comma 4 5 10 4" xfId="9687"/>
    <cellStyle name="Comma 4 5 10 4 2" xfId="34565"/>
    <cellStyle name="Comma 4 5 10 5" xfId="9688"/>
    <cellStyle name="Comma 4 5 10 5 2" xfId="38471"/>
    <cellStyle name="Comma 4 5 10 6" xfId="9689"/>
    <cellStyle name="Comma 4 5 10 6 2" xfId="42504"/>
    <cellStyle name="Comma 4 5 10 7" xfId="46624"/>
    <cellStyle name="Comma 4 5 10 8" xfId="50743"/>
    <cellStyle name="Comma 4 5 10 9" xfId="55033"/>
    <cellStyle name="Comma 4 5 11" xfId="9690"/>
    <cellStyle name="Comma 4 5 11 10" xfId="25400"/>
    <cellStyle name="Comma 4 5 11 11" xfId="60231"/>
    <cellStyle name="Comma 4 5 11 2" xfId="9691"/>
    <cellStyle name="Comma 4 5 11 2 2" xfId="9692"/>
    <cellStyle name="Comma 4 5 11 2 2 2" xfId="36548"/>
    <cellStyle name="Comma 4 5 11 2 3" xfId="9693"/>
    <cellStyle name="Comma 4 5 11 2 3 2" xfId="40454"/>
    <cellStyle name="Comma 4 5 11 2 4" xfId="9694"/>
    <cellStyle name="Comma 4 5 11 2 4 2" xfId="44515"/>
    <cellStyle name="Comma 4 5 11 2 5" xfId="48607"/>
    <cellStyle name="Comma 4 5 11 2 6" xfId="52754"/>
    <cellStyle name="Comma 4 5 11 2 7" xfId="57016"/>
    <cellStyle name="Comma 4 5 11 2 8" xfId="25401"/>
    <cellStyle name="Comma 4 5 11 2 9" xfId="60232"/>
    <cellStyle name="Comma 4 5 11 3" xfId="9695"/>
    <cellStyle name="Comma 4 5 11 3 2" xfId="31370"/>
    <cellStyle name="Comma 4 5 11 4" xfId="9696"/>
    <cellStyle name="Comma 4 5 11 4 2" xfId="34625"/>
    <cellStyle name="Comma 4 5 11 5" xfId="9697"/>
    <cellStyle name="Comma 4 5 11 5 2" xfId="38531"/>
    <cellStyle name="Comma 4 5 11 6" xfId="9698"/>
    <cellStyle name="Comma 4 5 11 6 2" xfId="42564"/>
    <cellStyle name="Comma 4 5 11 7" xfId="46684"/>
    <cellStyle name="Comma 4 5 11 8" xfId="50803"/>
    <cellStyle name="Comma 4 5 11 9" xfId="55093"/>
    <cellStyle name="Comma 4 5 12" xfId="9699"/>
    <cellStyle name="Comma 4 5 12 10" xfId="25402"/>
    <cellStyle name="Comma 4 5 12 11" xfId="60233"/>
    <cellStyle name="Comma 4 5 12 2" xfId="9700"/>
    <cellStyle name="Comma 4 5 12 2 2" xfId="9701"/>
    <cellStyle name="Comma 4 5 12 2 2 2" xfId="36606"/>
    <cellStyle name="Comma 4 5 12 2 3" xfId="9702"/>
    <cellStyle name="Comma 4 5 12 2 3 2" xfId="40512"/>
    <cellStyle name="Comma 4 5 12 2 4" xfId="9703"/>
    <cellStyle name="Comma 4 5 12 2 4 2" xfId="44573"/>
    <cellStyle name="Comma 4 5 12 2 5" xfId="48665"/>
    <cellStyle name="Comma 4 5 12 2 6" xfId="52812"/>
    <cellStyle name="Comma 4 5 12 2 7" xfId="57074"/>
    <cellStyle name="Comma 4 5 12 2 8" xfId="25403"/>
    <cellStyle name="Comma 4 5 12 2 9" xfId="60234"/>
    <cellStyle name="Comma 4 5 12 3" xfId="9704"/>
    <cellStyle name="Comma 4 5 12 3 2" xfId="31371"/>
    <cellStyle name="Comma 4 5 12 4" xfId="9705"/>
    <cellStyle name="Comma 4 5 12 4 2" xfId="34683"/>
    <cellStyle name="Comma 4 5 12 5" xfId="9706"/>
    <cellStyle name="Comma 4 5 12 5 2" xfId="38589"/>
    <cellStyle name="Comma 4 5 12 6" xfId="9707"/>
    <cellStyle name="Comma 4 5 12 6 2" xfId="42622"/>
    <cellStyle name="Comma 4 5 12 7" xfId="46742"/>
    <cellStyle name="Comma 4 5 12 8" xfId="50861"/>
    <cellStyle name="Comma 4 5 12 9" xfId="55151"/>
    <cellStyle name="Comma 4 5 13" xfId="9708"/>
    <cellStyle name="Comma 4 5 13 10" xfId="25404"/>
    <cellStyle name="Comma 4 5 13 11" xfId="60235"/>
    <cellStyle name="Comma 4 5 13 2" xfId="9709"/>
    <cellStyle name="Comma 4 5 13 2 2" xfId="9710"/>
    <cellStyle name="Comma 4 5 13 2 2 2" xfId="36664"/>
    <cellStyle name="Comma 4 5 13 2 3" xfId="9711"/>
    <cellStyle name="Comma 4 5 13 2 3 2" xfId="40569"/>
    <cellStyle name="Comma 4 5 13 2 4" xfId="9712"/>
    <cellStyle name="Comma 4 5 13 2 4 2" xfId="44630"/>
    <cellStyle name="Comma 4 5 13 2 5" xfId="48722"/>
    <cellStyle name="Comma 4 5 13 2 6" xfId="52869"/>
    <cellStyle name="Comma 4 5 13 2 7" xfId="57131"/>
    <cellStyle name="Comma 4 5 13 2 8" xfId="25405"/>
    <cellStyle name="Comma 4 5 13 2 9" xfId="60236"/>
    <cellStyle name="Comma 4 5 13 3" xfId="9713"/>
    <cellStyle name="Comma 4 5 13 3 2" xfId="31372"/>
    <cellStyle name="Comma 4 5 13 4" xfId="9714"/>
    <cellStyle name="Comma 4 5 13 4 2" xfId="34740"/>
    <cellStyle name="Comma 4 5 13 5" xfId="9715"/>
    <cellStyle name="Comma 4 5 13 5 2" xfId="38646"/>
    <cellStyle name="Comma 4 5 13 6" xfId="9716"/>
    <cellStyle name="Comma 4 5 13 6 2" xfId="42679"/>
    <cellStyle name="Comma 4 5 13 7" xfId="46799"/>
    <cellStyle name="Comma 4 5 13 8" xfId="50918"/>
    <cellStyle name="Comma 4 5 13 9" xfId="55208"/>
    <cellStyle name="Comma 4 5 14" xfId="9717"/>
    <cellStyle name="Comma 4 5 14 10" xfId="25406"/>
    <cellStyle name="Comma 4 5 14 11" xfId="60237"/>
    <cellStyle name="Comma 4 5 14 2" xfId="9718"/>
    <cellStyle name="Comma 4 5 14 2 2" xfId="9719"/>
    <cellStyle name="Comma 4 5 14 2 2 2" xfId="36717"/>
    <cellStyle name="Comma 4 5 14 2 3" xfId="9720"/>
    <cellStyle name="Comma 4 5 14 2 3 2" xfId="40622"/>
    <cellStyle name="Comma 4 5 14 2 4" xfId="9721"/>
    <cellStyle name="Comma 4 5 14 2 4 2" xfId="44683"/>
    <cellStyle name="Comma 4 5 14 2 5" xfId="48775"/>
    <cellStyle name="Comma 4 5 14 2 6" xfId="52922"/>
    <cellStyle name="Comma 4 5 14 2 7" xfId="57184"/>
    <cellStyle name="Comma 4 5 14 2 8" xfId="25407"/>
    <cellStyle name="Comma 4 5 14 2 9" xfId="60238"/>
    <cellStyle name="Comma 4 5 14 3" xfId="9722"/>
    <cellStyle name="Comma 4 5 14 3 2" xfId="31373"/>
    <cellStyle name="Comma 4 5 14 4" xfId="9723"/>
    <cellStyle name="Comma 4 5 14 4 2" xfId="34793"/>
    <cellStyle name="Comma 4 5 14 5" xfId="9724"/>
    <cellStyle name="Comma 4 5 14 5 2" xfId="38699"/>
    <cellStyle name="Comma 4 5 14 6" xfId="9725"/>
    <cellStyle name="Comma 4 5 14 6 2" xfId="42732"/>
    <cellStyle name="Comma 4 5 14 7" xfId="46852"/>
    <cellStyle name="Comma 4 5 14 8" xfId="50971"/>
    <cellStyle name="Comma 4 5 14 9" xfId="55261"/>
    <cellStyle name="Comma 4 5 15" xfId="9726"/>
    <cellStyle name="Comma 4 5 15 10" xfId="25408"/>
    <cellStyle name="Comma 4 5 15 11" xfId="60239"/>
    <cellStyle name="Comma 4 5 15 2" xfId="9727"/>
    <cellStyle name="Comma 4 5 15 2 2" xfId="9728"/>
    <cellStyle name="Comma 4 5 15 2 2 2" xfId="36780"/>
    <cellStyle name="Comma 4 5 15 2 3" xfId="9729"/>
    <cellStyle name="Comma 4 5 15 2 3 2" xfId="40684"/>
    <cellStyle name="Comma 4 5 15 2 4" xfId="9730"/>
    <cellStyle name="Comma 4 5 15 2 4 2" xfId="44745"/>
    <cellStyle name="Comma 4 5 15 2 5" xfId="48837"/>
    <cellStyle name="Comma 4 5 15 2 6" xfId="52984"/>
    <cellStyle name="Comma 4 5 15 2 7" xfId="57246"/>
    <cellStyle name="Comma 4 5 15 2 8" xfId="25409"/>
    <cellStyle name="Comma 4 5 15 2 9" xfId="60240"/>
    <cellStyle name="Comma 4 5 15 3" xfId="9731"/>
    <cellStyle name="Comma 4 5 15 3 2" xfId="31374"/>
    <cellStyle name="Comma 4 5 15 4" xfId="9732"/>
    <cellStyle name="Comma 4 5 15 4 2" xfId="34855"/>
    <cellStyle name="Comma 4 5 15 5" xfId="9733"/>
    <cellStyle name="Comma 4 5 15 5 2" xfId="38761"/>
    <cellStyle name="Comma 4 5 15 6" xfId="9734"/>
    <cellStyle name="Comma 4 5 15 6 2" xfId="42794"/>
    <cellStyle name="Comma 4 5 15 7" xfId="46914"/>
    <cellStyle name="Comma 4 5 15 8" xfId="51033"/>
    <cellStyle name="Comma 4 5 15 9" xfId="55323"/>
    <cellStyle name="Comma 4 5 16" xfId="9735"/>
    <cellStyle name="Comma 4 5 16 10" xfId="25410"/>
    <cellStyle name="Comma 4 5 16 11" xfId="60241"/>
    <cellStyle name="Comma 4 5 16 2" xfId="9736"/>
    <cellStyle name="Comma 4 5 16 2 2" xfId="9737"/>
    <cellStyle name="Comma 4 5 16 2 2 2" xfId="36837"/>
    <cellStyle name="Comma 4 5 16 2 3" xfId="9738"/>
    <cellStyle name="Comma 4 5 16 2 3 2" xfId="40741"/>
    <cellStyle name="Comma 4 5 16 2 4" xfId="9739"/>
    <cellStyle name="Comma 4 5 16 2 4 2" xfId="44802"/>
    <cellStyle name="Comma 4 5 16 2 5" xfId="48894"/>
    <cellStyle name="Comma 4 5 16 2 6" xfId="53041"/>
    <cellStyle name="Comma 4 5 16 2 7" xfId="57303"/>
    <cellStyle name="Comma 4 5 16 2 8" xfId="25411"/>
    <cellStyle name="Comma 4 5 16 2 9" xfId="60242"/>
    <cellStyle name="Comma 4 5 16 3" xfId="9740"/>
    <cellStyle name="Comma 4 5 16 3 2" xfId="31375"/>
    <cellStyle name="Comma 4 5 16 4" xfId="9741"/>
    <cellStyle name="Comma 4 5 16 4 2" xfId="34912"/>
    <cellStyle name="Comma 4 5 16 5" xfId="9742"/>
    <cellStyle name="Comma 4 5 16 5 2" xfId="38818"/>
    <cellStyle name="Comma 4 5 16 6" xfId="9743"/>
    <cellStyle name="Comma 4 5 16 6 2" xfId="42851"/>
    <cellStyle name="Comma 4 5 16 7" xfId="46971"/>
    <cellStyle name="Comma 4 5 16 8" xfId="51090"/>
    <cellStyle name="Comma 4 5 16 9" xfId="55380"/>
    <cellStyle name="Comma 4 5 17" xfId="9744"/>
    <cellStyle name="Comma 4 5 17 10" xfId="25412"/>
    <cellStyle name="Comma 4 5 17 11" xfId="60243"/>
    <cellStyle name="Comma 4 5 17 2" xfId="9745"/>
    <cellStyle name="Comma 4 5 17 2 2" xfId="9746"/>
    <cellStyle name="Comma 4 5 17 2 2 2" xfId="36889"/>
    <cellStyle name="Comma 4 5 17 2 3" xfId="9747"/>
    <cellStyle name="Comma 4 5 17 2 3 2" xfId="40793"/>
    <cellStyle name="Comma 4 5 17 2 4" xfId="9748"/>
    <cellStyle name="Comma 4 5 17 2 4 2" xfId="44854"/>
    <cellStyle name="Comma 4 5 17 2 5" xfId="48946"/>
    <cellStyle name="Comma 4 5 17 2 6" xfId="53093"/>
    <cellStyle name="Comma 4 5 17 2 7" xfId="57355"/>
    <cellStyle name="Comma 4 5 17 2 8" xfId="25413"/>
    <cellStyle name="Comma 4 5 17 2 9" xfId="60244"/>
    <cellStyle name="Comma 4 5 17 3" xfId="9749"/>
    <cellStyle name="Comma 4 5 17 3 2" xfId="31376"/>
    <cellStyle name="Comma 4 5 17 4" xfId="9750"/>
    <cellStyle name="Comma 4 5 17 4 2" xfId="34964"/>
    <cellStyle name="Comma 4 5 17 5" xfId="9751"/>
    <cellStyle name="Comma 4 5 17 5 2" xfId="38870"/>
    <cellStyle name="Comma 4 5 17 6" xfId="9752"/>
    <cellStyle name="Comma 4 5 17 6 2" xfId="42903"/>
    <cellStyle name="Comma 4 5 17 7" xfId="47023"/>
    <cellStyle name="Comma 4 5 17 8" xfId="51142"/>
    <cellStyle name="Comma 4 5 17 9" xfId="55432"/>
    <cellStyle name="Comma 4 5 18" xfId="9753"/>
    <cellStyle name="Comma 4 5 18 10" xfId="25414"/>
    <cellStyle name="Comma 4 5 18 11" xfId="60245"/>
    <cellStyle name="Comma 4 5 18 2" xfId="9754"/>
    <cellStyle name="Comma 4 5 18 2 2" xfId="9755"/>
    <cellStyle name="Comma 4 5 18 2 2 2" xfId="36941"/>
    <cellStyle name="Comma 4 5 18 2 3" xfId="9756"/>
    <cellStyle name="Comma 4 5 18 2 3 2" xfId="40845"/>
    <cellStyle name="Comma 4 5 18 2 4" xfId="9757"/>
    <cellStyle name="Comma 4 5 18 2 4 2" xfId="44906"/>
    <cellStyle name="Comma 4 5 18 2 5" xfId="48998"/>
    <cellStyle name="Comma 4 5 18 2 6" xfId="53145"/>
    <cellStyle name="Comma 4 5 18 2 7" xfId="57407"/>
    <cellStyle name="Comma 4 5 18 2 8" xfId="25415"/>
    <cellStyle name="Comma 4 5 18 2 9" xfId="60246"/>
    <cellStyle name="Comma 4 5 18 3" xfId="9758"/>
    <cellStyle name="Comma 4 5 18 3 2" xfId="31377"/>
    <cellStyle name="Comma 4 5 18 4" xfId="9759"/>
    <cellStyle name="Comma 4 5 18 4 2" xfId="35016"/>
    <cellStyle name="Comma 4 5 18 5" xfId="9760"/>
    <cellStyle name="Comma 4 5 18 5 2" xfId="38922"/>
    <cellStyle name="Comma 4 5 18 6" xfId="9761"/>
    <cellStyle name="Comma 4 5 18 6 2" xfId="42955"/>
    <cellStyle name="Comma 4 5 18 7" xfId="47075"/>
    <cellStyle name="Comma 4 5 18 8" xfId="51194"/>
    <cellStyle name="Comma 4 5 18 9" xfId="55484"/>
    <cellStyle name="Comma 4 5 19" xfId="9762"/>
    <cellStyle name="Comma 4 5 19 2" xfId="9763"/>
    <cellStyle name="Comma 4 5 19 2 2" xfId="35070"/>
    <cellStyle name="Comma 4 5 19 3" xfId="9764"/>
    <cellStyle name="Comma 4 5 19 3 2" xfId="38976"/>
    <cellStyle name="Comma 4 5 19 4" xfId="9765"/>
    <cellStyle name="Comma 4 5 19 4 2" xfId="43009"/>
    <cellStyle name="Comma 4 5 19 5" xfId="47129"/>
    <cellStyle name="Comma 4 5 19 6" xfId="51248"/>
    <cellStyle name="Comma 4 5 19 7" xfId="55538"/>
    <cellStyle name="Comma 4 5 19 8" xfId="25416"/>
    <cellStyle name="Comma 4 5 19 9" xfId="60247"/>
    <cellStyle name="Comma 4 5 2" xfId="9766"/>
    <cellStyle name="Comma 4 5 2 10" xfId="49470"/>
    <cellStyle name="Comma 4 5 2 11" xfId="53748"/>
    <cellStyle name="Comma 4 5 2 12" xfId="25417"/>
    <cellStyle name="Comma 4 5 2 13" xfId="60248"/>
    <cellStyle name="Comma 4 5 2 2" xfId="9767"/>
    <cellStyle name="Comma 4 5 2 2 10" xfId="54020"/>
    <cellStyle name="Comma 4 5 2 2 11" xfId="25418"/>
    <cellStyle name="Comma 4 5 2 2 12" xfId="60249"/>
    <cellStyle name="Comma 4 5 2 2 2" xfId="9768"/>
    <cellStyle name="Comma 4 5 2 2 2 10" xfId="25419"/>
    <cellStyle name="Comma 4 5 2 2 2 11" xfId="60250"/>
    <cellStyle name="Comma 4 5 2 2 2 2" xfId="9769"/>
    <cellStyle name="Comma 4 5 2 2 2 2 2" xfId="9770"/>
    <cellStyle name="Comma 4 5 2 2 2 2 2 2" xfId="35813"/>
    <cellStyle name="Comma 4 5 2 2 2 2 3" xfId="9771"/>
    <cellStyle name="Comma 4 5 2 2 2 2 3 2" xfId="39719"/>
    <cellStyle name="Comma 4 5 2 2 2 2 4" xfId="9772"/>
    <cellStyle name="Comma 4 5 2 2 2 2 4 2" xfId="43765"/>
    <cellStyle name="Comma 4 5 2 2 2 2 5" xfId="47872"/>
    <cellStyle name="Comma 4 5 2 2 2 2 6" xfId="52004"/>
    <cellStyle name="Comma 4 5 2 2 2 2 7" xfId="56281"/>
    <cellStyle name="Comma 4 5 2 2 2 2 8" xfId="25420"/>
    <cellStyle name="Comma 4 5 2 2 2 2 9" xfId="60251"/>
    <cellStyle name="Comma 4 5 2 2 2 3" xfId="9773"/>
    <cellStyle name="Comma 4 5 2 2 2 3 2" xfId="31380"/>
    <cellStyle name="Comma 4 5 2 2 2 4" xfId="9774"/>
    <cellStyle name="Comma 4 5 2 2 2 4 2" xfId="33868"/>
    <cellStyle name="Comma 4 5 2 2 2 5" xfId="9775"/>
    <cellStyle name="Comma 4 5 2 2 2 5 2" xfId="37797"/>
    <cellStyle name="Comma 4 5 2 2 2 6" xfId="9776"/>
    <cellStyle name="Comma 4 5 2 2 2 6 2" xfId="41814"/>
    <cellStyle name="Comma 4 5 2 2 2 7" xfId="45950"/>
    <cellStyle name="Comma 4 5 2 2 2 8" xfId="50051"/>
    <cellStyle name="Comma 4 5 2 2 2 9" xfId="54359"/>
    <cellStyle name="Comma 4 5 2 2 3" xfId="9777"/>
    <cellStyle name="Comma 4 5 2 2 3 2" xfId="9778"/>
    <cellStyle name="Comma 4 5 2 2 3 2 2" xfId="35459"/>
    <cellStyle name="Comma 4 5 2 2 3 3" xfId="9779"/>
    <cellStyle name="Comma 4 5 2 2 3 3 2" xfId="39365"/>
    <cellStyle name="Comma 4 5 2 2 3 4" xfId="9780"/>
    <cellStyle name="Comma 4 5 2 2 3 4 2" xfId="43407"/>
    <cellStyle name="Comma 4 5 2 2 3 5" xfId="47518"/>
    <cellStyle name="Comma 4 5 2 2 3 6" xfId="51646"/>
    <cellStyle name="Comma 4 5 2 2 3 7" xfId="55927"/>
    <cellStyle name="Comma 4 5 2 2 3 8" xfId="25421"/>
    <cellStyle name="Comma 4 5 2 2 3 9" xfId="60252"/>
    <cellStyle name="Comma 4 5 2 2 4" xfId="9781"/>
    <cellStyle name="Comma 4 5 2 2 4 2" xfId="31379"/>
    <cellStyle name="Comma 4 5 2 2 5" xfId="9782"/>
    <cellStyle name="Comma 4 5 2 2 5 2" xfId="33472"/>
    <cellStyle name="Comma 4 5 2 2 6" xfId="9783"/>
    <cellStyle name="Comma 4 5 2 2 6 2" xfId="37447"/>
    <cellStyle name="Comma 4 5 2 2 7" xfId="9784"/>
    <cellStyle name="Comma 4 5 2 2 7 2" xfId="41461"/>
    <cellStyle name="Comma 4 5 2 2 8" xfId="45601"/>
    <cellStyle name="Comma 4 5 2 2 9" xfId="49692"/>
    <cellStyle name="Comma 4 5 2 3" xfId="9785"/>
    <cellStyle name="Comma 4 5 2 3 10" xfId="25422"/>
    <cellStyle name="Comma 4 5 2 3 11" xfId="60253"/>
    <cellStyle name="Comma 4 5 2 3 2" xfId="9786"/>
    <cellStyle name="Comma 4 5 2 3 2 2" xfId="9787"/>
    <cellStyle name="Comma 4 5 2 3 2 2 2" xfId="35814"/>
    <cellStyle name="Comma 4 5 2 3 2 3" xfId="9788"/>
    <cellStyle name="Comma 4 5 2 3 2 3 2" xfId="39720"/>
    <cellStyle name="Comma 4 5 2 3 2 4" xfId="9789"/>
    <cellStyle name="Comma 4 5 2 3 2 4 2" xfId="43766"/>
    <cellStyle name="Comma 4 5 2 3 2 5" xfId="47873"/>
    <cellStyle name="Comma 4 5 2 3 2 6" xfId="52005"/>
    <cellStyle name="Comma 4 5 2 3 2 7" xfId="56282"/>
    <cellStyle name="Comma 4 5 2 3 2 8" xfId="25423"/>
    <cellStyle name="Comma 4 5 2 3 2 9" xfId="60254"/>
    <cellStyle name="Comma 4 5 2 3 3" xfId="9790"/>
    <cellStyle name="Comma 4 5 2 3 3 2" xfId="31381"/>
    <cellStyle name="Comma 4 5 2 3 4" xfId="9791"/>
    <cellStyle name="Comma 4 5 2 3 4 2" xfId="33869"/>
    <cellStyle name="Comma 4 5 2 3 5" xfId="9792"/>
    <cellStyle name="Comma 4 5 2 3 5 2" xfId="37798"/>
    <cellStyle name="Comma 4 5 2 3 6" xfId="9793"/>
    <cellStyle name="Comma 4 5 2 3 6 2" xfId="41815"/>
    <cellStyle name="Comma 4 5 2 3 7" xfId="45951"/>
    <cellStyle name="Comma 4 5 2 3 8" xfId="50052"/>
    <cellStyle name="Comma 4 5 2 3 9" xfId="54360"/>
    <cellStyle name="Comma 4 5 2 4" xfId="9794"/>
    <cellStyle name="Comma 4 5 2 4 2" xfId="9795"/>
    <cellStyle name="Comma 4 5 2 4 2 2" xfId="35241"/>
    <cellStyle name="Comma 4 5 2 4 3" xfId="9796"/>
    <cellStyle name="Comma 4 5 2 4 3 2" xfId="39147"/>
    <cellStyle name="Comma 4 5 2 4 4" xfId="9797"/>
    <cellStyle name="Comma 4 5 2 4 4 2" xfId="43185"/>
    <cellStyle name="Comma 4 5 2 4 5" xfId="47300"/>
    <cellStyle name="Comma 4 5 2 4 6" xfId="51424"/>
    <cellStyle name="Comma 4 5 2 4 7" xfId="55709"/>
    <cellStyle name="Comma 4 5 2 4 8" xfId="25424"/>
    <cellStyle name="Comma 4 5 2 4 9" xfId="60255"/>
    <cellStyle name="Comma 4 5 2 5" xfId="9798"/>
    <cellStyle name="Comma 4 5 2 5 2" xfId="57812"/>
    <cellStyle name="Comma 4 5 2 5 3" xfId="31378"/>
    <cellStyle name="Comma 4 5 2 6" xfId="9799"/>
    <cellStyle name="Comma 4 5 2 6 2" xfId="33256"/>
    <cellStyle name="Comma 4 5 2 7" xfId="9800"/>
    <cellStyle name="Comma 4 5 2 7 2" xfId="37231"/>
    <cellStyle name="Comma 4 5 2 8" xfId="9801"/>
    <cellStyle name="Comma 4 5 2 8 2" xfId="41245"/>
    <cellStyle name="Comma 4 5 2 9" xfId="45385"/>
    <cellStyle name="Comma 4 5 20" xfId="9802"/>
    <cellStyle name="Comma 4 5 20 2" xfId="9803"/>
    <cellStyle name="Comma 4 5 20 2 2" xfId="35131"/>
    <cellStyle name="Comma 4 5 20 3" xfId="9804"/>
    <cellStyle name="Comma 4 5 20 3 2" xfId="39037"/>
    <cellStyle name="Comma 4 5 20 4" xfId="9805"/>
    <cellStyle name="Comma 4 5 20 4 2" xfId="43070"/>
    <cellStyle name="Comma 4 5 20 5" xfId="47190"/>
    <cellStyle name="Comma 4 5 20 6" xfId="51309"/>
    <cellStyle name="Comma 4 5 20 7" xfId="55599"/>
    <cellStyle name="Comma 4 5 20 8" xfId="25425"/>
    <cellStyle name="Comma 4 5 20 9" xfId="60256"/>
    <cellStyle name="Comma 4 5 21" xfId="9806"/>
    <cellStyle name="Comma 4 5 21 2" xfId="9807"/>
    <cellStyle name="Comma 4 5 21 2 2" xfId="36995"/>
    <cellStyle name="Comma 4 5 21 3" xfId="9808"/>
    <cellStyle name="Comma 4 5 21 3 2" xfId="40899"/>
    <cellStyle name="Comma 4 5 21 4" xfId="9809"/>
    <cellStyle name="Comma 4 5 21 4 2" xfId="44960"/>
    <cellStyle name="Comma 4 5 21 5" xfId="49052"/>
    <cellStyle name="Comma 4 5 21 6" xfId="53199"/>
    <cellStyle name="Comma 4 5 21 7" xfId="57461"/>
    <cellStyle name="Comma 4 5 21 8" xfId="25426"/>
    <cellStyle name="Comma 4 5 21 9" xfId="60257"/>
    <cellStyle name="Comma 4 5 22" xfId="9810"/>
    <cellStyle name="Comma 4 5 22 2" xfId="9811"/>
    <cellStyle name="Comma 4 5 22 2 2" xfId="37052"/>
    <cellStyle name="Comma 4 5 22 3" xfId="9812"/>
    <cellStyle name="Comma 4 5 22 3 2" xfId="40955"/>
    <cellStyle name="Comma 4 5 22 4" xfId="45016"/>
    <cellStyle name="Comma 4 5 22 5" xfId="49108"/>
    <cellStyle name="Comma 4 5 22 6" xfId="53255"/>
    <cellStyle name="Comma 4 5 22 7" xfId="57517"/>
    <cellStyle name="Comma 4 5 22 8" xfId="31368"/>
    <cellStyle name="Comma 4 5 23" xfId="9813"/>
    <cellStyle name="Comma 4 5 23 2" xfId="9814"/>
    <cellStyle name="Comma 4 5 23 2 2" xfId="41013"/>
    <cellStyle name="Comma 4 5 23 3" xfId="45074"/>
    <cellStyle name="Comma 4 5 23 4" xfId="49166"/>
    <cellStyle name="Comma 4 5 23 5" xfId="53313"/>
    <cellStyle name="Comma 4 5 23 6" xfId="57575"/>
    <cellStyle name="Comma 4 5 23 7" xfId="33117"/>
    <cellStyle name="Comma 4 5 24" xfId="9815"/>
    <cellStyle name="Comma 4 5 24 2" xfId="45136"/>
    <cellStyle name="Comma 4 5 24 3" xfId="49228"/>
    <cellStyle name="Comma 4 5 24 4" xfId="53375"/>
    <cellStyle name="Comma 4 5 24 5" xfId="57637"/>
    <cellStyle name="Comma 4 5 24 6" xfId="37128"/>
    <cellStyle name="Comma 4 5 25" xfId="9816"/>
    <cellStyle name="Comma 4 5 25 2" xfId="49286"/>
    <cellStyle name="Comma 4 5 25 3" xfId="53433"/>
    <cellStyle name="Comma 4 5 25 4" xfId="57695"/>
    <cellStyle name="Comma 4 5 25 5" xfId="41138"/>
    <cellStyle name="Comma 4 5 26" xfId="45275"/>
    <cellStyle name="Comma 4 5 26 2" xfId="53492"/>
    <cellStyle name="Comma 4 5 26 3" xfId="57754"/>
    <cellStyle name="Comma 4 5 27" xfId="49353"/>
    <cellStyle name="Comma 4 5 28" xfId="53613"/>
    <cellStyle name="Comma 4 5 29" xfId="25397"/>
    <cellStyle name="Comma 4 5 3" xfId="9817"/>
    <cellStyle name="Comma 4 5 3 10" xfId="53666"/>
    <cellStyle name="Comma 4 5 3 11" xfId="25427"/>
    <cellStyle name="Comma 4 5 3 12" xfId="60258"/>
    <cellStyle name="Comma 4 5 3 2" xfId="9818"/>
    <cellStyle name="Comma 4 5 3 2 10" xfId="25428"/>
    <cellStyle name="Comma 4 5 3 2 11" xfId="60259"/>
    <cellStyle name="Comma 4 5 3 2 2" xfId="9819"/>
    <cellStyle name="Comma 4 5 3 2 2 2" xfId="9820"/>
    <cellStyle name="Comma 4 5 3 2 2 2 2" xfId="35815"/>
    <cellStyle name="Comma 4 5 3 2 2 3" xfId="9821"/>
    <cellStyle name="Comma 4 5 3 2 2 3 2" xfId="39721"/>
    <cellStyle name="Comma 4 5 3 2 2 4" xfId="9822"/>
    <cellStyle name="Comma 4 5 3 2 2 4 2" xfId="43767"/>
    <cellStyle name="Comma 4 5 3 2 2 5" xfId="47874"/>
    <cellStyle name="Comma 4 5 3 2 2 6" xfId="52006"/>
    <cellStyle name="Comma 4 5 3 2 2 7" xfId="56283"/>
    <cellStyle name="Comma 4 5 3 2 2 8" xfId="25429"/>
    <cellStyle name="Comma 4 5 3 2 2 9" xfId="60260"/>
    <cellStyle name="Comma 4 5 3 2 3" xfId="9823"/>
    <cellStyle name="Comma 4 5 3 2 3 2" xfId="31383"/>
    <cellStyle name="Comma 4 5 3 2 4" xfId="9824"/>
    <cellStyle name="Comma 4 5 3 2 4 2" xfId="33870"/>
    <cellStyle name="Comma 4 5 3 2 5" xfId="9825"/>
    <cellStyle name="Comma 4 5 3 2 5 2" xfId="37799"/>
    <cellStyle name="Comma 4 5 3 2 6" xfId="9826"/>
    <cellStyle name="Comma 4 5 3 2 6 2" xfId="41816"/>
    <cellStyle name="Comma 4 5 3 2 7" xfId="45952"/>
    <cellStyle name="Comma 4 5 3 2 8" xfId="50053"/>
    <cellStyle name="Comma 4 5 3 2 9" xfId="54361"/>
    <cellStyle name="Comma 4 5 3 3" xfId="9827"/>
    <cellStyle name="Comma 4 5 3 3 2" xfId="9828"/>
    <cellStyle name="Comma 4 5 3 3 2 2" xfId="35349"/>
    <cellStyle name="Comma 4 5 3 3 3" xfId="9829"/>
    <cellStyle name="Comma 4 5 3 3 3 2" xfId="39255"/>
    <cellStyle name="Comma 4 5 3 3 4" xfId="9830"/>
    <cellStyle name="Comma 4 5 3 3 4 2" xfId="43296"/>
    <cellStyle name="Comma 4 5 3 3 5" xfId="47408"/>
    <cellStyle name="Comma 4 5 3 3 6" xfId="51535"/>
    <cellStyle name="Comma 4 5 3 3 7" xfId="55817"/>
    <cellStyle name="Comma 4 5 3 3 8" xfId="25430"/>
    <cellStyle name="Comma 4 5 3 3 9" xfId="60261"/>
    <cellStyle name="Comma 4 5 3 4" xfId="9831"/>
    <cellStyle name="Comma 4 5 3 4 2" xfId="31382"/>
    <cellStyle name="Comma 4 5 3 5" xfId="9832"/>
    <cellStyle name="Comma 4 5 3 5 2" xfId="33362"/>
    <cellStyle name="Comma 4 5 3 6" xfId="9833"/>
    <cellStyle name="Comma 4 5 3 6 2" xfId="37337"/>
    <cellStyle name="Comma 4 5 3 7" xfId="9834"/>
    <cellStyle name="Comma 4 5 3 7 2" xfId="41351"/>
    <cellStyle name="Comma 4 5 3 8" xfId="45491"/>
    <cellStyle name="Comma 4 5 3 9" xfId="49581"/>
    <cellStyle name="Comma 4 5 30" xfId="58181"/>
    <cellStyle name="Comma 4 5 31" xfId="60228"/>
    <cellStyle name="Comma 4 5 4" xfId="9835"/>
    <cellStyle name="Comma 4 5 4 10" xfId="25431"/>
    <cellStyle name="Comma 4 5 4 11" xfId="60262"/>
    <cellStyle name="Comma 4 5 4 2" xfId="9836"/>
    <cellStyle name="Comma 4 5 4 2 2" xfId="9837"/>
    <cellStyle name="Comma 4 5 4 2 2 2" xfId="35816"/>
    <cellStyle name="Comma 4 5 4 2 3" xfId="9838"/>
    <cellStyle name="Comma 4 5 4 2 3 2" xfId="39722"/>
    <cellStyle name="Comma 4 5 4 2 4" xfId="9839"/>
    <cellStyle name="Comma 4 5 4 2 4 2" xfId="43768"/>
    <cellStyle name="Comma 4 5 4 2 5" xfId="47875"/>
    <cellStyle name="Comma 4 5 4 2 6" xfId="52007"/>
    <cellStyle name="Comma 4 5 4 2 7" xfId="56284"/>
    <cellStyle name="Comma 4 5 4 2 8" xfId="25432"/>
    <cellStyle name="Comma 4 5 4 2 9" xfId="60263"/>
    <cellStyle name="Comma 4 5 4 3" xfId="9840"/>
    <cellStyle name="Comma 4 5 4 3 2" xfId="31384"/>
    <cellStyle name="Comma 4 5 4 4" xfId="9841"/>
    <cellStyle name="Comma 4 5 4 4 2" xfId="33871"/>
    <cellStyle name="Comma 4 5 4 5" xfId="9842"/>
    <cellStyle name="Comma 4 5 4 5 2" xfId="37800"/>
    <cellStyle name="Comma 4 5 4 6" xfId="9843"/>
    <cellStyle name="Comma 4 5 4 6 2" xfId="41817"/>
    <cellStyle name="Comma 4 5 4 7" xfId="45953"/>
    <cellStyle name="Comma 4 5 4 8" xfId="50054"/>
    <cellStyle name="Comma 4 5 4 9" xfId="54362"/>
    <cellStyle name="Comma 4 5 5" xfId="9844"/>
    <cellStyle name="Comma 4 5 5 10" xfId="25433"/>
    <cellStyle name="Comma 4 5 5 11" xfId="60264"/>
    <cellStyle name="Comma 4 5 5 2" xfId="9845"/>
    <cellStyle name="Comma 4 5 5 2 2" xfId="9846"/>
    <cellStyle name="Comma 4 5 5 2 2 2" xfId="36222"/>
    <cellStyle name="Comma 4 5 5 2 3" xfId="9847"/>
    <cellStyle name="Comma 4 5 5 2 3 2" xfId="40128"/>
    <cellStyle name="Comma 4 5 5 2 4" xfId="9848"/>
    <cellStyle name="Comma 4 5 5 2 4 2" xfId="44189"/>
    <cellStyle name="Comma 4 5 5 2 5" xfId="48281"/>
    <cellStyle name="Comma 4 5 5 2 6" xfId="52428"/>
    <cellStyle name="Comma 4 5 5 2 7" xfId="56690"/>
    <cellStyle name="Comma 4 5 5 2 8" xfId="25434"/>
    <cellStyle name="Comma 4 5 5 2 9" xfId="60265"/>
    <cellStyle name="Comma 4 5 5 3" xfId="9849"/>
    <cellStyle name="Comma 4 5 5 3 2" xfId="31385"/>
    <cellStyle name="Comma 4 5 5 4" xfId="9850"/>
    <cellStyle name="Comma 4 5 5 4 2" xfId="34300"/>
    <cellStyle name="Comma 4 5 5 5" xfId="9851"/>
    <cellStyle name="Comma 4 5 5 5 2" xfId="38206"/>
    <cellStyle name="Comma 4 5 5 6" xfId="9852"/>
    <cellStyle name="Comma 4 5 5 6 2" xfId="42238"/>
    <cellStyle name="Comma 4 5 5 7" xfId="46359"/>
    <cellStyle name="Comma 4 5 5 8" xfId="50476"/>
    <cellStyle name="Comma 4 5 5 9" xfId="54768"/>
    <cellStyle name="Comma 4 5 6" xfId="9853"/>
    <cellStyle name="Comma 4 5 6 10" xfId="25435"/>
    <cellStyle name="Comma 4 5 6 11" xfId="60266"/>
    <cellStyle name="Comma 4 5 6 2" xfId="9854"/>
    <cellStyle name="Comma 4 5 6 2 2" xfId="9855"/>
    <cellStyle name="Comma 4 5 6 2 2 2" xfId="36276"/>
    <cellStyle name="Comma 4 5 6 2 3" xfId="9856"/>
    <cellStyle name="Comma 4 5 6 2 3 2" xfId="40182"/>
    <cellStyle name="Comma 4 5 6 2 4" xfId="9857"/>
    <cellStyle name="Comma 4 5 6 2 4 2" xfId="44243"/>
    <cellStyle name="Comma 4 5 6 2 5" xfId="48335"/>
    <cellStyle name="Comma 4 5 6 2 6" xfId="52482"/>
    <cellStyle name="Comma 4 5 6 2 7" xfId="56744"/>
    <cellStyle name="Comma 4 5 6 2 8" xfId="25436"/>
    <cellStyle name="Comma 4 5 6 2 9" xfId="60267"/>
    <cellStyle name="Comma 4 5 6 3" xfId="9858"/>
    <cellStyle name="Comma 4 5 6 3 2" xfId="31386"/>
    <cellStyle name="Comma 4 5 6 4" xfId="9859"/>
    <cellStyle name="Comma 4 5 6 4 2" xfId="34354"/>
    <cellStyle name="Comma 4 5 6 5" xfId="9860"/>
    <cellStyle name="Comma 4 5 6 5 2" xfId="38260"/>
    <cellStyle name="Comma 4 5 6 6" xfId="9861"/>
    <cellStyle name="Comma 4 5 6 6 2" xfId="42292"/>
    <cellStyle name="Comma 4 5 6 7" xfId="46413"/>
    <cellStyle name="Comma 4 5 6 8" xfId="50530"/>
    <cellStyle name="Comma 4 5 6 9" xfId="54822"/>
    <cellStyle name="Comma 4 5 7" xfId="9862"/>
    <cellStyle name="Comma 4 5 7 10" xfId="25437"/>
    <cellStyle name="Comma 4 5 7 11" xfId="60268"/>
    <cellStyle name="Comma 4 5 7 2" xfId="9863"/>
    <cellStyle name="Comma 4 5 7 2 2" xfId="9864"/>
    <cellStyle name="Comma 4 5 7 2 2 2" xfId="36330"/>
    <cellStyle name="Comma 4 5 7 2 3" xfId="9865"/>
    <cellStyle name="Comma 4 5 7 2 3 2" xfId="40236"/>
    <cellStyle name="Comma 4 5 7 2 4" xfId="9866"/>
    <cellStyle name="Comma 4 5 7 2 4 2" xfId="44297"/>
    <cellStyle name="Comma 4 5 7 2 5" xfId="48389"/>
    <cellStyle name="Comma 4 5 7 2 6" xfId="52536"/>
    <cellStyle name="Comma 4 5 7 2 7" xfId="56798"/>
    <cellStyle name="Comma 4 5 7 2 8" xfId="25438"/>
    <cellStyle name="Comma 4 5 7 2 9" xfId="60269"/>
    <cellStyle name="Comma 4 5 7 3" xfId="9867"/>
    <cellStyle name="Comma 4 5 7 3 2" xfId="31387"/>
    <cellStyle name="Comma 4 5 7 4" xfId="9868"/>
    <cellStyle name="Comma 4 5 7 4 2" xfId="34408"/>
    <cellStyle name="Comma 4 5 7 5" xfId="9869"/>
    <cellStyle name="Comma 4 5 7 5 2" xfId="38314"/>
    <cellStyle name="Comma 4 5 7 6" xfId="9870"/>
    <cellStyle name="Comma 4 5 7 6 2" xfId="42346"/>
    <cellStyle name="Comma 4 5 7 7" xfId="46467"/>
    <cellStyle name="Comma 4 5 7 8" xfId="50584"/>
    <cellStyle name="Comma 4 5 7 9" xfId="54876"/>
    <cellStyle name="Comma 4 5 8" xfId="9871"/>
    <cellStyle name="Comma 4 5 8 10" xfId="25439"/>
    <cellStyle name="Comma 4 5 8 11" xfId="60270"/>
    <cellStyle name="Comma 4 5 8 2" xfId="9872"/>
    <cellStyle name="Comma 4 5 8 2 2" xfId="9873"/>
    <cellStyle name="Comma 4 5 8 2 2 2" xfId="36382"/>
    <cellStyle name="Comma 4 5 8 2 3" xfId="9874"/>
    <cellStyle name="Comma 4 5 8 2 3 2" xfId="40288"/>
    <cellStyle name="Comma 4 5 8 2 4" xfId="9875"/>
    <cellStyle name="Comma 4 5 8 2 4 2" xfId="44349"/>
    <cellStyle name="Comma 4 5 8 2 5" xfId="48441"/>
    <cellStyle name="Comma 4 5 8 2 6" xfId="52588"/>
    <cellStyle name="Comma 4 5 8 2 7" xfId="56850"/>
    <cellStyle name="Comma 4 5 8 2 8" xfId="25440"/>
    <cellStyle name="Comma 4 5 8 2 9" xfId="60271"/>
    <cellStyle name="Comma 4 5 8 3" xfId="9876"/>
    <cellStyle name="Comma 4 5 8 3 2" xfId="31388"/>
    <cellStyle name="Comma 4 5 8 4" xfId="9877"/>
    <cellStyle name="Comma 4 5 8 4 2" xfId="34460"/>
    <cellStyle name="Comma 4 5 8 5" xfId="9878"/>
    <cellStyle name="Comma 4 5 8 5 2" xfId="38366"/>
    <cellStyle name="Comma 4 5 8 6" xfId="9879"/>
    <cellStyle name="Comma 4 5 8 6 2" xfId="42398"/>
    <cellStyle name="Comma 4 5 8 7" xfId="46519"/>
    <cellStyle name="Comma 4 5 8 8" xfId="50636"/>
    <cellStyle name="Comma 4 5 8 9" xfId="54928"/>
    <cellStyle name="Comma 4 5 9" xfId="9880"/>
    <cellStyle name="Comma 4 5 9 10" xfId="25441"/>
    <cellStyle name="Comma 4 5 9 11" xfId="60272"/>
    <cellStyle name="Comma 4 5 9 2" xfId="9881"/>
    <cellStyle name="Comma 4 5 9 2 2" xfId="9882"/>
    <cellStyle name="Comma 4 5 9 2 2 2" xfId="36435"/>
    <cellStyle name="Comma 4 5 9 2 3" xfId="9883"/>
    <cellStyle name="Comma 4 5 9 2 3 2" xfId="40341"/>
    <cellStyle name="Comma 4 5 9 2 4" xfId="9884"/>
    <cellStyle name="Comma 4 5 9 2 4 2" xfId="44402"/>
    <cellStyle name="Comma 4 5 9 2 5" xfId="48494"/>
    <cellStyle name="Comma 4 5 9 2 6" xfId="52641"/>
    <cellStyle name="Comma 4 5 9 2 7" xfId="56903"/>
    <cellStyle name="Comma 4 5 9 2 8" xfId="25442"/>
    <cellStyle name="Comma 4 5 9 2 9" xfId="60273"/>
    <cellStyle name="Comma 4 5 9 3" xfId="9885"/>
    <cellStyle name="Comma 4 5 9 3 2" xfId="31389"/>
    <cellStyle name="Comma 4 5 9 4" xfId="9886"/>
    <cellStyle name="Comma 4 5 9 4 2" xfId="34512"/>
    <cellStyle name="Comma 4 5 9 5" xfId="9887"/>
    <cellStyle name="Comma 4 5 9 5 2" xfId="38418"/>
    <cellStyle name="Comma 4 5 9 6" xfId="9888"/>
    <cellStyle name="Comma 4 5 9 6 2" xfId="42451"/>
    <cellStyle name="Comma 4 5 9 7" xfId="46571"/>
    <cellStyle name="Comma 4 5 9 8" xfId="50690"/>
    <cellStyle name="Comma 4 5 9 9" xfId="54980"/>
    <cellStyle name="Comma 4 50" xfId="57910"/>
    <cellStyle name="Comma 4 51" xfId="59833"/>
    <cellStyle name="Comma 4 6" xfId="9889"/>
    <cellStyle name="Comma 4 6 10" xfId="9890"/>
    <cellStyle name="Comma 4 6 10 10" xfId="25444"/>
    <cellStyle name="Comma 4 6 10 11" xfId="60275"/>
    <cellStyle name="Comma 4 6 10 2" xfId="9891"/>
    <cellStyle name="Comma 4 6 10 2 2" xfId="9892"/>
    <cellStyle name="Comma 4 6 10 2 2 2" xfId="36489"/>
    <cellStyle name="Comma 4 6 10 2 3" xfId="9893"/>
    <cellStyle name="Comma 4 6 10 2 3 2" xfId="40395"/>
    <cellStyle name="Comma 4 6 10 2 4" xfId="9894"/>
    <cellStyle name="Comma 4 6 10 2 4 2" xfId="44456"/>
    <cellStyle name="Comma 4 6 10 2 5" xfId="48548"/>
    <cellStyle name="Comma 4 6 10 2 6" xfId="52695"/>
    <cellStyle name="Comma 4 6 10 2 7" xfId="56957"/>
    <cellStyle name="Comma 4 6 10 2 8" xfId="25445"/>
    <cellStyle name="Comma 4 6 10 2 9" xfId="60276"/>
    <cellStyle name="Comma 4 6 10 3" xfId="9895"/>
    <cellStyle name="Comma 4 6 10 3 2" xfId="31391"/>
    <cellStyle name="Comma 4 6 10 4" xfId="9896"/>
    <cellStyle name="Comma 4 6 10 4 2" xfId="34566"/>
    <cellStyle name="Comma 4 6 10 5" xfId="9897"/>
    <cellStyle name="Comma 4 6 10 5 2" xfId="38472"/>
    <cellStyle name="Comma 4 6 10 6" xfId="9898"/>
    <cellStyle name="Comma 4 6 10 6 2" xfId="42505"/>
    <cellStyle name="Comma 4 6 10 7" xfId="46625"/>
    <cellStyle name="Comma 4 6 10 8" xfId="50744"/>
    <cellStyle name="Comma 4 6 10 9" xfId="55034"/>
    <cellStyle name="Comma 4 6 11" xfId="9899"/>
    <cellStyle name="Comma 4 6 11 10" xfId="25446"/>
    <cellStyle name="Comma 4 6 11 11" xfId="60277"/>
    <cellStyle name="Comma 4 6 11 2" xfId="9900"/>
    <cellStyle name="Comma 4 6 11 2 2" xfId="9901"/>
    <cellStyle name="Comma 4 6 11 2 2 2" xfId="36549"/>
    <cellStyle name="Comma 4 6 11 2 3" xfId="9902"/>
    <cellStyle name="Comma 4 6 11 2 3 2" xfId="40455"/>
    <cellStyle name="Comma 4 6 11 2 4" xfId="9903"/>
    <cellStyle name="Comma 4 6 11 2 4 2" xfId="44516"/>
    <cellStyle name="Comma 4 6 11 2 5" xfId="48608"/>
    <cellStyle name="Comma 4 6 11 2 6" xfId="52755"/>
    <cellStyle name="Comma 4 6 11 2 7" xfId="57017"/>
    <cellStyle name="Comma 4 6 11 2 8" xfId="25447"/>
    <cellStyle name="Comma 4 6 11 2 9" xfId="60278"/>
    <cellStyle name="Comma 4 6 11 3" xfId="9904"/>
    <cellStyle name="Comma 4 6 11 3 2" xfId="31392"/>
    <cellStyle name="Comma 4 6 11 4" xfId="9905"/>
    <cellStyle name="Comma 4 6 11 4 2" xfId="34626"/>
    <cellStyle name="Comma 4 6 11 5" xfId="9906"/>
    <cellStyle name="Comma 4 6 11 5 2" xfId="38532"/>
    <cellStyle name="Comma 4 6 11 6" xfId="9907"/>
    <cellStyle name="Comma 4 6 11 6 2" xfId="42565"/>
    <cellStyle name="Comma 4 6 11 7" xfId="46685"/>
    <cellStyle name="Comma 4 6 11 8" xfId="50804"/>
    <cellStyle name="Comma 4 6 11 9" xfId="55094"/>
    <cellStyle name="Comma 4 6 12" xfId="9908"/>
    <cellStyle name="Comma 4 6 12 10" xfId="25448"/>
    <cellStyle name="Comma 4 6 12 11" xfId="60279"/>
    <cellStyle name="Comma 4 6 12 2" xfId="9909"/>
    <cellStyle name="Comma 4 6 12 2 2" xfId="9910"/>
    <cellStyle name="Comma 4 6 12 2 2 2" xfId="36607"/>
    <cellStyle name="Comma 4 6 12 2 3" xfId="9911"/>
    <cellStyle name="Comma 4 6 12 2 3 2" xfId="40513"/>
    <cellStyle name="Comma 4 6 12 2 4" xfId="9912"/>
    <cellStyle name="Comma 4 6 12 2 4 2" xfId="44574"/>
    <cellStyle name="Comma 4 6 12 2 5" xfId="48666"/>
    <cellStyle name="Comma 4 6 12 2 6" xfId="52813"/>
    <cellStyle name="Comma 4 6 12 2 7" xfId="57075"/>
    <cellStyle name="Comma 4 6 12 2 8" xfId="25449"/>
    <cellStyle name="Comma 4 6 12 2 9" xfId="60280"/>
    <cellStyle name="Comma 4 6 12 3" xfId="9913"/>
    <cellStyle name="Comma 4 6 12 3 2" xfId="31393"/>
    <cellStyle name="Comma 4 6 12 4" xfId="9914"/>
    <cellStyle name="Comma 4 6 12 4 2" xfId="34684"/>
    <cellStyle name="Comma 4 6 12 5" xfId="9915"/>
    <cellStyle name="Comma 4 6 12 5 2" xfId="38590"/>
    <cellStyle name="Comma 4 6 12 6" xfId="9916"/>
    <cellStyle name="Comma 4 6 12 6 2" xfId="42623"/>
    <cellStyle name="Comma 4 6 12 7" xfId="46743"/>
    <cellStyle name="Comma 4 6 12 8" xfId="50862"/>
    <cellStyle name="Comma 4 6 12 9" xfId="55152"/>
    <cellStyle name="Comma 4 6 13" xfId="9917"/>
    <cellStyle name="Comma 4 6 13 10" xfId="25450"/>
    <cellStyle name="Comma 4 6 13 11" xfId="60281"/>
    <cellStyle name="Comma 4 6 13 2" xfId="9918"/>
    <cellStyle name="Comma 4 6 13 2 2" xfId="9919"/>
    <cellStyle name="Comma 4 6 13 2 2 2" xfId="36665"/>
    <cellStyle name="Comma 4 6 13 2 3" xfId="9920"/>
    <cellStyle name="Comma 4 6 13 2 3 2" xfId="40570"/>
    <cellStyle name="Comma 4 6 13 2 4" xfId="9921"/>
    <cellStyle name="Comma 4 6 13 2 4 2" xfId="44631"/>
    <cellStyle name="Comma 4 6 13 2 5" xfId="48723"/>
    <cellStyle name="Comma 4 6 13 2 6" xfId="52870"/>
    <cellStyle name="Comma 4 6 13 2 7" xfId="57132"/>
    <cellStyle name="Comma 4 6 13 2 8" xfId="25451"/>
    <cellStyle name="Comma 4 6 13 2 9" xfId="60282"/>
    <cellStyle name="Comma 4 6 13 3" xfId="9922"/>
    <cellStyle name="Comma 4 6 13 3 2" xfId="31394"/>
    <cellStyle name="Comma 4 6 13 4" xfId="9923"/>
    <cellStyle name="Comma 4 6 13 4 2" xfId="34741"/>
    <cellStyle name="Comma 4 6 13 5" xfId="9924"/>
    <cellStyle name="Comma 4 6 13 5 2" xfId="38647"/>
    <cellStyle name="Comma 4 6 13 6" xfId="9925"/>
    <cellStyle name="Comma 4 6 13 6 2" xfId="42680"/>
    <cellStyle name="Comma 4 6 13 7" xfId="46800"/>
    <cellStyle name="Comma 4 6 13 8" xfId="50919"/>
    <cellStyle name="Comma 4 6 13 9" xfId="55209"/>
    <cellStyle name="Comma 4 6 14" xfId="9926"/>
    <cellStyle name="Comma 4 6 14 10" xfId="25452"/>
    <cellStyle name="Comma 4 6 14 11" xfId="60283"/>
    <cellStyle name="Comma 4 6 14 2" xfId="9927"/>
    <cellStyle name="Comma 4 6 14 2 2" xfId="9928"/>
    <cellStyle name="Comma 4 6 14 2 2 2" xfId="36718"/>
    <cellStyle name="Comma 4 6 14 2 3" xfId="9929"/>
    <cellStyle name="Comma 4 6 14 2 3 2" xfId="40623"/>
    <cellStyle name="Comma 4 6 14 2 4" xfId="9930"/>
    <cellStyle name="Comma 4 6 14 2 4 2" xfId="44684"/>
    <cellStyle name="Comma 4 6 14 2 5" xfId="48776"/>
    <cellStyle name="Comma 4 6 14 2 6" xfId="52923"/>
    <cellStyle name="Comma 4 6 14 2 7" xfId="57185"/>
    <cellStyle name="Comma 4 6 14 2 8" xfId="25453"/>
    <cellStyle name="Comma 4 6 14 2 9" xfId="60284"/>
    <cellStyle name="Comma 4 6 14 3" xfId="9931"/>
    <cellStyle name="Comma 4 6 14 3 2" xfId="31395"/>
    <cellStyle name="Comma 4 6 14 4" xfId="9932"/>
    <cellStyle name="Comma 4 6 14 4 2" xfId="34794"/>
    <cellStyle name="Comma 4 6 14 5" xfId="9933"/>
    <cellStyle name="Comma 4 6 14 5 2" xfId="38700"/>
    <cellStyle name="Comma 4 6 14 6" xfId="9934"/>
    <cellStyle name="Comma 4 6 14 6 2" xfId="42733"/>
    <cellStyle name="Comma 4 6 14 7" xfId="46853"/>
    <cellStyle name="Comma 4 6 14 8" xfId="50972"/>
    <cellStyle name="Comma 4 6 14 9" xfId="55262"/>
    <cellStyle name="Comma 4 6 15" xfId="9935"/>
    <cellStyle name="Comma 4 6 15 10" xfId="25454"/>
    <cellStyle name="Comma 4 6 15 11" xfId="60285"/>
    <cellStyle name="Comma 4 6 15 2" xfId="9936"/>
    <cellStyle name="Comma 4 6 15 2 2" xfId="9937"/>
    <cellStyle name="Comma 4 6 15 2 2 2" xfId="36781"/>
    <cellStyle name="Comma 4 6 15 2 3" xfId="9938"/>
    <cellStyle name="Comma 4 6 15 2 3 2" xfId="40685"/>
    <cellStyle name="Comma 4 6 15 2 4" xfId="9939"/>
    <cellStyle name="Comma 4 6 15 2 4 2" xfId="44746"/>
    <cellStyle name="Comma 4 6 15 2 5" xfId="48838"/>
    <cellStyle name="Comma 4 6 15 2 6" xfId="52985"/>
    <cellStyle name="Comma 4 6 15 2 7" xfId="57247"/>
    <cellStyle name="Comma 4 6 15 2 8" xfId="25455"/>
    <cellStyle name="Comma 4 6 15 2 9" xfId="60286"/>
    <cellStyle name="Comma 4 6 15 3" xfId="9940"/>
    <cellStyle name="Comma 4 6 15 3 2" xfId="31396"/>
    <cellStyle name="Comma 4 6 15 4" xfId="9941"/>
    <cellStyle name="Comma 4 6 15 4 2" xfId="34856"/>
    <cellStyle name="Comma 4 6 15 5" xfId="9942"/>
    <cellStyle name="Comma 4 6 15 5 2" xfId="38762"/>
    <cellStyle name="Comma 4 6 15 6" xfId="9943"/>
    <cellStyle name="Comma 4 6 15 6 2" xfId="42795"/>
    <cellStyle name="Comma 4 6 15 7" xfId="46915"/>
    <cellStyle name="Comma 4 6 15 8" xfId="51034"/>
    <cellStyle name="Comma 4 6 15 9" xfId="55324"/>
    <cellStyle name="Comma 4 6 16" xfId="9944"/>
    <cellStyle name="Comma 4 6 16 10" xfId="25456"/>
    <cellStyle name="Comma 4 6 16 11" xfId="60287"/>
    <cellStyle name="Comma 4 6 16 2" xfId="9945"/>
    <cellStyle name="Comma 4 6 16 2 2" xfId="9946"/>
    <cellStyle name="Comma 4 6 16 2 2 2" xfId="36838"/>
    <cellStyle name="Comma 4 6 16 2 3" xfId="9947"/>
    <cellStyle name="Comma 4 6 16 2 3 2" xfId="40742"/>
    <cellStyle name="Comma 4 6 16 2 4" xfId="9948"/>
    <cellStyle name="Comma 4 6 16 2 4 2" xfId="44803"/>
    <cellStyle name="Comma 4 6 16 2 5" xfId="48895"/>
    <cellStyle name="Comma 4 6 16 2 6" xfId="53042"/>
    <cellStyle name="Comma 4 6 16 2 7" xfId="57304"/>
    <cellStyle name="Comma 4 6 16 2 8" xfId="25457"/>
    <cellStyle name="Comma 4 6 16 2 9" xfId="60288"/>
    <cellStyle name="Comma 4 6 16 3" xfId="9949"/>
    <cellStyle name="Comma 4 6 16 3 2" xfId="31397"/>
    <cellStyle name="Comma 4 6 16 4" xfId="9950"/>
    <cellStyle name="Comma 4 6 16 4 2" xfId="34913"/>
    <cellStyle name="Comma 4 6 16 5" xfId="9951"/>
    <cellStyle name="Comma 4 6 16 5 2" xfId="38819"/>
    <cellStyle name="Comma 4 6 16 6" xfId="9952"/>
    <cellStyle name="Comma 4 6 16 6 2" xfId="42852"/>
    <cellStyle name="Comma 4 6 16 7" xfId="46972"/>
    <cellStyle name="Comma 4 6 16 8" xfId="51091"/>
    <cellStyle name="Comma 4 6 16 9" xfId="55381"/>
    <cellStyle name="Comma 4 6 17" xfId="9953"/>
    <cellStyle name="Comma 4 6 17 10" xfId="25458"/>
    <cellStyle name="Comma 4 6 17 11" xfId="60289"/>
    <cellStyle name="Comma 4 6 17 2" xfId="9954"/>
    <cellStyle name="Comma 4 6 17 2 2" xfId="9955"/>
    <cellStyle name="Comma 4 6 17 2 2 2" xfId="36890"/>
    <cellStyle name="Comma 4 6 17 2 3" xfId="9956"/>
    <cellStyle name="Comma 4 6 17 2 3 2" xfId="40794"/>
    <cellStyle name="Comma 4 6 17 2 4" xfId="9957"/>
    <cellStyle name="Comma 4 6 17 2 4 2" xfId="44855"/>
    <cellStyle name="Comma 4 6 17 2 5" xfId="48947"/>
    <cellStyle name="Comma 4 6 17 2 6" xfId="53094"/>
    <cellStyle name="Comma 4 6 17 2 7" xfId="57356"/>
    <cellStyle name="Comma 4 6 17 2 8" xfId="25459"/>
    <cellStyle name="Comma 4 6 17 2 9" xfId="60290"/>
    <cellStyle name="Comma 4 6 17 3" xfId="9958"/>
    <cellStyle name="Comma 4 6 17 3 2" xfId="31398"/>
    <cellStyle name="Comma 4 6 17 4" xfId="9959"/>
    <cellStyle name="Comma 4 6 17 4 2" xfId="34965"/>
    <cellStyle name="Comma 4 6 17 5" xfId="9960"/>
    <cellStyle name="Comma 4 6 17 5 2" xfId="38871"/>
    <cellStyle name="Comma 4 6 17 6" xfId="9961"/>
    <cellStyle name="Comma 4 6 17 6 2" xfId="42904"/>
    <cellStyle name="Comma 4 6 17 7" xfId="47024"/>
    <cellStyle name="Comma 4 6 17 8" xfId="51143"/>
    <cellStyle name="Comma 4 6 17 9" xfId="55433"/>
    <cellStyle name="Comma 4 6 18" xfId="9962"/>
    <cellStyle name="Comma 4 6 18 10" xfId="25460"/>
    <cellStyle name="Comma 4 6 18 11" xfId="60291"/>
    <cellStyle name="Comma 4 6 18 2" xfId="9963"/>
    <cellStyle name="Comma 4 6 18 2 2" xfId="9964"/>
    <cellStyle name="Comma 4 6 18 2 2 2" xfId="36942"/>
    <cellStyle name="Comma 4 6 18 2 3" xfId="9965"/>
    <cellStyle name="Comma 4 6 18 2 3 2" xfId="40846"/>
    <cellStyle name="Comma 4 6 18 2 4" xfId="9966"/>
    <cellStyle name="Comma 4 6 18 2 4 2" xfId="44907"/>
    <cellStyle name="Comma 4 6 18 2 5" xfId="48999"/>
    <cellStyle name="Comma 4 6 18 2 6" xfId="53146"/>
    <cellStyle name="Comma 4 6 18 2 7" xfId="57408"/>
    <cellStyle name="Comma 4 6 18 2 8" xfId="25461"/>
    <cellStyle name="Comma 4 6 18 2 9" xfId="60292"/>
    <cellStyle name="Comma 4 6 18 3" xfId="9967"/>
    <cellStyle name="Comma 4 6 18 3 2" xfId="31399"/>
    <cellStyle name="Comma 4 6 18 4" xfId="9968"/>
    <cellStyle name="Comma 4 6 18 4 2" xfId="35017"/>
    <cellStyle name="Comma 4 6 18 5" xfId="9969"/>
    <cellStyle name="Comma 4 6 18 5 2" xfId="38923"/>
    <cellStyle name="Comma 4 6 18 6" xfId="9970"/>
    <cellStyle name="Comma 4 6 18 6 2" xfId="42956"/>
    <cellStyle name="Comma 4 6 18 7" xfId="47076"/>
    <cellStyle name="Comma 4 6 18 8" xfId="51195"/>
    <cellStyle name="Comma 4 6 18 9" xfId="55485"/>
    <cellStyle name="Comma 4 6 19" xfId="9971"/>
    <cellStyle name="Comma 4 6 19 2" xfId="9972"/>
    <cellStyle name="Comma 4 6 19 2 2" xfId="35071"/>
    <cellStyle name="Comma 4 6 19 3" xfId="9973"/>
    <cellStyle name="Comma 4 6 19 3 2" xfId="38977"/>
    <cellStyle name="Comma 4 6 19 4" xfId="9974"/>
    <cellStyle name="Comma 4 6 19 4 2" xfId="43010"/>
    <cellStyle name="Comma 4 6 19 5" xfId="47130"/>
    <cellStyle name="Comma 4 6 19 6" xfId="51249"/>
    <cellStyle name="Comma 4 6 19 7" xfId="55539"/>
    <cellStyle name="Comma 4 6 19 8" xfId="25462"/>
    <cellStyle name="Comma 4 6 19 9" xfId="60293"/>
    <cellStyle name="Comma 4 6 2" xfId="9975"/>
    <cellStyle name="Comma 4 6 2 10" xfId="49480"/>
    <cellStyle name="Comma 4 6 2 11" xfId="53749"/>
    <cellStyle name="Comma 4 6 2 12" xfId="25463"/>
    <cellStyle name="Comma 4 6 2 13" xfId="60294"/>
    <cellStyle name="Comma 4 6 2 2" xfId="9976"/>
    <cellStyle name="Comma 4 6 2 2 10" xfId="54030"/>
    <cellStyle name="Comma 4 6 2 2 11" xfId="25464"/>
    <cellStyle name="Comma 4 6 2 2 12" xfId="60295"/>
    <cellStyle name="Comma 4 6 2 2 2" xfId="9977"/>
    <cellStyle name="Comma 4 6 2 2 2 10" xfId="25465"/>
    <cellStyle name="Comma 4 6 2 2 2 11" xfId="60296"/>
    <cellStyle name="Comma 4 6 2 2 2 2" xfId="9978"/>
    <cellStyle name="Comma 4 6 2 2 2 2 2" xfId="9979"/>
    <cellStyle name="Comma 4 6 2 2 2 2 2 2" xfId="35817"/>
    <cellStyle name="Comma 4 6 2 2 2 2 3" xfId="9980"/>
    <cellStyle name="Comma 4 6 2 2 2 2 3 2" xfId="39723"/>
    <cellStyle name="Comma 4 6 2 2 2 2 4" xfId="9981"/>
    <cellStyle name="Comma 4 6 2 2 2 2 4 2" xfId="43769"/>
    <cellStyle name="Comma 4 6 2 2 2 2 5" xfId="47876"/>
    <cellStyle name="Comma 4 6 2 2 2 2 6" xfId="52008"/>
    <cellStyle name="Comma 4 6 2 2 2 2 7" xfId="56285"/>
    <cellStyle name="Comma 4 6 2 2 2 2 8" xfId="25466"/>
    <cellStyle name="Comma 4 6 2 2 2 2 9" xfId="60297"/>
    <cellStyle name="Comma 4 6 2 2 2 3" xfId="9982"/>
    <cellStyle name="Comma 4 6 2 2 2 3 2" xfId="31402"/>
    <cellStyle name="Comma 4 6 2 2 2 4" xfId="9983"/>
    <cellStyle name="Comma 4 6 2 2 2 4 2" xfId="33872"/>
    <cellStyle name="Comma 4 6 2 2 2 5" xfId="9984"/>
    <cellStyle name="Comma 4 6 2 2 2 5 2" xfId="37801"/>
    <cellStyle name="Comma 4 6 2 2 2 6" xfId="9985"/>
    <cellStyle name="Comma 4 6 2 2 2 6 2" xfId="41818"/>
    <cellStyle name="Comma 4 6 2 2 2 7" xfId="45954"/>
    <cellStyle name="Comma 4 6 2 2 2 8" xfId="50055"/>
    <cellStyle name="Comma 4 6 2 2 2 9" xfId="54363"/>
    <cellStyle name="Comma 4 6 2 2 3" xfId="9986"/>
    <cellStyle name="Comma 4 6 2 2 3 2" xfId="9987"/>
    <cellStyle name="Comma 4 6 2 2 3 2 2" xfId="35469"/>
    <cellStyle name="Comma 4 6 2 2 3 3" xfId="9988"/>
    <cellStyle name="Comma 4 6 2 2 3 3 2" xfId="39375"/>
    <cellStyle name="Comma 4 6 2 2 3 4" xfId="9989"/>
    <cellStyle name="Comma 4 6 2 2 3 4 2" xfId="43417"/>
    <cellStyle name="Comma 4 6 2 2 3 5" xfId="47528"/>
    <cellStyle name="Comma 4 6 2 2 3 6" xfId="51656"/>
    <cellStyle name="Comma 4 6 2 2 3 7" xfId="55937"/>
    <cellStyle name="Comma 4 6 2 2 3 8" xfId="25467"/>
    <cellStyle name="Comma 4 6 2 2 3 9" xfId="60298"/>
    <cellStyle name="Comma 4 6 2 2 4" xfId="9990"/>
    <cellStyle name="Comma 4 6 2 2 4 2" xfId="31401"/>
    <cellStyle name="Comma 4 6 2 2 5" xfId="9991"/>
    <cellStyle name="Comma 4 6 2 2 5 2" xfId="33482"/>
    <cellStyle name="Comma 4 6 2 2 6" xfId="9992"/>
    <cellStyle name="Comma 4 6 2 2 6 2" xfId="37457"/>
    <cellStyle name="Comma 4 6 2 2 7" xfId="9993"/>
    <cellStyle name="Comma 4 6 2 2 7 2" xfId="41471"/>
    <cellStyle name="Comma 4 6 2 2 8" xfId="45611"/>
    <cellStyle name="Comma 4 6 2 2 9" xfId="49702"/>
    <cellStyle name="Comma 4 6 2 3" xfId="9994"/>
    <cellStyle name="Comma 4 6 2 3 10" xfId="25468"/>
    <cellStyle name="Comma 4 6 2 3 11" xfId="60299"/>
    <cellStyle name="Comma 4 6 2 3 2" xfId="9995"/>
    <cellStyle name="Comma 4 6 2 3 2 2" xfId="9996"/>
    <cellStyle name="Comma 4 6 2 3 2 2 2" xfId="35818"/>
    <cellStyle name="Comma 4 6 2 3 2 3" xfId="9997"/>
    <cellStyle name="Comma 4 6 2 3 2 3 2" xfId="39724"/>
    <cellStyle name="Comma 4 6 2 3 2 4" xfId="9998"/>
    <cellStyle name="Comma 4 6 2 3 2 4 2" xfId="43770"/>
    <cellStyle name="Comma 4 6 2 3 2 5" xfId="47877"/>
    <cellStyle name="Comma 4 6 2 3 2 6" xfId="52009"/>
    <cellStyle name="Comma 4 6 2 3 2 7" xfId="56286"/>
    <cellStyle name="Comma 4 6 2 3 2 8" xfId="25469"/>
    <cellStyle name="Comma 4 6 2 3 2 9" xfId="60300"/>
    <cellStyle name="Comma 4 6 2 3 3" xfId="9999"/>
    <cellStyle name="Comma 4 6 2 3 3 2" xfId="31403"/>
    <cellStyle name="Comma 4 6 2 3 4" xfId="10000"/>
    <cellStyle name="Comma 4 6 2 3 4 2" xfId="33873"/>
    <cellStyle name="Comma 4 6 2 3 5" xfId="10001"/>
    <cellStyle name="Comma 4 6 2 3 5 2" xfId="37802"/>
    <cellStyle name="Comma 4 6 2 3 6" xfId="10002"/>
    <cellStyle name="Comma 4 6 2 3 6 2" xfId="41819"/>
    <cellStyle name="Comma 4 6 2 3 7" xfId="45955"/>
    <cellStyle name="Comma 4 6 2 3 8" xfId="50056"/>
    <cellStyle name="Comma 4 6 2 3 9" xfId="54364"/>
    <cellStyle name="Comma 4 6 2 4" xfId="10003"/>
    <cellStyle name="Comma 4 6 2 4 2" xfId="10004"/>
    <cellStyle name="Comma 4 6 2 4 2 2" xfId="35251"/>
    <cellStyle name="Comma 4 6 2 4 3" xfId="10005"/>
    <cellStyle name="Comma 4 6 2 4 3 2" xfId="39157"/>
    <cellStyle name="Comma 4 6 2 4 4" xfId="10006"/>
    <cellStyle name="Comma 4 6 2 4 4 2" xfId="43195"/>
    <cellStyle name="Comma 4 6 2 4 5" xfId="47310"/>
    <cellStyle name="Comma 4 6 2 4 6" xfId="51434"/>
    <cellStyle name="Comma 4 6 2 4 7" xfId="55719"/>
    <cellStyle name="Comma 4 6 2 4 8" xfId="25470"/>
    <cellStyle name="Comma 4 6 2 4 9" xfId="60301"/>
    <cellStyle name="Comma 4 6 2 5" xfId="10007"/>
    <cellStyle name="Comma 4 6 2 5 2" xfId="57813"/>
    <cellStyle name="Comma 4 6 2 5 3" xfId="31400"/>
    <cellStyle name="Comma 4 6 2 6" xfId="10008"/>
    <cellStyle name="Comma 4 6 2 6 2" xfId="33266"/>
    <cellStyle name="Comma 4 6 2 7" xfId="10009"/>
    <cellStyle name="Comma 4 6 2 7 2" xfId="37241"/>
    <cellStyle name="Comma 4 6 2 8" xfId="10010"/>
    <cellStyle name="Comma 4 6 2 8 2" xfId="41255"/>
    <cellStyle name="Comma 4 6 2 9" xfId="45395"/>
    <cellStyle name="Comma 4 6 20" xfId="10011"/>
    <cellStyle name="Comma 4 6 20 2" xfId="10012"/>
    <cellStyle name="Comma 4 6 20 2 2" xfId="35141"/>
    <cellStyle name="Comma 4 6 20 3" xfId="10013"/>
    <cellStyle name="Comma 4 6 20 3 2" xfId="39047"/>
    <cellStyle name="Comma 4 6 20 4" xfId="10014"/>
    <cellStyle name="Comma 4 6 20 4 2" xfId="43080"/>
    <cellStyle name="Comma 4 6 20 5" xfId="47200"/>
    <cellStyle name="Comma 4 6 20 6" xfId="51319"/>
    <cellStyle name="Comma 4 6 20 7" xfId="55609"/>
    <cellStyle name="Comma 4 6 20 8" xfId="25471"/>
    <cellStyle name="Comma 4 6 20 9" xfId="60302"/>
    <cellStyle name="Comma 4 6 21" xfId="10015"/>
    <cellStyle name="Comma 4 6 21 2" xfId="10016"/>
    <cellStyle name="Comma 4 6 21 2 2" xfId="36996"/>
    <cellStyle name="Comma 4 6 21 3" xfId="10017"/>
    <cellStyle name="Comma 4 6 21 3 2" xfId="40900"/>
    <cellStyle name="Comma 4 6 21 4" xfId="10018"/>
    <cellStyle name="Comma 4 6 21 4 2" xfId="44961"/>
    <cellStyle name="Comma 4 6 21 5" xfId="49053"/>
    <cellStyle name="Comma 4 6 21 6" xfId="53200"/>
    <cellStyle name="Comma 4 6 21 7" xfId="57462"/>
    <cellStyle name="Comma 4 6 21 8" xfId="25472"/>
    <cellStyle name="Comma 4 6 21 9" xfId="60303"/>
    <cellStyle name="Comma 4 6 22" xfId="10019"/>
    <cellStyle name="Comma 4 6 22 2" xfId="10020"/>
    <cellStyle name="Comma 4 6 22 2 2" xfId="37053"/>
    <cellStyle name="Comma 4 6 22 3" xfId="10021"/>
    <cellStyle name="Comma 4 6 22 3 2" xfId="40956"/>
    <cellStyle name="Comma 4 6 22 4" xfId="45017"/>
    <cellStyle name="Comma 4 6 22 5" xfId="49109"/>
    <cellStyle name="Comma 4 6 22 6" xfId="53256"/>
    <cellStyle name="Comma 4 6 22 7" xfId="57518"/>
    <cellStyle name="Comma 4 6 22 8" xfId="31390"/>
    <cellStyle name="Comma 4 6 23" xfId="10022"/>
    <cellStyle name="Comma 4 6 23 2" xfId="10023"/>
    <cellStyle name="Comma 4 6 23 2 2" xfId="41014"/>
    <cellStyle name="Comma 4 6 23 3" xfId="45075"/>
    <cellStyle name="Comma 4 6 23 4" xfId="49167"/>
    <cellStyle name="Comma 4 6 23 5" xfId="53314"/>
    <cellStyle name="Comma 4 6 23 6" xfId="57576"/>
    <cellStyle name="Comma 4 6 23 7" xfId="33118"/>
    <cellStyle name="Comma 4 6 24" xfId="10024"/>
    <cellStyle name="Comma 4 6 24 2" xfId="45137"/>
    <cellStyle name="Comma 4 6 24 3" xfId="49229"/>
    <cellStyle name="Comma 4 6 24 4" xfId="53376"/>
    <cellStyle name="Comma 4 6 24 5" xfId="57638"/>
    <cellStyle name="Comma 4 6 24 6" xfId="37129"/>
    <cellStyle name="Comma 4 6 25" xfId="10025"/>
    <cellStyle name="Comma 4 6 25 2" xfId="49287"/>
    <cellStyle name="Comma 4 6 25 3" xfId="53434"/>
    <cellStyle name="Comma 4 6 25 4" xfId="57696"/>
    <cellStyle name="Comma 4 6 25 5" xfId="41139"/>
    <cellStyle name="Comma 4 6 26" xfId="45276"/>
    <cellStyle name="Comma 4 6 26 2" xfId="53493"/>
    <cellStyle name="Comma 4 6 26 3" xfId="57755"/>
    <cellStyle name="Comma 4 6 27" xfId="49363"/>
    <cellStyle name="Comma 4 6 28" xfId="53614"/>
    <cellStyle name="Comma 4 6 29" xfId="25443"/>
    <cellStyle name="Comma 4 6 3" xfId="10026"/>
    <cellStyle name="Comma 4 6 3 10" xfId="53923"/>
    <cellStyle name="Comma 4 6 3 11" xfId="25473"/>
    <cellStyle name="Comma 4 6 3 12" xfId="60304"/>
    <cellStyle name="Comma 4 6 3 2" xfId="10027"/>
    <cellStyle name="Comma 4 6 3 2 10" xfId="25474"/>
    <cellStyle name="Comma 4 6 3 2 11" xfId="60305"/>
    <cellStyle name="Comma 4 6 3 2 2" xfId="10028"/>
    <cellStyle name="Comma 4 6 3 2 2 2" xfId="10029"/>
    <cellStyle name="Comma 4 6 3 2 2 2 2" xfId="35819"/>
    <cellStyle name="Comma 4 6 3 2 2 3" xfId="10030"/>
    <cellStyle name="Comma 4 6 3 2 2 3 2" xfId="39725"/>
    <cellStyle name="Comma 4 6 3 2 2 4" xfId="10031"/>
    <cellStyle name="Comma 4 6 3 2 2 4 2" xfId="43771"/>
    <cellStyle name="Comma 4 6 3 2 2 5" xfId="47878"/>
    <cellStyle name="Comma 4 6 3 2 2 6" xfId="52010"/>
    <cellStyle name="Comma 4 6 3 2 2 7" xfId="56287"/>
    <cellStyle name="Comma 4 6 3 2 2 8" xfId="25475"/>
    <cellStyle name="Comma 4 6 3 2 2 9" xfId="60306"/>
    <cellStyle name="Comma 4 6 3 2 3" xfId="10032"/>
    <cellStyle name="Comma 4 6 3 2 3 2" xfId="31405"/>
    <cellStyle name="Comma 4 6 3 2 4" xfId="10033"/>
    <cellStyle name="Comma 4 6 3 2 4 2" xfId="33874"/>
    <cellStyle name="Comma 4 6 3 2 5" xfId="10034"/>
    <cellStyle name="Comma 4 6 3 2 5 2" xfId="37803"/>
    <cellStyle name="Comma 4 6 3 2 6" xfId="10035"/>
    <cellStyle name="Comma 4 6 3 2 6 2" xfId="41820"/>
    <cellStyle name="Comma 4 6 3 2 7" xfId="45956"/>
    <cellStyle name="Comma 4 6 3 2 8" xfId="50057"/>
    <cellStyle name="Comma 4 6 3 2 9" xfId="54365"/>
    <cellStyle name="Comma 4 6 3 3" xfId="10036"/>
    <cellStyle name="Comma 4 6 3 3 2" xfId="10037"/>
    <cellStyle name="Comma 4 6 3 3 2 2" xfId="35359"/>
    <cellStyle name="Comma 4 6 3 3 3" xfId="10038"/>
    <cellStyle name="Comma 4 6 3 3 3 2" xfId="39265"/>
    <cellStyle name="Comma 4 6 3 3 4" xfId="10039"/>
    <cellStyle name="Comma 4 6 3 3 4 2" xfId="43306"/>
    <cellStyle name="Comma 4 6 3 3 5" xfId="47418"/>
    <cellStyle name="Comma 4 6 3 3 6" xfId="51545"/>
    <cellStyle name="Comma 4 6 3 3 7" xfId="55827"/>
    <cellStyle name="Comma 4 6 3 3 8" xfId="25476"/>
    <cellStyle name="Comma 4 6 3 3 9" xfId="60307"/>
    <cellStyle name="Comma 4 6 3 4" xfId="10040"/>
    <cellStyle name="Comma 4 6 3 4 2" xfId="31404"/>
    <cellStyle name="Comma 4 6 3 5" xfId="10041"/>
    <cellStyle name="Comma 4 6 3 5 2" xfId="33372"/>
    <cellStyle name="Comma 4 6 3 6" xfId="10042"/>
    <cellStyle name="Comma 4 6 3 6 2" xfId="37347"/>
    <cellStyle name="Comma 4 6 3 7" xfId="10043"/>
    <cellStyle name="Comma 4 6 3 7 2" xfId="41361"/>
    <cellStyle name="Comma 4 6 3 8" xfId="45501"/>
    <cellStyle name="Comma 4 6 3 9" xfId="49591"/>
    <cellStyle name="Comma 4 6 30" xfId="60274"/>
    <cellStyle name="Comma 4 6 4" xfId="10044"/>
    <cellStyle name="Comma 4 6 4 10" xfId="25477"/>
    <cellStyle name="Comma 4 6 4 11" xfId="60308"/>
    <cellStyle name="Comma 4 6 4 2" xfId="10045"/>
    <cellStyle name="Comma 4 6 4 2 2" xfId="10046"/>
    <cellStyle name="Comma 4 6 4 2 2 2" xfId="35820"/>
    <cellStyle name="Comma 4 6 4 2 3" xfId="10047"/>
    <cellStyle name="Comma 4 6 4 2 3 2" xfId="39726"/>
    <cellStyle name="Comma 4 6 4 2 4" xfId="10048"/>
    <cellStyle name="Comma 4 6 4 2 4 2" xfId="43772"/>
    <cellStyle name="Comma 4 6 4 2 5" xfId="47879"/>
    <cellStyle name="Comma 4 6 4 2 6" xfId="52011"/>
    <cellStyle name="Comma 4 6 4 2 7" xfId="56288"/>
    <cellStyle name="Comma 4 6 4 2 8" xfId="25478"/>
    <cellStyle name="Comma 4 6 4 2 9" xfId="60309"/>
    <cellStyle name="Comma 4 6 4 3" xfId="10049"/>
    <cellStyle name="Comma 4 6 4 3 2" xfId="31406"/>
    <cellStyle name="Comma 4 6 4 4" xfId="10050"/>
    <cellStyle name="Comma 4 6 4 4 2" xfId="33875"/>
    <cellStyle name="Comma 4 6 4 5" xfId="10051"/>
    <cellStyle name="Comma 4 6 4 5 2" xfId="37804"/>
    <cellStyle name="Comma 4 6 4 6" xfId="10052"/>
    <cellStyle name="Comma 4 6 4 6 2" xfId="41821"/>
    <cellStyle name="Comma 4 6 4 7" xfId="45957"/>
    <cellStyle name="Comma 4 6 4 8" xfId="50058"/>
    <cellStyle name="Comma 4 6 4 9" xfId="54366"/>
    <cellStyle name="Comma 4 6 5" xfId="10053"/>
    <cellStyle name="Comma 4 6 5 10" xfId="25479"/>
    <cellStyle name="Comma 4 6 5 11" xfId="60310"/>
    <cellStyle name="Comma 4 6 5 2" xfId="10054"/>
    <cellStyle name="Comma 4 6 5 2 2" xfId="10055"/>
    <cellStyle name="Comma 4 6 5 2 2 2" xfId="36223"/>
    <cellStyle name="Comma 4 6 5 2 3" xfId="10056"/>
    <cellStyle name="Comma 4 6 5 2 3 2" xfId="40129"/>
    <cellStyle name="Comma 4 6 5 2 4" xfId="10057"/>
    <cellStyle name="Comma 4 6 5 2 4 2" xfId="44190"/>
    <cellStyle name="Comma 4 6 5 2 5" xfId="48282"/>
    <cellStyle name="Comma 4 6 5 2 6" xfId="52429"/>
    <cellStyle name="Comma 4 6 5 2 7" xfId="56691"/>
    <cellStyle name="Comma 4 6 5 2 8" xfId="25480"/>
    <cellStyle name="Comma 4 6 5 2 9" xfId="60311"/>
    <cellStyle name="Comma 4 6 5 3" xfId="10058"/>
    <cellStyle name="Comma 4 6 5 3 2" xfId="31407"/>
    <cellStyle name="Comma 4 6 5 4" xfId="10059"/>
    <cellStyle name="Comma 4 6 5 4 2" xfId="34301"/>
    <cellStyle name="Comma 4 6 5 5" xfId="10060"/>
    <cellStyle name="Comma 4 6 5 5 2" xfId="38207"/>
    <cellStyle name="Comma 4 6 5 6" xfId="10061"/>
    <cellStyle name="Comma 4 6 5 6 2" xfId="42239"/>
    <cellStyle name="Comma 4 6 5 7" xfId="46360"/>
    <cellStyle name="Comma 4 6 5 8" xfId="50477"/>
    <cellStyle name="Comma 4 6 5 9" xfId="54769"/>
    <cellStyle name="Comma 4 6 6" xfId="10062"/>
    <cellStyle name="Comma 4 6 6 10" xfId="25481"/>
    <cellStyle name="Comma 4 6 6 11" xfId="60312"/>
    <cellStyle name="Comma 4 6 6 2" xfId="10063"/>
    <cellStyle name="Comma 4 6 6 2 2" xfId="10064"/>
    <cellStyle name="Comma 4 6 6 2 2 2" xfId="36277"/>
    <cellStyle name="Comma 4 6 6 2 3" xfId="10065"/>
    <cellStyle name="Comma 4 6 6 2 3 2" xfId="40183"/>
    <cellStyle name="Comma 4 6 6 2 4" xfId="10066"/>
    <cellStyle name="Comma 4 6 6 2 4 2" xfId="44244"/>
    <cellStyle name="Comma 4 6 6 2 5" xfId="48336"/>
    <cellStyle name="Comma 4 6 6 2 6" xfId="52483"/>
    <cellStyle name="Comma 4 6 6 2 7" xfId="56745"/>
    <cellStyle name="Comma 4 6 6 2 8" xfId="25482"/>
    <cellStyle name="Comma 4 6 6 2 9" xfId="60313"/>
    <cellStyle name="Comma 4 6 6 3" xfId="10067"/>
    <cellStyle name="Comma 4 6 6 3 2" xfId="31408"/>
    <cellStyle name="Comma 4 6 6 4" xfId="10068"/>
    <cellStyle name="Comma 4 6 6 4 2" xfId="34355"/>
    <cellStyle name="Comma 4 6 6 5" xfId="10069"/>
    <cellStyle name="Comma 4 6 6 5 2" xfId="38261"/>
    <cellStyle name="Comma 4 6 6 6" xfId="10070"/>
    <cellStyle name="Comma 4 6 6 6 2" xfId="42293"/>
    <cellStyle name="Comma 4 6 6 7" xfId="46414"/>
    <cellStyle name="Comma 4 6 6 8" xfId="50531"/>
    <cellStyle name="Comma 4 6 6 9" xfId="54823"/>
    <cellStyle name="Comma 4 6 7" xfId="10071"/>
    <cellStyle name="Comma 4 6 7 10" xfId="25483"/>
    <cellStyle name="Comma 4 6 7 11" xfId="60314"/>
    <cellStyle name="Comma 4 6 7 2" xfId="10072"/>
    <cellStyle name="Comma 4 6 7 2 2" xfId="10073"/>
    <cellStyle name="Comma 4 6 7 2 2 2" xfId="36331"/>
    <cellStyle name="Comma 4 6 7 2 3" xfId="10074"/>
    <cellStyle name="Comma 4 6 7 2 3 2" xfId="40237"/>
    <cellStyle name="Comma 4 6 7 2 4" xfId="10075"/>
    <cellStyle name="Comma 4 6 7 2 4 2" xfId="44298"/>
    <cellStyle name="Comma 4 6 7 2 5" xfId="48390"/>
    <cellStyle name="Comma 4 6 7 2 6" xfId="52537"/>
    <cellStyle name="Comma 4 6 7 2 7" xfId="56799"/>
    <cellStyle name="Comma 4 6 7 2 8" xfId="25484"/>
    <cellStyle name="Comma 4 6 7 2 9" xfId="60315"/>
    <cellStyle name="Comma 4 6 7 3" xfId="10076"/>
    <cellStyle name="Comma 4 6 7 3 2" xfId="31409"/>
    <cellStyle name="Comma 4 6 7 4" xfId="10077"/>
    <cellStyle name="Comma 4 6 7 4 2" xfId="34409"/>
    <cellStyle name="Comma 4 6 7 5" xfId="10078"/>
    <cellStyle name="Comma 4 6 7 5 2" xfId="38315"/>
    <cellStyle name="Comma 4 6 7 6" xfId="10079"/>
    <cellStyle name="Comma 4 6 7 6 2" xfId="42347"/>
    <cellStyle name="Comma 4 6 7 7" xfId="46468"/>
    <cellStyle name="Comma 4 6 7 8" xfId="50585"/>
    <cellStyle name="Comma 4 6 7 9" xfId="54877"/>
    <cellStyle name="Comma 4 6 8" xfId="10080"/>
    <cellStyle name="Comma 4 6 8 10" xfId="25485"/>
    <cellStyle name="Comma 4 6 8 11" xfId="60316"/>
    <cellStyle name="Comma 4 6 8 2" xfId="10081"/>
    <cellStyle name="Comma 4 6 8 2 2" xfId="10082"/>
    <cellStyle name="Comma 4 6 8 2 2 2" xfId="36383"/>
    <cellStyle name="Comma 4 6 8 2 3" xfId="10083"/>
    <cellStyle name="Comma 4 6 8 2 3 2" xfId="40289"/>
    <cellStyle name="Comma 4 6 8 2 4" xfId="10084"/>
    <cellStyle name="Comma 4 6 8 2 4 2" xfId="44350"/>
    <cellStyle name="Comma 4 6 8 2 5" xfId="48442"/>
    <cellStyle name="Comma 4 6 8 2 6" xfId="52589"/>
    <cellStyle name="Comma 4 6 8 2 7" xfId="56851"/>
    <cellStyle name="Comma 4 6 8 2 8" xfId="25486"/>
    <cellStyle name="Comma 4 6 8 2 9" xfId="60317"/>
    <cellStyle name="Comma 4 6 8 3" xfId="10085"/>
    <cellStyle name="Comma 4 6 8 3 2" xfId="31410"/>
    <cellStyle name="Comma 4 6 8 4" xfId="10086"/>
    <cellStyle name="Comma 4 6 8 4 2" xfId="34461"/>
    <cellStyle name="Comma 4 6 8 5" xfId="10087"/>
    <cellStyle name="Comma 4 6 8 5 2" xfId="38367"/>
    <cellStyle name="Comma 4 6 8 6" xfId="10088"/>
    <cellStyle name="Comma 4 6 8 6 2" xfId="42399"/>
    <cellStyle name="Comma 4 6 8 7" xfId="46520"/>
    <cellStyle name="Comma 4 6 8 8" xfId="50637"/>
    <cellStyle name="Comma 4 6 8 9" xfId="54929"/>
    <cellStyle name="Comma 4 6 9" xfId="10089"/>
    <cellStyle name="Comma 4 6 9 10" xfId="25487"/>
    <cellStyle name="Comma 4 6 9 11" xfId="60318"/>
    <cellStyle name="Comma 4 6 9 2" xfId="10090"/>
    <cellStyle name="Comma 4 6 9 2 2" xfId="10091"/>
    <cellStyle name="Comma 4 6 9 2 2 2" xfId="36436"/>
    <cellStyle name="Comma 4 6 9 2 3" xfId="10092"/>
    <cellStyle name="Comma 4 6 9 2 3 2" xfId="40342"/>
    <cellStyle name="Comma 4 6 9 2 4" xfId="10093"/>
    <cellStyle name="Comma 4 6 9 2 4 2" xfId="44403"/>
    <cellStyle name="Comma 4 6 9 2 5" xfId="48495"/>
    <cellStyle name="Comma 4 6 9 2 6" xfId="52642"/>
    <cellStyle name="Comma 4 6 9 2 7" xfId="56904"/>
    <cellStyle name="Comma 4 6 9 2 8" xfId="25488"/>
    <cellStyle name="Comma 4 6 9 2 9" xfId="60319"/>
    <cellStyle name="Comma 4 6 9 3" xfId="10094"/>
    <cellStyle name="Comma 4 6 9 3 2" xfId="31411"/>
    <cellStyle name="Comma 4 6 9 4" xfId="10095"/>
    <cellStyle name="Comma 4 6 9 4 2" xfId="34513"/>
    <cellStyle name="Comma 4 6 9 5" xfId="10096"/>
    <cellStyle name="Comma 4 6 9 5 2" xfId="38419"/>
    <cellStyle name="Comma 4 6 9 6" xfId="10097"/>
    <cellStyle name="Comma 4 6 9 6 2" xfId="42452"/>
    <cellStyle name="Comma 4 6 9 7" xfId="46572"/>
    <cellStyle name="Comma 4 6 9 8" xfId="50691"/>
    <cellStyle name="Comma 4 6 9 9" xfId="54981"/>
    <cellStyle name="Comma 4 7" xfId="10098"/>
    <cellStyle name="Comma 4 7 10" xfId="10099"/>
    <cellStyle name="Comma 4 7 10 10" xfId="25490"/>
    <cellStyle name="Comma 4 7 10 11" xfId="60321"/>
    <cellStyle name="Comma 4 7 10 2" xfId="10100"/>
    <cellStyle name="Comma 4 7 10 2 2" xfId="10101"/>
    <cellStyle name="Comma 4 7 10 2 2 2" xfId="36490"/>
    <cellStyle name="Comma 4 7 10 2 3" xfId="10102"/>
    <cellStyle name="Comma 4 7 10 2 3 2" xfId="40396"/>
    <cellStyle name="Comma 4 7 10 2 4" xfId="10103"/>
    <cellStyle name="Comma 4 7 10 2 4 2" xfId="44457"/>
    <cellStyle name="Comma 4 7 10 2 5" xfId="48549"/>
    <cellStyle name="Comma 4 7 10 2 6" xfId="52696"/>
    <cellStyle name="Comma 4 7 10 2 7" xfId="56958"/>
    <cellStyle name="Comma 4 7 10 2 8" xfId="25491"/>
    <cellStyle name="Comma 4 7 10 2 9" xfId="60322"/>
    <cellStyle name="Comma 4 7 10 3" xfId="10104"/>
    <cellStyle name="Comma 4 7 10 3 2" xfId="31413"/>
    <cellStyle name="Comma 4 7 10 4" xfId="10105"/>
    <cellStyle name="Comma 4 7 10 4 2" xfId="34567"/>
    <cellStyle name="Comma 4 7 10 5" xfId="10106"/>
    <cellStyle name="Comma 4 7 10 5 2" xfId="38473"/>
    <cellStyle name="Comma 4 7 10 6" xfId="10107"/>
    <cellStyle name="Comma 4 7 10 6 2" xfId="42506"/>
    <cellStyle name="Comma 4 7 10 7" xfId="46626"/>
    <cellStyle name="Comma 4 7 10 8" xfId="50745"/>
    <cellStyle name="Comma 4 7 10 9" xfId="55035"/>
    <cellStyle name="Comma 4 7 11" xfId="10108"/>
    <cellStyle name="Comma 4 7 11 10" xfId="25492"/>
    <cellStyle name="Comma 4 7 11 11" xfId="60323"/>
    <cellStyle name="Comma 4 7 11 2" xfId="10109"/>
    <cellStyle name="Comma 4 7 11 2 2" xfId="10110"/>
    <cellStyle name="Comma 4 7 11 2 2 2" xfId="36550"/>
    <cellStyle name="Comma 4 7 11 2 3" xfId="10111"/>
    <cellStyle name="Comma 4 7 11 2 3 2" xfId="40456"/>
    <cellStyle name="Comma 4 7 11 2 4" xfId="10112"/>
    <cellStyle name="Comma 4 7 11 2 4 2" xfId="44517"/>
    <cellStyle name="Comma 4 7 11 2 5" xfId="48609"/>
    <cellStyle name="Comma 4 7 11 2 6" xfId="52756"/>
    <cellStyle name="Comma 4 7 11 2 7" xfId="57018"/>
    <cellStyle name="Comma 4 7 11 2 8" xfId="25493"/>
    <cellStyle name="Comma 4 7 11 2 9" xfId="60324"/>
    <cellStyle name="Comma 4 7 11 3" xfId="10113"/>
    <cellStyle name="Comma 4 7 11 3 2" xfId="31414"/>
    <cellStyle name="Comma 4 7 11 4" xfId="10114"/>
    <cellStyle name="Comma 4 7 11 4 2" xfId="34627"/>
    <cellStyle name="Comma 4 7 11 5" xfId="10115"/>
    <cellStyle name="Comma 4 7 11 5 2" xfId="38533"/>
    <cellStyle name="Comma 4 7 11 6" xfId="10116"/>
    <cellStyle name="Comma 4 7 11 6 2" xfId="42566"/>
    <cellStyle name="Comma 4 7 11 7" xfId="46686"/>
    <cellStyle name="Comma 4 7 11 8" xfId="50805"/>
    <cellStyle name="Comma 4 7 11 9" xfId="55095"/>
    <cellStyle name="Comma 4 7 12" xfId="10117"/>
    <cellStyle name="Comma 4 7 12 10" xfId="25494"/>
    <cellStyle name="Comma 4 7 12 11" xfId="60325"/>
    <cellStyle name="Comma 4 7 12 2" xfId="10118"/>
    <cellStyle name="Comma 4 7 12 2 2" xfId="10119"/>
    <cellStyle name="Comma 4 7 12 2 2 2" xfId="36608"/>
    <cellStyle name="Comma 4 7 12 2 3" xfId="10120"/>
    <cellStyle name="Comma 4 7 12 2 3 2" xfId="40514"/>
    <cellStyle name="Comma 4 7 12 2 4" xfId="10121"/>
    <cellStyle name="Comma 4 7 12 2 4 2" xfId="44575"/>
    <cellStyle name="Comma 4 7 12 2 5" xfId="48667"/>
    <cellStyle name="Comma 4 7 12 2 6" xfId="52814"/>
    <cellStyle name="Comma 4 7 12 2 7" xfId="57076"/>
    <cellStyle name="Comma 4 7 12 2 8" xfId="25495"/>
    <cellStyle name="Comma 4 7 12 2 9" xfId="60326"/>
    <cellStyle name="Comma 4 7 12 3" xfId="10122"/>
    <cellStyle name="Comma 4 7 12 3 2" xfId="31415"/>
    <cellStyle name="Comma 4 7 12 4" xfId="10123"/>
    <cellStyle name="Comma 4 7 12 4 2" xfId="34685"/>
    <cellStyle name="Comma 4 7 12 5" xfId="10124"/>
    <cellStyle name="Comma 4 7 12 5 2" xfId="38591"/>
    <cellStyle name="Comma 4 7 12 6" xfId="10125"/>
    <cellStyle name="Comma 4 7 12 6 2" xfId="42624"/>
    <cellStyle name="Comma 4 7 12 7" xfId="46744"/>
    <cellStyle name="Comma 4 7 12 8" xfId="50863"/>
    <cellStyle name="Comma 4 7 12 9" xfId="55153"/>
    <cellStyle name="Comma 4 7 13" xfId="10126"/>
    <cellStyle name="Comma 4 7 13 10" xfId="25496"/>
    <cellStyle name="Comma 4 7 13 11" xfId="60327"/>
    <cellStyle name="Comma 4 7 13 2" xfId="10127"/>
    <cellStyle name="Comma 4 7 13 2 2" xfId="10128"/>
    <cellStyle name="Comma 4 7 13 2 2 2" xfId="36666"/>
    <cellStyle name="Comma 4 7 13 2 3" xfId="10129"/>
    <cellStyle name="Comma 4 7 13 2 3 2" xfId="40571"/>
    <cellStyle name="Comma 4 7 13 2 4" xfId="10130"/>
    <cellStyle name="Comma 4 7 13 2 4 2" xfId="44632"/>
    <cellStyle name="Comma 4 7 13 2 5" xfId="48724"/>
    <cellStyle name="Comma 4 7 13 2 6" xfId="52871"/>
    <cellStyle name="Comma 4 7 13 2 7" xfId="57133"/>
    <cellStyle name="Comma 4 7 13 2 8" xfId="25497"/>
    <cellStyle name="Comma 4 7 13 2 9" xfId="60328"/>
    <cellStyle name="Comma 4 7 13 3" xfId="10131"/>
    <cellStyle name="Comma 4 7 13 3 2" xfId="31416"/>
    <cellStyle name="Comma 4 7 13 4" xfId="10132"/>
    <cellStyle name="Comma 4 7 13 4 2" xfId="34742"/>
    <cellStyle name="Comma 4 7 13 5" xfId="10133"/>
    <cellStyle name="Comma 4 7 13 5 2" xfId="38648"/>
    <cellStyle name="Comma 4 7 13 6" xfId="10134"/>
    <cellStyle name="Comma 4 7 13 6 2" xfId="42681"/>
    <cellStyle name="Comma 4 7 13 7" xfId="46801"/>
    <cellStyle name="Comma 4 7 13 8" xfId="50920"/>
    <cellStyle name="Comma 4 7 13 9" xfId="55210"/>
    <cellStyle name="Comma 4 7 14" xfId="10135"/>
    <cellStyle name="Comma 4 7 14 10" xfId="25498"/>
    <cellStyle name="Comma 4 7 14 11" xfId="60329"/>
    <cellStyle name="Comma 4 7 14 2" xfId="10136"/>
    <cellStyle name="Comma 4 7 14 2 2" xfId="10137"/>
    <cellStyle name="Comma 4 7 14 2 2 2" xfId="36719"/>
    <cellStyle name="Comma 4 7 14 2 3" xfId="10138"/>
    <cellStyle name="Comma 4 7 14 2 3 2" xfId="40624"/>
    <cellStyle name="Comma 4 7 14 2 4" xfId="10139"/>
    <cellStyle name="Comma 4 7 14 2 4 2" xfId="44685"/>
    <cellStyle name="Comma 4 7 14 2 5" xfId="48777"/>
    <cellStyle name="Comma 4 7 14 2 6" xfId="52924"/>
    <cellStyle name="Comma 4 7 14 2 7" xfId="57186"/>
    <cellStyle name="Comma 4 7 14 2 8" xfId="25499"/>
    <cellStyle name="Comma 4 7 14 2 9" xfId="60330"/>
    <cellStyle name="Comma 4 7 14 3" xfId="10140"/>
    <cellStyle name="Comma 4 7 14 3 2" xfId="31417"/>
    <cellStyle name="Comma 4 7 14 4" xfId="10141"/>
    <cellStyle name="Comma 4 7 14 4 2" xfId="34795"/>
    <cellStyle name="Comma 4 7 14 5" xfId="10142"/>
    <cellStyle name="Comma 4 7 14 5 2" xfId="38701"/>
    <cellStyle name="Comma 4 7 14 6" xfId="10143"/>
    <cellStyle name="Comma 4 7 14 6 2" xfId="42734"/>
    <cellStyle name="Comma 4 7 14 7" xfId="46854"/>
    <cellStyle name="Comma 4 7 14 8" xfId="50973"/>
    <cellStyle name="Comma 4 7 14 9" xfId="55263"/>
    <cellStyle name="Comma 4 7 15" xfId="10144"/>
    <cellStyle name="Comma 4 7 15 10" xfId="25500"/>
    <cellStyle name="Comma 4 7 15 11" xfId="60331"/>
    <cellStyle name="Comma 4 7 15 2" xfId="10145"/>
    <cellStyle name="Comma 4 7 15 2 2" xfId="10146"/>
    <cellStyle name="Comma 4 7 15 2 2 2" xfId="36782"/>
    <cellStyle name="Comma 4 7 15 2 3" xfId="10147"/>
    <cellStyle name="Comma 4 7 15 2 3 2" xfId="40686"/>
    <cellStyle name="Comma 4 7 15 2 4" xfId="10148"/>
    <cellStyle name="Comma 4 7 15 2 4 2" xfId="44747"/>
    <cellStyle name="Comma 4 7 15 2 5" xfId="48839"/>
    <cellStyle name="Comma 4 7 15 2 6" xfId="52986"/>
    <cellStyle name="Comma 4 7 15 2 7" xfId="57248"/>
    <cellStyle name="Comma 4 7 15 2 8" xfId="25501"/>
    <cellStyle name="Comma 4 7 15 2 9" xfId="60332"/>
    <cellStyle name="Comma 4 7 15 3" xfId="10149"/>
    <cellStyle name="Comma 4 7 15 3 2" xfId="31418"/>
    <cellStyle name="Comma 4 7 15 4" xfId="10150"/>
    <cellStyle name="Comma 4 7 15 4 2" xfId="34857"/>
    <cellStyle name="Comma 4 7 15 5" xfId="10151"/>
    <cellStyle name="Comma 4 7 15 5 2" xfId="38763"/>
    <cellStyle name="Comma 4 7 15 6" xfId="10152"/>
    <cellStyle name="Comma 4 7 15 6 2" xfId="42796"/>
    <cellStyle name="Comma 4 7 15 7" xfId="46916"/>
    <cellStyle name="Comma 4 7 15 8" xfId="51035"/>
    <cellStyle name="Comma 4 7 15 9" xfId="55325"/>
    <cellStyle name="Comma 4 7 16" xfId="10153"/>
    <cellStyle name="Comma 4 7 16 10" xfId="25502"/>
    <cellStyle name="Comma 4 7 16 11" xfId="60333"/>
    <cellStyle name="Comma 4 7 16 2" xfId="10154"/>
    <cellStyle name="Comma 4 7 16 2 2" xfId="10155"/>
    <cellStyle name="Comma 4 7 16 2 2 2" xfId="36839"/>
    <cellStyle name="Comma 4 7 16 2 3" xfId="10156"/>
    <cellStyle name="Comma 4 7 16 2 3 2" xfId="40743"/>
    <cellStyle name="Comma 4 7 16 2 4" xfId="10157"/>
    <cellStyle name="Comma 4 7 16 2 4 2" xfId="44804"/>
    <cellStyle name="Comma 4 7 16 2 5" xfId="48896"/>
    <cellStyle name="Comma 4 7 16 2 6" xfId="53043"/>
    <cellStyle name="Comma 4 7 16 2 7" xfId="57305"/>
    <cellStyle name="Comma 4 7 16 2 8" xfId="25503"/>
    <cellStyle name="Comma 4 7 16 2 9" xfId="60334"/>
    <cellStyle name="Comma 4 7 16 3" xfId="10158"/>
    <cellStyle name="Comma 4 7 16 3 2" xfId="31419"/>
    <cellStyle name="Comma 4 7 16 4" xfId="10159"/>
    <cellStyle name="Comma 4 7 16 4 2" xfId="34914"/>
    <cellStyle name="Comma 4 7 16 5" xfId="10160"/>
    <cellStyle name="Comma 4 7 16 5 2" xfId="38820"/>
    <cellStyle name="Comma 4 7 16 6" xfId="10161"/>
    <cellStyle name="Comma 4 7 16 6 2" xfId="42853"/>
    <cellStyle name="Comma 4 7 16 7" xfId="46973"/>
    <cellStyle name="Comma 4 7 16 8" xfId="51092"/>
    <cellStyle name="Comma 4 7 16 9" xfId="55382"/>
    <cellStyle name="Comma 4 7 17" xfId="10162"/>
    <cellStyle name="Comma 4 7 17 10" xfId="25504"/>
    <cellStyle name="Comma 4 7 17 11" xfId="60335"/>
    <cellStyle name="Comma 4 7 17 2" xfId="10163"/>
    <cellStyle name="Comma 4 7 17 2 2" xfId="10164"/>
    <cellStyle name="Comma 4 7 17 2 2 2" xfId="36891"/>
    <cellStyle name="Comma 4 7 17 2 3" xfId="10165"/>
    <cellStyle name="Comma 4 7 17 2 3 2" xfId="40795"/>
    <cellStyle name="Comma 4 7 17 2 4" xfId="10166"/>
    <cellStyle name="Comma 4 7 17 2 4 2" xfId="44856"/>
    <cellStyle name="Comma 4 7 17 2 5" xfId="48948"/>
    <cellStyle name="Comma 4 7 17 2 6" xfId="53095"/>
    <cellStyle name="Comma 4 7 17 2 7" xfId="57357"/>
    <cellStyle name="Comma 4 7 17 2 8" xfId="25505"/>
    <cellStyle name="Comma 4 7 17 2 9" xfId="60336"/>
    <cellStyle name="Comma 4 7 17 3" xfId="10167"/>
    <cellStyle name="Comma 4 7 17 3 2" xfId="31420"/>
    <cellStyle name="Comma 4 7 17 4" xfId="10168"/>
    <cellStyle name="Comma 4 7 17 4 2" xfId="34966"/>
    <cellStyle name="Comma 4 7 17 5" xfId="10169"/>
    <cellStyle name="Comma 4 7 17 5 2" xfId="38872"/>
    <cellStyle name="Comma 4 7 17 6" xfId="10170"/>
    <cellStyle name="Comma 4 7 17 6 2" xfId="42905"/>
    <cellStyle name="Comma 4 7 17 7" xfId="47025"/>
    <cellStyle name="Comma 4 7 17 8" xfId="51144"/>
    <cellStyle name="Comma 4 7 17 9" xfId="55434"/>
    <cellStyle name="Comma 4 7 18" xfId="10171"/>
    <cellStyle name="Comma 4 7 18 10" xfId="25506"/>
    <cellStyle name="Comma 4 7 18 11" xfId="60337"/>
    <cellStyle name="Comma 4 7 18 2" xfId="10172"/>
    <cellStyle name="Comma 4 7 18 2 2" xfId="10173"/>
    <cellStyle name="Comma 4 7 18 2 2 2" xfId="36943"/>
    <cellStyle name="Comma 4 7 18 2 3" xfId="10174"/>
    <cellStyle name="Comma 4 7 18 2 3 2" xfId="40847"/>
    <cellStyle name="Comma 4 7 18 2 4" xfId="10175"/>
    <cellStyle name="Comma 4 7 18 2 4 2" xfId="44908"/>
    <cellStyle name="Comma 4 7 18 2 5" xfId="49000"/>
    <cellStyle name="Comma 4 7 18 2 6" xfId="53147"/>
    <cellStyle name="Comma 4 7 18 2 7" xfId="57409"/>
    <cellStyle name="Comma 4 7 18 2 8" xfId="25507"/>
    <cellStyle name="Comma 4 7 18 2 9" xfId="60338"/>
    <cellStyle name="Comma 4 7 18 3" xfId="10176"/>
    <cellStyle name="Comma 4 7 18 3 2" xfId="31421"/>
    <cellStyle name="Comma 4 7 18 4" xfId="10177"/>
    <cellStyle name="Comma 4 7 18 4 2" xfId="35018"/>
    <cellStyle name="Comma 4 7 18 5" xfId="10178"/>
    <cellStyle name="Comma 4 7 18 5 2" xfId="38924"/>
    <cellStyle name="Comma 4 7 18 6" xfId="10179"/>
    <cellStyle name="Comma 4 7 18 6 2" xfId="42957"/>
    <cellStyle name="Comma 4 7 18 7" xfId="47077"/>
    <cellStyle name="Comma 4 7 18 8" xfId="51196"/>
    <cellStyle name="Comma 4 7 18 9" xfId="55486"/>
    <cellStyle name="Comma 4 7 19" xfId="10180"/>
    <cellStyle name="Comma 4 7 19 2" xfId="10181"/>
    <cellStyle name="Comma 4 7 19 2 2" xfId="35072"/>
    <cellStyle name="Comma 4 7 19 3" xfId="10182"/>
    <cellStyle name="Comma 4 7 19 3 2" xfId="38978"/>
    <cellStyle name="Comma 4 7 19 4" xfId="10183"/>
    <cellStyle name="Comma 4 7 19 4 2" xfId="43011"/>
    <cellStyle name="Comma 4 7 19 5" xfId="47131"/>
    <cellStyle name="Comma 4 7 19 6" xfId="51250"/>
    <cellStyle name="Comma 4 7 19 7" xfId="55540"/>
    <cellStyle name="Comma 4 7 19 8" xfId="25508"/>
    <cellStyle name="Comma 4 7 19 9" xfId="60339"/>
    <cellStyle name="Comma 4 7 2" xfId="10184"/>
    <cellStyle name="Comma 4 7 2 10" xfId="49492"/>
    <cellStyle name="Comma 4 7 2 11" xfId="53750"/>
    <cellStyle name="Comma 4 7 2 12" xfId="25509"/>
    <cellStyle name="Comma 4 7 2 13" xfId="60340"/>
    <cellStyle name="Comma 4 7 2 2" xfId="10185"/>
    <cellStyle name="Comma 4 7 2 2 10" xfId="54042"/>
    <cellStyle name="Comma 4 7 2 2 11" xfId="25510"/>
    <cellStyle name="Comma 4 7 2 2 12" xfId="60341"/>
    <cellStyle name="Comma 4 7 2 2 2" xfId="10186"/>
    <cellStyle name="Comma 4 7 2 2 2 10" xfId="25511"/>
    <cellStyle name="Comma 4 7 2 2 2 11" xfId="60342"/>
    <cellStyle name="Comma 4 7 2 2 2 2" xfId="10187"/>
    <cellStyle name="Comma 4 7 2 2 2 2 2" xfId="10188"/>
    <cellStyle name="Comma 4 7 2 2 2 2 2 2" xfId="35821"/>
    <cellStyle name="Comma 4 7 2 2 2 2 3" xfId="10189"/>
    <cellStyle name="Comma 4 7 2 2 2 2 3 2" xfId="39727"/>
    <cellStyle name="Comma 4 7 2 2 2 2 4" xfId="10190"/>
    <cellStyle name="Comma 4 7 2 2 2 2 4 2" xfId="43773"/>
    <cellStyle name="Comma 4 7 2 2 2 2 5" xfId="47880"/>
    <cellStyle name="Comma 4 7 2 2 2 2 6" xfId="52012"/>
    <cellStyle name="Comma 4 7 2 2 2 2 7" xfId="56289"/>
    <cellStyle name="Comma 4 7 2 2 2 2 8" xfId="25512"/>
    <cellStyle name="Comma 4 7 2 2 2 2 9" xfId="60343"/>
    <cellStyle name="Comma 4 7 2 2 2 3" xfId="10191"/>
    <cellStyle name="Comma 4 7 2 2 2 3 2" xfId="31424"/>
    <cellStyle name="Comma 4 7 2 2 2 4" xfId="10192"/>
    <cellStyle name="Comma 4 7 2 2 2 4 2" xfId="33876"/>
    <cellStyle name="Comma 4 7 2 2 2 5" xfId="10193"/>
    <cellStyle name="Comma 4 7 2 2 2 5 2" xfId="37805"/>
    <cellStyle name="Comma 4 7 2 2 2 6" xfId="10194"/>
    <cellStyle name="Comma 4 7 2 2 2 6 2" xfId="41822"/>
    <cellStyle name="Comma 4 7 2 2 2 7" xfId="45958"/>
    <cellStyle name="Comma 4 7 2 2 2 8" xfId="50059"/>
    <cellStyle name="Comma 4 7 2 2 2 9" xfId="54367"/>
    <cellStyle name="Comma 4 7 2 2 3" xfId="10195"/>
    <cellStyle name="Comma 4 7 2 2 3 2" xfId="10196"/>
    <cellStyle name="Comma 4 7 2 2 3 2 2" xfId="35481"/>
    <cellStyle name="Comma 4 7 2 2 3 3" xfId="10197"/>
    <cellStyle name="Comma 4 7 2 2 3 3 2" xfId="39387"/>
    <cellStyle name="Comma 4 7 2 2 3 4" xfId="10198"/>
    <cellStyle name="Comma 4 7 2 2 3 4 2" xfId="43429"/>
    <cellStyle name="Comma 4 7 2 2 3 5" xfId="47540"/>
    <cellStyle name="Comma 4 7 2 2 3 6" xfId="51668"/>
    <cellStyle name="Comma 4 7 2 2 3 7" xfId="55949"/>
    <cellStyle name="Comma 4 7 2 2 3 8" xfId="25513"/>
    <cellStyle name="Comma 4 7 2 2 3 9" xfId="60344"/>
    <cellStyle name="Comma 4 7 2 2 4" xfId="10199"/>
    <cellStyle name="Comma 4 7 2 2 4 2" xfId="31423"/>
    <cellStyle name="Comma 4 7 2 2 5" xfId="10200"/>
    <cellStyle name="Comma 4 7 2 2 5 2" xfId="33494"/>
    <cellStyle name="Comma 4 7 2 2 6" xfId="10201"/>
    <cellStyle name="Comma 4 7 2 2 6 2" xfId="37469"/>
    <cellStyle name="Comma 4 7 2 2 7" xfId="10202"/>
    <cellStyle name="Comma 4 7 2 2 7 2" xfId="41483"/>
    <cellStyle name="Comma 4 7 2 2 8" xfId="45623"/>
    <cellStyle name="Comma 4 7 2 2 9" xfId="49714"/>
    <cellStyle name="Comma 4 7 2 3" xfId="10203"/>
    <cellStyle name="Comma 4 7 2 3 10" xfId="25514"/>
    <cellStyle name="Comma 4 7 2 3 11" xfId="60345"/>
    <cellStyle name="Comma 4 7 2 3 2" xfId="10204"/>
    <cellStyle name="Comma 4 7 2 3 2 2" xfId="10205"/>
    <cellStyle name="Comma 4 7 2 3 2 2 2" xfId="35822"/>
    <cellStyle name="Comma 4 7 2 3 2 3" xfId="10206"/>
    <cellStyle name="Comma 4 7 2 3 2 3 2" xfId="39728"/>
    <cellStyle name="Comma 4 7 2 3 2 4" xfId="10207"/>
    <cellStyle name="Comma 4 7 2 3 2 4 2" xfId="43774"/>
    <cellStyle name="Comma 4 7 2 3 2 5" xfId="47881"/>
    <cellStyle name="Comma 4 7 2 3 2 6" xfId="52013"/>
    <cellStyle name="Comma 4 7 2 3 2 7" xfId="56290"/>
    <cellStyle name="Comma 4 7 2 3 2 8" xfId="25515"/>
    <cellStyle name="Comma 4 7 2 3 2 9" xfId="60346"/>
    <cellStyle name="Comma 4 7 2 3 3" xfId="10208"/>
    <cellStyle name="Comma 4 7 2 3 3 2" xfId="31425"/>
    <cellStyle name="Comma 4 7 2 3 4" xfId="10209"/>
    <cellStyle name="Comma 4 7 2 3 4 2" xfId="33877"/>
    <cellStyle name="Comma 4 7 2 3 5" xfId="10210"/>
    <cellStyle name="Comma 4 7 2 3 5 2" xfId="37806"/>
    <cellStyle name="Comma 4 7 2 3 6" xfId="10211"/>
    <cellStyle name="Comma 4 7 2 3 6 2" xfId="41823"/>
    <cellStyle name="Comma 4 7 2 3 7" xfId="45959"/>
    <cellStyle name="Comma 4 7 2 3 8" xfId="50060"/>
    <cellStyle name="Comma 4 7 2 3 9" xfId="54368"/>
    <cellStyle name="Comma 4 7 2 4" xfId="10212"/>
    <cellStyle name="Comma 4 7 2 4 2" xfId="10213"/>
    <cellStyle name="Comma 4 7 2 4 2 2" xfId="35263"/>
    <cellStyle name="Comma 4 7 2 4 3" xfId="10214"/>
    <cellStyle name="Comma 4 7 2 4 3 2" xfId="39169"/>
    <cellStyle name="Comma 4 7 2 4 4" xfId="10215"/>
    <cellStyle name="Comma 4 7 2 4 4 2" xfId="43207"/>
    <cellStyle name="Comma 4 7 2 4 5" xfId="47322"/>
    <cellStyle name="Comma 4 7 2 4 6" xfId="51446"/>
    <cellStyle name="Comma 4 7 2 4 7" xfId="55731"/>
    <cellStyle name="Comma 4 7 2 4 8" xfId="25516"/>
    <cellStyle name="Comma 4 7 2 4 9" xfId="60347"/>
    <cellStyle name="Comma 4 7 2 5" xfId="10216"/>
    <cellStyle name="Comma 4 7 2 5 2" xfId="57814"/>
    <cellStyle name="Comma 4 7 2 5 3" xfId="31422"/>
    <cellStyle name="Comma 4 7 2 6" xfId="10217"/>
    <cellStyle name="Comma 4 7 2 6 2" xfId="33278"/>
    <cellStyle name="Comma 4 7 2 7" xfId="10218"/>
    <cellStyle name="Comma 4 7 2 7 2" xfId="37253"/>
    <cellStyle name="Comma 4 7 2 8" xfId="10219"/>
    <cellStyle name="Comma 4 7 2 8 2" xfId="41267"/>
    <cellStyle name="Comma 4 7 2 9" xfId="45407"/>
    <cellStyle name="Comma 4 7 20" xfId="10220"/>
    <cellStyle name="Comma 4 7 20 2" xfId="10221"/>
    <cellStyle name="Comma 4 7 20 2 2" xfId="35153"/>
    <cellStyle name="Comma 4 7 20 3" xfId="10222"/>
    <cellStyle name="Comma 4 7 20 3 2" xfId="39059"/>
    <cellStyle name="Comma 4 7 20 4" xfId="10223"/>
    <cellStyle name="Comma 4 7 20 4 2" xfId="43092"/>
    <cellStyle name="Comma 4 7 20 5" xfId="47212"/>
    <cellStyle name="Comma 4 7 20 6" xfId="51331"/>
    <cellStyle name="Comma 4 7 20 7" xfId="55621"/>
    <cellStyle name="Comma 4 7 20 8" xfId="25517"/>
    <cellStyle name="Comma 4 7 20 9" xfId="60348"/>
    <cellStyle name="Comma 4 7 21" xfId="10224"/>
    <cellStyle name="Comma 4 7 21 2" xfId="10225"/>
    <cellStyle name="Comma 4 7 21 2 2" xfId="36997"/>
    <cellStyle name="Comma 4 7 21 3" xfId="10226"/>
    <cellStyle name="Comma 4 7 21 3 2" xfId="40901"/>
    <cellStyle name="Comma 4 7 21 4" xfId="10227"/>
    <cellStyle name="Comma 4 7 21 4 2" xfId="44962"/>
    <cellStyle name="Comma 4 7 21 5" xfId="49054"/>
    <cellStyle name="Comma 4 7 21 6" xfId="53201"/>
    <cellStyle name="Comma 4 7 21 7" xfId="57463"/>
    <cellStyle name="Comma 4 7 21 8" xfId="25518"/>
    <cellStyle name="Comma 4 7 21 9" xfId="60349"/>
    <cellStyle name="Comma 4 7 22" xfId="10228"/>
    <cellStyle name="Comma 4 7 22 2" xfId="10229"/>
    <cellStyle name="Comma 4 7 22 2 2" xfId="37054"/>
    <cellStyle name="Comma 4 7 22 3" xfId="10230"/>
    <cellStyle name="Comma 4 7 22 3 2" xfId="40957"/>
    <cellStyle name="Comma 4 7 22 4" xfId="45018"/>
    <cellStyle name="Comma 4 7 22 5" xfId="49110"/>
    <cellStyle name="Comma 4 7 22 6" xfId="53257"/>
    <cellStyle name="Comma 4 7 22 7" xfId="57519"/>
    <cellStyle name="Comma 4 7 22 8" xfId="31412"/>
    <cellStyle name="Comma 4 7 23" xfId="10231"/>
    <cellStyle name="Comma 4 7 23 2" xfId="10232"/>
    <cellStyle name="Comma 4 7 23 2 2" xfId="41015"/>
    <cellStyle name="Comma 4 7 23 3" xfId="45076"/>
    <cellStyle name="Comma 4 7 23 4" xfId="49168"/>
    <cellStyle name="Comma 4 7 23 5" xfId="53315"/>
    <cellStyle name="Comma 4 7 23 6" xfId="57577"/>
    <cellStyle name="Comma 4 7 23 7" xfId="33119"/>
    <cellStyle name="Comma 4 7 24" xfId="10233"/>
    <cellStyle name="Comma 4 7 24 2" xfId="45138"/>
    <cellStyle name="Comma 4 7 24 3" xfId="49230"/>
    <cellStyle name="Comma 4 7 24 4" xfId="53377"/>
    <cellStyle name="Comma 4 7 24 5" xfId="57639"/>
    <cellStyle name="Comma 4 7 24 6" xfId="37130"/>
    <cellStyle name="Comma 4 7 25" xfId="10234"/>
    <cellStyle name="Comma 4 7 25 2" xfId="49288"/>
    <cellStyle name="Comma 4 7 25 3" xfId="53435"/>
    <cellStyle name="Comma 4 7 25 4" xfId="57697"/>
    <cellStyle name="Comma 4 7 25 5" xfId="41140"/>
    <cellStyle name="Comma 4 7 26" xfId="45277"/>
    <cellStyle name="Comma 4 7 26 2" xfId="53494"/>
    <cellStyle name="Comma 4 7 26 3" xfId="57756"/>
    <cellStyle name="Comma 4 7 27" xfId="49375"/>
    <cellStyle name="Comma 4 7 28" xfId="53615"/>
    <cellStyle name="Comma 4 7 29" xfId="25489"/>
    <cellStyle name="Comma 4 7 3" xfId="10235"/>
    <cellStyle name="Comma 4 7 3 10" xfId="53935"/>
    <cellStyle name="Comma 4 7 3 11" xfId="25519"/>
    <cellStyle name="Comma 4 7 3 12" xfId="60350"/>
    <cellStyle name="Comma 4 7 3 2" xfId="10236"/>
    <cellStyle name="Comma 4 7 3 2 10" xfId="25520"/>
    <cellStyle name="Comma 4 7 3 2 11" xfId="60351"/>
    <cellStyle name="Comma 4 7 3 2 2" xfId="10237"/>
    <cellStyle name="Comma 4 7 3 2 2 2" xfId="10238"/>
    <cellStyle name="Comma 4 7 3 2 2 2 2" xfId="35823"/>
    <cellStyle name="Comma 4 7 3 2 2 3" xfId="10239"/>
    <cellStyle name="Comma 4 7 3 2 2 3 2" xfId="39729"/>
    <cellStyle name="Comma 4 7 3 2 2 4" xfId="10240"/>
    <cellStyle name="Comma 4 7 3 2 2 4 2" xfId="43775"/>
    <cellStyle name="Comma 4 7 3 2 2 5" xfId="47882"/>
    <cellStyle name="Comma 4 7 3 2 2 6" xfId="52014"/>
    <cellStyle name="Comma 4 7 3 2 2 7" xfId="56291"/>
    <cellStyle name="Comma 4 7 3 2 2 8" xfId="25521"/>
    <cellStyle name="Comma 4 7 3 2 2 9" xfId="60352"/>
    <cellStyle name="Comma 4 7 3 2 3" xfId="10241"/>
    <cellStyle name="Comma 4 7 3 2 3 2" xfId="31427"/>
    <cellStyle name="Comma 4 7 3 2 4" xfId="10242"/>
    <cellStyle name="Comma 4 7 3 2 4 2" xfId="33878"/>
    <cellStyle name="Comma 4 7 3 2 5" xfId="10243"/>
    <cellStyle name="Comma 4 7 3 2 5 2" xfId="37807"/>
    <cellStyle name="Comma 4 7 3 2 6" xfId="10244"/>
    <cellStyle name="Comma 4 7 3 2 6 2" xfId="41824"/>
    <cellStyle name="Comma 4 7 3 2 7" xfId="45960"/>
    <cellStyle name="Comma 4 7 3 2 8" xfId="50061"/>
    <cellStyle name="Comma 4 7 3 2 9" xfId="54369"/>
    <cellStyle name="Comma 4 7 3 3" xfId="10245"/>
    <cellStyle name="Comma 4 7 3 3 2" xfId="10246"/>
    <cellStyle name="Comma 4 7 3 3 2 2" xfId="35371"/>
    <cellStyle name="Comma 4 7 3 3 3" xfId="10247"/>
    <cellStyle name="Comma 4 7 3 3 3 2" xfId="39277"/>
    <cellStyle name="Comma 4 7 3 3 4" xfId="10248"/>
    <cellStyle name="Comma 4 7 3 3 4 2" xfId="43318"/>
    <cellStyle name="Comma 4 7 3 3 5" xfId="47430"/>
    <cellStyle name="Comma 4 7 3 3 6" xfId="51557"/>
    <cellStyle name="Comma 4 7 3 3 7" xfId="55839"/>
    <cellStyle name="Comma 4 7 3 3 8" xfId="25522"/>
    <cellStyle name="Comma 4 7 3 3 9" xfId="60353"/>
    <cellStyle name="Comma 4 7 3 4" xfId="10249"/>
    <cellStyle name="Comma 4 7 3 4 2" xfId="31426"/>
    <cellStyle name="Comma 4 7 3 5" xfId="10250"/>
    <cellStyle name="Comma 4 7 3 5 2" xfId="33384"/>
    <cellStyle name="Comma 4 7 3 6" xfId="10251"/>
    <cellStyle name="Comma 4 7 3 6 2" xfId="37359"/>
    <cellStyle name="Comma 4 7 3 7" xfId="10252"/>
    <cellStyle name="Comma 4 7 3 7 2" xfId="41373"/>
    <cellStyle name="Comma 4 7 3 8" xfId="45513"/>
    <cellStyle name="Comma 4 7 3 9" xfId="49603"/>
    <cellStyle name="Comma 4 7 30" xfId="60320"/>
    <cellStyle name="Comma 4 7 4" xfId="10253"/>
    <cellStyle name="Comma 4 7 4 10" xfId="25523"/>
    <cellStyle name="Comma 4 7 4 11" xfId="60354"/>
    <cellStyle name="Comma 4 7 4 2" xfId="10254"/>
    <cellStyle name="Comma 4 7 4 2 2" xfId="10255"/>
    <cellStyle name="Comma 4 7 4 2 2 2" xfId="35824"/>
    <cellStyle name="Comma 4 7 4 2 3" xfId="10256"/>
    <cellStyle name="Comma 4 7 4 2 3 2" xfId="39730"/>
    <cellStyle name="Comma 4 7 4 2 4" xfId="10257"/>
    <cellStyle name="Comma 4 7 4 2 4 2" xfId="43776"/>
    <cellStyle name="Comma 4 7 4 2 5" xfId="47883"/>
    <cellStyle name="Comma 4 7 4 2 6" xfId="52015"/>
    <cellStyle name="Comma 4 7 4 2 7" xfId="56292"/>
    <cellStyle name="Comma 4 7 4 2 8" xfId="25524"/>
    <cellStyle name="Comma 4 7 4 2 9" xfId="60355"/>
    <cellStyle name="Comma 4 7 4 3" xfId="10258"/>
    <cellStyle name="Comma 4 7 4 3 2" xfId="31428"/>
    <cellStyle name="Comma 4 7 4 4" xfId="10259"/>
    <cellStyle name="Comma 4 7 4 4 2" xfId="33879"/>
    <cellStyle name="Comma 4 7 4 5" xfId="10260"/>
    <cellStyle name="Comma 4 7 4 5 2" xfId="37808"/>
    <cellStyle name="Comma 4 7 4 6" xfId="10261"/>
    <cellStyle name="Comma 4 7 4 6 2" xfId="41825"/>
    <cellStyle name="Comma 4 7 4 7" xfId="45961"/>
    <cellStyle name="Comma 4 7 4 8" xfId="50062"/>
    <cellStyle name="Comma 4 7 4 9" xfId="54370"/>
    <cellStyle name="Comma 4 7 5" xfId="10262"/>
    <cellStyle name="Comma 4 7 5 10" xfId="25525"/>
    <cellStyle name="Comma 4 7 5 11" xfId="60356"/>
    <cellStyle name="Comma 4 7 5 2" xfId="10263"/>
    <cellStyle name="Comma 4 7 5 2 2" xfId="10264"/>
    <cellStyle name="Comma 4 7 5 2 2 2" xfId="36224"/>
    <cellStyle name="Comma 4 7 5 2 3" xfId="10265"/>
    <cellStyle name="Comma 4 7 5 2 3 2" xfId="40130"/>
    <cellStyle name="Comma 4 7 5 2 4" xfId="10266"/>
    <cellStyle name="Comma 4 7 5 2 4 2" xfId="44191"/>
    <cellStyle name="Comma 4 7 5 2 5" xfId="48283"/>
    <cellStyle name="Comma 4 7 5 2 6" xfId="52430"/>
    <cellStyle name="Comma 4 7 5 2 7" xfId="56692"/>
    <cellStyle name="Comma 4 7 5 2 8" xfId="25526"/>
    <cellStyle name="Comma 4 7 5 2 9" xfId="60357"/>
    <cellStyle name="Comma 4 7 5 3" xfId="10267"/>
    <cellStyle name="Comma 4 7 5 3 2" xfId="31429"/>
    <cellStyle name="Comma 4 7 5 4" xfId="10268"/>
    <cellStyle name="Comma 4 7 5 4 2" xfId="34302"/>
    <cellStyle name="Comma 4 7 5 5" xfId="10269"/>
    <cellStyle name="Comma 4 7 5 5 2" xfId="38208"/>
    <cellStyle name="Comma 4 7 5 6" xfId="10270"/>
    <cellStyle name="Comma 4 7 5 6 2" xfId="42240"/>
    <cellStyle name="Comma 4 7 5 7" xfId="46361"/>
    <cellStyle name="Comma 4 7 5 8" xfId="50478"/>
    <cellStyle name="Comma 4 7 5 9" xfId="54770"/>
    <cellStyle name="Comma 4 7 6" xfId="10271"/>
    <cellStyle name="Comma 4 7 6 10" xfId="25527"/>
    <cellStyle name="Comma 4 7 6 11" xfId="60358"/>
    <cellStyle name="Comma 4 7 6 2" xfId="10272"/>
    <cellStyle name="Comma 4 7 6 2 2" xfId="10273"/>
    <cellStyle name="Comma 4 7 6 2 2 2" xfId="36278"/>
    <cellStyle name="Comma 4 7 6 2 3" xfId="10274"/>
    <cellStyle name="Comma 4 7 6 2 3 2" xfId="40184"/>
    <cellStyle name="Comma 4 7 6 2 4" xfId="10275"/>
    <cellStyle name="Comma 4 7 6 2 4 2" xfId="44245"/>
    <cellStyle name="Comma 4 7 6 2 5" xfId="48337"/>
    <cellStyle name="Comma 4 7 6 2 6" xfId="52484"/>
    <cellStyle name="Comma 4 7 6 2 7" xfId="56746"/>
    <cellStyle name="Comma 4 7 6 2 8" xfId="25528"/>
    <cellStyle name="Comma 4 7 6 2 9" xfId="60359"/>
    <cellStyle name="Comma 4 7 6 3" xfId="10276"/>
    <cellStyle name="Comma 4 7 6 3 2" xfId="31430"/>
    <cellStyle name="Comma 4 7 6 4" xfId="10277"/>
    <cellStyle name="Comma 4 7 6 4 2" xfId="34356"/>
    <cellStyle name="Comma 4 7 6 5" xfId="10278"/>
    <cellStyle name="Comma 4 7 6 5 2" xfId="38262"/>
    <cellStyle name="Comma 4 7 6 6" xfId="10279"/>
    <cellStyle name="Comma 4 7 6 6 2" xfId="42294"/>
    <cellStyle name="Comma 4 7 6 7" xfId="46415"/>
    <cellStyle name="Comma 4 7 6 8" xfId="50532"/>
    <cellStyle name="Comma 4 7 6 9" xfId="54824"/>
    <cellStyle name="Comma 4 7 7" xfId="10280"/>
    <cellStyle name="Comma 4 7 7 10" xfId="25529"/>
    <cellStyle name="Comma 4 7 7 11" xfId="60360"/>
    <cellStyle name="Comma 4 7 7 2" xfId="10281"/>
    <cellStyle name="Comma 4 7 7 2 2" xfId="10282"/>
    <cellStyle name="Comma 4 7 7 2 2 2" xfId="36332"/>
    <cellStyle name="Comma 4 7 7 2 3" xfId="10283"/>
    <cellStyle name="Comma 4 7 7 2 3 2" xfId="40238"/>
    <cellStyle name="Comma 4 7 7 2 4" xfId="10284"/>
    <cellStyle name="Comma 4 7 7 2 4 2" xfId="44299"/>
    <cellStyle name="Comma 4 7 7 2 5" xfId="48391"/>
    <cellStyle name="Comma 4 7 7 2 6" xfId="52538"/>
    <cellStyle name="Comma 4 7 7 2 7" xfId="56800"/>
    <cellStyle name="Comma 4 7 7 2 8" xfId="25530"/>
    <cellStyle name="Comma 4 7 7 2 9" xfId="60361"/>
    <cellStyle name="Comma 4 7 7 3" xfId="10285"/>
    <cellStyle name="Comma 4 7 7 3 2" xfId="31431"/>
    <cellStyle name="Comma 4 7 7 4" xfId="10286"/>
    <cellStyle name="Comma 4 7 7 4 2" xfId="34410"/>
    <cellStyle name="Comma 4 7 7 5" xfId="10287"/>
    <cellStyle name="Comma 4 7 7 5 2" xfId="38316"/>
    <cellStyle name="Comma 4 7 7 6" xfId="10288"/>
    <cellStyle name="Comma 4 7 7 6 2" xfId="42348"/>
    <cellStyle name="Comma 4 7 7 7" xfId="46469"/>
    <cellStyle name="Comma 4 7 7 8" xfId="50586"/>
    <cellStyle name="Comma 4 7 7 9" xfId="54878"/>
    <cellStyle name="Comma 4 7 8" xfId="10289"/>
    <cellStyle name="Comma 4 7 8 10" xfId="25531"/>
    <cellStyle name="Comma 4 7 8 11" xfId="60362"/>
    <cellStyle name="Comma 4 7 8 2" xfId="10290"/>
    <cellStyle name="Comma 4 7 8 2 2" xfId="10291"/>
    <cellStyle name="Comma 4 7 8 2 2 2" xfId="36384"/>
    <cellStyle name="Comma 4 7 8 2 3" xfId="10292"/>
    <cellStyle name="Comma 4 7 8 2 3 2" xfId="40290"/>
    <cellStyle name="Comma 4 7 8 2 4" xfId="10293"/>
    <cellStyle name="Comma 4 7 8 2 4 2" xfId="44351"/>
    <cellStyle name="Comma 4 7 8 2 5" xfId="48443"/>
    <cellStyle name="Comma 4 7 8 2 6" xfId="52590"/>
    <cellStyle name="Comma 4 7 8 2 7" xfId="56852"/>
    <cellStyle name="Comma 4 7 8 2 8" xfId="25532"/>
    <cellStyle name="Comma 4 7 8 2 9" xfId="60363"/>
    <cellStyle name="Comma 4 7 8 3" xfId="10294"/>
    <cellStyle name="Comma 4 7 8 3 2" xfId="31432"/>
    <cellStyle name="Comma 4 7 8 4" xfId="10295"/>
    <cellStyle name="Comma 4 7 8 4 2" xfId="34462"/>
    <cellStyle name="Comma 4 7 8 5" xfId="10296"/>
    <cellStyle name="Comma 4 7 8 5 2" xfId="38368"/>
    <cellStyle name="Comma 4 7 8 6" xfId="10297"/>
    <cellStyle name="Comma 4 7 8 6 2" xfId="42400"/>
    <cellStyle name="Comma 4 7 8 7" xfId="46521"/>
    <cellStyle name="Comma 4 7 8 8" xfId="50638"/>
    <cellStyle name="Comma 4 7 8 9" xfId="54930"/>
    <cellStyle name="Comma 4 7 9" xfId="10298"/>
    <cellStyle name="Comma 4 7 9 10" xfId="25533"/>
    <cellStyle name="Comma 4 7 9 11" xfId="60364"/>
    <cellStyle name="Comma 4 7 9 2" xfId="10299"/>
    <cellStyle name="Comma 4 7 9 2 2" xfId="10300"/>
    <cellStyle name="Comma 4 7 9 2 2 2" xfId="36437"/>
    <cellStyle name="Comma 4 7 9 2 3" xfId="10301"/>
    <cellStyle name="Comma 4 7 9 2 3 2" xfId="40343"/>
    <cellStyle name="Comma 4 7 9 2 4" xfId="10302"/>
    <cellStyle name="Comma 4 7 9 2 4 2" xfId="44404"/>
    <cellStyle name="Comma 4 7 9 2 5" xfId="48496"/>
    <cellStyle name="Comma 4 7 9 2 6" xfId="52643"/>
    <cellStyle name="Comma 4 7 9 2 7" xfId="56905"/>
    <cellStyle name="Comma 4 7 9 2 8" xfId="25534"/>
    <cellStyle name="Comma 4 7 9 2 9" xfId="60365"/>
    <cellStyle name="Comma 4 7 9 3" xfId="10303"/>
    <cellStyle name="Comma 4 7 9 3 2" xfId="31433"/>
    <cellStyle name="Comma 4 7 9 4" xfId="10304"/>
    <cellStyle name="Comma 4 7 9 4 2" xfId="34514"/>
    <cellStyle name="Comma 4 7 9 5" xfId="10305"/>
    <cellStyle name="Comma 4 7 9 5 2" xfId="38420"/>
    <cellStyle name="Comma 4 7 9 6" xfId="10306"/>
    <cellStyle name="Comma 4 7 9 6 2" xfId="42453"/>
    <cellStyle name="Comma 4 7 9 7" xfId="46573"/>
    <cellStyle name="Comma 4 7 9 8" xfId="50692"/>
    <cellStyle name="Comma 4 7 9 9" xfId="54982"/>
    <cellStyle name="Comma 4 8" xfId="10307"/>
    <cellStyle name="Comma 4 8 10" xfId="10308"/>
    <cellStyle name="Comma 4 8 10 10" xfId="25536"/>
    <cellStyle name="Comma 4 8 10 11" xfId="60367"/>
    <cellStyle name="Comma 4 8 10 2" xfId="10309"/>
    <cellStyle name="Comma 4 8 10 2 2" xfId="10310"/>
    <cellStyle name="Comma 4 8 10 2 2 2" xfId="36491"/>
    <cellStyle name="Comma 4 8 10 2 3" xfId="10311"/>
    <cellStyle name="Comma 4 8 10 2 3 2" xfId="40397"/>
    <cellStyle name="Comma 4 8 10 2 4" xfId="10312"/>
    <cellStyle name="Comma 4 8 10 2 4 2" xfId="44458"/>
    <cellStyle name="Comma 4 8 10 2 5" xfId="48550"/>
    <cellStyle name="Comma 4 8 10 2 6" xfId="52697"/>
    <cellStyle name="Comma 4 8 10 2 7" xfId="56959"/>
    <cellStyle name="Comma 4 8 10 2 8" xfId="25537"/>
    <cellStyle name="Comma 4 8 10 2 9" xfId="60368"/>
    <cellStyle name="Comma 4 8 10 3" xfId="10313"/>
    <cellStyle name="Comma 4 8 10 3 2" xfId="31435"/>
    <cellStyle name="Comma 4 8 10 4" xfId="10314"/>
    <cellStyle name="Comma 4 8 10 4 2" xfId="34568"/>
    <cellStyle name="Comma 4 8 10 5" xfId="10315"/>
    <cellStyle name="Comma 4 8 10 5 2" xfId="38474"/>
    <cellStyle name="Comma 4 8 10 6" xfId="10316"/>
    <cellStyle name="Comma 4 8 10 6 2" xfId="42507"/>
    <cellStyle name="Comma 4 8 10 7" xfId="46627"/>
    <cellStyle name="Comma 4 8 10 8" xfId="50746"/>
    <cellStyle name="Comma 4 8 10 9" xfId="55036"/>
    <cellStyle name="Comma 4 8 11" xfId="10317"/>
    <cellStyle name="Comma 4 8 11 10" xfId="25538"/>
    <cellStyle name="Comma 4 8 11 11" xfId="60369"/>
    <cellStyle name="Comma 4 8 11 2" xfId="10318"/>
    <cellStyle name="Comma 4 8 11 2 2" xfId="10319"/>
    <cellStyle name="Comma 4 8 11 2 2 2" xfId="36551"/>
    <cellStyle name="Comma 4 8 11 2 3" xfId="10320"/>
    <cellStyle name="Comma 4 8 11 2 3 2" xfId="40457"/>
    <cellStyle name="Comma 4 8 11 2 4" xfId="10321"/>
    <cellStyle name="Comma 4 8 11 2 4 2" xfId="44518"/>
    <cellStyle name="Comma 4 8 11 2 5" xfId="48610"/>
    <cellStyle name="Comma 4 8 11 2 6" xfId="52757"/>
    <cellStyle name="Comma 4 8 11 2 7" xfId="57019"/>
    <cellStyle name="Comma 4 8 11 2 8" xfId="25539"/>
    <cellStyle name="Comma 4 8 11 2 9" xfId="60370"/>
    <cellStyle name="Comma 4 8 11 3" xfId="10322"/>
    <cellStyle name="Comma 4 8 11 3 2" xfId="31436"/>
    <cellStyle name="Comma 4 8 11 4" xfId="10323"/>
    <cellStyle name="Comma 4 8 11 4 2" xfId="34628"/>
    <cellStyle name="Comma 4 8 11 5" xfId="10324"/>
    <cellStyle name="Comma 4 8 11 5 2" xfId="38534"/>
    <cellStyle name="Comma 4 8 11 6" xfId="10325"/>
    <cellStyle name="Comma 4 8 11 6 2" xfId="42567"/>
    <cellStyle name="Comma 4 8 11 7" xfId="46687"/>
    <cellStyle name="Comma 4 8 11 8" xfId="50806"/>
    <cellStyle name="Comma 4 8 11 9" xfId="55096"/>
    <cellStyle name="Comma 4 8 12" xfId="10326"/>
    <cellStyle name="Comma 4 8 12 10" xfId="25540"/>
    <cellStyle name="Comma 4 8 12 11" xfId="60371"/>
    <cellStyle name="Comma 4 8 12 2" xfId="10327"/>
    <cellStyle name="Comma 4 8 12 2 2" xfId="10328"/>
    <cellStyle name="Comma 4 8 12 2 2 2" xfId="36609"/>
    <cellStyle name="Comma 4 8 12 2 3" xfId="10329"/>
    <cellStyle name="Comma 4 8 12 2 3 2" xfId="40515"/>
    <cellStyle name="Comma 4 8 12 2 4" xfId="10330"/>
    <cellStyle name="Comma 4 8 12 2 4 2" xfId="44576"/>
    <cellStyle name="Comma 4 8 12 2 5" xfId="48668"/>
    <cellStyle name="Comma 4 8 12 2 6" xfId="52815"/>
    <cellStyle name="Comma 4 8 12 2 7" xfId="57077"/>
    <cellStyle name="Comma 4 8 12 2 8" xfId="25541"/>
    <cellStyle name="Comma 4 8 12 2 9" xfId="60372"/>
    <cellStyle name="Comma 4 8 12 3" xfId="10331"/>
    <cellStyle name="Comma 4 8 12 3 2" xfId="31437"/>
    <cellStyle name="Comma 4 8 12 4" xfId="10332"/>
    <cellStyle name="Comma 4 8 12 4 2" xfId="34686"/>
    <cellStyle name="Comma 4 8 12 5" xfId="10333"/>
    <cellStyle name="Comma 4 8 12 5 2" xfId="38592"/>
    <cellStyle name="Comma 4 8 12 6" xfId="10334"/>
    <cellStyle name="Comma 4 8 12 6 2" xfId="42625"/>
    <cellStyle name="Comma 4 8 12 7" xfId="46745"/>
    <cellStyle name="Comma 4 8 12 8" xfId="50864"/>
    <cellStyle name="Comma 4 8 12 9" xfId="55154"/>
    <cellStyle name="Comma 4 8 13" xfId="10335"/>
    <cellStyle name="Comma 4 8 13 10" xfId="25542"/>
    <cellStyle name="Comma 4 8 13 11" xfId="60373"/>
    <cellStyle name="Comma 4 8 13 2" xfId="10336"/>
    <cellStyle name="Comma 4 8 13 2 2" xfId="10337"/>
    <cellStyle name="Comma 4 8 13 2 2 2" xfId="36667"/>
    <cellStyle name="Comma 4 8 13 2 3" xfId="10338"/>
    <cellStyle name="Comma 4 8 13 2 3 2" xfId="40572"/>
    <cellStyle name="Comma 4 8 13 2 4" xfId="10339"/>
    <cellStyle name="Comma 4 8 13 2 4 2" xfId="44633"/>
    <cellStyle name="Comma 4 8 13 2 5" xfId="48725"/>
    <cellStyle name="Comma 4 8 13 2 6" xfId="52872"/>
    <cellStyle name="Comma 4 8 13 2 7" xfId="57134"/>
    <cellStyle name="Comma 4 8 13 2 8" xfId="25543"/>
    <cellStyle name="Comma 4 8 13 2 9" xfId="60374"/>
    <cellStyle name="Comma 4 8 13 3" xfId="10340"/>
    <cellStyle name="Comma 4 8 13 3 2" xfId="31438"/>
    <cellStyle name="Comma 4 8 13 4" xfId="10341"/>
    <cellStyle name="Comma 4 8 13 4 2" xfId="34743"/>
    <cellStyle name="Comma 4 8 13 5" xfId="10342"/>
    <cellStyle name="Comma 4 8 13 5 2" xfId="38649"/>
    <cellStyle name="Comma 4 8 13 6" xfId="10343"/>
    <cellStyle name="Comma 4 8 13 6 2" xfId="42682"/>
    <cellStyle name="Comma 4 8 13 7" xfId="46802"/>
    <cellStyle name="Comma 4 8 13 8" xfId="50921"/>
    <cellStyle name="Comma 4 8 13 9" xfId="55211"/>
    <cellStyle name="Comma 4 8 14" xfId="10344"/>
    <cellStyle name="Comma 4 8 14 10" xfId="25544"/>
    <cellStyle name="Comma 4 8 14 11" xfId="60375"/>
    <cellStyle name="Comma 4 8 14 2" xfId="10345"/>
    <cellStyle name="Comma 4 8 14 2 2" xfId="10346"/>
    <cellStyle name="Comma 4 8 14 2 2 2" xfId="36720"/>
    <cellStyle name="Comma 4 8 14 2 3" xfId="10347"/>
    <cellStyle name="Comma 4 8 14 2 3 2" xfId="40625"/>
    <cellStyle name="Comma 4 8 14 2 4" xfId="10348"/>
    <cellStyle name="Comma 4 8 14 2 4 2" xfId="44686"/>
    <cellStyle name="Comma 4 8 14 2 5" xfId="48778"/>
    <cellStyle name="Comma 4 8 14 2 6" xfId="52925"/>
    <cellStyle name="Comma 4 8 14 2 7" xfId="57187"/>
    <cellStyle name="Comma 4 8 14 2 8" xfId="25545"/>
    <cellStyle name="Comma 4 8 14 2 9" xfId="60376"/>
    <cellStyle name="Comma 4 8 14 3" xfId="10349"/>
    <cellStyle name="Comma 4 8 14 3 2" xfId="31439"/>
    <cellStyle name="Comma 4 8 14 4" xfId="10350"/>
    <cellStyle name="Comma 4 8 14 4 2" xfId="34796"/>
    <cellStyle name="Comma 4 8 14 5" xfId="10351"/>
    <cellStyle name="Comma 4 8 14 5 2" xfId="38702"/>
    <cellStyle name="Comma 4 8 14 6" xfId="10352"/>
    <cellStyle name="Comma 4 8 14 6 2" xfId="42735"/>
    <cellStyle name="Comma 4 8 14 7" xfId="46855"/>
    <cellStyle name="Comma 4 8 14 8" xfId="50974"/>
    <cellStyle name="Comma 4 8 14 9" xfId="55264"/>
    <cellStyle name="Comma 4 8 15" xfId="10353"/>
    <cellStyle name="Comma 4 8 15 10" xfId="25546"/>
    <cellStyle name="Comma 4 8 15 11" xfId="60377"/>
    <cellStyle name="Comma 4 8 15 2" xfId="10354"/>
    <cellStyle name="Comma 4 8 15 2 2" xfId="10355"/>
    <cellStyle name="Comma 4 8 15 2 2 2" xfId="36783"/>
    <cellStyle name="Comma 4 8 15 2 3" xfId="10356"/>
    <cellStyle name="Comma 4 8 15 2 3 2" xfId="40687"/>
    <cellStyle name="Comma 4 8 15 2 4" xfId="10357"/>
    <cellStyle name="Comma 4 8 15 2 4 2" xfId="44748"/>
    <cellStyle name="Comma 4 8 15 2 5" xfId="48840"/>
    <cellStyle name="Comma 4 8 15 2 6" xfId="52987"/>
    <cellStyle name="Comma 4 8 15 2 7" xfId="57249"/>
    <cellStyle name="Comma 4 8 15 2 8" xfId="25547"/>
    <cellStyle name="Comma 4 8 15 2 9" xfId="60378"/>
    <cellStyle name="Comma 4 8 15 3" xfId="10358"/>
    <cellStyle name="Comma 4 8 15 3 2" xfId="31440"/>
    <cellStyle name="Comma 4 8 15 4" xfId="10359"/>
    <cellStyle name="Comma 4 8 15 4 2" xfId="34858"/>
    <cellStyle name="Comma 4 8 15 5" xfId="10360"/>
    <cellStyle name="Comma 4 8 15 5 2" xfId="38764"/>
    <cellStyle name="Comma 4 8 15 6" xfId="10361"/>
    <cellStyle name="Comma 4 8 15 6 2" xfId="42797"/>
    <cellStyle name="Comma 4 8 15 7" xfId="46917"/>
    <cellStyle name="Comma 4 8 15 8" xfId="51036"/>
    <cellStyle name="Comma 4 8 15 9" xfId="55326"/>
    <cellStyle name="Comma 4 8 16" xfId="10362"/>
    <cellStyle name="Comma 4 8 16 10" xfId="25548"/>
    <cellStyle name="Comma 4 8 16 11" xfId="60379"/>
    <cellStyle name="Comma 4 8 16 2" xfId="10363"/>
    <cellStyle name="Comma 4 8 16 2 2" xfId="10364"/>
    <cellStyle name="Comma 4 8 16 2 2 2" xfId="36840"/>
    <cellStyle name="Comma 4 8 16 2 3" xfId="10365"/>
    <cellStyle name="Comma 4 8 16 2 3 2" xfId="40744"/>
    <cellStyle name="Comma 4 8 16 2 4" xfId="10366"/>
    <cellStyle name="Comma 4 8 16 2 4 2" xfId="44805"/>
    <cellStyle name="Comma 4 8 16 2 5" xfId="48897"/>
    <cellStyle name="Comma 4 8 16 2 6" xfId="53044"/>
    <cellStyle name="Comma 4 8 16 2 7" xfId="57306"/>
    <cellStyle name="Comma 4 8 16 2 8" xfId="25549"/>
    <cellStyle name="Comma 4 8 16 2 9" xfId="60380"/>
    <cellStyle name="Comma 4 8 16 3" xfId="10367"/>
    <cellStyle name="Comma 4 8 16 3 2" xfId="31441"/>
    <cellStyle name="Comma 4 8 16 4" xfId="10368"/>
    <cellStyle name="Comma 4 8 16 4 2" xfId="34915"/>
    <cellStyle name="Comma 4 8 16 5" xfId="10369"/>
    <cellStyle name="Comma 4 8 16 5 2" xfId="38821"/>
    <cellStyle name="Comma 4 8 16 6" xfId="10370"/>
    <cellStyle name="Comma 4 8 16 6 2" xfId="42854"/>
    <cellStyle name="Comma 4 8 16 7" xfId="46974"/>
    <cellStyle name="Comma 4 8 16 8" xfId="51093"/>
    <cellStyle name="Comma 4 8 16 9" xfId="55383"/>
    <cellStyle name="Comma 4 8 17" xfId="10371"/>
    <cellStyle name="Comma 4 8 17 10" xfId="25550"/>
    <cellStyle name="Comma 4 8 17 11" xfId="60381"/>
    <cellStyle name="Comma 4 8 17 2" xfId="10372"/>
    <cellStyle name="Comma 4 8 17 2 2" xfId="10373"/>
    <cellStyle name="Comma 4 8 17 2 2 2" xfId="36892"/>
    <cellStyle name="Comma 4 8 17 2 3" xfId="10374"/>
    <cellStyle name="Comma 4 8 17 2 3 2" xfId="40796"/>
    <cellStyle name="Comma 4 8 17 2 4" xfId="10375"/>
    <cellStyle name="Comma 4 8 17 2 4 2" xfId="44857"/>
    <cellStyle name="Comma 4 8 17 2 5" xfId="48949"/>
    <cellStyle name="Comma 4 8 17 2 6" xfId="53096"/>
    <cellStyle name="Comma 4 8 17 2 7" xfId="57358"/>
    <cellStyle name="Comma 4 8 17 2 8" xfId="25551"/>
    <cellStyle name="Comma 4 8 17 2 9" xfId="60382"/>
    <cellStyle name="Comma 4 8 17 3" xfId="10376"/>
    <cellStyle name="Comma 4 8 17 3 2" xfId="31442"/>
    <cellStyle name="Comma 4 8 17 4" xfId="10377"/>
    <cellStyle name="Comma 4 8 17 4 2" xfId="34967"/>
    <cellStyle name="Comma 4 8 17 5" xfId="10378"/>
    <cellStyle name="Comma 4 8 17 5 2" xfId="38873"/>
    <cellStyle name="Comma 4 8 17 6" xfId="10379"/>
    <cellStyle name="Comma 4 8 17 6 2" xfId="42906"/>
    <cellStyle name="Comma 4 8 17 7" xfId="47026"/>
    <cellStyle name="Comma 4 8 17 8" xfId="51145"/>
    <cellStyle name="Comma 4 8 17 9" xfId="55435"/>
    <cellStyle name="Comma 4 8 18" xfId="10380"/>
    <cellStyle name="Comma 4 8 18 10" xfId="25552"/>
    <cellStyle name="Comma 4 8 18 11" xfId="60383"/>
    <cellStyle name="Comma 4 8 18 2" xfId="10381"/>
    <cellStyle name="Comma 4 8 18 2 2" xfId="10382"/>
    <cellStyle name="Comma 4 8 18 2 2 2" xfId="36944"/>
    <cellStyle name="Comma 4 8 18 2 3" xfId="10383"/>
    <cellStyle name="Comma 4 8 18 2 3 2" xfId="40848"/>
    <cellStyle name="Comma 4 8 18 2 4" xfId="10384"/>
    <cellStyle name="Comma 4 8 18 2 4 2" xfId="44909"/>
    <cellStyle name="Comma 4 8 18 2 5" xfId="49001"/>
    <cellStyle name="Comma 4 8 18 2 6" xfId="53148"/>
    <cellStyle name="Comma 4 8 18 2 7" xfId="57410"/>
    <cellStyle name="Comma 4 8 18 2 8" xfId="25553"/>
    <cellStyle name="Comma 4 8 18 2 9" xfId="60384"/>
    <cellStyle name="Comma 4 8 18 3" xfId="10385"/>
    <cellStyle name="Comma 4 8 18 3 2" xfId="31443"/>
    <cellStyle name="Comma 4 8 18 4" xfId="10386"/>
    <cellStyle name="Comma 4 8 18 4 2" xfId="35019"/>
    <cellStyle name="Comma 4 8 18 5" xfId="10387"/>
    <cellStyle name="Comma 4 8 18 5 2" xfId="38925"/>
    <cellStyle name="Comma 4 8 18 6" xfId="10388"/>
    <cellStyle name="Comma 4 8 18 6 2" xfId="42958"/>
    <cellStyle name="Comma 4 8 18 7" xfId="47078"/>
    <cellStyle name="Comma 4 8 18 8" xfId="51197"/>
    <cellStyle name="Comma 4 8 18 9" xfId="55487"/>
    <cellStyle name="Comma 4 8 19" xfId="10389"/>
    <cellStyle name="Comma 4 8 19 2" xfId="10390"/>
    <cellStyle name="Comma 4 8 19 2 2" xfId="35073"/>
    <cellStyle name="Comma 4 8 19 3" xfId="10391"/>
    <cellStyle name="Comma 4 8 19 3 2" xfId="38979"/>
    <cellStyle name="Comma 4 8 19 4" xfId="10392"/>
    <cellStyle name="Comma 4 8 19 4 2" xfId="43012"/>
    <cellStyle name="Comma 4 8 19 5" xfId="47132"/>
    <cellStyle name="Comma 4 8 19 6" xfId="51251"/>
    <cellStyle name="Comma 4 8 19 7" xfId="55541"/>
    <cellStyle name="Comma 4 8 19 8" xfId="25554"/>
    <cellStyle name="Comma 4 8 19 9" xfId="60385"/>
    <cellStyle name="Comma 4 8 2" xfId="10393"/>
    <cellStyle name="Comma 4 8 2 10" xfId="49502"/>
    <cellStyle name="Comma 4 8 2 11" xfId="53751"/>
    <cellStyle name="Comma 4 8 2 12" xfId="25555"/>
    <cellStyle name="Comma 4 8 2 13" xfId="60386"/>
    <cellStyle name="Comma 4 8 2 2" xfId="10394"/>
    <cellStyle name="Comma 4 8 2 2 10" xfId="54052"/>
    <cellStyle name="Comma 4 8 2 2 11" xfId="25556"/>
    <cellStyle name="Comma 4 8 2 2 12" xfId="60387"/>
    <cellStyle name="Comma 4 8 2 2 2" xfId="10395"/>
    <cellStyle name="Comma 4 8 2 2 2 10" xfId="25557"/>
    <cellStyle name="Comma 4 8 2 2 2 11" xfId="60388"/>
    <cellStyle name="Comma 4 8 2 2 2 2" xfId="10396"/>
    <cellStyle name="Comma 4 8 2 2 2 2 2" xfId="10397"/>
    <cellStyle name="Comma 4 8 2 2 2 2 2 2" xfId="35825"/>
    <cellStyle name="Comma 4 8 2 2 2 2 3" xfId="10398"/>
    <cellStyle name="Comma 4 8 2 2 2 2 3 2" xfId="39731"/>
    <cellStyle name="Comma 4 8 2 2 2 2 4" xfId="10399"/>
    <cellStyle name="Comma 4 8 2 2 2 2 4 2" xfId="43777"/>
    <cellStyle name="Comma 4 8 2 2 2 2 5" xfId="47884"/>
    <cellStyle name="Comma 4 8 2 2 2 2 6" xfId="52016"/>
    <cellStyle name="Comma 4 8 2 2 2 2 7" xfId="56293"/>
    <cellStyle name="Comma 4 8 2 2 2 2 8" xfId="25558"/>
    <cellStyle name="Comma 4 8 2 2 2 2 9" xfId="60389"/>
    <cellStyle name="Comma 4 8 2 2 2 3" xfId="10400"/>
    <cellStyle name="Comma 4 8 2 2 2 3 2" xfId="31446"/>
    <cellStyle name="Comma 4 8 2 2 2 4" xfId="10401"/>
    <cellStyle name="Comma 4 8 2 2 2 4 2" xfId="33880"/>
    <cellStyle name="Comma 4 8 2 2 2 5" xfId="10402"/>
    <cellStyle name="Comma 4 8 2 2 2 5 2" xfId="37809"/>
    <cellStyle name="Comma 4 8 2 2 2 6" xfId="10403"/>
    <cellStyle name="Comma 4 8 2 2 2 6 2" xfId="41826"/>
    <cellStyle name="Comma 4 8 2 2 2 7" xfId="45962"/>
    <cellStyle name="Comma 4 8 2 2 2 8" xfId="50063"/>
    <cellStyle name="Comma 4 8 2 2 2 9" xfId="54371"/>
    <cellStyle name="Comma 4 8 2 2 3" xfId="10404"/>
    <cellStyle name="Comma 4 8 2 2 3 2" xfId="10405"/>
    <cellStyle name="Comma 4 8 2 2 3 2 2" xfId="35491"/>
    <cellStyle name="Comma 4 8 2 2 3 3" xfId="10406"/>
    <cellStyle name="Comma 4 8 2 2 3 3 2" xfId="39397"/>
    <cellStyle name="Comma 4 8 2 2 3 4" xfId="10407"/>
    <cellStyle name="Comma 4 8 2 2 3 4 2" xfId="43439"/>
    <cellStyle name="Comma 4 8 2 2 3 5" xfId="47550"/>
    <cellStyle name="Comma 4 8 2 2 3 6" xfId="51678"/>
    <cellStyle name="Comma 4 8 2 2 3 7" xfId="55959"/>
    <cellStyle name="Comma 4 8 2 2 3 8" xfId="25559"/>
    <cellStyle name="Comma 4 8 2 2 3 9" xfId="60390"/>
    <cellStyle name="Comma 4 8 2 2 4" xfId="10408"/>
    <cellStyle name="Comma 4 8 2 2 4 2" xfId="31445"/>
    <cellStyle name="Comma 4 8 2 2 5" xfId="10409"/>
    <cellStyle name="Comma 4 8 2 2 5 2" xfId="33504"/>
    <cellStyle name="Comma 4 8 2 2 6" xfId="10410"/>
    <cellStyle name="Comma 4 8 2 2 6 2" xfId="37479"/>
    <cellStyle name="Comma 4 8 2 2 7" xfId="10411"/>
    <cellStyle name="Comma 4 8 2 2 7 2" xfId="41493"/>
    <cellStyle name="Comma 4 8 2 2 8" xfId="45633"/>
    <cellStyle name="Comma 4 8 2 2 9" xfId="49724"/>
    <cellStyle name="Comma 4 8 2 3" xfId="10412"/>
    <cellStyle name="Comma 4 8 2 3 10" xfId="25560"/>
    <cellStyle name="Comma 4 8 2 3 11" xfId="60391"/>
    <cellStyle name="Comma 4 8 2 3 2" xfId="10413"/>
    <cellStyle name="Comma 4 8 2 3 2 2" xfId="10414"/>
    <cellStyle name="Comma 4 8 2 3 2 2 2" xfId="35826"/>
    <cellStyle name="Comma 4 8 2 3 2 3" xfId="10415"/>
    <cellStyle name="Comma 4 8 2 3 2 3 2" xfId="39732"/>
    <cellStyle name="Comma 4 8 2 3 2 4" xfId="10416"/>
    <cellStyle name="Comma 4 8 2 3 2 4 2" xfId="43778"/>
    <cellStyle name="Comma 4 8 2 3 2 5" xfId="47885"/>
    <cellStyle name="Comma 4 8 2 3 2 6" xfId="52017"/>
    <cellStyle name="Comma 4 8 2 3 2 7" xfId="56294"/>
    <cellStyle name="Comma 4 8 2 3 2 8" xfId="25561"/>
    <cellStyle name="Comma 4 8 2 3 2 9" xfId="60392"/>
    <cellStyle name="Comma 4 8 2 3 3" xfId="10417"/>
    <cellStyle name="Comma 4 8 2 3 3 2" xfId="31447"/>
    <cellStyle name="Comma 4 8 2 3 4" xfId="10418"/>
    <cellStyle name="Comma 4 8 2 3 4 2" xfId="33881"/>
    <cellStyle name="Comma 4 8 2 3 5" xfId="10419"/>
    <cellStyle name="Comma 4 8 2 3 5 2" xfId="37810"/>
    <cellStyle name="Comma 4 8 2 3 6" xfId="10420"/>
    <cellStyle name="Comma 4 8 2 3 6 2" xfId="41827"/>
    <cellStyle name="Comma 4 8 2 3 7" xfId="45963"/>
    <cellStyle name="Comma 4 8 2 3 8" xfId="50064"/>
    <cellStyle name="Comma 4 8 2 3 9" xfId="54372"/>
    <cellStyle name="Comma 4 8 2 4" xfId="10421"/>
    <cellStyle name="Comma 4 8 2 4 2" xfId="10422"/>
    <cellStyle name="Comma 4 8 2 4 2 2" xfId="35273"/>
    <cellStyle name="Comma 4 8 2 4 3" xfId="10423"/>
    <cellStyle name="Comma 4 8 2 4 3 2" xfId="39179"/>
    <cellStyle name="Comma 4 8 2 4 4" xfId="10424"/>
    <cellStyle name="Comma 4 8 2 4 4 2" xfId="43217"/>
    <cellStyle name="Comma 4 8 2 4 5" xfId="47332"/>
    <cellStyle name="Comma 4 8 2 4 6" xfId="51456"/>
    <cellStyle name="Comma 4 8 2 4 7" xfId="55741"/>
    <cellStyle name="Comma 4 8 2 4 8" xfId="25562"/>
    <cellStyle name="Comma 4 8 2 4 9" xfId="60393"/>
    <cellStyle name="Comma 4 8 2 5" xfId="10425"/>
    <cellStyle name="Comma 4 8 2 5 2" xfId="57815"/>
    <cellStyle name="Comma 4 8 2 5 3" xfId="31444"/>
    <cellStyle name="Comma 4 8 2 6" xfId="10426"/>
    <cellStyle name="Comma 4 8 2 6 2" xfId="33288"/>
    <cellStyle name="Comma 4 8 2 7" xfId="10427"/>
    <cellStyle name="Comma 4 8 2 7 2" xfId="37263"/>
    <cellStyle name="Comma 4 8 2 8" xfId="10428"/>
    <cellStyle name="Comma 4 8 2 8 2" xfId="41277"/>
    <cellStyle name="Comma 4 8 2 9" xfId="45417"/>
    <cellStyle name="Comma 4 8 20" xfId="10429"/>
    <cellStyle name="Comma 4 8 20 2" xfId="10430"/>
    <cellStyle name="Comma 4 8 20 2 2" xfId="35163"/>
    <cellStyle name="Comma 4 8 20 3" xfId="10431"/>
    <cellStyle name="Comma 4 8 20 3 2" xfId="39069"/>
    <cellStyle name="Comma 4 8 20 4" xfId="10432"/>
    <cellStyle name="Comma 4 8 20 4 2" xfId="43102"/>
    <cellStyle name="Comma 4 8 20 5" xfId="47222"/>
    <cellStyle name="Comma 4 8 20 6" xfId="51341"/>
    <cellStyle name="Comma 4 8 20 7" xfId="55631"/>
    <cellStyle name="Comma 4 8 20 8" xfId="25563"/>
    <cellStyle name="Comma 4 8 20 9" xfId="60394"/>
    <cellStyle name="Comma 4 8 21" xfId="10433"/>
    <cellStyle name="Comma 4 8 21 2" xfId="10434"/>
    <cellStyle name="Comma 4 8 21 2 2" xfId="36998"/>
    <cellStyle name="Comma 4 8 21 3" xfId="10435"/>
    <cellStyle name="Comma 4 8 21 3 2" xfId="40902"/>
    <cellStyle name="Comma 4 8 21 4" xfId="10436"/>
    <cellStyle name="Comma 4 8 21 4 2" xfId="44963"/>
    <cellStyle name="Comma 4 8 21 5" xfId="49055"/>
    <cellStyle name="Comma 4 8 21 6" xfId="53202"/>
    <cellStyle name="Comma 4 8 21 7" xfId="57464"/>
    <cellStyle name="Comma 4 8 21 8" xfId="25564"/>
    <cellStyle name="Comma 4 8 21 9" xfId="60395"/>
    <cellStyle name="Comma 4 8 22" xfId="10437"/>
    <cellStyle name="Comma 4 8 22 2" xfId="10438"/>
    <cellStyle name="Comma 4 8 22 2 2" xfId="37055"/>
    <cellStyle name="Comma 4 8 22 3" xfId="10439"/>
    <cellStyle name="Comma 4 8 22 3 2" xfId="40958"/>
    <cellStyle name="Comma 4 8 22 4" xfId="45019"/>
    <cellStyle name="Comma 4 8 22 5" xfId="49111"/>
    <cellStyle name="Comma 4 8 22 6" xfId="53258"/>
    <cellStyle name="Comma 4 8 22 7" xfId="57520"/>
    <cellStyle name="Comma 4 8 22 8" xfId="31434"/>
    <cellStyle name="Comma 4 8 23" xfId="10440"/>
    <cellStyle name="Comma 4 8 23 2" xfId="10441"/>
    <cellStyle name="Comma 4 8 23 2 2" xfId="41016"/>
    <cellStyle name="Comma 4 8 23 3" xfId="45077"/>
    <cellStyle name="Comma 4 8 23 4" xfId="49169"/>
    <cellStyle name="Comma 4 8 23 5" xfId="53316"/>
    <cellStyle name="Comma 4 8 23 6" xfId="57578"/>
    <cellStyle name="Comma 4 8 23 7" xfId="33120"/>
    <cellStyle name="Comma 4 8 24" xfId="10442"/>
    <cellStyle name="Comma 4 8 24 2" xfId="45139"/>
    <cellStyle name="Comma 4 8 24 3" xfId="49231"/>
    <cellStyle name="Comma 4 8 24 4" xfId="53378"/>
    <cellStyle name="Comma 4 8 24 5" xfId="57640"/>
    <cellStyle name="Comma 4 8 24 6" xfId="37131"/>
    <cellStyle name="Comma 4 8 25" xfId="10443"/>
    <cellStyle name="Comma 4 8 25 2" xfId="49289"/>
    <cellStyle name="Comma 4 8 25 3" xfId="53436"/>
    <cellStyle name="Comma 4 8 25 4" xfId="57698"/>
    <cellStyle name="Comma 4 8 25 5" xfId="41141"/>
    <cellStyle name="Comma 4 8 26" xfId="45278"/>
    <cellStyle name="Comma 4 8 26 2" xfId="53495"/>
    <cellStyle name="Comma 4 8 26 3" xfId="57757"/>
    <cellStyle name="Comma 4 8 27" xfId="49385"/>
    <cellStyle name="Comma 4 8 28" xfId="53616"/>
    <cellStyle name="Comma 4 8 29" xfId="25535"/>
    <cellStyle name="Comma 4 8 3" xfId="10444"/>
    <cellStyle name="Comma 4 8 3 10" xfId="53945"/>
    <cellStyle name="Comma 4 8 3 11" xfId="25565"/>
    <cellStyle name="Comma 4 8 3 12" xfId="60396"/>
    <cellStyle name="Comma 4 8 3 2" xfId="10445"/>
    <cellStyle name="Comma 4 8 3 2 10" xfId="25566"/>
    <cellStyle name="Comma 4 8 3 2 11" xfId="60397"/>
    <cellStyle name="Comma 4 8 3 2 2" xfId="10446"/>
    <cellStyle name="Comma 4 8 3 2 2 2" xfId="10447"/>
    <cellStyle name="Comma 4 8 3 2 2 2 2" xfId="35827"/>
    <cellStyle name="Comma 4 8 3 2 2 3" xfId="10448"/>
    <cellStyle name="Comma 4 8 3 2 2 3 2" xfId="39733"/>
    <cellStyle name="Comma 4 8 3 2 2 4" xfId="10449"/>
    <cellStyle name="Comma 4 8 3 2 2 4 2" xfId="43779"/>
    <cellStyle name="Comma 4 8 3 2 2 5" xfId="47886"/>
    <cellStyle name="Comma 4 8 3 2 2 6" xfId="52018"/>
    <cellStyle name="Comma 4 8 3 2 2 7" xfId="56295"/>
    <cellStyle name="Comma 4 8 3 2 2 8" xfId="25567"/>
    <cellStyle name="Comma 4 8 3 2 2 9" xfId="60398"/>
    <cellStyle name="Comma 4 8 3 2 3" xfId="10450"/>
    <cellStyle name="Comma 4 8 3 2 3 2" xfId="31449"/>
    <cellStyle name="Comma 4 8 3 2 4" xfId="10451"/>
    <cellStyle name="Comma 4 8 3 2 4 2" xfId="33882"/>
    <cellStyle name="Comma 4 8 3 2 5" xfId="10452"/>
    <cellStyle name="Comma 4 8 3 2 5 2" xfId="37811"/>
    <cellStyle name="Comma 4 8 3 2 6" xfId="10453"/>
    <cellStyle name="Comma 4 8 3 2 6 2" xfId="41828"/>
    <cellStyle name="Comma 4 8 3 2 7" xfId="45964"/>
    <cellStyle name="Comma 4 8 3 2 8" xfId="50065"/>
    <cellStyle name="Comma 4 8 3 2 9" xfId="54373"/>
    <cellStyle name="Comma 4 8 3 3" xfId="10454"/>
    <cellStyle name="Comma 4 8 3 3 2" xfId="10455"/>
    <cellStyle name="Comma 4 8 3 3 2 2" xfId="35381"/>
    <cellStyle name="Comma 4 8 3 3 3" xfId="10456"/>
    <cellStyle name="Comma 4 8 3 3 3 2" xfId="39287"/>
    <cellStyle name="Comma 4 8 3 3 4" xfId="10457"/>
    <cellStyle name="Comma 4 8 3 3 4 2" xfId="43328"/>
    <cellStyle name="Comma 4 8 3 3 5" xfId="47440"/>
    <cellStyle name="Comma 4 8 3 3 6" xfId="51567"/>
    <cellStyle name="Comma 4 8 3 3 7" xfId="55849"/>
    <cellStyle name="Comma 4 8 3 3 8" xfId="25568"/>
    <cellStyle name="Comma 4 8 3 3 9" xfId="60399"/>
    <cellStyle name="Comma 4 8 3 4" xfId="10458"/>
    <cellStyle name="Comma 4 8 3 4 2" xfId="31448"/>
    <cellStyle name="Comma 4 8 3 5" xfId="10459"/>
    <cellStyle name="Comma 4 8 3 5 2" xfId="33394"/>
    <cellStyle name="Comma 4 8 3 6" xfId="10460"/>
    <cellStyle name="Comma 4 8 3 6 2" xfId="37369"/>
    <cellStyle name="Comma 4 8 3 7" xfId="10461"/>
    <cellStyle name="Comma 4 8 3 7 2" xfId="41383"/>
    <cellStyle name="Comma 4 8 3 8" xfId="45523"/>
    <cellStyle name="Comma 4 8 3 9" xfId="49613"/>
    <cellStyle name="Comma 4 8 30" xfId="60366"/>
    <cellStyle name="Comma 4 8 4" xfId="10462"/>
    <cellStyle name="Comma 4 8 4 10" xfId="25569"/>
    <cellStyle name="Comma 4 8 4 11" xfId="60400"/>
    <cellStyle name="Comma 4 8 4 2" xfId="10463"/>
    <cellStyle name="Comma 4 8 4 2 2" xfId="10464"/>
    <cellStyle name="Comma 4 8 4 2 2 2" xfId="35828"/>
    <cellStyle name="Comma 4 8 4 2 3" xfId="10465"/>
    <cellStyle name="Comma 4 8 4 2 3 2" xfId="39734"/>
    <cellStyle name="Comma 4 8 4 2 4" xfId="10466"/>
    <cellStyle name="Comma 4 8 4 2 4 2" xfId="43780"/>
    <cellStyle name="Comma 4 8 4 2 5" xfId="47887"/>
    <cellStyle name="Comma 4 8 4 2 6" xfId="52019"/>
    <cellStyle name="Comma 4 8 4 2 7" xfId="56296"/>
    <cellStyle name="Comma 4 8 4 2 8" xfId="25570"/>
    <cellStyle name="Comma 4 8 4 2 9" xfId="60401"/>
    <cellStyle name="Comma 4 8 4 3" xfId="10467"/>
    <cellStyle name="Comma 4 8 4 3 2" xfId="31450"/>
    <cellStyle name="Comma 4 8 4 4" xfId="10468"/>
    <cellStyle name="Comma 4 8 4 4 2" xfId="33883"/>
    <cellStyle name="Comma 4 8 4 5" xfId="10469"/>
    <cellStyle name="Comma 4 8 4 5 2" xfId="37812"/>
    <cellStyle name="Comma 4 8 4 6" xfId="10470"/>
    <cellStyle name="Comma 4 8 4 6 2" xfId="41829"/>
    <cellStyle name="Comma 4 8 4 7" xfId="45965"/>
    <cellStyle name="Comma 4 8 4 8" xfId="50066"/>
    <cellStyle name="Comma 4 8 4 9" xfId="54374"/>
    <cellStyle name="Comma 4 8 5" xfId="10471"/>
    <cellStyle name="Comma 4 8 5 10" xfId="25571"/>
    <cellStyle name="Comma 4 8 5 11" xfId="60402"/>
    <cellStyle name="Comma 4 8 5 2" xfId="10472"/>
    <cellStyle name="Comma 4 8 5 2 2" xfId="10473"/>
    <cellStyle name="Comma 4 8 5 2 2 2" xfId="36225"/>
    <cellStyle name="Comma 4 8 5 2 3" xfId="10474"/>
    <cellStyle name="Comma 4 8 5 2 3 2" xfId="40131"/>
    <cellStyle name="Comma 4 8 5 2 4" xfId="10475"/>
    <cellStyle name="Comma 4 8 5 2 4 2" xfId="44192"/>
    <cellStyle name="Comma 4 8 5 2 5" xfId="48284"/>
    <cellStyle name="Comma 4 8 5 2 6" xfId="52431"/>
    <cellStyle name="Comma 4 8 5 2 7" xfId="56693"/>
    <cellStyle name="Comma 4 8 5 2 8" xfId="25572"/>
    <cellStyle name="Comma 4 8 5 2 9" xfId="60403"/>
    <cellStyle name="Comma 4 8 5 3" xfId="10476"/>
    <cellStyle name="Comma 4 8 5 3 2" xfId="31451"/>
    <cellStyle name="Comma 4 8 5 4" xfId="10477"/>
    <cellStyle name="Comma 4 8 5 4 2" xfId="34303"/>
    <cellStyle name="Comma 4 8 5 5" xfId="10478"/>
    <cellStyle name="Comma 4 8 5 5 2" xfId="38209"/>
    <cellStyle name="Comma 4 8 5 6" xfId="10479"/>
    <cellStyle name="Comma 4 8 5 6 2" xfId="42241"/>
    <cellStyle name="Comma 4 8 5 7" xfId="46362"/>
    <cellStyle name="Comma 4 8 5 8" xfId="50479"/>
    <cellStyle name="Comma 4 8 5 9" xfId="54771"/>
    <cellStyle name="Comma 4 8 6" xfId="10480"/>
    <cellStyle name="Comma 4 8 6 10" xfId="25573"/>
    <cellStyle name="Comma 4 8 6 11" xfId="60404"/>
    <cellStyle name="Comma 4 8 6 2" xfId="10481"/>
    <cellStyle name="Comma 4 8 6 2 2" xfId="10482"/>
    <cellStyle name="Comma 4 8 6 2 2 2" xfId="36279"/>
    <cellStyle name="Comma 4 8 6 2 3" xfId="10483"/>
    <cellStyle name="Comma 4 8 6 2 3 2" xfId="40185"/>
    <cellStyle name="Comma 4 8 6 2 4" xfId="10484"/>
    <cellStyle name="Comma 4 8 6 2 4 2" xfId="44246"/>
    <cellStyle name="Comma 4 8 6 2 5" xfId="48338"/>
    <cellStyle name="Comma 4 8 6 2 6" xfId="52485"/>
    <cellStyle name="Comma 4 8 6 2 7" xfId="56747"/>
    <cellStyle name="Comma 4 8 6 2 8" xfId="25574"/>
    <cellStyle name="Comma 4 8 6 2 9" xfId="60405"/>
    <cellStyle name="Comma 4 8 6 3" xfId="10485"/>
    <cellStyle name="Comma 4 8 6 3 2" xfId="31452"/>
    <cellStyle name="Comma 4 8 6 4" xfId="10486"/>
    <cellStyle name="Comma 4 8 6 4 2" xfId="34357"/>
    <cellStyle name="Comma 4 8 6 5" xfId="10487"/>
    <cellStyle name="Comma 4 8 6 5 2" xfId="38263"/>
    <cellStyle name="Comma 4 8 6 6" xfId="10488"/>
    <cellStyle name="Comma 4 8 6 6 2" xfId="42295"/>
    <cellStyle name="Comma 4 8 6 7" xfId="46416"/>
    <cellStyle name="Comma 4 8 6 8" xfId="50533"/>
    <cellStyle name="Comma 4 8 6 9" xfId="54825"/>
    <cellStyle name="Comma 4 8 7" xfId="10489"/>
    <cellStyle name="Comma 4 8 7 10" xfId="25575"/>
    <cellStyle name="Comma 4 8 7 11" xfId="60406"/>
    <cellStyle name="Comma 4 8 7 2" xfId="10490"/>
    <cellStyle name="Comma 4 8 7 2 2" xfId="10491"/>
    <cellStyle name="Comma 4 8 7 2 2 2" xfId="36333"/>
    <cellStyle name="Comma 4 8 7 2 3" xfId="10492"/>
    <cellStyle name="Comma 4 8 7 2 3 2" xfId="40239"/>
    <cellStyle name="Comma 4 8 7 2 4" xfId="10493"/>
    <cellStyle name="Comma 4 8 7 2 4 2" xfId="44300"/>
    <cellStyle name="Comma 4 8 7 2 5" xfId="48392"/>
    <cellStyle name="Comma 4 8 7 2 6" xfId="52539"/>
    <cellStyle name="Comma 4 8 7 2 7" xfId="56801"/>
    <cellStyle name="Comma 4 8 7 2 8" xfId="25576"/>
    <cellStyle name="Comma 4 8 7 2 9" xfId="60407"/>
    <cellStyle name="Comma 4 8 7 3" xfId="10494"/>
    <cellStyle name="Comma 4 8 7 3 2" xfId="31453"/>
    <cellStyle name="Comma 4 8 7 4" xfId="10495"/>
    <cellStyle name="Comma 4 8 7 4 2" xfId="34411"/>
    <cellStyle name="Comma 4 8 7 5" xfId="10496"/>
    <cellStyle name="Comma 4 8 7 5 2" xfId="38317"/>
    <cellStyle name="Comma 4 8 7 6" xfId="10497"/>
    <cellStyle name="Comma 4 8 7 6 2" xfId="42349"/>
    <cellStyle name="Comma 4 8 7 7" xfId="46470"/>
    <cellStyle name="Comma 4 8 7 8" xfId="50587"/>
    <cellStyle name="Comma 4 8 7 9" xfId="54879"/>
    <cellStyle name="Comma 4 8 8" xfId="10498"/>
    <cellStyle name="Comma 4 8 8 10" xfId="25577"/>
    <cellStyle name="Comma 4 8 8 11" xfId="60408"/>
    <cellStyle name="Comma 4 8 8 2" xfId="10499"/>
    <cellStyle name="Comma 4 8 8 2 2" xfId="10500"/>
    <cellStyle name="Comma 4 8 8 2 2 2" xfId="36385"/>
    <cellStyle name="Comma 4 8 8 2 3" xfId="10501"/>
    <cellStyle name="Comma 4 8 8 2 3 2" xfId="40291"/>
    <cellStyle name="Comma 4 8 8 2 4" xfId="10502"/>
    <cellStyle name="Comma 4 8 8 2 4 2" xfId="44352"/>
    <cellStyle name="Comma 4 8 8 2 5" xfId="48444"/>
    <cellStyle name="Comma 4 8 8 2 6" xfId="52591"/>
    <cellStyle name="Comma 4 8 8 2 7" xfId="56853"/>
    <cellStyle name="Comma 4 8 8 2 8" xfId="25578"/>
    <cellStyle name="Comma 4 8 8 2 9" xfId="60409"/>
    <cellStyle name="Comma 4 8 8 3" xfId="10503"/>
    <cellStyle name="Comma 4 8 8 3 2" xfId="31454"/>
    <cellStyle name="Comma 4 8 8 4" xfId="10504"/>
    <cellStyle name="Comma 4 8 8 4 2" xfId="34463"/>
    <cellStyle name="Comma 4 8 8 5" xfId="10505"/>
    <cellStyle name="Comma 4 8 8 5 2" xfId="38369"/>
    <cellStyle name="Comma 4 8 8 6" xfId="10506"/>
    <cellStyle name="Comma 4 8 8 6 2" xfId="42401"/>
    <cellStyle name="Comma 4 8 8 7" xfId="46522"/>
    <cellStyle name="Comma 4 8 8 8" xfId="50639"/>
    <cellStyle name="Comma 4 8 8 9" xfId="54931"/>
    <cellStyle name="Comma 4 8 9" xfId="10507"/>
    <cellStyle name="Comma 4 8 9 10" xfId="25579"/>
    <cellStyle name="Comma 4 8 9 11" xfId="60410"/>
    <cellStyle name="Comma 4 8 9 2" xfId="10508"/>
    <cellStyle name="Comma 4 8 9 2 2" xfId="10509"/>
    <cellStyle name="Comma 4 8 9 2 2 2" xfId="36438"/>
    <cellStyle name="Comma 4 8 9 2 3" xfId="10510"/>
    <cellStyle name="Comma 4 8 9 2 3 2" xfId="40344"/>
    <cellStyle name="Comma 4 8 9 2 4" xfId="10511"/>
    <cellStyle name="Comma 4 8 9 2 4 2" xfId="44405"/>
    <cellStyle name="Comma 4 8 9 2 5" xfId="48497"/>
    <cellStyle name="Comma 4 8 9 2 6" xfId="52644"/>
    <cellStyle name="Comma 4 8 9 2 7" xfId="56906"/>
    <cellStyle name="Comma 4 8 9 2 8" xfId="25580"/>
    <cellStyle name="Comma 4 8 9 2 9" xfId="60411"/>
    <cellStyle name="Comma 4 8 9 3" xfId="10512"/>
    <cellStyle name="Comma 4 8 9 3 2" xfId="31455"/>
    <cellStyle name="Comma 4 8 9 4" xfId="10513"/>
    <cellStyle name="Comma 4 8 9 4 2" xfId="34515"/>
    <cellStyle name="Comma 4 8 9 5" xfId="10514"/>
    <cellStyle name="Comma 4 8 9 5 2" xfId="38421"/>
    <cellStyle name="Comma 4 8 9 6" xfId="10515"/>
    <cellStyle name="Comma 4 8 9 6 2" xfId="42454"/>
    <cellStyle name="Comma 4 8 9 7" xfId="46574"/>
    <cellStyle name="Comma 4 8 9 8" xfId="50693"/>
    <cellStyle name="Comma 4 8 9 9" xfId="54983"/>
    <cellStyle name="Comma 4 9" xfId="10516"/>
    <cellStyle name="Comma 4 9 10" xfId="10517"/>
    <cellStyle name="Comma 4 9 10 10" xfId="25582"/>
    <cellStyle name="Comma 4 9 10 11" xfId="60413"/>
    <cellStyle name="Comma 4 9 10 2" xfId="10518"/>
    <cellStyle name="Comma 4 9 10 2 2" xfId="10519"/>
    <cellStyle name="Comma 4 9 10 2 2 2" xfId="36492"/>
    <cellStyle name="Comma 4 9 10 2 3" xfId="10520"/>
    <cellStyle name="Comma 4 9 10 2 3 2" xfId="40398"/>
    <cellStyle name="Comma 4 9 10 2 4" xfId="10521"/>
    <cellStyle name="Comma 4 9 10 2 4 2" xfId="44459"/>
    <cellStyle name="Comma 4 9 10 2 5" xfId="48551"/>
    <cellStyle name="Comma 4 9 10 2 6" xfId="52698"/>
    <cellStyle name="Comma 4 9 10 2 7" xfId="56960"/>
    <cellStyle name="Comma 4 9 10 2 8" xfId="25583"/>
    <cellStyle name="Comma 4 9 10 2 9" xfId="60414"/>
    <cellStyle name="Comma 4 9 10 3" xfId="10522"/>
    <cellStyle name="Comma 4 9 10 3 2" xfId="31457"/>
    <cellStyle name="Comma 4 9 10 4" xfId="10523"/>
    <cellStyle name="Comma 4 9 10 4 2" xfId="34569"/>
    <cellStyle name="Comma 4 9 10 5" xfId="10524"/>
    <cellStyle name="Comma 4 9 10 5 2" xfId="38475"/>
    <cellStyle name="Comma 4 9 10 6" xfId="10525"/>
    <cellStyle name="Comma 4 9 10 6 2" xfId="42508"/>
    <cellStyle name="Comma 4 9 10 7" xfId="46628"/>
    <cellStyle name="Comma 4 9 10 8" xfId="50747"/>
    <cellStyle name="Comma 4 9 10 9" xfId="55037"/>
    <cellStyle name="Comma 4 9 11" xfId="10526"/>
    <cellStyle name="Comma 4 9 11 10" xfId="25584"/>
    <cellStyle name="Comma 4 9 11 11" xfId="60415"/>
    <cellStyle name="Comma 4 9 11 2" xfId="10527"/>
    <cellStyle name="Comma 4 9 11 2 2" xfId="10528"/>
    <cellStyle name="Comma 4 9 11 2 2 2" xfId="36552"/>
    <cellStyle name="Comma 4 9 11 2 3" xfId="10529"/>
    <cellStyle name="Comma 4 9 11 2 3 2" xfId="40458"/>
    <cellStyle name="Comma 4 9 11 2 4" xfId="10530"/>
    <cellStyle name="Comma 4 9 11 2 4 2" xfId="44519"/>
    <cellStyle name="Comma 4 9 11 2 5" xfId="48611"/>
    <cellStyle name="Comma 4 9 11 2 6" xfId="52758"/>
    <cellStyle name="Comma 4 9 11 2 7" xfId="57020"/>
    <cellStyle name="Comma 4 9 11 2 8" xfId="25585"/>
    <cellStyle name="Comma 4 9 11 2 9" xfId="60416"/>
    <cellStyle name="Comma 4 9 11 3" xfId="10531"/>
    <cellStyle name="Comma 4 9 11 3 2" xfId="31458"/>
    <cellStyle name="Comma 4 9 11 4" xfId="10532"/>
    <cellStyle name="Comma 4 9 11 4 2" xfId="34629"/>
    <cellStyle name="Comma 4 9 11 5" xfId="10533"/>
    <cellStyle name="Comma 4 9 11 5 2" xfId="38535"/>
    <cellStyle name="Comma 4 9 11 6" xfId="10534"/>
    <cellStyle name="Comma 4 9 11 6 2" xfId="42568"/>
    <cellStyle name="Comma 4 9 11 7" xfId="46688"/>
    <cellStyle name="Comma 4 9 11 8" xfId="50807"/>
    <cellStyle name="Comma 4 9 11 9" xfId="55097"/>
    <cellStyle name="Comma 4 9 12" xfId="10535"/>
    <cellStyle name="Comma 4 9 12 10" xfId="25586"/>
    <cellStyle name="Comma 4 9 12 11" xfId="60417"/>
    <cellStyle name="Comma 4 9 12 2" xfId="10536"/>
    <cellStyle name="Comma 4 9 12 2 2" xfId="10537"/>
    <cellStyle name="Comma 4 9 12 2 2 2" xfId="36610"/>
    <cellStyle name="Comma 4 9 12 2 3" xfId="10538"/>
    <cellStyle name="Comma 4 9 12 2 3 2" xfId="40516"/>
    <cellStyle name="Comma 4 9 12 2 4" xfId="10539"/>
    <cellStyle name="Comma 4 9 12 2 4 2" xfId="44577"/>
    <cellStyle name="Comma 4 9 12 2 5" xfId="48669"/>
    <cellStyle name="Comma 4 9 12 2 6" xfId="52816"/>
    <cellStyle name="Comma 4 9 12 2 7" xfId="57078"/>
    <cellStyle name="Comma 4 9 12 2 8" xfId="25587"/>
    <cellStyle name="Comma 4 9 12 2 9" xfId="60418"/>
    <cellStyle name="Comma 4 9 12 3" xfId="10540"/>
    <cellStyle name="Comma 4 9 12 3 2" xfId="31459"/>
    <cellStyle name="Comma 4 9 12 4" xfId="10541"/>
    <cellStyle name="Comma 4 9 12 4 2" xfId="34687"/>
    <cellStyle name="Comma 4 9 12 5" xfId="10542"/>
    <cellStyle name="Comma 4 9 12 5 2" xfId="38593"/>
    <cellStyle name="Comma 4 9 12 6" xfId="10543"/>
    <cellStyle name="Comma 4 9 12 6 2" xfId="42626"/>
    <cellStyle name="Comma 4 9 12 7" xfId="46746"/>
    <cellStyle name="Comma 4 9 12 8" xfId="50865"/>
    <cellStyle name="Comma 4 9 12 9" xfId="55155"/>
    <cellStyle name="Comma 4 9 13" xfId="10544"/>
    <cellStyle name="Comma 4 9 13 10" xfId="25588"/>
    <cellStyle name="Comma 4 9 13 11" xfId="60419"/>
    <cellStyle name="Comma 4 9 13 2" xfId="10545"/>
    <cellStyle name="Comma 4 9 13 2 2" xfId="10546"/>
    <cellStyle name="Comma 4 9 13 2 2 2" xfId="36668"/>
    <cellStyle name="Comma 4 9 13 2 3" xfId="10547"/>
    <cellStyle name="Comma 4 9 13 2 3 2" xfId="40573"/>
    <cellStyle name="Comma 4 9 13 2 4" xfId="10548"/>
    <cellStyle name="Comma 4 9 13 2 4 2" xfId="44634"/>
    <cellStyle name="Comma 4 9 13 2 5" xfId="48726"/>
    <cellStyle name="Comma 4 9 13 2 6" xfId="52873"/>
    <cellStyle name="Comma 4 9 13 2 7" xfId="57135"/>
    <cellStyle name="Comma 4 9 13 2 8" xfId="25589"/>
    <cellStyle name="Comma 4 9 13 2 9" xfId="60420"/>
    <cellStyle name="Comma 4 9 13 3" xfId="10549"/>
    <cellStyle name="Comma 4 9 13 3 2" xfId="31460"/>
    <cellStyle name="Comma 4 9 13 4" xfId="10550"/>
    <cellStyle name="Comma 4 9 13 4 2" xfId="34744"/>
    <cellStyle name="Comma 4 9 13 5" xfId="10551"/>
    <cellStyle name="Comma 4 9 13 5 2" xfId="38650"/>
    <cellStyle name="Comma 4 9 13 6" xfId="10552"/>
    <cellStyle name="Comma 4 9 13 6 2" xfId="42683"/>
    <cellStyle name="Comma 4 9 13 7" xfId="46803"/>
    <cellStyle name="Comma 4 9 13 8" xfId="50922"/>
    <cellStyle name="Comma 4 9 13 9" xfId="55212"/>
    <cellStyle name="Comma 4 9 14" xfId="10553"/>
    <cellStyle name="Comma 4 9 14 10" xfId="25590"/>
    <cellStyle name="Comma 4 9 14 11" xfId="60421"/>
    <cellStyle name="Comma 4 9 14 2" xfId="10554"/>
    <cellStyle name="Comma 4 9 14 2 2" xfId="10555"/>
    <cellStyle name="Comma 4 9 14 2 2 2" xfId="36721"/>
    <cellStyle name="Comma 4 9 14 2 3" xfId="10556"/>
    <cellStyle name="Comma 4 9 14 2 3 2" xfId="40626"/>
    <cellStyle name="Comma 4 9 14 2 4" xfId="10557"/>
    <cellStyle name="Comma 4 9 14 2 4 2" xfId="44687"/>
    <cellStyle name="Comma 4 9 14 2 5" xfId="48779"/>
    <cellStyle name="Comma 4 9 14 2 6" xfId="52926"/>
    <cellStyle name="Comma 4 9 14 2 7" xfId="57188"/>
    <cellStyle name="Comma 4 9 14 2 8" xfId="25591"/>
    <cellStyle name="Comma 4 9 14 2 9" xfId="60422"/>
    <cellStyle name="Comma 4 9 14 3" xfId="10558"/>
    <cellStyle name="Comma 4 9 14 3 2" xfId="31461"/>
    <cellStyle name="Comma 4 9 14 4" xfId="10559"/>
    <cellStyle name="Comma 4 9 14 4 2" xfId="34797"/>
    <cellStyle name="Comma 4 9 14 5" xfId="10560"/>
    <cellStyle name="Comma 4 9 14 5 2" xfId="38703"/>
    <cellStyle name="Comma 4 9 14 6" xfId="10561"/>
    <cellStyle name="Comma 4 9 14 6 2" xfId="42736"/>
    <cellStyle name="Comma 4 9 14 7" xfId="46856"/>
    <cellStyle name="Comma 4 9 14 8" xfId="50975"/>
    <cellStyle name="Comma 4 9 14 9" xfId="55265"/>
    <cellStyle name="Comma 4 9 15" xfId="10562"/>
    <cellStyle name="Comma 4 9 15 10" xfId="25592"/>
    <cellStyle name="Comma 4 9 15 11" xfId="60423"/>
    <cellStyle name="Comma 4 9 15 2" xfId="10563"/>
    <cellStyle name="Comma 4 9 15 2 2" xfId="10564"/>
    <cellStyle name="Comma 4 9 15 2 2 2" xfId="36784"/>
    <cellStyle name="Comma 4 9 15 2 3" xfId="10565"/>
    <cellStyle name="Comma 4 9 15 2 3 2" xfId="40688"/>
    <cellStyle name="Comma 4 9 15 2 4" xfId="10566"/>
    <cellStyle name="Comma 4 9 15 2 4 2" xfId="44749"/>
    <cellStyle name="Comma 4 9 15 2 5" xfId="48841"/>
    <cellStyle name="Comma 4 9 15 2 6" xfId="52988"/>
    <cellStyle name="Comma 4 9 15 2 7" xfId="57250"/>
    <cellStyle name="Comma 4 9 15 2 8" xfId="25593"/>
    <cellStyle name="Comma 4 9 15 2 9" xfId="60424"/>
    <cellStyle name="Comma 4 9 15 3" xfId="10567"/>
    <cellStyle name="Comma 4 9 15 3 2" xfId="31462"/>
    <cellStyle name="Comma 4 9 15 4" xfId="10568"/>
    <cellStyle name="Comma 4 9 15 4 2" xfId="34859"/>
    <cellStyle name="Comma 4 9 15 5" xfId="10569"/>
    <cellStyle name="Comma 4 9 15 5 2" xfId="38765"/>
    <cellStyle name="Comma 4 9 15 6" xfId="10570"/>
    <cellStyle name="Comma 4 9 15 6 2" xfId="42798"/>
    <cellStyle name="Comma 4 9 15 7" xfId="46918"/>
    <cellStyle name="Comma 4 9 15 8" xfId="51037"/>
    <cellStyle name="Comma 4 9 15 9" xfId="55327"/>
    <cellStyle name="Comma 4 9 16" xfId="10571"/>
    <cellStyle name="Comma 4 9 16 10" xfId="25594"/>
    <cellStyle name="Comma 4 9 16 11" xfId="60425"/>
    <cellStyle name="Comma 4 9 16 2" xfId="10572"/>
    <cellStyle name="Comma 4 9 16 2 2" xfId="10573"/>
    <cellStyle name="Comma 4 9 16 2 2 2" xfId="36841"/>
    <cellStyle name="Comma 4 9 16 2 3" xfId="10574"/>
    <cellStyle name="Comma 4 9 16 2 3 2" xfId="40745"/>
    <cellStyle name="Comma 4 9 16 2 4" xfId="10575"/>
    <cellStyle name="Comma 4 9 16 2 4 2" xfId="44806"/>
    <cellStyle name="Comma 4 9 16 2 5" xfId="48898"/>
    <cellStyle name="Comma 4 9 16 2 6" xfId="53045"/>
    <cellStyle name="Comma 4 9 16 2 7" xfId="57307"/>
    <cellStyle name="Comma 4 9 16 2 8" xfId="25595"/>
    <cellStyle name="Comma 4 9 16 2 9" xfId="60426"/>
    <cellStyle name="Comma 4 9 16 3" xfId="10576"/>
    <cellStyle name="Comma 4 9 16 3 2" xfId="31463"/>
    <cellStyle name="Comma 4 9 16 4" xfId="10577"/>
    <cellStyle name="Comma 4 9 16 4 2" xfId="34916"/>
    <cellStyle name="Comma 4 9 16 5" xfId="10578"/>
    <cellStyle name="Comma 4 9 16 5 2" xfId="38822"/>
    <cellStyle name="Comma 4 9 16 6" xfId="10579"/>
    <cellStyle name="Comma 4 9 16 6 2" xfId="42855"/>
    <cellStyle name="Comma 4 9 16 7" xfId="46975"/>
    <cellStyle name="Comma 4 9 16 8" xfId="51094"/>
    <cellStyle name="Comma 4 9 16 9" xfId="55384"/>
    <cellStyle name="Comma 4 9 17" xfId="10580"/>
    <cellStyle name="Comma 4 9 17 10" xfId="25596"/>
    <cellStyle name="Comma 4 9 17 11" xfId="60427"/>
    <cellStyle name="Comma 4 9 17 2" xfId="10581"/>
    <cellStyle name="Comma 4 9 17 2 2" xfId="10582"/>
    <cellStyle name="Comma 4 9 17 2 2 2" xfId="36893"/>
    <cellStyle name="Comma 4 9 17 2 3" xfId="10583"/>
    <cellStyle name="Comma 4 9 17 2 3 2" xfId="40797"/>
    <cellStyle name="Comma 4 9 17 2 4" xfId="10584"/>
    <cellStyle name="Comma 4 9 17 2 4 2" xfId="44858"/>
    <cellStyle name="Comma 4 9 17 2 5" xfId="48950"/>
    <cellStyle name="Comma 4 9 17 2 6" xfId="53097"/>
    <cellStyle name="Comma 4 9 17 2 7" xfId="57359"/>
    <cellStyle name="Comma 4 9 17 2 8" xfId="25597"/>
    <cellStyle name="Comma 4 9 17 2 9" xfId="60428"/>
    <cellStyle name="Comma 4 9 17 3" xfId="10585"/>
    <cellStyle name="Comma 4 9 17 3 2" xfId="31464"/>
    <cellStyle name="Comma 4 9 17 4" xfId="10586"/>
    <cellStyle name="Comma 4 9 17 4 2" xfId="34968"/>
    <cellStyle name="Comma 4 9 17 5" xfId="10587"/>
    <cellStyle name="Comma 4 9 17 5 2" xfId="38874"/>
    <cellStyle name="Comma 4 9 17 6" xfId="10588"/>
    <cellStyle name="Comma 4 9 17 6 2" xfId="42907"/>
    <cellStyle name="Comma 4 9 17 7" xfId="47027"/>
    <cellStyle name="Comma 4 9 17 8" xfId="51146"/>
    <cellStyle name="Comma 4 9 17 9" xfId="55436"/>
    <cellStyle name="Comma 4 9 18" xfId="10589"/>
    <cellStyle name="Comma 4 9 18 10" xfId="25598"/>
    <cellStyle name="Comma 4 9 18 11" xfId="60429"/>
    <cellStyle name="Comma 4 9 18 2" xfId="10590"/>
    <cellStyle name="Comma 4 9 18 2 2" xfId="10591"/>
    <cellStyle name="Comma 4 9 18 2 2 2" xfId="36945"/>
    <cellStyle name="Comma 4 9 18 2 3" xfId="10592"/>
    <cellStyle name="Comma 4 9 18 2 3 2" xfId="40849"/>
    <cellStyle name="Comma 4 9 18 2 4" xfId="10593"/>
    <cellStyle name="Comma 4 9 18 2 4 2" xfId="44910"/>
    <cellStyle name="Comma 4 9 18 2 5" xfId="49002"/>
    <cellStyle name="Comma 4 9 18 2 6" xfId="53149"/>
    <cellStyle name="Comma 4 9 18 2 7" xfId="57411"/>
    <cellStyle name="Comma 4 9 18 2 8" xfId="25599"/>
    <cellStyle name="Comma 4 9 18 2 9" xfId="60430"/>
    <cellStyle name="Comma 4 9 18 3" xfId="10594"/>
    <cellStyle name="Comma 4 9 18 3 2" xfId="31465"/>
    <cellStyle name="Comma 4 9 18 4" xfId="10595"/>
    <cellStyle name="Comma 4 9 18 4 2" xfId="35020"/>
    <cellStyle name="Comma 4 9 18 5" xfId="10596"/>
    <cellStyle name="Comma 4 9 18 5 2" xfId="38926"/>
    <cellStyle name="Comma 4 9 18 6" xfId="10597"/>
    <cellStyle name="Comma 4 9 18 6 2" xfId="42959"/>
    <cellStyle name="Comma 4 9 18 7" xfId="47079"/>
    <cellStyle name="Comma 4 9 18 8" xfId="51198"/>
    <cellStyle name="Comma 4 9 18 9" xfId="55488"/>
    <cellStyle name="Comma 4 9 19" xfId="10598"/>
    <cellStyle name="Comma 4 9 19 2" xfId="10599"/>
    <cellStyle name="Comma 4 9 19 2 2" xfId="35074"/>
    <cellStyle name="Comma 4 9 19 3" xfId="10600"/>
    <cellStyle name="Comma 4 9 19 3 2" xfId="38980"/>
    <cellStyle name="Comma 4 9 19 4" xfId="10601"/>
    <cellStyle name="Comma 4 9 19 4 2" xfId="43013"/>
    <cellStyle name="Comma 4 9 19 5" xfId="47133"/>
    <cellStyle name="Comma 4 9 19 6" xfId="51252"/>
    <cellStyle name="Comma 4 9 19 7" xfId="55542"/>
    <cellStyle name="Comma 4 9 19 8" xfId="25600"/>
    <cellStyle name="Comma 4 9 19 9" xfId="60431"/>
    <cellStyle name="Comma 4 9 2" xfId="10602"/>
    <cellStyle name="Comma 4 9 2 10" xfId="49512"/>
    <cellStyle name="Comma 4 9 2 11" xfId="53752"/>
    <cellStyle name="Comma 4 9 2 12" xfId="25601"/>
    <cellStyle name="Comma 4 9 2 13" xfId="60432"/>
    <cellStyle name="Comma 4 9 2 2" xfId="10603"/>
    <cellStyle name="Comma 4 9 2 2 10" xfId="54062"/>
    <cellStyle name="Comma 4 9 2 2 11" xfId="25602"/>
    <cellStyle name="Comma 4 9 2 2 12" xfId="60433"/>
    <cellStyle name="Comma 4 9 2 2 2" xfId="10604"/>
    <cellStyle name="Comma 4 9 2 2 2 10" xfId="25603"/>
    <cellStyle name="Comma 4 9 2 2 2 11" xfId="60434"/>
    <cellStyle name="Comma 4 9 2 2 2 2" xfId="10605"/>
    <cellStyle name="Comma 4 9 2 2 2 2 2" xfId="10606"/>
    <cellStyle name="Comma 4 9 2 2 2 2 2 2" xfId="35829"/>
    <cellStyle name="Comma 4 9 2 2 2 2 3" xfId="10607"/>
    <cellStyle name="Comma 4 9 2 2 2 2 3 2" xfId="39735"/>
    <cellStyle name="Comma 4 9 2 2 2 2 4" xfId="10608"/>
    <cellStyle name="Comma 4 9 2 2 2 2 4 2" xfId="43781"/>
    <cellStyle name="Comma 4 9 2 2 2 2 5" xfId="47888"/>
    <cellStyle name="Comma 4 9 2 2 2 2 6" xfId="52020"/>
    <cellStyle name="Comma 4 9 2 2 2 2 7" xfId="56297"/>
    <cellStyle name="Comma 4 9 2 2 2 2 8" xfId="25604"/>
    <cellStyle name="Comma 4 9 2 2 2 2 9" xfId="60435"/>
    <cellStyle name="Comma 4 9 2 2 2 3" xfId="10609"/>
    <cellStyle name="Comma 4 9 2 2 2 3 2" xfId="31468"/>
    <cellStyle name="Comma 4 9 2 2 2 4" xfId="10610"/>
    <cellStyle name="Comma 4 9 2 2 2 4 2" xfId="33884"/>
    <cellStyle name="Comma 4 9 2 2 2 5" xfId="10611"/>
    <cellStyle name="Comma 4 9 2 2 2 5 2" xfId="37813"/>
    <cellStyle name="Comma 4 9 2 2 2 6" xfId="10612"/>
    <cellStyle name="Comma 4 9 2 2 2 6 2" xfId="41830"/>
    <cellStyle name="Comma 4 9 2 2 2 7" xfId="45966"/>
    <cellStyle name="Comma 4 9 2 2 2 8" xfId="50067"/>
    <cellStyle name="Comma 4 9 2 2 2 9" xfId="54375"/>
    <cellStyle name="Comma 4 9 2 2 3" xfId="10613"/>
    <cellStyle name="Comma 4 9 2 2 3 2" xfId="10614"/>
    <cellStyle name="Comma 4 9 2 2 3 2 2" xfId="35501"/>
    <cellStyle name="Comma 4 9 2 2 3 3" xfId="10615"/>
    <cellStyle name="Comma 4 9 2 2 3 3 2" xfId="39407"/>
    <cellStyle name="Comma 4 9 2 2 3 4" xfId="10616"/>
    <cellStyle name="Comma 4 9 2 2 3 4 2" xfId="43449"/>
    <cellStyle name="Comma 4 9 2 2 3 5" xfId="47560"/>
    <cellStyle name="Comma 4 9 2 2 3 6" xfId="51688"/>
    <cellStyle name="Comma 4 9 2 2 3 7" xfId="55969"/>
    <cellStyle name="Comma 4 9 2 2 3 8" xfId="25605"/>
    <cellStyle name="Comma 4 9 2 2 3 9" xfId="60436"/>
    <cellStyle name="Comma 4 9 2 2 4" xfId="10617"/>
    <cellStyle name="Comma 4 9 2 2 4 2" xfId="31467"/>
    <cellStyle name="Comma 4 9 2 2 5" xfId="10618"/>
    <cellStyle name="Comma 4 9 2 2 5 2" xfId="33514"/>
    <cellStyle name="Comma 4 9 2 2 6" xfId="10619"/>
    <cellStyle name="Comma 4 9 2 2 6 2" xfId="37489"/>
    <cellStyle name="Comma 4 9 2 2 7" xfId="10620"/>
    <cellStyle name="Comma 4 9 2 2 7 2" xfId="41503"/>
    <cellStyle name="Comma 4 9 2 2 8" xfId="45643"/>
    <cellStyle name="Comma 4 9 2 2 9" xfId="49734"/>
    <cellStyle name="Comma 4 9 2 3" xfId="10621"/>
    <cellStyle name="Comma 4 9 2 3 10" xfId="25606"/>
    <cellStyle name="Comma 4 9 2 3 11" xfId="60437"/>
    <cellStyle name="Comma 4 9 2 3 2" xfId="10622"/>
    <cellStyle name="Comma 4 9 2 3 2 2" xfId="10623"/>
    <cellStyle name="Comma 4 9 2 3 2 2 2" xfId="35830"/>
    <cellStyle name="Comma 4 9 2 3 2 3" xfId="10624"/>
    <cellStyle name="Comma 4 9 2 3 2 3 2" xfId="39736"/>
    <cellStyle name="Comma 4 9 2 3 2 4" xfId="10625"/>
    <cellStyle name="Comma 4 9 2 3 2 4 2" xfId="43782"/>
    <cellStyle name="Comma 4 9 2 3 2 5" xfId="47889"/>
    <cellStyle name="Comma 4 9 2 3 2 6" xfId="52021"/>
    <cellStyle name="Comma 4 9 2 3 2 7" xfId="56298"/>
    <cellStyle name="Comma 4 9 2 3 2 8" xfId="25607"/>
    <cellStyle name="Comma 4 9 2 3 2 9" xfId="60438"/>
    <cellStyle name="Comma 4 9 2 3 3" xfId="10626"/>
    <cellStyle name="Comma 4 9 2 3 3 2" xfId="31469"/>
    <cellStyle name="Comma 4 9 2 3 4" xfId="10627"/>
    <cellStyle name="Comma 4 9 2 3 4 2" xfId="33885"/>
    <cellStyle name="Comma 4 9 2 3 5" xfId="10628"/>
    <cellStyle name="Comma 4 9 2 3 5 2" xfId="37814"/>
    <cellStyle name="Comma 4 9 2 3 6" xfId="10629"/>
    <cellStyle name="Comma 4 9 2 3 6 2" xfId="41831"/>
    <cellStyle name="Comma 4 9 2 3 7" xfId="45967"/>
    <cellStyle name="Comma 4 9 2 3 8" xfId="50068"/>
    <cellStyle name="Comma 4 9 2 3 9" xfId="54376"/>
    <cellStyle name="Comma 4 9 2 4" xfId="10630"/>
    <cellStyle name="Comma 4 9 2 4 2" xfId="10631"/>
    <cellStyle name="Comma 4 9 2 4 2 2" xfId="35283"/>
    <cellStyle name="Comma 4 9 2 4 3" xfId="10632"/>
    <cellStyle name="Comma 4 9 2 4 3 2" xfId="39189"/>
    <cellStyle name="Comma 4 9 2 4 4" xfId="10633"/>
    <cellStyle name="Comma 4 9 2 4 4 2" xfId="43227"/>
    <cellStyle name="Comma 4 9 2 4 5" xfId="47342"/>
    <cellStyle name="Comma 4 9 2 4 6" xfId="51466"/>
    <cellStyle name="Comma 4 9 2 4 7" xfId="55751"/>
    <cellStyle name="Comma 4 9 2 4 8" xfId="25608"/>
    <cellStyle name="Comma 4 9 2 4 9" xfId="60439"/>
    <cellStyle name="Comma 4 9 2 5" xfId="10634"/>
    <cellStyle name="Comma 4 9 2 5 2" xfId="57816"/>
    <cellStyle name="Comma 4 9 2 5 3" xfId="31466"/>
    <cellStyle name="Comma 4 9 2 6" xfId="10635"/>
    <cellStyle name="Comma 4 9 2 6 2" xfId="33298"/>
    <cellStyle name="Comma 4 9 2 7" xfId="10636"/>
    <cellStyle name="Comma 4 9 2 7 2" xfId="37273"/>
    <cellStyle name="Comma 4 9 2 8" xfId="10637"/>
    <cellStyle name="Comma 4 9 2 8 2" xfId="41287"/>
    <cellStyle name="Comma 4 9 2 9" xfId="45427"/>
    <cellStyle name="Comma 4 9 20" xfId="10638"/>
    <cellStyle name="Comma 4 9 20 2" xfId="10639"/>
    <cellStyle name="Comma 4 9 20 2 2" xfId="35173"/>
    <cellStyle name="Comma 4 9 20 3" xfId="10640"/>
    <cellStyle name="Comma 4 9 20 3 2" xfId="39079"/>
    <cellStyle name="Comma 4 9 20 4" xfId="10641"/>
    <cellStyle name="Comma 4 9 20 4 2" xfId="43112"/>
    <cellStyle name="Comma 4 9 20 5" xfId="47232"/>
    <cellStyle name="Comma 4 9 20 6" xfId="51351"/>
    <cellStyle name="Comma 4 9 20 7" xfId="55641"/>
    <cellStyle name="Comma 4 9 20 8" xfId="25609"/>
    <cellStyle name="Comma 4 9 20 9" xfId="60440"/>
    <cellStyle name="Comma 4 9 21" xfId="10642"/>
    <cellStyle name="Comma 4 9 21 2" xfId="10643"/>
    <cellStyle name="Comma 4 9 21 2 2" xfId="36999"/>
    <cellStyle name="Comma 4 9 21 3" xfId="10644"/>
    <cellStyle name="Comma 4 9 21 3 2" xfId="40903"/>
    <cellStyle name="Comma 4 9 21 4" xfId="10645"/>
    <cellStyle name="Comma 4 9 21 4 2" xfId="44964"/>
    <cellStyle name="Comma 4 9 21 5" xfId="49056"/>
    <cellStyle name="Comma 4 9 21 6" xfId="53203"/>
    <cellStyle name="Comma 4 9 21 7" xfId="57465"/>
    <cellStyle name="Comma 4 9 21 8" xfId="25610"/>
    <cellStyle name="Comma 4 9 21 9" xfId="60441"/>
    <cellStyle name="Comma 4 9 22" xfId="10646"/>
    <cellStyle name="Comma 4 9 22 2" xfId="10647"/>
    <cellStyle name="Comma 4 9 22 2 2" xfId="37056"/>
    <cellStyle name="Comma 4 9 22 3" xfId="10648"/>
    <cellStyle name="Comma 4 9 22 3 2" xfId="40959"/>
    <cellStyle name="Comma 4 9 22 4" xfId="45020"/>
    <cellStyle name="Comma 4 9 22 5" xfId="49112"/>
    <cellStyle name="Comma 4 9 22 6" xfId="53259"/>
    <cellStyle name="Comma 4 9 22 7" xfId="57521"/>
    <cellStyle name="Comma 4 9 22 8" xfId="31456"/>
    <cellStyle name="Comma 4 9 23" xfId="10649"/>
    <cellStyle name="Comma 4 9 23 2" xfId="10650"/>
    <cellStyle name="Comma 4 9 23 2 2" xfId="41017"/>
    <cellStyle name="Comma 4 9 23 3" xfId="45078"/>
    <cellStyle name="Comma 4 9 23 4" xfId="49170"/>
    <cellStyle name="Comma 4 9 23 5" xfId="53317"/>
    <cellStyle name="Comma 4 9 23 6" xfId="57579"/>
    <cellStyle name="Comma 4 9 23 7" xfId="33121"/>
    <cellStyle name="Comma 4 9 24" xfId="10651"/>
    <cellStyle name="Comma 4 9 24 2" xfId="45140"/>
    <cellStyle name="Comma 4 9 24 3" xfId="49232"/>
    <cellStyle name="Comma 4 9 24 4" xfId="53379"/>
    <cellStyle name="Comma 4 9 24 5" xfId="57641"/>
    <cellStyle name="Comma 4 9 24 6" xfId="37132"/>
    <cellStyle name="Comma 4 9 25" xfId="10652"/>
    <cellStyle name="Comma 4 9 25 2" xfId="49290"/>
    <cellStyle name="Comma 4 9 25 3" xfId="53437"/>
    <cellStyle name="Comma 4 9 25 4" xfId="57699"/>
    <cellStyle name="Comma 4 9 25 5" xfId="41142"/>
    <cellStyle name="Comma 4 9 26" xfId="45279"/>
    <cellStyle name="Comma 4 9 26 2" xfId="53496"/>
    <cellStyle name="Comma 4 9 26 3" xfId="57758"/>
    <cellStyle name="Comma 4 9 27" xfId="49395"/>
    <cellStyle name="Comma 4 9 28" xfId="53617"/>
    <cellStyle name="Comma 4 9 29" xfId="25581"/>
    <cellStyle name="Comma 4 9 3" xfId="10653"/>
    <cellStyle name="Comma 4 9 3 10" xfId="53955"/>
    <cellStyle name="Comma 4 9 3 11" xfId="25611"/>
    <cellStyle name="Comma 4 9 3 12" xfId="60442"/>
    <cellStyle name="Comma 4 9 3 2" xfId="10654"/>
    <cellStyle name="Comma 4 9 3 2 10" xfId="25612"/>
    <cellStyle name="Comma 4 9 3 2 11" xfId="60443"/>
    <cellStyle name="Comma 4 9 3 2 2" xfId="10655"/>
    <cellStyle name="Comma 4 9 3 2 2 2" xfId="10656"/>
    <cellStyle name="Comma 4 9 3 2 2 2 2" xfId="35831"/>
    <cellStyle name="Comma 4 9 3 2 2 3" xfId="10657"/>
    <cellStyle name="Comma 4 9 3 2 2 3 2" xfId="39737"/>
    <cellStyle name="Comma 4 9 3 2 2 4" xfId="10658"/>
    <cellStyle name="Comma 4 9 3 2 2 4 2" xfId="43783"/>
    <cellStyle name="Comma 4 9 3 2 2 5" xfId="47890"/>
    <cellStyle name="Comma 4 9 3 2 2 6" xfId="52022"/>
    <cellStyle name="Comma 4 9 3 2 2 7" xfId="56299"/>
    <cellStyle name="Comma 4 9 3 2 2 8" xfId="25613"/>
    <cellStyle name="Comma 4 9 3 2 2 9" xfId="60444"/>
    <cellStyle name="Comma 4 9 3 2 3" xfId="10659"/>
    <cellStyle name="Comma 4 9 3 2 3 2" xfId="31471"/>
    <cellStyle name="Comma 4 9 3 2 4" xfId="10660"/>
    <cellStyle name="Comma 4 9 3 2 4 2" xfId="33886"/>
    <cellStyle name="Comma 4 9 3 2 5" xfId="10661"/>
    <cellStyle name="Comma 4 9 3 2 5 2" xfId="37815"/>
    <cellStyle name="Comma 4 9 3 2 6" xfId="10662"/>
    <cellStyle name="Comma 4 9 3 2 6 2" xfId="41832"/>
    <cellStyle name="Comma 4 9 3 2 7" xfId="45968"/>
    <cellStyle name="Comma 4 9 3 2 8" xfId="50069"/>
    <cellStyle name="Comma 4 9 3 2 9" xfId="54377"/>
    <cellStyle name="Comma 4 9 3 3" xfId="10663"/>
    <cellStyle name="Comma 4 9 3 3 2" xfId="10664"/>
    <cellStyle name="Comma 4 9 3 3 2 2" xfId="35391"/>
    <cellStyle name="Comma 4 9 3 3 3" xfId="10665"/>
    <cellStyle name="Comma 4 9 3 3 3 2" xfId="39297"/>
    <cellStyle name="Comma 4 9 3 3 4" xfId="10666"/>
    <cellStyle name="Comma 4 9 3 3 4 2" xfId="43338"/>
    <cellStyle name="Comma 4 9 3 3 5" xfId="47450"/>
    <cellStyle name="Comma 4 9 3 3 6" xfId="51577"/>
    <cellStyle name="Comma 4 9 3 3 7" xfId="55859"/>
    <cellStyle name="Comma 4 9 3 3 8" xfId="25614"/>
    <cellStyle name="Comma 4 9 3 3 9" xfId="60445"/>
    <cellStyle name="Comma 4 9 3 4" xfId="10667"/>
    <cellStyle name="Comma 4 9 3 4 2" xfId="31470"/>
    <cellStyle name="Comma 4 9 3 5" xfId="10668"/>
    <cellStyle name="Comma 4 9 3 5 2" xfId="33404"/>
    <cellStyle name="Comma 4 9 3 6" xfId="10669"/>
    <cellStyle name="Comma 4 9 3 6 2" xfId="37379"/>
    <cellStyle name="Comma 4 9 3 7" xfId="10670"/>
    <cellStyle name="Comma 4 9 3 7 2" xfId="41393"/>
    <cellStyle name="Comma 4 9 3 8" xfId="45533"/>
    <cellStyle name="Comma 4 9 3 9" xfId="49623"/>
    <cellStyle name="Comma 4 9 30" xfId="60412"/>
    <cellStyle name="Comma 4 9 4" xfId="10671"/>
    <cellStyle name="Comma 4 9 4 10" xfId="25615"/>
    <cellStyle name="Comma 4 9 4 11" xfId="60446"/>
    <cellStyle name="Comma 4 9 4 2" xfId="10672"/>
    <cellStyle name="Comma 4 9 4 2 2" xfId="10673"/>
    <cellStyle name="Comma 4 9 4 2 2 2" xfId="35832"/>
    <cellStyle name="Comma 4 9 4 2 3" xfId="10674"/>
    <cellStyle name="Comma 4 9 4 2 3 2" xfId="39738"/>
    <cellStyle name="Comma 4 9 4 2 4" xfId="10675"/>
    <cellStyle name="Comma 4 9 4 2 4 2" xfId="43784"/>
    <cellStyle name="Comma 4 9 4 2 5" xfId="47891"/>
    <cellStyle name="Comma 4 9 4 2 6" xfId="52023"/>
    <cellStyle name="Comma 4 9 4 2 7" xfId="56300"/>
    <cellStyle name="Comma 4 9 4 2 8" xfId="25616"/>
    <cellStyle name="Comma 4 9 4 2 9" xfId="60447"/>
    <cellStyle name="Comma 4 9 4 3" xfId="10676"/>
    <cellStyle name="Comma 4 9 4 3 2" xfId="31472"/>
    <cellStyle name="Comma 4 9 4 4" xfId="10677"/>
    <cellStyle name="Comma 4 9 4 4 2" xfId="33887"/>
    <cellStyle name="Comma 4 9 4 5" xfId="10678"/>
    <cellStyle name="Comma 4 9 4 5 2" xfId="37816"/>
    <cellStyle name="Comma 4 9 4 6" xfId="10679"/>
    <cellStyle name="Comma 4 9 4 6 2" xfId="41833"/>
    <cellStyle name="Comma 4 9 4 7" xfId="45969"/>
    <cellStyle name="Comma 4 9 4 8" xfId="50070"/>
    <cellStyle name="Comma 4 9 4 9" xfId="54378"/>
    <cellStyle name="Comma 4 9 5" xfId="10680"/>
    <cellStyle name="Comma 4 9 5 10" xfId="25617"/>
    <cellStyle name="Comma 4 9 5 11" xfId="60448"/>
    <cellStyle name="Comma 4 9 5 2" xfId="10681"/>
    <cellStyle name="Comma 4 9 5 2 2" xfId="10682"/>
    <cellStyle name="Comma 4 9 5 2 2 2" xfId="36226"/>
    <cellStyle name="Comma 4 9 5 2 3" xfId="10683"/>
    <cellStyle name="Comma 4 9 5 2 3 2" xfId="40132"/>
    <cellStyle name="Comma 4 9 5 2 4" xfId="10684"/>
    <cellStyle name="Comma 4 9 5 2 4 2" xfId="44193"/>
    <cellStyle name="Comma 4 9 5 2 5" xfId="48285"/>
    <cellStyle name="Comma 4 9 5 2 6" xfId="52432"/>
    <cellStyle name="Comma 4 9 5 2 7" xfId="56694"/>
    <cellStyle name="Comma 4 9 5 2 8" xfId="25618"/>
    <cellStyle name="Comma 4 9 5 2 9" xfId="60449"/>
    <cellStyle name="Comma 4 9 5 3" xfId="10685"/>
    <cellStyle name="Comma 4 9 5 3 2" xfId="31473"/>
    <cellStyle name="Comma 4 9 5 4" xfId="10686"/>
    <cellStyle name="Comma 4 9 5 4 2" xfId="34304"/>
    <cellStyle name="Comma 4 9 5 5" xfId="10687"/>
    <cellStyle name="Comma 4 9 5 5 2" xfId="38210"/>
    <cellStyle name="Comma 4 9 5 6" xfId="10688"/>
    <cellStyle name="Comma 4 9 5 6 2" xfId="42242"/>
    <cellStyle name="Comma 4 9 5 7" xfId="46363"/>
    <cellStyle name="Comma 4 9 5 8" xfId="50480"/>
    <cellStyle name="Comma 4 9 5 9" xfId="54772"/>
    <cellStyle name="Comma 4 9 6" xfId="10689"/>
    <cellStyle name="Comma 4 9 6 10" xfId="25619"/>
    <cellStyle name="Comma 4 9 6 11" xfId="60450"/>
    <cellStyle name="Comma 4 9 6 2" xfId="10690"/>
    <cellStyle name="Comma 4 9 6 2 2" xfId="10691"/>
    <cellStyle name="Comma 4 9 6 2 2 2" xfId="36280"/>
    <cellStyle name="Comma 4 9 6 2 3" xfId="10692"/>
    <cellStyle name="Comma 4 9 6 2 3 2" xfId="40186"/>
    <cellStyle name="Comma 4 9 6 2 4" xfId="10693"/>
    <cellStyle name="Comma 4 9 6 2 4 2" xfId="44247"/>
    <cellStyle name="Comma 4 9 6 2 5" xfId="48339"/>
    <cellStyle name="Comma 4 9 6 2 6" xfId="52486"/>
    <cellStyle name="Comma 4 9 6 2 7" xfId="56748"/>
    <cellStyle name="Comma 4 9 6 2 8" xfId="25620"/>
    <cellStyle name="Comma 4 9 6 2 9" xfId="60451"/>
    <cellStyle name="Comma 4 9 6 3" xfId="10694"/>
    <cellStyle name="Comma 4 9 6 3 2" xfId="31474"/>
    <cellStyle name="Comma 4 9 6 4" xfId="10695"/>
    <cellStyle name="Comma 4 9 6 4 2" xfId="34358"/>
    <cellStyle name="Comma 4 9 6 5" xfId="10696"/>
    <cellStyle name="Comma 4 9 6 5 2" xfId="38264"/>
    <cellStyle name="Comma 4 9 6 6" xfId="10697"/>
    <cellStyle name="Comma 4 9 6 6 2" xfId="42296"/>
    <cellStyle name="Comma 4 9 6 7" xfId="46417"/>
    <cellStyle name="Comma 4 9 6 8" xfId="50534"/>
    <cellStyle name="Comma 4 9 6 9" xfId="54826"/>
    <cellStyle name="Comma 4 9 7" xfId="10698"/>
    <cellStyle name="Comma 4 9 7 10" xfId="25621"/>
    <cellStyle name="Comma 4 9 7 11" xfId="60452"/>
    <cellStyle name="Comma 4 9 7 2" xfId="10699"/>
    <cellStyle name="Comma 4 9 7 2 2" xfId="10700"/>
    <cellStyle name="Comma 4 9 7 2 2 2" xfId="36334"/>
    <cellStyle name="Comma 4 9 7 2 3" xfId="10701"/>
    <cellStyle name="Comma 4 9 7 2 3 2" xfId="40240"/>
    <cellStyle name="Comma 4 9 7 2 4" xfId="10702"/>
    <cellStyle name="Comma 4 9 7 2 4 2" xfId="44301"/>
    <cellStyle name="Comma 4 9 7 2 5" xfId="48393"/>
    <cellStyle name="Comma 4 9 7 2 6" xfId="52540"/>
    <cellStyle name="Comma 4 9 7 2 7" xfId="56802"/>
    <cellStyle name="Comma 4 9 7 2 8" xfId="25622"/>
    <cellStyle name="Comma 4 9 7 2 9" xfId="60453"/>
    <cellStyle name="Comma 4 9 7 3" xfId="10703"/>
    <cellStyle name="Comma 4 9 7 3 2" xfId="31475"/>
    <cellStyle name="Comma 4 9 7 4" xfId="10704"/>
    <cellStyle name="Comma 4 9 7 4 2" xfId="34412"/>
    <cellStyle name="Comma 4 9 7 5" xfId="10705"/>
    <cellStyle name="Comma 4 9 7 5 2" xfId="38318"/>
    <cellStyle name="Comma 4 9 7 6" xfId="10706"/>
    <cellStyle name="Comma 4 9 7 6 2" xfId="42350"/>
    <cellStyle name="Comma 4 9 7 7" xfId="46471"/>
    <cellStyle name="Comma 4 9 7 8" xfId="50588"/>
    <cellStyle name="Comma 4 9 7 9" xfId="54880"/>
    <cellStyle name="Comma 4 9 8" xfId="10707"/>
    <cellStyle name="Comma 4 9 8 10" xfId="25623"/>
    <cellStyle name="Comma 4 9 8 11" xfId="60454"/>
    <cellStyle name="Comma 4 9 8 2" xfId="10708"/>
    <cellStyle name="Comma 4 9 8 2 2" xfId="10709"/>
    <cellStyle name="Comma 4 9 8 2 2 2" xfId="36386"/>
    <cellStyle name="Comma 4 9 8 2 3" xfId="10710"/>
    <cellStyle name="Comma 4 9 8 2 3 2" xfId="40292"/>
    <cellStyle name="Comma 4 9 8 2 4" xfId="10711"/>
    <cellStyle name="Comma 4 9 8 2 4 2" xfId="44353"/>
    <cellStyle name="Comma 4 9 8 2 5" xfId="48445"/>
    <cellStyle name="Comma 4 9 8 2 6" xfId="52592"/>
    <cellStyle name="Comma 4 9 8 2 7" xfId="56854"/>
    <cellStyle name="Comma 4 9 8 2 8" xfId="25624"/>
    <cellStyle name="Comma 4 9 8 2 9" xfId="60455"/>
    <cellStyle name="Comma 4 9 8 3" xfId="10712"/>
    <cellStyle name="Comma 4 9 8 3 2" xfId="31476"/>
    <cellStyle name="Comma 4 9 8 4" xfId="10713"/>
    <cellStyle name="Comma 4 9 8 4 2" xfId="34464"/>
    <cellStyle name="Comma 4 9 8 5" xfId="10714"/>
    <cellStyle name="Comma 4 9 8 5 2" xfId="38370"/>
    <cellStyle name="Comma 4 9 8 6" xfId="10715"/>
    <cellStyle name="Comma 4 9 8 6 2" xfId="42402"/>
    <cellStyle name="Comma 4 9 8 7" xfId="46523"/>
    <cellStyle name="Comma 4 9 8 8" xfId="50640"/>
    <cellStyle name="Comma 4 9 8 9" xfId="54932"/>
    <cellStyle name="Comma 4 9 9" xfId="10716"/>
    <cellStyle name="Comma 4 9 9 10" xfId="25625"/>
    <cellStyle name="Comma 4 9 9 11" xfId="60456"/>
    <cellStyle name="Comma 4 9 9 2" xfId="10717"/>
    <cellStyle name="Comma 4 9 9 2 2" xfId="10718"/>
    <cellStyle name="Comma 4 9 9 2 2 2" xfId="36439"/>
    <cellStyle name="Comma 4 9 9 2 3" xfId="10719"/>
    <cellStyle name="Comma 4 9 9 2 3 2" xfId="40345"/>
    <cellStyle name="Comma 4 9 9 2 4" xfId="10720"/>
    <cellStyle name="Comma 4 9 9 2 4 2" xfId="44406"/>
    <cellStyle name="Comma 4 9 9 2 5" xfId="48498"/>
    <cellStyle name="Comma 4 9 9 2 6" xfId="52645"/>
    <cellStyle name="Comma 4 9 9 2 7" xfId="56907"/>
    <cellStyle name="Comma 4 9 9 2 8" xfId="25626"/>
    <cellStyle name="Comma 4 9 9 2 9" xfId="60457"/>
    <cellStyle name="Comma 4 9 9 3" xfId="10721"/>
    <cellStyle name="Comma 4 9 9 3 2" xfId="31477"/>
    <cellStyle name="Comma 4 9 9 4" xfId="10722"/>
    <cellStyle name="Comma 4 9 9 4 2" xfId="34516"/>
    <cellStyle name="Comma 4 9 9 5" xfId="10723"/>
    <cellStyle name="Comma 4 9 9 5 2" xfId="38422"/>
    <cellStyle name="Comma 4 9 9 6" xfId="10724"/>
    <cellStyle name="Comma 4 9 9 6 2" xfId="42455"/>
    <cellStyle name="Comma 4 9 9 7" xfId="46575"/>
    <cellStyle name="Comma 4 9 9 8" xfId="50694"/>
    <cellStyle name="Comma 4 9 9 9" xfId="54984"/>
    <cellStyle name="Comma 4_ PDR" xfId="10725"/>
    <cellStyle name="Comma 40" xfId="10726"/>
    <cellStyle name="Comma 40 10" xfId="25627"/>
    <cellStyle name="Comma 40 11" xfId="60458"/>
    <cellStyle name="Comma 40 2" xfId="10727"/>
    <cellStyle name="Comma 40 2 2" xfId="10728"/>
    <cellStyle name="Comma 40 2 2 2" xfId="36159"/>
    <cellStyle name="Comma 40 2 3" xfId="10729"/>
    <cellStyle name="Comma 40 2 3 2" xfId="40065"/>
    <cellStyle name="Comma 40 2 4" xfId="10730"/>
    <cellStyle name="Comma 40 2 4 2" xfId="44126"/>
    <cellStyle name="Comma 40 2 5" xfId="48218"/>
    <cellStyle name="Comma 40 2 6" xfId="52365"/>
    <cellStyle name="Comma 40 2 7" xfId="56627"/>
    <cellStyle name="Comma 40 2 8" xfId="25628"/>
    <cellStyle name="Comma 40 2 9" xfId="60459"/>
    <cellStyle name="Comma 40 3" xfId="10731"/>
    <cellStyle name="Comma 40 3 2" xfId="31478"/>
    <cellStyle name="Comma 40 4" xfId="10732"/>
    <cellStyle name="Comma 40 4 2" xfId="34237"/>
    <cellStyle name="Comma 40 5" xfId="10733"/>
    <cellStyle name="Comma 40 5 2" xfId="38143"/>
    <cellStyle name="Comma 40 6" xfId="10734"/>
    <cellStyle name="Comma 40 6 2" xfId="42175"/>
    <cellStyle name="Comma 40 7" xfId="46296"/>
    <cellStyle name="Comma 40 8" xfId="50413"/>
    <cellStyle name="Comma 40 9" xfId="54705"/>
    <cellStyle name="Comma 41" xfId="10735"/>
    <cellStyle name="Comma 41 10" xfId="25629"/>
    <cellStyle name="Comma 41 11" xfId="60460"/>
    <cellStyle name="Comma 41 2" xfId="10736"/>
    <cellStyle name="Comma 41 2 2" xfId="10737"/>
    <cellStyle name="Comma 41 2 2 2" xfId="36175"/>
    <cellStyle name="Comma 41 2 3" xfId="10738"/>
    <cellStyle name="Comma 41 2 3 2" xfId="40081"/>
    <cellStyle name="Comma 41 2 4" xfId="10739"/>
    <cellStyle name="Comma 41 2 4 2" xfId="44142"/>
    <cellStyle name="Comma 41 2 5" xfId="48234"/>
    <cellStyle name="Comma 41 2 6" xfId="52381"/>
    <cellStyle name="Comma 41 2 7" xfId="56643"/>
    <cellStyle name="Comma 41 2 8" xfId="25630"/>
    <cellStyle name="Comma 41 2 9" xfId="60461"/>
    <cellStyle name="Comma 41 3" xfId="10740"/>
    <cellStyle name="Comma 41 3 2" xfId="31479"/>
    <cellStyle name="Comma 41 4" xfId="10741"/>
    <cellStyle name="Comma 41 4 2" xfId="34253"/>
    <cellStyle name="Comma 41 5" xfId="10742"/>
    <cellStyle name="Comma 41 5 2" xfId="38159"/>
    <cellStyle name="Comma 41 6" xfId="10743"/>
    <cellStyle name="Comma 41 6 2" xfId="42191"/>
    <cellStyle name="Comma 41 7" xfId="46312"/>
    <cellStyle name="Comma 41 8" xfId="50429"/>
    <cellStyle name="Comma 41 9" xfId="54721"/>
    <cellStyle name="Comma 42" xfId="10744"/>
    <cellStyle name="Comma 42 10" xfId="25631"/>
    <cellStyle name="Comma 42 11" xfId="60462"/>
    <cellStyle name="Comma 42 2" xfId="10745"/>
    <cellStyle name="Comma 42 2 10" xfId="60463"/>
    <cellStyle name="Comma 42 2 2" xfId="10746"/>
    <cellStyle name="Comma 42 2 2 2" xfId="31481"/>
    <cellStyle name="Comma 42 2 3" xfId="10747"/>
    <cellStyle name="Comma 42 2 3 2" xfId="36189"/>
    <cellStyle name="Comma 42 2 4" xfId="10748"/>
    <cellStyle name="Comma 42 2 4 2" xfId="40095"/>
    <cellStyle name="Comma 42 2 5" xfId="10749"/>
    <cellStyle name="Comma 42 2 5 2" xfId="44156"/>
    <cellStyle name="Comma 42 2 6" xfId="48248"/>
    <cellStyle name="Comma 42 2 7" xfId="52395"/>
    <cellStyle name="Comma 42 2 8" xfId="56657"/>
    <cellStyle name="Comma 42 2 9" xfId="25632"/>
    <cellStyle name="Comma 42 3" xfId="10750"/>
    <cellStyle name="Comma 42 3 2" xfId="31480"/>
    <cellStyle name="Comma 42 4" xfId="10751"/>
    <cellStyle name="Comma 42 4 2" xfId="34267"/>
    <cellStyle name="Comma 42 5" xfId="10752"/>
    <cellStyle name="Comma 42 5 2" xfId="38173"/>
    <cellStyle name="Comma 42 6" xfId="10753"/>
    <cellStyle name="Comma 42 6 2" xfId="42205"/>
    <cellStyle name="Comma 42 7" xfId="46326"/>
    <cellStyle name="Comma 42 8" xfId="50443"/>
    <cellStyle name="Comma 42 9" xfId="54735"/>
    <cellStyle name="Comma 43" xfId="10754"/>
    <cellStyle name="Comma 43 10" xfId="25633"/>
    <cellStyle name="Comma 43 11" xfId="60464"/>
    <cellStyle name="Comma 43 2" xfId="10755"/>
    <cellStyle name="Comma 43 2 10" xfId="60465"/>
    <cellStyle name="Comma 43 2 2" xfId="10756"/>
    <cellStyle name="Comma 43 2 2 2" xfId="31483"/>
    <cellStyle name="Comma 43 2 3" xfId="10757"/>
    <cellStyle name="Comma 43 2 3 2" xfId="36241"/>
    <cellStyle name="Comma 43 2 4" xfId="10758"/>
    <cellStyle name="Comma 43 2 4 2" xfId="40147"/>
    <cellStyle name="Comma 43 2 5" xfId="10759"/>
    <cellStyle name="Comma 43 2 5 2" xfId="44208"/>
    <cellStyle name="Comma 43 2 6" xfId="48300"/>
    <cellStyle name="Comma 43 2 7" xfId="52447"/>
    <cellStyle name="Comma 43 2 8" xfId="56709"/>
    <cellStyle name="Comma 43 2 9" xfId="25634"/>
    <cellStyle name="Comma 43 3" xfId="10760"/>
    <cellStyle name="Comma 43 3 2" xfId="31482"/>
    <cellStyle name="Comma 43 4" xfId="10761"/>
    <cellStyle name="Comma 43 4 2" xfId="34319"/>
    <cellStyle name="Comma 43 5" xfId="10762"/>
    <cellStyle name="Comma 43 5 2" xfId="38225"/>
    <cellStyle name="Comma 43 6" xfId="10763"/>
    <cellStyle name="Comma 43 6 2" xfId="42257"/>
    <cellStyle name="Comma 43 7" xfId="46378"/>
    <cellStyle name="Comma 43 8" xfId="50495"/>
    <cellStyle name="Comma 43 9" xfId="54787"/>
    <cellStyle name="Comma 44" xfId="10764"/>
    <cellStyle name="Comma 44 10" xfId="25635"/>
    <cellStyle name="Comma 44 11" xfId="60466"/>
    <cellStyle name="Comma 44 2" xfId="10765"/>
    <cellStyle name="Comma 44 2 10" xfId="60467"/>
    <cellStyle name="Comma 44 2 2" xfId="10766"/>
    <cellStyle name="Comma 44 2 2 2" xfId="31485"/>
    <cellStyle name="Comma 44 2 3" xfId="10767"/>
    <cellStyle name="Comma 44 2 3 2" xfId="36297"/>
    <cellStyle name="Comma 44 2 4" xfId="10768"/>
    <cellStyle name="Comma 44 2 4 2" xfId="40203"/>
    <cellStyle name="Comma 44 2 5" xfId="10769"/>
    <cellStyle name="Comma 44 2 5 2" xfId="44264"/>
    <cellStyle name="Comma 44 2 6" xfId="48356"/>
    <cellStyle name="Comma 44 2 7" xfId="52503"/>
    <cellStyle name="Comma 44 2 8" xfId="56765"/>
    <cellStyle name="Comma 44 2 9" xfId="25636"/>
    <cellStyle name="Comma 44 3" xfId="10770"/>
    <cellStyle name="Comma 44 3 2" xfId="31484"/>
    <cellStyle name="Comma 44 4" xfId="10771"/>
    <cellStyle name="Comma 44 4 2" xfId="34375"/>
    <cellStyle name="Comma 44 5" xfId="10772"/>
    <cellStyle name="Comma 44 5 2" xfId="38281"/>
    <cellStyle name="Comma 44 6" xfId="10773"/>
    <cellStyle name="Comma 44 6 2" xfId="42313"/>
    <cellStyle name="Comma 44 7" xfId="46434"/>
    <cellStyle name="Comma 44 8" xfId="50551"/>
    <cellStyle name="Comma 44 9" xfId="54843"/>
    <cellStyle name="Comma 45" xfId="10774"/>
    <cellStyle name="Comma 45 10" xfId="25637"/>
    <cellStyle name="Comma 45 11" xfId="60468"/>
    <cellStyle name="Comma 45 2" xfId="10775"/>
    <cellStyle name="Comma 45 2 2" xfId="10776"/>
    <cellStyle name="Comma 45 2 2 2" xfId="36349"/>
    <cellStyle name="Comma 45 2 3" xfId="10777"/>
    <cellStyle name="Comma 45 2 3 2" xfId="40255"/>
    <cellStyle name="Comma 45 2 4" xfId="10778"/>
    <cellStyle name="Comma 45 2 4 2" xfId="44316"/>
    <cellStyle name="Comma 45 2 5" xfId="48408"/>
    <cellStyle name="Comma 45 2 6" xfId="52555"/>
    <cellStyle name="Comma 45 2 7" xfId="56817"/>
    <cellStyle name="Comma 45 2 8" xfId="25638"/>
    <cellStyle name="Comma 45 2 9" xfId="60469"/>
    <cellStyle name="Comma 45 3" xfId="10779"/>
    <cellStyle name="Comma 45 3 2" xfId="31486"/>
    <cellStyle name="Comma 45 4" xfId="10780"/>
    <cellStyle name="Comma 45 4 2" xfId="34427"/>
    <cellStyle name="Comma 45 5" xfId="10781"/>
    <cellStyle name="Comma 45 5 2" xfId="38333"/>
    <cellStyle name="Comma 45 6" xfId="10782"/>
    <cellStyle name="Comma 45 6 2" xfId="42365"/>
    <cellStyle name="Comma 45 7" xfId="46486"/>
    <cellStyle name="Comma 45 8" xfId="50603"/>
    <cellStyle name="Comma 45 9" xfId="54895"/>
    <cellStyle name="Comma 46" xfId="10783"/>
    <cellStyle name="Comma 46 10" xfId="25639"/>
    <cellStyle name="Comma 46 11" xfId="60470"/>
    <cellStyle name="Comma 46 2" xfId="10784"/>
    <cellStyle name="Comma 46 2 2" xfId="10785"/>
    <cellStyle name="Comma 46 2 2 2" xfId="36402"/>
    <cellStyle name="Comma 46 2 3" xfId="10786"/>
    <cellStyle name="Comma 46 2 3 2" xfId="40308"/>
    <cellStyle name="Comma 46 2 4" xfId="10787"/>
    <cellStyle name="Comma 46 2 4 2" xfId="44369"/>
    <cellStyle name="Comma 46 2 5" xfId="48461"/>
    <cellStyle name="Comma 46 2 6" xfId="52608"/>
    <cellStyle name="Comma 46 2 7" xfId="56870"/>
    <cellStyle name="Comma 46 2 8" xfId="25640"/>
    <cellStyle name="Comma 46 2 9" xfId="60471"/>
    <cellStyle name="Comma 46 3" xfId="10788"/>
    <cellStyle name="Comma 46 3 2" xfId="31487"/>
    <cellStyle name="Comma 46 4" xfId="10789"/>
    <cellStyle name="Comma 46 4 2" xfId="34479"/>
    <cellStyle name="Comma 46 5" xfId="10790"/>
    <cellStyle name="Comma 46 5 2" xfId="38385"/>
    <cellStyle name="Comma 46 6" xfId="10791"/>
    <cellStyle name="Comma 46 6 2" xfId="42418"/>
    <cellStyle name="Comma 46 7" xfId="46538"/>
    <cellStyle name="Comma 46 8" xfId="50657"/>
    <cellStyle name="Comma 46 9" xfId="54947"/>
    <cellStyle name="Comma 47" xfId="10792"/>
    <cellStyle name="Comma 47 10" xfId="10793"/>
    <cellStyle name="Comma 47 10 2" xfId="42470"/>
    <cellStyle name="Comma 47 11" xfId="46590"/>
    <cellStyle name="Comma 47 12" xfId="50709"/>
    <cellStyle name="Comma 47 13" xfId="54999"/>
    <cellStyle name="Comma 47 14" xfId="25641"/>
    <cellStyle name="Comma 47 15" xfId="60472"/>
    <cellStyle name="Comma 47 2" xfId="10794"/>
    <cellStyle name="Comma 47 2 10" xfId="52660"/>
    <cellStyle name="Comma 47 2 11" xfId="56922"/>
    <cellStyle name="Comma 47 2 12" xfId="25642"/>
    <cellStyle name="Comma 47 2 13" xfId="60473"/>
    <cellStyle name="Comma 47 2 2" xfId="10795"/>
    <cellStyle name="Comma 47 2 2 2" xfId="25643"/>
    <cellStyle name="Comma 47 2 3" xfId="10796"/>
    <cellStyle name="Comma 47 2 3 2" xfId="25644"/>
    <cellStyle name="Comma 47 2 4" xfId="10797"/>
    <cellStyle name="Comma 47 2 4 2" xfId="25645"/>
    <cellStyle name="Comma 47 2 5" xfId="10798"/>
    <cellStyle name="Comma 47 2 5 2" xfId="31489"/>
    <cellStyle name="Comma 47 2 6" xfId="10799"/>
    <cellStyle name="Comma 47 2 6 2" xfId="36454"/>
    <cellStyle name="Comma 47 2 7" xfId="10800"/>
    <cellStyle name="Comma 47 2 7 2" xfId="40360"/>
    <cellStyle name="Comma 47 2 8" xfId="10801"/>
    <cellStyle name="Comma 47 2 8 2" xfId="44421"/>
    <cellStyle name="Comma 47 2 9" xfId="48513"/>
    <cellStyle name="Comma 47 3" xfId="10802"/>
    <cellStyle name="Comma 47 3 2" xfId="10803"/>
    <cellStyle name="Comma 47 3 2 2" xfId="25647"/>
    <cellStyle name="Comma 47 3 3" xfId="10804"/>
    <cellStyle name="Comma 47 3 3 2" xfId="25648"/>
    <cellStyle name="Comma 47 3 4" xfId="10805"/>
    <cellStyle name="Comma 47 3 4 2" xfId="31490"/>
    <cellStyle name="Comma 47 3 5" xfId="25646"/>
    <cellStyle name="Comma 47 4" xfId="10806"/>
    <cellStyle name="Comma 47 4 2" xfId="25649"/>
    <cellStyle name="Comma 47 5" xfId="10807"/>
    <cellStyle name="Comma 47 5 2" xfId="25650"/>
    <cellStyle name="Comma 47 6" xfId="10808"/>
    <cellStyle name="Comma 47 6 2" xfId="25651"/>
    <cellStyle name="Comma 47 7" xfId="10809"/>
    <cellStyle name="Comma 47 7 2" xfId="31488"/>
    <cellStyle name="Comma 47 8" xfId="10810"/>
    <cellStyle name="Comma 47 8 2" xfId="34531"/>
    <cellStyle name="Comma 47 9" xfId="10811"/>
    <cellStyle name="Comma 47 9 2" xfId="38437"/>
    <cellStyle name="Comma 48" xfId="10812"/>
    <cellStyle name="Comma 48 10" xfId="25652"/>
    <cellStyle name="Comma 48 11" xfId="60474"/>
    <cellStyle name="Comma 48 2" xfId="10813"/>
    <cellStyle name="Comma 48 2 2" xfId="10814"/>
    <cellStyle name="Comma 48 2 2 2" xfId="36455"/>
    <cellStyle name="Comma 48 2 3" xfId="10815"/>
    <cellStyle name="Comma 48 2 3 2" xfId="40361"/>
    <cellStyle name="Comma 48 2 4" xfId="10816"/>
    <cellStyle name="Comma 48 2 4 2" xfId="44422"/>
    <cellStyle name="Comma 48 2 5" xfId="48514"/>
    <cellStyle name="Comma 48 2 6" xfId="52661"/>
    <cellStyle name="Comma 48 2 7" xfId="56923"/>
    <cellStyle name="Comma 48 2 8" xfId="25653"/>
    <cellStyle name="Comma 48 2 9" xfId="60475"/>
    <cellStyle name="Comma 48 3" xfId="10817"/>
    <cellStyle name="Comma 48 3 2" xfId="31491"/>
    <cellStyle name="Comma 48 4" xfId="10818"/>
    <cellStyle name="Comma 48 4 2" xfId="34532"/>
    <cellStyle name="Comma 48 5" xfId="10819"/>
    <cellStyle name="Comma 48 5 2" xfId="38438"/>
    <cellStyle name="Comma 48 6" xfId="10820"/>
    <cellStyle name="Comma 48 6 2" xfId="42471"/>
    <cellStyle name="Comma 48 7" xfId="46591"/>
    <cellStyle name="Comma 48 8" xfId="50710"/>
    <cellStyle name="Comma 48 9" xfId="55000"/>
    <cellStyle name="Comma 49" xfId="10821"/>
    <cellStyle name="Comma 49 10" xfId="25654"/>
    <cellStyle name="Comma 49 11" xfId="60476"/>
    <cellStyle name="Comma 49 2" xfId="10822"/>
    <cellStyle name="Comma 49 2 2" xfId="10823"/>
    <cellStyle name="Comma 49 2 2 2" xfId="36508"/>
    <cellStyle name="Comma 49 2 3" xfId="10824"/>
    <cellStyle name="Comma 49 2 3 2" xfId="40414"/>
    <cellStyle name="Comma 49 2 4" xfId="10825"/>
    <cellStyle name="Comma 49 2 4 2" xfId="44475"/>
    <cellStyle name="Comma 49 2 5" xfId="48567"/>
    <cellStyle name="Comma 49 2 6" xfId="52714"/>
    <cellStyle name="Comma 49 2 7" xfId="56976"/>
    <cellStyle name="Comma 49 2 8" xfId="25655"/>
    <cellStyle name="Comma 49 2 9" xfId="60477"/>
    <cellStyle name="Comma 49 3" xfId="10826"/>
    <cellStyle name="Comma 49 3 2" xfId="31492"/>
    <cellStyle name="Comma 49 4" xfId="10827"/>
    <cellStyle name="Comma 49 4 2" xfId="34585"/>
    <cellStyle name="Comma 49 5" xfId="10828"/>
    <cellStyle name="Comma 49 5 2" xfId="38491"/>
    <cellStyle name="Comma 49 6" xfId="10829"/>
    <cellStyle name="Comma 49 6 2" xfId="42524"/>
    <cellStyle name="Comma 49 7" xfId="46644"/>
    <cellStyle name="Comma 49 8" xfId="50763"/>
    <cellStyle name="Comma 49 9" xfId="55053"/>
    <cellStyle name="Comma 5" xfId="10830"/>
    <cellStyle name="Comma 5 10" xfId="10831"/>
    <cellStyle name="Comma 5 10 10" xfId="25657"/>
    <cellStyle name="Comma 5 10 11" xfId="60479"/>
    <cellStyle name="Comma 5 10 2" xfId="10832"/>
    <cellStyle name="Comma 5 10 2 2" xfId="10833"/>
    <cellStyle name="Comma 5 10 2 2 2" xfId="36133"/>
    <cellStyle name="Comma 5 10 2 3" xfId="10834"/>
    <cellStyle name="Comma 5 10 2 3 2" xfId="40039"/>
    <cellStyle name="Comma 5 10 2 4" xfId="10835"/>
    <cellStyle name="Comma 5 10 2 4 2" xfId="44100"/>
    <cellStyle name="Comma 5 10 2 5" xfId="48192"/>
    <cellStyle name="Comma 5 10 2 6" xfId="52339"/>
    <cellStyle name="Comma 5 10 2 7" xfId="56601"/>
    <cellStyle name="Comma 5 10 2 8" xfId="25658"/>
    <cellStyle name="Comma 5 10 2 9" xfId="60480"/>
    <cellStyle name="Comma 5 10 3" xfId="10836"/>
    <cellStyle name="Comma 5 10 3 2" xfId="31494"/>
    <cellStyle name="Comma 5 10 4" xfId="10837"/>
    <cellStyle name="Comma 5 10 4 2" xfId="34211"/>
    <cellStyle name="Comma 5 10 5" xfId="10838"/>
    <cellStyle name="Comma 5 10 5 2" xfId="38117"/>
    <cellStyle name="Comma 5 10 6" xfId="10839"/>
    <cellStyle name="Comma 5 10 6 2" xfId="42149"/>
    <cellStyle name="Comma 5 10 7" xfId="46270"/>
    <cellStyle name="Comma 5 10 8" xfId="50387"/>
    <cellStyle name="Comma 5 10 9" xfId="54679"/>
    <cellStyle name="Comma 5 11" xfId="10840"/>
    <cellStyle name="Comma 5 11 10" xfId="25659"/>
    <cellStyle name="Comma 5 11 11" xfId="60481"/>
    <cellStyle name="Comma 5 11 2" xfId="10841"/>
    <cellStyle name="Comma 5 11 2 2" xfId="10842"/>
    <cellStyle name="Comma 5 11 2 2 2" xfId="36141"/>
    <cellStyle name="Comma 5 11 2 3" xfId="10843"/>
    <cellStyle name="Comma 5 11 2 3 2" xfId="40047"/>
    <cellStyle name="Comma 5 11 2 4" xfId="10844"/>
    <cellStyle name="Comma 5 11 2 4 2" xfId="44108"/>
    <cellStyle name="Comma 5 11 2 5" xfId="48200"/>
    <cellStyle name="Comma 5 11 2 6" xfId="52347"/>
    <cellStyle name="Comma 5 11 2 7" xfId="56609"/>
    <cellStyle name="Comma 5 11 2 8" xfId="25660"/>
    <cellStyle name="Comma 5 11 2 9" xfId="60482"/>
    <cellStyle name="Comma 5 11 3" xfId="10845"/>
    <cellStyle name="Comma 5 11 3 2" xfId="31495"/>
    <cellStyle name="Comma 5 11 4" xfId="10846"/>
    <cellStyle name="Comma 5 11 4 2" xfId="34219"/>
    <cellStyle name="Comma 5 11 5" xfId="10847"/>
    <cellStyle name="Comma 5 11 5 2" xfId="38125"/>
    <cellStyle name="Comma 5 11 6" xfId="10848"/>
    <cellStyle name="Comma 5 11 6 2" xfId="42157"/>
    <cellStyle name="Comma 5 11 7" xfId="46278"/>
    <cellStyle name="Comma 5 11 8" xfId="50395"/>
    <cellStyle name="Comma 5 11 9" xfId="54687"/>
    <cellStyle name="Comma 5 12" xfId="10849"/>
    <cellStyle name="Comma 5 12 10" xfId="25661"/>
    <cellStyle name="Comma 5 12 11" xfId="60483"/>
    <cellStyle name="Comma 5 12 2" xfId="10850"/>
    <cellStyle name="Comma 5 12 2 2" xfId="10851"/>
    <cellStyle name="Comma 5 12 2 2 2" xfId="36149"/>
    <cellStyle name="Comma 5 12 2 3" xfId="10852"/>
    <cellStyle name="Comma 5 12 2 3 2" xfId="40055"/>
    <cellStyle name="Comma 5 12 2 4" xfId="10853"/>
    <cellStyle name="Comma 5 12 2 4 2" xfId="44116"/>
    <cellStyle name="Comma 5 12 2 5" xfId="48208"/>
    <cellStyle name="Comma 5 12 2 6" xfId="52355"/>
    <cellStyle name="Comma 5 12 2 7" xfId="56617"/>
    <cellStyle name="Comma 5 12 2 8" xfId="25662"/>
    <cellStyle name="Comma 5 12 2 9" xfId="60484"/>
    <cellStyle name="Comma 5 12 3" xfId="10854"/>
    <cellStyle name="Comma 5 12 3 2" xfId="31496"/>
    <cellStyle name="Comma 5 12 4" xfId="10855"/>
    <cellStyle name="Comma 5 12 4 2" xfId="34227"/>
    <cellStyle name="Comma 5 12 5" xfId="10856"/>
    <cellStyle name="Comma 5 12 5 2" xfId="38133"/>
    <cellStyle name="Comma 5 12 6" xfId="10857"/>
    <cellStyle name="Comma 5 12 6 2" xfId="42165"/>
    <cellStyle name="Comma 5 12 7" xfId="46286"/>
    <cellStyle name="Comma 5 12 8" xfId="50403"/>
    <cellStyle name="Comma 5 12 9" xfId="54695"/>
    <cellStyle name="Comma 5 13" xfId="10858"/>
    <cellStyle name="Comma 5 13 10" xfId="25663"/>
    <cellStyle name="Comma 5 13 11" xfId="60485"/>
    <cellStyle name="Comma 5 13 2" xfId="10859"/>
    <cellStyle name="Comma 5 13 2 2" xfId="10860"/>
    <cellStyle name="Comma 5 13 2 2 2" xfId="36167"/>
    <cellStyle name="Comma 5 13 2 3" xfId="10861"/>
    <cellStyle name="Comma 5 13 2 3 2" xfId="40073"/>
    <cellStyle name="Comma 5 13 2 4" xfId="10862"/>
    <cellStyle name="Comma 5 13 2 4 2" xfId="44134"/>
    <cellStyle name="Comma 5 13 2 5" xfId="48226"/>
    <cellStyle name="Comma 5 13 2 6" xfId="52373"/>
    <cellStyle name="Comma 5 13 2 7" xfId="56635"/>
    <cellStyle name="Comma 5 13 2 8" xfId="25664"/>
    <cellStyle name="Comma 5 13 2 9" xfId="60486"/>
    <cellStyle name="Comma 5 13 3" xfId="10863"/>
    <cellStyle name="Comma 5 13 3 2" xfId="31497"/>
    <cellStyle name="Comma 5 13 4" xfId="10864"/>
    <cellStyle name="Comma 5 13 4 2" xfId="34245"/>
    <cellStyle name="Comma 5 13 5" xfId="10865"/>
    <cellStyle name="Comma 5 13 5 2" xfId="38151"/>
    <cellStyle name="Comma 5 13 6" xfId="10866"/>
    <cellStyle name="Comma 5 13 6 2" xfId="42183"/>
    <cellStyle name="Comma 5 13 7" xfId="46304"/>
    <cellStyle name="Comma 5 13 8" xfId="50421"/>
    <cellStyle name="Comma 5 13 9" xfId="54713"/>
    <cellStyle name="Comma 5 14" xfId="10867"/>
    <cellStyle name="Comma 5 14 10" xfId="25665"/>
    <cellStyle name="Comma 5 14 11" xfId="60487"/>
    <cellStyle name="Comma 5 14 2" xfId="10868"/>
    <cellStyle name="Comma 5 14 2 2" xfId="10869"/>
    <cellStyle name="Comma 5 14 2 2 2" xfId="36181"/>
    <cellStyle name="Comma 5 14 2 3" xfId="10870"/>
    <cellStyle name="Comma 5 14 2 3 2" xfId="40087"/>
    <cellStyle name="Comma 5 14 2 4" xfId="10871"/>
    <cellStyle name="Comma 5 14 2 4 2" xfId="44148"/>
    <cellStyle name="Comma 5 14 2 5" xfId="48240"/>
    <cellStyle name="Comma 5 14 2 6" xfId="52387"/>
    <cellStyle name="Comma 5 14 2 7" xfId="56649"/>
    <cellStyle name="Comma 5 14 2 8" xfId="25666"/>
    <cellStyle name="Comma 5 14 2 9" xfId="60488"/>
    <cellStyle name="Comma 5 14 3" xfId="10872"/>
    <cellStyle name="Comma 5 14 3 2" xfId="31498"/>
    <cellStyle name="Comma 5 14 4" xfId="10873"/>
    <cellStyle name="Comma 5 14 4 2" xfId="34259"/>
    <cellStyle name="Comma 5 14 5" xfId="10874"/>
    <cellStyle name="Comma 5 14 5 2" xfId="38165"/>
    <cellStyle name="Comma 5 14 6" xfId="10875"/>
    <cellStyle name="Comma 5 14 6 2" xfId="42197"/>
    <cellStyle name="Comma 5 14 7" xfId="46318"/>
    <cellStyle name="Comma 5 14 8" xfId="50435"/>
    <cellStyle name="Comma 5 14 9" xfId="54727"/>
    <cellStyle name="Comma 5 15" xfId="10876"/>
    <cellStyle name="Comma 5 15 10" xfId="25667"/>
    <cellStyle name="Comma 5 15 11" xfId="60489"/>
    <cellStyle name="Comma 5 15 2" xfId="10877"/>
    <cellStyle name="Comma 5 15 2 2" xfId="10878"/>
    <cellStyle name="Comma 5 15 2 2 2" xfId="36227"/>
    <cellStyle name="Comma 5 15 2 3" xfId="10879"/>
    <cellStyle name="Comma 5 15 2 3 2" xfId="40133"/>
    <cellStyle name="Comma 5 15 2 4" xfId="10880"/>
    <cellStyle name="Comma 5 15 2 4 2" xfId="44194"/>
    <cellStyle name="Comma 5 15 2 5" xfId="48286"/>
    <cellStyle name="Comma 5 15 2 6" xfId="52433"/>
    <cellStyle name="Comma 5 15 2 7" xfId="56695"/>
    <cellStyle name="Comma 5 15 2 8" xfId="25668"/>
    <cellStyle name="Comma 5 15 2 9" xfId="60490"/>
    <cellStyle name="Comma 5 15 3" xfId="10881"/>
    <cellStyle name="Comma 5 15 3 2" xfId="31499"/>
    <cellStyle name="Comma 5 15 4" xfId="10882"/>
    <cellStyle name="Comma 5 15 4 2" xfId="34305"/>
    <cellStyle name="Comma 5 15 5" xfId="10883"/>
    <cellStyle name="Comma 5 15 5 2" xfId="38211"/>
    <cellStyle name="Comma 5 15 6" xfId="10884"/>
    <cellStyle name="Comma 5 15 6 2" xfId="42243"/>
    <cellStyle name="Comma 5 15 7" xfId="46364"/>
    <cellStyle name="Comma 5 15 8" xfId="50481"/>
    <cellStyle name="Comma 5 15 9" xfId="54773"/>
    <cellStyle name="Comma 5 16" xfId="10885"/>
    <cellStyle name="Comma 5 16 10" xfId="25669"/>
    <cellStyle name="Comma 5 16 11" xfId="60491"/>
    <cellStyle name="Comma 5 16 2" xfId="10886"/>
    <cellStyle name="Comma 5 16 2 2" xfId="10887"/>
    <cellStyle name="Comma 5 16 2 2 2" xfId="36281"/>
    <cellStyle name="Comma 5 16 2 3" xfId="10888"/>
    <cellStyle name="Comma 5 16 2 3 2" xfId="40187"/>
    <cellStyle name="Comma 5 16 2 4" xfId="10889"/>
    <cellStyle name="Comma 5 16 2 4 2" xfId="44248"/>
    <cellStyle name="Comma 5 16 2 5" xfId="48340"/>
    <cellStyle name="Comma 5 16 2 6" xfId="52487"/>
    <cellStyle name="Comma 5 16 2 7" xfId="56749"/>
    <cellStyle name="Comma 5 16 2 8" xfId="25670"/>
    <cellStyle name="Comma 5 16 2 9" xfId="60492"/>
    <cellStyle name="Comma 5 16 3" xfId="10890"/>
    <cellStyle name="Comma 5 16 3 2" xfId="31500"/>
    <cellStyle name="Comma 5 16 4" xfId="10891"/>
    <cellStyle name="Comma 5 16 4 2" xfId="34359"/>
    <cellStyle name="Comma 5 16 5" xfId="10892"/>
    <cellStyle name="Comma 5 16 5 2" xfId="38265"/>
    <cellStyle name="Comma 5 16 6" xfId="10893"/>
    <cellStyle name="Comma 5 16 6 2" xfId="42297"/>
    <cellStyle name="Comma 5 16 7" xfId="46418"/>
    <cellStyle name="Comma 5 16 8" xfId="50535"/>
    <cellStyle name="Comma 5 16 9" xfId="54827"/>
    <cellStyle name="Comma 5 17" xfId="10894"/>
    <cellStyle name="Comma 5 17 10" xfId="25671"/>
    <cellStyle name="Comma 5 17 11" xfId="60493"/>
    <cellStyle name="Comma 5 17 2" xfId="10895"/>
    <cellStyle name="Comma 5 17 2 2" xfId="10896"/>
    <cellStyle name="Comma 5 17 2 2 2" xfId="36335"/>
    <cellStyle name="Comma 5 17 2 3" xfId="10897"/>
    <cellStyle name="Comma 5 17 2 3 2" xfId="40241"/>
    <cellStyle name="Comma 5 17 2 4" xfId="10898"/>
    <cellStyle name="Comma 5 17 2 4 2" xfId="44302"/>
    <cellStyle name="Comma 5 17 2 5" xfId="48394"/>
    <cellStyle name="Comma 5 17 2 6" xfId="52541"/>
    <cellStyle name="Comma 5 17 2 7" xfId="56803"/>
    <cellStyle name="Comma 5 17 2 8" xfId="25672"/>
    <cellStyle name="Comma 5 17 2 9" xfId="60494"/>
    <cellStyle name="Comma 5 17 3" xfId="10899"/>
    <cellStyle name="Comma 5 17 3 2" xfId="31501"/>
    <cellStyle name="Comma 5 17 4" xfId="10900"/>
    <cellStyle name="Comma 5 17 4 2" xfId="34413"/>
    <cellStyle name="Comma 5 17 5" xfId="10901"/>
    <cellStyle name="Comma 5 17 5 2" xfId="38319"/>
    <cellStyle name="Comma 5 17 6" xfId="10902"/>
    <cellStyle name="Comma 5 17 6 2" xfId="42351"/>
    <cellStyle name="Comma 5 17 7" xfId="46472"/>
    <cellStyle name="Comma 5 17 8" xfId="50589"/>
    <cellStyle name="Comma 5 17 9" xfId="54881"/>
    <cellStyle name="Comma 5 18" xfId="10903"/>
    <cellStyle name="Comma 5 18 10" xfId="25673"/>
    <cellStyle name="Comma 5 18 11" xfId="60495"/>
    <cellStyle name="Comma 5 18 2" xfId="10904"/>
    <cellStyle name="Comma 5 18 2 2" xfId="10905"/>
    <cellStyle name="Comma 5 18 2 2 2" xfId="36387"/>
    <cellStyle name="Comma 5 18 2 3" xfId="10906"/>
    <cellStyle name="Comma 5 18 2 3 2" xfId="40293"/>
    <cellStyle name="Comma 5 18 2 4" xfId="10907"/>
    <cellStyle name="Comma 5 18 2 4 2" xfId="44354"/>
    <cellStyle name="Comma 5 18 2 5" xfId="48446"/>
    <cellStyle name="Comma 5 18 2 6" xfId="52593"/>
    <cellStyle name="Comma 5 18 2 7" xfId="56855"/>
    <cellStyle name="Comma 5 18 2 8" xfId="25674"/>
    <cellStyle name="Comma 5 18 2 9" xfId="60496"/>
    <cellStyle name="Comma 5 18 3" xfId="10908"/>
    <cellStyle name="Comma 5 18 3 2" xfId="31502"/>
    <cellStyle name="Comma 5 18 4" xfId="10909"/>
    <cellStyle name="Comma 5 18 4 2" xfId="34465"/>
    <cellStyle name="Comma 5 18 5" xfId="10910"/>
    <cellStyle name="Comma 5 18 5 2" xfId="38371"/>
    <cellStyle name="Comma 5 18 6" xfId="10911"/>
    <cellStyle name="Comma 5 18 6 2" xfId="42403"/>
    <cellStyle name="Comma 5 18 7" xfId="46524"/>
    <cellStyle name="Comma 5 18 8" xfId="50641"/>
    <cellStyle name="Comma 5 18 9" xfId="54933"/>
    <cellStyle name="Comma 5 19" xfId="10912"/>
    <cellStyle name="Comma 5 19 10" xfId="25675"/>
    <cellStyle name="Comma 5 19 11" xfId="60497"/>
    <cellStyle name="Comma 5 19 2" xfId="10913"/>
    <cellStyle name="Comma 5 19 2 2" xfId="10914"/>
    <cellStyle name="Comma 5 19 2 2 2" xfId="36440"/>
    <cellStyle name="Comma 5 19 2 3" xfId="10915"/>
    <cellStyle name="Comma 5 19 2 3 2" xfId="40346"/>
    <cellStyle name="Comma 5 19 2 4" xfId="10916"/>
    <cellStyle name="Comma 5 19 2 4 2" xfId="44407"/>
    <cellStyle name="Comma 5 19 2 5" xfId="48499"/>
    <cellStyle name="Comma 5 19 2 6" xfId="52646"/>
    <cellStyle name="Comma 5 19 2 7" xfId="56908"/>
    <cellStyle name="Comma 5 19 2 8" xfId="25676"/>
    <cellStyle name="Comma 5 19 2 9" xfId="60498"/>
    <cellStyle name="Comma 5 19 3" xfId="10917"/>
    <cellStyle name="Comma 5 19 3 2" xfId="31503"/>
    <cellStyle name="Comma 5 19 4" xfId="10918"/>
    <cellStyle name="Comma 5 19 4 2" xfId="34517"/>
    <cellStyle name="Comma 5 19 5" xfId="10919"/>
    <cellStyle name="Comma 5 19 5 2" xfId="38423"/>
    <cellStyle name="Comma 5 19 6" xfId="10920"/>
    <cellStyle name="Comma 5 19 6 2" xfId="42456"/>
    <cellStyle name="Comma 5 19 7" xfId="46576"/>
    <cellStyle name="Comma 5 19 8" xfId="50695"/>
    <cellStyle name="Comma 5 19 9" xfId="54985"/>
    <cellStyle name="Comma 5 2" xfId="10921"/>
    <cellStyle name="Comma 5 2 10" xfId="10922"/>
    <cellStyle name="Comma 5 2 10 10" xfId="25678"/>
    <cellStyle name="Comma 5 2 10 11" xfId="60500"/>
    <cellStyle name="Comma 5 2 10 2" xfId="10923"/>
    <cellStyle name="Comma 5 2 10 2 2" xfId="10924"/>
    <cellStyle name="Comma 5 2 10 2 2 2" xfId="36494"/>
    <cellStyle name="Comma 5 2 10 2 3" xfId="10925"/>
    <cellStyle name="Comma 5 2 10 2 3 2" xfId="40400"/>
    <cellStyle name="Comma 5 2 10 2 4" xfId="10926"/>
    <cellStyle name="Comma 5 2 10 2 4 2" xfId="44461"/>
    <cellStyle name="Comma 5 2 10 2 5" xfId="48553"/>
    <cellStyle name="Comma 5 2 10 2 6" xfId="52700"/>
    <cellStyle name="Comma 5 2 10 2 7" xfId="56962"/>
    <cellStyle name="Comma 5 2 10 2 8" xfId="25679"/>
    <cellStyle name="Comma 5 2 10 2 9" xfId="60501"/>
    <cellStyle name="Comma 5 2 10 3" xfId="10927"/>
    <cellStyle name="Comma 5 2 10 3 2" xfId="31505"/>
    <cellStyle name="Comma 5 2 10 4" xfId="10928"/>
    <cellStyle name="Comma 5 2 10 4 2" xfId="34571"/>
    <cellStyle name="Comma 5 2 10 5" xfId="10929"/>
    <cellStyle name="Comma 5 2 10 5 2" xfId="38477"/>
    <cellStyle name="Comma 5 2 10 6" xfId="10930"/>
    <cellStyle name="Comma 5 2 10 6 2" xfId="42510"/>
    <cellStyle name="Comma 5 2 10 7" xfId="46630"/>
    <cellStyle name="Comma 5 2 10 8" xfId="50749"/>
    <cellStyle name="Comma 5 2 10 9" xfId="55039"/>
    <cellStyle name="Comma 5 2 11" xfId="10931"/>
    <cellStyle name="Comma 5 2 11 10" xfId="25680"/>
    <cellStyle name="Comma 5 2 11 11" xfId="60502"/>
    <cellStyle name="Comma 5 2 11 2" xfId="10932"/>
    <cellStyle name="Comma 5 2 11 2 2" xfId="10933"/>
    <cellStyle name="Comma 5 2 11 2 2 2" xfId="36554"/>
    <cellStyle name="Comma 5 2 11 2 3" xfId="10934"/>
    <cellStyle name="Comma 5 2 11 2 3 2" xfId="40460"/>
    <cellStyle name="Comma 5 2 11 2 4" xfId="10935"/>
    <cellStyle name="Comma 5 2 11 2 4 2" xfId="44521"/>
    <cellStyle name="Comma 5 2 11 2 5" xfId="48613"/>
    <cellStyle name="Comma 5 2 11 2 6" xfId="52760"/>
    <cellStyle name="Comma 5 2 11 2 7" xfId="57022"/>
    <cellStyle name="Comma 5 2 11 2 8" xfId="25681"/>
    <cellStyle name="Comma 5 2 11 2 9" xfId="60503"/>
    <cellStyle name="Comma 5 2 11 3" xfId="10936"/>
    <cellStyle name="Comma 5 2 11 3 2" xfId="31506"/>
    <cellStyle name="Comma 5 2 11 4" xfId="10937"/>
    <cellStyle name="Comma 5 2 11 4 2" xfId="34631"/>
    <cellStyle name="Comma 5 2 11 5" xfId="10938"/>
    <cellStyle name="Comma 5 2 11 5 2" xfId="38537"/>
    <cellStyle name="Comma 5 2 11 6" xfId="10939"/>
    <cellStyle name="Comma 5 2 11 6 2" xfId="42570"/>
    <cellStyle name="Comma 5 2 11 7" xfId="46690"/>
    <cellStyle name="Comma 5 2 11 8" xfId="50809"/>
    <cellStyle name="Comma 5 2 11 9" xfId="55099"/>
    <cellStyle name="Comma 5 2 12" xfId="10940"/>
    <cellStyle name="Comma 5 2 12 10" xfId="25682"/>
    <cellStyle name="Comma 5 2 12 11" xfId="60504"/>
    <cellStyle name="Comma 5 2 12 2" xfId="10941"/>
    <cellStyle name="Comma 5 2 12 2 2" xfId="10942"/>
    <cellStyle name="Comma 5 2 12 2 2 2" xfId="36612"/>
    <cellStyle name="Comma 5 2 12 2 3" xfId="10943"/>
    <cellStyle name="Comma 5 2 12 2 3 2" xfId="40518"/>
    <cellStyle name="Comma 5 2 12 2 4" xfId="10944"/>
    <cellStyle name="Comma 5 2 12 2 4 2" xfId="44579"/>
    <cellStyle name="Comma 5 2 12 2 5" xfId="48671"/>
    <cellStyle name="Comma 5 2 12 2 6" xfId="52818"/>
    <cellStyle name="Comma 5 2 12 2 7" xfId="57080"/>
    <cellStyle name="Comma 5 2 12 2 8" xfId="25683"/>
    <cellStyle name="Comma 5 2 12 2 9" xfId="60505"/>
    <cellStyle name="Comma 5 2 12 3" xfId="10945"/>
    <cellStyle name="Comma 5 2 12 3 2" xfId="31507"/>
    <cellStyle name="Comma 5 2 12 4" xfId="10946"/>
    <cellStyle name="Comma 5 2 12 4 2" xfId="34689"/>
    <cellStyle name="Comma 5 2 12 5" xfId="10947"/>
    <cellStyle name="Comma 5 2 12 5 2" xfId="38595"/>
    <cellStyle name="Comma 5 2 12 6" xfId="10948"/>
    <cellStyle name="Comma 5 2 12 6 2" xfId="42628"/>
    <cellStyle name="Comma 5 2 12 7" xfId="46748"/>
    <cellStyle name="Comma 5 2 12 8" xfId="50867"/>
    <cellStyle name="Comma 5 2 12 9" xfId="55157"/>
    <cellStyle name="Comma 5 2 13" xfId="10949"/>
    <cellStyle name="Comma 5 2 13 10" xfId="25684"/>
    <cellStyle name="Comma 5 2 13 11" xfId="60506"/>
    <cellStyle name="Comma 5 2 13 2" xfId="10950"/>
    <cellStyle name="Comma 5 2 13 2 2" xfId="10951"/>
    <cellStyle name="Comma 5 2 13 2 2 2" xfId="36670"/>
    <cellStyle name="Comma 5 2 13 2 3" xfId="10952"/>
    <cellStyle name="Comma 5 2 13 2 3 2" xfId="40575"/>
    <cellStyle name="Comma 5 2 13 2 4" xfId="10953"/>
    <cellStyle name="Comma 5 2 13 2 4 2" xfId="44636"/>
    <cellStyle name="Comma 5 2 13 2 5" xfId="48728"/>
    <cellStyle name="Comma 5 2 13 2 6" xfId="52875"/>
    <cellStyle name="Comma 5 2 13 2 7" xfId="57137"/>
    <cellStyle name="Comma 5 2 13 2 8" xfId="25685"/>
    <cellStyle name="Comma 5 2 13 2 9" xfId="60507"/>
    <cellStyle name="Comma 5 2 13 3" xfId="10954"/>
    <cellStyle name="Comma 5 2 13 3 2" xfId="31508"/>
    <cellStyle name="Comma 5 2 13 4" xfId="10955"/>
    <cellStyle name="Comma 5 2 13 4 2" xfId="34746"/>
    <cellStyle name="Comma 5 2 13 5" xfId="10956"/>
    <cellStyle name="Comma 5 2 13 5 2" xfId="38652"/>
    <cellStyle name="Comma 5 2 13 6" xfId="10957"/>
    <cellStyle name="Comma 5 2 13 6 2" xfId="42685"/>
    <cellStyle name="Comma 5 2 13 7" xfId="46805"/>
    <cellStyle name="Comma 5 2 13 8" xfId="50924"/>
    <cellStyle name="Comma 5 2 13 9" xfId="55214"/>
    <cellStyle name="Comma 5 2 14" xfId="10958"/>
    <cellStyle name="Comma 5 2 14 10" xfId="25686"/>
    <cellStyle name="Comma 5 2 14 11" xfId="60508"/>
    <cellStyle name="Comma 5 2 14 2" xfId="10959"/>
    <cellStyle name="Comma 5 2 14 2 2" xfId="10960"/>
    <cellStyle name="Comma 5 2 14 2 2 2" xfId="36723"/>
    <cellStyle name="Comma 5 2 14 2 3" xfId="10961"/>
    <cellStyle name="Comma 5 2 14 2 3 2" xfId="40628"/>
    <cellStyle name="Comma 5 2 14 2 4" xfId="10962"/>
    <cellStyle name="Comma 5 2 14 2 4 2" xfId="44689"/>
    <cellStyle name="Comma 5 2 14 2 5" xfId="48781"/>
    <cellStyle name="Comma 5 2 14 2 6" xfId="52928"/>
    <cellStyle name="Comma 5 2 14 2 7" xfId="57190"/>
    <cellStyle name="Comma 5 2 14 2 8" xfId="25687"/>
    <cellStyle name="Comma 5 2 14 2 9" xfId="60509"/>
    <cellStyle name="Comma 5 2 14 3" xfId="10963"/>
    <cellStyle name="Comma 5 2 14 3 2" xfId="31509"/>
    <cellStyle name="Comma 5 2 14 4" xfId="10964"/>
    <cellStyle name="Comma 5 2 14 4 2" xfId="34799"/>
    <cellStyle name="Comma 5 2 14 5" xfId="10965"/>
    <cellStyle name="Comma 5 2 14 5 2" xfId="38705"/>
    <cellStyle name="Comma 5 2 14 6" xfId="10966"/>
    <cellStyle name="Comma 5 2 14 6 2" xfId="42738"/>
    <cellStyle name="Comma 5 2 14 7" xfId="46858"/>
    <cellStyle name="Comma 5 2 14 8" xfId="50977"/>
    <cellStyle name="Comma 5 2 14 9" xfId="55267"/>
    <cellStyle name="Comma 5 2 15" xfId="10967"/>
    <cellStyle name="Comma 5 2 15 10" xfId="25688"/>
    <cellStyle name="Comma 5 2 15 11" xfId="60510"/>
    <cellStyle name="Comma 5 2 15 2" xfId="10968"/>
    <cellStyle name="Comma 5 2 15 2 2" xfId="10969"/>
    <cellStyle name="Comma 5 2 15 2 2 2" xfId="36786"/>
    <cellStyle name="Comma 5 2 15 2 3" xfId="10970"/>
    <cellStyle name="Comma 5 2 15 2 3 2" xfId="40690"/>
    <cellStyle name="Comma 5 2 15 2 4" xfId="10971"/>
    <cellStyle name="Comma 5 2 15 2 4 2" xfId="44751"/>
    <cellStyle name="Comma 5 2 15 2 5" xfId="48843"/>
    <cellStyle name="Comma 5 2 15 2 6" xfId="52990"/>
    <cellStyle name="Comma 5 2 15 2 7" xfId="57252"/>
    <cellStyle name="Comma 5 2 15 2 8" xfId="25689"/>
    <cellStyle name="Comma 5 2 15 2 9" xfId="60511"/>
    <cellStyle name="Comma 5 2 15 3" xfId="10972"/>
    <cellStyle name="Comma 5 2 15 3 2" xfId="31510"/>
    <cellStyle name="Comma 5 2 15 4" xfId="10973"/>
    <cellStyle name="Comma 5 2 15 4 2" xfId="34861"/>
    <cellStyle name="Comma 5 2 15 5" xfId="10974"/>
    <cellStyle name="Comma 5 2 15 5 2" xfId="38767"/>
    <cellStyle name="Comma 5 2 15 6" xfId="10975"/>
    <cellStyle name="Comma 5 2 15 6 2" xfId="42800"/>
    <cellStyle name="Comma 5 2 15 7" xfId="46920"/>
    <cellStyle name="Comma 5 2 15 8" xfId="51039"/>
    <cellStyle name="Comma 5 2 15 9" xfId="55329"/>
    <cellStyle name="Comma 5 2 16" xfId="10976"/>
    <cellStyle name="Comma 5 2 16 10" xfId="25690"/>
    <cellStyle name="Comma 5 2 16 11" xfId="60512"/>
    <cellStyle name="Comma 5 2 16 2" xfId="10977"/>
    <cellStyle name="Comma 5 2 16 2 2" xfId="10978"/>
    <cellStyle name="Comma 5 2 16 2 2 2" xfId="36843"/>
    <cellStyle name="Comma 5 2 16 2 3" xfId="10979"/>
    <cellStyle name="Comma 5 2 16 2 3 2" xfId="40747"/>
    <cellStyle name="Comma 5 2 16 2 4" xfId="10980"/>
    <cellStyle name="Comma 5 2 16 2 4 2" xfId="44808"/>
    <cellStyle name="Comma 5 2 16 2 5" xfId="48900"/>
    <cellStyle name="Comma 5 2 16 2 6" xfId="53047"/>
    <cellStyle name="Comma 5 2 16 2 7" xfId="57309"/>
    <cellStyle name="Comma 5 2 16 2 8" xfId="25691"/>
    <cellStyle name="Comma 5 2 16 2 9" xfId="60513"/>
    <cellStyle name="Comma 5 2 16 3" xfId="10981"/>
    <cellStyle name="Comma 5 2 16 3 2" xfId="31511"/>
    <cellStyle name="Comma 5 2 16 4" xfId="10982"/>
    <cellStyle name="Comma 5 2 16 4 2" xfId="34918"/>
    <cellStyle name="Comma 5 2 16 5" xfId="10983"/>
    <cellStyle name="Comma 5 2 16 5 2" xfId="38824"/>
    <cellStyle name="Comma 5 2 16 6" xfId="10984"/>
    <cellStyle name="Comma 5 2 16 6 2" xfId="42857"/>
    <cellStyle name="Comma 5 2 16 7" xfId="46977"/>
    <cellStyle name="Comma 5 2 16 8" xfId="51096"/>
    <cellStyle name="Comma 5 2 16 9" xfId="55386"/>
    <cellStyle name="Comma 5 2 17" xfId="10985"/>
    <cellStyle name="Comma 5 2 17 10" xfId="25692"/>
    <cellStyle name="Comma 5 2 17 11" xfId="60514"/>
    <cellStyle name="Comma 5 2 17 2" xfId="10986"/>
    <cellStyle name="Comma 5 2 17 2 2" xfId="10987"/>
    <cellStyle name="Comma 5 2 17 2 2 2" xfId="36895"/>
    <cellStyle name="Comma 5 2 17 2 3" xfId="10988"/>
    <cellStyle name="Comma 5 2 17 2 3 2" xfId="40799"/>
    <cellStyle name="Comma 5 2 17 2 4" xfId="10989"/>
    <cellStyle name="Comma 5 2 17 2 4 2" xfId="44860"/>
    <cellStyle name="Comma 5 2 17 2 5" xfId="48952"/>
    <cellStyle name="Comma 5 2 17 2 6" xfId="53099"/>
    <cellStyle name="Comma 5 2 17 2 7" xfId="57361"/>
    <cellStyle name="Comma 5 2 17 2 8" xfId="25693"/>
    <cellStyle name="Comma 5 2 17 2 9" xfId="60515"/>
    <cellStyle name="Comma 5 2 17 3" xfId="10990"/>
    <cellStyle name="Comma 5 2 17 3 2" xfId="31512"/>
    <cellStyle name="Comma 5 2 17 4" xfId="10991"/>
    <cellStyle name="Comma 5 2 17 4 2" xfId="34970"/>
    <cellStyle name="Comma 5 2 17 5" xfId="10992"/>
    <cellStyle name="Comma 5 2 17 5 2" xfId="38876"/>
    <cellStyle name="Comma 5 2 17 6" xfId="10993"/>
    <cellStyle name="Comma 5 2 17 6 2" xfId="42909"/>
    <cellStyle name="Comma 5 2 17 7" xfId="47029"/>
    <cellStyle name="Comma 5 2 17 8" xfId="51148"/>
    <cellStyle name="Comma 5 2 17 9" xfId="55438"/>
    <cellStyle name="Comma 5 2 18" xfId="10994"/>
    <cellStyle name="Comma 5 2 18 10" xfId="25694"/>
    <cellStyle name="Comma 5 2 18 11" xfId="60516"/>
    <cellStyle name="Comma 5 2 18 2" xfId="10995"/>
    <cellStyle name="Comma 5 2 18 2 2" xfId="10996"/>
    <cellStyle name="Comma 5 2 18 2 2 2" xfId="36947"/>
    <cellStyle name="Comma 5 2 18 2 3" xfId="10997"/>
    <cellStyle name="Comma 5 2 18 2 3 2" xfId="40851"/>
    <cellStyle name="Comma 5 2 18 2 4" xfId="10998"/>
    <cellStyle name="Comma 5 2 18 2 4 2" xfId="44912"/>
    <cellStyle name="Comma 5 2 18 2 5" xfId="49004"/>
    <cellStyle name="Comma 5 2 18 2 6" xfId="53151"/>
    <cellStyle name="Comma 5 2 18 2 7" xfId="57413"/>
    <cellStyle name="Comma 5 2 18 2 8" xfId="25695"/>
    <cellStyle name="Comma 5 2 18 2 9" xfId="60517"/>
    <cellStyle name="Comma 5 2 18 3" xfId="10999"/>
    <cellStyle name="Comma 5 2 18 3 2" xfId="31513"/>
    <cellStyle name="Comma 5 2 18 4" xfId="11000"/>
    <cellStyle name="Comma 5 2 18 4 2" xfId="35022"/>
    <cellStyle name="Comma 5 2 18 5" xfId="11001"/>
    <cellStyle name="Comma 5 2 18 5 2" xfId="38928"/>
    <cellStyle name="Comma 5 2 18 6" xfId="11002"/>
    <cellStyle name="Comma 5 2 18 6 2" xfId="42961"/>
    <cellStyle name="Comma 5 2 18 7" xfId="47081"/>
    <cellStyle name="Comma 5 2 18 8" xfId="51200"/>
    <cellStyle name="Comma 5 2 18 9" xfId="55490"/>
    <cellStyle name="Comma 5 2 19" xfId="11003"/>
    <cellStyle name="Comma 5 2 19 2" xfId="11004"/>
    <cellStyle name="Comma 5 2 19 2 2" xfId="35076"/>
    <cellStyle name="Comma 5 2 19 3" xfId="11005"/>
    <cellStyle name="Comma 5 2 19 3 2" xfId="38982"/>
    <cellStyle name="Comma 5 2 19 4" xfId="11006"/>
    <cellStyle name="Comma 5 2 19 4 2" xfId="43015"/>
    <cellStyle name="Comma 5 2 19 5" xfId="47135"/>
    <cellStyle name="Comma 5 2 19 6" xfId="51254"/>
    <cellStyle name="Comma 5 2 19 7" xfId="55544"/>
    <cellStyle name="Comma 5 2 19 8" xfId="25696"/>
    <cellStyle name="Comma 5 2 19 9" xfId="60518"/>
    <cellStyle name="Comma 5 2 2" xfId="11007"/>
    <cellStyle name="Comma 5 2 2 10" xfId="49447"/>
    <cellStyle name="Comma 5 2 2 11" xfId="53754"/>
    <cellStyle name="Comma 5 2 2 12" xfId="25697"/>
    <cellStyle name="Comma 5 2 2 13" xfId="58084"/>
    <cellStyle name="Comma 5 2 2 14" xfId="60519"/>
    <cellStyle name="Comma 5 2 2 2" xfId="11008"/>
    <cellStyle name="Comma 5 2 2 2 10" xfId="53999"/>
    <cellStyle name="Comma 5 2 2 2 11" xfId="25698"/>
    <cellStyle name="Comma 5 2 2 2 12" xfId="60520"/>
    <cellStyle name="Comma 5 2 2 2 2" xfId="11009"/>
    <cellStyle name="Comma 5 2 2 2 2 10" xfId="25699"/>
    <cellStyle name="Comma 5 2 2 2 2 11" xfId="60521"/>
    <cellStyle name="Comma 5 2 2 2 2 2" xfId="11010"/>
    <cellStyle name="Comma 5 2 2 2 2 2 2" xfId="11011"/>
    <cellStyle name="Comma 5 2 2 2 2 2 2 2" xfId="35833"/>
    <cellStyle name="Comma 5 2 2 2 2 2 3" xfId="11012"/>
    <cellStyle name="Comma 5 2 2 2 2 2 3 2" xfId="39739"/>
    <cellStyle name="Comma 5 2 2 2 2 2 4" xfId="11013"/>
    <cellStyle name="Comma 5 2 2 2 2 2 4 2" xfId="43785"/>
    <cellStyle name="Comma 5 2 2 2 2 2 5" xfId="47892"/>
    <cellStyle name="Comma 5 2 2 2 2 2 6" xfId="52024"/>
    <cellStyle name="Comma 5 2 2 2 2 2 7" xfId="56301"/>
    <cellStyle name="Comma 5 2 2 2 2 2 8" xfId="25700"/>
    <cellStyle name="Comma 5 2 2 2 2 2 9" xfId="60522"/>
    <cellStyle name="Comma 5 2 2 2 2 3" xfId="11014"/>
    <cellStyle name="Comma 5 2 2 2 2 3 2" xfId="31516"/>
    <cellStyle name="Comma 5 2 2 2 2 4" xfId="11015"/>
    <cellStyle name="Comma 5 2 2 2 2 4 2" xfId="33888"/>
    <cellStyle name="Comma 5 2 2 2 2 5" xfId="11016"/>
    <cellStyle name="Comma 5 2 2 2 2 5 2" xfId="37817"/>
    <cellStyle name="Comma 5 2 2 2 2 6" xfId="11017"/>
    <cellStyle name="Comma 5 2 2 2 2 6 2" xfId="41834"/>
    <cellStyle name="Comma 5 2 2 2 2 7" xfId="45970"/>
    <cellStyle name="Comma 5 2 2 2 2 8" xfId="50071"/>
    <cellStyle name="Comma 5 2 2 2 2 9" xfId="54379"/>
    <cellStyle name="Comma 5 2 2 2 3" xfId="11018"/>
    <cellStyle name="Comma 5 2 2 2 3 2" xfId="11019"/>
    <cellStyle name="Comma 5 2 2 2 3 2 2" xfId="35438"/>
    <cellStyle name="Comma 5 2 2 2 3 3" xfId="11020"/>
    <cellStyle name="Comma 5 2 2 2 3 3 2" xfId="39344"/>
    <cellStyle name="Comma 5 2 2 2 3 4" xfId="11021"/>
    <cellStyle name="Comma 5 2 2 2 3 4 2" xfId="43386"/>
    <cellStyle name="Comma 5 2 2 2 3 5" xfId="47497"/>
    <cellStyle name="Comma 5 2 2 2 3 6" xfId="51625"/>
    <cellStyle name="Comma 5 2 2 2 3 7" xfId="55906"/>
    <cellStyle name="Comma 5 2 2 2 3 8" xfId="25701"/>
    <cellStyle name="Comma 5 2 2 2 3 9" xfId="60523"/>
    <cellStyle name="Comma 5 2 2 2 4" xfId="11022"/>
    <cellStyle name="Comma 5 2 2 2 4 2" xfId="31515"/>
    <cellStyle name="Comma 5 2 2 2 5" xfId="11023"/>
    <cellStyle name="Comma 5 2 2 2 5 2" xfId="33451"/>
    <cellStyle name="Comma 5 2 2 2 6" xfId="11024"/>
    <cellStyle name="Comma 5 2 2 2 6 2" xfId="37426"/>
    <cellStyle name="Comma 5 2 2 2 7" xfId="11025"/>
    <cellStyle name="Comma 5 2 2 2 7 2" xfId="41440"/>
    <cellStyle name="Comma 5 2 2 2 8" xfId="45580"/>
    <cellStyle name="Comma 5 2 2 2 9" xfId="49671"/>
    <cellStyle name="Comma 5 2 2 3" xfId="11026"/>
    <cellStyle name="Comma 5 2 2 3 10" xfId="25702"/>
    <cellStyle name="Comma 5 2 2 3 11" xfId="60524"/>
    <cellStyle name="Comma 5 2 2 3 2" xfId="11027"/>
    <cellStyle name="Comma 5 2 2 3 2 2" xfId="11028"/>
    <cellStyle name="Comma 5 2 2 3 2 2 2" xfId="35834"/>
    <cellStyle name="Comma 5 2 2 3 2 3" xfId="11029"/>
    <cellStyle name="Comma 5 2 2 3 2 3 2" xfId="39740"/>
    <cellStyle name="Comma 5 2 2 3 2 4" xfId="11030"/>
    <cellStyle name="Comma 5 2 2 3 2 4 2" xfId="43786"/>
    <cellStyle name="Comma 5 2 2 3 2 5" xfId="47893"/>
    <cellStyle name="Comma 5 2 2 3 2 6" xfId="52025"/>
    <cellStyle name="Comma 5 2 2 3 2 7" xfId="56302"/>
    <cellStyle name="Comma 5 2 2 3 2 8" xfId="25703"/>
    <cellStyle name="Comma 5 2 2 3 2 9" xfId="60525"/>
    <cellStyle name="Comma 5 2 2 3 3" xfId="11031"/>
    <cellStyle name="Comma 5 2 2 3 3 2" xfId="31517"/>
    <cellStyle name="Comma 5 2 2 3 4" xfId="11032"/>
    <cellStyle name="Comma 5 2 2 3 4 2" xfId="33889"/>
    <cellStyle name="Comma 5 2 2 3 5" xfId="11033"/>
    <cellStyle name="Comma 5 2 2 3 5 2" xfId="37818"/>
    <cellStyle name="Comma 5 2 2 3 6" xfId="11034"/>
    <cellStyle name="Comma 5 2 2 3 6 2" xfId="41835"/>
    <cellStyle name="Comma 5 2 2 3 7" xfId="45971"/>
    <cellStyle name="Comma 5 2 2 3 8" xfId="50072"/>
    <cellStyle name="Comma 5 2 2 3 9" xfId="54380"/>
    <cellStyle name="Comma 5 2 2 4" xfId="11035"/>
    <cellStyle name="Comma 5 2 2 4 2" xfId="11036"/>
    <cellStyle name="Comma 5 2 2 4 2 2" xfId="35220"/>
    <cellStyle name="Comma 5 2 2 4 3" xfId="11037"/>
    <cellStyle name="Comma 5 2 2 4 3 2" xfId="39126"/>
    <cellStyle name="Comma 5 2 2 4 4" xfId="11038"/>
    <cellStyle name="Comma 5 2 2 4 4 2" xfId="43164"/>
    <cellStyle name="Comma 5 2 2 4 5" xfId="47279"/>
    <cellStyle name="Comma 5 2 2 4 6" xfId="51403"/>
    <cellStyle name="Comma 5 2 2 4 7" xfId="55688"/>
    <cellStyle name="Comma 5 2 2 4 8" xfId="25704"/>
    <cellStyle name="Comma 5 2 2 4 9" xfId="60526"/>
    <cellStyle name="Comma 5 2 2 5" xfId="11039"/>
    <cellStyle name="Comma 5 2 2 5 2" xfId="57818"/>
    <cellStyle name="Comma 5 2 2 5 3" xfId="31514"/>
    <cellStyle name="Comma 5 2 2 6" xfId="11040"/>
    <cellStyle name="Comma 5 2 2 6 2" xfId="33235"/>
    <cellStyle name="Comma 5 2 2 7" xfId="11041"/>
    <cellStyle name="Comma 5 2 2 7 2" xfId="37210"/>
    <cellStyle name="Comma 5 2 2 8" xfId="11042"/>
    <cellStyle name="Comma 5 2 2 8 2" xfId="41224"/>
    <cellStyle name="Comma 5 2 2 9" xfId="45364"/>
    <cellStyle name="Comma 5 2 20" xfId="11043"/>
    <cellStyle name="Comma 5 2 20 2" xfId="11044"/>
    <cellStyle name="Comma 5 2 20 2 2" xfId="35110"/>
    <cellStyle name="Comma 5 2 20 3" xfId="11045"/>
    <cellStyle name="Comma 5 2 20 3 2" xfId="39016"/>
    <cellStyle name="Comma 5 2 20 4" xfId="11046"/>
    <cellStyle name="Comma 5 2 20 4 2" xfId="43049"/>
    <cellStyle name="Comma 5 2 20 5" xfId="47169"/>
    <cellStyle name="Comma 5 2 20 6" xfId="51288"/>
    <cellStyle name="Comma 5 2 20 7" xfId="55578"/>
    <cellStyle name="Comma 5 2 20 8" xfId="25705"/>
    <cellStyle name="Comma 5 2 20 9" xfId="60527"/>
    <cellStyle name="Comma 5 2 21" xfId="11047"/>
    <cellStyle name="Comma 5 2 21 2" xfId="11048"/>
    <cellStyle name="Comma 5 2 21 2 2" xfId="37001"/>
    <cellStyle name="Comma 5 2 21 3" xfId="11049"/>
    <cellStyle name="Comma 5 2 21 3 2" xfId="40905"/>
    <cellStyle name="Comma 5 2 21 4" xfId="11050"/>
    <cellStyle name="Comma 5 2 21 4 2" xfId="44966"/>
    <cellStyle name="Comma 5 2 21 5" xfId="49058"/>
    <cellStyle name="Comma 5 2 21 6" xfId="53205"/>
    <cellStyle name="Comma 5 2 21 7" xfId="57467"/>
    <cellStyle name="Comma 5 2 21 8" xfId="25706"/>
    <cellStyle name="Comma 5 2 21 9" xfId="60528"/>
    <cellStyle name="Comma 5 2 22" xfId="11051"/>
    <cellStyle name="Comma 5 2 22 2" xfId="11052"/>
    <cellStyle name="Comma 5 2 22 2 2" xfId="37058"/>
    <cellStyle name="Comma 5 2 22 3" xfId="11053"/>
    <cellStyle name="Comma 5 2 22 3 2" xfId="40961"/>
    <cellStyle name="Comma 5 2 22 4" xfId="45022"/>
    <cellStyle name="Comma 5 2 22 5" xfId="49114"/>
    <cellStyle name="Comma 5 2 22 6" xfId="53261"/>
    <cellStyle name="Comma 5 2 22 7" xfId="57523"/>
    <cellStyle name="Comma 5 2 22 8" xfId="31504"/>
    <cellStyle name="Comma 5 2 22 9" xfId="60529"/>
    <cellStyle name="Comma 5 2 23" xfId="11054"/>
    <cellStyle name="Comma 5 2 23 2" xfId="11055"/>
    <cellStyle name="Comma 5 2 23 2 2" xfId="41019"/>
    <cellStyle name="Comma 5 2 23 3" xfId="45080"/>
    <cellStyle name="Comma 5 2 23 4" xfId="49172"/>
    <cellStyle name="Comma 5 2 23 5" xfId="53319"/>
    <cellStyle name="Comma 5 2 23 6" xfId="57581"/>
    <cellStyle name="Comma 5 2 23 7" xfId="33123"/>
    <cellStyle name="Comma 5 2 24" xfId="11056"/>
    <cellStyle name="Comma 5 2 24 2" xfId="45142"/>
    <cellStyle name="Comma 5 2 24 3" xfId="49234"/>
    <cellStyle name="Comma 5 2 24 4" xfId="53381"/>
    <cellStyle name="Comma 5 2 24 5" xfId="57643"/>
    <cellStyle name="Comma 5 2 24 6" xfId="37134"/>
    <cellStyle name="Comma 5 2 25" xfId="41144"/>
    <cellStyle name="Comma 5 2 25 2" xfId="49292"/>
    <cellStyle name="Comma 5 2 25 3" xfId="53439"/>
    <cellStyle name="Comma 5 2 25 4" xfId="57701"/>
    <cellStyle name="Comma 5 2 26" xfId="45281"/>
    <cellStyle name="Comma 5 2 26 2" xfId="53498"/>
    <cellStyle name="Comma 5 2 26 3" xfId="57760"/>
    <cellStyle name="Comma 5 2 27" xfId="49332"/>
    <cellStyle name="Comma 5 2 28" xfId="53619"/>
    <cellStyle name="Comma 5 2 29" xfId="25677"/>
    <cellStyle name="Comma 5 2 3" xfId="11057"/>
    <cellStyle name="Comma 5 2 3 10" xfId="53566"/>
    <cellStyle name="Comma 5 2 3 11" xfId="25707"/>
    <cellStyle name="Comma 5 2 3 12" xfId="58190"/>
    <cellStyle name="Comma 5 2 3 13" xfId="60530"/>
    <cellStyle name="Comma 5 2 3 2" xfId="11058"/>
    <cellStyle name="Comma 5 2 3 2 10" xfId="25708"/>
    <cellStyle name="Comma 5 2 3 2 11" xfId="60531"/>
    <cellStyle name="Comma 5 2 3 2 2" xfId="11059"/>
    <cellStyle name="Comma 5 2 3 2 2 2" xfId="11060"/>
    <cellStyle name="Comma 5 2 3 2 2 2 2" xfId="35835"/>
    <cellStyle name="Comma 5 2 3 2 2 3" xfId="11061"/>
    <cellStyle name="Comma 5 2 3 2 2 3 2" xfId="39741"/>
    <cellStyle name="Comma 5 2 3 2 2 4" xfId="11062"/>
    <cellStyle name="Comma 5 2 3 2 2 4 2" xfId="43787"/>
    <cellStyle name="Comma 5 2 3 2 2 5" xfId="47894"/>
    <cellStyle name="Comma 5 2 3 2 2 6" xfId="52026"/>
    <cellStyle name="Comma 5 2 3 2 2 7" xfId="56303"/>
    <cellStyle name="Comma 5 2 3 2 2 8" xfId="25709"/>
    <cellStyle name="Comma 5 2 3 2 2 9" xfId="60532"/>
    <cellStyle name="Comma 5 2 3 2 3" xfId="11063"/>
    <cellStyle name="Comma 5 2 3 2 3 2" xfId="31519"/>
    <cellStyle name="Comma 5 2 3 2 4" xfId="11064"/>
    <cellStyle name="Comma 5 2 3 2 4 2" xfId="33890"/>
    <cellStyle name="Comma 5 2 3 2 5" xfId="11065"/>
    <cellStyle name="Comma 5 2 3 2 5 2" xfId="37819"/>
    <cellStyle name="Comma 5 2 3 2 6" xfId="11066"/>
    <cellStyle name="Comma 5 2 3 2 6 2" xfId="41836"/>
    <cellStyle name="Comma 5 2 3 2 7" xfId="45972"/>
    <cellStyle name="Comma 5 2 3 2 8" xfId="50073"/>
    <cellStyle name="Comma 5 2 3 2 9" xfId="54381"/>
    <cellStyle name="Comma 5 2 3 3" xfId="11067"/>
    <cellStyle name="Comma 5 2 3 3 2" xfId="11068"/>
    <cellStyle name="Comma 5 2 3 3 2 2" xfId="35328"/>
    <cellStyle name="Comma 5 2 3 3 3" xfId="11069"/>
    <cellStyle name="Comma 5 2 3 3 3 2" xfId="39234"/>
    <cellStyle name="Comma 5 2 3 3 4" xfId="11070"/>
    <cellStyle name="Comma 5 2 3 3 4 2" xfId="43275"/>
    <cellStyle name="Comma 5 2 3 3 5" xfId="47387"/>
    <cellStyle name="Comma 5 2 3 3 6" xfId="51514"/>
    <cellStyle name="Comma 5 2 3 3 7" xfId="55796"/>
    <cellStyle name="Comma 5 2 3 3 8" xfId="25710"/>
    <cellStyle name="Comma 5 2 3 3 9" xfId="60533"/>
    <cellStyle name="Comma 5 2 3 4" xfId="11071"/>
    <cellStyle name="Comma 5 2 3 4 2" xfId="31518"/>
    <cellStyle name="Comma 5 2 3 5" xfId="11072"/>
    <cellStyle name="Comma 5 2 3 5 2" xfId="33341"/>
    <cellStyle name="Comma 5 2 3 6" xfId="11073"/>
    <cellStyle name="Comma 5 2 3 6 2" xfId="37316"/>
    <cellStyle name="Comma 5 2 3 7" xfId="11074"/>
    <cellStyle name="Comma 5 2 3 7 2" xfId="41330"/>
    <cellStyle name="Comma 5 2 3 8" xfId="45470"/>
    <cellStyle name="Comma 5 2 3 9" xfId="49560"/>
    <cellStyle name="Comma 5 2 30" xfId="57919"/>
    <cellStyle name="Comma 5 2 31" xfId="60499"/>
    <cellStyle name="Comma 5 2 4" xfId="11075"/>
    <cellStyle name="Comma 5 2 4 10" xfId="25711"/>
    <cellStyle name="Comma 5 2 4 11" xfId="60534"/>
    <cellStyle name="Comma 5 2 4 2" xfId="11076"/>
    <cellStyle name="Comma 5 2 4 2 2" xfId="11077"/>
    <cellStyle name="Comma 5 2 4 2 2 2" xfId="35836"/>
    <cellStyle name="Comma 5 2 4 2 3" xfId="11078"/>
    <cellStyle name="Comma 5 2 4 2 3 2" xfId="39742"/>
    <cellStyle name="Comma 5 2 4 2 4" xfId="11079"/>
    <cellStyle name="Comma 5 2 4 2 4 2" xfId="43788"/>
    <cellStyle name="Comma 5 2 4 2 5" xfId="47895"/>
    <cellStyle name="Comma 5 2 4 2 6" xfId="52027"/>
    <cellStyle name="Comma 5 2 4 2 7" xfId="56304"/>
    <cellStyle name="Comma 5 2 4 2 8" xfId="25712"/>
    <cellStyle name="Comma 5 2 4 2 9" xfId="60535"/>
    <cellStyle name="Comma 5 2 4 3" xfId="11080"/>
    <cellStyle name="Comma 5 2 4 3 2" xfId="31520"/>
    <cellStyle name="Comma 5 2 4 4" xfId="11081"/>
    <cellStyle name="Comma 5 2 4 4 2" xfId="33891"/>
    <cellStyle name="Comma 5 2 4 5" xfId="11082"/>
    <cellStyle name="Comma 5 2 4 5 2" xfId="37820"/>
    <cellStyle name="Comma 5 2 4 6" xfId="11083"/>
    <cellStyle name="Comma 5 2 4 6 2" xfId="41837"/>
    <cellStyle name="Comma 5 2 4 7" xfId="45973"/>
    <cellStyle name="Comma 5 2 4 8" xfId="50074"/>
    <cellStyle name="Comma 5 2 4 9" xfId="54382"/>
    <cellStyle name="Comma 5 2 5" xfId="11084"/>
    <cellStyle name="Comma 5 2 5 10" xfId="25713"/>
    <cellStyle name="Comma 5 2 5 11" xfId="60536"/>
    <cellStyle name="Comma 5 2 5 2" xfId="11085"/>
    <cellStyle name="Comma 5 2 5 2 2" xfId="11086"/>
    <cellStyle name="Comma 5 2 5 2 2 2" xfId="36228"/>
    <cellStyle name="Comma 5 2 5 2 3" xfId="11087"/>
    <cellStyle name="Comma 5 2 5 2 3 2" xfId="40134"/>
    <cellStyle name="Comma 5 2 5 2 4" xfId="11088"/>
    <cellStyle name="Comma 5 2 5 2 4 2" xfId="44195"/>
    <cellStyle name="Comma 5 2 5 2 5" xfId="48287"/>
    <cellStyle name="Comma 5 2 5 2 6" xfId="52434"/>
    <cellStyle name="Comma 5 2 5 2 7" xfId="56696"/>
    <cellStyle name="Comma 5 2 5 2 8" xfId="25714"/>
    <cellStyle name="Comma 5 2 5 2 9" xfId="60537"/>
    <cellStyle name="Comma 5 2 5 3" xfId="11089"/>
    <cellStyle name="Comma 5 2 5 3 2" xfId="31521"/>
    <cellStyle name="Comma 5 2 5 4" xfId="11090"/>
    <cellStyle name="Comma 5 2 5 4 2" xfId="34306"/>
    <cellStyle name="Comma 5 2 5 5" xfId="11091"/>
    <cellStyle name="Comma 5 2 5 5 2" xfId="38212"/>
    <cellStyle name="Comma 5 2 5 6" xfId="11092"/>
    <cellStyle name="Comma 5 2 5 6 2" xfId="42244"/>
    <cellStyle name="Comma 5 2 5 7" xfId="46365"/>
    <cellStyle name="Comma 5 2 5 8" xfId="50482"/>
    <cellStyle name="Comma 5 2 5 9" xfId="54774"/>
    <cellStyle name="Comma 5 2 6" xfId="11093"/>
    <cellStyle name="Comma 5 2 6 10" xfId="25715"/>
    <cellStyle name="Comma 5 2 6 11" xfId="60538"/>
    <cellStyle name="Comma 5 2 6 2" xfId="11094"/>
    <cellStyle name="Comma 5 2 6 2 2" xfId="11095"/>
    <cellStyle name="Comma 5 2 6 2 2 2" xfId="36282"/>
    <cellStyle name="Comma 5 2 6 2 3" xfId="11096"/>
    <cellStyle name="Comma 5 2 6 2 3 2" xfId="40188"/>
    <cellStyle name="Comma 5 2 6 2 4" xfId="11097"/>
    <cellStyle name="Comma 5 2 6 2 4 2" xfId="44249"/>
    <cellStyle name="Comma 5 2 6 2 5" xfId="48341"/>
    <cellStyle name="Comma 5 2 6 2 6" xfId="52488"/>
    <cellStyle name="Comma 5 2 6 2 7" xfId="56750"/>
    <cellStyle name="Comma 5 2 6 2 8" xfId="25716"/>
    <cellStyle name="Comma 5 2 6 2 9" xfId="60539"/>
    <cellStyle name="Comma 5 2 6 3" xfId="11098"/>
    <cellStyle name="Comma 5 2 6 3 2" xfId="31522"/>
    <cellStyle name="Comma 5 2 6 4" xfId="11099"/>
    <cellStyle name="Comma 5 2 6 4 2" xfId="34360"/>
    <cellStyle name="Comma 5 2 6 5" xfId="11100"/>
    <cellStyle name="Comma 5 2 6 5 2" xfId="38266"/>
    <cellStyle name="Comma 5 2 6 6" xfId="11101"/>
    <cellStyle name="Comma 5 2 6 6 2" xfId="42298"/>
    <cellStyle name="Comma 5 2 6 7" xfId="46419"/>
    <cellStyle name="Comma 5 2 6 8" xfId="50536"/>
    <cellStyle name="Comma 5 2 6 9" xfId="54828"/>
    <cellStyle name="Comma 5 2 7" xfId="11102"/>
    <cellStyle name="Comma 5 2 7 10" xfId="25717"/>
    <cellStyle name="Comma 5 2 7 11" xfId="60540"/>
    <cellStyle name="Comma 5 2 7 2" xfId="11103"/>
    <cellStyle name="Comma 5 2 7 2 2" xfId="11104"/>
    <cellStyle name="Comma 5 2 7 2 2 2" xfId="36336"/>
    <cellStyle name="Comma 5 2 7 2 3" xfId="11105"/>
    <cellStyle name="Comma 5 2 7 2 3 2" xfId="40242"/>
    <cellStyle name="Comma 5 2 7 2 4" xfId="11106"/>
    <cellStyle name="Comma 5 2 7 2 4 2" xfId="44303"/>
    <cellStyle name="Comma 5 2 7 2 5" xfId="48395"/>
    <cellStyle name="Comma 5 2 7 2 6" xfId="52542"/>
    <cellStyle name="Comma 5 2 7 2 7" xfId="56804"/>
    <cellStyle name="Comma 5 2 7 2 8" xfId="25718"/>
    <cellStyle name="Comma 5 2 7 2 9" xfId="60541"/>
    <cellStyle name="Comma 5 2 7 3" xfId="11107"/>
    <cellStyle name="Comma 5 2 7 3 2" xfId="31523"/>
    <cellStyle name="Comma 5 2 7 4" xfId="11108"/>
    <cellStyle name="Comma 5 2 7 4 2" xfId="34414"/>
    <cellStyle name="Comma 5 2 7 5" xfId="11109"/>
    <cellStyle name="Comma 5 2 7 5 2" xfId="38320"/>
    <cellStyle name="Comma 5 2 7 6" xfId="11110"/>
    <cellStyle name="Comma 5 2 7 6 2" xfId="42352"/>
    <cellStyle name="Comma 5 2 7 7" xfId="46473"/>
    <cellStyle name="Comma 5 2 7 8" xfId="50590"/>
    <cellStyle name="Comma 5 2 7 9" xfId="54882"/>
    <cellStyle name="Comma 5 2 8" xfId="11111"/>
    <cellStyle name="Comma 5 2 8 10" xfId="25719"/>
    <cellStyle name="Comma 5 2 8 11" xfId="60542"/>
    <cellStyle name="Comma 5 2 8 2" xfId="11112"/>
    <cellStyle name="Comma 5 2 8 2 2" xfId="11113"/>
    <cellStyle name="Comma 5 2 8 2 2 2" xfId="36388"/>
    <cellStyle name="Comma 5 2 8 2 3" xfId="11114"/>
    <cellStyle name="Comma 5 2 8 2 3 2" xfId="40294"/>
    <cellStyle name="Comma 5 2 8 2 4" xfId="11115"/>
    <cellStyle name="Comma 5 2 8 2 4 2" xfId="44355"/>
    <cellStyle name="Comma 5 2 8 2 5" xfId="48447"/>
    <cellStyle name="Comma 5 2 8 2 6" xfId="52594"/>
    <cellStyle name="Comma 5 2 8 2 7" xfId="56856"/>
    <cellStyle name="Comma 5 2 8 2 8" xfId="25720"/>
    <cellStyle name="Comma 5 2 8 2 9" xfId="60543"/>
    <cellStyle name="Comma 5 2 8 3" xfId="11116"/>
    <cellStyle name="Comma 5 2 8 3 2" xfId="31524"/>
    <cellStyle name="Comma 5 2 8 4" xfId="11117"/>
    <cellStyle name="Comma 5 2 8 4 2" xfId="34466"/>
    <cellStyle name="Comma 5 2 8 5" xfId="11118"/>
    <cellStyle name="Comma 5 2 8 5 2" xfId="38372"/>
    <cellStyle name="Comma 5 2 8 6" xfId="11119"/>
    <cellStyle name="Comma 5 2 8 6 2" xfId="42404"/>
    <cellStyle name="Comma 5 2 8 7" xfId="46525"/>
    <cellStyle name="Comma 5 2 8 8" xfId="50642"/>
    <cellStyle name="Comma 5 2 8 9" xfId="54934"/>
    <cellStyle name="Comma 5 2 9" xfId="11120"/>
    <cellStyle name="Comma 5 2 9 10" xfId="25721"/>
    <cellStyle name="Comma 5 2 9 11" xfId="60544"/>
    <cellStyle name="Comma 5 2 9 2" xfId="11121"/>
    <cellStyle name="Comma 5 2 9 2 2" xfId="11122"/>
    <cellStyle name="Comma 5 2 9 2 2 2" xfId="36441"/>
    <cellStyle name="Comma 5 2 9 2 3" xfId="11123"/>
    <cellStyle name="Comma 5 2 9 2 3 2" xfId="40347"/>
    <cellStyle name="Comma 5 2 9 2 4" xfId="11124"/>
    <cellStyle name="Comma 5 2 9 2 4 2" xfId="44408"/>
    <cellStyle name="Comma 5 2 9 2 5" xfId="48500"/>
    <cellStyle name="Comma 5 2 9 2 6" xfId="52647"/>
    <cellStyle name="Comma 5 2 9 2 7" xfId="56909"/>
    <cellStyle name="Comma 5 2 9 2 8" xfId="25722"/>
    <cellStyle name="Comma 5 2 9 2 9" xfId="60545"/>
    <cellStyle name="Comma 5 2 9 3" xfId="11125"/>
    <cellStyle name="Comma 5 2 9 3 2" xfId="31525"/>
    <cellStyle name="Comma 5 2 9 4" xfId="11126"/>
    <cellStyle name="Comma 5 2 9 4 2" xfId="34518"/>
    <cellStyle name="Comma 5 2 9 5" xfId="11127"/>
    <cellStyle name="Comma 5 2 9 5 2" xfId="38424"/>
    <cellStyle name="Comma 5 2 9 6" xfId="11128"/>
    <cellStyle name="Comma 5 2 9 6 2" xfId="42457"/>
    <cellStyle name="Comma 5 2 9 7" xfId="46577"/>
    <cellStyle name="Comma 5 2 9 8" xfId="50696"/>
    <cellStyle name="Comma 5 2 9 9" xfId="54986"/>
    <cellStyle name="Comma 5 20" xfId="11129"/>
    <cellStyle name="Comma 5 20 10" xfId="25723"/>
    <cellStyle name="Comma 5 20 11" xfId="60546"/>
    <cellStyle name="Comma 5 20 2" xfId="11130"/>
    <cellStyle name="Comma 5 20 2 2" xfId="11131"/>
    <cellStyle name="Comma 5 20 2 2 2" xfId="36493"/>
    <cellStyle name="Comma 5 20 2 3" xfId="11132"/>
    <cellStyle name="Comma 5 20 2 3 2" xfId="40399"/>
    <cellStyle name="Comma 5 20 2 4" xfId="11133"/>
    <cellStyle name="Comma 5 20 2 4 2" xfId="44460"/>
    <cellStyle name="Comma 5 20 2 5" xfId="48552"/>
    <cellStyle name="Comma 5 20 2 6" xfId="52699"/>
    <cellStyle name="Comma 5 20 2 7" xfId="56961"/>
    <cellStyle name="Comma 5 20 2 8" xfId="25724"/>
    <cellStyle name="Comma 5 20 2 9" xfId="60547"/>
    <cellStyle name="Comma 5 20 3" xfId="11134"/>
    <cellStyle name="Comma 5 20 3 2" xfId="31526"/>
    <cellStyle name="Comma 5 20 4" xfId="11135"/>
    <cellStyle name="Comma 5 20 4 2" xfId="34570"/>
    <cellStyle name="Comma 5 20 5" xfId="11136"/>
    <cellStyle name="Comma 5 20 5 2" xfId="38476"/>
    <cellStyle name="Comma 5 20 6" xfId="11137"/>
    <cellStyle name="Comma 5 20 6 2" xfId="42509"/>
    <cellStyle name="Comma 5 20 7" xfId="46629"/>
    <cellStyle name="Comma 5 20 8" xfId="50748"/>
    <cellStyle name="Comma 5 20 9" xfId="55038"/>
    <cellStyle name="Comma 5 21" xfId="11138"/>
    <cellStyle name="Comma 5 21 10" xfId="25725"/>
    <cellStyle name="Comma 5 21 11" xfId="60548"/>
    <cellStyle name="Comma 5 21 2" xfId="11139"/>
    <cellStyle name="Comma 5 21 2 2" xfId="11140"/>
    <cellStyle name="Comma 5 21 2 2 2" xfId="36553"/>
    <cellStyle name="Comma 5 21 2 3" xfId="11141"/>
    <cellStyle name="Comma 5 21 2 3 2" xfId="40459"/>
    <cellStyle name="Comma 5 21 2 4" xfId="11142"/>
    <cellStyle name="Comma 5 21 2 4 2" xfId="44520"/>
    <cellStyle name="Comma 5 21 2 5" xfId="48612"/>
    <cellStyle name="Comma 5 21 2 6" xfId="52759"/>
    <cellStyle name="Comma 5 21 2 7" xfId="57021"/>
    <cellStyle name="Comma 5 21 2 8" xfId="25726"/>
    <cellStyle name="Comma 5 21 2 9" xfId="60549"/>
    <cellStyle name="Comma 5 21 3" xfId="11143"/>
    <cellStyle name="Comma 5 21 3 2" xfId="31527"/>
    <cellStyle name="Comma 5 21 4" xfId="11144"/>
    <cellStyle name="Comma 5 21 4 2" xfId="34630"/>
    <cellStyle name="Comma 5 21 5" xfId="11145"/>
    <cellStyle name="Comma 5 21 5 2" xfId="38536"/>
    <cellStyle name="Comma 5 21 6" xfId="11146"/>
    <cellStyle name="Comma 5 21 6 2" xfId="42569"/>
    <cellStyle name="Comma 5 21 7" xfId="46689"/>
    <cellStyle name="Comma 5 21 8" xfId="50808"/>
    <cellStyle name="Comma 5 21 9" xfId="55098"/>
    <cellStyle name="Comma 5 22" xfId="11147"/>
    <cellStyle name="Comma 5 22 10" xfId="25727"/>
    <cellStyle name="Comma 5 22 11" xfId="60550"/>
    <cellStyle name="Comma 5 22 2" xfId="11148"/>
    <cellStyle name="Comma 5 22 2 2" xfId="11149"/>
    <cellStyle name="Comma 5 22 2 2 2" xfId="36611"/>
    <cellStyle name="Comma 5 22 2 3" xfId="11150"/>
    <cellStyle name="Comma 5 22 2 3 2" xfId="40517"/>
    <cellStyle name="Comma 5 22 2 4" xfId="11151"/>
    <cellStyle name="Comma 5 22 2 4 2" xfId="44578"/>
    <cellStyle name="Comma 5 22 2 5" xfId="48670"/>
    <cellStyle name="Comma 5 22 2 6" xfId="52817"/>
    <cellStyle name="Comma 5 22 2 7" xfId="57079"/>
    <cellStyle name="Comma 5 22 2 8" xfId="25728"/>
    <cellStyle name="Comma 5 22 2 9" xfId="60551"/>
    <cellStyle name="Comma 5 22 3" xfId="11152"/>
    <cellStyle name="Comma 5 22 3 2" xfId="31528"/>
    <cellStyle name="Comma 5 22 4" xfId="11153"/>
    <cellStyle name="Comma 5 22 4 2" xfId="34688"/>
    <cellStyle name="Comma 5 22 5" xfId="11154"/>
    <cellStyle name="Comma 5 22 5 2" xfId="38594"/>
    <cellStyle name="Comma 5 22 6" xfId="11155"/>
    <cellStyle name="Comma 5 22 6 2" xfId="42627"/>
    <cellStyle name="Comma 5 22 7" xfId="46747"/>
    <cellStyle name="Comma 5 22 8" xfId="50866"/>
    <cellStyle name="Comma 5 22 9" xfId="55156"/>
    <cellStyle name="Comma 5 23" xfId="11156"/>
    <cellStyle name="Comma 5 23 10" xfId="25729"/>
    <cellStyle name="Comma 5 23 11" xfId="60552"/>
    <cellStyle name="Comma 5 23 2" xfId="11157"/>
    <cellStyle name="Comma 5 23 2 2" xfId="11158"/>
    <cellStyle name="Comma 5 23 2 2 2" xfId="36669"/>
    <cellStyle name="Comma 5 23 2 3" xfId="11159"/>
    <cellStyle name="Comma 5 23 2 3 2" xfId="40574"/>
    <cellStyle name="Comma 5 23 2 4" xfId="11160"/>
    <cellStyle name="Comma 5 23 2 4 2" xfId="44635"/>
    <cellStyle name="Comma 5 23 2 5" xfId="48727"/>
    <cellStyle name="Comma 5 23 2 6" xfId="52874"/>
    <cellStyle name="Comma 5 23 2 7" xfId="57136"/>
    <cellStyle name="Comma 5 23 2 8" xfId="25730"/>
    <cellStyle name="Comma 5 23 2 9" xfId="60553"/>
    <cellStyle name="Comma 5 23 3" xfId="11161"/>
    <cellStyle name="Comma 5 23 3 2" xfId="31529"/>
    <cellStyle name="Comma 5 23 4" xfId="11162"/>
    <cellStyle name="Comma 5 23 4 2" xfId="34745"/>
    <cellStyle name="Comma 5 23 5" xfId="11163"/>
    <cellStyle name="Comma 5 23 5 2" xfId="38651"/>
    <cellStyle name="Comma 5 23 6" xfId="11164"/>
    <cellStyle name="Comma 5 23 6 2" xfId="42684"/>
    <cellStyle name="Comma 5 23 7" xfId="46804"/>
    <cellStyle name="Comma 5 23 8" xfId="50923"/>
    <cellStyle name="Comma 5 23 9" xfId="55213"/>
    <cellStyle name="Comma 5 24" xfId="11165"/>
    <cellStyle name="Comma 5 24 10" xfId="25731"/>
    <cellStyle name="Comma 5 24 11" xfId="60554"/>
    <cellStyle name="Comma 5 24 2" xfId="11166"/>
    <cellStyle name="Comma 5 24 2 2" xfId="11167"/>
    <cellStyle name="Comma 5 24 2 2 2" xfId="36722"/>
    <cellStyle name="Comma 5 24 2 3" xfId="11168"/>
    <cellStyle name="Comma 5 24 2 3 2" xfId="40627"/>
    <cellStyle name="Comma 5 24 2 4" xfId="11169"/>
    <cellStyle name="Comma 5 24 2 4 2" xfId="44688"/>
    <cellStyle name="Comma 5 24 2 5" xfId="48780"/>
    <cellStyle name="Comma 5 24 2 6" xfId="52927"/>
    <cellStyle name="Comma 5 24 2 7" xfId="57189"/>
    <cellStyle name="Comma 5 24 2 8" xfId="25732"/>
    <cellStyle name="Comma 5 24 2 9" xfId="60555"/>
    <cellStyle name="Comma 5 24 3" xfId="11170"/>
    <cellStyle name="Comma 5 24 3 2" xfId="31530"/>
    <cellStyle name="Comma 5 24 4" xfId="11171"/>
    <cellStyle name="Comma 5 24 4 2" xfId="34798"/>
    <cellStyle name="Comma 5 24 5" xfId="11172"/>
    <cellStyle name="Comma 5 24 5 2" xfId="38704"/>
    <cellStyle name="Comma 5 24 6" xfId="11173"/>
    <cellStyle name="Comma 5 24 6 2" xfId="42737"/>
    <cellStyle name="Comma 5 24 7" xfId="46857"/>
    <cellStyle name="Comma 5 24 8" xfId="50976"/>
    <cellStyle name="Comma 5 24 9" xfId="55266"/>
    <cellStyle name="Comma 5 25" xfId="11174"/>
    <cellStyle name="Comma 5 25 10" xfId="25733"/>
    <cellStyle name="Comma 5 25 11" xfId="60556"/>
    <cellStyle name="Comma 5 25 2" xfId="11175"/>
    <cellStyle name="Comma 5 25 2 2" xfId="11176"/>
    <cellStyle name="Comma 5 25 2 2 2" xfId="36785"/>
    <cellStyle name="Comma 5 25 2 3" xfId="11177"/>
    <cellStyle name="Comma 5 25 2 3 2" xfId="40689"/>
    <cellStyle name="Comma 5 25 2 4" xfId="11178"/>
    <cellStyle name="Comma 5 25 2 4 2" xfId="44750"/>
    <cellStyle name="Comma 5 25 2 5" xfId="48842"/>
    <cellStyle name="Comma 5 25 2 6" xfId="52989"/>
    <cellStyle name="Comma 5 25 2 7" xfId="57251"/>
    <cellStyle name="Comma 5 25 2 8" xfId="25734"/>
    <cellStyle name="Comma 5 25 2 9" xfId="60557"/>
    <cellStyle name="Comma 5 25 3" xfId="11179"/>
    <cellStyle name="Comma 5 25 3 2" xfId="31531"/>
    <cellStyle name="Comma 5 25 4" xfId="11180"/>
    <cellStyle name="Comma 5 25 4 2" xfId="34860"/>
    <cellStyle name="Comma 5 25 5" xfId="11181"/>
    <cellStyle name="Comma 5 25 5 2" xfId="38766"/>
    <cellStyle name="Comma 5 25 6" xfId="11182"/>
    <cellStyle name="Comma 5 25 6 2" xfId="42799"/>
    <cellStyle name="Comma 5 25 7" xfId="46919"/>
    <cellStyle name="Comma 5 25 8" xfId="51038"/>
    <cellStyle name="Comma 5 25 9" xfId="55328"/>
    <cellStyle name="Comma 5 26" xfId="11183"/>
    <cellStyle name="Comma 5 26 10" xfId="25735"/>
    <cellStyle name="Comma 5 26 11" xfId="60558"/>
    <cellStyle name="Comma 5 26 2" xfId="11184"/>
    <cellStyle name="Comma 5 26 2 2" xfId="11185"/>
    <cellStyle name="Comma 5 26 2 2 2" xfId="36842"/>
    <cellStyle name="Comma 5 26 2 3" xfId="11186"/>
    <cellStyle name="Comma 5 26 2 3 2" xfId="40746"/>
    <cellStyle name="Comma 5 26 2 4" xfId="11187"/>
    <cellStyle name="Comma 5 26 2 4 2" xfId="44807"/>
    <cellStyle name="Comma 5 26 2 5" xfId="48899"/>
    <cellStyle name="Comma 5 26 2 6" xfId="53046"/>
    <cellStyle name="Comma 5 26 2 7" xfId="57308"/>
    <cellStyle name="Comma 5 26 2 8" xfId="25736"/>
    <cellStyle name="Comma 5 26 2 9" xfId="60559"/>
    <cellStyle name="Comma 5 26 3" xfId="11188"/>
    <cellStyle name="Comma 5 26 3 2" xfId="31532"/>
    <cellStyle name="Comma 5 26 4" xfId="11189"/>
    <cellStyle name="Comma 5 26 4 2" xfId="34917"/>
    <cellStyle name="Comma 5 26 5" xfId="11190"/>
    <cellStyle name="Comma 5 26 5 2" xfId="38823"/>
    <cellStyle name="Comma 5 26 6" xfId="11191"/>
    <cellStyle name="Comma 5 26 6 2" xfId="42856"/>
    <cellStyle name="Comma 5 26 7" xfId="46976"/>
    <cellStyle name="Comma 5 26 8" xfId="51095"/>
    <cellStyle name="Comma 5 26 9" xfId="55385"/>
    <cellStyle name="Comma 5 27" xfId="11192"/>
    <cellStyle name="Comma 5 27 10" xfId="25737"/>
    <cellStyle name="Comma 5 27 11" xfId="60560"/>
    <cellStyle name="Comma 5 27 2" xfId="11193"/>
    <cellStyle name="Comma 5 27 2 2" xfId="11194"/>
    <cellStyle name="Comma 5 27 2 2 2" xfId="36894"/>
    <cellStyle name="Comma 5 27 2 3" xfId="11195"/>
    <cellStyle name="Comma 5 27 2 3 2" xfId="40798"/>
    <cellStyle name="Comma 5 27 2 4" xfId="11196"/>
    <cellStyle name="Comma 5 27 2 4 2" xfId="44859"/>
    <cellStyle name="Comma 5 27 2 5" xfId="48951"/>
    <cellStyle name="Comma 5 27 2 6" xfId="53098"/>
    <cellStyle name="Comma 5 27 2 7" xfId="57360"/>
    <cellStyle name="Comma 5 27 2 8" xfId="25738"/>
    <cellStyle name="Comma 5 27 2 9" xfId="60561"/>
    <cellStyle name="Comma 5 27 3" xfId="11197"/>
    <cellStyle name="Comma 5 27 3 2" xfId="31533"/>
    <cellStyle name="Comma 5 27 4" xfId="11198"/>
    <cellStyle name="Comma 5 27 4 2" xfId="34969"/>
    <cellStyle name="Comma 5 27 5" xfId="11199"/>
    <cellStyle name="Comma 5 27 5 2" xfId="38875"/>
    <cellStyle name="Comma 5 27 6" xfId="11200"/>
    <cellStyle name="Comma 5 27 6 2" xfId="42908"/>
    <cellStyle name="Comma 5 27 7" xfId="47028"/>
    <cellStyle name="Comma 5 27 8" xfId="51147"/>
    <cellStyle name="Comma 5 27 9" xfId="55437"/>
    <cellStyle name="Comma 5 28" xfId="11201"/>
    <cellStyle name="Comma 5 28 10" xfId="25739"/>
    <cellStyle name="Comma 5 28 11" xfId="60562"/>
    <cellStyle name="Comma 5 28 2" xfId="11202"/>
    <cellStyle name="Comma 5 28 2 2" xfId="11203"/>
    <cellStyle name="Comma 5 28 2 2 2" xfId="36946"/>
    <cellStyle name="Comma 5 28 2 3" xfId="11204"/>
    <cellStyle name="Comma 5 28 2 3 2" xfId="40850"/>
    <cellStyle name="Comma 5 28 2 4" xfId="11205"/>
    <cellStyle name="Comma 5 28 2 4 2" xfId="44911"/>
    <cellStyle name="Comma 5 28 2 5" xfId="49003"/>
    <cellStyle name="Comma 5 28 2 6" xfId="53150"/>
    <cellStyle name="Comma 5 28 2 7" xfId="57412"/>
    <cellStyle name="Comma 5 28 2 8" xfId="25740"/>
    <cellStyle name="Comma 5 28 2 9" xfId="60563"/>
    <cellStyle name="Comma 5 28 3" xfId="11206"/>
    <cellStyle name="Comma 5 28 3 2" xfId="31534"/>
    <cellStyle name="Comma 5 28 4" xfId="11207"/>
    <cellStyle name="Comma 5 28 4 2" xfId="35021"/>
    <cellStyle name="Comma 5 28 5" xfId="11208"/>
    <cellStyle name="Comma 5 28 5 2" xfId="38927"/>
    <cellStyle name="Comma 5 28 6" xfId="11209"/>
    <cellStyle name="Comma 5 28 6 2" xfId="42960"/>
    <cellStyle name="Comma 5 28 7" xfId="47080"/>
    <cellStyle name="Comma 5 28 8" xfId="51199"/>
    <cellStyle name="Comma 5 28 9" xfId="55489"/>
    <cellStyle name="Comma 5 29" xfId="11210"/>
    <cellStyle name="Comma 5 29 2" xfId="11211"/>
    <cellStyle name="Comma 5 29 2 2" xfId="35075"/>
    <cellStyle name="Comma 5 29 3" xfId="11212"/>
    <cellStyle name="Comma 5 29 3 2" xfId="38981"/>
    <cellStyle name="Comma 5 29 4" xfId="11213"/>
    <cellStyle name="Comma 5 29 4 2" xfId="43014"/>
    <cellStyle name="Comma 5 29 5" xfId="47134"/>
    <cellStyle name="Comma 5 29 6" xfId="51253"/>
    <cellStyle name="Comma 5 29 7" xfId="55543"/>
    <cellStyle name="Comma 5 29 8" xfId="25741"/>
    <cellStyle name="Comma 5 29 9" xfId="60564"/>
    <cellStyle name="Comma 5 3" xfId="11214"/>
    <cellStyle name="Comma 5 3 10" xfId="11215"/>
    <cellStyle name="Comma 5 3 10 2" xfId="31535"/>
    <cellStyle name="Comma 5 3 11" xfId="11216"/>
    <cellStyle name="Comma 5 3 11 2" xfId="33217"/>
    <cellStyle name="Comma 5 3 12" xfId="11217"/>
    <cellStyle name="Comma 5 3 12 2" xfId="37192"/>
    <cellStyle name="Comma 5 3 13" xfId="11218"/>
    <cellStyle name="Comma 5 3 13 2" xfId="41206"/>
    <cellStyle name="Comma 5 3 14" xfId="11219"/>
    <cellStyle name="Comma 5 3 14 2" xfId="45346"/>
    <cellStyle name="Comma 5 3 15" xfId="49424"/>
    <cellStyle name="Comma 5 3 16" xfId="53753"/>
    <cellStyle name="Comma 5 3 17" xfId="25742"/>
    <cellStyle name="Comma 5 3 18" xfId="57920"/>
    <cellStyle name="Comma 5 3 19" xfId="60565"/>
    <cellStyle name="Comma 5 3 2" xfId="11220"/>
    <cellStyle name="Comma 5 3 2 10" xfId="53981"/>
    <cellStyle name="Comma 5 3 2 11" xfId="25743"/>
    <cellStyle name="Comma 5 3 2 12" xfId="58085"/>
    <cellStyle name="Comma 5 3 2 13" xfId="60566"/>
    <cellStyle name="Comma 5 3 2 2" xfId="11221"/>
    <cellStyle name="Comma 5 3 2 2 10" xfId="25744"/>
    <cellStyle name="Comma 5 3 2 2 11" xfId="60567"/>
    <cellStyle name="Comma 5 3 2 2 2" xfId="11222"/>
    <cellStyle name="Comma 5 3 2 2 2 2" xfId="11223"/>
    <cellStyle name="Comma 5 3 2 2 2 2 2" xfId="35837"/>
    <cellStyle name="Comma 5 3 2 2 2 3" xfId="11224"/>
    <cellStyle name="Comma 5 3 2 2 2 3 2" xfId="39743"/>
    <cellStyle name="Comma 5 3 2 2 2 4" xfId="11225"/>
    <cellStyle name="Comma 5 3 2 2 2 4 2" xfId="43789"/>
    <cellStyle name="Comma 5 3 2 2 2 5" xfId="47896"/>
    <cellStyle name="Comma 5 3 2 2 2 6" xfId="52028"/>
    <cellStyle name="Comma 5 3 2 2 2 7" xfId="56305"/>
    <cellStyle name="Comma 5 3 2 2 2 8" xfId="25745"/>
    <cellStyle name="Comma 5 3 2 2 2 9" xfId="60568"/>
    <cellStyle name="Comma 5 3 2 2 3" xfId="11226"/>
    <cellStyle name="Comma 5 3 2 2 3 2" xfId="31537"/>
    <cellStyle name="Comma 5 3 2 2 4" xfId="11227"/>
    <cellStyle name="Comma 5 3 2 2 4 2" xfId="33892"/>
    <cellStyle name="Comma 5 3 2 2 5" xfId="11228"/>
    <cellStyle name="Comma 5 3 2 2 5 2" xfId="37821"/>
    <cellStyle name="Comma 5 3 2 2 6" xfId="11229"/>
    <cellStyle name="Comma 5 3 2 2 6 2" xfId="41838"/>
    <cellStyle name="Comma 5 3 2 2 7" xfId="45974"/>
    <cellStyle name="Comma 5 3 2 2 8" xfId="50075"/>
    <cellStyle name="Comma 5 3 2 2 9" xfId="54383"/>
    <cellStyle name="Comma 5 3 2 3" xfId="11230"/>
    <cellStyle name="Comma 5 3 2 3 2" xfId="11231"/>
    <cellStyle name="Comma 5 3 2 3 2 2" xfId="35417"/>
    <cellStyle name="Comma 5 3 2 3 3" xfId="11232"/>
    <cellStyle name="Comma 5 3 2 3 3 2" xfId="39323"/>
    <cellStyle name="Comma 5 3 2 3 4" xfId="11233"/>
    <cellStyle name="Comma 5 3 2 3 4 2" xfId="43364"/>
    <cellStyle name="Comma 5 3 2 3 5" xfId="47476"/>
    <cellStyle name="Comma 5 3 2 3 6" xfId="51603"/>
    <cellStyle name="Comma 5 3 2 3 7" xfId="55885"/>
    <cellStyle name="Comma 5 3 2 3 8" xfId="25746"/>
    <cellStyle name="Comma 5 3 2 3 9" xfId="60569"/>
    <cellStyle name="Comma 5 3 2 4" xfId="11234"/>
    <cellStyle name="Comma 5 3 2 4 2" xfId="31536"/>
    <cellStyle name="Comma 5 3 2 5" xfId="11235"/>
    <cellStyle name="Comma 5 3 2 5 2" xfId="33430"/>
    <cellStyle name="Comma 5 3 2 6" xfId="11236"/>
    <cellStyle name="Comma 5 3 2 6 2" xfId="37405"/>
    <cellStyle name="Comma 5 3 2 7" xfId="11237"/>
    <cellStyle name="Comma 5 3 2 7 2" xfId="41419"/>
    <cellStyle name="Comma 5 3 2 8" xfId="45559"/>
    <cellStyle name="Comma 5 3 2 9" xfId="49649"/>
    <cellStyle name="Comma 5 3 3" xfId="11238"/>
    <cellStyle name="Comma 5 3 3 10" xfId="25747"/>
    <cellStyle name="Comma 5 3 3 11" xfId="58191"/>
    <cellStyle name="Comma 5 3 3 12" xfId="60570"/>
    <cellStyle name="Comma 5 3 3 2" xfId="11239"/>
    <cellStyle name="Comma 5 3 3 2 2" xfId="11240"/>
    <cellStyle name="Comma 5 3 3 2 2 2" xfId="35838"/>
    <cellStyle name="Comma 5 3 3 2 3" xfId="11241"/>
    <cellStyle name="Comma 5 3 3 2 3 2" xfId="39744"/>
    <cellStyle name="Comma 5 3 3 2 4" xfId="11242"/>
    <cellStyle name="Comma 5 3 3 2 4 2" xfId="43790"/>
    <cellStyle name="Comma 5 3 3 2 5" xfId="47897"/>
    <cellStyle name="Comma 5 3 3 2 6" xfId="52029"/>
    <cellStyle name="Comma 5 3 3 2 7" xfId="56306"/>
    <cellStyle name="Comma 5 3 3 2 8" xfId="25748"/>
    <cellStyle name="Comma 5 3 3 2 9" xfId="60571"/>
    <cellStyle name="Comma 5 3 3 3" xfId="11243"/>
    <cellStyle name="Comma 5 3 3 3 2" xfId="31538"/>
    <cellStyle name="Comma 5 3 3 4" xfId="11244"/>
    <cellStyle name="Comma 5 3 3 4 2" xfId="33893"/>
    <cellStyle name="Comma 5 3 3 5" xfId="11245"/>
    <cellStyle name="Comma 5 3 3 5 2" xfId="37822"/>
    <cellStyle name="Comma 5 3 3 6" xfId="11246"/>
    <cellStyle name="Comma 5 3 3 6 2" xfId="41839"/>
    <cellStyle name="Comma 5 3 3 7" xfId="45975"/>
    <cellStyle name="Comma 5 3 3 8" xfId="50076"/>
    <cellStyle name="Comma 5 3 3 9" xfId="54384"/>
    <cellStyle name="Comma 5 3 4" xfId="11247"/>
    <cellStyle name="Comma 5 3 4 10" xfId="25749"/>
    <cellStyle name="Comma 5 3 4 11" xfId="60572"/>
    <cellStyle name="Comma 5 3 4 2" xfId="11248"/>
    <cellStyle name="Comma 5 3 4 2 2" xfId="11249"/>
    <cellStyle name="Comma 5 3 4 2 2 2" xfId="36283"/>
    <cellStyle name="Comma 5 3 4 2 3" xfId="11250"/>
    <cellStyle name="Comma 5 3 4 2 3 2" xfId="40189"/>
    <cellStyle name="Comma 5 3 4 2 4" xfId="11251"/>
    <cellStyle name="Comma 5 3 4 2 4 2" xfId="44250"/>
    <cellStyle name="Comma 5 3 4 2 5" xfId="48342"/>
    <cellStyle name="Comma 5 3 4 2 6" xfId="52489"/>
    <cellStyle name="Comma 5 3 4 2 7" xfId="56751"/>
    <cellStyle name="Comma 5 3 4 2 8" xfId="25750"/>
    <cellStyle name="Comma 5 3 4 2 9" xfId="60573"/>
    <cellStyle name="Comma 5 3 4 3" xfId="11252"/>
    <cellStyle name="Comma 5 3 4 3 2" xfId="31539"/>
    <cellStyle name="Comma 5 3 4 4" xfId="11253"/>
    <cellStyle name="Comma 5 3 4 4 2" xfId="34361"/>
    <cellStyle name="Comma 5 3 4 5" xfId="11254"/>
    <cellStyle name="Comma 5 3 4 5 2" xfId="38267"/>
    <cellStyle name="Comma 5 3 4 6" xfId="11255"/>
    <cellStyle name="Comma 5 3 4 6 2" xfId="42299"/>
    <cellStyle name="Comma 5 3 4 7" xfId="46420"/>
    <cellStyle name="Comma 5 3 4 8" xfId="50537"/>
    <cellStyle name="Comma 5 3 4 9" xfId="54829"/>
    <cellStyle name="Comma 5 3 5" xfId="11256"/>
    <cellStyle name="Comma 5 3 5 10" xfId="51380"/>
    <cellStyle name="Comma 5 3 5 11" xfId="55667"/>
    <cellStyle name="Comma 5 3 5 12" xfId="25751"/>
    <cellStyle name="Comma 5 3 5 13" xfId="60574"/>
    <cellStyle name="Comma 5 3 5 2" xfId="11257"/>
    <cellStyle name="Comma 5 3 5 2 2" xfId="25752"/>
    <cellStyle name="Comma 5 3 5 3" xfId="11258"/>
    <cellStyle name="Comma 5 3 5 3 2" xfId="25753"/>
    <cellStyle name="Comma 5 3 5 4" xfId="11259"/>
    <cellStyle name="Comma 5 3 5 4 2" xfId="25754"/>
    <cellStyle name="Comma 5 3 5 5" xfId="11260"/>
    <cellStyle name="Comma 5 3 5 5 2" xfId="31540"/>
    <cellStyle name="Comma 5 3 5 6" xfId="11261"/>
    <cellStyle name="Comma 5 3 5 6 2" xfId="35199"/>
    <cellStyle name="Comma 5 3 5 7" xfId="11262"/>
    <cellStyle name="Comma 5 3 5 7 2" xfId="39105"/>
    <cellStyle name="Comma 5 3 5 8" xfId="11263"/>
    <cellStyle name="Comma 5 3 5 8 2" xfId="43141"/>
    <cellStyle name="Comma 5 3 5 9" xfId="47258"/>
    <cellStyle name="Comma 5 3 6" xfId="11264"/>
    <cellStyle name="Comma 5 3 6 2" xfId="11265"/>
    <cellStyle name="Comma 5 3 6 2 2" xfId="25756"/>
    <cellStyle name="Comma 5 3 6 3" xfId="11266"/>
    <cellStyle name="Comma 5 3 6 3 2" xfId="25757"/>
    <cellStyle name="Comma 5 3 6 4" xfId="11267"/>
    <cellStyle name="Comma 5 3 6 4 2" xfId="31541"/>
    <cellStyle name="Comma 5 3 6 5" xfId="57817"/>
    <cellStyle name="Comma 5 3 6 6" xfId="25755"/>
    <cellStyle name="Comma 5 3 7" xfId="11268"/>
    <cellStyle name="Comma 5 3 7 2" xfId="11269"/>
    <cellStyle name="Comma 5 3 7 2 2" xfId="25759"/>
    <cellStyle name="Comma 5 3 7 3" xfId="11270"/>
    <cellStyle name="Comma 5 3 7 3 2" xfId="25760"/>
    <cellStyle name="Comma 5 3 7 4" xfId="11271"/>
    <cellStyle name="Comma 5 3 7 4 2" xfId="31542"/>
    <cellStyle name="Comma 5 3 7 5" xfId="25758"/>
    <cellStyle name="Comma 5 3 8" xfId="11272"/>
    <cellStyle name="Comma 5 3 8 2" xfId="25761"/>
    <cellStyle name="Comma 5 3 9" xfId="11273"/>
    <cellStyle name="Comma 5 3 9 2" xfId="25762"/>
    <cellStyle name="Comma 5 30" xfId="11274"/>
    <cellStyle name="Comma 5 30 2" xfId="11275"/>
    <cellStyle name="Comma 5 30 2 2" xfId="35099"/>
    <cellStyle name="Comma 5 30 3" xfId="11276"/>
    <cellStyle name="Comma 5 30 3 2" xfId="39005"/>
    <cellStyle name="Comma 5 30 4" xfId="11277"/>
    <cellStyle name="Comma 5 30 4 2" xfId="43038"/>
    <cellStyle name="Comma 5 30 5" xfId="47158"/>
    <cellStyle name="Comma 5 30 6" xfId="51277"/>
    <cellStyle name="Comma 5 30 7" xfId="55567"/>
    <cellStyle name="Comma 5 30 8" xfId="25763"/>
    <cellStyle name="Comma 5 30 9" xfId="60575"/>
    <cellStyle name="Comma 5 31" xfId="11278"/>
    <cellStyle name="Comma 5 31 2" xfId="11279"/>
    <cellStyle name="Comma 5 31 2 2" xfId="37000"/>
    <cellStyle name="Comma 5 31 3" xfId="11280"/>
    <cellStyle name="Comma 5 31 3 2" xfId="40904"/>
    <cellStyle name="Comma 5 31 4" xfId="11281"/>
    <cellStyle name="Comma 5 31 4 2" xfId="44965"/>
    <cellStyle name="Comma 5 31 5" xfId="49057"/>
    <cellStyle name="Comma 5 31 6" xfId="53204"/>
    <cellStyle name="Comma 5 31 7" xfId="57466"/>
    <cellStyle name="Comma 5 31 8" xfId="25764"/>
    <cellStyle name="Comma 5 31 9" xfId="60576"/>
    <cellStyle name="Comma 5 32" xfId="11282"/>
    <cellStyle name="Comma 5 32 2" xfId="11283"/>
    <cellStyle name="Comma 5 32 2 2" xfId="37057"/>
    <cellStyle name="Comma 5 32 3" xfId="11284"/>
    <cellStyle name="Comma 5 32 3 2" xfId="40960"/>
    <cellStyle name="Comma 5 32 4" xfId="11285"/>
    <cellStyle name="Comma 5 32 4 2" xfId="45021"/>
    <cellStyle name="Comma 5 32 5" xfId="49113"/>
    <cellStyle name="Comma 5 32 6" xfId="53260"/>
    <cellStyle name="Comma 5 32 7" xfId="57522"/>
    <cellStyle name="Comma 5 32 8" xfId="31493"/>
    <cellStyle name="Comma 5 32 9" xfId="60577"/>
    <cellStyle name="Comma 5 33" xfId="11286"/>
    <cellStyle name="Comma 5 33 2" xfId="11287"/>
    <cellStyle name="Comma 5 33 2 2" xfId="41018"/>
    <cellStyle name="Comma 5 33 3" xfId="45079"/>
    <cellStyle name="Comma 5 33 4" xfId="49171"/>
    <cellStyle name="Comma 5 33 5" xfId="53318"/>
    <cellStyle name="Comma 5 33 6" xfId="57580"/>
    <cellStyle name="Comma 5 33 7" xfId="33122"/>
    <cellStyle name="Comma 5 34" xfId="11288"/>
    <cellStyle name="Comma 5 34 2" xfId="45141"/>
    <cellStyle name="Comma 5 34 3" xfId="49233"/>
    <cellStyle name="Comma 5 34 4" xfId="53380"/>
    <cellStyle name="Comma 5 34 5" xfId="57642"/>
    <cellStyle name="Comma 5 34 6" xfId="37133"/>
    <cellStyle name="Comma 5 35" xfId="11289"/>
    <cellStyle name="Comma 5 35 2" xfId="49291"/>
    <cellStyle name="Comma 5 35 3" xfId="53438"/>
    <cellStyle name="Comma 5 35 4" xfId="57700"/>
    <cellStyle name="Comma 5 35 5" xfId="41143"/>
    <cellStyle name="Comma 5 36" xfId="45280"/>
    <cellStyle name="Comma 5 36 2" xfId="53497"/>
    <cellStyle name="Comma 5 36 3" xfId="57759"/>
    <cellStyle name="Comma 5 37" xfId="49319"/>
    <cellStyle name="Comma 5 38" xfId="53618"/>
    <cellStyle name="Comma 5 39" xfId="25656"/>
    <cellStyle name="Comma 5 4" xfId="11290"/>
    <cellStyle name="Comma 5 4 10" xfId="53653"/>
    <cellStyle name="Comma 5 4 11" xfId="25765"/>
    <cellStyle name="Comma 5 4 12" xfId="57921"/>
    <cellStyle name="Comma 5 4 13" xfId="60578"/>
    <cellStyle name="Comma 5 4 2" xfId="11291"/>
    <cellStyle name="Comma 5 4 2 10" xfId="25766"/>
    <cellStyle name="Comma 5 4 2 11" xfId="58086"/>
    <cellStyle name="Comma 5 4 2 12" xfId="60579"/>
    <cellStyle name="Comma 5 4 2 2" xfId="11292"/>
    <cellStyle name="Comma 5 4 2 2 2" xfId="11293"/>
    <cellStyle name="Comma 5 4 2 2 2 2" xfId="35839"/>
    <cellStyle name="Comma 5 4 2 2 3" xfId="11294"/>
    <cellStyle name="Comma 5 4 2 2 3 2" xfId="39745"/>
    <cellStyle name="Comma 5 4 2 2 4" xfId="11295"/>
    <cellStyle name="Comma 5 4 2 2 4 2" xfId="43791"/>
    <cellStyle name="Comma 5 4 2 2 5" xfId="47898"/>
    <cellStyle name="Comma 5 4 2 2 6" xfId="52030"/>
    <cellStyle name="Comma 5 4 2 2 7" xfId="56307"/>
    <cellStyle name="Comma 5 4 2 2 8" xfId="25767"/>
    <cellStyle name="Comma 5 4 2 2 9" xfId="60580"/>
    <cellStyle name="Comma 5 4 2 3" xfId="11296"/>
    <cellStyle name="Comma 5 4 2 3 2" xfId="31544"/>
    <cellStyle name="Comma 5 4 2 4" xfId="11297"/>
    <cellStyle name="Comma 5 4 2 4 2" xfId="33894"/>
    <cellStyle name="Comma 5 4 2 5" xfId="11298"/>
    <cellStyle name="Comma 5 4 2 5 2" xfId="37823"/>
    <cellStyle name="Comma 5 4 2 6" xfId="11299"/>
    <cellStyle name="Comma 5 4 2 6 2" xfId="41840"/>
    <cellStyle name="Comma 5 4 2 7" xfId="45976"/>
    <cellStyle name="Comma 5 4 2 8" xfId="50077"/>
    <cellStyle name="Comma 5 4 2 9" xfId="54385"/>
    <cellStyle name="Comma 5 4 3" xfId="11300"/>
    <cellStyle name="Comma 5 4 3 10" xfId="58192"/>
    <cellStyle name="Comma 5 4 3 11" xfId="60581"/>
    <cellStyle name="Comma 5 4 3 2" xfId="11301"/>
    <cellStyle name="Comma 5 4 3 2 2" xfId="31545"/>
    <cellStyle name="Comma 5 4 3 3" xfId="11302"/>
    <cellStyle name="Comma 5 4 3 3 2" xfId="35317"/>
    <cellStyle name="Comma 5 4 3 4" xfId="11303"/>
    <cellStyle name="Comma 5 4 3 4 2" xfId="39223"/>
    <cellStyle name="Comma 5 4 3 5" xfId="11304"/>
    <cellStyle name="Comma 5 4 3 5 2" xfId="43264"/>
    <cellStyle name="Comma 5 4 3 6" xfId="47376"/>
    <cellStyle name="Comma 5 4 3 7" xfId="51503"/>
    <cellStyle name="Comma 5 4 3 8" xfId="55785"/>
    <cellStyle name="Comma 5 4 3 9" xfId="25768"/>
    <cellStyle name="Comma 5 4 4" xfId="11305"/>
    <cellStyle name="Comma 5 4 4 2" xfId="31543"/>
    <cellStyle name="Comma 5 4 5" xfId="11306"/>
    <cellStyle name="Comma 5 4 5 2" xfId="33330"/>
    <cellStyle name="Comma 5 4 6" xfId="11307"/>
    <cellStyle name="Comma 5 4 6 2" xfId="37305"/>
    <cellStyle name="Comma 5 4 7" xfId="11308"/>
    <cellStyle name="Comma 5 4 7 2" xfId="41319"/>
    <cellStyle name="Comma 5 4 8" xfId="11309"/>
    <cellStyle name="Comma 5 4 8 2" xfId="45459"/>
    <cellStyle name="Comma 5 4 9" xfId="49549"/>
    <cellStyle name="Comma 5 40" xfId="57918"/>
    <cellStyle name="Comma 5 41" xfId="60478"/>
    <cellStyle name="Comma 5 5" xfId="11310"/>
    <cellStyle name="Comma 5 5 10" xfId="54114"/>
    <cellStyle name="Comma 5 5 11" xfId="25769"/>
    <cellStyle name="Comma 5 5 12" xfId="57922"/>
    <cellStyle name="Comma 5 5 13" xfId="60582"/>
    <cellStyle name="Comma 5 5 2" xfId="11311"/>
    <cellStyle name="Comma 5 5 2 10" xfId="25770"/>
    <cellStyle name="Comma 5 5 2 11" xfId="58087"/>
    <cellStyle name="Comma 5 5 2 12" xfId="60583"/>
    <cellStyle name="Comma 5 5 2 2" xfId="11312"/>
    <cellStyle name="Comma 5 5 2 2 2" xfId="11313"/>
    <cellStyle name="Comma 5 5 2 2 2 2" xfId="35840"/>
    <cellStyle name="Comma 5 5 2 2 3" xfId="11314"/>
    <cellStyle name="Comma 5 5 2 2 3 2" xfId="39746"/>
    <cellStyle name="Comma 5 5 2 2 4" xfId="11315"/>
    <cellStyle name="Comma 5 5 2 2 4 2" xfId="43792"/>
    <cellStyle name="Comma 5 5 2 2 5" xfId="47899"/>
    <cellStyle name="Comma 5 5 2 2 6" xfId="52031"/>
    <cellStyle name="Comma 5 5 2 2 7" xfId="56308"/>
    <cellStyle name="Comma 5 5 2 2 8" xfId="25771"/>
    <cellStyle name="Comma 5 5 2 2 9" xfId="60584"/>
    <cellStyle name="Comma 5 5 2 3" xfId="11316"/>
    <cellStyle name="Comma 5 5 2 3 2" xfId="31547"/>
    <cellStyle name="Comma 5 5 2 4" xfId="11317"/>
    <cellStyle name="Comma 5 5 2 4 2" xfId="33895"/>
    <cellStyle name="Comma 5 5 2 5" xfId="11318"/>
    <cellStyle name="Comma 5 5 2 5 2" xfId="37824"/>
    <cellStyle name="Comma 5 5 2 6" xfId="11319"/>
    <cellStyle name="Comma 5 5 2 6 2" xfId="41841"/>
    <cellStyle name="Comma 5 5 2 7" xfId="45977"/>
    <cellStyle name="Comma 5 5 2 8" xfId="50078"/>
    <cellStyle name="Comma 5 5 2 9" xfId="54386"/>
    <cellStyle name="Comma 5 5 3" xfId="11320"/>
    <cellStyle name="Comma 5 5 3 10" xfId="60585"/>
    <cellStyle name="Comma 5 5 3 2" xfId="11321"/>
    <cellStyle name="Comma 5 5 3 2 2" xfId="35561"/>
    <cellStyle name="Comma 5 5 3 3" xfId="11322"/>
    <cellStyle name="Comma 5 5 3 3 2" xfId="39467"/>
    <cellStyle name="Comma 5 5 3 4" xfId="11323"/>
    <cellStyle name="Comma 5 5 3 4 2" xfId="43512"/>
    <cellStyle name="Comma 5 5 3 5" xfId="47620"/>
    <cellStyle name="Comma 5 5 3 6" xfId="51751"/>
    <cellStyle name="Comma 5 5 3 7" xfId="56029"/>
    <cellStyle name="Comma 5 5 3 8" xfId="25772"/>
    <cellStyle name="Comma 5 5 3 9" xfId="58193"/>
    <cellStyle name="Comma 5 5 4" xfId="11324"/>
    <cellStyle name="Comma 5 5 4 2" xfId="31546"/>
    <cellStyle name="Comma 5 5 5" xfId="11325"/>
    <cellStyle name="Comma 5 5 5 2" xfId="33570"/>
    <cellStyle name="Comma 5 5 6" xfId="11326"/>
    <cellStyle name="Comma 5 5 6 2" xfId="37545"/>
    <cellStyle name="Comma 5 5 7" xfId="11327"/>
    <cellStyle name="Comma 5 5 7 2" xfId="41559"/>
    <cellStyle name="Comma 5 5 8" xfId="11328"/>
    <cellStyle name="Comma 5 5 8 2" xfId="45698"/>
    <cellStyle name="Comma 5 5 9" xfId="49797"/>
    <cellStyle name="Comma 5 6" xfId="11329"/>
    <cellStyle name="Comma 5 6 10" xfId="54132"/>
    <cellStyle name="Comma 5 6 11" xfId="25773"/>
    <cellStyle name="Comma 5 6 12" xfId="57923"/>
    <cellStyle name="Comma 5 6 13" xfId="60586"/>
    <cellStyle name="Comma 5 6 2" xfId="11330"/>
    <cellStyle name="Comma 5 6 2 10" xfId="25774"/>
    <cellStyle name="Comma 5 6 2 11" xfId="58088"/>
    <cellStyle name="Comma 5 6 2 12" xfId="60587"/>
    <cellStyle name="Comma 5 6 2 2" xfId="11331"/>
    <cellStyle name="Comma 5 6 2 2 2" xfId="11332"/>
    <cellStyle name="Comma 5 6 2 2 2 2" xfId="35841"/>
    <cellStyle name="Comma 5 6 2 2 3" xfId="11333"/>
    <cellStyle name="Comma 5 6 2 2 3 2" xfId="39747"/>
    <cellStyle name="Comma 5 6 2 2 4" xfId="11334"/>
    <cellStyle name="Comma 5 6 2 2 4 2" xfId="43793"/>
    <cellStyle name="Comma 5 6 2 2 5" xfId="47900"/>
    <cellStyle name="Comma 5 6 2 2 6" xfId="52032"/>
    <cellStyle name="Comma 5 6 2 2 7" xfId="56309"/>
    <cellStyle name="Comma 5 6 2 2 8" xfId="25775"/>
    <cellStyle name="Comma 5 6 2 2 9" xfId="60588"/>
    <cellStyle name="Comma 5 6 2 3" xfId="11335"/>
    <cellStyle name="Comma 5 6 2 3 2" xfId="31549"/>
    <cellStyle name="Comma 5 6 2 4" xfId="11336"/>
    <cellStyle name="Comma 5 6 2 4 2" xfId="33896"/>
    <cellStyle name="Comma 5 6 2 5" xfId="11337"/>
    <cellStyle name="Comma 5 6 2 5 2" xfId="37825"/>
    <cellStyle name="Comma 5 6 2 6" xfId="11338"/>
    <cellStyle name="Comma 5 6 2 6 2" xfId="41842"/>
    <cellStyle name="Comma 5 6 2 7" xfId="45978"/>
    <cellStyle name="Comma 5 6 2 8" xfId="50079"/>
    <cellStyle name="Comma 5 6 2 9" xfId="54387"/>
    <cellStyle name="Comma 5 6 3" xfId="11339"/>
    <cellStyle name="Comma 5 6 3 10" xfId="60589"/>
    <cellStyle name="Comma 5 6 3 2" xfId="11340"/>
    <cellStyle name="Comma 5 6 3 2 2" xfId="35579"/>
    <cellStyle name="Comma 5 6 3 3" xfId="11341"/>
    <cellStyle name="Comma 5 6 3 3 2" xfId="39485"/>
    <cellStyle name="Comma 5 6 3 4" xfId="11342"/>
    <cellStyle name="Comma 5 6 3 4 2" xfId="43530"/>
    <cellStyle name="Comma 5 6 3 5" xfId="47638"/>
    <cellStyle name="Comma 5 6 3 6" xfId="51769"/>
    <cellStyle name="Comma 5 6 3 7" xfId="56047"/>
    <cellStyle name="Comma 5 6 3 8" xfId="25776"/>
    <cellStyle name="Comma 5 6 3 9" xfId="58194"/>
    <cellStyle name="Comma 5 6 4" xfId="11343"/>
    <cellStyle name="Comma 5 6 4 2" xfId="31548"/>
    <cellStyle name="Comma 5 6 5" xfId="11344"/>
    <cellStyle name="Comma 5 6 5 2" xfId="33588"/>
    <cellStyle name="Comma 5 6 6" xfId="11345"/>
    <cellStyle name="Comma 5 6 6 2" xfId="37563"/>
    <cellStyle name="Comma 5 6 7" xfId="11346"/>
    <cellStyle name="Comma 5 6 7 2" xfId="41577"/>
    <cellStyle name="Comma 5 6 8" xfId="11347"/>
    <cellStyle name="Comma 5 6 8 2" xfId="45716"/>
    <cellStyle name="Comma 5 6 9" xfId="49815"/>
    <cellStyle name="Comma 5 7" xfId="11348"/>
    <cellStyle name="Comma 5 7 10" xfId="54146"/>
    <cellStyle name="Comma 5 7 11" xfId="25777"/>
    <cellStyle name="Comma 5 7 12" xfId="58083"/>
    <cellStyle name="Comma 5 7 13" xfId="60590"/>
    <cellStyle name="Comma 5 7 2" xfId="11349"/>
    <cellStyle name="Comma 5 7 2 10" xfId="25778"/>
    <cellStyle name="Comma 5 7 2 11" xfId="60591"/>
    <cellStyle name="Comma 5 7 2 2" xfId="11350"/>
    <cellStyle name="Comma 5 7 2 2 2" xfId="11351"/>
    <cellStyle name="Comma 5 7 2 2 2 2" xfId="35842"/>
    <cellStyle name="Comma 5 7 2 2 3" xfId="11352"/>
    <cellStyle name="Comma 5 7 2 2 3 2" xfId="39748"/>
    <cellStyle name="Comma 5 7 2 2 4" xfId="11353"/>
    <cellStyle name="Comma 5 7 2 2 4 2" xfId="43794"/>
    <cellStyle name="Comma 5 7 2 2 5" xfId="47901"/>
    <cellStyle name="Comma 5 7 2 2 6" xfId="52033"/>
    <cellStyle name="Comma 5 7 2 2 7" xfId="56310"/>
    <cellStyle name="Comma 5 7 2 2 8" xfId="25779"/>
    <cellStyle name="Comma 5 7 2 2 9" xfId="60592"/>
    <cellStyle name="Comma 5 7 2 3" xfId="11354"/>
    <cellStyle name="Comma 5 7 2 3 2" xfId="31551"/>
    <cellStyle name="Comma 5 7 2 4" xfId="11355"/>
    <cellStyle name="Comma 5 7 2 4 2" xfId="33897"/>
    <cellStyle name="Comma 5 7 2 5" xfId="11356"/>
    <cellStyle name="Comma 5 7 2 5 2" xfId="37826"/>
    <cellStyle name="Comma 5 7 2 6" xfId="11357"/>
    <cellStyle name="Comma 5 7 2 6 2" xfId="41843"/>
    <cellStyle name="Comma 5 7 2 7" xfId="45979"/>
    <cellStyle name="Comma 5 7 2 8" xfId="50080"/>
    <cellStyle name="Comma 5 7 2 9" xfId="54388"/>
    <cellStyle name="Comma 5 7 3" xfId="11358"/>
    <cellStyle name="Comma 5 7 3 2" xfId="11359"/>
    <cellStyle name="Comma 5 7 3 2 2" xfId="35593"/>
    <cellStyle name="Comma 5 7 3 3" xfId="11360"/>
    <cellStyle name="Comma 5 7 3 3 2" xfId="39499"/>
    <cellStyle name="Comma 5 7 3 4" xfId="11361"/>
    <cellStyle name="Comma 5 7 3 4 2" xfId="43544"/>
    <cellStyle name="Comma 5 7 3 5" xfId="47652"/>
    <cellStyle name="Comma 5 7 3 6" xfId="51783"/>
    <cellStyle name="Comma 5 7 3 7" xfId="56061"/>
    <cellStyle name="Comma 5 7 3 8" xfId="25780"/>
    <cellStyle name="Comma 5 7 3 9" xfId="60593"/>
    <cellStyle name="Comma 5 7 4" xfId="11362"/>
    <cellStyle name="Comma 5 7 4 2" xfId="31550"/>
    <cellStyle name="Comma 5 7 5" xfId="11363"/>
    <cellStyle name="Comma 5 7 5 2" xfId="33602"/>
    <cellStyle name="Comma 5 7 6" xfId="11364"/>
    <cellStyle name="Comma 5 7 6 2" xfId="37577"/>
    <cellStyle name="Comma 5 7 7" xfId="11365"/>
    <cellStyle name="Comma 5 7 7 2" xfId="41591"/>
    <cellStyle name="Comma 5 7 8" xfId="45730"/>
    <cellStyle name="Comma 5 7 9" xfId="49829"/>
    <cellStyle name="Comma 5 8" xfId="11366"/>
    <cellStyle name="Comma 5 8 10" xfId="25781"/>
    <cellStyle name="Comma 5 8 11" xfId="58189"/>
    <cellStyle name="Comma 5 8 12" xfId="60594"/>
    <cellStyle name="Comma 5 8 2" xfId="11367"/>
    <cellStyle name="Comma 5 8 2 2" xfId="11368"/>
    <cellStyle name="Comma 5 8 2 2 2" xfId="36117"/>
    <cellStyle name="Comma 5 8 2 3" xfId="11369"/>
    <cellStyle name="Comma 5 8 2 3 2" xfId="40023"/>
    <cellStyle name="Comma 5 8 2 4" xfId="11370"/>
    <cellStyle name="Comma 5 8 2 4 2" xfId="44084"/>
    <cellStyle name="Comma 5 8 2 5" xfId="48176"/>
    <cellStyle name="Comma 5 8 2 6" xfId="52323"/>
    <cellStyle name="Comma 5 8 2 7" xfId="56585"/>
    <cellStyle name="Comma 5 8 2 8" xfId="25782"/>
    <cellStyle name="Comma 5 8 2 9" xfId="60595"/>
    <cellStyle name="Comma 5 8 3" xfId="11371"/>
    <cellStyle name="Comma 5 8 3 2" xfId="31552"/>
    <cellStyle name="Comma 5 8 4" xfId="11372"/>
    <cellStyle name="Comma 5 8 4 2" xfId="34195"/>
    <cellStyle name="Comma 5 8 5" xfId="11373"/>
    <cellStyle name="Comma 5 8 5 2" xfId="38101"/>
    <cellStyle name="Comma 5 8 6" xfId="11374"/>
    <cellStyle name="Comma 5 8 6 2" xfId="42133"/>
    <cellStyle name="Comma 5 8 7" xfId="46254"/>
    <cellStyle name="Comma 5 8 8" xfId="50371"/>
    <cellStyle name="Comma 5 8 9" xfId="54663"/>
    <cellStyle name="Comma 5 9" xfId="11375"/>
    <cellStyle name="Comma 5 9 10" xfId="25783"/>
    <cellStyle name="Comma 5 9 11" xfId="60596"/>
    <cellStyle name="Comma 5 9 2" xfId="11376"/>
    <cellStyle name="Comma 5 9 2 2" xfId="11377"/>
    <cellStyle name="Comma 5 9 2 2 2" xfId="36110"/>
    <cellStyle name="Comma 5 9 2 3" xfId="11378"/>
    <cellStyle name="Comma 5 9 2 3 2" xfId="40016"/>
    <cellStyle name="Comma 5 9 2 4" xfId="11379"/>
    <cellStyle name="Comma 5 9 2 4 2" xfId="44077"/>
    <cellStyle name="Comma 5 9 2 5" xfId="48169"/>
    <cellStyle name="Comma 5 9 2 6" xfId="52316"/>
    <cellStyle name="Comma 5 9 2 7" xfId="56578"/>
    <cellStyle name="Comma 5 9 2 8" xfId="25784"/>
    <cellStyle name="Comma 5 9 2 9" xfId="60597"/>
    <cellStyle name="Comma 5 9 3" xfId="11380"/>
    <cellStyle name="Comma 5 9 3 2" xfId="31553"/>
    <cellStyle name="Comma 5 9 4" xfId="11381"/>
    <cellStyle name="Comma 5 9 4 2" xfId="34188"/>
    <cellStyle name="Comma 5 9 5" xfId="11382"/>
    <cellStyle name="Comma 5 9 5 2" xfId="38094"/>
    <cellStyle name="Comma 5 9 6" xfId="11383"/>
    <cellStyle name="Comma 5 9 6 2" xfId="42126"/>
    <cellStyle name="Comma 5 9 7" xfId="46247"/>
    <cellStyle name="Comma 5 9 8" xfId="50364"/>
    <cellStyle name="Comma 5 9 9" xfId="54656"/>
    <cellStyle name="Comma 50" xfId="11384"/>
    <cellStyle name="Comma 50 10" xfId="25785"/>
    <cellStyle name="Comma 50 11" xfId="60598"/>
    <cellStyle name="Comma 50 2" xfId="11385"/>
    <cellStyle name="Comma 50 2 2" xfId="11386"/>
    <cellStyle name="Comma 50 2 2 2" xfId="36513"/>
    <cellStyle name="Comma 50 2 3" xfId="11387"/>
    <cellStyle name="Comma 50 2 3 2" xfId="40419"/>
    <cellStyle name="Comma 50 2 4" xfId="11388"/>
    <cellStyle name="Comma 50 2 4 2" xfId="44480"/>
    <cellStyle name="Comma 50 2 5" xfId="48572"/>
    <cellStyle name="Comma 50 2 6" xfId="52719"/>
    <cellStyle name="Comma 50 2 7" xfId="56981"/>
    <cellStyle name="Comma 50 2 8" xfId="25786"/>
    <cellStyle name="Comma 50 2 9" xfId="60599"/>
    <cellStyle name="Comma 50 3" xfId="11389"/>
    <cellStyle name="Comma 50 3 2" xfId="31554"/>
    <cellStyle name="Comma 50 4" xfId="11390"/>
    <cellStyle name="Comma 50 4 2" xfId="34590"/>
    <cellStyle name="Comma 50 5" xfId="11391"/>
    <cellStyle name="Comma 50 5 2" xfId="38496"/>
    <cellStyle name="Comma 50 6" xfId="11392"/>
    <cellStyle name="Comma 50 6 2" xfId="42529"/>
    <cellStyle name="Comma 50 7" xfId="46649"/>
    <cellStyle name="Comma 50 8" xfId="50768"/>
    <cellStyle name="Comma 50 9" xfId="55058"/>
    <cellStyle name="Comma 51" xfId="11393"/>
    <cellStyle name="Comma 51 10" xfId="25787"/>
    <cellStyle name="Comma 51 11" xfId="60600"/>
    <cellStyle name="Comma 51 2" xfId="11394"/>
    <cellStyle name="Comma 51 2 2" xfId="11395"/>
    <cellStyle name="Comma 51 2 2 2" xfId="36507"/>
    <cellStyle name="Comma 51 2 3" xfId="11396"/>
    <cellStyle name="Comma 51 2 3 2" xfId="40413"/>
    <cellStyle name="Comma 51 2 4" xfId="11397"/>
    <cellStyle name="Comma 51 2 4 2" xfId="44474"/>
    <cellStyle name="Comma 51 2 5" xfId="48566"/>
    <cellStyle name="Comma 51 2 6" xfId="52713"/>
    <cellStyle name="Comma 51 2 7" xfId="56975"/>
    <cellStyle name="Comma 51 2 8" xfId="25788"/>
    <cellStyle name="Comma 51 2 9" xfId="60601"/>
    <cellStyle name="Comma 51 3" xfId="11398"/>
    <cellStyle name="Comma 51 3 2" xfId="31555"/>
    <cellStyle name="Comma 51 4" xfId="11399"/>
    <cellStyle name="Comma 51 4 2" xfId="34584"/>
    <cellStyle name="Comma 51 5" xfId="11400"/>
    <cellStyle name="Comma 51 5 2" xfId="38490"/>
    <cellStyle name="Comma 51 6" xfId="11401"/>
    <cellStyle name="Comma 51 6 2" xfId="42523"/>
    <cellStyle name="Comma 51 7" xfId="46643"/>
    <cellStyle name="Comma 51 8" xfId="50762"/>
    <cellStyle name="Comma 51 9" xfId="55052"/>
    <cellStyle name="Comma 52" xfId="11402"/>
    <cellStyle name="Comma 52 10" xfId="25789"/>
    <cellStyle name="Comma 52 11" xfId="60602"/>
    <cellStyle name="Comma 52 2" xfId="11403"/>
    <cellStyle name="Comma 52 2 2" xfId="11404"/>
    <cellStyle name="Comma 52 2 2 2" xfId="36514"/>
    <cellStyle name="Comma 52 2 3" xfId="11405"/>
    <cellStyle name="Comma 52 2 3 2" xfId="40420"/>
    <cellStyle name="Comma 52 2 4" xfId="11406"/>
    <cellStyle name="Comma 52 2 4 2" xfId="44481"/>
    <cellStyle name="Comma 52 2 5" xfId="48573"/>
    <cellStyle name="Comma 52 2 6" xfId="52720"/>
    <cellStyle name="Comma 52 2 7" xfId="56982"/>
    <cellStyle name="Comma 52 2 8" xfId="25790"/>
    <cellStyle name="Comma 52 2 9" xfId="60603"/>
    <cellStyle name="Comma 52 3" xfId="11407"/>
    <cellStyle name="Comma 52 3 2" xfId="31556"/>
    <cellStyle name="Comma 52 4" xfId="11408"/>
    <cellStyle name="Comma 52 4 2" xfId="34591"/>
    <cellStyle name="Comma 52 5" xfId="11409"/>
    <cellStyle name="Comma 52 5 2" xfId="38497"/>
    <cellStyle name="Comma 52 6" xfId="11410"/>
    <cellStyle name="Comma 52 6 2" xfId="42530"/>
    <cellStyle name="Comma 52 7" xfId="46650"/>
    <cellStyle name="Comma 52 8" xfId="50769"/>
    <cellStyle name="Comma 52 9" xfId="55059"/>
    <cellStyle name="Comma 53" xfId="11411"/>
    <cellStyle name="Comma 53 10" xfId="25791"/>
    <cellStyle name="Comma 53 11" xfId="60604"/>
    <cellStyle name="Comma 53 2" xfId="11412"/>
    <cellStyle name="Comma 53 2 2" xfId="11413"/>
    <cellStyle name="Comma 53 2 2 2" xfId="36515"/>
    <cellStyle name="Comma 53 2 3" xfId="11414"/>
    <cellStyle name="Comma 53 2 3 2" xfId="40421"/>
    <cellStyle name="Comma 53 2 4" xfId="11415"/>
    <cellStyle name="Comma 53 2 4 2" xfId="44482"/>
    <cellStyle name="Comma 53 2 5" xfId="48574"/>
    <cellStyle name="Comma 53 2 6" xfId="52721"/>
    <cellStyle name="Comma 53 2 7" xfId="56983"/>
    <cellStyle name="Comma 53 2 8" xfId="25792"/>
    <cellStyle name="Comma 53 2 9" xfId="60605"/>
    <cellStyle name="Comma 53 3" xfId="11416"/>
    <cellStyle name="Comma 53 3 2" xfId="31557"/>
    <cellStyle name="Comma 53 4" xfId="11417"/>
    <cellStyle name="Comma 53 4 2" xfId="34592"/>
    <cellStyle name="Comma 53 5" xfId="11418"/>
    <cellStyle name="Comma 53 5 2" xfId="38498"/>
    <cellStyle name="Comma 53 6" xfId="11419"/>
    <cellStyle name="Comma 53 6 2" xfId="42531"/>
    <cellStyle name="Comma 53 7" xfId="46651"/>
    <cellStyle name="Comma 53 8" xfId="50770"/>
    <cellStyle name="Comma 53 9" xfId="55060"/>
    <cellStyle name="Comma 54" xfId="11420"/>
    <cellStyle name="Comma 54 10" xfId="25793"/>
    <cellStyle name="Comma 54 11" xfId="60606"/>
    <cellStyle name="Comma 54 2" xfId="11421"/>
    <cellStyle name="Comma 54 2 2" xfId="11422"/>
    <cellStyle name="Comma 54 2 2 2" xfId="36573"/>
    <cellStyle name="Comma 54 2 3" xfId="11423"/>
    <cellStyle name="Comma 54 2 3 2" xfId="40479"/>
    <cellStyle name="Comma 54 2 4" xfId="11424"/>
    <cellStyle name="Comma 54 2 4 2" xfId="44540"/>
    <cellStyle name="Comma 54 2 5" xfId="48632"/>
    <cellStyle name="Comma 54 2 6" xfId="52779"/>
    <cellStyle name="Comma 54 2 7" xfId="57041"/>
    <cellStyle name="Comma 54 2 8" xfId="25794"/>
    <cellStyle name="Comma 54 2 9" xfId="60607"/>
    <cellStyle name="Comma 54 3" xfId="11425"/>
    <cellStyle name="Comma 54 3 2" xfId="31558"/>
    <cellStyle name="Comma 54 4" xfId="11426"/>
    <cellStyle name="Comma 54 4 2" xfId="34650"/>
    <cellStyle name="Comma 54 5" xfId="11427"/>
    <cellStyle name="Comma 54 5 2" xfId="38556"/>
    <cellStyle name="Comma 54 6" xfId="11428"/>
    <cellStyle name="Comma 54 6 2" xfId="42589"/>
    <cellStyle name="Comma 54 7" xfId="46709"/>
    <cellStyle name="Comma 54 8" xfId="50828"/>
    <cellStyle name="Comma 54 9" xfId="55118"/>
    <cellStyle name="Comma 55" xfId="11429"/>
    <cellStyle name="Comma 55 10" xfId="25795"/>
    <cellStyle name="Comma 55 11" xfId="60608"/>
    <cellStyle name="Comma 55 2" xfId="11430"/>
    <cellStyle name="Comma 55 2 2" xfId="11431"/>
    <cellStyle name="Comma 55 2 2 2" xfId="36625"/>
    <cellStyle name="Comma 55 2 3" xfId="11432"/>
    <cellStyle name="Comma 55 2 3 2" xfId="40531"/>
    <cellStyle name="Comma 55 2 4" xfId="11433"/>
    <cellStyle name="Comma 55 2 4 2" xfId="44592"/>
    <cellStyle name="Comma 55 2 5" xfId="48684"/>
    <cellStyle name="Comma 55 2 6" xfId="52831"/>
    <cellStyle name="Comma 55 2 7" xfId="57093"/>
    <cellStyle name="Comma 55 2 8" xfId="25796"/>
    <cellStyle name="Comma 55 2 9" xfId="60609"/>
    <cellStyle name="Comma 55 3" xfId="11434"/>
    <cellStyle name="Comma 55 3 2" xfId="31559"/>
    <cellStyle name="Comma 55 4" xfId="11435"/>
    <cellStyle name="Comma 55 4 2" xfId="34702"/>
    <cellStyle name="Comma 55 5" xfId="11436"/>
    <cellStyle name="Comma 55 5 2" xfId="38608"/>
    <cellStyle name="Comma 55 6" xfId="11437"/>
    <cellStyle name="Comma 55 6 2" xfId="42641"/>
    <cellStyle name="Comma 55 7" xfId="46761"/>
    <cellStyle name="Comma 55 8" xfId="50880"/>
    <cellStyle name="Comma 55 9" xfId="55170"/>
    <cellStyle name="Comma 56" xfId="11438"/>
    <cellStyle name="Comma 56 10" xfId="25797"/>
    <cellStyle name="Comma 56 11" xfId="60610"/>
    <cellStyle name="Comma 56 2" xfId="11439"/>
    <cellStyle name="Comma 56 2 2" xfId="11440"/>
    <cellStyle name="Comma 56 2 2 2" xfId="36568"/>
    <cellStyle name="Comma 56 2 3" xfId="11441"/>
    <cellStyle name="Comma 56 2 3 2" xfId="40474"/>
    <cellStyle name="Comma 56 2 4" xfId="11442"/>
    <cellStyle name="Comma 56 2 4 2" xfId="44535"/>
    <cellStyle name="Comma 56 2 5" xfId="48627"/>
    <cellStyle name="Comma 56 2 6" xfId="52774"/>
    <cellStyle name="Comma 56 2 7" xfId="57036"/>
    <cellStyle name="Comma 56 2 8" xfId="25798"/>
    <cellStyle name="Comma 56 2 9" xfId="60611"/>
    <cellStyle name="Comma 56 3" xfId="11443"/>
    <cellStyle name="Comma 56 3 2" xfId="31560"/>
    <cellStyle name="Comma 56 4" xfId="11444"/>
    <cellStyle name="Comma 56 4 2" xfId="34645"/>
    <cellStyle name="Comma 56 5" xfId="11445"/>
    <cellStyle name="Comma 56 5 2" xfId="38551"/>
    <cellStyle name="Comma 56 6" xfId="11446"/>
    <cellStyle name="Comma 56 6 2" xfId="42584"/>
    <cellStyle name="Comma 56 7" xfId="46704"/>
    <cellStyle name="Comma 56 8" xfId="50823"/>
    <cellStyle name="Comma 56 9" xfId="55113"/>
    <cellStyle name="Comma 57" xfId="11447"/>
    <cellStyle name="Comma 57 10" xfId="25799"/>
    <cellStyle name="Comma 57 11" xfId="60612"/>
    <cellStyle name="Comma 57 2" xfId="11448"/>
    <cellStyle name="Comma 57 2 2" xfId="11449"/>
    <cellStyle name="Comma 57 2 2 2" xfId="36626"/>
    <cellStyle name="Comma 57 2 3" xfId="11450"/>
    <cellStyle name="Comma 57 2 3 2" xfId="40532"/>
    <cellStyle name="Comma 57 2 4" xfId="11451"/>
    <cellStyle name="Comma 57 2 4 2" xfId="44593"/>
    <cellStyle name="Comma 57 2 5" xfId="48685"/>
    <cellStyle name="Comma 57 2 6" xfId="52832"/>
    <cellStyle name="Comma 57 2 7" xfId="57094"/>
    <cellStyle name="Comma 57 2 8" xfId="25800"/>
    <cellStyle name="Comma 57 2 9" xfId="60613"/>
    <cellStyle name="Comma 57 3" xfId="11452"/>
    <cellStyle name="Comma 57 3 2" xfId="31561"/>
    <cellStyle name="Comma 57 4" xfId="11453"/>
    <cellStyle name="Comma 57 4 2" xfId="34703"/>
    <cellStyle name="Comma 57 5" xfId="11454"/>
    <cellStyle name="Comma 57 5 2" xfId="38609"/>
    <cellStyle name="Comma 57 6" xfId="11455"/>
    <cellStyle name="Comma 57 6 2" xfId="42642"/>
    <cellStyle name="Comma 57 7" xfId="46762"/>
    <cellStyle name="Comma 57 8" xfId="50881"/>
    <cellStyle name="Comma 57 9" xfId="55171"/>
    <cellStyle name="Comma 58" xfId="11456"/>
    <cellStyle name="Comma 58 10" xfId="25801"/>
    <cellStyle name="Comma 58 11" xfId="60614"/>
    <cellStyle name="Comma 58 2" xfId="11457"/>
    <cellStyle name="Comma 58 2 2" xfId="11458"/>
    <cellStyle name="Comma 58 2 2 2" xfId="36567"/>
    <cellStyle name="Comma 58 2 3" xfId="11459"/>
    <cellStyle name="Comma 58 2 3 2" xfId="40473"/>
    <cellStyle name="Comma 58 2 4" xfId="11460"/>
    <cellStyle name="Comma 58 2 4 2" xfId="44534"/>
    <cellStyle name="Comma 58 2 5" xfId="48626"/>
    <cellStyle name="Comma 58 2 6" xfId="52773"/>
    <cellStyle name="Comma 58 2 7" xfId="57035"/>
    <cellStyle name="Comma 58 2 8" xfId="25802"/>
    <cellStyle name="Comma 58 2 9" xfId="60615"/>
    <cellStyle name="Comma 58 3" xfId="11461"/>
    <cellStyle name="Comma 58 3 2" xfId="31562"/>
    <cellStyle name="Comma 58 4" xfId="11462"/>
    <cellStyle name="Comma 58 4 2" xfId="34644"/>
    <cellStyle name="Comma 58 5" xfId="11463"/>
    <cellStyle name="Comma 58 5 2" xfId="38550"/>
    <cellStyle name="Comma 58 6" xfId="11464"/>
    <cellStyle name="Comma 58 6 2" xfId="42583"/>
    <cellStyle name="Comma 58 7" xfId="46703"/>
    <cellStyle name="Comma 58 8" xfId="50822"/>
    <cellStyle name="Comma 58 9" xfId="55112"/>
    <cellStyle name="Comma 59" xfId="11465"/>
    <cellStyle name="Comma 59 10" xfId="25803"/>
    <cellStyle name="Comma 59 11" xfId="60616"/>
    <cellStyle name="Comma 59 2" xfId="11466"/>
    <cellStyle name="Comma 59 2 2" xfId="11467"/>
    <cellStyle name="Comma 59 2 2 2" xfId="36631"/>
    <cellStyle name="Comma 59 2 3" xfId="11468"/>
    <cellStyle name="Comma 59 2 3 2" xfId="40536"/>
    <cellStyle name="Comma 59 2 4" xfId="11469"/>
    <cellStyle name="Comma 59 2 4 2" xfId="44597"/>
    <cellStyle name="Comma 59 2 5" xfId="48689"/>
    <cellStyle name="Comma 59 2 6" xfId="52836"/>
    <cellStyle name="Comma 59 2 7" xfId="57098"/>
    <cellStyle name="Comma 59 2 8" xfId="25804"/>
    <cellStyle name="Comma 59 2 9" xfId="60617"/>
    <cellStyle name="Comma 59 3" xfId="11470"/>
    <cellStyle name="Comma 59 3 2" xfId="31563"/>
    <cellStyle name="Comma 59 4" xfId="11471"/>
    <cellStyle name="Comma 59 4 2" xfId="34707"/>
    <cellStyle name="Comma 59 5" xfId="11472"/>
    <cellStyle name="Comma 59 5 2" xfId="38613"/>
    <cellStyle name="Comma 59 6" xfId="11473"/>
    <cellStyle name="Comma 59 6 2" xfId="42646"/>
    <cellStyle name="Comma 59 7" xfId="46766"/>
    <cellStyle name="Comma 59 8" xfId="50885"/>
    <cellStyle name="Comma 59 9" xfId="55175"/>
    <cellStyle name="Comma 6" xfId="11474"/>
    <cellStyle name="Comma 6 10" xfId="11475"/>
    <cellStyle name="Comma 6 10 10" xfId="25806"/>
    <cellStyle name="Comma 6 10 11" xfId="60619"/>
    <cellStyle name="Comma 6 10 2" xfId="11476"/>
    <cellStyle name="Comma 6 10 2 2" xfId="11477"/>
    <cellStyle name="Comma 6 10 2 2 2" xfId="36442"/>
    <cellStyle name="Comma 6 10 2 3" xfId="11478"/>
    <cellStyle name="Comma 6 10 2 3 2" xfId="40348"/>
    <cellStyle name="Comma 6 10 2 4" xfId="11479"/>
    <cellStyle name="Comma 6 10 2 4 2" xfId="44409"/>
    <cellStyle name="Comma 6 10 2 5" xfId="48501"/>
    <cellStyle name="Comma 6 10 2 6" xfId="52648"/>
    <cellStyle name="Comma 6 10 2 7" xfId="56910"/>
    <cellStyle name="Comma 6 10 2 8" xfId="25807"/>
    <cellStyle name="Comma 6 10 2 9" xfId="60620"/>
    <cellStyle name="Comma 6 10 3" xfId="11480"/>
    <cellStyle name="Comma 6 10 3 2" xfId="31565"/>
    <cellStyle name="Comma 6 10 4" xfId="11481"/>
    <cellStyle name="Comma 6 10 4 2" xfId="34519"/>
    <cellStyle name="Comma 6 10 5" xfId="11482"/>
    <cellStyle name="Comma 6 10 5 2" xfId="38425"/>
    <cellStyle name="Comma 6 10 6" xfId="11483"/>
    <cellStyle name="Comma 6 10 6 2" xfId="42458"/>
    <cellStyle name="Comma 6 10 7" xfId="46578"/>
    <cellStyle name="Comma 6 10 8" xfId="50697"/>
    <cellStyle name="Comma 6 10 9" xfId="54987"/>
    <cellStyle name="Comma 6 11" xfId="11484"/>
    <cellStyle name="Comma 6 11 10" xfId="25808"/>
    <cellStyle name="Comma 6 11 11" xfId="60621"/>
    <cellStyle name="Comma 6 11 2" xfId="11485"/>
    <cellStyle name="Comma 6 11 2 2" xfId="11486"/>
    <cellStyle name="Comma 6 11 2 2 2" xfId="36495"/>
    <cellStyle name="Comma 6 11 2 3" xfId="11487"/>
    <cellStyle name="Comma 6 11 2 3 2" xfId="40401"/>
    <cellStyle name="Comma 6 11 2 4" xfId="11488"/>
    <cellStyle name="Comma 6 11 2 4 2" xfId="44462"/>
    <cellStyle name="Comma 6 11 2 5" xfId="48554"/>
    <cellStyle name="Comma 6 11 2 6" xfId="52701"/>
    <cellStyle name="Comma 6 11 2 7" xfId="56963"/>
    <cellStyle name="Comma 6 11 2 8" xfId="25809"/>
    <cellStyle name="Comma 6 11 2 9" xfId="60622"/>
    <cellStyle name="Comma 6 11 3" xfId="11489"/>
    <cellStyle name="Comma 6 11 3 2" xfId="31566"/>
    <cellStyle name="Comma 6 11 4" xfId="11490"/>
    <cellStyle name="Comma 6 11 4 2" xfId="34572"/>
    <cellStyle name="Comma 6 11 5" xfId="11491"/>
    <cellStyle name="Comma 6 11 5 2" xfId="38478"/>
    <cellStyle name="Comma 6 11 6" xfId="11492"/>
    <cellStyle name="Comma 6 11 6 2" xfId="42511"/>
    <cellStyle name="Comma 6 11 7" xfId="46631"/>
    <cellStyle name="Comma 6 11 8" xfId="50750"/>
    <cellStyle name="Comma 6 11 9" xfId="55040"/>
    <cellStyle name="Comma 6 12" xfId="11493"/>
    <cellStyle name="Comma 6 12 10" xfId="25810"/>
    <cellStyle name="Comma 6 12 11" xfId="60623"/>
    <cellStyle name="Comma 6 12 2" xfId="11494"/>
    <cellStyle name="Comma 6 12 2 2" xfId="11495"/>
    <cellStyle name="Comma 6 12 2 2 2" xfId="36555"/>
    <cellStyle name="Comma 6 12 2 3" xfId="11496"/>
    <cellStyle name="Comma 6 12 2 3 2" xfId="40461"/>
    <cellStyle name="Comma 6 12 2 4" xfId="11497"/>
    <cellStyle name="Comma 6 12 2 4 2" xfId="44522"/>
    <cellStyle name="Comma 6 12 2 5" xfId="48614"/>
    <cellStyle name="Comma 6 12 2 6" xfId="52761"/>
    <cellStyle name="Comma 6 12 2 7" xfId="57023"/>
    <cellStyle name="Comma 6 12 2 8" xfId="25811"/>
    <cellStyle name="Comma 6 12 2 9" xfId="60624"/>
    <cellStyle name="Comma 6 12 3" xfId="11498"/>
    <cellStyle name="Comma 6 12 3 2" xfId="31567"/>
    <cellStyle name="Comma 6 12 4" xfId="11499"/>
    <cellStyle name="Comma 6 12 4 2" xfId="34632"/>
    <cellStyle name="Comma 6 12 5" xfId="11500"/>
    <cellStyle name="Comma 6 12 5 2" xfId="38538"/>
    <cellStyle name="Comma 6 12 6" xfId="11501"/>
    <cellStyle name="Comma 6 12 6 2" xfId="42571"/>
    <cellStyle name="Comma 6 12 7" xfId="46691"/>
    <cellStyle name="Comma 6 12 8" xfId="50810"/>
    <cellStyle name="Comma 6 12 9" xfId="55100"/>
    <cellStyle name="Comma 6 13" xfId="11502"/>
    <cellStyle name="Comma 6 13 10" xfId="25812"/>
    <cellStyle name="Comma 6 13 11" xfId="60625"/>
    <cellStyle name="Comma 6 13 2" xfId="11503"/>
    <cellStyle name="Comma 6 13 2 2" xfId="11504"/>
    <cellStyle name="Comma 6 13 2 2 2" xfId="36613"/>
    <cellStyle name="Comma 6 13 2 3" xfId="11505"/>
    <cellStyle name="Comma 6 13 2 3 2" xfId="40519"/>
    <cellStyle name="Comma 6 13 2 4" xfId="11506"/>
    <cellStyle name="Comma 6 13 2 4 2" xfId="44580"/>
    <cellStyle name="Comma 6 13 2 5" xfId="48672"/>
    <cellStyle name="Comma 6 13 2 6" xfId="52819"/>
    <cellStyle name="Comma 6 13 2 7" xfId="57081"/>
    <cellStyle name="Comma 6 13 2 8" xfId="25813"/>
    <cellStyle name="Comma 6 13 2 9" xfId="60626"/>
    <cellStyle name="Comma 6 13 3" xfId="11507"/>
    <cellStyle name="Comma 6 13 3 2" xfId="31568"/>
    <cellStyle name="Comma 6 13 4" xfId="11508"/>
    <cellStyle name="Comma 6 13 4 2" xfId="34690"/>
    <cellStyle name="Comma 6 13 5" xfId="11509"/>
    <cellStyle name="Comma 6 13 5 2" xfId="38596"/>
    <cellStyle name="Comma 6 13 6" xfId="11510"/>
    <cellStyle name="Comma 6 13 6 2" xfId="42629"/>
    <cellStyle name="Comma 6 13 7" xfId="46749"/>
    <cellStyle name="Comma 6 13 8" xfId="50868"/>
    <cellStyle name="Comma 6 13 9" xfId="55158"/>
    <cellStyle name="Comma 6 14" xfId="11511"/>
    <cellStyle name="Comma 6 14 10" xfId="25814"/>
    <cellStyle name="Comma 6 14 11" xfId="60627"/>
    <cellStyle name="Comma 6 14 2" xfId="11512"/>
    <cellStyle name="Comma 6 14 2 2" xfId="11513"/>
    <cellStyle name="Comma 6 14 2 2 2" xfId="36671"/>
    <cellStyle name="Comma 6 14 2 3" xfId="11514"/>
    <cellStyle name="Comma 6 14 2 3 2" xfId="40576"/>
    <cellStyle name="Comma 6 14 2 4" xfId="11515"/>
    <cellStyle name="Comma 6 14 2 4 2" xfId="44637"/>
    <cellStyle name="Comma 6 14 2 5" xfId="48729"/>
    <cellStyle name="Comma 6 14 2 6" xfId="52876"/>
    <cellStyle name="Comma 6 14 2 7" xfId="57138"/>
    <cellStyle name="Comma 6 14 2 8" xfId="25815"/>
    <cellStyle name="Comma 6 14 2 9" xfId="60628"/>
    <cellStyle name="Comma 6 14 3" xfId="11516"/>
    <cellStyle name="Comma 6 14 3 2" xfId="31569"/>
    <cellStyle name="Comma 6 14 4" xfId="11517"/>
    <cellStyle name="Comma 6 14 4 2" xfId="34747"/>
    <cellStyle name="Comma 6 14 5" xfId="11518"/>
    <cellStyle name="Comma 6 14 5 2" xfId="38653"/>
    <cellStyle name="Comma 6 14 6" xfId="11519"/>
    <cellStyle name="Comma 6 14 6 2" xfId="42686"/>
    <cellStyle name="Comma 6 14 7" xfId="46806"/>
    <cellStyle name="Comma 6 14 8" xfId="50925"/>
    <cellStyle name="Comma 6 14 9" xfId="55215"/>
    <cellStyle name="Comma 6 15" xfId="11520"/>
    <cellStyle name="Comma 6 15 10" xfId="25816"/>
    <cellStyle name="Comma 6 15 11" xfId="60629"/>
    <cellStyle name="Comma 6 15 2" xfId="11521"/>
    <cellStyle name="Comma 6 15 2 2" xfId="11522"/>
    <cellStyle name="Comma 6 15 2 2 2" xfId="36724"/>
    <cellStyle name="Comma 6 15 2 3" xfId="11523"/>
    <cellStyle name="Comma 6 15 2 3 2" xfId="40629"/>
    <cellStyle name="Comma 6 15 2 4" xfId="11524"/>
    <cellStyle name="Comma 6 15 2 4 2" xfId="44690"/>
    <cellStyle name="Comma 6 15 2 5" xfId="48782"/>
    <cellStyle name="Comma 6 15 2 6" xfId="52929"/>
    <cellStyle name="Comma 6 15 2 7" xfId="57191"/>
    <cellStyle name="Comma 6 15 2 8" xfId="25817"/>
    <cellStyle name="Comma 6 15 2 9" xfId="60630"/>
    <cellStyle name="Comma 6 15 3" xfId="11525"/>
    <cellStyle name="Comma 6 15 3 2" xfId="31570"/>
    <cellStyle name="Comma 6 15 4" xfId="11526"/>
    <cellStyle name="Comma 6 15 4 2" xfId="34800"/>
    <cellStyle name="Comma 6 15 5" xfId="11527"/>
    <cellStyle name="Comma 6 15 5 2" xfId="38706"/>
    <cellStyle name="Comma 6 15 6" xfId="11528"/>
    <cellStyle name="Comma 6 15 6 2" xfId="42739"/>
    <cellStyle name="Comma 6 15 7" xfId="46859"/>
    <cellStyle name="Comma 6 15 8" xfId="50978"/>
    <cellStyle name="Comma 6 15 9" xfId="55268"/>
    <cellStyle name="Comma 6 16" xfId="11529"/>
    <cellStyle name="Comma 6 16 10" xfId="25818"/>
    <cellStyle name="Comma 6 16 11" xfId="60631"/>
    <cellStyle name="Comma 6 16 2" xfId="11530"/>
    <cellStyle name="Comma 6 16 2 2" xfId="11531"/>
    <cellStyle name="Comma 6 16 2 2 2" xfId="36787"/>
    <cellStyle name="Comma 6 16 2 3" xfId="11532"/>
    <cellStyle name="Comma 6 16 2 3 2" xfId="40691"/>
    <cellStyle name="Comma 6 16 2 4" xfId="11533"/>
    <cellStyle name="Comma 6 16 2 4 2" xfId="44752"/>
    <cellStyle name="Comma 6 16 2 5" xfId="48844"/>
    <cellStyle name="Comma 6 16 2 6" xfId="52991"/>
    <cellStyle name="Comma 6 16 2 7" xfId="57253"/>
    <cellStyle name="Comma 6 16 2 8" xfId="25819"/>
    <cellStyle name="Comma 6 16 2 9" xfId="60632"/>
    <cellStyle name="Comma 6 16 3" xfId="11534"/>
    <cellStyle name="Comma 6 16 3 2" xfId="31571"/>
    <cellStyle name="Comma 6 16 4" xfId="11535"/>
    <cellStyle name="Comma 6 16 4 2" xfId="34862"/>
    <cellStyle name="Comma 6 16 5" xfId="11536"/>
    <cellStyle name="Comma 6 16 5 2" xfId="38768"/>
    <cellStyle name="Comma 6 16 6" xfId="11537"/>
    <cellStyle name="Comma 6 16 6 2" xfId="42801"/>
    <cellStyle name="Comma 6 16 7" xfId="46921"/>
    <cellStyle name="Comma 6 16 8" xfId="51040"/>
    <cellStyle name="Comma 6 16 9" xfId="55330"/>
    <cellStyle name="Comma 6 17" xfId="11538"/>
    <cellStyle name="Comma 6 17 10" xfId="25820"/>
    <cellStyle name="Comma 6 17 11" xfId="60633"/>
    <cellStyle name="Comma 6 17 2" xfId="11539"/>
    <cellStyle name="Comma 6 17 2 2" xfId="11540"/>
    <cellStyle name="Comma 6 17 2 2 2" xfId="36844"/>
    <cellStyle name="Comma 6 17 2 3" xfId="11541"/>
    <cellStyle name="Comma 6 17 2 3 2" xfId="40748"/>
    <cellStyle name="Comma 6 17 2 4" xfId="11542"/>
    <cellStyle name="Comma 6 17 2 4 2" xfId="44809"/>
    <cellStyle name="Comma 6 17 2 5" xfId="48901"/>
    <cellStyle name="Comma 6 17 2 6" xfId="53048"/>
    <cellStyle name="Comma 6 17 2 7" xfId="57310"/>
    <cellStyle name="Comma 6 17 2 8" xfId="25821"/>
    <cellStyle name="Comma 6 17 2 9" xfId="60634"/>
    <cellStyle name="Comma 6 17 3" xfId="11543"/>
    <cellStyle name="Comma 6 17 3 2" xfId="31572"/>
    <cellStyle name="Comma 6 17 4" xfId="11544"/>
    <cellStyle name="Comma 6 17 4 2" xfId="34919"/>
    <cellStyle name="Comma 6 17 5" xfId="11545"/>
    <cellStyle name="Comma 6 17 5 2" xfId="38825"/>
    <cellStyle name="Comma 6 17 6" xfId="11546"/>
    <cellStyle name="Comma 6 17 6 2" xfId="42858"/>
    <cellStyle name="Comma 6 17 7" xfId="46978"/>
    <cellStyle name="Comma 6 17 8" xfId="51097"/>
    <cellStyle name="Comma 6 17 9" xfId="55387"/>
    <cellStyle name="Comma 6 18" xfId="11547"/>
    <cellStyle name="Comma 6 18 10" xfId="25822"/>
    <cellStyle name="Comma 6 18 11" xfId="60635"/>
    <cellStyle name="Comma 6 18 2" xfId="11548"/>
    <cellStyle name="Comma 6 18 2 2" xfId="11549"/>
    <cellStyle name="Comma 6 18 2 2 2" xfId="36896"/>
    <cellStyle name="Comma 6 18 2 3" xfId="11550"/>
    <cellStyle name="Comma 6 18 2 3 2" xfId="40800"/>
    <cellStyle name="Comma 6 18 2 4" xfId="11551"/>
    <cellStyle name="Comma 6 18 2 4 2" xfId="44861"/>
    <cellStyle name="Comma 6 18 2 5" xfId="48953"/>
    <cellStyle name="Comma 6 18 2 6" xfId="53100"/>
    <cellStyle name="Comma 6 18 2 7" xfId="57362"/>
    <cellStyle name="Comma 6 18 2 8" xfId="25823"/>
    <cellStyle name="Comma 6 18 2 9" xfId="60636"/>
    <cellStyle name="Comma 6 18 3" xfId="11552"/>
    <cellStyle name="Comma 6 18 3 2" xfId="31573"/>
    <cellStyle name="Comma 6 18 4" xfId="11553"/>
    <cellStyle name="Comma 6 18 4 2" xfId="34971"/>
    <cellStyle name="Comma 6 18 5" xfId="11554"/>
    <cellStyle name="Comma 6 18 5 2" xfId="38877"/>
    <cellStyle name="Comma 6 18 6" xfId="11555"/>
    <cellStyle name="Comma 6 18 6 2" xfId="42910"/>
    <cellStyle name="Comma 6 18 7" xfId="47030"/>
    <cellStyle name="Comma 6 18 8" xfId="51149"/>
    <cellStyle name="Comma 6 18 9" xfId="55439"/>
    <cellStyle name="Comma 6 19" xfId="11556"/>
    <cellStyle name="Comma 6 19 10" xfId="25824"/>
    <cellStyle name="Comma 6 19 11" xfId="60637"/>
    <cellStyle name="Comma 6 19 2" xfId="11557"/>
    <cellStyle name="Comma 6 19 2 2" xfId="11558"/>
    <cellStyle name="Comma 6 19 2 2 2" xfId="36948"/>
    <cellStyle name="Comma 6 19 2 3" xfId="11559"/>
    <cellStyle name="Comma 6 19 2 3 2" xfId="40852"/>
    <cellStyle name="Comma 6 19 2 4" xfId="11560"/>
    <cellStyle name="Comma 6 19 2 4 2" xfId="44913"/>
    <cellStyle name="Comma 6 19 2 5" xfId="49005"/>
    <cellStyle name="Comma 6 19 2 6" xfId="53152"/>
    <cellStyle name="Comma 6 19 2 7" xfId="57414"/>
    <cellStyle name="Comma 6 19 2 8" xfId="25825"/>
    <cellStyle name="Comma 6 19 2 9" xfId="60638"/>
    <cellStyle name="Comma 6 19 3" xfId="11561"/>
    <cellStyle name="Comma 6 19 3 2" xfId="31574"/>
    <cellStyle name="Comma 6 19 4" xfId="11562"/>
    <cellStyle name="Comma 6 19 4 2" xfId="35023"/>
    <cellStyle name="Comma 6 19 5" xfId="11563"/>
    <cellStyle name="Comma 6 19 5 2" xfId="38929"/>
    <cellStyle name="Comma 6 19 6" xfId="11564"/>
    <cellStyle name="Comma 6 19 6 2" xfId="42962"/>
    <cellStyle name="Comma 6 19 7" xfId="47082"/>
    <cellStyle name="Comma 6 19 8" xfId="51201"/>
    <cellStyle name="Comma 6 19 9" xfId="55491"/>
    <cellStyle name="Comma 6 2" xfId="11565"/>
    <cellStyle name="Comma 6 2 10" xfId="45235"/>
    <cellStyle name="Comma 6 2 11" xfId="49333"/>
    <cellStyle name="Comma 6 2 12" xfId="53755"/>
    <cellStyle name="Comma 6 2 13" xfId="25826"/>
    <cellStyle name="Comma 6 2 14" xfId="57925"/>
    <cellStyle name="Comma 6 2 15" xfId="60639"/>
    <cellStyle name="Comma 6 2 2" xfId="11566"/>
    <cellStyle name="Comma 6 2 2 10" xfId="49448"/>
    <cellStyle name="Comma 6 2 2 11" xfId="53832"/>
    <cellStyle name="Comma 6 2 2 12" xfId="25827"/>
    <cellStyle name="Comma 6 2 2 13" xfId="58090"/>
    <cellStyle name="Comma 6 2 2 14" xfId="60640"/>
    <cellStyle name="Comma 6 2 2 2" xfId="11567"/>
    <cellStyle name="Comma 6 2 2 2 10" xfId="54000"/>
    <cellStyle name="Comma 6 2 2 2 11" xfId="25828"/>
    <cellStyle name="Comma 6 2 2 2 12" xfId="60641"/>
    <cellStyle name="Comma 6 2 2 2 2" xfId="11568"/>
    <cellStyle name="Comma 6 2 2 2 2 10" xfId="25829"/>
    <cellStyle name="Comma 6 2 2 2 2 11" xfId="60642"/>
    <cellStyle name="Comma 6 2 2 2 2 2" xfId="11569"/>
    <cellStyle name="Comma 6 2 2 2 2 2 2" xfId="11570"/>
    <cellStyle name="Comma 6 2 2 2 2 2 2 2" xfId="35843"/>
    <cellStyle name="Comma 6 2 2 2 2 2 3" xfId="11571"/>
    <cellStyle name="Comma 6 2 2 2 2 2 3 2" xfId="39749"/>
    <cellStyle name="Comma 6 2 2 2 2 2 4" xfId="11572"/>
    <cellStyle name="Comma 6 2 2 2 2 2 4 2" xfId="43795"/>
    <cellStyle name="Comma 6 2 2 2 2 2 5" xfId="47902"/>
    <cellStyle name="Comma 6 2 2 2 2 2 6" xfId="52034"/>
    <cellStyle name="Comma 6 2 2 2 2 2 7" xfId="56311"/>
    <cellStyle name="Comma 6 2 2 2 2 2 8" xfId="25830"/>
    <cellStyle name="Comma 6 2 2 2 2 2 9" xfId="60643"/>
    <cellStyle name="Comma 6 2 2 2 2 3" xfId="11573"/>
    <cellStyle name="Comma 6 2 2 2 2 3 2" xfId="31578"/>
    <cellStyle name="Comma 6 2 2 2 2 4" xfId="11574"/>
    <cellStyle name="Comma 6 2 2 2 2 4 2" xfId="33898"/>
    <cellStyle name="Comma 6 2 2 2 2 5" xfId="11575"/>
    <cellStyle name="Comma 6 2 2 2 2 5 2" xfId="37827"/>
    <cellStyle name="Comma 6 2 2 2 2 6" xfId="11576"/>
    <cellStyle name="Comma 6 2 2 2 2 6 2" xfId="41844"/>
    <cellStyle name="Comma 6 2 2 2 2 7" xfId="45980"/>
    <cellStyle name="Comma 6 2 2 2 2 8" xfId="50081"/>
    <cellStyle name="Comma 6 2 2 2 2 9" xfId="54389"/>
    <cellStyle name="Comma 6 2 2 2 3" xfId="11577"/>
    <cellStyle name="Comma 6 2 2 2 3 2" xfId="11578"/>
    <cellStyle name="Comma 6 2 2 2 3 2 2" xfId="35439"/>
    <cellStyle name="Comma 6 2 2 2 3 3" xfId="11579"/>
    <cellStyle name="Comma 6 2 2 2 3 3 2" xfId="39345"/>
    <cellStyle name="Comma 6 2 2 2 3 4" xfId="11580"/>
    <cellStyle name="Comma 6 2 2 2 3 4 2" xfId="43387"/>
    <cellStyle name="Comma 6 2 2 2 3 5" xfId="47498"/>
    <cellStyle name="Comma 6 2 2 2 3 6" xfId="51626"/>
    <cellStyle name="Comma 6 2 2 2 3 7" xfId="55907"/>
    <cellStyle name="Comma 6 2 2 2 3 8" xfId="25831"/>
    <cellStyle name="Comma 6 2 2 2 3 9" xfId="60644"/>
    <cellStyle name="Comma 6 2 2 2 4" xfId="11581"/>
    <cellStyle name="Comma 6 2 2 2 4 2" xfId="31577"/>
    <cellStyle name="Comma 6 2 2 2 5" xfId="11582"/>
    <cellStyle name="Comma 6 2 2 2 5 2" xfId="33452"/>
    <cellStyle name="Comma 6 2 2 2 6" xfId="11583"/>
    <cellStyle name="Comma 6 2 2 2 6 2" xfId="37427"/>
    <cellStyle name="Comma 6 2 2 2 7" xfId="11584"/>
    <cellStyle name="Comma 6 2 2 2 7 2" xfId="41441"/>
    <cellStyle name="Comma 6 2 2 2 8" xfId="45581"/>
    <cellStyle name="Comma 6 2 2 2 9" xfId="49672"/>
    <cellStyle name="Comma 6 2 2 3" xfId="11585"/>
    <cellStyle name="Comma 6 2 2 3 10" xfId="25832"/>
    <cellStyle name="Comma 6 2 2 3 11" xfId="60645"/>
    <cellStyle name="Comma 6 2 2 3 2" xfId="11586"/>
    <cellStyle name="Comma 6 2 2 3 2 2" xfId="11587"/>
    <cellStyle name="Comma 6 2 2 3 2 2 2" xfId="35844"/>
    <cellStyle name="Comma 6 2 2 3 2 3" xfId="11588"/>
    <cellStyle name="Comma 6 2 2 3 2 3 2" xfId="39750"/>
    <cellStyle name="Comma 6 2 2 3 2 4" xfId="11589"/>
    <cellStyle name="Comma 6 2 2 3 2 4 2" xfId="43796"/>
    <cellStyle name="Comma 6 2 2 3 2 5" xfId="47903"/>
    <cellStyle name="Comma 6 2 2 3 2 6" xfId="52035"/>
    <cellStyle name="Comma 6 2 2 3 2 7" xfId="56312"/>
    <cellStyle name="Comma 6 2 2 3 2 8" xfId="25833"/>
    <cellStyle name="Comma 6 2 2 3 2 9" xfId="60646"/>
    <cellStyle name="Comma 6 2 2 3 3" xfId="11590"/>
    <cellStyle name="Comma 6 2 2 3 3 2" xfId="31579"/>
    <cellStyle name="Comma 6 2 2 3 4" xfId="11591"/>
    <cellStyle name="Comma 6 2 2 3 4 2" xfId="33899"/>
    <cellStyle name="Comma 6 2 2 3 5" xfId="11592"/>
    <cellStyle name="Comma 6 2 2 3 5 2" xfId="37828"/>
    <cellStyle name="Comma 6 2 2 3 6" xfId="11593"/>
    <cellStyle name="Comma 6 2 2 3 6 2" xfId="41845"/>
    <cellStyle name="Comma 6 2 2 3 7" xfId="45981"/>
    <cellStyle name="Comma 6 2 2 3 8" xfId="50082"/>
    <cellStyle name="Comma 6 2 2 3 9" xfId="54390"/>
    <cellStyle name="Comma 6 2 2 4" xfId="11594"/>
    <cellStyle name="Comma 6 2 2 4 2" xfId="11595"/>
    <cellStyle name="Comma 6 2 2 4 2 2" xfId="35221"/>
    <cellStyle name="Comma 6 2 2 4 3" xfId="11596"/>
    <cellStyle name="Comma 6 2 2 4 3 2" xfId="39127"/>
    <cellStyle name="Comma 6 2 2 4 4" xfId="11597"/>
    <cellStyle name="Comma 6 2 2 4 4 2" xfId="43165"/>
    <cellStyle name="Comma 6 2 2 4 5" xfId="47280"/>
    <cellStyle name="Comma 6 2 2 4 6" xfId="51404"/>
    <cellStyle name="Comma 6 2 2 4 7" xfId="55689"/>
    <cellStyle name="Comma 6 2 2 4 8" xfId="25834"/>
    <cellStyle name="Comma 6 2 2 4 9" xfId="60647"/>
    <cellStyle name="Comma 6 2 2 5" xfId="11598"/>
    <cellStyle name="Comma 6 2 2 5 2" xfId="31576"/>
    <cellStyle name="Comma 6 2 2 6" xfId="11599"/>
    <cellStyle name="Comma 6 2 2 6 2" xfId="33236"/>
    <cellStyle name="Comma 6 2 2 7" xfId="11600"/>
    <cellStyle name="Comma 6 2 2 7 2" xfId="37211"/>
    <cellStyle name="Comma 6 2 2 8" xfId="11601"/>
    <cellStyle name="Comma 6 2 2 8 2" xfId="41225"/>
    <cellStyle name="Comma 6 2 2 9" xfId="45365"/>
    <cellStyle name="Comma 6 2 3" xfId="11602"/>
    <cellStyle name="Comma 6 2 3 10" xfId="53893"/>
    <cellStyle name="Comma 6 2 3 11" xfId="25835"/>
    <cellStyle name="Comma 6 2 3 12" xfId="58196"/>
    <cellStyle name="Comma 6 2 3 13" xfId="60648"/>
    <cellStyle name="Comma 6 2 3 2" xfId="11603"/>
    <cellStyle name="Comma 6 2 3 2 10" xfId="25836"/>
    <cellStyle name="Comma 6 2 3 2 11" xfId="60649"/>
    <cellStyle name="Comma 6 2 3 2 2" xfId="11604"/>
    <cellStyle name="Comma 6 2 3 2 2 2" xfId="11605"/>
    <cellStyle name="Comma 6 2 3 2 2 2 2" xfId="35845"/>
    <cellStyle name="Comma 6 2 3 2 2 3" xfId="11606"/>
    <cellStyle name="Comma 6 2 3 2 2 3 2" xfId="39751"/>
    <cellStyle name="Comma 6 2 3 2 2 4" xfId="11607"/>
    <cellStyle name="Comma 6 2 3 2 2 4 2" xfId="43797"/>
    <cellStyle name="Comma 6 2 3 2 2 5" xfId="47904"/>
    <cellStyle name="Comma 6 2 3 2 2 6" xfId="52036"/>
    <cellStyle name="Comma 6 2 3 2 2 7" xfId="56313"/>
    <cellStyle name="Comma 6 2 3 2 2 8" xfId="25837"/>
    <cellStyle name="Comma 6 2 3 2 2 9" xfId="60650"/>
    <cellStyle name="Comma 6 2 3 2 3" xfId="11608"/>
    <cellStyle name="Comma 6 2 3 2 3 2" xfId="31581"/>
    <cellStyle name="Comma 6 2 3 2 4" xfId="11609"/>
    <cellStyle name="Comma 6 2 3 2 4 2" xfId="33900"/>
    <cellStyle name="Comma 6 2 3 2 5" xfId="11610"/>
    <cellStyle name="Comma 6 2 3 2 5 2" xfId="37829"/>
    <cellStyle name="Comma 6 2 3 2 6" xfId="11611"/>
    <cellStyle name="Comma 6 2 3 2 6 2" xfId="41846"/>
    <cellStyle name="Comma 6 2 3 2 7" xfId="45982"/>
    <cellStyle name="Comma 6 2 3 2 8" xfId="50083"/>
    <cellStyle name="Comma 6 2 3 2 9" xfId="54391"/>
    <cellStyle name="Comma 6 2 3 3" xfId="11612"/>
    <cellStyle name="Comma 6 2 3 3 2" xfId="11613"/>
    <cellStyle name="Comma 6 2 3 3 2 2" xfId="35329"/>
    <cellStyle name="Comma 6 2 3 3 3" xfId="11614"/>
    <cellStyle name="Comma 6 2 3 3 3 2" xfId="39235"/>
    <cellStyle name="Comma 6 2 3 3 4" xfId="11615"/>
    <cellStyle name="Comma 6 2 3 3 4 2" xfId="43276"/>
    <cellStyle name="Comma 6 2 3 3 5" xfId="47388"/>
    <cellStyle name="Comma 6 2 3 3 6" xfId="51515"/>
    <cellStyle name="Comma 6 2 3 3 7" xfId="55797"/>
    <cellStyle name="Comma 6 2 3 3 8" xfId="25838"/>
    <cellStyle name="Comma 6 2 3 3 9" xfId="60651"/>
    <cellStyle name="Comma 6 2 3 4" xfId="11616"/>
    <cellStyle name="Comma 6 2 3 4 2" xfId="31580"/>
    <cellStyle name="Comma 6 2 3 5" xfId="11617"/>
    <cellStyle name="Comma 6 2 3 5 2" xfId="33342"/>
    <cellStyle name="Comma 6 2 3 6" xfId="11618"/>
    <cellStyle name="Comma 6 2 3 6 2" xfId="37317"/>
    <cellStyle name="Comma 6 2 3 7" xfId="11619"/>
    <cellStyle name="Comma 6 2 3 7 2" xfId="41331"/>
    <cellStyle name="Comma 6 2 3 8" xfId="45471"/>
    <cellStyle name="Comma 6 2 3 9" xfId="49561"/>
    <cellStyle name="Comma 6 2 4" xfId="11620"/>
    <cellStyle name="Comma 6 2 4 10" xfId="25839"/>
    <cellStyle name="Comma 6 2 4 11" xfId="60652"/>
    <cellStyle name="Comma 6 2 4 2" xfId="11621"/>
    <cellStyle name="Comma 6 2 4 2 2" xfId="11622"/>
    <cellStyle name="Comma 6 2 4 2 2 2" xfId="35846"/>
    <cellStyle name="Comma 6 2 4 2 3" xfId="11623"/>
    <cellStyle name="Comma 6 2 4 2 3 2" xfId="39752"/>
    <cellStyle name="Comma 6 2 4 2 4" xfId="11624"/>
    <cellStyle name="Comma 6 2 4 2 4 2" xfId="43798"/>
    <cellStyle name="Comma 6 2 4 2 5" xfId="47905"/>
    <cellStyle name="Comma 6 2 4 2 6" xfId="52037"/>
    <cellStyle name="Comma 6 2 4 2 7" xfId="56314"/>
    <cellStyle name="Comma 6 2 4 2 8" xfId="25840"/>
    <cellStyle name="Comma 6 2 4 2 9" xfId="60653"/>
    <cellStyle name="Comma 6 2 4 3" xfId="11625"/>
    <cellStyle name="Comma 6 2 4 3 2" xfId="31582"/>
    <cellStyle name="Comma 6 2 4 4" xfId="11626"/>
    <cellStyle name="Comma 6 2 4 4 2" xfId="33901"/>
    <cellStyle name="Comma 6 2 4 5" xfId="11627"/>
    <cellStyle name="Comma 6 2 4 5 2" xfId="37830"/>
    <cellStyle name="Comma 6 2 4 6" xfId="11628"/>
    <cellStyle name="Comma 6 2 4 6 2" xfId="41847"/>
    <cellStyle name="Comma 6 2 4 7" xfId="45983"/>
    <cellStyle name="Comma 6 2 4 8" xfId="50084"/>
    <cellStyle name="Comma 6 2 4 9" xfId="54392"/>
    <cellStyle name="Comma 6 2 5" xfId="11629"/>
    <cellStyle name="Comma 6 2 5 2" xfId="11630"/>
    <cellStyle name="Comma 6 2 5 2 2" xfId="35111"/>
    <cellStyle name="Comma 6 2 5 3" xfId="11631"/>
    <cellStyle name="Comma 6 2 5 3 2" xfId="39017"/>
    <cellStyle name="Comma 6 2 5 4" xfId="11632"/>
    <cellStyle name="Comma 6 2 5 4 2" xfId="43050"/>
    <cellStyle name="Comma 6 2 5 5" xfId="47170"/>
    <cellStyle name="Comma 6 2 5 6" xfId="51289"/>
    <cellStyle name="Comma 6 2 5 7" xfId="55579"/>
    <cellStyle name="Comma 6 2 5 8" xfId="25841"/>
    <cellStyle name="Comma 6 2 5 9" xfId="60654"/>
    <cellStyle name="Comma 6 2 6" xfId="11633"/>
    <cellStyle name="Comma 6 2 6 2" xfId="57819"/>
    <cellStyle name="Comma 6 2 6 3" xfId="31575"/>
    <cellStyle name="Comma 6 2 6 4" xfId="60655"/>
    <cellStyle name="Comma 6 2 7" xfId="11634"/>
    <cellStyle name="Comma 6 2 7 2" xfId="33070"/>
    <cellStyle name="Comma 6 2 8" xfId="11635"/>
    <cellStyle name="Comma 6 2 8 2" xfId="37089"/>
    <cellStyle name="Comma 6 2 9" xfId="41098"/>
    <cellStyle name="Comma 6 20" xfId="11636"/>
    <cellStyle name="Comma 6 20 2" xfId="11637"/>
    <cellStyle name="Comma 6 20 2 2" xfId="35077"/>
    <cellStyle name="Comma 6 20 3" xfId="11638"/>
    <cellStyle name="Comma 6 20 3 2" xfId="38983"/>
    <cellStyle name="Comma 6 20 4" xfId="11639"/>
    <cellStyle name="Comma 6 20 4 2" xfId="43016"/>
    <cellStyle name="Comma 6 20 5" xfId="47136"/>
    <cellStyle name="Comma 6 20 6" xfId="51255"/>
    <cellStyle name="Comma 6 20 7" xfId="55545"/>
    <cellStyle name="Comma 6 20 8" xfId="25842"/>
    <cellStyle name="Comma 6 20 9" xfId="60656"/>
    <cellStyle name="Comma 6 21" xfId="11640"/>
    <cellStyle name="Comma 6 21 2" xfId="11641"/>
    <cellStyle name="Comma 6 21 2 2" xfId="35102"/>
    <cellStyle name="Comma 6 21 3" xfId="11642"/>
    <cellStyle name="Comma 6 21 3 2" xfId="39008"/>
    <cellStyle name="Comma 6 21 4" xfId="11643"/>
    <cellStyle name="Comma 6 21 4 2" xfId="43041"/>
    <cellStyle name="Comma 6 21 5" xfId="47161"/>
    <cellStyle name="Comma 6 21 6" xfId="51280"/>
    <cellStyle name="Comma 6 21 7" xfId="55570"/>
    <cellStyle name="Comma 6 21 8" xfId="25843"/>
    <cellStyle name="Comma 6 21 9" xfId="60657"/>
    <cellStyle name="Comma 6 22" xfId="11644"/>
    <cellStyle name="Comma 6 22 2" xfId="11645"/>
    <cellStyle name="Comma 6 22 2 2" xfId="37002"/>
    <cellStyle name="Comma 6 22 3" xfId="11646"/>
    <cellStyle name="Comma 6 22 3 2" xfId="40906"/>
    <cellStyle name="Comma 6 22 4" xfId="11647"/>
    <cellStyle name="Comma 6 22 4 2" xfId="44967"/>
    <cellStyle name="Comma 6 22 5" xfId="49059"/>
    <cellStyle name="Comma 6 22 6" xfId="53206"/>
    <cellStyle name="Comma 6 22 7" xfId="57468"/>
    <cellStyle name="Comma 6 22 8" xfId="25844"/>
    <cellStyle name="Comma 6 22 9" xfId="60658"/>
    <cellStyle name="Comma 6 23" xfId="11648"/>
    <cellStyle name="Comma 6 23 2" xfId="11649"/>
    <cellStyle name="Comma 6 23 2 2" xfId="37059"/>
    <cellStyle name="Comma 6 23 3" xfId="11650"/>
    <cellStyle name="Comma 6 23 3 2" xfId="40962"/>
    <cellStyle name="Comma 6 23 4" xfId="45023"/>
    <cellStyle name="Comma 6 23 5" xfId="49115"/>
    <cellStyle name="Comma 6 23 6" xfId="53262"/>
    <cellStyle name="Comma 6 23 7" xfId="57524"/>
    <cellStyle name="Comma 6 23 8" xfId="31564"/>
    <cellStyle name="Comma 6 23 9" xfId="60659"/>
    <cellStyle name="Comma 6 24" xfId="11651"/>
    <cellStyle name="Comma 6 24 2" xfId="11652"/>
    <cellStyle name="Comma 6 24 2 2" xfId="41020"/>
    <cellStyle name="Comma 6 24 3" xfId="45081"/>
    <cellStyle name="Comma 6 24 4" xfId="49173"/>
    <cellStyle name="Comma 6 24 5" xfId="53320"/>
    <cellStyle name="Comma 6 24 6" xfId="57582"/>
    <cellStyle name="Comma 6 24 7" xfId="33124"/>
    <cellStyle name="Comma 6 25" xfId="11653"/>
    <cellStyle name="Comma 6 25 2" xfId="45143"/>
    <cellStyle name="Comma 6 25 3" xfId="49235"/>
    <cellStyle name="Comma 6 25 4" xfId="53382"/>
    <cellStyle name="Comma 6 25 5" xfId="57644"/>
    <cellStyle name="Comma 6 25 6" xfId="37135"/>
    <cellStyle name="Comma 6 26" xfId="41145"/>
    <cellStyle name="Comma 6 26 2" xfId="49293"/>
    <cellStyle name="Comma 6 26 3" xfId="53440"/>
    <cellStyle name="Comma 6 26 4" xfId="57702"/>
    <cellStyle name="Comma 6 27" xfId="45282"/>
    <cellStyle name="Comma 6 27 2" xfId="53499"/>
    <cellStyle name="Comma 6 27 3" xfId="57761"/>
    <cellStyle name="Comma 6 28" xfId="49322"/>
    <cellStyle name="Comma 6 29" xfId="53620"/>
    <cellStyle name="Comma 6 3" xfId="11654"/>
    <cellStyle name="Comma 6 3 10" xfId="49427"/>
    <cellStyle name="Comma 6 3 11" xfId="53865"/>
    <cellStyle name="Comma 6 3 12" xfId="25845"/>
    <cellStyle name="Comma 6 3 13" xfId="58089"/>
    <cellStyle name="Comma 6 3 14" xfId="60660"/>
    <cellStyle name="Comma 6 3 2" xfId="11655"/>
    <cellStyle name="Comma 6 3 2 10" xfId="53984"/>
    <cellStyle name="Comma 6 3 2 11" xfId="25846"/>
    <cellStyle name="Comma 6 3 2 12" xfId="60661"/>
    <cellStyle name="Comma 6 3 2 2" xfId="11656"/>
    <cellStyle name="Comma 6 3 2 2 10" xfId="25847"/>
    <cellStyle name="Comma 6 3 2 2 11" xfId="60662"/>
    <cellStyle name="Comma 6 3 2 2 2" xfId="11657"/>
    <cellStyle name="Comma 6 3 2 2 2 2" xfId="11658"/>
    <cellStyle name="Comma 6 3 2 2 2 2 2" xfId="35847"/>
    <cellStyle name="Comma 6 3 2 2 2 3" xfId="11659"/>
    <cellStyle name="Comma 6 3 2 2 2 3 2" xfId="39753"/>
    <cellStyle name="Comma 6 3 2 2 2 4" xfId="11660"/>
    <cellStyle name="Comma 6 3 2 2 2 4 2" xfId="43799"/>
    <cellStyle name="Comma 6 3 2 2 2 5" xfId="47906"/>
    <cellStyle name="Comma 6 3 2 2 2 6" xfId="52038"/>
    <cellStyle name="Comma 6 3 2 2 2 7" xfId="56315"/>
    <cellStyle name="Comma 6 3 2 2 2 8" xfId="25848"/>
    <cellStyle name="Comma 6 3 2 2 2 9" xfId="60663"/>
    <cellStyle name="Comma 6 3 2 2 3" xfId="11661"/>
    <cellStyle name="Comma 6 3 2 2 3 2" xfId="31585"/>
    <cellStyle name="Comma 6 3 2 2 4" xfId="11662"/>
    <cellStyle name="Comma 6 3 2 2 4 2" xfId="33902"/>
    <cellStyle name="Comma 6 3 2 2 5" xfId="11663"/>
    <cellStyle name="Comma 6 3 2 2 5 2" xfId="37831"/>
    <cellStyle name="Comma 6 3 2 2 6" xfId="11664"/>
    <cellStyle name="Comma 6 3 2 2 6 2" xfId="41848"/>
    <cellStyle name="Comma 6 3 2 2 7" xfId="45984"/>
    <cellStyle name="Comma 6 3 2 2 8" xfId="50085"/>
    <cellStyle name="Comma 6 3 2 2 9" xfId="54393"/>
    <cellStyle name="Comma 6 3 2 3" xfId="11665"/>
    <cellStyle name="Comma 6 3 2 3 2" xfId="11666"/>
    <cellStyle name="Comma 6 3 2 3 2 2" xfId="35420"/>
    <cellStyle name="Comma 6 3 2 3 3" xfId="11667"/>
    <cellStyle name="Comma 6 3 2 3 3 2" xfId="39326"/>
    <cellStyle name="Comma 6 3 2 3 4" xfId="11668"/>
    <cellStyle name="Comma 6 3 2 3 4 2" xfId="43367"/>
    <cellStyle name="Comma 6 3 2 3 5" xfId="47479"/>
    <cellStyle name="Comma 6 3 2 3 6" xfId="51606"/>
    <cellStyle name="Comma 6 3 2 3 7" xfId="55888"/>
    <cellStyle name="Comma 6 3 2 3 8" xfId="25849"/>
    <cellStyle name="Comma 6 3 2 3 9" xfId="60664"/>
    <cellStyle name="Comma 6 3 2 4" xfId="11669"/>
    <cellStyle name="Comma 6 3 2 4 2" xfId="31584"/>
    <cellStyle name="Comma 6 3 2 5" xfId="11670"/>
    <cellStyle name="Comma 6 3 2 5 2" xfId="33433"/>
    <cellStyle name="Comma 6 3 2 6" xfId="11671"/>
    <cellStyle name="Comma 6 3 2 6 2" xfId="37408"/>
    <cellStyle name="Comma 6 3 2 7" xfId="11672"/>
    <cellStyle name="Comma 6 3 2 7 2" xfId="41422"/>
    <cellStyle name="Comma 6 3 2 8" xfId="45562"/>
    <cellStyle name="Comma 6 3 2 9" xfId="49652"/>
    <cellStyle name="Comma 6 3 3" xfId="11673"/>
    <cellStyle name="Comma 6 3 3 10" xfId="25850"/>
    <cellStyle name="Comma 6 3 3 11" xfId="60665"/>
    <cellStyle name="Comma 6 3 3 2" xfId="11674"/>
    <cellStyle name="Comma 6 3 3 2 2" xfId="11675"/>
    <cellStyle name="Comma 6 3 3 2 2 2" xfId="35848"/>
    <cellStyle name="Comma 6 3 3 2 3" xfId="11676"/>
    <cellStyle name="Comma 6 3 3 2 3 2" xfId="39754"/>
    <cellStyle name="Comma 6 3 3 2 4" xfId="11677"/>
    <cellStyle name="Comma 6 3 3 2 4 2" xfId="43800"/>
    <cellStyle name="Comma 6 3 3 2 5" xfId="47907"/>
    <cellStyle name="Comma 6 3 3 2 6" xfId="52039"/>
    <cellStyle name="Comma 6 3 3 2 7" xfId="56316"/>
    <cellStyle name="Comma 6 3 3 2 8" xfId="25851"/>
    <cellStyle name="Comma 6 3 3 2 9" xfId="60666"/>
    <cellStyle name="Comma 6 3 3 3" xfId="11678"/>
    <cellStyle name="Comma 6 3 3 3 2" xfId="31586"/>
    <cellStyle name="Comma 6 3 3 4" xfId="11679"/>
    <cellStyle name="Comma 6 3 3 4 2" xfId="33903"/>
    <cellStyle name="Comma 6 3 3 5" xfId="11680"/>
    <cellStyle name="Comma 6 3 3 5 2" xfId="37832"/>
    <cellStyle name="Comma 6 3 3 6" xfId="11681"/>
    <cellStyle name="Comma 6 3 3 6 2" xfId="41849"/>
    <cellStyle name="Comma 6 3 3 7" xfId="45985"/>
    <cellStyle name="Comma 6 3 3 8" xfId="50086"/>
    <cellStyle name="Comma 6 3 3 9" xfId="54394"/>
    <cellStyle name="Comma 6 3 4" xfId="11682"/>
    <cellStyle name="Comma 6 3 4 2" xfId="11683"/>
    <cellStyle name="Comma 6 3 4 2 2" xfId="35202"/>
    <cellStyle name="Comma 6 3 4 3" xfId="11684"/>
    <cellStyle name="Comma 6 3 4 3 2" xfId="39108"/>
    <cellStyle name="Comma 6 3 4 4" xfId="11685"/>
    <cellStyle name="Comma 6 3 4 4 2" xfId="43144"/>
    <cellStyle name="Comma 6 3 4 5" xfId="47261"/>
    <cellStyle name="Comma 6 3 4 6" xfId="51383"/>
    <cellStyle name="Comma 6 3 4 7" xfId="55670"/>
    <cellStyle name="Comma 6 3 4 8" xfId="25852"/>
    <cellStyle name="Comma 6 3 4 9" xfId="60667"/>
    <cellStyle name="Comma 6 3 5" xfId="11686"/>
    <cellStyle name="Comma 6 3 5 2" xfId="31583"/>
    <cellStyle name="Comma 6 3 6" xfId="11687"/>
    <cellStyle name="Comma 6 3 6 2" xfId="33220"/>
    <cellStyle name="Comma 6 3 7" xfId="11688"/>
    <cellStyle name="Comma 6 3 7 2" xfId="37195"/>
    <cellStyle name="Comma 6 3 8" xfId="11689"/>
    <cellStyle name="Comma 6 3 8 2" xfId="41209"/>
    <cellStyle name="Comma 6 3 9" xfId="45349"/>
    <cellStyle name="Comma 6 30" xfId="25805"/>
    <cellStyle name="Comma 6 31" xfId="57924"/>
    <cellStyle name="Comma 6 32" xfId="60618"/>
    <cellStyle name="Comma 6 4" xfId="11690"/>
    <cellStyle name="Comma 6 4 10" xfId="53665"/>
    <cellStyle name="Comma 6 4 11" xfId="25853"/>
    <cellStyle name="Comma 6 4 12" xfId="58195"/>
    <cellStyle name="Comma 6 4 13" xfId="60668"/>
    <cellStyle name="Comma 6 4 2" xfId="11691"/>
    <cellStyle name="Comma 6 4 2 10" xfId="25854"/>
    <cellStyle name="Comma 6 4 2 11" xfId="60669"/>
    <cellStyle name="Comma 6 4 2 2" xfId="11692"/>
    <cellStyle name="Comma 6 4 2 2 2" xfId="11693"/>
    <cellStyle name="Comma 6 4 2 2 2 2" xfId="35849"/>
    <cellStyle name="Comma 6 4 2 2 3" xfId="11694"/>
    <cellStyle name="Comma 6 4 2 2 3 2" xfId="39755"/>
    <cellStyle name="Comma 6 4 2 2 4" xfId="11695"/>
    <cellStyle name="Comma 6 4 2 2 4 2" xfId="43801"/>
    <cellStyle name="Comma 6 4 2 2 5" xfId="47908"/>
    <cellStyle name="Comma 6 4 2 2 6" xfId="52040"/>
    <cellStyle name="Comma 6 4 2 2 7" xfId="56317"/>
    <cellStyle name="Comma 6 4 2 2 8" xfId="25855"/>
    <cellStyle name="Comma 6 4 2 2 9" xfId="60670"/>
    <cellStyle name="Comma 6 4 2 3" xfId="11696"/>
    <cellStyle name="Comma 6 4 2 3 2" xfId="31588"/>
    <cellStyle name="Comma 6 4 2 4" xfId="11697"/>
    <cellStyle name="Comma 6 4 2 4 2" xfId="33904"/>
    <cellStyle name="Comma 6 4 2 5" xfId="11698"/>
    <cellStyle name="Comma 6 4 2 5 2" xfId="37833"/>
    <cellStyle name="Comma 6 4 2 6" xfId="11699"/>
    <cellStyle name="Comma 6 4 2 6 2" xfId="41850"/>
    <cellStyle name="Comma 6 4 2 7" xfId="45986"/>
    <cellStyle name="Comma 6 4 2 8" xfId="50087"/>
    <cellStyle name="Comma 6 4 2 9" xfId="54395"/>
    <cellStyle name="Comma 6 4 3" xfId="11700"/>
    <cellStyle name="Comma 6 4 3 2" xfId="11701"/>
    <cellStyle name="Comma 6 4 3 2 2" xfId="35320"/>
    <cellStyle name="Comma 6 4 3 3" xfId="11702"/>
    <cellStyle name="Comma 6 4 3 3 2" xfId="39226"/>
    <cellStyle name="Comma 6 4 3 4" xfId="11703"/>
    <cellStyle name="Comma 6 4 3 4 2" xfId="43267"/>
    <cellStyle name="Comma 6 4 3 5" xfId="47379"/>
    <cellStyle name="Comma 6 4 3 6" xfId="51506"/>
    <cellStyle name="Comma 6 4 3 7" xfId="55788"/>
    <cellStyle name="Comma 6 4 3 8" xfId="25856"/>
    <cellStyle name="Comma 6 4 3 9" xfId="60671"/>
    <cellStyle name="Comma 6 4 4" xfId="11704"/>
    <cellStyle name="Comma 6 4 4 2" xfId="31587"/>
    <cellStyle name="Comma 6 4 5" xfId="11705"/>
    <cellStyle name="Comma 6 4 5 2" xfId="33333"/>
    <cellStyle name="Comma 6 4 6" xfId="11706"/>
    <cellStyle name="Comma 6 4 6 2" xfId="37308"/>
    <cellStyle name="Comma 6 4 7" xfId="11707"/>
    <cellStyle name="Comma 6 4 7 2" xfId="41322"/>
    <cellStyle name="Comma 6 4 8" xfId="45462"/>
    <cellStyle name="Comma 6 4 9" xfId="49552"/>
    <cellStyle name="Comma 6 5" xfId="11708"/>
    <cellStyle name="Comma 6 5 10" xfId="25857"/>
    <cellStyle name="Comma 6 5 11" xfId="60672"/>
    <cellStyle name="Comma 6 5 2" xfId="11709"/>
    <cellStyle name="Comma 6 5 2 2" xfId="11710"/>
    <cellStyle name="Comma 6 5 2 2 2" xfId="35850"/>
    <cellStyle name="Comma 6 5 2 3" xfId="11711"/>
    <cellStyle name="Comma 6 5 2 3 2" xfId="39756"/>
    <cellStyle name="Comma 6 5 2 4" xfId="11712"/>
    <cellStyle name="Comma 6 5 2 4 2" xfId="43802"/>
    <cellStyle name="Comma 6 5 2 5" xfId="47909"/>
    <cellStyle name="Comma 6 5 2 6" xfId="52041"/>
    <cellStyle name="Comma 6 5 2 7" xfId="56318"/>
    <cellStyle name="Comma 6 5 2 8" xfId="25858"/>
    <cellStyle name="Comma 6 5 2 9" xfId="60673"/>
    <cellStyle name="Comma 6 5 3" xfId="11713"/>
    <cellStyle name="Comma 6 5 3 2" xfId="31589"/>
    <cellStyle name="Comma 6 5 4" xfId="11714"/>
    <cellStyle name="Comma 6 5 4 2" xfId="33905"/>
    <cellStyle name="Comma 6 5 5" xfId="11715"/>
    <cellStyle name="Comma 6 5 5 2" xfId="37834"/>
    <cellStyle name="Comma 6 5 6" xfId="11716"/>
    <cellStyle name="Comma 6 5 6 2" xfId="41851"/>
    <cellStyle name="Comma 6 5 7" xfId="45987"/>
    <cellStyle name="Comma 6 5 8" xfId="50088"/>
    <cellStyle name="Comma 6 5 9" xfId="54396"/>
    <cellStyle name="Comma 6 6" xfId="11717"/>
    <cellStyle name="Comma 6 6 10" xfId="25859"/>
    <cellStyle name="Comma 6 6 11" xfId="60674"/>
    <cellStyle name="Comma 6 6 2" xfId="11718"/>
    <cellStyle name="Comma 6 6 2 2" xfId="11719"/>
    <cellStyle name="Comma 6 6 2 2 2" xfId="36229"/>
    <cellStyle name="Comma 6 6 2 3" xfId="11720"/>
    <cellStyle name="Comma 6 6 2 3 2" xfId="40135"/>
    <cellStyle name="Comma 6 6 2 4" xfId="11721"/>
    <cellStyle name="Comma 6 6 2 4 2" xfId="44196"/>
    <cellStyle name="Comma 6 6 2 5" xfId="48288"/>
    <cellStyle name="Comma 6 6 2 6" xfId="52435"/>
    <cellStyle name="Comma 6 6 2 7" xfId="56697"/>
    <cellStyle name="Comma 6 6 2 8" xfId="25860"/>
    <cellStyle name="Comma 6 6 2 9" xfId="60675"/>
    <cellStyle name="Comma 6 6 3" xfId="11722"/>
    <cellStyle name="Comma 6 6 3 2" xfId="31590"/>
    <cellStyle name="Comma 6 6 4" xfId="11723"/>
    <cellStyle name="Comma 6 6 4 2" xfId="34307"/>
    <cellStyle name="Comma 6 6 5" xfId="11724"/>
    <cellStyle name="Comma 6 6 5 2" xfId="38213"/>
    <cellStyle name="Comma 6 6 6" xfId="11725"/>
    <cellStyle name="Comma 6 6 6 2" xfId="42245"/>
    <cellStyle name="Comma 6 6 7" xfId="46366"/>
    <cellStyle name="Comma 6 6 8" xfId="50483"/>
    <cellStyle name="Comma 6 6 9" xfId="54775"/>
    <cellStyle name="Comma 6 7" xfId="11726"/>
    <cellStyle name="Comma 6 7 10" xfId="25861"/>
    <cellStyle name="Comma 6 7 11" xfId="60676"/>
    <cellStyle name="Comma 6 7 2" xfId="11727"/>
    <cellStyle name="Comma 6 7 2 2" xfId="11728"/>
    <cellStyle name="Comma 6 7 2 2 2" xfId="36284"/>
    <cellStyle name="Comma 6 7 2 3" xfId="11729"/>
    <cellStyle name="Comma 6 7 2 3 2" xfId="40190"/>
    <cellStyle name="Comma 6 7 2 4" xfId="11730"/>
    <cellStyle name="Comma 6 7 2 4 2" xfId="44251"/>
    <cellStyle name="Comma 6 7 2 5" xfId="48343"/>
    <cellStyle name="Comma 6 7 2 6" xfId="52490"/>
    <cellStyle name="Comma 6 7 2 7" xfId="56752"/>
    <cellStyle name="Comma 6 7 2 8" xfId="25862"/>
    <cellStyle name="Comma 6 7 2 9" xfId="60677"/>
    <cellStyle name="Comma 6 7 3" xfId="11731"/>
    <cellStyle name="Comma 6 7 3 2" xfId="31591"/>
    <cellStyle name="Comma 6 7 4" xfId="11732"/>
    <cellStyle name="Comma 6 7 4 2" xfId="34362"/>
    <cellStyle name="Comma 6 7 5" xfId="11733"/>
    <cellStyle name="Comma 6 7 5 2" xfId="38268"/>
    <cellStyle name="Comma 6 7 6" xfId="11734"/>
    <cellStyle name="Comma 6 7 6 2" xfId="42300"/>
    <cellStyle name="Comma 6 7 7" xfId="46421"/>
    <cellStyle name="Comma 6 7 8" xfId="50538"/>
    <cellStyle name="Comma 6 7 9" xfId="54830"/>
    <cellStyle name="Comma 6 8" xfId="11735"/>
    <cellStyle name="Comma 6 8 10" xfId="25863"/>
    <cellStyle name="Comma 6 8 11" xfId="60678"/>
    <cellStyle name="Comma 6 8 2" xfId="11736"/>
    <cellStyle name="Comma 6 8 2 2" xfId="11737"/>
    <cellStyle name="Comma 6 8 2 2 2" xfId="36337"/>
    <cellStyle name="Comma 6 8 2 3" xfId="11738"/>
    <cellStyle name="Comma 6 8 2 3 2" xfId="40243"/>
    <cellStyle name="Comma 6 8 2 4" xfId="11739"/>
    <cellStyle name="Comma 6 8 2 4 2" xfId="44304"/>
    <cellStyle name="Comma 6 8 2 5" xfId="48396"/>
    <cellStyle name="Comma 6 8 2 6" xfId="52543"/>
    <cellStyle name="Comma 6 8 2 7" xfId="56805"/>
    <cellStyle name="Comma 6 8 2 8" xfId="25864"/>
    <cellStyle name="Comma 6 8 2 9" xfId="60679"/>
    <cellStyle name="Comma 6 8 3" xfId="11740"/>
    <cellStyle name="Comma 6 8 3 2" xfId="31592"/>
    <cellStyle name="Comma 6 8 4" xfId="11741"/>
    <cellStyle name="Comma 6 8 4 2" xfId="34415"/>
    <cellStyle name="Comma 6 8 5" xfId="11742"/>
    <cellStyle name="Comma 6 8 5 2" xfId="38321"/>
    <cellStyle name="Comma 6 8 6" xfId="11743"/>
    <cellStyle name="Comma 6 8 6 2" xfId="42353"/>
    <cellStyle name="Comma 6 8 7" xfId="46474"/>
    <cellStyle name="Comma 6 8 8" xfId="50591"/>
    <cellStyle name="Comma 6 8 9" xfId="54883"/>
    <cellStyle name="Comma 6 9" xfId="11744"/>
    <cellStyle name="Comma 6 9 10" xfId="25865"/>
    <cellStyle name="Comma 6 9 11" xfId="60680"/>
    <cellStyle name="Comma 6 9 2" xfId="11745"/>
    <cellStyle name="Comma 6 9 2 2" xfId="11746"/>
    <cellStyle name="Comma 6 9 2 2 2" xfId="36389"/>
    <cellStyle name="Comma 6 9 2 3" xfId="11747"/>
    <cellStyle name="Comma 6 9 2 3 2" xfId="40295"/>
    <cellStyle name="Comma 6 9 2 4" xfId="11748"/>
    <cellStyle name="Comma 6 9 2 4 2" xfId="44356"/>
    <cellStyle name="Comma 6 9 2 5" xfId="48448"/>
    <cellStyle name="Comma 6 9 2 6" xfId="52595"/>
    <cellStyle name="Comma 6 9 2 7" xfId="56857"/>
    <cellStyle name="Comma 6 9 2 8" xfId="25866"/>
    <cellStyle name="Comma 6 9 2 9" xfId="60681"/>
    <cellStyle name="Comma 6 9 3" xfId="11749"/>
    <cellStyle name="Comma 6 9 3 2" xfId="31593"/>
    <cellStyle name="Comma 6 9 4" xfId="11750"/>
    <cellStyle name="Comma 6 9 4 2" xfId="34467"/>
    <cellStyle name="Comma 6 9 5" xfId="11751"/>
    <cellStyle name="Comma 6 9 5 2" xfId="38373"/>
    <cellStyle name="Comma 6 9 6" xfId="11752"/>
    <cellStyle name="Comma 6 9 6 2" xfId="42405"/>
    <cellStyle name="Comma 6 9 7" xfId="46526"/>
    <cellStyle name="Comma 6 9 8" xfId="50643"/>
    <cellStyle name="Comma 6 9 9" xfId="54935"/>
    <cellStyle name="Comma 60" xfId="11753"/>
    <cellStyle name="Comma 60 10" xfId="25867"/>
    <cellStyle name="Comma 60 11" xfId="60682"/>
    <cellStyle name="Comma 60 2" xfId="11754"/>
    <cellStyle name="Comma 60 2 2" xfId="11755"/>
    <cellStyle name="Comma 60 2 2 2" xfId="36683"/>
    <cellStyle name="Comma 60 2 3" xfId="11756"/>
    <cellStyle name="Comma 60 2 3 2" xfId="40588"/>
    <cellStyle name="Comma 60 2 4" xfId="11757"/>
    <cellStyle name="Comma 60 2 4 2" xfId="44649"/>
    <cellStyle name="Comma 60 2 5" xfId="48741"/>
    <cellStyle name="Comma 60 2 6" xfId="52888"/>
    <cellStyle name="Comma 60 2 7" xfId="57150"/>
    <cellStyle name="Comma 60 2 8" xfId="25868"/>
    <cellStyle name="Comma 60 2 9" xfId="60683"/>
    <cellStyle name="Comma 60 3" xfId="11758"/>
    <cellStyle name="Comma 60 3 2" xfId="31594"/>
    <cellStyle name="Comma 60 4" xfId="11759"/>
    <cellStyle name="Comma 60 4 2" xfId="34759"/>
    <cellStyle name="Comma 60 5" xfId="11760"/>
    <cellStyle name="Comma 60 5 2" xfId="38665"/>
    <cellStyle name="Comma 60 6" xfId="11761"/>
    <cellStyle name="Comma 60 6 2" xfId="42698"/>
    <cellStyle name="Comma 60 7" xfId="46818"/>
    <cellStyle name="Comma 60 8" xfId="50937"/>
    <cellStyle name="Comma 60 9" xfId="55227"/>
    <cellStyle name="Comma 61" xfId="11762"/>
    <cellStyle name="Comma 61 10" xfId="25869"/>
    <cellStyle name="Comma 61 11" xfId="60684"/>
    <cellStyle name="Comma 61 2" xfId="11763"/>
    <cellStyle name="Comma 61 2 2" xfId="11764"/>
    <cellStyle name="Comma 61 2 2 2" xfId="36628"/>
    <cellStyle name="Comma 61 2 3" xfId="11765"/>
    <cellStyle name="Comma 61 2 3 2" xfId="40533"/>
    <cellStyle name="Comma 61 2 4" xfId="11766"/>
    <cellStyle name="Comma 61 2 4 2" xfId="44594"/>
    <cellStyle name="Comma 61 2 5" xfId="48686"/>
    <cellStyle name="Comma 61 2 6" xfId="52833"/>
    <cellStyle name="Comma 61 2 7" xfId="57095"/>
    <cellStyle name="Comma 61 2 8" xfId="25870"/>
    <cellStyle name="Comma 61 2 9" xfId="60685"/>
    <cellStyle name="Comma 61 3" xfId="11767"/>
    <cellStyle name="Comma 61 3 2" xfId="31595"/>
    <cellStyle name="Comma 61 4" xfId="11768"/>
    <cellStyle name="Comma 61 4 2" xfId="34704"/>
    <cellStyle name="Comma 61 5" xfId="11769"/>
    <cellStyle name="Comma 61 5 2" xfId="38610"/>
    <cellStyle name="Comma 61 6" xfId="11770"/>
    <cellStyle name="Comma 61 6 2" xfId="42643"/>
    <cellStyle name="Comma 61 7" xfId="46763"/>
    <cellStyle name="Comma 61 8" xfId="50882"/>
    <cellStyle name="Comma 61 9" xfId="55172"/>
    <cellStyle name="Comma 62" xfId="11771"/>
    <cellStyle name="Comma 62 10" xfId="25871"/>
    <cellStyle name="Comma 62 11" xfId="60686"/>
    <cellStyle name="Comma 62 2" xfId="11772"/>
    <cellStyle name="Comma 62 2 2" xfId="11773"/>
    <cellStyle name="Comma 62 2 2 2" xfId="36684"/>
    <cellStyle name="Comma 62 2 3" xfId="11774"/>
    <cellStyle name="Comma 62 2 3 2" xfId="40589"/>
    <cellStyle name="Comma 62 2 4" xfId="11775"/>
    <cellStyle name="Comma 62 2 4 2" xfId="44650"/>
    <cellStyle name="Comma 62 2 5" xfId="48742"/>
    <cellStyle name="Comma 62 2 6" xfId="52889"/>
    <cellStyle name="Comma 62 2 7" xfId="57151"/>
    <cellStyle name="Comma 62 2 8" xfId="25872"/>
    <cellStyle name="Comma 62 2 9" xfId="60687"/>
    <cellStyle name="Comma 62 3" xfId="11776"/>
    <cellStyle name="Comma 62 3 2" xfId="31596"/>
    <cellStyle name="Comma 62 4" xfId="11777"/>
    <cellStyle name="Comma 62 4 2" xfId="34760"/>
    <cellStyle name="Comma 62 5" xfId="11778"/>
    <cellStyle name="Comma 62 5 2" xfId="38666"/>
    <cellStyle name="Comma 62 6" xfId="11779"/>
    <cellStyle name="Comma 62 6 2" xfId="42699"/>
    <cellStyle name="Comma 62 7" xfId="46819"/>
    <cellStyle name="Comma 62 8" xfId="50938"/>
    <cellStyle name="Comma 62 9" xfId="55228"/>
    <cellStyle name="Comma 63" xfId="11780"/>
    <cellStyle name="Comma 63 10" xfId="25873"/>
    <cellStyle name="Comma 63 11" xfId="60688"/>
    <cellStyle name="Comma 63 2" xfId="11781"/>
    <cellStyle name="Comma 63 2 2" xfId="11782"/>
    <cellStyle name="Comma 63 2 2 2" xfId="36747"/>
    <cellStyle name="Comma 63 2 3" xfId="11783"/>
    <cellStyle name="Comma 63 2 3 2" xfId="40651"/>
    <cellStyle name="Comma 63 2 4" xfId="11784"/>
    <cellStyle name="Comma 63 2 4 2" xfId="44712"/>
    <cellStyle name="Comma 63 2 5" xfId="48804"/>
    <cellStyle name="Comma 63 2 6" xfId="52951"/>
    <cellStyle name="Comma 63 2 7" xfId="57213"/>
    <cellStyle name="Comma 63 2 8" xfId="25874"/>
    <cellStyle name="Comma 63 2 9" xfId="60689"/>
    <cellStyle name="Comma 63 3" xfId="11785"/>
    <cellStyle name="Comma 63 3 2" xfId="31597"/>
    <cellStyle name="Comma 63 4" xfId="11786"/>
    <cellStyle name="Comma 63 4 2" xfId="34822"/>
    <cellStyle name="Comma 63 5" xfId="11787"/>
    <cellStyle name="Comma 63 5 2" xfId="38728"/>
    <cellStyle name="Comma 63 6" xfId="11788"/>
    <cellStyle name="Comma 63 6 2" xfId="42761"/>
    <cellStyle name="Comma 63 7" xfId="46881"/>
    <cellStyle name="Comma 63 8" xfId="51000"/>
    <cellStyle name="Comma 63 9" xfId="55290"/>
    <cellStyle name="Comma 64" xfId="11789"/>
    <cellStyle name="Comma 64 10" xfId="25875"/>
    <cellStyle name="Comma 64 11" xfId="60690"/>
    <cellStyle name="Comma 64 2" xfId="11790"/>
    <cellStyle name="Comma 64 2 2" xfId="11791"/>
    <cellStyle name="Comma 64 2 2 2" xfId="36799"/>
    <cellStyle name="Comma 64 2 3" xfId="11792"/>
    <cellStyle name="Comma 64 2 3 2" xfId="40703"/>
    <cellStyle name="Comma 64 2 4" xfId="11793"/>
    <cellStyle name="Comma 64 2 4 2" xfId="44764"/>
    <cellStyle name="Comma 64 2 5" xfId="48856"/>
    <cellStyle name="Comma 64 2 6" xfId="53003"/>
    <cellStyle name="Comma 64 2 7" xfId="57265"/>
    <cellStyle name="Comma 64 2 8" xfId="25876"/>
    <cellStyle name="Comma 64 2 9" xfId="60691"/>
    <cellStyle name="Comma 64 3" xfId="11794"/>
    <cellStyle name="Comma 64 3 2" xfId="31598"/>
    <cellStyle name="Comma 64 4" xfId="11795"/>
    <cellStyle name="Comma 64 4 2" xfId="34874"/>
    <cellStyle name="Comma 64 5" xfId="11796"/>
    <cellStyle name="Comma 64 5 2" xfId="38780"/>
    <cellStyle name="Comma 64 6" xfId="11797"/>
    <cellStyle name="Comma 64 6 2" xfId="42813"/>
    <cellStyle name="Comma 64 7" xfId="46933"/>
    <cellStyle name="Comma 64 8" xfId="51052"/>
    <cellStyle name="Comma 64 9" xfId="55342"/>
    <cellStyle name="Comma 65" xfId="11798"/>
    <cellStyle name="Comma 65 10" xfId="25877"/>
    <cellStyle name="Comma 65 11" xfId="60692"/>
    <cellStyle name="Comma 65 2" xfId="11799"/>
    <cellStyle name="Comma 65 2 2" xfId="11800"/>
    <cellStyle name="Comma 65 2 2 2" xfId="36739"/>
    <cellStyle name="Comma 65 2 3" xfId="11801"/>
    <cellStyle name="Comma 65 2 3 2" xfId="40643"/>
    <cellStyle name="Comma 65 2 4" xfId="11802"/>
    <cellStyle name="Comma 65 2 4 2" xfId="44704"/>
    <cellStyle name="Comma 65 2 5" xfId="48796"/>
    <cellStyle name="Comma 65 2 6" xfId="52943"/>
    <cellStyle name="Comma 65 2 7" xfId="57205"/>
    <cellStyle name="Comma 65 2 8" xfId="25878"/>
    <cellStyle name="Comma 65 2 9" xfId="60693"/>
    <cellStyle name="Comma 65 3" xfId="11803"/>
    <cellStyle name="Comma 65 3 2" xfId="31599"/>
    <cellStyle name="Comma 65 4" xfId="11804"/>
    <cellStyle name="Comma 65 4 2" xfId="34814"/>
    <cellStyle name="Comma 65 5" xfId="11805"/>
    <cellStyle name="Comma 65 5 2" xfId="38720"/>
    <cellStyle name="Comma 65 6" xfId="11806"/>
    <cellStyle name="Comma 65 6 2" xfId="42753"/>
    <cellStyle name="Comma 65 7" xfId="46873"/>
    <cellStyle name="Comma 65 8" xfId="50992"/>
    <cellStyle name="Comma 65 9" xfId="55282"/>
    <cellStyle name="Comma 66" xfId="11807"/>
    <cellStyle name="Comma 66 10" xfId="25879"/>
    <cellStyle name="Comma 66 11" xfId="60694"/>
    <cellStyle name="Comma 66 2" xfId="11808"/>
    <cellStyle name="Comma 66 2 2" xfId="11809"/>
    <cellStyle name="Comma 66 2 2 2" xfId="36800"/>
    <cellStyle name="Comma 66 2 3" xfId="11810"/>
    <cellStyle name="Comma 66 2 3 2" xfId="40704"/>
    <cellStyle name="Comma 66 2 4" xfId="11811"/>
    <cellStyle name="Comma 66 2 4 2" xfId="44765"/>
    <cellStyle name="Comma 66 2 5" xfId="48857"/>
    <cellStyle name="Comma 66 2 6" xfId="53004"/>
    <cellStyle name="Comma 66 2 7" xfId="57266"/>
    <cellStyle name="Comma 66 2 8" xfId="25880"/>
    <cellStyle name="Comma 66 2 9" xfId="60695"/>
    <cellStyle name="Comma 66 3" xfId="11812"/>
    <cellStyle name="Comma 66 3 2" xfId="31600"/>
    <cellStyle name="Comma 66 4" xfId="11813"/>
    <cellStyle name="Comma 66 4 2" xfId="34875"/>
    <cellStyle name="Comma 66 5" xfId="11814"/>
    <cellStyle name="Comma 66 5 2" xfId="38781"/>
    <cellStyle name="Comma 66 6" xfId="11815"/>
    <cellStyle name="Comma 66 6 2" xfId="42814"/>
    <cellStyle name="Comma 66 7" xfId="46934"/>
    <cellStyle name="Comma 66 8" xfId="51053"/>
    <cellStyle name="Comma 66 9" xfId="55343"/>
    <cellStyle name="Comma 67" xfId="11816"/>
    <cellStyle name="Comma 67 10" xfId="25881"/>
    <cellStyle name="Comma 67 11" xfId="60696"/>
    <cellStyle name="Comma 67 2" xfId="11817"/>
    <cellStyle name="Comma 67 2 2" xfId="11818"/>
    <cellStyle name="Comma 67 2 2 2" xfId="36738"/>
    <cellStyle name="Comma 67 2 3" xfId="11819"/>
    <cellStyle name="Comma 67 2 3 2" xfId="40642"/>
    <cellStyle name="Comma 67 2 4" xfId="11820"/>
    <cellStyle name="Comma 67 2 4 2" xfId="44703"/>
    <cellStyle name="Comma 67 2 5" xfId="48795"/>
    <cellStyle name="Comma 67 2 6" xfId="52942"/>
    <cellStyle name="Comma 67 2 7" xfId="57204"/>
    <cellStyle name="Comma 67 2 8" xfId="25882"/>
    <cellStyle name="Comma 67 2 9" xfId="60697"/>
    <cellStyle name="Comma 67 3" xfId="11821"/>
    <cellStyle name="Comma 67 3 2" xfId="31601"/>
    <cellStyle name="Comma 67 4" xfId="11822"/>
    <cellStyle name="Comma 67 4 2" xfId="34813"/>
    <cellStyle name="Comma 67 5" xfId="11823"/>
    <cellStyle name="Comma 67 5 2" xfId="38719"/>
    <cellStyle name="Comma 67 6" xfId="11824"/>
    <cellStyle name="Comma 67 6 2" xfId="42752"/>
    <cellStyle name="Comma 67 7" xfId="46872"/>
    <cellStyle name="Comma 67 8" xfId="50991"/>
    <cellStyle name="Comma 67 9" xfId="55281"/>
    <cellStyle name="Comma 68" xfId="11825"/>
    <cellStyle name="Comma 68 10" xfId="25883"/>
    <cellStyle name="Comma 68 11" xfId="60698"/>
    <cellStyle name="Comma 68 2" xfId="11826"/>
    <cellStyle name="Comma 68 2 2" xfId="11827"/>
    <cellStyle name="Comma 68 2 2 2" xfId="36801"/>
    <cellStyle name="Comma 68 2 3" xfId="11828"/>
    <cellStyle name="Comma 68 2 3 2" xfId="40705"/>
    <cellStyle name="Comma 68 2 4" xfId="11829"/>
    <cellStyle name="Comma 68 2 4 2" xfId="44766"/>
    <cellStyle name="Comma 68 2 5" xfId="48858"/>
    <cellStyle name="Comma 68 2 6" xfId="53005"/>
    <cellStyle name="Comma 68 2 7" xfId="57267"/>
    <cellStyle name="Comma 68 2 8" xfId="25884"/>
    <cellStyle name="Comma 68 2 9" xfId="60699"/>
    <cellStyle name="Comma 68 3" xfId="11830"/>
    <cellStyle name="Comma 68 3 2" xfId="31602"/>
    <cellStyle name="Comma 68 4" xfId="11831"/>
    <cellStyle name="Comma 68 4 2" xfId="34876"/>
    <cellStyle name="Comma 68 5" xfId="11832"/>
    <cellStyle name="Comma 68 5 2" xfId="38782"/>
    <cellStyle name="Comma 68 6" xfId="11833"/>
    <cellStyle name="Comma 68 6 2" xfId="42815"/>
    <cellStyle name="Comma 68 7" xfId="46935"/>
    <cellStyle name="Comma 68 8" xfId="51054"/>
    <cellStyle name="Comma 68 9" xfId="55344"/>
    <cellStyle name="Comma 69" xfId="11834"/>
    <cellStyle name="Comma 69 10" xfId="25885"/>
    <cellStyle name="Comma 69 11" xfId="60700"/>
    <cellStyle name="Comma 69 2" xfId="11835"/>
    <cellStyle name="Comma 69 2 2" xfId="11836"/>
    <cellStyle name="Comma 69 2 2 2" xfId="36737"/>
    <cellStyle name="Comma 69 2 3" xfId="11837"/>
    <cellStyle name="Comma 69 2 3 2" xfId="40641"/>
    <cellStyle name="Comma 69 2 4" xfId="11838"/>
    <cellStyle name="Comma 69 2 4 2" xfId="44702"/>
    <cellStyle name="Comma 69 2 5" xfId="48794"/>
    <cellStyle name="Comma 69 2 6" xfId="52941"/>
    <cellStyle name="Comma 69 2 7" xfId="57203"/>
    <cellStyle name="Comma 69 2 8" xfId="25886"/>
    <cellStyle name="Comma 69 2 9" xfId="60701"/>
    <cellStyle name="Comma 69 3" xfId="11839"/>
    <cellStyle name="Comma 69 3 2" xfId="31603"/>
    <cellStyle name="Comma 69 4" xfId="11840"/>
    <cellStyle name="Comma 69 4 2" xfId="34812"/>
    <cellStyle name="Comma 69 5" xfId="11841"/>
    <cellStyle name="Comma 69 5 2" xfId="38718"/>
    <cellStyle name="Comma 69 6" xfId="11842"/>
    <cellStyle name="Comma 69 6 2" xfId="42751"/>
    <cellStyle name="Comma 69 7" xfId="46871"/>
    <cellStyle name="Comma 69 8" xfId="50990"/>
    <cellStyle name="Comma 69 9" xfId="55280"/>
    <cellStyle name="Comma 7" xfId="11843"/>
    <cellStyle name="Comma 7 10" xfId="11844"/>
    <cellStyle name="Comma 7 10 10" xfId="25888"/>
    <cellStyle name="Comma 7 10 11" xfId="60703"/>
    <cellStyle name="Comma 7 10 2" xfId="11845"/>
    <cellStyle name="Comma 7 10 2 2" xfId="11846"/>
    <cellStyle name="Comma 7 10 2 2 2" xfId="36496"/>
    <cellStyle name="Comma 7 10 2 3" xfId="11847"/>
    <cellStyle name="Comma 7 10 2 3 2" xfId="40402"/>
    <cellStyle name="Comma 7 10 2 4" xfId="11848"/>
    <cellStyle name="Comma 7 10 2 4 2" xfId="44463"/>
    <cellStyle name="Comma 7 10 2 5" xfId="48555"/>
    <cellStyle name="Comma 7 10 2 6" xfId="52702"/>
    <cellStyle name="Comma 7 10 2 7" xfId="56964"/>
    <cellStyle name="Comma 7 10 2 8" xfId="25889"/>
    <cellStyle name="Comma 7 10 2 9" xfId="60704"/>
    <cellStyle name="Comma 7 10 3" xfId="11849"/>
    <cellStyle name="Comma 7 10 3 2" xfId="31605"/>
    <cellStyle name="Comma 7 10 4" xfId="11850"/>
    <cellStyle name="Comma 7 10 4 2" xfId="34573"/>
    <cellStyle name="Comma 7 10 5" xfId="11851"/>
    <cellStyle name="Comma 7 10 5 2" xfId="38479"/>
    <cellStyle name="Comma 7 10 6" xfId="11852"/>
    <cellStyle name="Comma 7 10 6 2" xfId="42512"/>
    <cellStyle name="Comma 7 10 7" xfId="46632"/>
    <cellStyle name="Comma 7 10 8" xfId="50751"/>
    <cellStyle name="Comma 7 10 9" xfId="55041"/>
    <cellStyle name="Comma 7 11" xfId="11853"/>
    <cellStyle name="Comma 7 11 10" xfId="25890"/>
    <cellStyle name="Comma 7 11 11" xfId="60705"/>
    <cellStyle name="Comma 7 11 2" xfId="11854"/>
    <cellStyle name="Comma 7 11 2 2" xfId="11855"/>
    <cellStyle name="Comma 7 11 2 2 2" xfId="36556"/>
    <cellStyle name="Comma 7 11 2 3" xfId="11856"/>
    <cellStyle name="Comma 7 11 2 3 2" xfId="40462"/>
    <cellStyle name="Comma 7 11 2 4" xfId="11857"/>
    <cellStyle name="Comma 7 11 2 4 2" xfId="44523"/>
    <cellStyle name="Comma 7 11 2 5" xfId="48615"/>
    <cellStyle name="Comma 7 11 2 6" xfId="52762"/>
    <cellStyle name="Comma 7 11 2 7" xfId="57024"/>
    <cellStyle name="Comma 7 11 2 8" xfId="25891"/>
    <cellStyle name="Comma 7 11 2 9" xfId="60706"/>
    <cellStyle name="Comma 7 11 3" xfId="11858"/>
    <cellStyle name="Comma 7 11 3 2" xfId="31606"/>
    <cellStyle name="Comma 7 11 4" xfId="11859"/>
    <cellStyle name="Comma 7 11 4 2" xfId="34633"/>
    <cellStyle name="Comma 7 11 5" xfId="11860"/>
    <cellStyle name="Comma 7 11 5 2" xfId="38539"/>
    <cellStyle name="Comma 7 11 6" xfId="11861"/>
    <cellStyle name="Comma 7 11 6 2" xfId="42572"/>
    <cellStyle name="Comma 7 11 7" xfId="46692"/>
    <cellStyle name="Comma 7 11 8" xfId="50811"/>
    <cellStyle name="Comma 7 11 9" xfId="55101"/>
    <cellStyle name="Comma 7 12" xfId="11862"/>
    <cellStyle name="Comma 7 12 10" xfId="25892"/>
    <cellStyle name="Comma 7 12 11" xfId="60707"/>
    <cellStyle name="Comma 7 12 2" xfId="11863"/>
    <cellStyle name="Comma 7 12 2 2" xfId="11864"/>
    <cellStyle name="Comma 7 12 2 2 2" xfId="36614"/>
    <cellStyle name="Comma 7 12 2 3" xfId="11865"/>
    <cellStyle name="Comma 7 12 2 3 2" xfId="40520"/>
    <cellStyle name="Comma 7 12 2 4" xfId="11866"/>
    <cellStyle name="Comma 7 12 2 4 2" xfId="44581"/>
    <cellStyle name="Comma 7 12 2 5" xfId="48673"/>
    <cellStyle name="Comma 7 12 2 6" xfId="52820"/>
    <cellStyle name="Comma 7 12 2 7" xfId="57082"/>
    <cellStyle name="Comma 7 12 2 8" xfId="25893"/>
    <cellStyle name="Comma 7 12 2 9" xfId="60708"/>
    <cellStyle name="Comma 7 12 3" xfId="11867"/>
    <cellStyle name="Comma 7 12 3 2" xfId="31607"/>
    <cellStyle name="Comma 7 12 4" xfId="11868"/>
    <cellStyle name="Comma 7 12 4 2" xfId="34691"/>
    <cellStyle name="Comma 7 12 5" xfId="11869"/>
    <cellStyle name="Comma 7 12 5 2" xfId="38597"/>
    <cellStyle name="Comma 7 12 6" xfId="11870"/>
    <cellStyle name="Comma 7 12 6 2" xfId="42630"/>
    <cellStyle name="Comma 7 12 7" xfId="46750"/>
    <cellStyle name="Comma 7 12 8" xfId="50869"/>
    <cellStyle name="Comma 7 12 9" xfId="55159"/>
    <cellStyle name="Comma 7 13" xfId="11871"/>
    <cellStyle name="Comma 7 13 10" xfId="25894"/>
    <cellStyle name="Comma 7 13 11" xfId="60709"/>
    <cellStyle name="Comma 7 13 2" xfId="11872"/>
    <cellStyle name="Comma 7 13 2 2" xfId="11873"/>
    <cellStyle name="Comma 7 13 2 2 2" xfId="36672"/>
    <cellStyle name="Comma 7 13 2 3" xfId="11874"/>
    <cellStyle name="Comma 7 13 2 3 2" xfId="40577"/>
    <cellStyle name="Comma 7 13 2 4" xfId="11875"/>
    <cellStyle name="Comma 7 13 2 4 2" xfId="44638"/>
    <cellStyle name="Comma 7 13 2 5" xfId="48730"/>
    <cellStyle name="Comma 7 13 2 6" xfId="52877"/>
    <cellStyle name="Comma 7 13 2 7" xfId="57139"/>
    <cellStyle name="Comma 7 13 2 8" xfId="25895"/>
    <cellStyle name="Comma 7 13 2 9" xfId="60710"/>
    <cellStyle name="Comma 7 13 3" xfId="11876"/>
    <cellStyle name="Comma 7 13 3 2" xfId="31608"/>
    <cellStyle name="Comma 7 13 4" xfId="11877"/>
    <cellStyle name="Comma 7 13 4 2" xfId="34748"/>
    <cellStyle name="Comma 7 13 5" xfId="11878"/>
    <cellStyle name="Comma 7 13 5 2" xfId="38654"/>
    <cellStyle name="Comma 7 13 6" xfId="11879"/>
    <cellStyle name="Comma 7 13 6 2" xfId="42687"/>
    <cellStyle name="Comma 7 13 7" xfId="46807"/>
    <cellStyle name="Comma 7 13 8" xfId="50926"/>
    <cellStyle name="Comma 7 13 9" xfId="55216"/>
    <cellStyle name="Comma 7 14" xfId="11880"/>
    <cellStyle name="Comma 7 14 10" xfId="25896"/>
    <cellStyle name="Comma 7 14 11" xfId="60711"/>
    <cellStyle name="Comma 7 14 2" xfId="11881"/>
    <cellStyle name="Comma 7 14 2 2" xfId="11882"/>
    <cellStyle name="Comma 7 14 2 2 2" xfId="36725"/>
    <cellStyle name="Comma 7 14 2 3" xfId="11883"/>
    <cellStyle name="Comma 7 14 2 3 2" xfId="40630"/>
    <cellStyle name="Comma 7 14 2 4" xfId="11884"/>
    <cellStyle name="Comma 7 14 2 4 2" xfId="44691"/>
    <cellStyle name="Comma 7 14 2 5" xfId="48783"/>
    <cellStyle name="Comma 7 14 2 6" xfId="52930"/>
    <cellStyle name="Comma 7 14 2 7" xfId="57192"/>
    <cellStyle name="Comma 7 14 2 8" xfId="25897"/>
    <cellStyle name="Comma 7 14 2 9" xfId="60712"/>
    <cellStyle name="Comma 7 14 3" xfId="11885"/>
    <cellStyle name="Comma 7 14 3 2" xfId="31609"/>
    <cellStyle name="Comma 7 14 4" xfId="11886"/>
    <cellStyle name="Comma 7 14 4 2" xfId="34801"/>
    <cellStyle name="Comma 7 14 5" xfId="11887"/>
    <cellStyle name="Comma 7 14 5 2" xfId="38707"/>
    <cellStyle name="Comma 7 14 6" xfId="11888"/>
    <cellStyle name="Comma 7 14 6 2" xfId="42740"/>
    <cellStyle name="Comma 7 14 7" xfId="46860"/>
    <cellStyle name="Comma 7 14 8" xfId="50979"/>
    <cellStyle name="Comma 7 14 9" xfId="55269"/>
    <cellStyle name="Comma 7 15" xfId="11889"/>
    <cellStyle name="Comma 7 15 10" xfId="25898"/>
    <cellStyle name="Comma 7 15 11" xfId="60713"/>
    <cellStyle name="Comma 7 15 2" xfId="11890"/>
    <cellStyle name="Comma 7 15 2 2" xfId="11891"/>
    <cellStyle name="Comma 7 15 2 2 2" xfId="36788"/>
    <cellStyle name="Comma 7 15 2 3" xfId="11892"/>
    <cellStyle name="Comma 7 15 2 3 2" xfId="40692"/>
    <cellStyle name="Comma 7 15 2 4" xfId="11893"/>
    <cellStyle name="Comma 7 15 2 4 2" xfId="44753"/>
    <cellStyle name="Comma 7 15 2 5" xfId="48845"/>
    <cellStyle name="Comma 7 15 2 6" xfId="52992"/>
    <cellStyle name="Comma 7 15 2 7" xfId="57254"/>
    <cellStyle name="Comma 7 15 2 8" xfId="25899"/>
    <cellStyle name="Comma 7 15 2 9" xfId="60714"/>
    <cellStyle name="Comma 7 15 3" xfId="11894"/>
    <cellStyle name="Comma 7 15 3 2" xfId="31610"/>
    <cellStyle name="Comma 7 15 4" xfId="11895"/>
    <cellStyle name="Comma 7 15 4 2" xfId="34863"/>
    <cellStyle name="Comma 7 15 5" xfId="11896"/>
    <cellStyle name="Comma 7 15 5 2" xfId="38769"/>
    <cellStyle name="Comma 7 15 6" xfId="11897"/>
    <cellStyle name="Comma 7 15 6 2" xfId="42802"/>
    <cellStyle name="Comma 7 15 7" xfId="46922"/>
    <cellStyle name="Comma 7 15 8" xfId="51041"/>
    <cellStyle name="Comma 7 15 9" xfId="55331"/>
    <cellStyle name="Comma 7 16" xfId="11898"/>
    <cellStyle name="Comma 7 16 10" xfId="25900"/>
    <cellStyle name="Comma 7 16 11" xfId="60715"/>
    <cellStyle name="Comma 7 16 2" xfId="11899"/>
    <cellStyle name="Comma 7 16 2 2" xfId="11900"/>
    <cellStyle name="Comma 7 16 2 2 2" xfId="36845"/>
    <cellStyle name="Comma 7 16 2 3" xfId="11901"/>
    <cellStyle name="Comma 7 16 2 3 2" xfId="40749"/>
    <cellStyle name="Comma 7 16 2 4" xfId="11902"/>
    <cellStyle name="Comma 7 16 2 4 2" xfId="44810"/>
    <cellStyle name="Comma 7 16 2 5" xfId="48902"/>
    <cellStyle name="Comma 7 16 2 6" xfId="53049"/>
    <cellStyle name="Comma 7 16 2 7" xfId="57311"/>
    <cellStyle name="Comma 7 16 2 8" xfId="25901"/>
    <cellStyle name="Comma 7 16 2 9" xfId="60716"/>
    <cellStyle name="Comma 7 16 3" xfId="11903"/>
    <cellStyle name="Comma 7 16 3 2" xfId="31611"/>
    <cellStyle name="Comma 7 16 4" xfId="11904"/>
    <cellStyle name="Comma 7 16 4 2" xfId="34920"/>
    <cellStyle name="Comma 7 16 5" xfId="11905"/>
    <cellStyle name="Comma 7 16 5 2" xfId="38826"/>
    <cellStyle name="Comma 7 16 6" xfId="11906"/>
    <cellStyle name="Comma 7 16 6 2" xfId="42859"/>
    <cellStyle name="Comma 7 16 7" xfId="46979"/>
    <cellStyle name="Comma 7 16 8" xfId="51098"/>
    <cellStyle name="Comma 7 16 9" xfId="55388"/>
    <cellStyle name="Comma 7 17" xfId="11907"/>
    <cellStyle name="Comma 7 17 10" xfId="25902"/>
    <cellStyle name="Comma 7 17 11" xfId="60717"/>
    <cellStyle name="Comma 7 17 2" xfId="11908"/>
    <cellStyle name="Comma 7 17 2 2" xfId="11909"/>
    <cellStyle name="Comma 7 17 2 2 2" xfId="36897"/>
    <cellStyle name="Comma 7 17 2 3" xfId="11910"/>
    <cellStyle name="Comma 7 17 2 3 2" xfId="40801"/>
    <cellStyle name="Comma 7 17 2 4" xfId="11911"/>
    <cellStyle name="Comma 7 17 2 4 2" xfId="44862"/>
    <cellStyle name="Comma 7 17 2 5" xfId="48954"/>
    <cellStyle name="Comma 7 17 2 6" xfId="53101"/>
    <cellStyle name="Comma 7 17 2 7" xfId="57363"/>
    <cellStyle name="Comma 7 17 2 8" xfId="25903"/>
    <cellStyle name="Comma 7 17 2 9" xfId="60718"/>
    <cellStyle name="Comma 7 17 3" xfId="11912"/>
    <cellStyle name="Comma 7 17 3 2" xfId="31612"/>
    <cellStyle name="Comma 7 17 4" xfId="11913"/>
    <cellStyle name="Comma 7 17 4 2" xfId="34972"/>
    <cellStyle name="Comma 7 17 5" xfId="11914"/>
    <cellStyle name="Comma 7 17 5 2" xfId="38878"/>
    <cellStyle name="Comma 7 17 6" xfId="11915"/>
    <cellStyle name="Comma 7 17 6 2" xfId="42911"/>
    <cellStyle name="Comma 7 17 7" xfId="47031"/>
    <cellStyle name="Comma 7 17 8" xfId="51150"/>
    <cellStyle name="Comma 7 17 9" xfId="55440"/>
    <cellStyle name="Comma 7 18" xfId="11916"/>
    <cellStyle name="Comma 7 18 10" xfId="25904"/>
    <cellStyle name="Comma 7 18 11" xfId="60719"/>
    <cellStyle name="Comma 7 18 2" xfId="11917"/>
    <cellStyle name="Comma 7 18 2 2" xfId="11918"/>
    <cellStyle name="Comma 7 18 2 2 2" xfId="36949"/>
    <cellStyle name="Comma 7 18 2 3" xfId="11919"/>
    <cellStyle name="Comma 7 18 2 3 2" xfId="40853"/>
    <cellStyle name="Comma 7 18 2 4" xfId="11920"/>
    <cellStyle name="Comma 7 18 2 4 2" xfId="44914"/>
    <cellStyle name="Comma 7 18 2 5" xfId="49006"/>
    <cellStyle name="Comma 7 18 2 6" xfId="53153"/>
    <cellStyle name="Comma 7 18 2 7" xfId="57415"/>
    <cellStyle name="Comma 7 18 2 8" xfId="25905"/>
    <cellStyle name="Comma 7 18 2 9" xfId="60720"/>
    <cellStyle name="Comma 7 18 3" xfId="11921"/>
    <cellStyle name="Comma 7 18 3 2" xfId="31613"/>
    <cellStyle name="Comma 7 18 4" xfId="11922"/>
    <cellStyle name="Comma 7 18 4 2" xfId="35024"/>
    <cellStyle name="Comma 7 18 5" xfId="11923"/>
    <cellStyle name="Comma 7 18 5 2" xfId="38930"/>
    <cellStyle name="Comma 7 18 6" xfId="11924"/>
    <cellStyle name="Comma 7 18 6 2" xfId="42963"/>
    <cellStyle name="Comma 7 18 7" xfId="47083"/>
    <cellStyle name="Comma 7 18 8" xfId="51202"/>
    <cellStyle name="Comma 7 18 9" xfId="55492"/>
    <cellStyle name="Comma 7 19" xfId="11925"/>
    <cellStyle name="Comma 7 19 2" xfId="11926"/>
    <cellStyle name="Comma 7 19 2 2" xfId="35078"/>
    <cellStyle name="Comma 7 19 3" xfId="11927"/>
    <cellStyle name="Comma 7 19 3 2" xfId="38984"/>
    <cellStyle name="Comma 7 19 4" xfId="11928"/>
    <cellStyle name="Comma 7 19 4 2" xfId="43017"/>
    <cellStyle name="Comma 7 19 5" xfId="47137"/>
    <cellStyle name="Comma 7 19 6" xfId="51256"/>
    <cellStyle name="Comma 7 19 7" xfId="55546"/>
    <cellStyle name="Comma 7 19 8" xfId="25906"/>
    <cellStyle name="Comma 7 19 9" xfId="60721"/>
    <cellStyle name="Comma 7 2" xfId="11929"/>
    <cellStyle name="Comma 7 2 10" xfId="49428"/>
    <cellStyle name="Comma 7 2 11" xfId="53756"/>
    <cellStyle name="Comma 7 2 12" xfId="25907"/>
    <cellStyle name="Comma 7 2 13" xfId="57927"/>
    <cellStyle name="Comma 7 2 14" xfId="60722"/>
    <cellStyle name="Comma 7 2 2" xfId="11930"/>
    <cellStyle name="Comma 7 2 2 10" xfId="53985"/>
    <cellStyle name="Comma 7 2 2 11" xfId="25908"/>
    <cellStyle name="Comma 7 2 2 12" xfId="58092"/>
    <cellStyle name="Comma 7 2 2 13" xfId="60723"/>
    <cellStyle name="Comma 7 2 2 2" xfId="11931"/>
    <cellStyle name="Comma 7 2 2 2 10" xfId="25909"/>
    <cellStyle name="Comma 7 2 2 2 11" xfId="60724"/>
    <cellStyle name="Comma 7 2 2 2 2" xfId="11932"/>
    <cellStyle name="Comma 7 2 2 2 2 2" xfId="11933"/>
    <cellStyle name="Comma 7 2 2 2 2 2 2" xfId="35851"/>
    <cellStyle name="Comma 7 2 2 2 2 3" xfId="11934"/>
    <cellStyle name="Comma 7 2 2 2 2 3 2" xfId="39757"/>
    <cellStyle name="Comma 7 2 2 2 2 4" xfId="11935"/>
    <cellStyle name="Comma 7 2 2 2 2 4 2" xfId="43803"/>
    <cellStyle name="Comma 7 2 2 2 2 5" xfId="47910"/>
    <cellStyle name="Comma 7 2 2 2 2 6" xfId="52042"/>
    <cellStyle name="Comma 7 2 2 2 2 7" xfId="56319"/>
    <cellStyle name="Comma 7 2 2 2 2 8" xfId="25910"/>
    <cellStyle name="Comma 7 2 2 2 2 9" xfId="60725"/>
    <cellStyle name="Comma 7 2 2 2 3" xfId="11936"/>
    <cellStyle name="Comma 7 2 2 2 3 2" xfId="31616"/>
    <cellStyle name="Comma 7 2 2 2 4" xfId="11937"/>
    <cellStyle name="Comma 7 2 2 2 4 2" xfId="33906"/>
    <cellStyle name="Comma 7 2 2 2 5" xfId="11938"/>
    <cellStyle name="Comma 7 2 2 2 5 2" xfId="37835"/>
    <cellStyle name="Comma 7 2 2 2 6" xfId="11939"/>
    <cellStyle name="Comma 7 2 2 2 6 2" xfId="41852"/>
    <cellStyle name="Comma 7 2 2 2 7" xfId="45988"/>
    <cellStyle name="Comma 7 2 2 2 8" xfId="50089"/>
    <cellStyle name="Comma 7 2 2 2 9" xfId="54397"/>
    <cellStyle name="Comma 7 2 2 3" xfId="11940"/>
    <cellStyle name="Comma 7 2 2 3 2" xfId="11941"/>
    <cellStyle name="Comma 7 2 2 3 2 2" xfId="35421"/>
    <cellStyle name="Comma 7 2 2 3 3" xfId="11942"/>
    <cellStyle name="Comma 7 2 2 3 3 2" xfId="39327"/>
    <cellStyle name="Comma 7 2 2 3 4" xfId="11943"/>
    <cellStyle name="Comma 7 2 2 3 4 2" xfId="43368"/>
    <cellStyle name="Comma 7 2 2 3 5" xfId="47480"/>
    <cellStyle name="Comma 7 2 2 3 6" xfId="51607"/>
    <cellStyle name="Comma 7 2 2 3 7" xfId="55889"/>
    <cellStyle name="Comma 7 2 2 3 8" xfId="25911"/>
    <cellStyle name="Comma 7 2 2 3 9" xfId="60726"/>
    <cellStyle name="Comma 7 2 2 4" xfId="11944"/>
    <cellStyle name="Comma 7 2 2 4 2" xfId="31615"/>
    <cellStyle name="Comma 7 2 2 5" xfId="11945"/>
    <cellStyle name="Comma 7 2 2 5 2" xfId="33434"/>
    <cellStyle name="Comma 7 2 2 6" xfId="11946"/>
    <cellStyle name="Comma 7 2 2 6 2" xfId="37409"/>
    <cellStyle name="Comma 7 2 2 7" xfId="11947"/>
    <cellStyle name="Comma 7 2 2 7 2" xfId="41423"/>
    <cellStyle name="Comma 7 2 2 8" xfId="45563"/>
    <cellStyle name="Comma 7 2 2 9" xfId="49653"/>
    <cellStyle name="Comma 7 2 3" xfId="11948"/>
    <cellStyle name="Comma 7 2 3 10" xfId="25912"/>
    <cellStyle name="Comma 7 2 3 11" xfId="58198"/>
    <cellStyle name="Comma 7 2 3 12" xfId="60727"/>
    <cellStyle name="Comma 7 2 3 2" xfId="11949"/>
    <cellStyle name="Comma 7 2 3 2 2" xfId="11950"/>
    <cellStyle name="Comma 7 2 3 2 2 2" xfId="35852"/>
    <cellStyle name="Comma 7 2 3 2 3" xfId="11951"/>
    <cellStyle name="Comma 7 2 3 2 3 2" xfId="39758"/>
    <cellStyle name="Comma 7 2 3 2 4" xfId="11952"/>
    <cellStyle name="Comma 7 2 3 2 4 2" xfId="43804"/>
    <cellStyle name="Comma 7 2 3 2 5" xfId="47911"/>
    <cellStyle name="Comma 7 2 3 2 6" xfId="52043"/>
    <cellStyle name="Comma 7 2 3 2 7" xfId="56320"/>
    <cellStyle name="Comma 7 2 3 2 8" xfId="25913"/>
    <cellStyle name="Comma 7 2 3 2 9" xfId="60728"/>
    <cellStyle name="Comma 7 2 3 3" xfId="11953"/>
    <cellStyle name="Comma 7 2 3 3 2" xfId="31617"/>
    <cellStyle name="Comma 7 2 3 4" xfId="11954"/>
    <cellStyle name="Comma 7 2 3 4 2" xfId="33907"/>
    <cellStyle name="Comma 7 2 3 5" xfId="11955"/>
    <cellStyle name="Comma 7 2 3 5 2" xfId="37836"/>
    <cellStyle name="Comma 7 2 3 6" xfId="11956"/>
    <cellStyle name="Comma 7 2 3 6 2" xfId="41853"/>
    <cellStyle name="Comma 7 2 3 7" xfId="45989"/>
    <cellStyle name="Comma 7 2 3 8" xfId="50090"/>
    <cellStyle name="Comma 7 2 3 9" xfId="54398"/>
    <cellStyle name="Comma 7 2 4" xfId="11957"/>
    <cellStyle name="Comma 7 2 4 2" xfId="11958"/>
    <cellStyle name="Comma 7 2 4 2 2" xfId="35203"/>
    <cellStyle name="Comma 7 2 4 3" xfId="11959"/>
    <cellStyle name="Comma 7 2 4 3 2" xfId="39109"/>
    <cellStyle name="Comma 7 2 4 4" xfId="11960"/>
    <cellStyle name="Comma 7 2 4 4 2" xfId="43145"/>
    <cellStyle name="Comma 7 2 4 5" xfId="47262"/>
    <cellStyle name="Comma 7 2 4 6" xfId="51384"/>
    <cellStyle name="Comma 7 2 4 7" xfId="55671"/>
    <cellStyle name="Comma 7 2 4 8" xfId="25914"/>
    <cellStyle name="Comma 7 2 4 9" xfId="60729"/>
    <cellStyle name="Comma 7 2 5" xfId="11961"/>
    <cellStyle name="Comma 7 2 5 2" xfId="57820"/>
    <cellStyle name="Comma 7 2 5 3" xfId="31614"/>
    <cellStyle name="Comma 7 2 5 4" xfId="60730"/>
    <cellStyle name="Comma 7 2 6" xfId="11962"/>
    <cellStyle name="Comma 7 2 6 2" xfId="33221"/>
    <cellStyle name="Comma 7 2 7" xfId="11963"/>
    <cellStyle name="Comma 7 2 7 2" xfId="37196"/>
    <cellStyle name="Comma 7 2 8" xfId="41210"/>
    <cellStyle name="Comma 7 2 9" xfId="45350"/>
    <cellStyle name="Comma 7 20" xfId="11964"/>
    <cellStyle name="Comma 7 20 2" xfId="11965"/>
    <cellStyle name="Comma 7 20 2 2" xfId="35103"/>
    <cellStyle name="Comma 7 20 3" xfId="11966"/>
    <cellStyle name="Comma 7 20 3 2" xfId="39009"/>
    <cellStyle name="Comma 7 20 4" xfId="11967"/>
    <cellStyle name="Comma 7 20 4 2" xfId="43042"/>
    <cellStyle name="Comma 7 20 5" xfId="47162"/>
    <cellStyle name="Comma 7 20 6" xfId="51281"/>
    <cellStyle name="Comma 7 20 7" xfId="55571"/>
    <cellStyle name="Comma 7 20 8" xfId="25915"/>
    <cellStyle name="Comma 7 20 9" xfId="60731"/>
    <cellStyle name="Comma 7 21" xfId="11968"/>
    <cellStyle name="Comma 7 21 2" xfId="11969"/>
    <cellStyle name="Comma 7 21 2 2" xfId="37003"/>
    <cellStyle name="Comma 7 21 3" xfId="11970"/>
    <cellStyle name="Comma 7 21 3 2" xfId="40907"/>
    <cellStyle name="Comma 7 21 4" xfId="11971"/>
    <cellStyle name="Comma 7 21 4 2" xfId="44968"/>
    <cellStyle name="Comma 7 21 5" xfId="49060"/>
    <cellStyle name="Comma 7 21 6" xfId="53207"/>
    <cellStyle name="Comma 7 21 7" xfId="57469"/>
    <cellStyle name="Comma 7 21 8" xfId="25916"/>
    <cellStyle name="Comma 7 21 9" xfId="60732"/>
    <cellStyle name="Comma 7 22" xfId="11972"/>
    <cellStyle name="Comma 7 22 2" xfId="11973"/>
    <cellStyle name="Comma 7 22 2 2" xfId="37060"/>
    <cellStyle name="Comma 7 22 3" xfId="11974"/>
    <cellStyle name="Comma 7 22 3 2" xfId="40963"/>
    <cellStyle name="Comma 7 22 4" xfId="45024"/>
    <cellStyle name="Comma 7 22 5" xfId="49116"/>
    <cellStyle name="Comma 7 22 6" xfId="53263"/>
    <cellStyle name="Comma 7 22 7" xfId="57525"/>
    <cellStyle name="Comma 7 22 8" xfId="31604"/>
    <cellStyle name="Comma 7 22 9" xfId="60733"/>
    <cellStyle name="Comma 7 23" xfId="11975"/>
    <cellStyle name="Comma 7 23 2" xfId="11976"/>
    <cellStyle name="Comma 7 23 2 2" xfId="41021"/>
    <cellStyle name="Comma 7 23 3" xfId="45082"/>
    <cellStyle name="Comma 7 23 4" xfId="49174"/>
    <cellStyle name="Comma 7 23 5" xfId="53321"/>
    <cellStyle name="Comma 7 23 6" xfId="57583"/>
    <cellStyle name="Comma 7 23 7" xfId="33125"/>
    <cellStyle name="Comma 7 24" xfId="11977"/>
    <cellStyle name="Comma 7 24 2" xfId="45144"/>
    <cellStyle name="Comma 7 24 3" xfId="49236"/>
    <cellStyle name="Comma 7 24 4" xfId="53383"/>
    <cellStyle name="Comma 7 24 5" xfId="57645"/>
    <cellStyle name="Comma 7 24 6" xfId="37136"/>
    <cellStyle name="Comma 7 25" xfId="41146"/>
    <cellStyle name="Comma 7 25 2" xfId="49294"/>
    <cellStyle name="Comma 7 25 3" xfId="53441"/>
    <cellStyle name="Comma 7 25 4" xfId="57703"/>
    <cellStyle name="Comma 7 26" xfId="45283"/>
    <cellStyle name="Comma 7 26 2" xfId="53500"/>
    <cellStyle name="Comma 7 26 3" xfId="57762"/>
    <cellStyle name="Comma 7 27" xfId="49323"/>
    <cellStyle name="Comma 7 28" xfId="53621"/>
    <cellStyle name="Comma 7 29" xfId="25887"/>
    <cellStyle name="Comma 7 3" xfId="11978"/>
    <cellStyle name="Comma 7 3 10" xfId="53636"/>
    <cellStyle name="Comma 7 3 11" xfId="25917"/>
    <cellStyle name="Comma 7 3 12" xfId="57928"/>
    <cellStyle name="Comma 7 3 13" xfId="60734"/>
    <cellStyle name="Comma 7 3 2" xfId="11979"/>
    <cellStyle name="Comma 7 3 2 10" xfId="25918"/>
    <cellStyle name="Comma 7 3 2 11" xfId="58093"/>
    <cellStyle name="Comma 7 3 2 12" xfId="60735"/>
    <cellStyle name="Comma 7 3 2 2" xfId="11980"/>
    <cellStyle name="Comma 7 3 2 2 2" xfId="11981"/>
    <cellStyle name="Comma 7 3 2 2 2 2" xfId="35853"/>
    <cellStyle name="Comma 7 3 2 2 3" xfId="11982"/>
    <cellStyle name="Comma 7 3 2 2 3 2" xfId="39759"/>
    <cellStyle name="Comma 7 3 2 2 4" xfId="11983"/>
    <cellStyle name="Comma 7 3 2 2 4 2" xfId="43805"/>
    <cellStyle name="Comma 7 3 2 2 5" xfId="47912"/>
    <cellStyle name="Comma 7 3 2 2 6" xfId="52044"/>
    <cellStyle name="Comma 7 3 2 2 7" xfId="56321"/>
    <cellStyle name="Comma 7 3 2 2 8" xfId="25919"/>
    <cellStyle name="Comma 7 3 2 2 9" xfId="60736"/>
    <cellStyle name="Comma 7 3 2 3" xfId="11984"/>
    <cellStyle name="Comma 7 3 2 3 2" xfId="31619"/>
    <cellStyle name="Comma 7 3 2 4" xfId="11985"/>
    <cellStyle name="Comma 7 3 2 4 2" xfId="33908"/>
    <cellStyle name="Comma 7 3 2 5" xfId="11986"/>
    <cellStyle name="Comma 7 3 2 5 2" xfId="37837"/>
    <cellStyle name="Comma 7 3 2 6" xfId="11987"/>
    <cellStyle name="Comma 7 3 2 6 2" xfId="41854"/>
    <cellStyle name="Comma 7 3 2 7" xfId="45990"/>
    <cellStyle name="Comma 7 3 2 8" xfId="50091"/>
    <cellStyle name="Comma 7 3 2 9" xfId="54399"/>
    <cellStyle name="Comma 7 3 3" xfId="11988"/>
    <cellStyle name="Comma 7 3 3 10" xfId="60737"/>
    <cellStyle name="Comma 7 3 3 2" xfId="11989"/>
    <cellStyle name="Comma 7 3 3 2 2" xfId="35321"/>
    <cellStyle name="Comma 7 3 3 3" xfId="11990"/>
    <cellStyle name="Comma 7 3 3 3 2" xfId="39227"/>
    <cellStyle name="Comma 7 3 3 4" xfId="11991"/>
    <cellStyle name="Comma 7 3 3 4 2" xfId="43268"/>
    <cellStyle name="Comma 7 3 3 5" xfId="47380"/>
    <cellStyle name="Comma 7 3 3 6" xfId="51507"/>
    <cellStyle name="Comma 7 3 3 7" xfId="55789"/>
    <cellStyle name="Comma 7 3 3 8" xfId="25920"/>
    <cellStyle name="Comma 7 3 3 9" xfId="58199"/>
    <cellStyle name="Comma 7 3 4" xfId="11992"/>
    <cellStyle name="Comma 7 3 4 2" xfId="31618"/>
    <cellStyle name="Comma 7 3 5" xfId="11993"/>
    <cellStyle name="Comma 7 3 5 2" xfId="33334"/>
    <cellStyle name="Comma 7 3 6" xfId="11994"/>
    <cellStyle name="Comma 7 3 6 2" xfId="37309"/>
    <cellStyle name="Comma 7 3 7" xfId="11995"/>
    <cellStyle name="Comma 7 3 7 2" xfId="41323"/>
    <cellStyle name="Comma 7 3 8" xfId="45463"/>
    <cellStyle name="Comma 7 3 9" xfId="49553"/>
    <cellStyle name="Comma 7 30" xfId="57926"/>
    <cellStyle name="Comma 7 31" xfId="60702"/>
    <cellStyle name="Comma 7 4" xfId="11996"/>
    <cellStyle name="Comma 7 4 10" xfId="25921"/>
    <cellStyle name="Comma 7 4 11" xfId="58091"/>
    <cellStyle name="Comma 7 4 12" xfId="60738"/>
    <cellStyle name="Comma 7 4 2" xfId="11997"/>
    <cellStyle name="Comma 7 4 2 2" xfId="11998"/>
    <cellStyle name="Comma 7 4 2 2 2" xfId="35854"/>
    <cellStyle name="Comma 7 4 2 3" xfId="11999"/>
    <cellStyle name="Comma 7 4 2 3 2" xfId="39760"/>
    <cellStyle name="Comma 7 4 2 4" xfId="12000"/>
    <cellStyle name="Comma 7 4 2 4 2" xfId="43806"/>
    <cellStyle name="Comma 7 4 2 5" xfId="47913"/>
    <cellStyle name="Comma 7 4 2 6" xfId="52045"/>
    <cellStyle name="Comma 7 4 2 7" xfId="56322"/>
    <cellStyle name="Comma 7 4 2 8" xfId="25922"/>
    <cellStyle name="Comma 7 4 2 9" xfId="60739"/>
    <cellStyle name="Comma 7 4 3" xfId="12001"/>
    <cellStyle name="Comma 7 4 3 2" xfId="31620"/>
    <cellStyle name="Comma 7 4 4" xfId="12002"/>
    <cellStyle name="Comma 7 4 4 2" xfId="33909"/>
    <cellStyle name="Comma 7 4 5" xfId="12003"/>
    <cellStyle name="Comma 7 4 5 2" xfId="37838"/>
    <cellStyle name="Comma 7 4 6" xfId="12004"/>
    <cellStyle name="Comma 7 4 6 2" xfId="41855"/>
    <cellStyle name="Comma 7 4 7" xfId="45991"/>
    <cellStyle name="Comma 7 4 8" xfId="50092"/>
    <cellStyle name="Comma 7 4 9" xfId="54400"/>
    <cellStyle name="Comma 7 5" xfId="12005"/>
    <cellStyle name="Comma 7 5 10" xfId="25923"/>
    <cellStyle name="Comma 7 5 11" xfId="58197"/>
    <cellStyle name="Comma 7 5 12" xfId="60740"/>
    <cellStyle name="Comma 7 5 2" xfId="12006"/>
    <cellStyle name="Comma 7 5 2 2" xfId="12007"/>
    <cellStyle name="Comma 7 5 2 2 2" xfId="36230"/>
    <cellStyle name="Comma 7 5 2 3" xfId="12008"/>
    <cellStyle name="Comma 7 5 2 3 2" xfId="40136"/>
    <cellStyle name="Comma 7 5 2 4" xfId="12009"/>
    <cellStyle name="Comma 7 5 2 4 2" xfId="44197"/>
    <cellStyle name="Comma 7 5 2 5" xfId="48289"/>
    <cellStyle name="Comma 7 5 2 6" xfId="52436"/>
    <cellStyle name="Comma 7 5 2 7" xfId="56698"/>
    <cellStyle name="Comma 7 5 2 8" xfId="25924"/>
    <cellStyle name="Comma 7 5 2 9" xfId="60741"/>
    <cellStyle name="Comma 7 5 3" xfId="12010"/>
    <cellStyle name="Comma 7 5 3 2" xfId="31621"/>
    <cellStyle name="Comma 7 5 4" xfId="12011"/>
    <cellStyle name="Comma 7 5 4 2" xfId="34308"/>
    <cellStyle name="Comma 7 5 5" xfId="12012"/>
    <cellStyle name="Comma 7 5 5 2" xfId="38214"/>
    <cellStyle name="Comma 7 5 6" xfId="12013"/>
    <cellStyle name="Comma 7 5 6 2" xfId="42246"/>
    <cellStyle name="Comma 7 5 7" xfId="46367"/>
    <cellStyle name="Comma 7 5 8" xfId="50484"/>
    <cellStyle name="Comma 7 5 9" xfId="54776"/>
    <cellStyle name="Comma 7 6" xfId="12014"/>
    <cellStyle name="Comma 7 6 10" xfId="25925"/>
    <cellStyle name="Comma 7 6 11" xfId="60742"/>
    <cellStyle name="Comma 7 6 2" xfId="12015"/>
    <cellStyle name="Comma 7 6 2 2" xfId="12016"/>
    <cellStyle name="Comma 7 6 2 2 2" xfId="36285"/>
    <cellStyle name="Comma 7 6 2 3" xfId="12017"/>
    <cellStyle name="Comma 7 6 2 3 2" xfId="40191"/>
    <cellStyle name="Comma 7 6 2 4" xfId="12018"/>
    <cellStyle name="Comma 7 6 2 4 2" xfId="44252"/>
    <cellStyle name="Comma 7 6 2 5" xfId="48344"/>
    <cellStyle name="Comma 7 6 2 6" xfId="52491"/>
    <cellStyle name="Comma 7 6 2 7" xfId="56753"/>
    <cellStyle name="Comma 7 6 2 8" xfId="25926"/>
    <cellStyle name="Comma 7 6 2 9" xfId="60743"/>
    <cellStyle name="Comma 7 6 3" xfId="12019"/>
    <cellStyle name="Comma 7 6 3 2" xfId="31622"/>
    <cellStyle name="Comma 7 6 4" xfId="12020"/>
    <cellStyle name="Comma 7 6 4 2" xfId="34363"/>
    <cellStyle name="Comma 7 6 5" xfId="12021"/>
    <cellStyle name="Comma 7 6 5 2" xfId="38269"/>
    <cellStyle name="Comma 7 6 6" xfId="12022"/>
    <cellStyle name="Comma 7 6 6 2" xfId="42301"/>
    <cellStyle name="Comma 7 6 7" xfId="46422"/>
    <cellStyle name="Comma 7 6 8" xfId="50539"/>
    <cellStyle name="Comma 7 6 9" xfId="54831"/>
    <cellStyle name="Comma 7 7" xfId="12023"/>
    <cellStyle name="Comma 7 7 10" xfId="25927"/>
    <cellStyle name="Comma 7 7 11" xfId="60744"/>
    <cellStyle name="Comma 7 7 2" xfId="12024"/>
    <cellStyle name="Comma 7 7 2 2" xfId="12025"/>
    <cellStyle name="Comma 7 7 2 2 2" xfId="36338"/>
    <cellStyle name="Comma 7 7 2 3" xfId="12026"/>
    <cellStyle name="Comma 7 7 2 3 2" xfId="40244"/>
    <cellStyle name="Comma 7 7 2 4" xfId="12027"/>
    <cellStyle name="Comma 7 7 2 4 2" xfId="44305"/>
    <cellStyle name="Comma 7 7 2 5" xfId="48397"/>
    <cellStyle name="Comma 7 7 2 6" xfId="52544"/>
    <cellStyle name="Comma 7 7 2 7" xfId="56806"/>
    <cellStyle name="Comma 7 7 2 8" xfId="25928"/>
    <cellStyle name="Comma 7 7 2 9" xfId="60745"/>
    <cellStyle name="Comma 7 7 3" xfId="12028"/>
    <cellStyle name="Comma 7 7 3 2" xfId="31623"/>
    <cellStyle name="Comma 7 7 4" xfId="12029"/>
    <cellStyle name="Comma 7 7 4 2" xfId="34416"/>
    <cellStyle name="Comma 7 7 5" xfId="12030"/>
    <cellStyle name="Comma 7 7 5 2" xfId="38322"/>
    <cellStyle name="Comma 7 7 6" xfId="12031"/>
    <cellStyle name="Comma 7 7 6 2" xfId="42354"/>
    <cellStyle name="Comma 7 7 7" xfId="46475"/>
    <cellStyle name="Comma 7 7 8" xfId="50592"/>
    <cellStyle name="Comma 7 7 9" xfId="54884"/>
    <cellStyle name="Comma 7 8" xfId="12032"/>
    <cellStyle name="Comma 7 8 10" xfId="25929"/>
    <cellStyle name="Comma 7 8 11" xfId="60746"/>
    <cellStyle name="Comma 7 8 2" xfId="12033"/>
    <cellStyle name="Comma 7 8 2 2" xfId="12034"/>
    <cellStyle name="Comma 7 8 2 2 2" xfId="36390"/>
    <cellStyle name="Comma 7 8 2 3" xfId="12035"/>
    <cellStyle name="Comma 7 8 2 3 2" xfId="40296"/>
    <cellStyle name="Comma 7 8 2 4" xfId="12036"/>
    <cellStyle name="Comma 7 8 2 4 2" xfId="44357"/>
    <cellStyle name="Comma 7 8 2 5" xfId="48449"/>
    <cellStyle name="Comma 7 8 2 6" xfId="52596"/>
    <cellStyle name="Comma 7 8 2 7" xfId="56858"/>
    <cellStyle name="Comma 7 8 2 8" xfId="25930"/>
    <cellStyle name="Comma 7 8 2 9" xfId="60747"/>
    <cellStyle name="Comma 7 8 3" xfId="12037"/>
    <cellStyle name="Comma 7 8 3 2" xfId="31624"/>
    <cellStyle name="Comma 7 8 4" xfId="12038"/>
    <cellStyle name="Comma 7 8 4 2" xfId="34468"/>
    <cellStyle name="Comma 7 8 5" xfId="12039"/>
    <cellStyle name="Comma 7 8 5 2" xfId="38374"/>
    <cellStyle name="Comma 7 8 6" xfId="12040"/>
    <cellStyle name="Comma 7 8 6 2" xfId="42406"/>
    <cellStyle name="Comma 7 8 7" xfId="46527"/>
    <cellStyle name="Comma 7 8 8" xfId="50644"/>
    <cellStyle name="Comma 7 8 9" xfId="54936"/>
    <cellStyle name="Comma 7 9" xfId="12041"/>
    <cellStyle name="Comma 7 9 10" xfId="25931"/>
    <cellStyle name="Comma 7 9 11" xfId="60748"/>
    <cellStyle name="Comma 7 9 2" xfId="12042"/>
    <cellStyle name="Comma 7 9 2 2" xfId="12043"/>
    <cellStyle name="Comma 7 9 2 2 2" xfId="36443"/>
    <cellStyle name="Comma 7 9 2 3" xfId="12044"/>
    <cellStyle name="Comma 7 9 2 3 2" xfId="40349"/>
    <cellStyle name="Comma 7 9 2 4" xfId="12045"/>
    <cellStyle name="Comma 7 9 2 4 2" xfId="44410"/>
    <cellStyle name="Comma 7 9 2 5" xfId="48502"/>
    <cellStyle name="Comma 7 9 2 6" xfId="52649"/>
    <cellStyle name="Comma 7 9 2 7" xfId="56911"/>
    <cellStyle name="Comma 7 9 2 8" xfId="25932"/>
    <cellStyle name="Comma 7 9 2 9" xfId="60749"/>
    <cellStyle name="Comma 7 9 3" xfId="12046"/>
    <cellStyle name="Comma 7 9 3 2" xfId="31625"/>
    <cellStyle name="Comma 7 9 4" xfId="12047"/>
    <cellStyle name="Comma 7 9 4 2" xfId="34520"/>
    <cellStyle name="Comma 7 9 5" xfId="12048"/>
    <cellStyle name="Comma 7 9 5 2" xfId="38426"/>
    <cellStyle name="Comma 7 9 6" xfId="12049"/>
    <cellStyle name="Comma 7 9 6 2" xfId="42459"/>
    <cellStyle name="Comma 7 9 7" xfId="46579"/>
    <cellStyle name="Comma 7 9 8" xfId="50698"/>
    <cellStyle name="Comma 7 9 9" xfId="54988"/>
    <cellStyle name="Comma 70" xfId="12050"/>
    <cellStyle name="Comma 70 10" xfId="25933"/>
    <cellStyle name="Comma 70 11" xfId="60750"/>
    <cellStyle name="Comma 70 2" xfId="12051"/>
    <cellStyle name="Comma 70 2 2" xfId="12052"/>
    <cellStyle name="Comma 70 2 2 2" xfId="36802"/>
    <cellStyle name="Comma 70 2 3" xfId="12053"/>
    <cellStyle name="Comma 70 2 3 2" xfId="40706"/>
    <cellStyle name="Comma 70 2 4" xfId="12054"/>
    <cellStyle name="Comma 70 2 4 2" xfId="44767"/>
    <cellStyle name="Comma 70 2 5" xfId="48859"/>
    <cellStyle name="Comma 70 2 6" xfId="53006"/>
    <cellStyle name="Comma 70 2 7" xfId="57268"/>
    <cellStyle name="Comma 70 2 8" xfId="25934"/>
    <cellStyle name="Comma 70 2 9" xfId="60751"/>
    <cellStyle name="Comma 70 3" xfId="12055"/>
    <cellStyle name="Comma 70 3 2" xfId="31626"/>
    <cellStyle name="Comma 70 4" xfId="12056"/>
    <cellStyle name="Comma 70 4 2" xfId="34877"/>
    <cellStyle name="Comma 70 5" xfId="12057"/>
    <cellStyle name="Comma 70 5 2" xfId="38783"/>
    <cellStyle name="Comma 70 6" xfId="12058"/>
    <cellStyle name="Comma 70 6 2" xfId="42816"/>
    <cellStyle name="Comma 70 7" xfId="46936"/>
    <cellStyle name="Comma 70 8" xfId="51055"/>
    <cellStyle name="Comma 70 9" xfId="55345"/>
    <cellStyle name="Comma 71" xfId="12059"/>
    <cellStyle name="Comma 71 10" xfId="25935"/>
    <cellStyle name="Comma 71 11" xfId="60752"/>
    <cellStyle name="Comma 71 2" xfId="12060"/>
    <cellStyle name="Comma 71 2 2" xfId="12061"/>
    <cellStyle name="Comma 71 2 2 2" xfId="36803"/>
    <cellStyle name="Comma 71 2 3" xfId="12062"/>
    <cellStyle name="Comma 71 2 3 2" xfId="40707"/>
    <cellStyle name="Comma 71 2 4" xfId="12063"/>
    <cellStyle name="Comma 71 2 4 2" xfId="44768"/>
    <cellStyle name="Comma 71 2 5" xfId="48860"/>
    <cellStyle name="Comma 71 2 6" xfId="53007"/>
    <cellStyle name="Comma 71 2 7" xfId="57269"/>
    <cellStyle name="Comma 71 2 8" xfId="25936"/>
    <cellStyle name="Comma 71 2 9" xfId="60753"/>
    <cellStyle name="Comma 71 3" xfId="12064"/>
    <cellStyle name="Comma 71 3 2" xfId="31627"/>
    <cellStyle name="Comma 71 4" xfId="12065"/>
    <cellStyle name="Comma 71 4 2" xfId="34878"/>
    <cellStyle name="Comma 71 5" xfId="12066"/>
    <cellStyle name="Comma 71 5 2" xfId="38784"/>
    <cellStyle name="Comma 71 6" xfId="12067"/>
    <cellStyle name="Comma 71 6 2" xfId="42817"/>
    <cellStyle name="Comma 71 7" xfId="46937"/>
    <cellStyle name="Comma 71 8" xfId="51056"/>
    <cellStyle name="Comma 71 9" xfId="55346"/>
    <cellStyle name="Comma 72" xfId="12068"/>
    <cellStyle name="Comma 72 10" xfId="25937"/>
    <cellStyle name="Comma 72 11" xfId="60754"/>
    <cellStyle name="Comma 72 2" xfId="12069"/>
    <cellStyle name="Comma 72 2 2" xfId="12070"/>
    <cellStyle name="Comma 72 2 2 2" xfId="36804"/>
    <cellStyle name="Comma 72 2 3" xfId="12071"/>
    <cellStyle name="Comma 72 2 3 2" xfId="40708"/>
    <cellStyle name="Comma 72 2 4" xfId="12072"/>
    <cellStyle name="Comma 72 2 4 2" xfId="44769"/>
    <cellStyle name="Comma 72 2 5" xfId="48861"/>
    <cellStyle name="Comma 72 2 6" xfId="53008"/>
    <cellStyle name="Comma 72 2 7" xfId="57270"/>
    <cellStyle name="Comma 72 2 8" xfId="25938"/>
    <cellStyle name="Comma 72 2 9" xfId="60755"/>
    <cellStyle name="Comma 72 3" xfId="12073"/>
    <cellStyle name="Comma 72 3 2" xfId="31628"/>
    <cellStyle name="Comma 72 4" xfId="12074"/>
    <cellStyle name="Comma 72 4 2" xfId="34879"/>
    <cellStyle name="Comma 72 5" xfId="12075"/>
    <cellStyle name="Comma 72 5 2" xfId="38785"/>
    <cellStyle name="Comma 72 6" xfId="12076"/>
    <cellStyle name="Comma 72 6 2" xfId="42818"/>
    <cellStyle name="Comma 72 7" xfId="46938"/>
    <cellStyle name="Comma 72 8" xfId="51057"/>
    <cellStyle name="Comma 72 9" xfId="55347"/>
    <cellStyle name="Comma 73" xfId="12077"/>
    <cellStyle name="Comma 73 10" xfId="25939"/>
    <cellStyle name="Comma 73 11" xfId="60756"/>
    <cellStyle name="Comma 73 2" xfId="12078"/>
    <cellStyle name="Comma 73 2 2" xfId="12079"/>
    <cellStyle name="Comma 73 2 2 2" xfId="36856"/>
    <cellStyle name="Comma 73 2 3" xfId="12080"/>
    <cellStyle name="Comma 73 2 3 2" xfId="40760"/>
    <cellStyle name="Comma 73 2 4" xfId="12081"/>
    <cellStyle name="Comma 73 2 4 2" xfId="44821"/>
    <cellStyle name="Comma 73 2 5" xfId="48913"/>
    <cellStyle name="Comma 73 2 6" xfId="53060"/>
    <cellStyle name="Comma 73 2 7" xfId="57322"/>
    <cellStyle name="Comma 73 2 8" xfId="25940"/>
    <cellStyle name="Comma 73 2 9" xfId="60757"/>
    <cellStyle name="Comma 73 3" xfId="12082"/>
    <cellStyle name="Comma 73 3 2" xfId="31629"/>
    <cellStyle name="Comma 73 4" xfId="12083"/>
    <cellStyle name="Comma 73 4 2" xfId="34931"/>
    <cellStyle name="Comma 73 5" xfId="12084"/>
    <cellStyle name="Comma 73 5 2" xfId="38837"/>
    <cellStyle name="Comma 73 6" xfId="12085"/>
    <cellStyle name="Comma 73 6 2" xfId="42870"/>
    <cellStyle name="Comma 73 7" xfId="46990"/>
    <cellStyle name="Comma 73 8" xfId="51109"/>
    <cellStyle name="Comma 73 9" xfId="55399"/>
    <cellStyle name="Comma 74" xfId="12086"/>
    <cellStyle name="Comma 74 10" xfId="51161"/>
    <cellStyle name="Comma 74 11" xfId="55451"/>
    <cellStyle name="Comma 74 12" xfId="25941"/>
    <cellStyle name="Comma 74 13" xfId="60758"/>
    <cellStyle name="Comma 74 2" xfId="12087"/>
    <cellStyle name="Comma 74 2 10" xfId="60759"/>
    <cellStyle name="Comma 74 2 2" xfId="12088"/>
    <cellStyle name="Comma 74 2 2 2" xfId="31631"/>
    <cellStyle name="Comma 74 2 3" xfId="12089"/>
    <cellStyle name="Comma 74 2 3 2" xfId="36908"/>
    <cellStyle name="Comma 74 2 4" xfId="12090"/>
    <cellStyle name="Comma 74 2 4 2" xfId="40812"/>
    <cellStyle name="Comma 74 2 5" xfId="12091"/>
    <cellStyle name="Comma 74 2 5 2" xfId="44873"/>
    <cellStyle name="Comma 74 2 6" xfId="48965"/>
    <cellStyle name="Comma 74 2 7" xfId="53112"/>
    <cellStyle name="Comma 74 2 8" xfId="57374"/>
    <cellStyle name="Comma 74 2 9" xfId="25942"/>
    <cellStyle name="Comma 74 3" xfId="12092"/>
    <cellStyle name="Comma 74 3 2" xfId="25943"/>
    <cellStyle name="Comma 74 4" xfId="12093"/>
    <cellStyle name="Comma 74 4 2" xfId="25944"/>
    <cellStyle name="Comma 74 5" xfId="12094"/>
    <cellStyle name="Comma 74 5 2" xfId="31630"/>
    <cellStyle name="Comma 74 6" xfId="12095"/>
    <cellStyle name="Comma 74 6 2" xfId="34983"/>
    <cellStyle name="Comma 74 7" xfId="12096"/>
    <cellStyle name="Comma 74 7 2" xfId="38889"/>
    <cellStyle name="Comma 74 8" xfId="12097"/>
    <cellStyle name="Comma 74 8 2" xfId="42922"/>
    <cellStyle name="Comma 74 9" xfId="47042"/>
    <cellStyle name="Comma 75" xfId="12098"/>
    <cellStyle name="Comma 75 2" xfId="12099"/>
    <cellStyle name="Comma 75 2 2" xfId="35035"/>
    <cellStyle name="Comma 75 3" xfId="12100"/>
    <cellStyle name="Comma 75 3 2" xfId="38941"/>
    <cellStyle name="Comma 75 4" xfId="12101"/>
    <cellStyle name="Comma 75 4 2" xfId="42974"/>
    <cellStyle name="Comma 75 5" xfId="47094"/>
    <cellStyle name="Comma 75 6" xfId="51213"/>
    <cellStyle name="Comma 75 7" xfId="55503"/>
    <cellStyle name="Comma 75 8" xfId="25945"/>
    <cellStyle name="Comma 75 9" xfId="60760"/>
    <cellStyle name="Comma 76" xfId="12102"/>
    <cellStyle name="Comma 76 2" xfId="12103"/>
    <cellStyle name="Comma 76 2 2" xfId="36401"/>
    <cellStyle name="Comma 76 3" xfId="12104"/>
    <cellStyle name="Comma 76 3 2" xfId="40307"/>
    <cellStyle name="Comma 76 4" xfId="12105"/>
    <cellStyle name="Comma 76 4 2" xfId="44368"/>
    <cellStyle name="Comma 76 5" xfId="48460"/>
    <cellStyle name="Comma 76 6" xfId="52607"/>
    <cellStyle name="Comma 76 7" xfId="56869"/>
    <cellStyle name="Comma 76 8" xfId="25946"/>
    <cellStyle name="Comma 76 9" xfId="60761"/>
    <cellStyle name="Comma 77" xfId="12106"/>
    <cellStyle name="Comma 77 2" xfId="12107"/>
    <cellStyle name="Comma 77 2 2" xfId="36960"/>
    <cellStyle name="Comma 77 3" xfId="12108"/>
    <cellStyle name="Comma 77 3 2" xfId="40864"/>
    <cellStyle name="Comma 77 4" xfId="12109"/>
    <cellStyle name="Comma 77 4 2" xfId="44925"/>
    <cellStyle name="Comma 77 5" xfId="49017"/>
    <cellStyle name="Comma 77 6" xfId="53164"/>
    <cellStyle name="Comma 77 7" xfId="57426"/>
    <cellStyle name="Comma 77 8" xfId="25947"/>
    <cellStyle name="Comma 77 9" xfId="60762"/>
    <cellStyle name="Comma 78" xfId="12110"/>
    <cellStyle name="Comma 78 2" xfId="12111"/>
    <cellStyle name="Comma 78 2 2" xfId="37017"/>
    <cellStyle name="Comma 78 3" xfId="12112"/>
    <cellStyle name="Comma 78 3 2" xfId="40920"/>
    <cellStyle name="Comma 78 4" xfId="44981"/>
    <cellStyle name="Comma 78 5" xfId="49073"/>
    <cellStyle name="Comma 78 6" xfId="53220"/>
    <cellStyle name="Comma 78 7" xfId="57482"/>
    <cellStyle name="Comma 78 8" xfId="30426"/>
    <cellStyle name="Comma 79" xfId="12113"/>
    <cellStyle name="Comma 79 2" xfId="12114"/>
    <cellStyle name="Comma 79 2 2" xfId="40978"/>
    <cellStyle name="Comma 79 3" xfId="45039"/>
    <cellStyle name="Comma 79 4" xfId="49131"/>
    <cellStyle name="Comma 79 5" xfId="53278"/>
    <cellStyle name="Comma 79 6" xfId="57540"/>
    <cellStyle name="Comma 79 7" xfId="33047"/>
    <cellStyle name="Comma 8" xfId="12115"/>
    <cellStyle name="Comma 8 10" xfId="12116"/>
    <cellStyle name="Comma 8 10 10" xfId="25949"/>
    <cellStyle name="Comma 8 10 11" xfId="60764"/>
    <cellStyle name="Comma 8 10 2" xfId="12117"/>
    <cellStyle name="Comma 8 10 2 2" xfId="12118"/>
    <cellStyle name="Comma 8 10 2 2 2" xfId="36497"/>
    <cellStyle name="Comma 8 10 2 3" xfId="12119"/>
    <cellStyle name="Comma 8 10 2 3 2" xfId="40403"/>
    <cellStyle name="Comma 8 10 2 4" xfId="12120"/>
    <cellStyle name="Comma 8 10 2 4 2" xfId="44464"/>
    <cellStyle name="Comma 8 10 2 5" xfId="48556"/>
    <cellStyle name="Comma 8 10 2 6" xfId="52703"/>
    <cellStyle name="Comma 8 10 2 7" xfId="56965"/>
    <cellStyle name="Comma 8 10 2 8" xfId="25950"/>
    <cellStyle name="Comma 8 10 2 9" xfId="60765"/>
    <cellStyle name="Comma 8 10 3" xfId="12121"/>
    <cellStyle name="Comma 8 10 3 2" xfId="31633"/>
    <cellStyle name="Comma 8 10 4" xfId="12122"/>
    <cellStyle name="Comma 8 10 4 2" xfId="34574"/>
    <cellStyle name="Comma 8 10 5" xfId="12123"/>
    <cellStyle name="Comma 8 10 5 2" xfId="38480"/>
    <cellStyle name="Comma 8 10 6" xfId="12124"/>
    <cellStyle name="Comma 8 10 6 2" xfId="42513"/>
    <cellStyle name="Comma 8 10 7" xfId="46633"/>
    <cellStyle name="Comma 8 10 8" xfId="50752"/>
    <cellStyle name="Comma 8 10 9" xfId="55042"/>
    <cellStyle name="Comma 8 11" xfId="12125"/>
    <cellStyle name="Comma 8 11 10" xfId="25951"/>
    <cellStyle name="Comma 8 11 11" xfId="60766"/>
    <cellStyle name="Comma 8 11 2" xfId="12126"/>
    <cellStyle name="Comma 8 11 2 2" xfId="12127"/>
    <cellStyle name="Comma 8 11 2 2 2" xfId="36557"/>
    <cellStyle name="Comma 8 11 2 3" xfId="12128"/>
    <cellStyle name="Comma 8 11 2 3 2" xfId="40463"/>
    <cellStyle name="Comma 8 11 2 4" xfId="12129"/>
    <cellStyle name="Comma 8 11 2 4 2" xfId="44524"/>
    <cellStyle name="Comma 8 11 2 5" xfId="48616"/>
    <cellStyle name="Comma 8 11 2 6" xfId="52763"/>
    <cellStyle name="Comma 8 11 2 7" xfId="57025"/>
    <cellStyle name="Comma 8 11 2 8" xfId="25952"/>
    <cellStyle name="Comma 8 11 2 9" xfId="60767"/>
    <cellStyle name="Comma 8 11 3" xfId="12130"/>
    <cellStyle name="Comma 8 11 3 2" xfId="31634"/>
    <cellStyle name="Comma 8 11 4" xfId="12131"/>
    <cellStyle name="Comma 8 11 4 2" xfId="34634"/>
    <cellStyle name="Comma 8 11 5" xfId="12132"/>
    <cellStyle name="Comma 8 11 5 2" xfId="38540"/>
    <cellStyle name="Comma 8 11 6" xfId="12133"/>
    <cellStyle name="Comma 8 11 6 2" xfId="42573"/>
    <cellStyle name="Comma 8 11 7" xfId="46693"/>
    <cellStyle name="Comma 8 11 8" xfId="50812"/>
    <cellStyle name="Comma 8 11 9" xfId="55102"/>
    <cellStyle name="Comma 8 12" xfId="12134"/>
    <cellStyle name="Comma 8 12 10" xfId="25953"/>
    <cellStyle name="Comma 8 12 11" xfId="60768"/>
    <cellStyle name="Comma 8 12 2" xfId="12135"/>
    <cellStyle name="Comma 8 12 2 2" xfId="12136"/>
    <cellStyle name="Comma 8 12 2 2 2" xfId="36615"/>
    <cellStyle name="Comma 8 12 2 3" xfId="12137"/>
    <cellStyle name="Comma 8 12 2 3 2" xfId="40521"/>
    <cellStyle name="Comma 8 12 2 4" xfId="12138"/>
    <cellStyle name="Comma 8 12 2 4 2" xfId="44582"/>
    <cellStyle name="Comma 8 12 2 5" xfId="48674"/>
    <cellStyle name="Comma 8 12 2 6" xfId="52821"/>
    <cellStyle name="Comma 8 12 2 7" xfId="57083"/>
    <cellStyle name="Comma 8 12 2 8" xfId="25954"/>
    <cellStyle name="Comma 8 12 2 9" xfId="60769"/>
    <cellStyle name="Comma 8 12 3" xfId="12139"/>
    <cellStyle name="Comma 8 12 3 2" xfId="31635"/>
    <cellStyle name="Comma 8 12 4" xfId="12140"/>
    <cellStyle name="Comma 8 12 4 2" xfId="34692"/>
    <cellStyle name="Comma 8 12 5" xfId="12141"/>
    <cellStyle name="Comma 8 12 5 2" xfId="38598"/>
    <cellStyle name="Comma 8 12 6" xfId="12142"/>
    <cellStyle name="Comma 8 12 6 2" xfId="42631"/>
    <cellStyle name="Comma 8 12 7" xfId="46751"/>
    <cellStyle name="Comma 8 12 8" xfId="50870"/>
    <cellStyle name="Comma 8 12 9" xfId="55160"/>
    <cellStyle name="Comma 8 13" xfId="12143"/>
    <cellStyle name="Comma 8 13 10" xfId="25955"/>
    <cellStyle name="Comma 8 13 11" xfId="60770"/>
    <cellStyle name="Comma 8 13 2" xfId="12144"/>
    <cellStyle name="Comma 8 13 2 2" xfId="12145"/>
    <cellStyle name="Comma 8 13 2 2 2" xfId="36673"/>
    <cellStyle name="Comma 8 13 2 3" xfId="12146"/>
    <cellStyle name="Comma 8 13 2 3 2" xfId="40578"/>
    <cellStyle name="Comma 8 13 2 4" xfId="12147"/>
    <cellStyle name="Comma 8 13 2 4 2" xfId="44639"/>
    <cellStyle name="Comma 8 13 2 5" xfId="48731"/>
    <cellStyle name="Comma 8 13 2 6" xfId="52878"/>
    <cellStyle name="Comma 8 13 2 7" xfId="57140"/>
    <cellStyle name="Comma 8 13 2 8" xfId="25956"/>
    <cellStyle name="Comma 8 13 2 9" xfId="60771"/>
    <cellStyle name="Comma 8 13 3" xfId="12148"/>
    <cellStyle name="Comma 8 13 3 2" xfId="31636"/>
    <cellStyle name="Comma 8 13 4" xfId="12149"/>
    <cellStyle name="Comma 8 13 4 2" xfId="34749"/>
    <cellStyle name="Comma 8 13 5" xfId="12150"/>
    <cellStyle name="Comma 8 13 5 2" xfId="38655"/>
    <cellStyle name="Comma 8 13 6" xfId="12151"/>
    <cellStyle name="Comma 8 13 6 2" xfId="42688"/>
    <cellStyle name="Comma 8 13 7" xfId="46808"/>
    <cellStyle name="Comma 8 13 8" xfId="50927"/>
    <cellStyle name="Comma 8 13 9" xfId="55217"/>
    <cellStyle name="Comma 8 14" xfId="12152"/>
    <cellStyle name="Comma 8 14 10" xfId="25957"/>
    <cellStyle name="Comma 8 14 11" xfId="60772"/>
    <cellStyle name="Comma 8 14 2" xfId="12153"/>
    <cellStyle name="Comma 8 14 2 2" xfId="12154"/>
    <cellStyle name="Comma 8 14 2 2 2" xfId="36726"/>
    <cellStyle name="Comma 8 14 2 3" xfId="12155"/>
    <cellStyle name="Comma 8 14 2 3 2" xfId="40631"/>
    <cellStyle name="Comma 8 14 2 4" xfId="12156"/>
    <cellStyle name="Comma 8 14 2 4 2" xfId="44692"/>
    <cellStyle name="Comma 8 14 2 5" xfId="48784"/>
    <cellStyle name="Comma 8 14 2 6" xfId="52931"/>
    <cellStyle name="Comma 8 14 2 7" xfId="57193"/>
    <cellStyle name="Comma 8 14 2 8" xfId="25958"/>
    <cellStyle name="Comma 8 14 2 9" xfId="60773"/>
    <cellStyle name="Comma 8 14 3" xfId="12157"/>
    <cellStyle name="Comma 8 14 3 2" xfId="31637"/>
    <cellStyle name="Comma 8 14 4" xfId="12158"/>
    <cellStyle name="Comma 8 14 4 2" xfId="34802"/>
    <cellStyle name="Comma 8 14 5" xfId="12159"/>
    <cellStyle name="Comma 8 14 5 2" xfId="38708"/>
    <cellStyle name="Comma 8 14 6" xfId="12160"/>
    <cellStyle name="Comma 8 14 6 2" xfId="42741"/>
    <cellStyle name="Comma 8 14 7" xfId="46861"/>
    <cellStyle name="Comma 8 14 8" xfId="50980"/>
    <cellStyle name="Comma 8 14 9" xfId="55270"/>
    <cellStyle name="Comma 8 15" xfId="12161"/>
    <cellStyle name="Comma 8 15 10" xfId="25959"/>
    <cellStyle name="Comma 8 15 11" xfId="60774"/>
    <cellStyle name="Comma 8 15 2" xfId="12162"/>
    <cellStyle name="Comma 8 15 2 2" xfId="12163"/>
    <cellStyle name="Comma 8 15 2 2 2" xfId="36789"/>
    <cellStyle name="Comma 8 15 2 3" xfId="12164"/>
    <cellStyle name="Comma 8 15 2 3 2" xfId="40693"/>
    <cellStyle name="Comma 8 15 2 4" xfId="12165"/>
    <cellStyle name="Comma 8 15 2 4 2" xfId="44754"/>
    <cellStyle name="Comma 8 15 2 5" xfId="48846"/>
    <cellStyle name="Comma 8 15 2 6" xfId="52993"/>
    <cellStyle name="Comma 8 15 2 7" xfId="57255"/>
    <cellStyle name="Comma 8 15 2 8" xfId="25960"/>
    <cellStyle name="Comma 8 15 2 9" xfId="60775"/>
    <cellStyle name="Comma 8 15 3" xfId="12166"/>
    <cellStyle name="Comma 8 15 3 2" xfId="31638"/>
    <cellStyle name="Comma 8 15 4" xfId="12167"/>
    <cellStyle name="Comma 8 15 4 2" xfId="34864"/>
    <cellStyle name="Comma 8 15 5" xfId="12168"/>
    <cellStyle name="Comma 8 15 5 2" xfId="38770"/>
    <cellStyle name="Comma 8 15 6" xfId="12169"/>
    <cellStyle name="Comma 8 15 6 2" xfId="42803"/>
    <cellStyle name="Comma 8 15 7" xfId="46923"/>
    <cellStyle name="Comma 8 15 8" xfId="51042"/>
    <cellStyle name="Comma 8 15 9" xfId="55332"/>
    <cellStyle name="Comma 8 16" xfId="12170"/>
    <cellStyle name="Comma 8 16 10" xfId="25961"/>
    <cellStyle name="Comma 8 16 11" xfId="60776"/>
    <cellStyle name="Comma 8 16 2" xfId="12171"/>
    <cellStyle name="Comma 8 16 2 2" xfId="12172"/>
    <cellStyle name="Comma 8 16 2 2 2" xfId="36846"/>
    <cellStyle name="Comma 8 16 2 3" xfId="12173"/>
    <cellStyle name="Comma 8 16 2 3 2" xfId="40750"/>
    <cellStyle name="Comma 8 16 2 4" xfId="12174"/>
    <cellStyle name="Comma 8 16 2 4 2" xfId="44811"/>
    <cellStyle name="Comma 8 16 2 5" xfId="48903"/>
    <cellStyle name="Comma 8 16 2 6" xfId="53050"/>
    <cellStyle name="Comma 8 16 2 7" xfId="57312"/>
    <cellStyle name="Comma 8 16 2 8" xfId="25962"/>
    <cellStyle name="Comma 8 16 2 9" xfId="60777"/>
    <cellStyle name="Comma 8 16 3" xfId="12175"/>
    <cellStyle name="Comma 8 16 3 2" xfId="31639"/>
    <cellStyle name="Comma 8 16 4" xfId="12176"/>
    <cellStyle name="Comma 8 16 4 2" xfId="34921"/>
    <cellStyle name="Comma 8 16 5" xfId="12177"/>
    <cellStyle name="Comma 8 16 5 2" xfId="38827"/>
    <cellStyle name="Comma 8 16 6" xfId="12178"/>
    <cellStyle name="Comma 8 16 6 2" xfId="42860"/>
    <cellStyle name="Comma 8 16 7" xfId="46980"/>
    <cellStyle name="Comma 8 16 8" xfId="51099"/>
    <cellStyle name="Comma 8 16 9" xfId="55389"/>
    <cellStyle name="Comma 8 17" xfId="12179"/>
    <cellStyle name="Comma 8 17 10" xfId="25963"/>
    <cellStyle name="Comma 8 17 11" xfId="60778"/>
    <cellStyle name="Comma 8 17 2" xfId="12180"/>
    <cellStyle name="Comma 8 17 2 2" xfId="12181"/>
    <cellStyle name="Comma 8 17 2 2 2" xfId="36898"/>
    <cellStyle name="Comma 8 17 2 3" xfId="12182"/>
    <cellStyle name="Comma 8 17 2 3 2" xfId="40802"/>
    <cellStyle name="Comma 8 17 2 4" xfId="12183"/>
    <cellStyle name="Comma 8 17 2 4 2" xfId="44863"/>
    <cellStyle name="Comma 8 17 2 5" xfId="48955"/>
    <cellStyle name="Comma 8 17 2 6" xfId="53102"/>
    <cellStyle name="Comma 8 17 2 7" xfId="57364"/>
    <cellStyle name="Comma 8 17 2 8" xfId="25964"/>
    <cellStyle name="Comma 8 17 2 9" xfId="60779"/>
    <cellStyle name="Comma 8 17 3" xfId="12184"/>
    <cellStyle name="Comma 8 17 3 2" xfId="31640"/>
    <cellStyle name="Comma 8 17 4" xfId="12185"/>
    <cellStyle name="Comma 8 17 4 2" xfId="34973"/>
    <cellStyle name="Comma 8 17 5" xfId="12186"/>
    <cellStyle name="Comma 8 17 5 2" xfId="38879"/>
    <cellStyle name="Comma 8 17 6" xfId="12187"/>
    <cellStyle name="Comma 8 17 6 2" xfId="42912"/>
    <cellStyle name="Comma 8 17 7" xfId="47032"/>
    <cellStyle name="Comma 8 17 8" xfId="51151"/>
    <cellStyle name="Comma 8 17 9" xfId="55441"/>
    <cellStyle name="Comma 8 18" xfId="12188"/>
    <cellStyle name="Comma 8 18 10" xfId="25965"/>
    <cellStyle name="Comma 8 18 11" xfId="60780"/>
    <cellStyle name="Comma 8 18 2" xfId="12189"/>
    <cellStyle name="Comma 8 18 2 2" xfId="12190"/>
    <cellStyle name="Comma 8 18 2 2 2" xfId="36950"/>
    <cellStyle name="Comma 8 18 2 3" xfId="12191"/>
    <cellStyle name="Comma 8 18 2 3 2" xfId="40854"/>
    <cellStyle name="Comma 8 18 2 4" xfId="12192"/>
    <cellStyle name="Comma 8 18 2 4 2" xfId="44915"/>
    <cellStyle name="Comma 8 18 2 5" xfId="49007"/>
    <cellStyle name="Comma 8 18 2 6" xfId="53154"/>
    <cellStyle name="Comma 8 18 2 7" xfId="57416"/>
    <cellStyle name="Comma 8 18 2 8" xfId="25966"/>
    <cellStyle name="Comma 8 18 2 9" xfId="60781"/>
    <cellStyle name="Comma 8 18 3" xfId="12193"/>
    <cellStyle name="Comma 8 18 3 2" xfId="31641"/>
    <cellStyle name="Comma 8 18 4" xfId="12194"/>
    <cellStyle name="Comma 8 18 4 2" xfId="35025"/>
    <cellStyle name="Comma 8 18 5" xfId="12195"/>
    <cellStyle name="Comma 8 18 5 2" xfId="38931"/>
    <cellStyle name="Comma 8 18 6" xfId="12196"/>
    <cellStyle name="Comma 8 18 6 2" xfId="42964"/>
    <cellStyle name="Comma 8 18 7" xfId="47084"/>
    <cellStyle name="Comma 8 18 8" xfId="51203"/>
    <cellStyle name="Comma 8 18 9" xfId="55493"/>
    <cellStyle name="Comma 8 19" xfId="12197"/>
    <cellStyle name="Comma 8 19 2" xfId="12198"/>
    <cellStyle name="Comma 8 19 2 2" xfId="35079"/>
    <cellStyle name="Comma 8 19 3" xfId="12199"/>
    <cellStyle name="Comma 8 19 3 2" xfId="38985"/>
    <cellStyle name="Comma 8 19 4" xfId="12200"/>
    <cellStyle name="Comma 8 19 4 2" xfId="43018"/>
    <cellStyle name="Comma 8 19 5" xfId="47138"/>
    <cellStyle name="Comma 8 19 6" xfId="51257"/>
    <cellStyle name="Comma 8 19 7" xfId="55547"/>
    <cellStyle name="Comma 8 19 8" xfId="25967"/>
    <cellStyle name="Comma 8 19 9" xfId="60782"/>
    <cellStyle name="Comma 8 2" xfId="12201"/>
    <cellStyle name="Comma 8 2 10" xfId="12202"/>
    <cellStyle name="Comma 8 2 10 2" xfId="31642"/>
    <cellStyle name="Comma 8 2 11" xfId="12203"/>
    <cellStyle name="Comma 8 2 11 2" xfId="33246"/>
    <cellStyle name="Comma 8 2 12" xfId="12204"/>
    <cellStyle name="Comma 8 2 12 2" xfId="37221"/>
    <cellStyle name="Comma 8 2 13" xfId="12205"/>
    <cellStyle name="Comma 8 2 13 2" xfId="41235"/>
    <cellStyle name="Comma 8 2 14" xfId="12206"/>
    <cellStyle name="Comma 8 2 14 2" xfId="45375"/>
    <cellStyle name="Comma 8 2 15" xfId="49458"/>
    <cellStyle name="Comma 8 2 16" xfId="53757"/>
    <cellStyle name="Comma 8 2 17" xfId="25968"/>
    <cellStyle name="Comma 8 2 18" xfId="57930"/>
    <cellStyle name="Comma 8 2 19" xfId="60783"/>
    <cellStyle name="Comma 8 2 2" xfId="12207"/>
    <cellStyle name="Comma 8 2 2 10" xfId="54010"/>
    <cellStyle name="Comma 8 2 2 11" xfId="25969"/>
    <cellStyle name="Comma 8 2 2 12" xfId="58095"/>
    <cellStyle name="Comma 8 2 2 13" xfId="60784"/>
    <cellStyle name="Comma 8 2 2 2" xfId="12208"/>
    <cellStyle name="Comma 8 2 2 2 10" xfId="25970"/>
    <cellStyle name="Comma 8 2 2 2 11" xfId="60785"/>
    <cellStyle name="Comma 8 2 2 2 2" xfId="12209"/>
    <cellStyle name="Comma 8 2 2 2 2 2" xfId="12210"/>
    <cellStyle name="Comma 8 2 2 2 2 2 2" xfId="35855"/>
    <cellStyle name="Comma 8 2 2 2 2 3" xfId="12211"/>
    <cellStyle name="Comma 8 2 2 2 2 3 2" xfId="39761"/>
    <cellStyle name="Comma 8 2 2 2 2 4" xfId="12212"/>
    <cellStyle name="Comma 8 2 2 2 2 4 2" xfId="43807"/>
    <cellStyle name="Comma 8 2 2 2 2 5" xfId="47914"/>
    <cellStyle name="Comma 8 2 2 2 2 6" xfId="52046"/>
    <cellStyle name="Comma 8 2 2 2 2 7" xfId="56323"/>
    <cellStyle name="Comma 8 2 2 2 2 8" xfId="25971"/>
    <cellStyle name="Comma 8 2 2 2 2 9" xfId="60786"/>
    <cellStyle name="Comma 8 2 2 2 3" xfId="12213"/>
    <cellStyle name="Comma 8 2 2 2 3 2" xfId="31644"/>
    <cellStyle name="Comma 8 2 2 2 4" xfId="12214"/>
    <cellStyle name="Comma 8 2 2 2 4 2" xfId="33910"/>
    <cellStyle name="Comma 8 2 2 2 5" xfId="12215"/>
    <cellStyle name="Comma 8 2 2 2 5 2" xfId="37839"/>
    <cellStyle name="Comma 8 2 2 2 6" xfId="12216"/>
    <cellStyle name="Comma 8 2 2 2 6 2" xfId="41856"/>
    <cellStyle name="Comma 8 2 2 2 7" xfId="45992"/>
    <cellStyle name="Comma 8 2 2 2 8" xfId="50093"/>
    <cellStyle name="Comma 8 2 2 2 9" xfId="54401"/>
    <cellStyle name="Comma 8 2 2 3" xfId="12217"/>
    <cellStyle name="Comma 8 2 2 3 2" xfId="12218"/>
    <cellStyle name="Comma 8 2 2 3 2 2" xfId="35449"/>
    <cellStyle name="Comma 8 2 2 3 3" xfId="12219"/>
    <cellStyle name="Comma 8 2 2 3 3 2" xfId="39355"/>
    <cellStyle name="Comma 8 2 2 3 4" xfId="12220"/>
    <cellStyle name="Comma 8 2 2 3 4 2" xfId="43397"/>
    <cellStyle name="Comma 8 2 2 3 5" xfId="47508"/>
    <cellStyle name="Comma 8 2 2 3 6" xfId="51636"/>
    <cellStyle name="Comma 8 2 2 3 7" xfId="55917"/>
    <cellStyle name="Comma 8 2 2 3 8" xfId="25972"/>
    <cellStyle name="Comma 8 2 2 3 9" xfId="60787"/>
    <cellStyle name="Comma 8 2 2 4" xfId="12221"/>
    <cellStyle name="Comma 8 2 2 4 2" xfId="31643"/>
    <cellStyle name="Comma 8 2 2 5" xfId="12222"/>
    <cellStyle name="Comma 8 2 2 5 2" xfId="33462"/>
    <cellStyle name="Comma 8 2 2 6" xfId="12223"/>
    <cellStyle name="Comma 8 2 2 6 2" xfId="37437"/>
    <cellStyle name="Comma 8 2 2 7" xfId="12224"/>
    <cellStyle name="Comma 8 2 2 7 2" xfId="41451"/>
    <cellStyle name="Comma 8 2 2 8" xfId="45591"/>
    <cellStyle name="Comma 8 2 2 9" xfId="49682"/>
    <cellStyle name="Comma 8 2 3" xfId="12225"/>
    <cellStyle name="Comma 8 2 3 10" xfId="25973"/>
    <cellStyle name="Comma 8 2 3 11" xfId="58201"/>
    <cellStyle name="Comma 8 2 3 12" xfId="60788"/>
    <cellStyle name="Comma 8 2 3 2" xfId="12226"/>
    <cellStyle name="Comma 8 2 3 2 2" xfId="12227"/>
    <cellStyle name="Comma 8 2 3 2 2 2" xfId="35856"/>
    <cellStyle name="Comma 8 2 3 2 3" xfId="12228"/>
    <cellStyle name="Comma 8 2 3 2 3 2" xfId="39762"/>
    <cellStyle name="Comma 8 2 3 2 4" xfId="12229"/>
    <cellStyle name="Comma 8 2 3 2 4 2" xfId="43808"/>
    <cellStyle name="Comma 8 2 3 2 5" xfId="47915"/>
    <cellStyle name="Comma 8 2 3 2 6" xfId="52047"/>
    <cellStyle name="Comma 8 2 3 2 7" xfId="56324"/>
    <cellStyle name="Comma 8 2 3 2 8" xfId="25974"/>
    <cellStyle name="Comma 8 2 3 2 9" xfId="60789"/>
    <cellStyle name="Comma 8 2 3 3" xfId="12230"/>
    <cellStyle name="Comma 8 2 3 3 2" xfId="31645"/>
    <cellStyle name="Comma 8 2 3 4" xfId="12231"/>
    <cellStyle name="Comma 8 2 3 4 2" xfId="33911"/>
    <cellStyle name="Comma 8 2 3 5" xfId="12232"/>
    <cellStyle name="Comma 8 2 3 5 2" xfId="37840"/>
    <cellStyle name="Comma 8 2 3 6" xfId="12233"/>
    <cellStyle name="Comma 8 2 3 6 2" xfId="41857"/>
    <cellStyle name="Comma 8 2 3 7" xfId="45993"/>
    <cellStyle name="Comma 8 2 3 8" xfId="50094"/>
    <cellStyle name="Comma 8 2 3 9" xfId="54402"/>
    <cellStyle name="Comma 8 2 4" xfId="12234"/>
    <cellStyle name="Comma 8 2 4 10" xfId="60790"/>
    <cellStyle name="Comma 8 2 4 2" xfId="12235"/>
    <cellStyle name="Comma 8 2 4 2 2" xfId="31646"/>
    <cellStyle name="Comma 8 2 4 3" xfId="12236"/>
    <cellStyle name="Comma 8 2 4 3 2" xfId="35231"/>
    <cellStyle name="Comma 8 2 4 4" xfId="12237"/>
    <cellStyle name="Comma 8 2 4 4 2" xfId="39137"/>
    <cellStyle name="Comma 8 2 4 5" xfId="12238"/>
    <cellStyle name="Comma 8 2 4 5 2" xfId="43175"/>
    <cellStyle name="Comma 8 2 4 6" xfId="47290"/>
    <cellStyle name="Comma 8 2 4 7" xfId="51414"/>
    <cellStyle name="Comma 8 2 4 8" xfId="55699"/>
    <cellStyle name="Comma 8 2 4 9" xfId="25975"/>
    <cellStyle name="Comma 8 2 5" xfId="12239"/>
    <cellStyle name="Comma 8 2 5 2" xfId="12240"/>
    <cellStyle name="Comma 8 2 5 2 2" xfId="25977"/>
    <cellStyle name="Comma 8 2 5 3" xfId="12241"/>
    <cellStyle name="Comma 8 2 5 3 2" xfId="25978"/>
    <cellStyle name="Comma 8 2 5 4" xfId="12242"/>
    <cellStyle name="Comma 8 2 5 4 2" xfId="31647"/>
    <cellStyle name="Comma 8 2 5 5" xfId="12243"/>
    <cellStyle name="Comma 8 2 5 5 2" xfId="57821"/>
    <cellStyle name="Comma 8 2 5 6" xfId="25976"/>
    <cellStyle name="Comma 8 2 5 7" xfId="60791"/>
    <cellStyle name="Comma 8 2 6" xfId="12244"/>
    <cellStyle name="Comma 8 2 6 2" xfId="12245"/>
    <cellStyle name="Comma 8 2 6 2 2" xfId="25980"/>
    <cellStyle name="Comma 8 2 6 3" xfId="12246"/>
    <cellStyle name="Comma 8 2 6 3 2" xfId="25981"/>
    <cellStyle name="Comma 8 2 6 4" xfId="12247"/>
    <cellStyle name="Comma 8 2 6 4 2" xfId="31648"/>
    <cellStyle name="Comma 8 2 6 5" xfId="12248"/>
    <cellStyle name="Comma 8 2 6 6" xfId="25979"/>
    <cellStyle name="Comma 8 2 6 7" xfId="60792"/>
    <cellStyle name="Comma 8 2 7" xfId="12249"/>
    <cellStyle name="Comma 8 2 7 2" xfId="12250"/>
    <cellStyle name="Comma 8 2 7 2 2" xfId="25983"/>
    <cellStyle name="Comma 8 2 7 3" xfId="12251"/>
    <cellStyle name="Comma 8 2 7 3 2" xfId="25984"/>
    <cellStyle name="Comma 8 2 7 4" xfId="12252"/>
    <cellStyle name="Comma 8 2 7 4 2" xfId="31649"/>
    <cellStyle name="Comma 8 2 7 5" xfId="25982"/>
    <cellStyle name="Comma 8 2 8" xfId="12253"/>
    <cellStyle name="Comma 8 2 8 2" xfId="25985"/>
    <cellStyle name="Comma 8 2 9" xfId="12254"/>
    <cellStyle name="Comma 8 2 9 2" xfId="25986"/>
    <cellStyle name="Comma 8 20" xfId="12255"/>
    <cellStyle name="Comma 8 20 2" xfId="12256"/>
    <cellStyle name="Comma 8 20 2 2" xfId="35121"/>
    <cellStyle name="Comma 8 20 3" xfId="12257"/>
    <cellStyle name="Comma 8 20 3 2" xfId="39027"/>
    <cellStyle name="Comma 8 20 4" xfId="12258"/>
    <cellStyle name="Comma 8 20 4 2" xfId="43060"/>
    <cellStyle name="Comma 8 20 5" xfId="47180"/>
    <cellStyle name="Comma 8 20 6" xfId="51299"/>
    <cellStyle name="Comma 8 20 7" xfId="55589"/>
    <cellStyle name="Comma 8 20 8" xfId="25987"/>
    <cellStyle name="Comma 8 20 9" xfId="60793"/>
    <cellStyle name="Comma 8 21" xfId="12259"/>
    <cellStyle name="Comma 8 21 2" xfId="12260"/>
    <cellStyle name="Comma 8 21 2 2" xfId="37004"/>
    <cellStyle name="Comma 8 21 3" xfId="12261"/>
    <cellStyle name="Comma 8 21 3 2" xfId="40908"/>
    <cellStyle name="Comma 8 21 4" xfId="12262"/>
    <cellStyle name="Comma 8 21 4 2" xfId="44969"/>
    <cellStyle name="Comma 8 21 5" xfId="49061"/>
    <cellStyle name="Comma 8 21 6" xfId="53208"/>
    <cellStyle name="Comma 8 21 7" xfId="57470"/>
    <cellStyle name="Comma 8 21 8" xfId="25988"/>
    <cellStyle name="Comma 8 21 9" xfId="60794"/>
    <cellStyle name="Comma 8 22" xfId="12263"/>
    <cellStyle name="Comma 8 22 2" xfId="12264"/>
    <cellStyle name="Comma 8 22 2 2" xfId="37061"/>
    <cellStyle name="Comma 8 22 3" xfId="12265"/>
    <cellStyle name="Comma 8 22 3 2" xfId="40964"/>
    <cellStyle name="Comma 8 22 4" xfId="12266"/>
    <cellStyle name="Comma 8 22 4 2" xfId="45025"/>
    <cellStyle name="Comma 8 22 5" xfId="49117"/>
    <cellStyle name="Comma 8 22 6" xfId="53264"/>
    <cellStyle name="Comma 8 22 7" xfId="57526"/>
    <cellStyle name="Comma 8 22 8" xfId="31632"/>
    <cellStyle name="Comma 8 22 9" xfId="60795"/>
    <cellStyle name="Comma 8 23" xfId="12267"/>
    <cellStyle name="Comma 8 23 2" xfId="12268"/>
    <cellStyle name="Comma 8 23 2 2" xfId="41022"/>
    <cellStyle name="Comma 8 23 3" xfId="45083"/>
    <cellStyle name="Comma 8 23 4" xfId="49175"/>
    <cellStyle name="Comma 8 23 5" xfId="53322"/>
    <cellStyle name="Comma 8 23 6" xfId="57584"/>
    <cellStyle name="Comma 8 23 7" xfId="33126"/>
    <cellStyle name="Comma 8 23 8" xfId="60796"/>
    <cellStyle name="Comma 8 24" xfId="12269"/>
    <cellStyle name="Comma 8 24 2" xfId="45145"/>
    <cellStyle name="Comma 8 24 3" xfId="49237"/>
    <cellStyle name="Comma 8 24 4" xfId="53384"/>
    <cellStyle name="Comma 8 24 5" xfId="57646"/>
    <cellStyle name="Comma 8 24 6" xfId="37137"/>
    <cellStyle name="Comma 8 25" xfId="12270"/>
    <cellStyle name="Comma 8 25 2" xfId="49295"/>
    <cellStyle name="Comma 8 25 3" xfId="53442"/>
    <cellStyle name="Comma 8 25 4" xfId="57704"/>
    <cellStyle name="Comma 8 25 5" xfId="41147"/>
    <cellStyle name="Comma 8 26" xfId="12271"/>
    <cellStyle name="Comma 8 26 2" xfId="53501"/>
    <cellStyle name="Comma 8 26 3" xfId="57763"/>
    <cellStyle name="Comma 8 26 4" xfId="45284"/>
    <cellStyle name="Comma 8 27" xfId="49343"/>
    <cellStyle name="Comma 8 28" xfId="53622"/>
    <cellStyle name="Comma 8 29" xfId="25948"/>
    <cellStyle name="Comma 8 3" xfId="12272"/>
    <cellStyle name="Comma 8 3 10" xfId="53887"/>
    <cellStyle name="Comma 8 3 11" xfId="25989"/>
    <cellStyle name="Comma 8 3 12" xfId="57931"/>
    <cellStyle name="Comma 8 3 13" xfId="60797"/>
    <cellStyle name="Comma 8 3 2" xfId="12273"/>
    <cellStyle name="Comma 8 3 2 10" xfId="25990"/>
    <cellStyle name="Comma 8 3 2 11" xfId="58096"/>
    <cellStyle name="Comma 8 3 2 12" xfId="60798"/>
    <cellStyle name="Comma 8 3 2 2" xfId="12274"/>
    <cellStyle name="Comma 8 3 2 2 2" xfId="12275"/>
    <cellStyle name="Comma 8 3 2 2 2 2" xfId="35857"/>
    <cellStyle name="Comma 8 3 2 2 3" xfId="12276"/>
    <cellStyle name="Comma 8 3 2 2 3 2" xfId="39763"/>
    <cellStyle name="Comma 8 3 2 2 4" xfId="12277"/>
    <cellStyle name="Comma 8 3 2 2 4 2" xfId="43809"/>
    <cellStyle name="Comma 8 3 2 2 5" xfId="47916"/>
    <cellStyle name="Comma 8 3 2 2 6" xfId="52048"/>
    <cellStyle name="Comma 8 3 2 2 7" xfId="56325"/>
    <cellStyle name="Comma 8 3 2 2 8" xfId="25991"/>
    <cellStyle name="Comma 8 3 2 2 9" xfId="60799"/>
    <cellStyle name="Comma 8 3 2 3" xfId="12278"/>
    <cellStyle name="Comma 8 3 2 3 2" xfId="31651"/>
    <cellStyle name="Comma 8 3 2 4" xfId="12279"/>
    <cellStyle name="Comma 8 3 2 4 2" xfId="33912"/>
    <cellStyle name="Comma 8 3 2 5" xfId="12280"/>
    <cellStyle name="Comma 8 3 2 5 2" xfId="37841"/>
    <cellStyle name="Comma 8 3 2 6" xfId="12281"/>
    <cellStyle name="Comma 8 3 2 6 2" xfId="41858"/>
    <cellStyle name="Comma 8 3 2 7" xfId="45994"/>
    <cellStyle name="Comma 8 3 2 8" xfId="50095"/>
    <cellStyle name="Comma 8 3 2 9" xfId="54403"/>
    <cellStyle name="Comma 8 3 3" xfId="12282"/>
    <cellStyle name="Comma 8 3 3 10" xfId="58202"/>
    <cellStyle name="Comma 8 3 3 11" xfId="60800"/>
    <cellStyle name="Comma 8 3 3 2" xfId="12283"/>
    <cellStyle name="Comma 8 3 3 2 2" xfId="31652"/>
    <cellStyle name="Comma 8 3 3 3" xfId="12284"/>
    <cellStyle name="Comma 8 3 3 3 2" xfId="35339"/>
    <cellStyle name="Comma 8 3 3 4" xfId="12285"/>
    <cellStyle name="Comma 8 3 3 4 2" xfId="39245"/>
    <cellStyle name="Comma 8 3 3 5" xfId="12286"/>
    <cellStyle name="Comma 8 3 3 5 2" xfId="43286"/>
    <cellStyle name="Comma 8 3 3 6" xfId="47398"/>
    <cellStyle name="Comma 8 3 3 7" xfId="51525"/>
    <cellStyle name="Comma 8 3 3 8" xfId="55807"/>
    <cellStyle name="Comma 8 3 3 9" xfId="25992"/>
    <cellStyle name="Comma 8 3 4" xfId="12287"/>
    <cellStyle name="Comma 8 3 4 2" xfId="12288"/>
    <cellStyle name="Comma 8 3 4 3" xfId="31650"/>
    <cellStyle name="Comma 8 3 4 4" xfId="60801"/>
    <cellStyle name="Comma 8 3 5" xfId="12289"/>
    <cellStyle name="Comma 8 3 5 2" xfId="33352"/>
    <cellStyle name="Comma 8 3 5 3" xfId="60802"/>
    <cellStyle name="Comma 8 3 6" xfId="12290"/>
    <cellStyle name="Comma 8 3 6 2" xfId="37327"/>
    <cellStyle name="Comma 8 3 7" xfId="12291"/>
    <cellStyle name="Comma 8 3 7 2" xfId="41341"/>
    <cellStyle name="Comma 8 3 8" xfId="12292"/>
    <cellStyle name="Comma 8 3 8 2" xfId="45481"/>
    <cellStyle name="Comma 8 3 9" xfId="49571"/>
    <cellStyle name="Comma 8 30" xfId="57929"/>
    <cellStyle name="Comma 8 31" xfId="60763"/>
    <cellStyle name="Comma 8 4" xfId="12293"/>
    <cellStyle name="Comma 8 4 10" xfId="25993"/>
    <cellStyle name="Comma 8 4 11" xfId="57932"/>
    <cellStyle name="Comma 8 4 12" xfId="60803"/>
    <cellStyle name="Comma 8 4 2" xfId="12294"/>
    <cellStyle name="Comma 8 4 2 10" xfId="60804"/>
    <cellStyle name="Comma 8 4 2 2" xfId="12295"/>
    <cellStyle name="Comma 8 4 2 2 2" xfId="35858"/>
    <cellStyle name="Comma 8 4 2 3" xfId="12296"/>
    <cellStyle name="Comma 8 4 2 3 2" xfId="39764"/>
    <cellStyle name="Comma 8 4 2 4" xfId="12297"/>
    <cellStyle name="Comma 8 4 2 4 2" xfId="43810"/>
    <cellStyle name="Comma 8 4 2 5" xfId="47917"/>
    <cellStyle name="Comma 8 4 2 6" xfId="52049"/>
    <cellStyle name="Comma 8 4 2 7" xfId="56326"/>
    <cellStyle name="Comma 8 4 2 8" xfId="25994"/>
    <cellStyle name="Comma 8 4 2 9" xfId="58097"/>
    <cellStyle name="Comma 8 4 3" xfId="12298"/>
    <cellStyle name="Comma 8 4 3 2" xfId="31653"/>
    <cellStyle name="Comma 8 4 3 3" xfId="58203"/>
    <cellStyle name="Comma 8 4 4" xfId="12299"/>
    <cellStyle name="Comma 8 4 4 2" xfId="33913"/>
    <cellStyle name="Comma 8 4 5" xfId="12300"/>
    <cellStyle name="Comma 8 4 5 2" xfId="37842"/>
    <cellStyle name="Comma 8 4 6" xfId="12301"/>
    <cellStyle name="Comma 8 4 6 2" xfId="41859"/>
    <cellStyle name="Comma 8 4 7" xfId="12302"/>
    <cellStyle name="Comma 8 4 7 2" xfId="45995"/>
    <cellStyle name="Comma 8 4 8" xfId="50096"/>
    <cellStyle name="Comma 8 4 9" xfId="54404"/>
    <cellStyle name="Comma 8 5" xfId="12303"/>
    <cellStyle name="Comma 8 5 10" xfId="25995"/>
    <cellStyle name="Comma 8 5 11" xfId="57933"/>
    <cellStyle name="Comma 8 5 12" xfId="60805"/>
    <cellStyle name="Comma 8 5 2" xfId="12304"/>
    <cellStyle name="Comma 8 5 2 10" xfId="60806"/>
    <cellStyle name="Comma 8 5 2 2" xfId="12305"/>
    <cellStyle name="Comma 8 5 2 2 2" xfId="36231"/>
    <cellStyle name="Comma 8 5 2 3" xfId="12306"/>
    <cellStyle name="Comma 8 5 2 3 2" xfId="40137"/>
    <cellStyle name="Comma 8 5 2 4" xfId="12307"/>
    <cellStyle name="Comma 8 5 2 4 2" xfId="44198"/>
    <cellStyle name="Comma 8 5 2 5" xfId="48290"/>
    <cellStyle name="Comma 8 5 2 6" xfId="52437"/>
    <cellStyle name="Comma 8 5 2 7" xfId="56699"/>
    <cellStyle name="Comma 8 5 2 8" xfId="25996"/>
    <cellStyle name="Comma 8 5 2 9" xfId="58098"/>
    <cellStyle name="Comma 8 5 3" xfId="12308"/>
    <cellStyle name="Comma 8 5 3 2" xfId="31654"/>
    <cellStyle name="Comma 8 5 3 3" xfId="58204"/>
    <cellStyle name="Comma 8 5 4" xfId="12309"/>
    <cellStyle name="Comma 8 5 4 2" xfId="34309"/>
    <cellStyle name="Comma 8 5 5" xfId="12310"/>
    <cellStyle name="Comma 8 5 5 2" xfId="38215"/>
    <cellStyle name="Comma 8 5 6" xfId="12311"/>
    <cellStyle name="Comma 8 5 6 2" xfId="42247"/>
    <cellStyle name="Comma 8 5 7" xfId="12312"/>
    <cellStyle name="Comma 8 5 7 2" xfId="46368"/>
    <cellStyle name="Comma 8 5 8" xfId="50485"/>
    <cellStyle name="Comma 8 5 9" xfId="54777"/>
    <cellStyle name="Comma 8 6" xfId="12313"/>
    <cellStyle name="Comma 8 6 10" xfId="25997"/>
    <cellStyle name="Comma 8 6 11" xfId="58094"/>
    <cellStyle name="Comma 8 6 12" xfId="60807"/>
    <cellStyle name="Comma 8 6 2" xfId="12314"/>
    <cellStyle name="Comma 8 6 2 2" xfId="12315"/>
    <cellStyle name="Comma 8 6 2 2 2" xfId="36286"/>
    <cellStyle name="Comma 8 6 2 3" xfId="12316"/>
    <cellStyle name="Comma 8 6 2 3 2" xfId="40192"/>
    <cellStyle name="Comma 8 6 2 4" xfId="12317"/>
    <cellStyle name="Comma 8 6 2 4 2" xfId="44253"/>
    <cellStyle name="Comma 8 6 2 5" xfId="48345"/>
    <cellStyle name="Comma 8 6 2 6" xfId="52492"/>
    <cellStyle name="Comma 8 6 2 7" xfId="56754"/>
    <cellStyle name="Comma 8 6 2 8" xfId="25998"/>
    <cellStyle name="Comma 8 6 2 9" xfId="60808"/>
    <cellStyle name="Comma 8 6 3" xfId="12318"/>
    <cellStyle name="Comma 8 6 3 2" xfId="31655"/>
    <cellStyle name="Comma 8 6 4" xfId="12319"/>
    <cellStyle name="Comma 8 6 4 2" xfId="34364"/>
    <cellStyle name="Comma 8 6 5" xfId="12320"/>
    <cellStyle name="Comma 8 6 5 2" xfId="38270"/>
    <cellStyle name="Comma 8 6 6" xfId="12321"/>
    <cellStyle name="Comma 8 6 6 2" xfId="42302"/>
    <cellStyle name="Comma 8 6 7" xfId="46423"/>
    <cellStyle name="Comma 8 6 8" xfId="50540"/>
    <cellStyle name="Comma 8 6 9" xfId="54832"/>
    <cellStyle name="Comma 8 7" xfId="12322"/>
    <cellStyle name="Comma 8 7 10" xfId="25999"/>
    <cellStyle name="Comma 8 7 11" xfId="58200"/>
    <cellStyle name="Comma 8 7 12" xfId="60809"/>
    <cellStyle name="Comma 8 7 2" xfId="12323"/>
    <cellStyle name="Comma 8 7 2 2" xfId="12324"/>
    <cellStyle name="Comma 8 7 2 2 2" xfId="36339"/>
    <cellStyle name="Comma 8 7 2 3" xfId="12325"/>
    <cellStyle name="Comma 8 7 2 3 2" xfId="40245"/>
    <cellStyle name="Comma 8 7 2 4" xfId="12326"/>
    <cellStyle name="Comma 8 7 2 4 2" xfId="44306"/>
    <cellStyle name="Comma 8 7 2 5" xfId="48398"/>
    <cellStyle name="Comma 8 7 2 6" xfId="52545"/>
    <cellStyle name="Comma 8 7 2 7" xfId="56807"/>
    <cellStyle name="Comma 8 7 2 8" xfId="26000"/>
    <cellStyle name="Comma 8 7 2 9" xfId="60810"/>
    <cellStyle name="Comma 8 7 3" xfId="12327"/>
    <cellStyle name="Comma 8 7 3 2" xfId="31656"/>
    <cellStyle name="Comma 8 7 4" xfId="12328"/>
    <cellStyle name="Comma 8 7 4 2" xfId="34417"/>
    <cellStyle name="Comma 8 7 5" xfId="12329"/>
    <cellStyle name="Comma 8 7 5 2" xfId="38323"/>
    <cellStyle name="Comma 8 7 6" xfId="12330"/>
    <cellStyle name="Comma 8 7 6 2" xfId="42355"/>
    <cellStyle name="Comma 8 7 7" xfId="46476"/>
    <cellStyle name="Comma 8 7 8" xfId="50593"/>
    <cellStyle name="Comma 8 7 9" xfId="54885"/>
    <cellStyle name="Comma 8 8" xfId="12331"/>
    <cellStyle name="Comma 8 8 10" xfId="26001"/>
    <cellStyle name="Comma 8 8 11" xfId="60811"/>
    <cellStyle name="Comma 8 8 2" xfId="12332"/>
    <cellStyle name="Comma 8 8 2 2" xfId="12333"/>
    <cellStyle name="Comma 8 8 2 2 2" xfId="36391"/>
    <cellStyle name="Comma 8 8 2 3" xfId="12334"/>
    <cellStyle name="Comma 8 8 2 3 2" xfId="40297"/>
    <cellStyle name="Comma 8 8 2 4" xfId="12335"/>
    <cellStyle name="Comma 8 8 2 4 2" xfId="44358"/>
    <cellStyle name="Comma 8 8 2 5" xfId="48450"/>
    <cellStyle name="Comma 8 8 2 6" xfId="52597"/>
    <cellStyle name="Comma 8 8 2 7" xfId="56859"/>
    <cellStyle name="Comma 8 8 2 8" xfId="26002"/>
    <cellStyle name="Comma 8 8 2 9" xfId="60812"/>
    <cellStyle name="Comma 8 8 3" xfId="12336"/>
    <cellStyle name="Comma 8 8 3 2" xfId="31657"/>
    <cellStyle name="Comma 8 8 4" xfId="12337"/>
    <cellStyle name="Comma 8 8 4 2" xfId="34469"/>
    <cellStyle name="Comma 8 8 5" xfId="12338"/>
    <cellStyle name="Comma 8 8 5 2" xfId="38375"/>
    <cellStyle name="Comma 8 8 6" xfId="12339"/>
    <cellStyle name="Comma 8 8 6 2" xfId="42407"/>
    <cellStyle name="Comma 8 8 7" xfId="46528"/>
    <cellStyle name="Comma 8 8 8" xfId="50645"/>
    <cellStyle name="Comma 8 8 9" xfId="54937"/>
    <cellStyle name="Comma 8 9" xfId="12340"/>
    <cellStyle name="Comma 8 9 10" xfId="26003"/>
    <cellStyle name="Comma 8 9 11" xfId="60813"/>
    <cellStyle name="Comma 8 9 2" xfId="12341"/>
    <cellStyle name="Comma 8 9 2 2" xfId="12342"/>
    <cellStyle name="Comma 8 9 2 2 2" xfId="36444"/>
    <cellStyle name="Comma 8 9 2 3" xfId="12343"/>
    <cellStyle name="Comma 8 9 2 3 2" xfId="40350"/>
    <cellStyle name="Comma 8 9 2 4" xfId="12344"/>
    <cellStyle name="Comma 8 9 2 4 2" xfId="44411"/>
    <cellStyle name="Comma 8 9 2 5" xfId="48503"/>
    <cellStyle name="Comma 8 9 2 6" xfId="52650"/>
    <cellStyle name="Comma 8 9 2 7" xfId="56912"/>
    <cellStyle name="Comma 8 9 2 8" xfId="26004"/>
    <cellStyle name="Comma 8 9 2 9" xfId="60814"/>
    <cellStyle name="Comma 8 9 3" xfId="12345"/>
    <cellStyle name="Comma 8 9 3 2" xfId="31658"/>
    <cellStyle name="Comma 8 9 4" xfId="12346"/>
    <cellStyle name="Comma 8 9 4 2" xfId="34521"/>
    <cellStyle name="Comma 8 9 5" xfId="12347"/>
    <cellStyle name="Comma 8 9 5 2" xfId="38427"/>
    <cellStyle name="Comma 8 9 6" xfId="12348"/>
    <cellStyle name="Comma 8 9 6 2" xfId="42460"/>
    <cellStyle name="Comma 8 9 7" xfId="46580"/>
    <cellStyle name="Comma 8 9 8" xfId="50699"/>
    <cellStyle name="Comma 8 9 9" xfId="54989"/>
    <cellStyle name="Comma 80" xfId="12349"/>
    <cellStyle name="Comma 80 2" xfId="12350"/>
    <cellStyle name="Comma 80 2 2" xfId="40976"/>
    <cellStyle name="Comma 80 3" xfId="45037"/>
    <cellStyle name="Comma 80 4" xfId="49129"/>
    <cellStyle name="Comma 80 5" xfId="53276"/>
    <cellStyle name="Comma 80 6" xfId="57538"/>
    <cellStyle name="Comma 80 7" xfId="33082"/>
    <cellStyle name="Comma 81" xfId="12351"/>
    <cellStyle name="Comma 81 2" xfId="45101"/>
    <cellStyle name="Comma 81 3" xfId="49193"/>
    <cellStyle name="Comma 81 4" xfId="53340"/>
    <cellStyle name="Comma 81 5" xfId="57602"/>
    <cellStyle name="Comma 81 6" xfId="37093"/>
    <cellStyle name="Comma 82" xfId="41103"/>
    <cellStyle name="Comma 82 2" xfId="49249"/>
    <cellStyle name="Comma 82 3" xfId="53396"/>
    <cellStyle name="Comma 82 4" xfId="57658"/>
    <cellStyle name="Comma 83" xfId="45096"/>
    <cellStyle name="Comma 83 2" xfId="49188"/>
    <cellStyle name="Comma 83 3" xfId="53335"/>
    <cellStyle name="Comma 83 4" xfId="57597"/>
    <cellStyle name="Comma 84" xfId="45156"/>
    <cellStyle name="Comma 84 2" xfId="49250"/>
    <cellStyle name="Comma 84 3" xfId="53397"/>
    <cellStyle name="Comma 84 4" xfId="57659"/>
    <cellStyle name="Comma 85" xfId="45095"/>
    <cellStyle name="Comma 85 2" xfId="49187"/>
    <cellStyle name="Comma 85 3" xfId="53334"/>
    <cellStyle name="Comma 85 4" xfId="57596"/>
    <cellStyle name="Comma 86" xfId="45159"/>
    <cellStyle name="Comma 86 2" xfId="49251"/>
    <cellStyle name="Comma 86 3" xfId="53398"/>
    <cellStyle name="Comma 86 4" xfId="57660"/>
    <cellStyle name="Comma 87" xfId="45239"/>
    <cellStyle name="Comma 87 2" xfId="53456"/>
    <cellStyle name="Comma 87 3" xfId="57718"/>
    <cellStyle name="Comma 88" xfId="50656"/>
    <cellStyle name="Comma 89" xfId="53577"/>
    <cellStyle name="Comma 9" xfId="12352"/>
    <cellStyle name="Comma 9 10" xfId="12353"/>
    <cellStyle name="Comma 9 10 10" xfId="26006"/>
    <cellStyle name="Comma 9 10 11" xfId="60816"/>
    <cellStyle name="Comma 9 10 2" xfId="12354"/>
    <cellStyle name="Comma 9 10 2 2" xfId="12355"/>
    <cellStyle name="Comma 9 10 2 2 2" xfId="36498"/>
    <cellStyle name="Comma 9 10 2 3" xfId="12356"/>
    <cellStyle name="Comma 9 10 2 3 2" xfId="40404"/>
    <cellStyle name="Comma 9 10 2 4" xfId="12357"/>
    <cellStyle name="Comma 9 10 2 4 2" xfId="44465"/>
    <cellStyle name="Comma 9 10 2 5" xfId="48557"/>
    <cellStyle name="Comma 9 10 2 6" xfId="52704"/>
    <cellStyle name="Comma 9 10 2 7" xfId="56966"/>
    <cellStyle name="Comma 9 10 2 8" xfId="26007"/>
    <cellStyle name="Comma 9 10 2 9" xfId="60817"/>
    <cellStyle name="Comma 9 10 3" xfId="12358"/>
    <cellStyle name="Comma 9 10 3 2" xfId="31660"/>
    <cellStyle name="Comma 9 10 4" xfId="12359"/>
    <cellStyle name="Comma 9 10 4 2" xfId="34575"/>
    <cellStyle name="Comma 9 10 5" xfId="12360"/>
    <cellStyle name="Comma 9 10 5 2" xfId="38481"/>
    <cellStyle name="Comma 9 10 6" xfId="12361"/>
    <cellStyle name="Comma 9 10 6 2" xfId="42514"/>
    <cellStyle name="Comma 9 10 7" xfId="46634"/>
    <cellStyle name="Comma 9 10 8" xfId="50753"/>
    <cellStyle name="Comma 9 10 9" xfId="55043"/>
    <cellStyle name="Comma 9 11" xfId="12362"/>
    <cellStyle name="Comma 9 11 10" xfId="26008"/>
    <cellStyle name="Comma 9 11 11" xfId="60818"/>
    <cellStyle name="Comma 9 11 2" xfId="12363"/>
    <cellStyle name="Comma 9 11 2 2" xfId="12364"/>
    <cellStyle name="Comma 9 11 2 2 2" xfId="36558"/>
    <cellStyle name="Comma 9 11 2 3" xfId="12365"/>
    <cellStyle name="Comma 9 11 2 3 2" xfId="40464"/>
    <cellStyle name="Comma 9 11 2 4" xfId="12366"/>
    <cellStyle name="Comma 9 11 2 4 2" xfId="44525"/>
    <cellStyle name="Comma 9 11 2 5" xfId="48617"/>
    <cellStyle name="Comma 9 11 2 6" xfId="52764"/>
    <cellStyle name="Comma 9 11 2 7" xfId="57026"/>
    <cellStyle name="Comma 9 11 2 8" xfId="26009"/>
    <cellStyle name="Comma 9 11 2 9" xfId="60819"/>
    <cellStyle name="Comma 9 11 3" xfId="12367"/>
    <cellStyle name="Comma 9 11 3 2" xfId="31661"/>
    <cellStyle name="Comma 9 11 4" xfId="12368"/>
    <cellStyle name="Comma 9 11 4 2" xfId="34635"/>
    <cellStyle name="Comma 9 11 5" xfId="12369"/>
    <cellStyle name="Comma 9 11 5 2" xfId="38541"/>
    <cellStyle name="Comma 9 11 6" xfId="12370"/>
    <cellStyle name="Comma 9 11 6 2" xfId="42574"/>
    <cellStyle name="Comma 9 11 7" xfId="46694"/>
    <cellStyle name="Comma 9 11 8" xfId="50813"/>
    <cellStyle name="Comma 9 11 9" xfId="55103"/>
    <cellStyle name="Comma 9 12" xfId="12371"/>
    <cellStyle name="Comma 9 12 10" xfId="26010"/>
    <cellStyle name="Comma 9 12 11" xfId="60820"/>
    <cellStyle name="Comma 9 12 2" xfId="12372"/>
    <cellStyle name="Comma 9 12 2 2" xfId="12373"/>
    <cellStyle name="Comma 9 12 2 2 2" xfId="36616"/>
    <cellStyle name="Comma 9 12 2 3" xfId="12374"/>
    <cellStyle name="Comma 9 12 2 3 2" xfId="40522"/>
    <cellStyle name="Comma 9 12 2 4" xfId="12375"/>
    <cellStyle name="Comma 9 12 2 4 2" xfId="44583"/>
    <cellStyle name="Comma 9 12 2 5" xfId="48675"/>
    <cellStyle name="Comma 9 12 2 6" xfId="52822"/>
    <cellStyle name="Comma 9 12 2 7" xfId="57084"/>
    <cellStyle name="Comma 9 12 2 8" xfId="26011"/>
    <cellStyle name="Comma 9 12 2 9" xfId="60821"/>
    <cellStyle name="Comma 9 12 3" xfId="12376"/>
    <cellStyle name="Comma 9 12 3 2" xfId="31662"/>
    <cellStyle name="Comma 9 12 4" xfId="12377"/>
    <cellStyle name="Comma 9 12 4 2" xfId="34693"/>
    <cellStyle name="Comma 9 12 5" xfId="12378"/>
    <cellStyle name="Comma 9 12 5 2" xfId="38599"/>
    <cellStyle name="Comma 9 12 6" xfId="12379"/>
    <cellStyle name="Comma 9 12 6 2" xfId="42632"/>
    <cellStyle name="Comma 9 12 7" xfId="46752"/>
    <cellStyle name="Comma 9 12 8" xfId="50871"/>
    <cellStyle name="Comma 9 12 9" xfId="55161"/>
    <cellStyle name="Comma 9 13" xfId="12380"/>
    <cellStyle name="Comma 9 13 10" xfId="26012"/>
    <cellStyle name="Comma 9 13 11" xfId="60822"/>
    <cellStyle name="Comma 9 13 2" xfId="12381"/>
    <cellStyle name="Comma 9 13 2 2" xfId="12382"/>
    <cellStyle name="Comma 9 13 2 2 2" xfId="36674"/>
    <cellStyle name="Comma 9 13 2 3" xfId="12383"/>
    <cellStyle name="Comma 9 13 2 3 2" xfId="40579"/>
    <cellStyle name="Comma 9 13 2 4" xfId="12384"/>
    <cellStyle name="Comma 9 13 2 4 2" xfId="44640"/>
    <cellStyle name="Comma 9 13 2 5" xfId="48732"/>
    <cellStyle name="Comma 9 13 2 6" xfId="52879"/>
    <cellStyle name="Comma 9 13 2 7" xfId="57141"/>
    <cellStyle name="Comma 9 13 2 8" xfId="26013"/>
    <cellStyle name="Comma 9 13 2 9" xfId="60823"/>
    <cellStyle name="Comma 9 13 3" xfId="12385"/>
    <cellStyle name="Comma 9 13 3 2" xfId="31663"/>
    <cellStyle name="Comma 9 13 4" xfId="12386"/>
    <cellStyle name="Comma 9 13 4 2" xfId="34750"/>
    <cellStyle name="Comma 9 13 5" xfId="12387"/>
    <cellStyle name="Comma 9 13 5 2" xfId="38656"/>
    <cellStyle name="Comma 9 13 6" xfId="12388"/>
    <cellStyle name="Comma 9 13 6 2" xfId="42689"/>
    <cellStyle name="Comma 9 13 7" xfId="46809"/>
    <cellStyle name="Comma 9 13 8" xfId="50928"/>
    <cellStyle name="Comma 9 13 9" xfId="55218"/>
    <cellStyle name="Comma 9 14" xfId="12389"/>
    <cellStyle name="Comma 9 14 10" xfId="26014"/>
    <cellStyle name="Comma 9 14 11" xfId="60824"/>
    <cellStyle name="Comma 9 14 2" xfId="12390"/>
    <cellStyle name="Comma 9 14 2 2" xfId="12391"/>
    <cellStyle name="Comma 9 14 2 2 2" xfId="36727"/>
    <cellStyle name="Comma 9 14 2 3" xfId="12392"/>
    <cellStyle name="Comma 9 14 2 3 2" xfId="40632"/>
    <cellStyle name="Comma 9 14 2 4" xfId="12393"/>
    <cellStyle name="Comma 9 14 2 4 2" xfId="44693"/>
    <cellStyle name="Comma 9 14 2 5" xfId="48785"/>
    <cellStyle name="Comma 9 14 2 6" xfId="52932"/>
    <cellStyle name="Comma 9 14 2 7" xfId="57194"/>
    <cellStyle name="Comma 9 14 2 8" xfId="26015"/>
    <cellStyle name="Comma 9 14 2 9" xfId="60825"/>
    <cellStyle name="Comma 9 14 3" xfId="12394"/>
    <cellStyle name="Comma 9 14 3 2" xfId="31664"/>
    <cellStyle name="Comma 9 14 4" xfId="12395"/>
    <cellStyle name="Comma 9 14 4 2" xfId="34803"/>
    <cellStyle name="Comma 9 14 5" xfId="12396"/>
    <cellStyle name="Comma 9 14 5 2" xfId="38709"/>
    <cellStyle name="Comma 9 14 6" xfId="12397"/>
    <cellStyle name="Comma 9 14 6 2" xfId="42742"/>
    <cellStyle name="Comma 9 14 7" xfId="46862"/>
    <cellStyle name="Comma 9 14 8" xfId="50981"/>
    <cellStyle name="Comma 9 14 9" xfId="55271"/>
    <cellStyle name="Comma 9 15" xfId="12398"/>
    <cellStyle name="Comma 9 15 10" xfId="26016"/>
    <cellStyle name="Comma 9 15 11" xfId="60826"/>
    <cellStyle name="Comma 9 15 2" xfId="12399"/>
    <cellStyle name="Comma 9 15 2 2" xfId="12400"/>
    <cellStyle name="Comma 9 15 2 2 2" xfId="36790"/>
    <cellStyle name="Comma 9 15 2 3" xfId="12401"/>
    <cellStyle name="Comma 9 15 2 3 2" xfId="40694"/>
    <cellStyle name="Comma 9 15 2 4" xfId="12402"/>
    <cellStyle name="Comma 9 15 2 4 2" xfId="44755"/>
    <cellStyle name="Comma 9 15 2 5" xfId="48847"/>
    <cellStyle name="Comma 9 15 2 6" xfId="52994"/>
    <cellStyle name="Comma 9 15 2 7" xfId="57256"/>
    <cellStyle name="Comma 9 15 2 8" xfId="26017"/>
    <cellStyle name="Comma 9 15 2 9" xfId="60827"/>
    <cellStyle name="Comma 9 15 3" xfId="12403"/>
    <cellStyle name="Comma 9 15 3 2" xfId="31665"/>
    <cellStyle name="Comma 9 15 4" xfId="12404"/>
    <cellStyle name="Comma 9 15 4 2" xfId="34865"/>
    <cellStyle name="Comma 9 15 5" xfId="12405"/>
    <cellStyle name="Comma 9 15 5 2" xfId="38771"/>
    <cellStyle name="Comma 9 15 6" xfId="12406"/>
    <cellStyle name="Comma 9 15 6 2" xfId="42804"/>
    <cellStyle name="Comma 9 15 7" xfId="46924"/>
    <cellStyle name="Comma 9 15 8" xfId="51043"/>
    <cellStyle name="Comma 9 15 9" xfId="55333"/>
    <cellStyle name="Comma 9 16" xfId="12407"/>
    <cellStyle name="Comma 9 16 10" xfId="26018"/>
    <cellStyle name="Comma 9 16 11" xfId="60828"/>
    <cellStyle name="Comma 9 16 2" xfId="12408"/>
    <cellStyle name="Comma 9 16 2 2" xfId="12409"/>
    <cellStyle name="Comma 9 16 2 2 2" xfId="36847"/>
    <cellStyle name="Comma 9 16 2 3" xfId="12410"/>
    <cellStyle name="Comma 9 16 2 3 2" xfId="40751"/>
    <cellStyle name="Comma 9 16 2 4" xfId="12411"/>
    <cellStyle name="Comma 9 16 2 4 2" xfId="44812"/>
    <cellStyle name="Comma 9 16 2 5" xfId="48904"/>
    <cellStyle name="Comma 9 16 2 6" xfId="53051"/>
    <cellStyle name="Comma 9 16 2 7" xfId="57313"/>
    <cellStyle name="Comma 9 16 2 8" xfId="26019"/>
    <cellStyle name="Comma 9 16 2 9" xfId="60829"/>
    <cellStyle name="Comma 9 16 3" xfId="12412"/>
    <cellStyle name="Comma 9 16 3 2" xfId="31666"/>
    <cellStyle name="Comma 9 16 4" xfId="12413"/>
    <cellStyle name="Comma 9 16 4 2" xfId="34922"/>
    <cellStyle name="Comma 9 16 5" xfId="12414"/>
    <cellStyle name="Comma 9 16 5 2" xfId="38828"/>
    <cellStyle name="Comma 9 16 6" xfId="12415"/>
    <cellStyle name="Comma 9 16 6 2" xfId="42861"/>
    <cellStyle name="Comma 9 16 7" xfId="46981"/>
    <cellStyle name="Comma 9 16 8" xfId="51100"/>
    <cellStyle name="Comma 9 16 9" xfId="55390"/>
    <cellStyle name="Comma 9 17" xfId="12416"/>
    <cellStyle name="Comma 9 17 10" xfId="26020"/>
    <cellStyle name="Comma 9 17 11" xfId="60830"/>
    <cellStyle name="Comma 9 17 2" xfId="12417"/>
    <cellStyle name="Comma 9 17 2 2" xfId="12418"/>
    <cellStyle name="Comma 9 17 2 2 2" xfId="36899"/>
    <cellStyle name="Comma 9 17 2 3" xfId="12419"/>
    <cellStyle name="Comma 9 17 2 3 2" xfId="40803"/>
    <cellStyle name="Comma 9 17 2 4" xfId="12420"/>
    <cellStyle name="Comma 9 17 2 4 2" xfId="44864"/>
    <cellStyle name="Comma 9 17 2 5" xfId="48956"/>
    <cellStyle name="Comma 9 17 2 6" xfId="53103"/>
    <cellStyle name="Comma 9 17 2 7" xfId="57365"/>
    <cellStyle name="Comma 9 17 2 8" xfId="26021"/>
    <cellStyle name="Comma 9 17 2 9" xfId="60831"/>
    <cellStyle name="Comma 9 17 3" xfId="12421"/>
    <cellStyle name="Comma 9 17 3 2" xfId="31667"/>
    <cellStyle name="Comma 9 17 4" xfId="12422"/>
    <cellStyle name="Comma 9 17 4 2" xfId="34974"/>
    <cellStyle name="Comma 9 17 5" xfId="12423"/>
    <cellStyle name="Comma 9 17 5 2" xfId="38880"/>
    <cellStyle name="Comma 9 17 6" xfId="12424"/>
    <cellStyle name="Comma 9 17 6 2" xfId="42913"/>
    <cellStyle name="Comma 9 17 7" xfId="47033"/>
    <cellStyle name="Comma 9 17 8" xfId="51152"/>
    <cellStyle name="Comma 9 17 9" xfId="55442"/>
    <cellStyle name="Comma 9 18" xfId="12425"/>
    <cellStyle name="Comma 9 18 10" xfId="26022"/>
    <cellStyle name="Comma 9 18 11" xfId="60832"/>
    <cellStyle name="Comma 9 18 2" xfId="12426"/>
    <cellStyle name="Comma 9 18 2 2" xfId="12427"/>
    <cellStyle name="Comma 9 18 2 2 2" xfId="36951"/>
    <cellStyle name="Comma 9 18 2 3" xfId="12428"/>
    <cellStyle name="Comma 9 18 2 3 2" xfId="40855"/>
    <cellStyle name="Comma 9 18 2 4" xfId="12429"/>
    <cellStyle name="Comma 9 18 2 4 2" xfId="44916"/>
    <cellStyle name="Comma 9 18 2 5" xfId="49008"/>
    <cellStyle name="Comma 9 18 2 6" xfId="53155"/>
    <cellStyle name="Comma 9 18 2 7" xfId="57417"/>
    <cellStyle name="Comma 9 18 2 8" xfId="26023"/>
    <cellStyle name="Comma 9 18 2 9" xfId="60833"/>
    <cellStyle name="Comma 9 18 3" xfId="12430"/>
    <cellStyle name="Comma 9 18 3 2" xfId="31668"/>
    <cellStyle name="Comma 9 18 4" xfId="12431"/>
    <cellStyle name="Comma 9 18 4 2" xfId="35026"/>
    <cellStyle name="Comma 9 18 5" xfId="12432"/>
    <cellStyle name="Comma 9 18 5 2" xfId="38932"/>
    <cellStyle name="Comma 9 18 6" xfId="12433"/>
    <cellStyle name="Comma 9 18 6 2" xfId="42965"/>
    <cellStyle name="Comma 9 18 7" xfId="47085"/>
    <cellStyle name="Comma 9 18 8" xfId="51204"/>
    <cellStyle name="Comma 9 18 9" xfId="55494"/>
    <cellStyle name="Comma 9 19" xfId="12434"/>
    <cellStyle name="Comma 9 19 2" xfId="12435"/>
    <cellStyle name="Comma 9 19 2 2" xfId="35080"/>
    <cellStyle name="Comma 9 19 3" xfId="12436"/>
    <cellStyle name="Comma 9 19 3 2" xfId="38986"/>
    <cellStyle name="Comma 9 19 4" xfId="12437"/>
    <cellStyle name="Comma 9 19 4 2" xfId="43019"/>
    <cellStyle name="Comma 9 19 5" xfId="47139"/>
    <cellStyle name="Comma 9 19 6" xfId="51258"/>
    <cellStyle name="Comma 9 19 7" xfId="55548"/>
    <cellStyle name="Comma 9 19 8" xfId="26024"/>
    <cellStyle name="Comma 9 19 9" xfId="60834"/>
    <cellStyle name="Comma 9 2" xfId="12438"/>
    <cellStyle name="Comma 9 2 10" xfId="49466"/>
    <cellStyle name="Comma 9 2 11" xfId="53758"/>
    <cellStyle name="Comma 9 2 12" xfId="26025"/>
    <cellStyle name="Comma 9 2 13" xfId="57935"/>
    <cellStyle name="Comma 9 2 14" xfId="60835"/>
    <cellStyle name="Comma 9 2 2" xfId="12439"/>
    <cellStyle name="Comma 9 2 2 10" xfId="54016"/>
    <cellStyle name="Comma 9 2 2 11" xfId="26026"/>
    <cellStyle name="Comma 9 2 2 12" xfId="58100"/>
    <cellStyle name="Comma 9 2 2 13" xfId="60836"/>
    <cellStyle name="Comma 9 2 2 2" xfId="12440"/>
    <cellStyle name="Comma 9 2 2 2 10" xfId="26027"/>
    <cellStyle name="Comma 9 2 2 2 11" xfId="60837"/>
    <cellStyle name="Comma 9 2 2 2 2" xfId="12441"/>
    <cellStyle name="Comma 9 2 2 2 2 2" xfId="12442"/>
    <cellStyle name="Comma 9 2 2 2 2 2 2" xfId="35859"/>
    <cellStyle name="Comma 9 2 2 2 2 3" xfId="12443"/>
    <cellStyle name="Comma 9 2 2 2 2 3 2" xfId="39765"/>
    <cellStyle name="Comma 9 2 2 2 2 4" xfId="12444"/>
    <cellStyle name="Comma 9 2 2 2 2 4 2" xfId="43811"/>
    <cellStyle name="Comma 9 2 2 2 2 5" xfId="47918"/>
    <cellStyle name="Comma 9 2 2 2 2 6" xfId="52050"/>
    <cellStyle name="Comma 9 2 2 2 2 7" xfId="56327"/>
    <cellStyle name="Comma 9 2 2 2 2 8" xfId="26028"/>
    <cellStyle name="Comma 9 2 2 2 2 9" xfId="60838"/>
    <cellStyle name="Comma 9 2 2 2 3" xfId="12445"/>
    <cellStyle name="Comma 9 2 2 2 3 2" xfId="31671"/>
    <cellStyle name="Comma 9 2 2 2 4" xfId="12446"/>
    <cellStyle name="Comma 9 2 2 2 4 2" xfId="33914"/>
    <cellStyle name="Comma 9 2 2 2 5" xfId="12447"/>
    <cellStyle name="Comma 9 2 2 2 5 2" xfId="37843"/>
    <cellStyle name="Comma 9 2 2 2 6" xfId="12448"/>
    <cellStyle name="Comma 9 2 2 2 6 2" xfId="41860"/>
    <cellStyle name="Comma 9 2 2 2 7" xfId="45996"/>
    <cellStyle name="Comma 9 2 2 2 8" xfId="50097"/>
    <cellStyle name="Comma 9 2 2 2 9" xfId="54405"/>
    <cellStyle name="Comma 9 2 2 3" xfId="12449"/>
    <cellStyle name="Comma 9 2 2 3 2" xfId="12450"/>
    <cellStyle name="Comma 9 2 2 3 2 2" xfId="35455"/>
    <cellStyle name="Comma 9 2 2 3 3" xfId="12451"/>
    <cellStyle name="Comma 9 2 2 3 3 2" xfId="39361"/>
    <cellStyle name="Comma 9 2 2 3 4" xfId="12452"/>
    <cellStyle name="Comma 9 2 2 3 4 2" xfId="43403"/>
    <cellStyle name="Comma 9 2 2 3 5" xfId="47514"/>
    <cellStyle name="Comma 9 2 2 3 6" xfId="51642"/>
    <cellStyle name="Comma 9 2 2 3 7" xfId="55923"/>
    <cellStyle name="Comma 9 2 2 3 8" xfId="26029"/>
    <cellStyle name="Comma 9 2 2 3 9" xfId="60839"/>
    <cellStyle name="Comma 9 2 2 4" xfId="12453"/>
    <cellStyle name="Comma 9 2 2 4 2" xfId="31670"/>
    <cellStyle name="Comma 9 2 2 5" xfId="12454"/>
    <cellStyle name="Comma 9 2 2 5 2" xfId="33468"/>
    <cellStyle name="Comma 9 2 2 6" xfId="12455"/>
    <cellStyle name="Comma 9 2 2 6 2" xfId="37443"/>
    <cellStyle name="Comma 9 2 2 7" xfId="12456"/>
    <cellStyle name="Comma 9 2 2 7 2" xfId="41457"/>
    <cellStyle name="Comma 9 2 2 8" xfId="45597"/>
    <cellStyle name="Comma 9 2 2 9" xfId="49688"/>
    <cellStyle name="Comma 9 2 3" xfId="12457"/>
    <cellStyle name="Comma 9 2 3 10" xfId="26030"/>
    <cellStyle name="Comma 9 2 3 11" xfId="58206"/>
    <cellStyle name="Comma 9 2 3 12" xfId="60840"/>
    <cellStyle name="Comma 9 2 3 2" xfId="12458"/>
    <cellStyle name="Comma 9 2 3 2 2" xfId="12459"/>
    <cellStyle name="Comma 9 2 3 2 2 2" xfId="35860"/>
    <cellStyle name="Comma 9 2 3 2 3" xfId="12460"/>
    <cellStyle name="Comma 9 2 3 2 3 2" xfId="39766"/>
    <cellStyle name="Comma 9 2 3 2 4" xfId="12461"/>
    <cellStyle name="Comma 9 2 3 2 4 2" xfId="43812"/>
    <cellStyle name="Comma 9 2 3 2 5" xfId="47919"/>
    <cellStyle name="Comma 9 2 3 2 6" xfId="52051"/>
    <cellStyle name="Comma 9 2 3 2 7" xfId="56328"/>
    <cellStyle name="Comma 9 2 3 2 8" xfId="26031"/>
    <cellStyle name="Comma 9 2 3 2 9" xfId="60841"/>
    <cellStyle name="Comma 9 2 3 3" xfId="12462"/>
    <cellStyle name="Comma 9 2 3 3 2" xfId="31672"/>
    <cellStyle name="Comma 9 2 3 4" xfId="12463"/>
    <cellStyle name="Comma 9 2 3 4 2" xfId="33915"/>
    <cellStyle name="Comma 9 2 3 5" xfId="12464"/>
    <cellStyle name="Comma 9 2 3 5 2" xfId="37844"/>
    <cellStyle name="Comma 9 2 3 6" xfId="12465"/>
    <cellStyle name="Comma 9 2 3 6 2" xfId="41861"/>
    <cellStyle name="Comma 9 2 3 7" xfId="45997"/>
    <cellStyle name="Comma 9 2 3 8" xfId="50098"/>
    <cellStyle name="Comma 9 2 3 9" xfId="54406"/>
    <cellStyle name="Comma 9 2 4" xfId="12466"/>
    <cellStyle name="Comma 9 2 4 2" xfId="12467"/>
    <cellStyle name="Comma 9 2 4 2 2" xfId="35237"/>
    <cellStyle name="Comma 9 2 4 3" xfId="12468"/>
    <cellStyle name="Comma 9 2 4 3 2" xfId="39143"/>
    <cellStyle name="Comma 9 2 4 4" xfId="12469"/>
    <cellStyle name="Comma 9 2 4 4 2" xfId="43181"/>
    <cellStyle name="Comma 9 2 4 5" xfId="47296"/>
    <cellStyle name="Comma 9 2 4 6" xfId="51420"/>
    <cellStyle name="Comma 9 2 4 7" xfId="55705"/>
    <cellStyle name="Comma 9 2 4 8" xfId="26032"/>
    <cellStyle name="Comma 9 2 4 9" xfId="60842"/>
    <cellStyle name="Comma 9 2 5" xfId="12470"/>
    <cellStyle name="Comma 9 2 5 2" xfId="57822"/>
    <cellStyle name="Comma 9 2 5 3" xfId="31669"/>
    <cellStyle name="Comma 9 2 5 4" xfId="60843"/>
    <cellStyle name="Comma 9 2 6" xfId="12471"/>
    <cellStyle name="Comma 9 2 6 2" xfId="33252"/>
    <cellStyle name="Comma 9 2 7" xfId="12472"/>
    <cellStyle name="Comma 9 2 7 2" xfId="37227"/>
    <cellStyle name="Comma 9 2 8" xfId="41241"/>
    <cellStyle name="Comma 9 2 9" xfId="45381"/>
    <cellStyle name="Comma 9 20" xfId="12473"/>
    <cellStyle name="Comma 9 20 2" xfId="12474"/>
    <cellStyle name="Comma 9 20 2 2" xfId="35127"/>
    <cellStyle name="Comma 9 20 3" xfId="12475"/>
    <cellStyle name="Comma 9 20 3 2" xfId="39033"/>
    <cellStyle name="Comma 9 20 4" xfId="12476"/>
    <cellStyle name="Comma 9 20 4 2" xfId="43066"/>
    <cellStyle name="Comma 9 20 5" xfId="47186"/>
    <cellStyle name="Comma 9 20 6" xfId="51305"/>
    <cellStyle name="Comma 9 20 7" xfId="55595"/>
    <cellStyle name="Comma 9 20 8" xfId="26033"/>
    <cellStyle name="Comma 9 20 9" xfId="60844"/>
    <cellStyle name="Comma 9 21" xfId="12477"/>
    <cellStyle name="Comma 9 21 2" xfId="12478"/>
    <cellStyle name="Comma 9 21 2 2" xfId="37005"/>
    <cellStyle name="Comma 9 21 3" xfId="12479"/>
    <cellStyle name="Comma 9 21 3 2" xfId="40909"/>
    <cellStyle name="Comma 9 21 4" xfId="12480"/>
    <cellStyle name="Comma 9 21 4 2" xfId="44970"/>
    <cellStyle name="Comma 9 21 5" xfId="49062"/>
    <cellStyle name="Comma 9 21 6" xfId="53209"/>
    <cellStyle name="Comma 9 21 7" xfId="57471"/>
    <cellStyle name="Comma 9 21 8" xfId="26034"/>
    <cellStyle name="Comma 9 21 9" xfId="60845"/>
    <cellStyle name="Comma 9 22" xfId="12481"/>
    <cellStyle name="Comma 9 22 2" xfId="12482"/>
    <cellStyle name="Comma 9 22 2 2" xfId="37062"/>
    <cellStyle name="Comma 9 22 3" xfId="12483"/>
    <cellStyle name="Comma 9 22 3 2" xfId="40965"/>
    <cellStyle name="Comma 9 22 4" xfId="12484"/>
    <cellStyle name="Comma 9 22 4 2" xfId="45026"/>
    <cellStyle name="Comma 9 22 5" xfId="49118"/>
    <cellStyle name="Comma 9 22 6" xfId="53265"/>
    <cellStyle name="Comma 9 22 7" xfId="57527"/>
    <cellStyle name="Comma 9 22 8" xfId="31659"/>
    <cellStyle name="Comma 9 22 9" xfId="60846"/>
    <cellStyle name="Comma 9 23" xfId="12485"/>
    <cellStyle name="Comma 9 23 2" xfId="12486"/>
    <cellStyle name="Comma 9 23 2 2" xfId="41023"/>
    <cellStyle name="Comma 9 23 3" xfId="45084"/>
    <cellStyle name="Comma 9 23 4" xfId="49176"/>
    <cellStyle name="Comma 9 23 5" xfId="53323"/>
    <cellStyle name="Comma 9 23 6" xfId="57585"/>
    <cellStyle name="Comma 9 23 7" xfId="33127"/>
    <cellStyle name="Comma 9 24" xfId="12487"/>
    <cellStyle name="Comma 9 24 2" xfId="45146"/>
    <cellStyle name="Comma 9 24 3" xfId="49238"/>
    <cellStyle name="Comma 9 24 4" xfId="53385"/>
    <cellStyle name="Comma 9 24 5" xfId="57647"/>
    <cellStyle name="Comma 9 24 6" xfId="37138"/>
    <cellStyle name="Comma 9 25" xfId="41148"/>
    <cellStyle name="Comma 9 25 2" xfId="49296"/>
    <cellStyle name="Comma 9 25 3" xfId="53443"/>
    <cellStyle name="Comma 9 25 4" xfId="57705"/>
    <cellStyle name="Comma 9 26" xfId="45285"/>
    <cellStyle name="Comma 9 26 2" xfId="53502"/>
    <cellStyle name="Comma 9 26 3" xfId="57764"/>
    <cellStyle name="Comma 9 27" xfId="49349"/>
    <cellStyle name="Comma 9 28" xfId="53623"/>
    <cellStyle name="Comma 9 29" xfId="26005"/>
    <cellStyle name="Comma 9 3" xfId="12488"/>
    <cellStyle name="Comma 9 3 10" xfId="53837"/>
    <cellStyle name="Comma 9 3 11" xfId="26035"/>
    <cellStyle name="Comma 9 3 12" xfId="57936"/>
    <cellStyle name="Comma 9 3 13" xfId="60847"/>
    <cellStyle name="Comma 9 3 2" xfId="12489"/>
    <cellStyle name="Comma 9 3 2 10" xfId="26036"/>
    <cellStyle name="Comma 9 3 2 11" xfId="58101"/>
    <cellStyle name="Comma 9 3 2 12" xfId="60848"/>
    <cellStyle name="Comma 9 3 2 2" xfId="12490"/>
    <cellStyle name="Comma 9 3 2 2 2" xfId="12491"/>
    <cellStyle name="Comma 9 3 2 2 2 2" xfId="35861"/>
    <cellStyle name="Comma 9 3 2 2 3" xfId="12492"/>
    <cellStyle name="Comma 9 3 2 2 3 2" xfId="39767"/>
    <cellStyle name="Comma 9 3 2 2 4" xfId="12493"/>
    <cellStyle name="Comma 9 3 2 2 4 2" xfId="43813"/>
    <cellStyle name="Comma 9 3 2 2 5" xfId="47920"/>
    <cellStyle name="Comma 9 3 2 2 6" xfId="52052"/>
    <cellStyle name="Comma 9 3 2 2 7" xfId="56329"/>
    <cellStyle name="Comma 9 3 2 2 8" xfId="26037"/>
    <cellStyle name="Comma 9 3 2 2 9" xfId="60849"/>
    <cellStyle name="Comma 9 3 2 3" xfId="12494"/>
    <cellStyle name="Comma 9 3 2 3 2" xfId="31674"/>
    <cellStyle name="Comma 9 3 2 4" xfId="12495"/>
    <cellStyle name="Comma 9 3 2 4 2" xfId="33916"/>
    <cellStyle name="Comma 9 3 2 5" xfId="12496"/>
    <cellStyle name="Comma 9 3 2 5 2" xfId="37845"/>
    <cellStyle name="Comma 9 3 2 6" xfId="12497"/>
    <cellStyle name="Comma 9 3 2 6 2" xfId="41862"/>
    <cellStyle name="Comma 9 3 2 7" xfId="45998"/>
    <cellStyle name="Comma 9 3 2 8" xfId="50099"/>
    <cellStyle name="Comma 9 3 2 9" xfId="54407"/>
    <cellStyle name="Comma 9 3 3" xfId="12498"/>
    <cellStyle name="Comma 9 3 3 10" xfId="60850"/>
    <cellStyle name="Comma 9 3 3 2" xfId="12499"/>
    <cellStyle name="Comma 9 3 3 2 2" xfId="35345"/>
    <cellStyle name="Comma 9 3 3 3" xfId="12500"/>
    <cellStyle name="Comma 9 3 3 3 2" xfId="39251"/>
    <cellStyle name="Comma 9 3 3 4" xfId="12501"/>
    <cellStyle name="Comma 9 3 3 4 2" xfId="43292"/>
    <cellStyle name="Comma 9 3 3 5" xfId="47404"/>
    <cellStyle name="Comma 9 3 3 6" xfId="51531"/>
    <cellStyle name="Comma 9 3 3 7" xfId="55813"/>
    <cellStyle name="Comma 9 3 3 8" xfId="26038"/>
    <cellStyle name="Comma 9 3 3 9" xfId="58207"/>
    <cellStyle name="Comma 9 3 4" xfId="12502"/>
    <cellStyle name="Comma 9 3 4 2" xfId="12503"/>
    <cellStyle name="Comma 9 3 4 3" xfId="31673"/>
    <cellStyle name="Comma 9 3 4 4" xfId="60851"/>
    <cellStyle name="Comma 9 3 5" xfId="12504"/>
    <cellStyle name="Comma 9 3 5 2" xfId="33358"/>
    <cellStyle name="Comma 9 3 5 3" xfId="60852"/>
    <cellStyle name="Comma 9 3 6" xfId="12505"/>
    <cellStyle name="Comma 9 3 6 2" xfId="37333"/>
    <cellStyle name="Comma 9 3 7" xfId="12506"/>
    <cellStyle name="Comma 9 3 7 2" xfId="41347"/>
    <cellStyle name="Comma 9 3 8" xfId="45487"/>
    <cellStyle name="Comma 9 3 9" xfId="49577"/>
    <cellStyle name="Comma 9 30" xfId="57934"/>
    <cellStyle name="Comma 9 31" xfId="60815"/>
    <cellStyle name="Comma 9 4" xfId="12507"/>
    <cellStyle name="Comma 9 4 10" xfId="26039"/>
    <cellStyle name="Comma 9 4 11" xfId="58099"/>
    <cellStyle name="Comma 9 4 12" xfId="60853"/>
    <cellStyle name="Comma 9 4 2" xfId="12508"/>
    <cellStyle name="Comma 9 4 2 2" xfId="12509"/>
    <cellStyle name="Comma 9 4 2 2 2" xfId="35862"/>
    <cellStyle name="Comma 9 4 2 3" xfId="12510"/>
    <cellStyle name="Comma 9 4 2 3 2" xfId="39768"/>
    <cellStyle name="Comma 9 4 2 4" xfId="12511"/>
    <cellStyle name="Comma 9 4 2 4 2" xfId="43814"/>
    <cellStyle name="Comma 9 4 2 5" xfId="47921"/>
    <cellStyle name="Comma 9 4 2 6" xfId="52053"/>
    <cellStyle name="Comma 9 4 2 7" xfId="56330"/>
    <cellStyle name="Comma 9 4 2 8" xfId="26040"/>
    <cellStyle name="Comma 9 4 2 9" xfId="60854"/>
    <cellStyle name="Comma 9 4 3" xfId="12512"/>
    <cellStyle name="Comma 9 4 3 2" xfId="31675"/>
    <cellStyle name="Comma 9 4 3 3" xfId="60855"/>
    <cellStyle name="Comma 9 4 4" xfId="12513"/>
    <cellStyle name="Comma 9 4 4 2" xfId="33917"/>
    <cellStyle name="Comma 9 4 5" xfId="12514"/>
    <cellStyle name="Comma 9 4 5 2" xfId="37846"/>
    <cellStyle name="Comma 9 4 6" xfId="41863"/>
    <cellStyle name="Comma 9 4 7" xfId="45999"/>
    <cellStyle name="Comma 9 4 8" xfId="50100"/>
    <cellStyle name="Comma 9 4 9" xfId="54408"/>
    <cellStyle name="Comma 9 5" xfId="12515"/>
    <cellStyle name="Comma 9 5 10" xfId="26041"/>
    <cellStyle name="Comma 9 5 11" xfId="58205"/>
    <cellStyle name="Comma 9 5 12" xfId="60856"/>
    <cellStyle name="Comma 9 5 2" xfId="12516"/>
    <cellStyle name="Comma 9 5 2 2" xfId="12517"/>
    <cellStyle name="Comma 9 5 2 2 2" xfId="36232"/>
    <cellStyle name="Comma 9 5 2 3" xfId="12518"/>
    <cellStyle name="Comma 9 5 2 3 2" xfId="40138"/>
    <cellStyle name="Comma 9 5 2 4" xfId="12519"/>
    <cellStyle name="Comma 9 5 2 4 2" xfId="44199"/>
    <cellStyle name="Comma 9 5 2 5" xfId="48291"/>
    <cellStyle name="Comma 9 5 2 6" xfId="52438"/>
    <cellStyle name="Comma 9 5 2 7" xfId="56700"/>
    <cellStyle name="Comma 9 5 2 8" xfId="26042"/>
    <cellStyle name="Comma 9 5 2 9" xfId="60857"/>
    <cellStyle name="Comma 9 5 3" xfId="12520"/>
    <cellStyle name="Comma 9 5 3 2" xfId="31676"/>
    <cellStyle name="Comma 9 5 4" xfId="12521"/>
    <cellStyle name="Comma 9 5 4 2" xfId="34310"/>
    <cellStyle name="Comma 9 5 5" xfId="12522"/>
    <cellStyle name="Comma 9 5 5 2" xfId="38216"/>
    <cellStyle name="Comma 9 5 6" xfId="12523"/>
    <cellStyle name="Comma 9 5 6 2" xfId="42248"/>
    <cellStyle name="Comma 9 5 7" xfId="46369"/>
    <cellStyle name="Comma 9 5 8" xfId="50486"/>
    <cellStyle name="Comma 9 5 9" xfId="54778"/>
    <cellStyle name="Comma 9 6" xfId="12524"/>
    <cellStyle name="Comma 9 6 10" xfId="26043"/>
    <cellStyle name="Comma 9 6 11" xfId="60858"/>
    <cellStyle name="Comma 9 6 2" xfId="12525"/>
    <cellStyle name="Comma 9 6 2 2" xfId="12526"/>
    <cellStyle name="Comma 9 6 2 2 2" xfId="36287"/>
    <cellStyle name="Comma 9 6 2 3" xfId="12527"/>
    <cellStyle name="Comma 9 6 2 3 2" xfId="40193"/>
    <cellStyle name="Comma 9 6 2 4" xfId="12528"/>
    <cellStyle name="Comma 9 6 2 4 2" xfId="44254"/>
    <cellStyle name="Comma 9 6 2 5" xfId="48346"/>
    <cellStyle name="Comma 9 6 2 6" xfId="52493"/>
    <cellStyle name="Comma 9 6 2 7" xfId="56755"/>
    <cellStyle name="Comma 9 6 2 8" xfId="26044"/>
    <cellStyle name="Comma 9 6 2 9" xfId="60859"/>
    <cellStyle name="Comma 9 6 3" xfId="12529"/>
    <cellStyle name="Comma 9 6 3 2" xfId="31677"/>
    <cellStyle name="Comma 9 6 4" xfId="12530"/>
    <cellStyle name="Comma 9 6 4 2" xfId="34365"/>
    <cellStyle name="Comma 9 6 5" xfId="12531"/>
    <cellStyle name="Comma 9 6 5 2" xfId="38271"/>
    <cellStyle name="Comma 9 6 6" xfId="12532"/>
    <cellStyle name="Comma 9 6 6 2" xfId="42303"/>
    <cellStyle name="Comma 9 6 7" xfId="46424"/>
    <cellStyle name="Comma 9 6 8" xfId="50541"/>
    <cellStyle name="Comma 9 6 9" xfId="54833"/>
    <cellStyle name="Comma 9 7" xfId="12533"/>
    <cellStyle name="Comma 9 7 10" xfId="26045"/>
    <cellStyle name="Comma 9 7 11" xfId="60860"/>
    <cellStyle name="Comma 9 7 2" xfId="12534"/>
    <cellStyle name="Comma 9 7 2 2" xfId="12535"/>
    <cellStyle name="Comma 9 7 2 2 2" xfId="36340"/>
    <cellStyle name="Comma 9 7 2 3" xfId="12536"/>
    <cellStyle name="Comma 9 7 2 3 2" xfId="40246"/>
    <cellStyle name="Comma 9 7 2 4" xfId="12537"/>
    <cellStyle name="Comma 9 7 2 4 2" xfId="44307"/>
    <cellStyle name="Comma 9 7 2 5" xfId="48399"/>
    <cellStyle name="Comma 9 7 2 6" xfId="52546"/>
    <cellStyle name="Comma 9 7 2 7" xfId="56808"/>
    <cellStyle name="Comma 9 7 2 8" xfId="26046"/>
    <cellStyle name="Comma 9 7 2 9" xfId="60861"/>
    <cellStyle name="Comma 9 7 3" xfId="12538"/>
    <cellStyle name="Comma 9 7 3 2" xfId="31678"/>
    <cellStyle name="Comma 9 7 4" xfId="12539"/>
    <cellStyle name="Comma 9 7 4 2" xfId="34418"/>
    <cellStyle name="Comma 9 7 5" xfId="12540"/>
    <cellStyle name="Comma 9 7 5 2" xfId="38324"/>
    <cellStyle name="Comma 9 7 6" xfId="12541"/>
    <cellStyle name="Comma 9 7 6 2" xfId="42356"/>
    <cellStyle name="Comma 9 7 7" xfId="46477"/>
    <cellStyle name="Comma 9 7 8" xfId="50594"/>
    <cellStyle name="Comma 9 7 9" xfId="54886"/>
    <cellStyle name="Comma 9 8" xfId="12542"/>
    <cellStyle name="Comma 9 8 10" xfId="26047"/>
    <cellStyle name="Comma 9 8 11" xfId="60862"/>
    <cellStyle name="Comma 9 8 2" xfId="12543"/>
    <cellStyle name="Comma 9 8 2 2" xfId="12544"/>
    <cellStyle name="Comma 9 8 2 2 2" xfId="36392"/>
    <cellStyle name="Comma 9 8 2 3" xfId="12545"/>
    <cellStyle name="Comma 9 8 2 3 2" xfId="40298"/>
    <cellStyle name="Comma 9 8 2 4" xfId="12546"/>
    <cellStyle name="Comma 9 8 2 4 2" xfId="44359"/>
    <cellStyle name="Comma 9 8 2 5" xfId="48451"/>
    <cellStyle name="Comma 9 8 2 6" xfId="52598"/>
    <cellStyle name="Comma 9 8 2 7" xfId="56860"/>
    <cellStyle name="Comma 9 8 2 8" xfId="26048"/>
    <cellStyle name="Comma 9 8 2 9" xfId="60863"/>
    <cellStyle name="Comma 9 8 3" xfId="12547"/>
    <cellStyle name="Comma 9 8 3 2" xfId="31679"/>
    <cellStyle name="Comma 9 8 4" xfId="12548"/>
    <cellStyle name="Comma 9 8 4 2" xfId="34470"/>
    <cellStyle name="Comma 9 8 5" xfId="12549"/>
    <cellStyle name="Comma 9 8 5 2" xfId="38376"/>
    <cellStyle name="Comma 9 8 6" xfId="12550"/>
    <cellStyle name="Comma 9 8 6 2" xfId="42408"/>
    <cellStyle name="Comma 9 8 7" xfId="46529"/>
    <cellStyle name="Comma 9 8 8" xfId="50646"/>
    <cellStyle name="Comma 9 8 9" xfId="54938"/>
    <cellStyle name="Comma 9 9" xfId="12551"/>
    <cellStyle name="Comma 9 9 10" xfId="26049"/>
    <cellStyle name="Comma 9 9 11" xfId="60864"/>
    <cellStyle name="Comma 9 9 2" xfId="12552"/>
    <cellStyle name="Comma 9 9 2 2" xfId="12553"/>
    <cellStyle name="Comma 9 9 2 2 2" xfId="36445"/>
    <cellStyle name="Comma 9 9 2 3" xfId="12554"/>
    <cellStyle name="Comma 9 9 2 3 2" xfId="40351"/>
    <cellStyle name="Comma 9 9 2 4" xfId="12555"/>
    <cellStyle name="Comma 9 9 2 4 2" xfId="44412"/>
    <cellStyle name="Comma 9 9 2 5" xfId="48504"/>
    <cellStyle name="Comma 9 9 2 6" xfId="52651"/>
    <cellStyle name="Comma 9 9 2 7" xfId="56913"/>
    <cellStyle name="Comma 9 9 2 8" xfId="26050"/>
    <cellStyle name="Comma 9 9 2 9" xfId="60865"/>
    <cellStyle name="Comma 9 9 3" xfId="12556"/>
    <cellStyle name="Comma 9 9 3 2" xfId="31680"/>
    <cellStyle name="Comma 9 9 4" xfId="12557"/>
    <cellStyle name="Comma 9 9 4 2" xfId="34522"/>
    <cellStyle name="Comma 9 9 5" xfId="12558"/>
    <cellStyle name="Comma 9 9 5 2" xfId="38428"/>
    <cellStyle name="Comma 9 9 6" xfId="12559"/>
    <cellStyle name="Comma 9 9 6 2" xfId="42461"/>
    <cellStyle name="Comma 9 9 7" xfId="46581"/>
    <cellStyle name="Comma 9 9 8" xfId="50700"/>
    <cellStyle name="Comma 9 9 9" xfId="54990"/>
    <cellStyle name="Comma 90" xfId="33046"/>
    <cellStyle name="Comma 91" xfId="57848"/>
    <cellStyle name="Comma 92" xfId="58242"/>
    <cellStyle name="Comma 93" xfId="23035"/>
    <cellStyle name="Comma 94" xfId="46"/>
    <cellStyle name="Currency 10" xfId="12560"/>
    <cellStyle name="Currency 10 10" xfId="45308"/>
    <cellStyle name="Currency 10 11" xfId="49364"/>
    <cellStyle name="Currency 10 12" xfId="53913"/>
    <cellStyle name="Currency 10 13" xfId="26051"/>
    <cellStyle name="Currency 10 14" xfId="60866"/>
    <cellStyle name="Currency 10 2" xfId="12561"/>
    <cellStyle name="Currency 10 2 10" xfId="49481"/>
    <cellStyle name="Currency 10 2 11" xfId="53664"/>
    <cellStyle name="Currency 10 2 12" xfId="26052"/>
    <cellStyle name="Currency 10 2 13" xfId="60867"/>
    <cellStyle name="Currency 10 2 2" xfId="12562"/>
    <cellStyle name="Currency 10 2 2 10" xfId="54031"/>
    <cellStyle name="Currency 10 2 2 11" xfId="26053"/>
    <cellStyle name="Currency 10 2 2 12" xfId="60868"/>
    <cellStyle name="Currency 10 2 2 2" xfId="12563"/>
    <cellStyle name="Currency 10 2 2 2 10" xfId="26054"/>
    <cellStyle name="Currency 10 2 2 2 11" xfId="60869"/>
    <cellStyle name="Currency 10 2 2 2 2" xfId="12564"/>
    <cellStyle name="Currency 10 2 2 2 2 2" xfId="12565"/>
    <cellStyle name="Currency 10 2 2 2 2 2 2" xfId="35863"/>
    <cellStyle name="Currency 10 2 2 2 2 3" xfId="12566"/>
    <cellStyle name="Currency 10 2 2 2 2 3 2" xfId="39769"/>
    <cellStyle name="Currency 10 2 2 2 2 4" xfId="12567"/>
    <cellStyle name="Currency 10 2 2 2 2 4 2" xfId="43815"/>
    <cellStyle name="Currency 10 2 2 2 2 5" xfId="47922"/>
    <cellStyle name="Currency 10 2 2 2 2 6" xfId="52054"/>
    <cellStyle name="Currency 10 2 2 2 2 7" xfId="56331"/>
    <cellStyle name="Currency 10 2 2 2 2 8" xfId="26055"/>
    <cellStyle name="Currency 10 2 2 2 2 9" xfId="60870"/>
    <cellStyle name="Currency 10 2 2 2 3" xfId="12568"/>
    <cellStyle name="Currency 10 2 2 2 3 2" xfId="31684"/>
    <cellStyle name="Currency 10 2 2 2 4" xfId="12569"/>
    <cellStyle name="Currency 10 2 2 2 4 2" xfId="33918"/>
    <cellStyle name="Currency 10 2 2 2 5" xfId="12570"/>
    <cellStyle name="Currency 10 2 2 2 5 2" xfId="37847"/>
    <cellStyle name="Currency 10 2 2 2 6" xfId="12571"/>
    <cellStyle name="Currency 10 2 2 2 6 2" xfId="41864"/>
    <cellStyle name="Currency 10 2 2 2 7" xfId="46000"/>
    <cellStyle name="Currency 10 2 2 2 8" xfId="50101"/>
    <cellStyle name="Currency 10 2 2 2 9" xfId="54409"/>
    <cellStyle name="Currency 10 2 2 3" xfId="12572"/>
    <cellStyle name="Currency 10 2 2 3 2" xfId="12573"/>
    <cellStyle name="Currency 10 2 2 3 2 2" xfId="35470"/>
    <cellStyle name="Currency 10 2 2 3 3" xfId="12574"/>
    <cellStyle name="Currency 10 2 2 3 3 2" xfId="39376"/>
    <cellStyle name="Currency 10 2 2 3 4" xfId="12575"/>
    <cellStyle name="Currency 10 2 2 3 4 2" xfId="43418"/>
    <cellStyle name="Currency 10 2 2 3 5" xfId="47529"/>
    <cellStyle name="Currency 10 2 2 3 6" xfId="51657"/>
    <cellStyle name="Currency 10 2 2 3 7" xfId="55938"/>
    <cellStyle name="Currency 10 2 2 3 8" xfId="26056"/>
    <cellStyle name="Currency 10 2 2 3 9" xfId="60871"/>
    <cellStyle name="Currency 10 2 2 4" xfId="12576"/>
    <cellStyle name="Currency 10 2 2 4 2" xfId="31683"/>
    <cellStyle name="Currency 10 2 2 5" xfId="12577"/>
    <cellStyle name="Currency 10 2 2 5 2" xfId="33483"/>
    <cellStyle name="Currency 10 2 2 6" xfId="12578"/>
    <cellStyle name="Currency 10 2 2 6 2" xfId="37458"/>
    <cellStyle name="Currency 10 2 2 7" xfId="12579"/>
    <cellStyle name="Currency 10 2 2 7 2" xfId="41472"/>
    <cellStyle name="Currency 10 2 2 8" xfId="45612"/>
    <cellStyle name="Currency 10 2 2 9" xfId="49703"/>
    <cellStyle name="Currency 10 2 3" xfId="12580"/>
    <cellStyle name="Currency 10 2 3 10" xfId="26057"/>
    <cellStyle name="Currency 10 2 3 11" xfId="60872"/>
    <cellStyle name="Currency 10 2 3 2" xfId="12581"/>
    <cellStyle name="Currency 10 2 3 2 2" xfId="12582"/>
    <cellStyle name="Currency 10 2 3 2 2 2" xfId="35864"/>
    <cellStyle name="Currency 10 2 3 2 3" xfId="12583"/>
    <cellStyle name="Currency 10 2 3 2 3 2" xfId="39770"/>
    <cellStyle name="Currency 10 2 3 2 4" xfId="12584"/>
    <cellStyle name="Currency 10 2 3 2 4 2" xfId="43816"/>
    <cellStyle name="Currency 10 2 3 2 5" xfId="47923"/>
    <cellStyle name="Currency 10 2 3 2 6" xfId="52055"/>
    <cellStyle name="Currency 10 2 3 2 7" xfId="56332"/>
    <cellStyle name="Currency 10 2 3 2 8" xfId="26058"/>
    <cellStyle name="Currency 10 2 3 2 9" xfId="60873"/>
    <cellStyle name="Currency 10 2 3 3" xfId="12585"/>
    <cellStyle name="Currency 10 2 3 3 2" xfId="31685"/>
    <cellStyle name="Currency 10 2 3 4" xfId="12586"/>
    <cellStyle name="Currency 10 2 3 4 2" xfId="33919"/>
    <cellStyle name="Currency 10 2 3 5" xfId="12587"/>
    <cellStyle name="Currency 10 2 3 5 2" xfId="37848"/>
    <cellStyle name="Currency 10 2 3 6" xfId="12588"/>
    <cellStyle name="Currency 10 2 3 6 2" xfId="41865"/>
    <cellStyle name="Currency 10 2 3 7" xfId="46001"/>
    <cellStyle name="Currency 10 2 3 8" xfId="50102"/>
    <cellStyle name="Currency 10 2 3 9" xfId="54410"/>
    <cellStyle name="Currency 10 2 4" xfId="12589"/>
    <cellStyle name="Currency 10 2 4 2" xfId="12590"/>
    <cellStyle name="Currency 10 2 4 2 2" xfId="35252"/>
    <cellStyle name="Currency 10 2 4 3" xfId="12591"/>
    <cellStyle name="Currency 10 2 4 3 2" xfId="39158"/>
    <cellStyle name="Currency 10 2 4 4" xfId="12592"/>
    <cellStyle name="Currency 10 2 4 4 2" xfId="43196"/>
    <cellStyle name="Currency 10 2 4 5" xfId="47311"/>
    <cellStyle name="Currency 10 2 4 6" xfId="51435"/>
    <cellStyle name="Currency 10 2 4 7" xfId="55720"/>
    <cellStyle name="Currency 10 2 4 8" xfId="26059"/>
    <cellStyle name="Currency 10 2 4 9" xfId="60874"/>
    <cellStyle name="Currency 10 2 5" xfId="12593"/>
    <cellStyle name="Currency 10 2 5 2" xfId="31682"/>
    <cellStyle name="Currency 10 2 6" xfId="12594"/>
    <cellStyle name="Currency 10 2 6 2" xfId="33267"/>
    <cellStyle name="Currency 10 2 7" xfId="12595"/>
    <cellStyle name="Currency 10 2 7 2" xfId="37242"/>
    <cellStyle name="Currency 10 2 8" xfId="12596"/>
    <cellStyle name="Currency 10 2 8 2" xfId="41256"/>
    <cellStyle name="Currency 10 2 9" xfId="45396"/>
    <cellStyle name="Currency 10 3" xfId="12597"/>
    <cellStyle name="Currency 10 3 10" xfId="53924"/>
    <cellStyle name="Currency 10 3 11" xfId="26060"/>
    <cellStyle name="Currency 10 3 12" xfId="60875"/>
    <cellStyle name="Currency 10 3 2" xfId="12598"/>
    <cellStyle name="Currency 10 3 2 10" xfId="26061"/>
    <cellStyle name="Currency 10 3 2 11" xfId="60876"/>
    <cellStyle name="Currency 10 3 2 2" xfId="12599"/>
    <cellStyle name="Currency 10 3 2 2 2" xfId="12600"/>
    <cellStyle name="Currency 10 3 2 2 2 2" xfId="35865"/>
    <cellStyle name="Currency 10 3 2 2 3" xfId="12601"/>
    <cellStyle name="Currency 10 3 2 2 3 2" xfId="39771"/>
    <cellStyle name="Currency 10 3 2 2 4" xfId="12602"/>
    <cellStyle name="Currency 10 3 2 2 4 2" xfId="43817"/>
    <cellStyle name="Currency 10 3 2 2 5" xfId="47924"/>
    <cellStyle name="Currency 10 3 2 2 6" xfId="52056"/>
    <cellStyle name="Currency 10 3 2 2 7" xfId="56333"/>
    <cellStyle name="Currency 10 3 2 2 8" xfId="26062"/>
    <cellStyle name="Currency 10 3 2 2 9" xfId="60877"/>
    <cellStyle name="Currency 10 3 2 3" xfId="12603"/>
    <cellStyle name="Currency 10 3 2 3 2" xfId="31687"/>
    <cellStyle name="Currency 10 3 2 4" xfId="12604"/>
    <cellStyle name="Currency 10 3 2 4 2" xfId="33920"/>
    <cellStyle name="Currency 10 3 2 5" xfId="12605"/>
    <cellStyle name="Currency 10 3 2 5 2" xfId="37849"/>
    <cellStyle name="Currency 10 3 2 6" xfId="12606"/>
    <cellStyle name="Currency 10 3 2 6 2" xfId="41866"/>
    <cellStyle name="Currency 10 3 2 7" xfId="46002"/>
    <cellStyle name="Currency 10 3 2 8" xfId="50103"/>
    <cellStyle name="Currency 10 3 2 9" xfId="54411"/>
    <cellStyle name="Currency 10 3 3" xfId="12607"/>
    <cellStyle name="Currency 10 3 3 2" xfId="12608"/>
    <cellStyle name="Currency 10 3 3 2 2" xfId="35360"/>
    <cellStyle name="Currency 10 3 3 3" xfId="12609"/>
    <cellStyle name="Currency 10 3 3 3 2" xfId="39266"/>
    <cellStyle name="Currency 10 3 3 4" xfId="12610"/>
    <cellStyle name="Currency 10 3 3 4 2" xfId="43307"/>
    <cellStyle name="Currency 10 3 3 5" xfId="47419"/>
    <cellStyle name="Currency 10 3 3 6" xfId="51546"/>
    <cellStyle name="Currency 10 3 3 7" xfId="55828"/>
    <cellStyle name="Currency 10 3 3 8" xfId="26063"/>
    <cellStyle name="Currency 10 3 3 9" xfId="60878"/>
    <cellStyle name="Currency 10 3 4" xfId="12611"/>
    <cellStyle name="Currency 10 3 4 2" xfId="31686"/>
    <cellStyle name="Currency 10 3 5" xfId="12612"/>
    <cellStyle name="Currency 10 3 5 2" xfId="33373"/>
    <cellStyle name="Currency 10 3 6" xfId="12613"/>
    <cellStyle name="Currency 10 3 6 2" xfId="37348"/>
    <cellStyle name="Currency 10 3 7" xfId="12614"/>
    <cellStyle name="Currency 10 3 7 2" xfId="41362"/>
    <cellStyle name="Currency 10 3 8" xfId="45502"/>
    <cellStyle name="Currency 10 3 9" xfId="49592"/>
    <cellStyle name="Currency 10 4" xfId="12615"/>
    <cellStyle name="Currency 10 4 10" xfId="26064"/>
    <cellStyle name="Currency 10 4 11" xfId="60879"/>
    <cellStyle name="Currency 10 4 2" xfId="12616"/>
    <cellStyle name="Currency 10 4 2 2" xfId="12617"/>
    <cellStyle name="Currency 10 4 2 2 2" xfId="35866"/>
    <cellStyle name="Currency 10 4 2 3" xfId="12618"/>
    <cellStyle name="Currency 10 4 2 3 2" xfId="39772"/>
    <cellStyle name="Currency 10 4 2 4" xfId="12619"/>
    <cellStyle name="Currency 10 4 2 4 2" xfId="43818"/>
    <cellStyle name="Currency 10 4 2 5" xfId="47925"/>
    <cellStyle name="Currency 10 4 2 6" xfId="52057"/>
    <cellStyle name="Currency 10 4 2 7" xfId="56334"/>
    <cellStyle name="Currency 10 4 2 8" xfId="26065"/>
    <cellStyle name="Currency 10 4 2 9" xfId="60880"/>
    <cellStyle name="Currency 10 4 3" xfId="12620"/>
    <cellStyle name="Currency 10 4 3 2" xfId="31688"/>
    <cellStyle name="Currency 10 4 4" xfId="12621"/>
    <cellStyle name="Currency 10 4 4 2" xfId="33921"/>
    <cellStyle name="Currency 10 4 5" xfId="12622"/>
    <cellStyle name="Currency 10 4 5 2" xfId="37850"/>
    <cellStyle name="Currency 10 4 6" xfId="12623"/>
    <cellStyle name="Currency 10 4 6 2" xfId="41867"/>
    <cellStyle name="Currency 10 4 7" xfId="46003"/>
    <cellStyle name="Currency 10 4 8" xfId="50104"/>
    <cellStyle name="Currency 10 4 9" xfId="54412"/>
    <cellStyle name="Currency 10 5" xfId="12624"/>
    <cellStyle name="Currency 10 5 2" xfId="12625"/>
    <cellStyle name="Currency 10 5 2 2" xfId="35142"/>
    <cellStyle name="Currency 10 5 3" xfId="12626"/>
    <cellStyle name="Currency 10 5 3 2" xfId="39048"/>
    <cellStyle name="Currency 10 5 4" xfId="12627"/>
    <cellStyle name="Currency 10 5 4 2" xfId="43081"/>
    <cellStyle name="Currency 10 5 5" xfId="47201"/>
    <cellStyle name="Currency 10 5 6" xfId="51320"/>
    <cellStyle name="Currency 10 5 7" xfId="55610"/>
    <cellStyle name="Currency 10 5 8" xfId="26066"/>
    <cellStyle name="Currency 10 5 9" xfId="60881"/>
    <cellStyle name="Currency 10 6" xfId="12628"/>
    <cellStyle name="Currency 10 6 2" xfId="31681"/>
    <cellStyle name="Currency 10 7" xfId="12629"/>
    <cellStyle name="Currency 10 7 2" xfId="33174"/>
    <cellStyle name="Currency 10 8" xfId="12630"/>
    <cellStyle name="Currency 10 8 2" xfId="37151"/>
    <cellStyle name="Currency 10 9" xfId="12631"/>
    <cellStyle name="Currency 10 9 2" xfId="41186"/>
    <cellStyle name="Currency 11" xfId="12632"/>
    <cellStyle name="Currency 11 10" xfId="45314"/>
    <cellStyle name="Currency 11 11" xfId="49376"/>
    <cellStyle name="Currency 11 12" xfId="53777"/>
    <cellStyle name="Currency 11 13" xfId="26067"/>
    <cellStyle name="Currency 11 14" xfId="60882"/>
    <cellStyle name="Currency 11 2" xfId="12633"/>
    <cellStyle name="Currency 11 2 10" xfId="49493"/>
    <cellStyle name="Currency 11 2 11" xfId="53854"/>
    <cellStyle name="Currency 11 2 12" xfId="26068"/>
    <cellStyle name="Currency 11 2 13" xfId="60883"/>
    <cellStyle name="Currency 11 2 2" xfId="12634"/>
    <cellStyle name="Currency 11 2 2 10" xfId="54043"/>
    <cellStyle name="Currency 11 2 2 11" xfId="26069"/>
    <cellStyle name="Currency 11 2 2 12" xfId="60884"/>
    <cellStyle name="Currency 11 2 2 2" xfId="12635"/>
    <cellStyle name="Currency 11 2 2 2 10" xfId="26070"/>
    <cellStyle name="Currency 11 2 2 2 11" xfId="60885"/>
    <cellStyle name="Currency 11 2 2 2 2" xfId="12636"/>
    <cellStyle name="Currency 11 2 2 2 2 2" xfId="12637"/>
    <cellStyle name="Currency 11 2 2 2 2 2 2" xfId="35867"/>
    <cellStyle name="Currency 11 2 2 2 2 3" xfId="12638"/>
    <cellStyle name="Currency 11 2 2 2 2 3 2" xfId="39773"/>
    <cellStyle name="Currency 11 2 2 2 2 4" xfId="12639"/>
    <cellStyle name="Currency 11 2 2 2 2 4 2" xfId="43819"/>
    <cellStyle name="Currency 11 2 2 2 2 5" xfId="47926"/>
    <cellStyle name="Currency 11 2 2 2 2 6" xfId="52058"/>
    <cellStyle name="Currency 11 2 2 2 2 7" xfId="56335"/>
    <cellStyle name="Currency 11 2 2 2 2 8" xfId="26071"/>
    <cellStyle name="Currency 11 2 2 2 2 9" xfId="60886"/>
    <cellStyle name="Currency 11 2 2 2 3" xfId="12640"/>
    <cellStyle name="Currency 11 2 2 2 3 2" xfId="31692"/>
    <cellStyle name="Currency 11 2 2 2 4" xfId="12641"/>
    <cellStyle name="Currency 11 2 2 2 4 2" xfId="33922"/>
    <cellStyle name="Currency 11 2 2 2 5" xfId="12642"/>
    <cellStyle name="Currency 11 2 2 2 5 2" xfId="37851"/>
    <cellStyle name="Currency 11 2 2 2 6" xfId="12643"/>
    <cellStyle name="Currency 11 2 2 2 6 2" xfId="41868"/>
    <cellStyle name="Currency 11 2 2 2 7" xfId="46004"/>
    <cellStyle name="Currency 11 2 2 2 8" xfId="50105"/>
    <cellStyle name="Currency 11 2 2 2 9" xfId="54413"/>
    <cellStyle name="Currency 11 2 2 3" xfId="12644"/>
    <cellStyle name="Currency 11 2 2 3 2" xfId="12645"/>
    <cellStyle name="Currency 11 2 2 3 2 2" xfId="35482"/>
    <cellStyle name="Currency 11 2 2 3 3" xfId="12646"/>
    <cellStyle name="Currency 11 2 2 3 3 2" xfId="39388"/>
    <cellStyle name="Currency 11 2 2 3 4" xfId="12647"/>
    <cellStyle name="Currency 11 2 2 3 4 2" xfId="43430"/>
    <cellStyle name="Currency 11 2 2 3 5" xfId="47541"/>
    <cellStyle name="Currency 11 2 2 3 6" xfId="51669"/>
    <cellStyle name="Currency 11 2 2 3 7" xfId="55950"/>
    <cellStyle name="Currency 11 2 2 3 8" xfId="26072"/>
    <cellStyle name="Currency 11 2 2 3 9" xfId="60887"/>
    <cellStyle name="Currency 11 2 2 4" xfId="12648"/>
    <cellStyle name="Currency 11 2 2 4 2" xfId="31691"/>
    <cellStyle name="Currency 11 2 2 5" xfId="12649"/>
    <cellStyle name="Currency 11 2 2 5 2" xfId="33495"/>
    <cellStyle name="Currency 11 2 2 6" xfId="12650"/>
    <cellStyle name="Currency 11 2 2 6 2" xfId="37470"/>
    <cellStyle name="Currency 11 2 2 7" xfId="12651"/>
    <cellStyle name="Currency 11 2 2 7 2" xfId="41484"/>
    <cellStyle name="Currency 11 2 2 8" xfId="45624"/>
    <cellStyle name="Currency 11 2 2 9" xfId="49715"/>
    <cellStyle name="Currency 11 2 3" xfId="12652"/>
    <cellStyle name="Currency 11 2 3 10" xfId="26073"/>
    <cellStyle name="Currency 11 2 3 11" xfId="60888"/>
    <cellStyle name="Currency 11 2 3 2" xfId="12653"/>
    <cellStyle name="Currency 11 2 3 2 2" xfId="12654"/>
    <cellStyle name="Currency 11 2 3 2 2 2" xfId="35868"/>
    <cellStyle name="Currency 11 2 3 2 3" xfId="12655"/>
    <cellStyle name="Currency 11 2 3 2 3 2" xfId="39774"/>
    <cellStyle name="Currency 11 2 3 2 4" xfId="12656"/>
    <cellStyle name="Currency 11 2 3 2 4 2" xfId="43820"/>
    <cellStyle name="Currency 11 2 3 2 5" xfId="47927"/>
    <cellStyle name="Currency 11 2 3 2 6" xfId="52059"/>
    <cellStyle name="Currency 11 2 3 2 7" xfId="56336"/>
    <cellStyle name="Currency 11 2 3 2 8" xfId="26074"/>
    <cellStyle name="Currency 11 2 3 2 9" xfId="60889"/>
    <cellStyle name="Currency 11 2 3 3" xfId="12657"/>
    <cellStyle name="Currency 11 2 3 3 2" xfId="31693"/>
    <cellStyle name="Currency 11 2 3 4" xfId="12658"/>
    <cellStyle name="Currency 11 2 3 4 2" xfId="33923"/>
    <cellStyle name="Currency 11 2 3 5" xfId="12659"/>
    <cellStyle name="Currency 11 2 3 5 2" xfId="37852"/>
    <cellStyle name="Currency 11 2 3 6" xfId="12660"/>
    <cellStyle name="Currency 11 2 3 6 2" xfId="41869"/>
    <cellStyle name="Currency 11 2 3 7" xfId="46005"/>
    <cellStyle name="Currency 11 2 3 8" xfId="50106"/>
    <cellStyle name="Currency 11 2 3 9" xfId="54414"/>
    <cellStyle name="Currency 11 2 4" xfId="12661"/>
    <cellStyle name="Currency 11 2 4 2" xfId="12662"/>
    <cellStyle name="Currency 11 2 4 2 2" xfId="35264"/>
    <cellStyle name="Currency 11 2 4 3" xfId="12663"/>
    <cellStyle name="Currency 11 2 4 3 2" xfId="39170"/>
    <cellStyle name="Currency 11 2 4 4" xfId="12664"/>
    <cellStyle name="Currency 11 2 4 4 2" xfId="43208"/>
    <cellStyle name="Currency 11 2 4 5" xfId="47323"/>
    <cellStyle name="Currency 11 2 4 6" xfId="51447"/>
    <cellStyle name="Currency 11 2 4 7" xfId="55732"/>
    <cellStyle name="Currency 11 2 4 8" xfId="26075"/>
    <cellStyle name="Currency 11 2 4 9" xfId="60890"/>
    <cellStyle name="Currency 11 2 5" xfId="12665"/>
    <cellStyle name="Currency 11 2 5 2" xfId="31690"/>
    <cellStyle name="Currency 11 2 6" xfId="12666"/>
    <cellStyle name="Currency 11 2 6 2" xfId="33279"/>
    <cellStyle name="Currency 11 2 7" xfId="12667"/>
    <cellStyle name="Currency 11 2 7 2" xfId="37254"/>
    <cellStyle name="Currency 11 2 8" xfId="12668"/>
    <cellStyle name="Currency 11 2 8 2" xfId="41268"/>
    <cellStyle name="Currency 11 2 9" xfId="45408"/>
    <cellStyle name="Currency 11 3" xfId="12669"/>
    <cellStyle name="Currency 11 3 10" xfId="53936"/>
    <cellStyle name="Currency 11 3 11" xfId="26076"/>
    <cellStyle name="Currency 11 3 12" xfId="60891"/>
    <cellStyle name="Currency 11 3 2" xfId="12670"/>
    <cellStyle name="Currency 11 3 2 10" xfId="26077"/>
    <cellStyle name="Currency 11 3 2 11" xfId="60892"/>
    <cellStyle name="Currency 11 3 2 2" xfId="12671"/>
    <cellStyle name="Currency 11 3 2 2 2" xfId="12672"/>
    <cellStyle name="Currency 11 3 2 2 2 2" xfId="35869"/>
    <cellStyle name="Currency 11 3 2 2 3" xfId="12673"/>
    <cellStyle name="Currency 11 3 2 2 3 2" xfId="39775"/>
    <cellStyle name="Currency 11 3 2 2 4" xfId="12674"/>
    <cellStyle name="Currency 11 3 2 2 4 2" xfId="43821"/>
    <cellStyle name="Currency 11 3 2 2 5" xfId="47928"/>
    <cellStyle name="Currency 11 3 2 2 6" xfId="52060"/>
    <cellStyle name="Currency 11 3 2 2 7" xfId="56337"/>
    <cellStyle name="Currency 11 3 2 2 8" xfId="26078"/>
    <cellStyle name="Currency 11 3 2 2 9" xfId="60893"/>
    <cellStyle name="Currency 11 3 2 3" xfId="12675"/>
    <cellStyle name="Currency 11 3 2 3 2" xfId="31695"/>
    <cellStyle name="Currency 11 3 2 4" xfId="12676"/>
    <cellStyle name="Currency 11 3 2 4 2" xfId="33924"/>
    <cellStyle name="Currency 11 3 2 5" xfId="12677"/>
    <cellStyle name="Currency 11 3 2 5 2" xfId="37853"/>
    <cellStyle name="Currency 11 3 2 6" xfId="12678"/>
    <cellStyle name="Currency 11 3 2 6 2" xfId="41870"/>
    <cellStyle name="Currency 11 3 2 7" xfId="46006"/>
    <cellStyle name="Currency 11 3 2 8" xfId="50107"/>
    <cellStyle name="Currency 11 3 2 9" xfId="54415"/>
    <cellStyle name="Currency 11 3 3" xfId="12679"/>
    <cellStyle name="Currency 11 3 3 2" xfId="12680"/>
    <cellStyle name="Currency 11 3 3 2 2" xfId="35372"/>
    <cellStyle name="Currency 11 3 3 3" xfId="12681"/>
    <cellStyle name="Currency 11 3 3 3 2" xfId="39278"/>
    <cellStyle name="Currency 11 3 3 4" xfId="12682"/>
    <cellStyle name="Currency 11 3 3 4 2" xfId="43319"/>
    <cellStyle name="Currency 11 3 3 5" xfId="47431"/>
    <cellStyle name="Currency 11 3 3 6" xfId="51558"/>
    <cellStyle name="Currency 11 3 3 7" xfId="55840"/>
    <cellStyle name="Currency 11 3 3 8" xfId="26079"/>
    <cellStyle name="Currency 11 3 3 9" xfId="60894"/>
    <cellStyle name="Currency 11 3 4" xfId="12683"/>
    <cellStyle name="Currency 11 3 4 2" xfId="31694"/>
    <cellStyle name="Currency 11 3 5" xfId="12684"/>
    <cellStyle name="Currency 11 3 5 2" xfId="33385"/>
    <cellStyle name="Currency 11 3 6" xfId="12685"/>
    <cellStyle name="Currency 11 3 6 2" xfId="37360"/>
    <cellStyle name="Currency 11 3 7" xfId="12686"/>
    <cellStyle name="Currency 11 3 7 2" xfId="41374"/>
    <cellStyle name="Currency 11 3 8" xfId="45514"/>
    <cellStyle name="Currency 11 3 9" xfId="49604"/>
    <cellStyle name="Currency 11 4" xfId="12687"/>
    <cellStyle name="Currency 11 4 10" xfId="26080"/>
    <cellStyle name="Currency 11 4 11" xfId="60895"/>
    <cellStyle name="Currency 11 4 2" xfId="12688"/>
    <cellStyle name="Currency 11 4 2 2" xfId="12689"/>
    <cellStyle name="Currency 11 4 2 2 2" xfId="35870"/>
    <cellStyle name="Currency 11 4 2 3" xfId="12690"/>
    <cellStyle name="Currency 11 4 2 3 2" xfId="39776"/>
    <cellStyle name="Currency 11 4 2 4" xfId="12691"/>
    <cellStyle name="Currency 11 4 2 4 2" xfId="43822"/>
    <cellStyle name="Currency 11 4 2 5" xfId="47929"/>
    <cellStyle name="Currency 11 4 2 6" xfId="52061"/>
    <cellStyle name="Currency 11 4 2 7" xfId="56338"/>
    <cellStyle name="Currency 11 4 2 8" xfId="26081"/>
    <cellStyle name="Currency 11 4 2 9" xfId="60896"/>
    <cellStyle name="Currency 11 4 3" xfId="12692"/>
    <cellStyle name="Currency 11 4 3 2" xfId="31696"/>
    <cellStyle name="Currency 11 4 4" xfId="12693"/>
    <cellStyle name="Currency 11 4 4 2" xfId="33925"/>
    <cellStyle name="Currency 11 4 5" xfId="12694"/>
    <cellStyle name="Currency 11 4 5 2" xfId="37854"/>
    <cellStyle name="Currency 11 4 6" xfId="12695"/>
    <cellStyle name="Currency 11 4 6 2" xfId="41871"/>
    <cellStyle name="Currency 11 4 7" xfId="46007"/>
    <cellStyle name="Currency 11 4 8" xfId="50108"/>
    <cellStyle name="Currency 11 4 9" xfId="54416"/>
    <cellStyle name="Currency 11 5" xfId="12696"/>
    <cellStyle name="Currency 11 5 2" xfId="12697"/>
    <cellStyle name="Currency 11 5 2 2" xfId="35154"/>
    <cellStyle name="Currency 11 5 3" xfId="12698"/>
    <cellStyle name="Currency 11 5 3 2" xfId="39060"/>
    <cellStyle name="Currency 11 5 4" xfId="12699"/>
    <cellStyle name="Currency 11 5 4 2" xfId="43093"/>
    <cellStyle name="Currency 11 5 5" xfId="47213"/>
    <cellStyle name="Currency 11 5 6" xfId="51332"/>
    <cellStyle name="Currency 11 5 7" xfId="55622"/>
    <cellStyle name="Currency 11 5 8" xfId="26082"/>
    <cellStyle name="Currency 11 5 9" xfId="60897"/>
    <cellStyle name="Currency 11 6" xfId="12700"/>
    <cellStyle name="Currency 11 6 2" xfId="31689"/>
    <cellStyle name="Currency 11 7" xfId="12701"/>
    <cellStyle name="Currency 11 7 2" xfId="33181"/>
    <cellStyle name="Currency 11 8" xfId="12702"/>
    <cellStyle name="Currency 11 8 2" xfId="37158"/>
    <cellStyle name="Currency 11 9" xfId="12703"/>
    <cellStyle name="Currency 11 9 2" xfId="41171"/>
    <cellStyle name="Currency 12" xfId="12704"/>
    <cellStyle name="Currency 12 10" xfId="45297"/>
    <cellStyle name="Currency 12 11" xfId="49386"/>
    <cellStyle name="Currency 12 12" xfId="53668"/>
    <cellStyle name="Currency 12 13" xfId="26083"/>
    <cellStyle name="Currency 12 14" xfId="60898"/>
    <cellStyle name="Currency 12 2" xfId="12705"/>
    <cellStyle name="Currency 12 2 10" xfId="49503"/>
    <cellStyle name="Currency 12 2 11" xfId="53776"/>
    <cellStyle name="Currency 12 2 12" xfId="26084"/>
    <cellStyle name="Currency 12 2 13" xfId="60899"/>
    <cellStyle name="Currency 12 2 2" xfId="12706"/>
    <cellStyle name="Currency 12 2 2 10" xfId="54053"/>
    <cellStyle name="Currency 12 2 2 11" xfId="26085"/>
    <cellStyle name="Currency 12 2 2 12" xfId="60900"/>
    <cellStyle name="Currency 12 2 2 2" xfId="12707"/>
    <cellStyle name="Currency 12 2 2 2 10" xfId="26086"/>
    <cellStyle name="Currency 12 2 2 2 11" xfId="60901"/>
    <cellStyle name="Currency 12 2 2 2 2" xfId="12708"/>
    <cellStyle name="Currency 12 2 2 2 2 2" xfId="12709"/>
    <cellStyle name="Currency 12 2 2 2 2 2 2" xfId="35871"/>
    <cellStyle name="Currency 12 2 2 2 2 3" xfId="12710"/>
    <cellStyle name="Currency 12 2 2 2 2 3 2" xfId="39777"/>
    <cellStyle name="Currency 12 2 2 2 2 4" xfId="12711"/>
    <cellStyle name="Currency 12 2 2 2 2 4 2" xfId="43823"/>
    <cellStyle name="Currency 12 2 2 2 2 5" xfId="47930"/>
    <cellStyle name="Currency 12 2 2 2 2 6" xfId="52062"/>
    <cellStyle name="Currency 12 2 2 2 2 7" xfId="56339"/>
    <cellStyle name="Currency 12 2 2 2 2 8" xfId="26087"/>
    <cellStyle name="Currency 12 2 2 2 2 9" xfId="60902"/>
    <cellStyle name="Currency 12 2 2 2 3" xfId="12712"/>
    <cellStyle name="Currency 12 2 2 2 3 2" xfId="31700"/>
    <cellStyle name="Currency 12 2 2 2 4" xfId="12713"/>
    <cellStyle name="Currency 12 2 2 2 4 2" xfId="33926"/>
    <cellStyle name="Currency 12 2 2 2 5" xfId="12714"/>
    <cellStyle name="Currency 12 2 2 2 5 2" xfId="37855"/>
    <cellStyle name="Currency 12 2 2 2 6" xfId="12715"/>
    <cellStyle name="Currency 12 2 2 2 6 2" xfId="41872"/>
    <cellStyle name="Currency 12 2 2 2 7" xfId="46008"/>
    <cellStyle name="Currency 12 2 2 2 8" xfId="50109"/>
    <cellStyle name="Currency 12 2 2 2 9" xfId="54417"/>
    <cellStyle name="Currency 12 2 2 3" xfId="12716"/>
    <cellStyle name="Currency 12 2 2 3 2" xfId="12717"/>
    <cellStyle name="Currency 12 2 2 3 2 2" xfId="35492"/>
    <cellStyle name="Currency 12 2 2 3 3" xfId="12718"/>
    <cellStyle name="Currency 12 2 2 3 3 2" xfId="39398"/>
    <cellStyle name="Currency 12 2 2 3 4" xfId="12719"/>
    <cellStyle name="Currency 12 2 2 3 4 2" xfId="43440"/>
    <cellStyle name="Currency 12 2 2 3 5" xfId="47551"/>
    <cellStyle name="Currency 12 2 2 3 6" xfId="51679"/>
    <cellStyle name="Currency 12 2 2 3 7" xfId="55960"/>
    <cellStyle name="Currency 12 2 2 3 8" xfId="26088"/>
    <cellStyle name="Currency 12 2 2 3 9" xfId="60903"/>
    <cellStyle name="Currency 12 2 2 4" xfId="12720"/>
    <cellStyle name="Currency 12 2 2 4 2" xfId="31699"/>
    <cellStyle name="Currency 12 2 2 5" xfId="12721"/>
    <cellStyle name="Currency 12 2 2 5 2" xfId="33505"/>
    <cellStyle name="Currency 12 2 2 6" xfId="12722"/>
    <cellStyle name="Currency 12 2 2 6 2" xfId="37480"/>
    <cellStyle name="Currency 12 2 2 7" xfId="12723"/>
    <cellStyle name="Currency 12 2 2 7 2" xfId="41494"/>
    <cellStyle name="Currency 12 2 2 8" xfId="45634"/>
    <cellStyle name="Currency 12 2 2 9" xfId="49725"/>
    <cellStyle name="Currency 12 2 3" xfId="12724"/>
    <cellStyle name="Currency 12 2 3 10" xfId="26089"/>
    <cellStyle name="Currency 12 2 3 11" xfId="60904"/>
    <cellStyle name="Currency 12 2 3 2" xfId="12725"/>
    <cellStyle name="Currency 12 2 3 2 2" xfId="12726"/>
    <cellStyle name="Currency 12 2 3 2 2 2" xfId="35872"/>
    <cellStyle name="Currency 12 2 3 2 3" xfId="12727"/>
    <cellStyle name="Currency 12 2 3 2 3 2" xfId="39778"/>
    <cellStyle name="Currency 12 2 3 2 4" xfId="12728"/>
    <cellStyle name="Currency 12 2 3 2 4 2" xfId="43824"/>
    <cellStyle name="Currency 12 2 3 2 5" xfId="47931"/>
    <cellStyle name="Currency 12 2 3 2 6" xfId="52063"/>
    <cellStyle name="Currency 12 2 3 2 7" xfId="56340"/>
    <cellStyle name="Currency 12 2 3 2 8" xfId="26090"/>
    <cellStyle name="Currency 12 2 3 2 9" xfId="60905"/>
    <cellStyle name="Currency 12 2 3 3" xfId="12729"/>
    <cellStyle name="Currency 12 2 3 3 2" xfId="31701"/>
    <cellStyle name="Currency 12 2 3 4" xfId="12730"/>
    <cellStyle name="Currency 12 2 3 4 2" xfId="33927"/>
    <cellStyle name="Currency 12 2 3 5" xfId="12731"/>
    <cellStyle name="Currency 12 2 3 5 2" xfId="37856"/>
    <cellStyle name="Currency 12 2 3 6" xfId="12732"/>
    <cellStyle name="Currency 12 2 3 6 2" xfId="41873"/>
    <cellStyle name="Currency 12 2 3 7" xfId="46009"/>
    <cellStyle name="Currency 12 2 3 8" xfId="50110"/>
    <cellStyle name="Currency 12 2 3 9" xfId="54418"/>
    <cellStyle name="Currency 12 2 4" xfId="12733"/>
    <cellStyle name="Currency 12 2 4 2" xfId="12734"/>
    <cellStyle name="Currency 12 2 4 2 2" xfId="35274"/>
    <cellStyle name="Currency 12 2 4 3" xfId="12735"/>
    <cellStyle name="Currency 12 2 4 3 2" xfId="39180"/>
    <cellStyle name="Currency 12 2 4 4" xfId="12736"/>
    <cellStyle name="Currency 12 2 4 4 2" xfId="43218"/>
    <cellStyle name="Currency 12 2 4 5" xfId="47333"/>
    <cellStyle name="Currency 12 2 4 6" xfId="51457"/>
    <cellStyle name="Currency 12 2 4 7" xfId="55742"/>
    <cellStyle name="Currency 12 2 4 8" xfId="26091"/>
    <cellStyle name="Currency 12 2 4 9" xfId="60906"/>
    <cellStyle name="Currency 12 2 5" xfId="12737"/>
    <cellStyle name="Currency 12 2 5 2" xfId="31698"/>
    <cellStyle name="Currency 12 2 6" xfId="12738"/>
    <cellStyle name="Currency 12 2 6 2" xfId="33289"/>
    <cellStyle name="Currency 12 2 7" xfId="12739"/>
    <cellStyle name="Currency 12 2 7 2" xfId="37264"/>
    <cellStyle name="Currency 12 2 8" xfId="12740"/>
    <cellStyle name="Currency 12 2 8 2" xfId="41278"/>
    <cellStyle name="Currency 12 2 9" xfId="45418"/>
    <cellStyle name="Currency 12 3" xfId="12741"/>
    <cellStyle name="Currency 12 3 10" xfId="53946"/>
    <cellStyle name="Currency 12 3 11" xfId="26092"/>
    <cellStyle name="Currency 12 3 12" xfId="60907"/>
    <cellStyle name="Currency 12 3 2" xfId="12742"/>
    <cellStyle name="Currency 12 3 2 10" xfId="26093"/>
    <cellStyle name="Currency 12 3 2 11" xfId="60908"/>
    <cellStyle name="Currency 12 3 2 2" xfId="12743"/>
    <cellStyle name="Currency 12 3 2 2 2" xfId="12744"/>
    <cellStyle name="Currency 12 3 2 2 2 2" xfId="35873"/>
    <cellStyle name="Currency 12 3 2 2 3" xfId="12745"/>
    <cellStyle name="Currency 12 3 2 2 3 2" xfId="39779"/>
    <cellStyle name="Currency 12 3 2 2 4" xfId="12746"/>
    <cellStyle name="Currency 12 3 2 2 4 2" xfId="43825"/>
    <cellStyle name="Currency 12 3 2 2 5" xfId="47932"/>
    <cellStyle name="Currency 12 3 2 2 6" xfId="52064"/>
    <cellStyle name="Currency 12 3 2 2 7" xfId="56341"/>
    <cellStyle name="Currency 12 3 2 2 8" xfId="26094"/>
    <cellStyle name="Currency 12 3 2 2 9" xfId="60909"/>
    <cellStyle name="Currency 12 3 2 3" xfId="12747"/>
    <cellStyle name="Currency 12 3 2 3 2" xfId="31703"/>
    <cellStyle name="Currency 12 3 2 4" xfId="12748"/>
    <cellStyle name="Currency 12 3 2 4 2" xfId="33928"/>
    <cellStyle name="Currency 12 3 2 5" xfId="12749"/>
    <cellStyle name="Currency 12 3 2 5 2" xfId="37857"/>
    <cellStyle name="Currency 12 3 2 6" xfId="12750"/>
    <cellStyle name="Currency 12 3 2 6 2" xfId="41874"/>
    <cellStyle name="Currency 12 3 2 7" xfId="46010"/>
    <cellStyle name="Currency 12 3 2 8" xfId="50111"/>
    <cellStyle name="Currency 12 3 2 9" xfId="54419"/>
    <cellStyle name="Currency 12 3 3" xfId="12751"/>
    <cellStyle name="Currency 12 3 3 2" xfId="12752"/>
    <cellStyle name="Currency 12 3 3 2 2" xfId="35382"/>
    <cellStyle name="Currency 12 3 3 3" xfId="12753"/>
    <cellStyle name="Currency 12 3 3 3 2" xfId="39288"/>
    <cellStyle name="Currency 12 3 3 4" xfId="12754"/>
    <cellStyle name="Currency 12 3 3 4 2" xfId="43329"/>
    <cellStyle name="Currency 12 3 3 5" xfId="47441"/>
    <cellStyle name="Currency 12 3 3 6" xfId="51568"/>
    <cellStyle name="Currency 12 3 3 7" xfId="55850"/>
    <cellStyle name="Currency 12 3 3 8" xfId="26095"/>
    <cellStyle name="Currency 12 3 3 9" xfId="60910"/>
    <cellStyle name="Currency 12 3 4" xfId="12755"/>
    <cellStyle name="Currency 12 3 4 2" xfId="31702"/>
    <cellStyle name="Currency 12 3 5" xfId="12756"/>
    <cellStyle name="Currency 12 3 5 2" xfId="33395"/>
    <cellStyle name="Currency 12 3 6" xfId="12757"/>
    <cellStyle name="Currency 12 3 6 2" xfId="37370"/>
    <cellStyle name="Currency 12 3 7" xfId="12758"/>
    <cellStyle name="Currency 12 3 7 2" xfId="41384"/>
    <cellStyle name="Currency 12 3 8" xfId="45524"/>
    <cellStyle name="Currency 12 3 9" xfId="49614"/>
    <cellStyle name="Currency 12 4" xfId="12759"/>
    <cellStyle name="Currency 12 4 10" xfId="26096"/>
    <cellStyle name="Currency 12 4 11" xfId="60911"/>
    <cellStyle name="Currency 12 4 2" xfId="12760"/>
    <cellStyle name="Currency 12 4 2 2" xfId="12761"/>
    <cellStyle name="Currency 12 4 2 2 2" xfId="35874"/>
    <cellStyle name="Currency 12 4 2 3" xfId="12762"/>
    <cellStyle name="Currency 12 4 2 3 2" xfId="39780"/>
    <cellStyle name="Currency 12 4 2 4" xfId="12763"/>
    <cellStyle name="Currency 12 4 2 4 2" xfId="43826"/>
    <cellStyle name="Currency 12 4 2 5" xfId="47933"/>
    <cellStyle name="Currency 12 4 2 6" xfId="52065"/>
    <cellStyle name="Currency 12 4 2 7" xfId="56342"/>
    <cellStyle name="Currency 12 4 2 8" xfId="26097"/>
    <cellStyle name="Currency 12 4 2 9" xfId="60912"/>
    <cellStyle name="Currency 12 4 3" xfId="12764"/>
    <cellStyle name="Currency 12 4 3 2" xfId="31704"/>
    <cellStyle name="Currency 12 4 4" xfId="12765"/>
    <cellStyle name="Currency 12 4 4 2" xfId="33929"/>
    <cellStyle name="Currency 12 4 5" xfId="12766"/>
    <cellStyle name="Currency 12 4 5 2" xfId="37858"/>
    <cellStyle name="Currency 12 4 6" xfId="12767"/>
    <cellStyle name="Currency 12 4 6 2" xfId="41875"/>
    <cellStyle name="Currency 12 4 7" xfId="46011"/>
    <cellStyle name="Currency 12 4 8" xfId="50112"/>
    <cellStyle name="Currency 12 4 9" xfId="54420"/>
    <cellStyle name="Currency 12 5" xfId="12768"/>
    <cellStyle name="Currency 12 5 2" xfId="12769"/>
    <cellStyle name="Currency 12 5 2 2" xfId="35164"/>
    <cellStyle name="Currency 12 5 3" xfId="12770"/>
    <cellStyle name="Currency 12 5 3 2" xfId="39070"/>
    <cellStyle name="Currency 12 5 4" xfId="12771"/>
    <cellStyle name="Currency 12 5 4 2" xfId="43103"/>
    <cellStyle name="Currency 12 5 5" xfId="47223"/>
    <cellStyle name="Currency 12 5 6" xfId="51342"/>
    <cellStyle name="Currency 12 5 7" xfId="55632"/>
    <cellStyle name="Currency 12 5 8" xfId="26098"/>
    <cellStyle name="Currency 12 5 9" xfId="60913"/>
    <cellStyle name="Currency 12 6" xfId="12772"/>
    <cellStyle name="Currency 12 6 2" xfId="31697"/>
    <cellStyle name="Currency 12 7" xfId="12773"/>
    <cellStyle name="Currency 12 7 2" xfId="33188"/>
    <cellStyle name="Currency 12 8" xfId="12774"/>
    <cellStyle name="Currency 12 8 2" xfId="37165"/>
    <cellStyle name="Currency 12 9" xfId="12775"/>
    <cellStyle name="Currency 12 9 2" xfId="41178"/>
    <cellStyle name="Currency 13" xfId="12776"/>
    <cellStyle name="Currency 13 10" xfId="45325"/>
    <cellStyle name="Currency 13 11" xfId="49396"/>
    <cellStyle name="Currency 13 12" xfId="53878"/>
    <cellStyle name="Currency 13 13" xfId="26099"/>
    <cellStyle name="Currency 13 14" xfId="60914"/>
    <cellStyle name="Currency 13 2" xfId="12777"/>
    <cellStyle name="Currency 13 2 10" xfId="49513"/>
    <cellStyle name="Currency 13 2 11" xfId="53841"/>
    <cellStyle name="Currency 13 2 12" xfId="26100"/>
    <cellStyle name="Currency 13 2 13" xfId="60915"/>
    <cellStyle name="Currency 13 2 2" xfId="12778"/>
    <cellStyle name="Currency 13 2 2 10" xfId="54063"/>
    <cellStyle name="Currency 13 2 2 11" xfId="26101"/>
    <cellStyle name="Currency 13 2 2 12" xfId="60916"/>
    <cellStyle name="Currency 13 2 2 2" xfId="12779"/>
    <cellStyle name="Currency 13 2 2 2 10" xfId="26102"/>
    <cellStyle name="Currency 13 2 2 2 11" xfId="60917"/>
    <cellStyle name="Currency 13 2 2 2 2" xfId="12780"/>
    <cellStyle name="Currency 13 2 2 2 2 2" xfId="12781"/>
    <cellStyle name="Currency 13 2 2 2 2 2 2" xfId="35875"/>
    <cellStyle name="Currency 13 2 2 2 2 3" xfId="12782"/>
    <cellStyle name="Currency 13 2 2 2 2 3 2" xfId="39781"/>
    <cellStyle name="Currency 13 2 2 2 2 4" xfId="12783"/>
    <cellStyle name="Currency 13 2 2 2 2 4 2" xfId="43827"/>
    <cellStyle name="Currency 13 2 2 2 2 5" xfId="47934"/>
    <cellStyle name="Currency 13 2 2 2 2 6" xfId="52066"/>
    <cellStyle name="Currency 13 2 2 2 2 7" xfId="56343"/>
    <cellStyle name="Currency 13 2 2 2 2 8" xfId="26103"/>
    <cellStyle name="Currency 13 2 2 2 2 9" xfId="60918"/>
    <cellStyle name="Currency 13 2 2 2 3" xfId="12784"/>
    <cellStyle name="Currency 13 2 2 2 3 2" xfId="31708"/>
    <cellStyle name="Currency 13 2 2 2 4" xfId="12785"/>
    <cellStyle name="Currency 13 2 2 2 4 2" xfId="33930"/>
    <cellStyle name="Currency 13 2 2 2 5" xfId="12786"/>
    <cellStyle name="Currency 13 2 2 2 5 2" xfId="37859"/>
    <cellStyle name="Currency 13 2 2 2 6" xfId="12787"/>
    <cellStyle name="Currency 13 2 2 2 6 2" xfId="41876"/>
    <cellStyle name="Currency 13 2 2 2 7" xfId="46012"/>
    <cellStyle name="Currency 13 2 2 2 8" xfId="50113"/>
    <cellStyle name="Currency 13 2 2 2 9" xfId="54421"/>
    <cellStyle name="Currency 13 2 2 3" xfId="12788"/>
    <cellStyle name="Currency 13 2 2 3 2" xfId="12789"/>
    <cellStyle name="Currency 13 2 2 3 2 2" xfId="35502"/>
    <cellStyle name="Currency 13 2 2 3 3" xfId="12790"/>
    <cellStyle name="Currency 13 2 2 3 3 2" xfId="39408"/>
    <cellStyle name="Currency 13 2 2 3 4" xfId="12791"/>
    <cellStyle name="Currency 13 2 2 3 4 2" xfId="43450"/>
    <cellStyle name="Currency 13 2 2 3 5" xfId="47561"/>
    <cellStyle name="Currency 13 2 2 3 6" xfId="51689"/>
    <cellStyle name="Currency 13 2 2 3 7" xfId="55970"/>
    <cellStyle name="Currency 13 2 2 3 8" xfId="26104"/>
    <cellStyle name="Currency 13 2 2 3 9" xfId="60919"/>
    <cellStyle name="Currency 13 2 2 4" xfId="12792"/>
    <cellStyle name="Currency 13 2 2 4 2" xfId="31707"/>
    <cellStyle name="Currency 13 2 2 5" xfId="12793"/>
    <cellStyle name="Currency 13 2 2 5 2" xfId="33515"/>
    <cellStyle name="Currency 13 2 2 6" xfId="12794"/>
    <cellStyle name="Currency 13 2 2 6 2" xfId="37490"/>
    <cellStyle name="Currency 13 2 2 7" xfId="12795"/>
    <cellStyle name="Currency 13 2 2 7 2" xfId="41504"/>
    <cellStyle name="Currency 13 2 2 8" xfId="45644"/>
    <cellStyle name="Currency 13 2 2 9" xfId="49735"/>
    <cellStyle name="Currency 13 2 3" xfId="12796"/>
    <cellStyle name="Currency 13 2 3 10" xfId="26105"/>
    <cellStyle name="Currency 13 2 3 11" xfId="60920"/>
    <cellStyle name="Currency 13 2 3 2" xfId="12797"/>
    <cellStyle name="Currency 13 2 3 2 2" xfId="12798"/>
    <cellStyle name="Currency 13 2 3 2 2 2" xfId="35876"/>
    <cellStyle name="Currency 13 2 3 2 3" xfId="12799"/>
    <cellStyle name="Currency 13 2 3 2 3 2" xfId="39782"/>
    <cellStyle name="Currency 13 2 3 2 4" xfId="12800"/>
    <cellStyle name="Currency 13 2 3 2 4 2" xfId="43828"/>
    <cellStyle name="Currency 13 2 3 2 5" xfId="47935"/>
    <cellStyle name="Currency 13 2 3 2 6" xfId="52067"/>
    <cellStyle name="Currency 13 2 3 2 7" xfId="56344"/>
    <cellStyle name="Currency 13 2 3 2 8" xfId="26106"/>
    <cellStyle name="Currency 13 2 3 2 9" xfId="60921"/>
    <cellStyle name="Currency 13 2 3 3" xfId="12801"/>
    <cellStyle name="Currency 13 2 3 3 2" xfId="31709"/>
    <cellStyle name="Currency 13 2 3 4" xfId="12802"/>
    <cellStyle name="Currency 13 2 3 4 2" xfId="33931"/>
    <cellStyle name="Currency 13 2 3 5" xfId="12803"/>
    <cellStyle name="Currency 13 2 3 5 2" xfId="37860"/>
    <cellStyle name="Currency 13 2 3 6" xfId="12804"/>
    <cellStyle name="Currency 13 2 3 6 2" xfId="41877"/>
    <cellStyle name="Currency 13 2 3 7" xfId="46013"/>
    <cellStyle name="Currency 13 2 3 8" xfId="50114"/>
    <cellStyle name="Currency 13 2 3 9" xfId="54422"/>
    <cellStyle name="Currency 13 2 4" xfId="12805"/>
    <cellStyle name="Currency 13 2 4 2" xfId="12806"/>
    <cellStyle name="Currency 13 2 4 2 2" xfId="35284"/>
    <cellStyle name="Currency 13 2 4 3" xfId="12807"/>
    <cellStyle name="Currency 13 2 4 3 2" xfId="39190"/>
    <cellStyle name="Currency 13 2 4 4" xfId="12808"/>
    <cellStyle name="Currency 13 2 4 4 2" xfId="43228"/>
    <cellStyle name="Currency 13 2 4 5" xfId="47343"/>
    <cellStyle name="Currency 13 2 4 6" xfId="51467"/>
    <cellStyle name="Currency 13 2 4 7" xfId="55752"/>
    <cellStyle name="Currency 13 2 4 8" xfId="26107"/>
    <cellStyle name="Currency 13 2 4 9" xfId="60922"/>
    <cellStyle name="Currency 13 2 5" xfId="12809"/>
    <cellStyle name="Currency 13 2 5 2" xfId="31706"/>
    <cellStyle name="Currency 13 2 6" xfId="12810"/>
    <cellStyle name="Currency 13 2 6 2" xfId="33299"/>
    <cellStyle name="Currency 13 2 7" xfId="12811"/>
    <cellStyle name="Currency 13 2 7 2" xfId="37274"/>
    <cellStyle name="Currency 13 2 8" xfId="12812"/>
    <cellStyle name="Currency 13 2 8 2" xfId="41288"/>
    <cellStyle name="Currency 13 2 9" xfId="45428"/>
    <cellStyle name="Currency 13 3" xfId="12813"/>
    <cellStyle name="Currency 13 3 10" xfId="53956"/>
    <cellStyle name="Currency 13 3 11" xfId="26108"/>
    <cellStyle name="Currency 13 3 12" xfId="60923"/>
    <cellStyle name="Currency 13 3 2" xfId="12814"/>
    <cellStyle name="Currency 13 3 2 10" xfId="26109"/>
    <cellStyle name="Currency 13 3 2 11" xfId="60924"/>
    <cellStyle name="Currency 13 3 2 2" xfId="12815"/>
    <cellStyle name="Currency 13 3 2 2 2" xfId="12816"/>
    <cellStyle name="Currency 13 3 2 2 2 2" xfId="35877"/>
    <cellStyle name="Currency 13 3 2 2 3" xfId="12817"/>
    <cellStyle name="Currency 13 3 2 2 3 2" xfId="39783"/>
    <cellStyle name="Currency 13 3 2 2 4" xfId="12818"/>
    <cellStyle name="Currency 13 3 2 2 4 2" xfId="43829"/>
    <cellStyle name="Currency 13 3 2 2 5" xfId="47936"/>
    <cellStyle name="Currency 13 3 2 2 6" xfId="52068"/>
    <cellStyle name="Currency 13 3 2 2 7" xfId="56345"/>
    <cellStyle name="Currency 13 3 2 2 8" xfId="26110"/>
    <cellStyle name="Currency 13 3 2 2 9" xfId="60925"/>
    <cellStyle name="Currency 13 3 2 3" xfId="12819"/>
    <cellStyle name="Currency 13 3 2 3 2" xfId="31711"/>
    <cellStyle name="Currency 13 3 2 4" xfId="12820"/>
    <cellStyle name="Currency 13 3 2 4 2" xfId="33932"/>
    <cellStyle name="Currency 13 3 2 5" xfId="12821"/>
    <cellStyle name="Currency 13 3 2 5 2" xfId="37861"/>
    <cellStyle name="Currency 13 3 2 6" xfId="12822"/>
    <cellStyle name="Currency 13 3 2 6 2" xfId="41878"/>
    <cellStyle name="Currency 13 3 2 7" xfId="46014"/>
    <cellStyle name="Currency 13 3 2 8" xfId="50115"/>
    <cellStyle name="Currency 13 3 2 9" xfId="54423"/>
    <cellStyle name="Currency 13 3 3" xfId="12823"/>
    <cellStyle name="Currency 13 3 3 2" xfId="12824"/>
    <cellStyle name="Currency 13 3 3 2 2" xfId="35392"/>
    <cellStyle name="Currency 13 3 3 3" xfId="12825"/>
    <cellStyle name="Currency 13 3 3 3 2" xfId="39298"/>
    <cellStyle name="Currency 13 3 3 4" xfId="12826"/>
    <cellStyle name="Currency 13 3 3 4 2" xfId="43339"/>
    <cellStyle name="Currency 13 3 3 5" xfId="47451"/>
    <cellStyle name="Currency 13 3 3 6" xfId="51578"/>
    <cellStyle name="Currency 13 3 3 7" xfId="55860"/>
    <cellStyle name="Currency 13 3 3 8" xfId="26111"/>
    <cellStyle name="Currency 13 3 3 9" xfId="60926"/>
    <cellStyle name="Currency 13 3 4" xfId="12827"/>
    <cellStyle name="Currency 13 3 4 2" xfId="31710"/>
    <cellStyle name="Currency 13 3 5" xfId="12828"/>
    <cellStyle name="Currency 13 3 5 2" xfId="33405"/>
    <cellStyle name="Currency 13 3 6" xfId="12829"/>
    <cellStyle name="Currency 13 3 6 2" xfId="37380"/>
    <cellStyle name="Currency 13 3 7" xfId="12830"/>
    <cellStyle name="Currency 13 3 7 2" xfId="41394"/>
    <cellStyle name="Currency 13 3 8" xfId="45534"/>
    <cellStyle name="Currency 13 3 9" xfId="49624"/>
    <cellStyle name="Currency 13 4" xfId="12831"/>
    <cellStyle name="Currency 13 4 10" xfId="26112"/>
    <cellStyle name="Currency 13 4 11" xfId="60927"/>
    <cellStyle name="Currency 13 4 2" xfId="12832"/>
    <cellStyle name="Currency 13 4 2 2" xfId="12833"/>
    <cellStyle name="Currency 13 4 2 2 2" xfId="35878"/>
    <cellStyle name="Currency 13 4 2 3" xfId="12834"/>
    <cellStyle name="Currency 13 4 2 3 2" xfId="39784"/>
    <cellStyle name="Currency 13 4 2 4" xfId="12835"/>
    <cellStyle name="Currency 13 4 2 4 2" xfId="43830"/>
    <cellStyle name="Currency 13 4 2 5" xfId="47937"/>
    <cellStyle name="Currency 13 4 2 6" xfId="52069"/>
    <cellStyle name="Currency 13 4 2 7" xfId="56346"/>
    <cellStyle name="Currency 13 4 2 8" xfId="26113"/>
    <cellStyle name="Currency 13 4 2 9" xfId="60928"/>
    <cellStyle name="Currency 13 4 3" xfId="12836"/>
    <cellStyle name="Currency 13 4 3 2" xfId="31712"/>
    <cellStyle name="Currency 13 4 4" xfId="12837"/>
    <cellStyle name="Currency 13 4 4 2" xfId="33933"/>
    <cellStyle name="Currency 13 4 5" xfId="12838"/>
    <cellStyle name="Currency 13 4 5 2" xfId="37862"/>
    <cellStyle name="Currency 13 4 6" xfId="12839"/>
    <cellStyle name="Currency 13 4 6 2" xfId="41879"/>
    <cellStyle name="Currency 13 4 7" xfId="46015"/>
    <cellStyle name="Currency 13 4 8" xfId="50116"/>
    <cellStyle name="Currency 13 4 9" xfId="54424"/>
    <cellStyle name="Currency 13 5" xfId="12840"/>
    <cellStyle name="Currency 13 5 2" xfId="12841"/>
    <cellStyle name="Currency 13 5 2 2" xfId="35174"/>
    <cellStyle name="Currency 13 5 3" xfId="12842"/>
    <cellStyle name="Currency 13 5 3 2" xfId="39080"/>
    <cellStyle name="Currency 13 5 4" xfId="12843"/>
    <cellStyle name="Currency 13 5 4 2" xfId="43113"/>
    <cellStyle name="Currency 13 5 5" xfId="47233"/>
    <cellStyle name="Currency 13 5 6" xfId="51352"/>
    <cellStyle name="Currency 13 5 7" xfId="55642"/>
    <cellStyle name="Currency 13 5 8" xfId="26114"/>
    <cellStyle name="Currency 13 5 9" xfId="60929"/>
    <cellStyle name="Currency 13 6" xfId="12844"/>
    <cellStyle name="Currency 13 6 2" xfId="31705"/>
    <cellStyle name="Currency 13 7" xfId="12845"/>
    <cellStyle name="Currency 13 7 2" xfId="33197"/>
    <cellStyle name="Currency 13 8" xfId="12846"/>
    <cellStyle name="Currency 13 8 2" xfId="37172"/>
    <cellStyle name="Currency 13 9" xfId="12847"/>
    <cellStyle name="Currency 13 9 2" xfId="41185"/>
    <cellStyle name="Currency 14" xfId="12848"/>
    <cellStyle name="Currency 14 10" xfId="45330"/>
    <cellStyle name="Currency 14 11" xfId="49406"/>
    <cellStyle name="Currency 14 12" xfId="53872"/>
    <cellStyle name="Currency 14 13" xfId="26115"/>
    <cellStyle name="Currency 14 14" xfId="60930"/>
    <cellStyle name="Currency 14 2" xfId="12849"/>
    <cellStyle name="Currency 14 2 10" xfId="49523"/>
    <cellStyle name="Currency 14 2 11" xfId="53863"/>
    <cellStyle name="Currency 14 2 12" xfId="26116"/>
    <cellStyle name="Currency 14 2 13" xfId="60931"/>
    <cellStyle name="Currency 14 2 2" xfId="12850"/>
    <cellStyle name="Currency 14 2 2 10" xfId="54073"/>
    <cellStyle name="Currency 14 2 2 11" xfId="26117"/>
    <cellStyle name="Currency 14 2 2 12" xfId="60932"/>
    <cellStyle name="Currency 14 2 2 2" xfId="12851"/>
    <cellStyle name="Currency 14 2 2 2 10" xfId="26118"/>
    <cellStyle name="Currency 14 2 2 2 11" xfId="60933"/>
    <cellStyle name="Currency 14 2 2 2 2" xfId="12852"/>
    <cellStyle name="Currency 14 2 2 2 2 2" xfId="12853"/>
    <cellStyle name="Currency 14 2 2 2 2 2 2" xfId="35879"/>
    <cellStyle name="Currency 14 2 2 2 2 3" xfId="12854"/>
    <cellStyle name="Currency 14 2 2 2 2 3 2" xfId="39785"/>
    <cellStyle name="Currency 14 2 2 2 2 4" xfId="12855"/>
    <cellStyle name="Currency 14 2 2 2 2 4 2" xfId="43831"/>
    <cellStyle name="Currency 14 2 2 2 2 5" xfId="47938"/>
    <cellStyle name="Currency 14 2 2 2 2 6" xfId="52070"/>
    <cellStyle name="Currency 14 2 2 2 2 7" xfId="56347"/>
    <cellStyle name="Currency 14 2 2 2 2 8" xfId="26119"/>
    <cellStyle name="Currency 14 2 2 2 2 9" xfId="60934"/>
    <cellStyle name="Currency 14 2 2 2 3" xfId="12856"/>
    <cellStyle name="Currency 14 2 2 2 3 2" xfId="31716"/>
    <cellStyle name="Currency 14 2 2 2 4" xfId="12857"/>
    <cellStyle name="Currency 14 2 2 2 4 2" xfId="33934"/>
    <cellStyle name="Currency 14 2 2 2 5" xfId="12858"/>
    <cellStyle name="Currency 14 2 2 2 5 2" xfId="37863"/>
    <cellStyle name="Currency 14 2 2 2 6" xfId="12859"/>
    <cellStyle name="Currency 14 2 2 2 6 2" xfId="41880"/>
    <cellStyle name="Currency 14 2 2 2 7" xfId="46016"/>
    <cellStyle name="Currency 14 2 2 2 8" xfId="50117"/>
    <cellStyle name="Currency 14 2 2 2 9" xfId="54425"/>
    <cellStyle name="Currency 14 2 2 3" xfId="12860"/>
    <cellStyle name="Currency 14 2 2 3 2" xfId="12861"/>
    <cellStyle name="Currency 14 2 2 3 2 2" xfId="35512"/>
    <cellStyle name="Currency 14 2 2 3 3" xfId="12862"/>
    <cellStyle name="Currency 14 2 2 3 3 2" xfId="39418"/>
    <cellStyle name="Currency 14 2 2 3 4" xfId="12863"/>
    <cellStyle name="Currency 14 2 2 3 4 2" xfId="43460"/>
    <cellStyle name="Currency 14 2 2 3 5" xfId="47571"/>
    <cellStyle name="Currency 14 2 2 3 6" xfId="51699"/>
    <cellStyle name="Currency 14 2 2 3 7" xfId="55980"/>
    <cellStyle name="Currency 14 2 2 3 8" xfId="26120"/>
    <cellStyle name="Currency 14 2 2 3 9" xfId="60935"/>
    <cellStyle name="Currency 14 2 2 4" xfId="12864"/>
    <cellStyle name="Currency 14 2 2 4 2" xfId="31715"/>
    <cellStyle name="Currency 14 2 2 5" xfId="12865"/>
    <cellStyle name="Currency 14 2 2 5 2" xfId="33525"/>
    <cellStyle name="Currency 14 2 2 6" xfId="12866"/>
    <cellStyle name="Currency 14 2 2 6 2" xfId="37500"/>
    <cellStyle name="Currency 14 2 2 7" xfId="12867"/>
    <cellStyle name="Currency 14 2 2 7 2" xfId="41514"/>
    <cellStyle name="Currency 14 2 2 8" xfId="45654"/>
    <cellStyle name="Currency 14 2 2 9" xfId="49745"/>
    <cellStyle name="Currency 14 2 3" xfId="12868"/>
    <cellStyle name="Currency 14 2 3 10" xfId="26121"/>
    <cellStyle name="Currency 14 2 3 11" xfId="60936"/>
    <cellStyle name="Currency 14 2 3 2" xfId="12869"/>
    <cellStyle name="Currency 14 2 3 2 2" xfId="12870"/>
    <cellStyle name="Currency 14 2 3 2 2 2" xfId="35880"/>
    <cellStyle name="Currency 14 2 3 2 3" xfId="12871"/>
    <cellStyle name="Currency 14 2 3 2 3 2" xfId="39786"/>
    <cellStyle name="Currency 14 2 3 2 4" xfId="12872"/>
    <cellStyle name="Currency 14 2 3 2 4 2" xfId="43832"/>
    <cellStyle name="Currency 14 2 3 2 5" xfId="47939"/>
    <cellStyle name="Currency 14 2 3 2 6" xfId="52071"/>
    <cellStyle name="Currency 14 2 3 2 7" xfId="56348"/>
    <cellStyle name="Currency 14 2 3 2 8" xfId="26122"/>
    <cellStyle name="Currency 14 2 3 2 9" xfId="60937"/>
    <cellStyle name="Currency 14 2 3 3" xfId="12873"/>
    <cellStyle name="Currency 14 2 3 3 2" xfId="31717"/>
    <cellStyle name="Currency 14 2 3 4" xfId="12874"/>
    <cellStyle name="Currency 14 2 3 4 2" xfId="33935"/>
    <cellStyle name="Currency 14 2 3 5" xfId="12875"/>
    <cellStyle name="Currency 14 2 3 5 2" xfId="37864"/>
    <cellStyle name="Currency 14 2 3 6" xfId="12876"/>
    <cellStyle name="Currency 14 2 3 6 2" xfId="41881"/>
    <cellStyle name="Currency 14 2 3 7" xfId="46017"/>
    <cellStyle name="Currency 14 2 3 8" xfId="50118"/>
    <cellStyle name="Currency 14 2 3 9" xfId="54426"/>
    <cellStyle name="Currency 14 2 4" xfId="12877"/>
    <cellStyle name="Currency 14 2 4 2" xfId="12878"/>
    <cellStyle name="Currency 14 2 4 2 2" xfId="35294"/>
    <cellStyle name="Currency 14 2 4 3" xfId="12879"/>
    <cellStyle name="Currency 14 2 4 3 2" xfId="39200"/>
    <cellStyle name="Currency 14 2 4 4" xfId="12880"/>
    <cellStyle name="Currency 14 2 4 4 2" xfId="43238"/>
    <cellStyle name="Currency 14 2 4 5" xfId="47353"/>
    <cellStyle name="Currency 14 2 4 6" xfId="51477"/>
    <cellStyle name="Currency 14 2 4 7" xfId="55762"/>
    <cellStyle name="Currency 14 2 4 8" xfId="26123"/>
    <cellStyle name="Currency 14 2 4 9" xfId="60938"/>
    <cellStyle name="Currency 14 2 5" xfId="12881"/>
    <cellStyle name="Currency 14 2 5 2" xfId="31714"/>
    <cellStyle name="Currency 14 2 6" xfId="12882"/>
    <cellStyle name="Currency 14 2 6 2" xfId="33309"/>
    <cellStyle name="Currency 14 2 7" xfId="12883"/>
    <cellStyle name="Currency 14 2 7 2" xfId="37284"/>
    <cellStyle name="Currency 14 2 8" xfId="12884"/>
    <cellStyle name="Currency 14 2 8 2" xfId="41298"/>
    <cellStyle name="Currency 14 2 9" xfId="45438"/>
    <cellStyle name="Currency 14 3" xfId="12885"/>
    <cellStyle name="Currency 14 3 10" xfId="53966"/>
    <cellStyle name="Currency 14 3 11" xfId="26124"/>
    <cellStyle name="Currency 14 3 12" xfId="60939"/>
    <cellStyle name="Currency 14 3 2" xfId="12886"/>
    <cellStyle name="Currency 14 3 2 10" xfId="26125"/>
    <cellStyle name="Currency 14 3 2 11" xfId="60940"/>
    <cellStyle name="Currency 14 3 2 2" xfId="12887"/>
    <cellStyle name="Currency 14 3 2 2 2" xfId="12888"/>
    <cellStyle name="Currency 14 3 2 2 2 2" xfId="35881"/>
    <cellStyle name="Currency 14 3 2 2 3" xfId="12889"/>
    <cellStyle name="Currency 14 3 2 2 3 2" xfId="39787"/>
    <cellStyle name="Currency 14 3 2 2 4" xfId="12890"/>
    <cellStyle name="Currency 14 3 2 2 4 2" xfId="43833"/>
    <cellStyle name="Currency 14 3 2 2 5" xfId="47940"/>
    <cellStyle name="Currency 14 3 2 2 6" xfId="52072"/>
    <cellStyle name="Currency 14 3 2 2 7" xfId="56349"/>
    <cellStyle name="Currency 14 3 2 2 8" xfId="26126"/>
    <cellStyle name="Currency 14 3 2 2 9" xfId="60941"/>
    <cellStyle name="Currency 14 3 2 3" xfId="12891"/>
    <cellStyle name="Currency 14 3 2 3 2" xfId="31719"/>
    <cellStyle name="Currency 14 3 2 4" xfId="12892"/>
    <cellStyle name="Currency 14 3 2 4 2" xfId="33936"/>
    <cellStyle name="Currency 14 3 2 5" xfId="12893"/>
    <cellStyle name="Currency 14 3 2 5 2" xfId="37865"/>
    <cellStyle name="Currency 14 3 2 6" xfId="12894"/>
    <cellStyle name="Currency 14 3 2 6 2" xfId="41882"/>
    <cellStyle name="Currency 14 3 2 7" xfId="46018"/>
    <cellStyle name="Currency 14 3 2 8" xfId="50119"/>
    <cellStyle name="Currency 14 3 2 9" xfId="54427"/>
    <cellStyle name="Currency 14 3 3" xfId="12895"/>
    <cellStyle name="Currency 14 3 3 2" xfId="12896"/>
    <cellStyle name="Currency 14 3 3 2 2" xfId="35402"/>
    <cellStyle name="Currency 14 3 3 3" xfId="12897"/>
    <cellStyle name="Currency 14 3 3 3 2" xfId="39308"/>
    <cellStyle name="Currency 14 3 3 4" xfId="12898"/>
    <cellStyle name="Currency 14 3 3 4 2" xfId="43349"/>
    <cellStyle name="Currency 14 3 3 5" xfId="47461"/>
    <cellStyle name="Currency 14 3 3 6" xfId="51588"/>
    <cellStyle name="Currency 14 3 3 7" xfId="55870"/>
    <cellStyle name="Currency 14 3 3 8" xfId="26127"/>
    <cellStyle name="Currency 14 3 3 9" xfId="60942"/>
    <cellStyle name="Currency 14 3 4" xfId="12899"/>
    <cellStyle name="Currency 14 3 4 2" xfId="31718"/>
    <cellStyle name="Currency 14 3 5" xfId="12900"/>
    <cellStyle name="Currency 14 3 5 2" xfId="33415"/>
    <cellStyle name="Currency 14 3 6" xfId="12901"/>
    <cellStyle name="Currency 14 3 6 2" xfId="37390"/>
    <cellStyle name="Currency 14 3 7" xfId="12902"/>
    <cellStyle name="Currency 14 3 7 2" xfId="41404"/>
    <cellStyle name="Currency 14 3 8" xfId="45544"/>
    <cellStyle name="Currency 14 3 9" xfId="49634"/>
    <cellStyle name="Currency 14 4" xfId="12903"/>
    <cellStyle name="Currency 14 4 10" xfId="26128"/>
    <cellStyle name="Currency 14 4 11" xfId="60943"/>
    <cellStyle name="Currency 14 4 2" xfId="12904"/>
    <cellStyle name="Currency 14 4 2 2" xfId="12905"/>
    <cellStyle name="Currency 14 4 2 2 2" xfId="35882"/>
    <cellStyle name="Currency 14 4 2 3" xfId="12906"/>
    <cellStyle name="Currency 14 4 2 3 2" xfId="39788"/>
    <cellStyle name="Currency 14 4 2 4" xfId="12907"/>
    <cellStyle name="Currency 14 4 2 4 2" xfId="43834"/>
    <cellStyle name="Currency 14 4 2 5" xfId="47941"/>
    <cellStyle name="Currency 14 4 2 6" xfId="52073"/>
    <cellStyle name="Currency 14 4 2 7" xfId="56350"/>
    <cellStyle name="Currency 14 4 2 8" xfId="26129"/>
    <cellStyle name="Currency 14 4 2 9" xfId="60944"/>
    <cellStyle name="Currency 14 4 3" xfId="12908"/>
    <cellStyle name="Currency 14 4 3 2" xfId="31720"/>
    <cellStyle name="Currency 14 4 4" xfId="12909"/>
    <cellStyle name="Currency 14 4 4 2" xfId="33937"/>
    <cellStyle name="Currency 14 4 5" xfId="12910"/>
    <cellStyle name="Currency 14 4 5 2" xfId="37866"/>
    <cellStyle name="Currency 14 4 6" xfId="12911"/>
    <cellStyle name="Currency 14 4 6 2" xfId="41883"/>
    <cellStyle name="Currency 14 4 7" xfId="46019"/>
    <cellStyle name="Currency 14 4 8" xfId="50120"/>
    <cellStyle name="Currency 14 4 9" xfId="54428"/>
    <cellStyle name="Currency 14 5" xfId="12912"/>
    <cellStyle name="Currency 14 5 2" xfId="12913"/>
    <cellStyle name="Currency 14 5 2 2" xfId="35184"/>
    <cellStyle name="Currency 14 5 3" xfId="12914"/>
    <cellStyle name="Currency 14 5 3 2" xfId="39090"/>
    <cellStyle name="Currency 14 5 4" xfId="12915"/>
    <cellStyle name="Currency 14 5 4 2" xfId="43123"/>
    <cellStyle name="Currency 14 5 5" xfId="47243"/>
    <cellStyle name="Currency 14 5 6" xfId="51362"/>
    <cellStyle name="Currency 14 5 7" xfId="55652"/>
    <cellStyle name="Currency 14 5 8" xfId="26130"/>
    <cellStyle name="Currency 14 5 9" xfId="60945"/>
    <cellStyle name="Currency 14 6" xfId="12916"/>
    <cellStyle name="Currency 14 6 2" xfId="31713"/>
    <cellStyle name="Currency 14 7" xfId="12917"/>
    <cellStyle name="Currency 14 7 2" xfId="33204"/>
    <cellStyle name="Currency 14 8" xfId="12918"/>
    <cellStyle name="Currency 14 8 2" xfId="37179"/>
    <cellStyle name="Currency 14 9" xfId="12919"/>
    <cellStyle name="Currency 14 9 2" xfId="41193"/>
    <cellStyle name="Currency 15" xfId="12920"/>
    <cellStyle name="Currency 15 10" xfId="45341"/>
    <cellStyle name="Currency 15 11" xfId="49417"/>
    <cellStyle name="Currency 15 12" xfId="53855"/>
    <cellStyle name="Currency 15 13" xfId="26131"/>
    <cellStyle name="Currency 15 14" xfId="60946"/>
    <cellStyle name="Currency 15 2" xfId="12921"/>
    <cellStyle name="Currency 15 2 10" xfId="49534"/>
    <cellStyle name="Currency 15 2 11" xfId="53849"/>
    <cellStyle name="Currency 15 2 12" xfId="26132"/>
    <cellStyle name="Currency 15 2 13" xfId="60947"/>
    <cellStyle name="Currency 15 2 2" xfId="12922"/>
    <cellStyle name="Currency 15 2 2 10" xfId="54083"/>
    <cellStyle name="Currency 15 2 2 11" xfId="26133"/>
    <cellStyle name="Currency 15 2 2 12" xfId="60948"/>
    <cellStyle name="Currency 15 2 2 2" xfId="12923"/>
    <cellStyle name="Currency 15 2 2 2 10" xfId="26134"/>
    <cellStyle name="Currency 15 2 2 2 11" xfId="60949"/>
    <cellStyle name="Currency 15 2 2 2 2" xfId="12924"/>
    <cellStyle name="Currency 15 2 2 2 2 2" xfId="12925"/>
    <cellStyle name="Currency 15 2 2 2 2 2 2" xfId="35883"/>
    <cellStyle name="Currency 15 2 2 2 2 3" xfId="12926"/>
    <cellStyle name="Currency 15 2 2 2 2 3 2" xfId="39789"/>
    <cellStyle name="Currency 15 2 2 2 2 4" xfId="12927"/>
    <cellStyle name="Currency 15 2 2 2 2 4 2" xfId="43835"/>
    <cellStyle name="Currency 15 2 2 2 2 5" xfId="47942"/>
    <cellStyle name="Currency 15 2 2 2 2 6" xfId="52074"/>
    <cellStyle name="Currency 15 2 2 2 2 7" xfId="56351"/>
    <cellStyle name="Currency 15 2 2 2 2 8" xfId="26135"/>
    <cellStyle name="Currency 15 2 2 2 2 9" xfId="60950"/>
    <cellStyle name="Currency 15 2 2 2 3" xfId="12928"/>
    <cellStyle name="Currency 15 2 2 2 3 2" xfId="31724"/>
    <cellStyle name="Currency 15 2 2 2 4" xfId="12929"/>
    <cellStyle name="Currency 15 2 2 2 4 2" xfId="33938"/>
    <cellStyle name="Currency 15 2 2 2 5" xfId="12930"/>
    <cellStyle name="Currency 15 2 2 2 5 2" xfId="37867"/>
    <cellStyle name="Currency 15 2 2 2 6" xfId="12931"/>
    <cellStyle name="Currency 15 2 2 2 6 2" xfId="41884"/>
    <cellStyle name="Currency 15 2 2 2 7" xfId="46020"/>
    <cellStyle name="Currency 15 2 2 2 8" xfId="50121"/>
    <cellStyle name="Currency 15 2 2 2 9" xfId="54429"/>
    <cellStyle name="Currency 15 2 2 3" xfId="12932"/>
    <cellStyle name="Currency 15 2 2 3 2" xfId="12933"/>
    <cellStyle name="Currency 15 2 2 3 2 2" xfId="35522"/>
    <cellStyle name="Currency 15 2 2 3 3" xfId="12934"/>
    <cellStyle name="Currency 15 2 2 3 3 2" xfId="39428"/>
    <cellStyle name="Currency 15 2 2 3 4" xfId="12935"/>
    <cellStyle name="Currency 15 2 2 3 4 2" xfId="43471"/>
    <cellStyle name="Currency 15 2 2 3 5" xfId="47581"/>
    <cellStyle name="Currency 15 2 2 3 6" xfId="51710"/>
    <cellStyle name="Currency 15 2 2 3 7" xfId="55990"/>
    <cellStyle name="Currency 15 2 2 3 8" xfId="26136"/>
    <cellStyle name="Currency 15 2 2 3 9" xfId="60951"/>
    <cellStyle name="Currency 15 2 2 4" xfId="12936"/>
    <cellStyle name="Currency 15 2 2 4 2" xfId="31723"/>
    <cellStyle name="Currency 15 2 2 5" xfId="12937"/>
    <cellStyle name="Currency 15 2 2 5 2" xfId="33535"/>
    <cellStyle name="Currency 15 2 2 6" xfId="12938"/>
    <cellStyle name="Currency 15 2 2 6 2" xfId="37510"/>
    <cellStyle name="Currency 15 2 2 7" xfId="12939"/>
    <cellStyle name="Currency 15 2 2 7 2" xfId="41524"/>
    <cellStyle name="Currency 15 2 2 8" xfId="45664"/>
    <cellStyle name="Currency 15 2 2 9" xfId="49756"/>
    <cellStyle name="Currency 15 2 3" xfId="12940"/>
    <cellStyle name="Currency 15 2 3 10" xfId="26137"/>
    <cellStyle name="Currency 15 2 3 11" xfId="60952"/>
    <cellStyle name="Currency 15 2 3 2" xfId="12941"/>
    <cellStyle name="Currency 15 2 3 2 2" xfId="12942"/>
    <cellStyle name="Currency 15 2 3 2 2 2" xfId="35884"/>
    <cellStyle name="Currency 15 2 3 2 3" xfId="12943"/>
    <cellStyle name="Currency 15 2 3 2 3 2" xfId="39790"/>
    <cellStyle name="Currency 15 2 3 2 4" xfId="12944"/>
    <cellStyle name="Currency 15 2 3 2 4 2" xfId="43836"/>
    <cellStyle name="Currency 15 2 3 2 5" xfId="47943"/>
    <cellStyle name="Currency 15 2 3 2 6" xfId="52075"/>
    <cellStyle name="Currency 15 2 3 2 7" xfId="56352"/>
    <cellStyle name="Currency 15 2 3 2 8" xfId="26138"/>
    <cellStyle name="Currency 15 2 3 2 9" xfId="60953"/>
    <cellStyle name="Currency 15 2 3 3" xfId="12945"/>
    <cellStyle name="Currency 15 2 3 3 2" xfId="31725"/>
    <cellStyle name="Currency 15 2 3 4" xfId="12946"/>
    <cellStyle name="Currency 15 2 3 4 2" xfId="33939"/>
    <cellStyle name="Currency 15 2 3 5" xfId="12947"/>
    <cellStyle name="Currency 15 2 3 5 2" xfId="37868"/>
    <cellStyle name="Currency 15 2 3 6" xfId="12948"/>
    <cellStyle name="Currency 15 2 3 6 2" xfId="41885"/>
    <cellStyle name="Currency 15 2 3 7" xfId="46021"/>
    <cellStyle name="Currency 15 2 3 8" xfId="50122"/>
    <cellStyle name="Currency 15 2 3 9" xfId="54430"/>
    <cellStyle name="Currency 15 2 4" xfId="12949"/>
    <cellStyle name="Currency 15 2 4 2" xfId="12950"/>
    <cellStyle name="Currency 15 2 4 2 2" xfId="35304"/>
    <cellStyle name="Currency 15 2 4 3" xfId="12951"/>
    <cellStyle name="Currency 15 2 4 3 2" xfId="39210"/>
    <cellStyle name="Currency 15 2 4 4" xfId="12952"/>
    <cellStyle name="Currency 15 2 4 4 2" xfId="43249"/>
    <cellStyle name="Currency 15 2 4 5" xfId="47363"/>
    <cellStyle name="Currency 15 2 4 6" xfId="51488"/>
    <cellStyle name="Currency 15 2 4 7" xfId="55772"/>
    <cellStyle name="Currency 15 2 4 8" xfId="26139"/>
    <cellStyle name="Currency 15 2 4 9" xfId="60954"/>
    <cellStyle name="Currency 15 2 5" xfId="12953"/>
    <cellStyle name="Currency 15 2 5 2" xfId="31722"/>
    <cellStyle name="Currency 15 2 6" xfId="12954"/>
    <cellStyle name="Currency 15 2 6 2" xfId="33319"/>
    <cellStyle name="Currency 15 2 7" xfId="12955"/>
    <cellStyle name="Currency 15 2 7 2" xfId="37294"/>
    <cellStyle name="Currency 15 2 8" xfId="12956"/>
    <cellStyle name="Currency 15 2 8 2" xfId="41308"/>
    <cellStyle name="Currency 15 2 9" xfId="45448"/>
    <cellStyle name="Currency 15 3" xfId="12957"/>
    <cellStyle name="Currency 15 3 10" xfId="53976"/>
    <cellStyle name="Currency 15 3 11" xfId="26140"/>
    <cellStyle name="Currency 15 3 12" xfId="60955"/>
    <cellStyle name="Currency 15 3 2" xfId="12958"/>
    <cellStyle name="Currency 15 3 2 10" xfId="26141"/>
    <cellStyle name="Currency 15 3 2 11" xfId="60956"/>
    <cellStyle name="Currency 15 3 2 2" xfId="12959"/>
    <cellStyle name="Currency 15 3 2 2 2" xfId="12960"/>
    <cellStyle name="Currency 15 3 2 2 2 2" xfId="35885"/>
    <cellStyle name="Currency 15 3 2 2 3" xfId="12961"/>
    <cellStyle name="Currency 15 3 2 2 3 2" xfId="39791"/>
    <cellStyle name="Currency 15 3 2 2 4" xfId="12962"/>
    <cellStyle name="Currency 15 3 2 2 4 2" xfId="43837"/>
    <cellStyle name="Currency 15 3 2 2 5" xfId="47944"/>
    <cellStyle name="Currency 15 3 2 2 6" xfId="52076"/>
    <cellStyle name="Currency 15 3 2 2 7" xfId="56353"/>
    <cellStyle name="Currency 15 3 2 2 8" xfId="26142"/>
    <cellStyle name="Currency 15 3 2 2 9" xfId="60957"/>
    <cellStyle name="Currency 15 3 2 3" xfId="12963"/>
    <cellStyle name="Currency 15 3 2 3 2" xfId="31727"/>
    <cellStyle name="Currency 15 3 2 4" xfId="12964"/>
    <cellStyle name="Currency 15 3 2 4 2" xfId="33940"/>
    <cellStyle name="Currency 15 3 2 5" xfId="12965"/>
    <cellStyle name="Currency 15 3 2 5 2" xfId="37869"/>
    <cellStyle name="Currency 15 3 2 6" xfId="12966"/>
    <cellStyle name="Currency 15 3 2 6 2" xfId="41886"/>
    <cellStyle name="Currency 15 3 2 7" xfId="46022"/>
    <cellStyle name="Currency 15 3 2 8" xfId="50123"/>
    <cellStyle name="Currency 15 3 2 9" xfId="54431"/>
    <cellStyle name="Currency 15 3 3" xfId="12967"/>
    <cellStyle name="Currency 15 3 3 2" xfId="12968"/>
    <cellStyle name="Currency 15 3 3 2 2" xfId="35412"/>
    <cellStyle name="Currency 15 3 3 3" xfId="12969"/>
    <cellStyle name="Currency 15 3 3 3 2" xfId="39318"/>
    <cellStyle name="Currency 15 3 3 4" xfId="12970"/>
    <cellStyle name="Currency 15 3 3 4 2" xfId="43359"/>
    <cellStyle name="Currency 15 3 3 5" xfId="47471"/>
    <cellStyle name="Currency 15 3 3 6" xfId="51598"/>
    <cellStyle name="Currency 15 3 3 7" xfId="55880"/>
    <cellStyle name="Currency 15 3 3 8" xfId="26143"/>
    <cellStyle name="Currency 15 3 3 9" xfId="60958"/>
    <cellStyle name="Currency 15 3 4" xfId="12971"/>
    <cellStyle name="Currency 15 3 4 2" xfId="31726"/>
    <cellStyle name="Currency 15 3 5" xfId="12972"/>
    <cellStyle name="Currency 15 3 5 2" xfId="33425"/>
    <cellStyle name="Currency 15 3 6" xfId="12973"/>
    <cellStyle name="Currency 15 3 6 2" xfId="37400"/>
    <cellStyle name="Currency 15 3 7" xfId="12974"/>
    <cellStyle name="Currency 15 3 7 2" xfId="41414"/>
    <cellStyle name="Currency 15 3 8" xfId="45554"/>
    <cellStyle name="Currency 15 3 9" xfId="49644"/>
    <cellStyle name="Currency 15 4" xfId="12975"/>
    <cellStyle name="Currency 15 4 10" xfId="26144"/>
    <cellStyle name="Currency 15 4 11" xfId="60959"/>
    <cellStyle name="Currency 15 4 2" xfId="12976"/>
    <cellStyle name="Currency 15 4 2 2" xfId="12977"/>
    <cellStyle name="Currency 15 4 2 2 2" xfId="35886"/>
    <cellStyle name="Currency 15 4 2 3" xfId="12978"/>
    <cellStyle name="Currency 15 4 2 3 2" xfId="39792"/>
    <cellStyle name="Currency 15 4 2 4" xfId="12979"/>
    <cellStyle name="Currency 15 4 2 4 2" xfId="43838"/>
    <cellStyle name="Currency 15 4 2 5" xfId="47945"/>
    <cellStyle name="Currency 15 4 2 6" xfId="52077"/>
    <cellStyle name="Currency 15 4 2 7" xfId="56354"/>
    <cellStyle name="Currency 15 4 2 8" xfId="26145"/>
    <cellStyle name="Currency 15 4 2 9" xfId="60960"/>
    <cellStyle name="Currency 15 4 3" xfId="12980"/>
    <cellStyle name="Currency 15 4 3 2" xfId="31728"/>
    <cellStyle name="Currency 15 4 4" xfId="12981"/>
    <cellStyle name="Currency 15 4 4 2" xfId="33941"/>
    <cellStyle name="Currency 15 4 5" xfId="12982"/>
    <cellStyle name="Currency 15 4 5 2" xfId="37870"/>
    <cellStyle name="Currency 15 4 6" xfId="12983"/>
    <cellStyle name="Currency 15 4 6 2" xfId="41887"/>
    <cellStyle name="Currency 15 4 7" xfId="46023"/>
    <cellStyle name="Currency 15 4 8" xfId="50124"/>
    <cellStyle name="Currency 15 4 9" xfId="54432"/>
    <cellStyle name="Currency 15 5" xfId="12984"/>
    <cellStyle name="Currency 15 5 2" xfId="12985"/>
    <cellStyle name="Currency 15 5 2 2" xfId="35194"/>
    <cellStyle name="Currency 15 5 3" xfId="12986"/>
    <cellStyle name="Currency 15 5 3 2" xfId="39100"/>
    <cellStyle name="Currency 15 5 4" xfId="12987"/>
    <cellStyle name="Currency 15 5 4 2" xfId="43134"/>
    <cellStyle name="Currency 15 5 5" xfId="47253"/>
    <cellStyle name="Currency 15 5 6" xfId="51373"/>
    <cellStyle name="Currency 15 5 7" xfId="55662"/>
    <cellStyle name="Currency 15 5 8" xfId="26146"/>
    <cellStyle name="Currency 15 5 9" xfId="60961"/>
    <cellStyle name="Currency 15 6" xfId="12988"/>
    <cellStyle name="Currency 15 6 2" xfId="31721"/>
    <cellStyle name="Currency 15 7" xfId="12989"/>
    <cellStyle name="Currency 15 7 2" xfId="33212"/>
    <cellStyle name="Currency 15 8" xfId="12990"/>
    <cellStyle name="Currency 15 8 2" xfId="37187"/>
    <cellStyle name="Currency 15 9" xfId="12991"/>
    <cellStyle name="Currency 15 9 2" xfId="41201"/>
    <cellStyle name="Currency 16" xfId="12992"/>
    <cellStyle name="Currency 16 10" xfId="49434"/>
    <cellStyle name="Currency 16 11" xfId="53659"/>
    <cellStyle name="Currency 16 12" xfId="26147"/>
    <cellStyle name="Currency 16 13" xfId="60962"/>
    <cellStyle name="Currency 16 2" xfId="12993"/>
    <cellStyle name="Currency 16 2 10" xfId="53988"/>
    <cellStyle name="Currency 16 2 11" xfId="26148"/>
    <cellStyle name="Currency 16 2 12" xfId="60963"/>
    <cellStyle name="Currency 16 2 2" xfId="12994"/>
    <cellStyle name="Currency 16 2 2 10" xfId="26149"/>
    <cellStyle name="Currency 16 2 2 11" xfId="60964"/>
    <cellStyle name="Currency 16 2 2 2" xfId="12995"/>
    <cellStyle name="Currency 16 2 2 2 2" xfId="12996"/>
    <cellStyle name="Currency 16 2 2 2 2 2" xfId="35887"/>
    <cellStyle name="Currency 16 2 2 2 3" xfId="12997"/>
    <cellStyle name="Currency 16 2 2 2 3 2" xfId="39793"/>
    <cellStyle name="Currency 16 2 2 2 4" xfId="12998"/>
    <cellStyle name="Currency 16 2 2 2 4 2" xfId="43839"/>
    <cellStyle name="Currency 16 2 2 2 5" xfId="47946"/>
    <cellStyle name="Currency 16 2 2 2 6" xfId="52078"/>
    <cellStyle name="Currency 16 2 2 2 7" xfId="56355"/>
    <cellStyle name="Currency 16 2 2 2 8" xfId="26150"/>
    <cellStyle name="Currency 16 2 2 2 9" xfId="60965"/>
    <cellStyle name="Currency 16 2 2 3" xfId="12999"/>
    <cellStyle name="Currency 16 2 2 3 2" xfId="31731"/>
    <cellStyle name="Currency 16 2 2 4" xfId="13000"/>
    <cellStyle name="Currency 16 2 2 4 2" xfId="33942"/>
    <cellStyle name="Currency 16 2 2 5" xfId="13001"/>
    <cellStyle name="Currency 16 2 2 5 2" xfId="37871"/>
    <cellStyle name="Currency 16 2 2 6" xfId="13002"/>
    <cellStyle name="Currency 16 2 2 6 2" xfId="41888"/>
    <cellStyle name="Currency 16 2 2 7" xfId="46024"/>
    <cellStyle name="Currency 16 2 2 8" xfId="50125"/>
    <cellStyle name="Currency 16 2 2 9" xfId="54433"/>
    <cellStyle name="Currency 16 2 3" xfId="13003"/>
    <cellStyle name="Currency 16 2 3 2" xfId="13004"/>
    <cellStyle name="Currency 16 2 3 2 2" xfId="35427"/>
    <cellStyle name="Currency 16 2 3 3" xfId="13005"/>
    <cellStyle name="Currency 16 2 3 3 2" xfId="39333"/>
    <cellStyle name="Currency 16 2 3 4" xfId="13006"/>
    <cellStyle name="Currency 16 2 3 4 2" xfId="43374"/>
    <cellStyle name="Currency 16 2 3 5" xfId="47486"/>
    <cellStyle name="Currency 16 2 3 6" xfId="51613"/>
    <cellStyle name="Currency 16 2 3 7" xfId="55895"/>
    <cellStyle name="Currency 16 2 3 8" xfId="26151"/>
    <cellStyle name="Currency 16 2 3 9" xfId="60966"/>
    <cellStyle name="Currency 16 2 4" xfId="13007"/>
    <cellStyle name="Currency 16 2 4 2" xfId="31730"/>
    <cellStyle name="Currency 16 2 5" xfId="13008"/>
    <cellStyle name="Currency 16 2 5 2" xfId="33440"/>
    <cellStyle name="Currency 16 2 6" xfId="13009"/>
    <cellStyle name="Currency 16 2 6 2" xfId="37415"/>
    <cellStyle name="Currency 16 2 7" xfId="13010"/>
    <cellStyle name="Currency 16 2 7 2" xfId="41429"/>
    <cellStyle name="Currency 16 2 8" xfId="45569"/>
    <cellStyle name="Currency 16 2 9" xfId="49659"/>
    <cellStyle name="Currency 16 3" xfId="13011"/>
    <cellStyle name="Currency 16 3 10" xfId="26152"/>
    <cellStyle name="Currency 16 3 11" xfId="60967"/>
    <cellStyle name="Currency 16 3 2" xfId="13012"/>
    <cellStyle name="Currency 16 3 2 2" xfId="13013"/>
    <cellStyle name="Currency 16 3 2 2 2" xfId="35888"/>
    <cellStyle name="Currency 16 3 2 3" xfId="13014"/>
    <cellStyle name="Currency 16 3 2 3 2" xfId="39794"/>
    <cellStyle name="Currency 16 3 2 4" xfId="13015"/>
    <cellStyle name="Currency 16 3 2 4 2" xfId="43840"/>
    <cellStyle name="Currency 16 3 2 5" xfId="47947"/>
    <cellStyle name="Currency 16 3 2 6" xfId="52079"/>
    <cellStyle name="Currency 16 3 2 7" xfId="56356"/>
    <cellStyle name="Currency 16 3 2 8" xfId="26153"/>
    <cellStyle name="Currency 16 3 2 9" xfId="60968"/>
    <cellStyle name="Currency 16 3 3" xfId="13016"/>
    <cellStyle name="Currency 16 3 3 2" xfId="31732"/>
    <cellStyle name="Currency 16 3 4" xfId="13017"/>
    <cellStyle name="Currency 16 3 4 2" xfId="33943"/>
    <cellStyle name="Currency 16 3 5" xfId="13018"/>
    <cellStyle name="Currency 16 3 5 2" xfId="37872"/>
    <cellStyle name="Currency 16 3 6" xfId="13019"/>
    <cellStyle name="Currency 16 3 6 2" xfId="41889"/>
    <cellStyle name="Currency 16 3 7" xfId="46025"/>
    <cellStyle name="Currency 16 3 8" xfId="50126"/>
    <cellStyle name="Currency 16 3 9" xfId="54434"/>
    <cellStyle name="Currency 16 4" xfId="13020"/>
    <cellStyle name="Currency 16 4 2" xfId="13021"/>
    <cellStyle name="Currency 16 4 2 2" xfId="35209"/>
    <cellStyle name="Currency 16 4 3" xfId="13022"/>
    <cellStyle name="Currency 16 4 3 2" xfId="39115"/>
    <cellStyle name="Currency 16 4 4" xfId="13023"/>
    <cellStyle name="Currency 16 4 4 2" xfId="43151"/>
    <cellStyle name="Currency 16 4 5" xfId="47268"/>
    <cellStyle name="Currency 16 4 6" xfId="51390"/>
    <cellStyle name="Currency 16 4 7" xfId="55677"/>
    <cellStyle name="Currency 16 4 8" xfId="26154"/>
    <cellStyle name="Currency 16 4 9" xfId="60969"/>
    <cellStyle name="Currency 16 5" xfId="13024"/>
    <cellStyle name="Currency 16 5 2" xfId="31729"/>
    <cellStyle name="Currency 16 6" xfId="13025"/>
    <cellStyle name="Currency 16 6 2" xfId="33224"/>
    <cellStyle name="Currency 16 7" xfId="13026"/>
    <cellStyle name="Currency 16 7 2" xfId="37199"/>
    <cellStyle name="Currency 16 8" xfId="13027"/>
    <cellStyle name="Currency 16 8 2" xfId="41213"/>
    <cellStyle name="Currency 16 9" xfId="45353"/>
    <cellStyle name="Currency 17" xfId="13028"/>
    <cellStyle name="Currency 17 10" xfId="54090"/>
    <cellStyle name="Currency 17 11" xfId="26155"/>
    <cellStyle name="Currency 17 12" xfId="60970"/>
    <cellStyle name="Currency 17 2" xfId="13029"/>
    <cellStyle name="Currency 17 2 10" xfId="26156"/>
    <cellStyle name="Currency 17 2 11" xfId="60971"/>
    <cellStyle name="Currency 17 2 2" xfId="13030"/>
    <cellStyle name="Currency 17 2 2 2" xfId="13031"/>
    <cellStyle name="Currency 17 2 2 2 2" xfId="35889"/>
    <cellStyle name="Currency 17 2 2 3" xfId="13032"/>
    <cellStyle name="Currency 17 2 2 3 2" xfId="39795"/>
    <cellStyle name="Currency 17 2 2 4" xfId="13033"/>
    <cellStyle name="Currency 17 2 2 4 2" xfId="43841"/>
    <cellStyle name="Currency 17 2 2 5" xfId="47948"/>
    <cellStyle name="Currency 17 2 2 6" xfId="52080"/>
    <cellStyle name="Currency 17 2 2 7" xfId="56357"/>
    <cellStyle name="Currency 17 2 2 8" xfId="26157"/>
    <cellStyle name="Currency 17 2 2 9" xfId="60972"/>
    <cellStyle name="Currency 17 2 3" xfId="13034"/>
    <cellStyle name="Currency 17 2 3 2" xfId="31734"/>
    <cellStyle name="Currency 17 2 4" xfId="13035"/>
    <cellStyle name="Currency 17 2 4 2" xfId="33944"/>
    <cellStyle name="Currency 17 2 5" xfId="13036"/>
    <cellStyle name="Currency 17 2 5 2" xfId="37873"/>
    <cellStyle name="Currency 17 2 6" xfId="13037"/>
    <cellStyle name="Currency 17 2 6 2" xfId="41890"/>
    <cellStyle name="Currency 17 2 7" xfId="46026"/>
    <cellStyle name="Currency 17 2 8" xfId="50127"/>
    <cellStyle name="Currency 17 2 9" xfId="54435"/>
    <cellStyle name="Currency 17 3" xfId="13038"/>
    <cellStyle name="Currency 17 3 2" xfId="13039"/>
    <cellStyle name="Currency 17 3 2 2" xfId="35532"/>
    <cellStyle name="Currency 17 3 3" xfId="13040"/>
    <cellStyle name="Currency 17 3 3 2" xfId="39438"/>
    <cellStyle name="Currency 17 3 4" xfId="13041"/>
    <cellStyle name="Currency 17 3 4 2" xfId="43482"/>
    <cellStyle name="Currency 17 3 5" xfId="47591"/>
    <cellStyle name="Currency 17 3 6" xfId="51721"/>
    <cellStyle name="Currency 17 3 7" xfId="56000"/>
    <cellStyle name="Currency 17 3 8" xfId="26158"/>
    <cellStyle name="Currency 17 3 9" xfId="60973"/>
    <cellStyle name="Currency 17 4" xfId="13042"/>
    <cellStyle name="Currency 17 4 2" xfId="31733"/>
    <cellStyle name="Currency 17 5" xfId="13043"/>
    <cellStyle name="Currency 17 5 2" xfId="33543"/>
    <cellStyle name="Currency 17 6" xfId="13044"/>
    <cellStyle name="Currency 17 6 2" xfId="37518"/>
    <cellStyle name="Currency 17 7" xfId="13045"/>
    <cellStyle name="Currency 17 7 2" xfId="41532"/>
    <cellStyle name="Currency 17 8" xfId="45672"/>
    <cellStyle name="Currency 17 9" xfId="49767"/>
    <cellStyle name="Currency 18" xfId="13046"/>
    <cellStyle name="Currency 18 10" xfId="54100"/>
    <cellStyle name="Currency 18 11" xfId="26159"/>
    <cellStyle name="Currency 18 12" xfId="60974"/>
    <cellStyle name="Currency 18 2" xfId="13047"/>
    <cellStyle name="Currency 18 2 10" xfId="26160"/>
    <cellStyle name="Currency 18 2 11" xfId="60975"/>
    <cellStyle name="Currency 18 2 2" xfId="13048"/>
    <cellStyle name="Currency 18 2 2 2" xfId="13049"/>
    <cellStyle name="Currency 18 2 2 2 2" xfId="35890"/>
    <cellStyle name="Currency 18 2 2 3" xfId="13050"/>
    <cellStyle name="Currency 18 2 2 3 2" xfId="39796"/>
    <cellStyle name="Currency 18 2 2 4" xfId="13051"/>
    <cellStyle name="Currency 18 2 2 4 2" xfId="43842"/>
    <cellStyle name="Currency 18 2 2 5" xfId="47949"/>
    <cellStyle name="Currency 18 2 2 6" xfId="52081"/>
    <cellStyle name="Currency 18 2 2 7" xfId="56358"/>
    <cellStyle name="Currency 18 2 2 8" xfId="26161"/>
    <cellStyle name="Currency 18 2 2 9" xfId="60976"/>
    <cellStyle name="Currency 18 2 3" xfId="13052"/>
    <cellStyle name="Currency 18 2 3 2" xfId="31736"/>
    <cellStyle name="Currency 18 2 4" xfId="13053"/>
    <cellStyle name="Currency 18 2 4 2" xfId="33945"/>
    <cellStyle name="Currency 18 2 5" xfId="13054"/>
    <cellStyle name="Currency 18 2 5 2" xfId="37874"/>
    <cellStyle name="Currency 18 2 6" xfId="13055"/>
    <cellStyle name="Currency 18 2 6 2" xfId="41891"/>
    <cellStyle name="Currency 18 2 7" xfId="46027"/>
    <cellStyle name="Currency 18 2 8" xfId="50128"/>
    <cellStyle name="Currency 18 2 9" xfId="54436"/>
    <cellStyle name="Currency 18 3" xfId="13056"/>
    <cellStyle name="Currency 18 3 2" xfId="13057"/>
    <cellStyle name="Currency 18 3 2 2" xfId="35545"/>
    <cellStyle name="Currency 18 3 3" xfId="13058"/>
    <cellStyle name="Currency 18 3 3 2" xfId="39451"/>
    <cellStyle name="Currency 18 3 4" xfId="13059"/>
    <cellStyle name="Currency 18 3 4 2" xfId="43495"/>
    <cellStyle name="Currency 18 3 5" xfId="47604"/>
    <cellStyle name="Currency 18 3 6" xfId="51734"/>
    <cellStyle name="Currency 18 3 7" xfId="56013"/>
    <cellStyle name="Currency 18 3 8" xfId="26162"/>
    <cellStyle name="Currency 18 3 9" xfId="60977"/>
    <cellStyle name="Currency 18 4" xfId="13060"/>
    <cellStyle name="Currency 18 4 2" xfId="31735"/>
    <cellStyle name="Currency 18 5" xfId="13061"/>
    <cellStyle name="Currency 18 5 2" xfId="33554"/>
    <cellStyle name="Currency 18 6" xfId="13062"/>
    <cellStyle name="Currency 18 6 2" xfId="37529"/>
    <cellStyle name="Currency 18 7" xfId="13063"/>
    <cellStyle name="Currency 18 7 2" xfId="41542"/>
    <cellStyle name="Currency 18 8" xfId="45682"/>
    <cellStyle name="Currency 18 9" xfId="49780"/>
    <cellStyle name="Currency 19" xfId="13064"/>
    <cellStyle name="Currency 19 10" xfId="54115"/>
    <cellStyle name="Currency 19 11" xfId="26163"/>
    <cellStyle name="Currency 19 12" xfId="60978"/>
    <cellStyle name="Currency 19 2" xfId="13065"/>
    <cellStyle name="Currency 19 2 10" xfId="26164"/>
    <cellStyle name="Currency 19 2 11" xfId="60979"/>
    <cellStyle name="Currency 19 2 2" xfId="13066"/>
    <cellStyle name="Currency 19 2 2 2" xfId="13067"/>
    <cellStyle name="Currency 19 2 2 2 2" xfId="35891"/>
    <cellStyle name="Currency 19 2 2 3" xfId="13068"/>
    <cellStyle name="Currency 19 2 2 3 2" xfId="39797"/>
    <cellStyle name="Currency 19 2 2 4" xfId="13069"/>
    <cellStyle name="Currency 19 2 2 4 2" xfId="43843"/>
    <cellStyle name="Currency 19 2 2 5" xfId="47950"/>
    <cellStyle name="Currency 19 2 2 6" xfId="52082"/>
    <cellStyle name="Currency 19 2 2 7" xfId="56359"/>
    <cellStyle name="Currency 19 2 2 8" xfId="26165"/>
    <cellStyle name="Currency 19 2 2 9" xfId="60980"/>
    <cellStyle name="Currency 19 2 3" xfId="13070"/>
    <cellStyle name="Currency 19 2 3 2" xfId="31738"/>
    <cellStyle name="Currency 19 2 4" xfId="13071"/>
    <cellStyle name="Currency 19 2 4 2" xfId="33946"/>
    <cellStyle name="Currency 19 2 5" xfId="13072"/>
    <cellStyle name="Currency 19 2 5 2" xfId="37875"/>
    <cellStyle name="Currency 19 2 6" xfId="13073"/>
    <cellStyle name="Currency 19 2 6 2" xfId="41892"/>
    <cellStyle name="Currency 19 2 7" xfId="46028"/>
    <cellStyle name="Currency 19 2 8" xfId="50129"/>
    <cellStyle name="Currency 19 2 9" xfId="54437"/>
    <cellStyle name="Currency 19 3" xfId="13074"/>
    <cellStyle name="Currency 19 3 2" xfId="13075"/>
    <cellStyle name="Currency 19 3 2 2" xfId="35562"/>
    <cellStyle name="Currency 19 3 3" xfId="13076"/>
    <cellStyle name="Currency 19 3 3 2" xfId="39468"/>
    <cellStyle name="Currency 19 3 4" xfId="13077"/>
    <cellStyle name="Currency 19 3 4 2" xfId="43513"/>
    <cellStyle name="Currency 19 3 5" xfId="47621"/>
    <cellStyle name="Currency 19 3 6" xfId="51752"/>
    <cellStyle name="Currency 19 3 7" xfId="56030"/>
    <cellStyle name="Currency 19 3 8" xfId="26166"/>
    <cellStyle name="Currency 19 3 9" xfId="60981"/>
    <cellStyle name="Currency 19 4" xfId="13078"/>
    <cellStyle name="Currency 19 4 2" xfId="31737"/>
    <cellStyle name="Currency 19 5" xfId="13079"/>
    <cellStyle name="Currency 19 5 2" xfId="33571"/>
    <cellStyle name="Currency 19 6" xfId="13080"/>
    <cellStyle name="Currency 19 6 2" xfId="37546"/>
    <cellStyle name="Currency 19 7" xfId="13081"/>
    <cellStyle name="Currency 19 7 2" xfId="41560"/>
    <cellStyle name="Currency 19 8" xfId="45699"/>
    <cellStyle name="Currency 19 9" xfId="49798"/>
    <cellStyle name="Currency 2" xfId="13082"/>
    <cellStyle name="Currency 2 10" xfId="13083"/>
    <cellStyle name="Currency 2 10 10" xfId="45326"/>
    <cellStyle name="Currency 2 10 11" xfId="49397"/>
    <cellStyle name="Currency 2 10 12" xfId="53649"/>
    <cellStyle name="Currency 2 10 13" xfId="26168"/>
    <cellStyle name="Currency 2 10 14" xfId="60983"/>
    <cellStyle name="Currency 2 10 2" xfId="13084"/>
    <cellStyle name="Currency 2 10 2 10" xfId="49514"/>
    <cellStyle name="Currency 2 10 2 11" xfId="53654"/>
    <cellStyle name="Currency 2 10 2 12" xfId="26169"/>
    <cellStyle name="Currency 2 10 2 13" xfId="60984"/>
    <cellStyle name="Currency 2 10 2 2" xfId="13085"/>
    <cellStyle name="Currency 2 10 2 2 10" xfId="54064"/>
    <cellStyle name="Currency 2 10 2 2 11" xfId="26170"/>
    <cellStyle name="Currency 2 10 2 2 12" xfId="60985"/>
    <cellStyle name="Currency 2 10 2 2 2" xfId="13086"/>
    <cellStyle name="Currency 2 10 2 2 2 10" xfId="26171"/>
    <cellStyle name="Currency 2 10 2 2 2 11" xfId="60986"/>
    <cellStyle name="Currency 2 10 2 2 2 2" xfId="13087"/>
    <cellStyle name="Currency 2 10 2 2 2 2 2" xfId="13088"/>
    <cellStyle name="Currency 2 10 2 2 2 2 2 2" xfId="35892"/>
    <cellStyle name="Currency 2 10 2 2 2 2 3" xfId="13089"/>
    <cellStyle name="Currency 2 10 2 2 2 2 3 2" xfId="39798"/>
    <cellStyle name="Currency 2 10 2 2 2 2 4" xfId="13090"/>
    <cellStyle name="Currency 2 10 2 2 2 2 4 2" xfId="43844"/>
    <cellStyle name="Currency 2 10 2 2 2 2 5" xfId="47951"/>
    <cellStyle name="Currency 2 10 2 2 2 2 6" xfId="52083"/>
    <cellStyle name="Currency 2 10 2 2 2 2 7" xfId="56360"/>
    <cellStyle name="Currency 2 10 2 2 2 2 8" xfId="26172"/>
    <cellStyle name="Currency 2 10 2 2 2 2 9" xfId="60987"/>
    <cellStyle name="Currency 2 10 2 2 2 3" xfId="13091"/>
    <cellStyle name="Currency 2 10 2 2 2 3 2" xfId="31743"/>
    <cellStyle name="Currency 2 10 2 2 2 4" xfId="13092"/>
    <cellStyle name="Currency 2 10 2 2 2 4 2" xfId="33947"/>
    <cellStyle name="Currency 2 10 2 2 2 5" xfId="13093"/>
    <cellStyle name="Currency 2 10 2 2 2 5 2" xfId="37876"/>
    <cellStyle name="Currency 2 10 2 2 2 6" xfId="13094"/>
    <cellStyle name="Currency 2 10 2 2 2 6 2" xfId="41893"/>
    <cellStyle name="Currency 2 10 2 2 2 7" xfId="46029"/>
    <cellStyle name="Currency 2 10 2 2 2 8" xfId="50130"/>
    <cellStyle name="Currency 2 10 2 2 2 9" xfId="54438"/>
    <cellStyle name="Currency 2 10 2 2 3" xfId="13095"/>
    <cellStyle name="Currency 2 10 2 2 3 2" xfId="13096"/>
    <cellStyle name="Currency 2 10 2 2 3 2 2" xfId="35503"/>
    <cellStyle name="Currency 2 10 2 2 3 3" xfId="13097"/>
    <cellStyle name="Currency 2 10 2 2 3 3 2" xfId="39409"/>
    <cellStyle name="Currency 2 10 2 2 3 4" xfId="13098"/>
    <cellStyle name="Currency 2 10 2 2 3 4 2" xfId="43451"/>
    <cellStyle name="Currency 2 10 2 2 3 5" xfId="47562"/>
    <cellStyle name="Currency 2 10 2 2 3 6" xfId="51690"/>
    <cellStyle name="Currency 2 10 2 2 3 7" xfId="55971"/>
    <cellStyle name="Currency 2 10 2 2 3 8" xfId="26173"/>
    <cellStyle name="Currency 2 10 2 2 3 9" xfId="60988"/>
    <cellStyle name="Currency 2 10 2 2 4" xfId="13099"/>
    <cellStyle name="Currency 2 10 2 2 4 2" xfId="31742"/>
    <cellStyle name="Currency 2 10 2 2 5" xfId="13100"/>
    <cellStyle name="Currency 2 10 2 2 5 2" xfId="33516"/>
    <cellStyle name="Currency 2 10 2 2 6" xfId="13101"/>
    <cellStyle name="Currency 2 10 2 2 6 2" xfId="37491"/>
    <cellStyle name="Currency 2 10 2 2 7" xfId="13102"/>
    <cellStyle name="Currency 2 10 2 2 7 2" xfId="41505"/>
    <cellStyle name="Currency 2 10 2 2 8" xfId="45645"/>
    <cellStyle name="Currency 2 10 2 2 9" xfId="49736"/>
    <cellStyle name="Currency 2 10 2 3" xfId="13103"/>
    <cellStyle name="Currency 2 10 2 3 10" xfId="26174"/>
    <cellStyle name="Currency 2 10 2 3 11" xfId="60989"/>
    <cellStyle name="Currency 2 10 2 3 2" xfId="13104"/>
    <cellStyle name="Currency 2 10 2 3 2 2" xfId="13105"/>
    <cellStyle name="Currency 2 10 2 3 2 2 2" xfId="35893"/>
    <cellStyle name="Currency 2 10 2 3 2 3" xfId="13106"/>
    <cellStyle name="Currency 2 10 2 3 2 3 2" xfId="39799"/>
    <cellStyle name="Currency 2 10 2 3 2 4" xfId="13107"/>
    <cellStyle name="Currency 2 10 2 3 2 4 2" xfId="43845"/>
    <cellStyle name="Currency 2 10 2 3 2 5" xfId="47952"/>
    <cellStyle name="Currency 2 10 2 3 2 6" xfId="52084"/>
    <cellStyle name="Currency 2 10 2 3 2 7" xfId="56361"/>
    <cellStyle name="Currency 2 10 2 3 2 8" xfId="26175"/>
    <cellStyle name="Currency 2 10 2 3 2 9" xfId="60990"/>
    <cellStyle name="Currency 2 10 2 3 3" xfId="13108"/>
    <cellStyle name="Currency 2 10 2 3 3 2" xfId="31744"/>
    <cellStyle name="Currency 2 10 2 3 4" xfId="13109"/>
    <cellStyle name="Currency 2 10 2 3 4 2" xfId="33948"/>
    <cellStyle name="Currency 2 10 2 3 5" xfId="13110"/>
    <cellStyle name="Currency 2 10 2 3 5 2" xfId="37877"/>
    <cellStyle name="Currency 2 10 2 3 6" xfId="13111"/>
    <cellStyle name="Currency 2 10 2 3 6 2" xfId="41894"/>
    <cellStyle name="Currency 2 10 2 3 7" xfId="46030"/>
    <cellStyle name="Currency 2 10 2 3 8" xfId="50131"/>
    <cellStyle name="Currency 2 10 2 3 9" xfId="54439"/>
    <cellStyle name="Currency 2 10 2 4" xfId="13112"/>
    <cellStyle name="Currency 2 10 2 4 2" xfId="13113"/>
    <cellStyle name="Currency 2 10 2 4 2 2" xfId="35285"/>
    <cellStyle name="Currency 2 10 2 4 3" xfId="13114"/>
    <cellStyle name="Currency 2 10 2 4 3 2" xfId="39191"/>
    <cellStyle name="Currency 2 10 2 4 4" xfId="13115"/>
    <cellStyle name="Currency 2 10 2 4 4 2" xfId="43229"/>
    <cellStyle name="Currency 2 10 2 4 5" xfId="47344"/>
    <cellStyle name="Currency 2 10 2 4 6" xfId="51468"/>
    <cellStyle name="Currency 2 10 2 4 7" xfId="55753"/>
    <cellStyle name="Currency 2 10 2 4 8" xfId="26176"/>
    <cellStyle name="Currency 2 10 2 4 9" xfId="60991"/>
    <cellStyle name="Currency 2 10 2 5" xfId="13116"/>
    <cellStyle name="Currency 2 10 2 5 2" xfId="31741"/>
    <cellStyle name="Currency 2 10 2 6" xfId="13117"/>
    <cellStyle name="Currency 2 10 2 6 2" xfId="33300"/>
    <cellStyle name="Currency 2 10 2 7" xfId="13118"/>
    <cellStyle name="Currency 2 10 2 7 2" xfId="37275"/>
    <cellStyle name="Currency 2 10 2 8" xfId="13119"/>
    <cellStyle name="Currency 2 10 2 8 2" xfId="41289"/>
    <cellStyle name="Currency 2 10 2 9" xfId="45429"/>
    <cellStyle name="Currency 2 10 3" xfId="13120"/>
    <cellStyle name="Currency 2 10 3 10" xfId="53957"/>
    <cellStyle name="Currency 2 10 3 11" xfId="26177"/>
    <cellStyle name="Currency 2 10 3 12" xfId="60992"/>
    <cellStyle name="Currency 2 10 3 2" xfId="13121"/>
    <cellStyle name="Currency 2 10 3 2 10" xfId="26178"/>
    <cellStyle name="Currency 2 10 3 2 11" xfId="60993"/>
    <cellStyle name="Currency 2 10 3 2 2" xfId="13122"/>
    <cellStyle name="Currency 2 10 3 2 2 2" xfId="13123"/>
    <cellStyle name="Currency 2 10 3 2 2 2 2" xfId="35894"/>
    <cellStyle name="Currency 2 10 3 2 2 3" xfId="13124"/>
    <cellStyle name="Currency 2 10 3 2 2 3 2" xfId="39800"/>
    <cellStyle name="Currency 2 10 3 2 2 4" xfId="13125"/>
    <cellStyle name="Currency 2 10 3 2 2 4 2" xfId="43846"/>
    <cellStyle name="Currency 2 10 3 2 2 5" xfId="47953"/>
    <cellStyle name="Currency 2 10 3 2 2 6" xfId="52085"/>
    <cellStyle name="Currency 2 10 3 2 2 7" xfId="56362"/>
    <cellStyle name="Currency 2 10 3 2 2 8" xfId="26179"/>
    <cellStyle name="Currency 2 10 3 2 2 9" xfId="60994"/>
    <cellStyle name="Currency 2 10 3 2 3" xfId="13126"/>
    <cellStyle name="Currency 2 10 3 2 3 2" xfId="31746"/>
    <cellStyle name="Currency 2 10 3 2 4" xfId="13127"/>
    <cellStyle name="Currency 2 10 3 2 4 2" xfId="33949"/>
    <cellStyle name="Currency 2 10 3 2 5" xfId="13128"/>
    <cellStyle name="Currency 2 10 3 2 5 2" xfId="37878"/>
    <cellStyle name="Currency 2 10 3 2 6" xfId="13129"/>
    <cellStyle name="Currency 2 10 3 2 6 2" xfId="41895"/>
    <cellStyle name="Currency 2 10 3 2 7" xfId="46031"/>
    <cellStyle name="Currency 2 10 3 2 8" xfId="50132"/>
    <cellStyle name="Currency 2 10 3 2 9" xfId="54440"/>
    <cellStyle name="Currency 2 10 3 3" xfId="13130"/>
    <cellStyle name="Currency 2 10 3 3 2" xfId="13131"/>
    <cellStyle name="Currency 2 10 3 3 2 2" xfId="35393"/>
    <cellStyle name="Currency 2 10 3 3 3" xfId="13132"/>
    <cellStyle name="Currency 2 10 3 3 3 2" xfId="39299"/>
    <cellStyle name="Currency 2 10 3 3 4" xfId="13133"/>
    <cellStyle name="Currency 2 10 3 3 4 2" xfId="43340"/>
    <cellStyle name="Currency 2 10 3 3 5" xfId="47452"/>
    <cellStyle name="Currency 2 10 3 3 6" xfId="51579"/>
    <cellStyle name="Currency 2 10 3 3 7" xfId="55861"/>
    <cellStyle name="Currency 2 10 3 3 8" xfId="26180"/>
    <cellStyle name="Currency 2 10 3 3 9" xfId="60995"/>
    <cellStyle name="Currency 2 10 3 4" xfId="13134"/>
    <cellStyle name="Currency 2 10 3 4 2" xfId="31745"/>
    <cellStyle name="Currency 2 10 3 5" xfId="13135"/>
    <cellStyle name="Currency 2 10 3 5 2" xfId="33406"/>
    <cellStyle name="Currency 2 10 3 6" xfId="13136"/>
    <cellStyle name="Currency 2 10 3 6 2" xfId="37381"/>
    <cellStyle name="Currency 2 10 3 7" xfId="13137"/>
    <cellStyle name="Currency 2 10 3 7 2" xfId="41395"/>
    <cellStyle name="Currency 2 10 3 8" xfId="45535"/>
    <cellStyle name="Currency 2 10 3 9" xfId="49625"/>
    <cellStyle name="Currency 2 10 4" xfId="13138"/>
    <cellStyle name="Currency 2 10 4 10" xfId="26181"/>
    <cellStyle name="Currency 2 10 4 11" xfId="60996"/>
    <cellStyle name="Currency 2 10 4 2" xfId="13139"/>
    <cellStyle name="Currency 2 10 4 2 2" xfId="13140"/>
    <cellStyle name="Currency 2 10 4 2 2 2" xfId="35895"/>
    <cellStyle name="Currency 2 10 4 2 3" xfId="13141"/>
    <cellStyle name="Currency 2 10 4 2 3 2" xfId="39801"/>
    <cellStyle name="Currency 2 10 4 2 4" xfId="13142"/>
    <cellStyle name="Currency 2 10 4 2 4 2" xfId="43847"/>
    <cellStyle name="Currency 2 10 4 2 5" xfId="47954"/>
    <cellStyle name="Currency 2 10 4 2 6" xfId="52086"/>
    <cellStyle name="Currency 2 10 4 2 7" xfId="56363"/>
    <cellStyle name="Currency 2 10 4 2 8" xfId="26182"/>
    <cellStyle name="Currency 2 10 4 2 9" xfId="60997"/>
    <cellStyle name="Currency 2 10 4 3" xfId="13143"/>
    <cellStyle name="Currency 2 10 4 3 2" xfId="31747"/>
    <cellStyle name="Currency 2 10 4 4" xfId="13144"/>
    <cellStyle name="Currency 2 10 4 4 2" xfId="33950"/>
    <cellStyle name="Currency 2 10 4 5" xfId="13145"/>
    <cellStyle name="Currency 2 10 4 5 2" xfId="37879"/>
    <cellStyle name="Currency 2 10 4 6" xfId="13146"/>
    <cellStyle name="Currency 2 10 4 6 2" xfId="41896"/>
    <cellStyle name="Currency 2 10 4 7" xfId="46032"/>
    <cellStyle name="Currency 2 10 4 8" xfId="50133"/>
    <cellStyle name="Currency 2 10 4 9" xfId="54441"/>
    <cellStyle name="Currency 2 10 5" xfId="13147"/>
    <cellStyle name="Currency 2 10 5 2" xfId="13148"/>
    <cellStyle name="Currency 2 10 5 2 2" xfId="35175"/>
    <cellStyle name="Currency 2 10 5 3" xfId="13149"/>
    <cellStyle name="Currency 2 10 5 3 2" xfId="39081"/>
    <cellStyle name="Currency 2 10 5 4" xfId="13150"/>
    <cellStyle name="Currency 2 10 5 4 2" xfId="43114"/>
    <cellStyle name="Currency 2 10 5 5" xfId="47234"/>
    <cellStyle name="Currency 2 10 5 6" xfId="51353"/>
    <cellStyle name="Currency 2 10 5 7" xfId="55643"/>
    <cellStyle name="Currency 2 10 5 8" xfId="26183"/>
    <cellStyle name="Currency 2 10 5 9" xfId="60998"/>
    <cellStyle name="Currency 2 10 6" xfId="13151"/>
    <cellStyle name="Currency 2 10 6 2" xfId="31740"/>
    <cellStyle name="Currency 2 10 7" xfId="13152"/>
    <cellStyle name="Currency 2 10 7 2" xfId="33198"/>
    <cellStyle name="Currency 2 10 8" xfId="13153"/>
    <cellStyle name="Currency 2 10 8 2" xfId="37173"/>
    <cellStyle name="Currency 2 10 9" xfId="13154"/>
    <cellStyle name="Currency 2 10 9 2" xfId="41187"/>
    <cellStyle name="Currency 2 11" xfId="13155"/>
    <cellStyle name="Currency 2 11 10" xfId="45337"/>
    <cellStyle name="Currency 2 11 11" xfId="49407"/>
    <cellStyle name="Currency 2 11 12" xfId="53705"/>
    <cellStyle name="Currency 2 11 13" xfId="26184"/>
    <cellStyle name="Currency 2 11 14" xfId="60999"/>
    <cellStyle name="Currency 2 11 2" xfId="13156"/>
    <cellStyle name="Currency 2 11 2 10" xfId="49524"/>
    <cellStyle name="Currency 2 11 2 11" xfId="53895"/>
    <cellStyle name="Currency 2 11 2 12" xfId="26185"/>
    <cellStyle name="Currency 2 11 2 13" xfId="61000"/>
    <cellStyle name="Currency 2 11 2 2" xfId="13157"/>
    <cellStyle name="Currency 2 11 2 2 10" xfId="54074"/>
    <cellStyle name="Currency 2 11 2 2 11" xfId="26186"/>
    <cellStyle name="Currency 2 11 2 2 12" xfId="61001"/>
    <cellStyle name="Currency 2 11 2 2 2" xfId="13158"/>
    <cellStyle name="Currency 2 11 2 2 2 10" xfId="26187"/>
    <cellStyle name="Currency 2 11 2 2 2 11" xfId="61002"/>
    <cellStyle name="Currency 2 11 2 2 2 2" xfId="13159"/>
    <cellStyle name="Currency 2 11 2 2 2 2 2" xfId="13160"/>
    <cellStyle name="Currency 2 11 2 2 2 2 2 2" xfId="35896"/>
    <cellStyle name="Currency 2 11 2 2 2 2 3" xfId="13161"/>
    <cellStyle name="Currency 2 11 2 2 2 2 3 2" xfId="39802"/>
    <cellStyle name="Currency 2 11 2 2 2 2 4" xfId="13162"/>
    <cellStyle name="Currency 2 11 2 2 2 2 4 2" xfId="43848"/>
    <cellStyle name="Currency 2 11 2 2 2 2 5" xfId="47955"/>
    <cellStyle name="Currency 2 11 2 2 2 2 6" xfId="52087"/>
    <cellStyle name="Currency 2 11 2 2 2 2 7" xfId="56364"/>
    <cellStyle name="Currency 2 11 2 2 2 2 8" xfId="26188"/>
    <cellStyle name="Currency 2 11 2 2 2 2 9" xfId="61003"/>
    <cellStyle name="Currency 2 11 2 2 2 3" xfId="13163"/>
    <cellStyle name="Currency 2 11 2 2 2 3 2" xfId="31751"/>
    <cellStyle name="Currency 2 11 2 2 2 4" xfId="13164"/>
    <cellStyle name="Currency 2 11 2 2 2 4 2" xfId="33951"/>
    <cellStyle name="Currency 2 11 2 2 2 5" xfId="13165"/>
    <cellStyle name="Currency 2 11 2 2 2 5 2" xfId="37880"/>
    <cellStyle name="Currency 2 11 2 2 2 6" xfId="13166"/>
    <cellStyle name="Currency 2 11 2 2 2 6 2" xfId="41897"/>
    <cellStyle name="Currency 2 11 2 2 2 7" xfId="46033"/>
    <cellStyle name="Currency 2 11 2 2 2 8" xfId="50134"/>
    <cellStyle name="Currency 2 11 2 2 2 9" xfId="54442"/>
    <cellStyle name="Currency 2 11 2 2 3" xfId="13167"/>
    <cellStyle name="Currency 2 11 2 2 3 2" xfId="13168"/>
    <cellStyle name="Currency 2 11 2 2 3 2 2" xfId="35513"/>
    <cellStyle name="Currency 2 11 2 2 3 3" xfId="13169"/>
    <cellStyle name="Currency 2 11 2 2 3 3 2" xfId="39419"/>
    <cellStyle name="Currency 2 11 2 2 3 4" xfId="13170"/>
    <cellStyle name="Currency 2 11 2 2 3 4 2" xfId="43461"/>
    <cellStyle name="Currency 2 11 2 2 3 5" xfId="47572"/>
    <cellStyle name="Currency 2 11 2 2 3 6" xfId="51700"/>
    <cellStyle name="Currency 2 11 2 2 3 7" xfId="55981"/>
    <cellStyle name="Currency 2 11 2 2 3 8" xfId="26189"/>
    <cellStyle name="Currency 2 11 2 2 3 9" xfId="61004"/>
    <cellStyle name="Currency 2 11 2 2 4" xfId="13171"/>
    <cellStyle name="Currency 2 11 2 2 4 2" xfId="31750"/>
    <cellStyle name="Currency 2 11 2 2 5" xfId="13172"/>
    <cellStyle name="Currency 2 11 2 2 5 2" xfId="33526"/>
    <cellStyle name="Currency 2 11 2 2 6" xfId="13173"/>
    <cellStyle name="Currency 2 11 2 2 6 2" xfId="37501"/>
    <cellStyle name="Currency 2 11 2 2 7" xfId="13174"/>
    <cellStyle name="Currency 2 11 2 2 7 2" xfId="41515"/>
    <cellStyle name="Currency 2 11 2 2 8" xfId="45655"/>
    <cellStyle name="Currency 2 11 2 2 9" xfId="49746"/>
    <cellStyle name="Currency 2 11 2 3" xfId="13175"/>
    <cellStyle name="Currency 2 11 2 3 10" xfId="26190"/>
    <cellStyle name="Currency 2 11 2 3 11" xfId="61005"/>
    <cellStyle name="Currency 2 11 2 3 2" xfId="13176"/>
    <cellStyle name="Currency 2 11 2 3 2 2" xfId="13177"/>
    <cellStyle name="Currency 2 11 2 3 2 2 2" xfId="35897"/>
    <cellStyle name="Currency 2 11 2 3 2 3" xfId="13178"/>
    <cellStyle name="Currency 2 11 2 3 2 3 2" xfId="39803"/>
    <cellStyle name="Currency 2 11 2 3 2 4" xfId="13179"/>
    <cellStyle name="Currency 2 11 2 3 2 4 2" xfId="43849"/>
    <cellStyle name="Currency 2 11 2 3 2 5" xfId="47956"/>
    <cellStyle name="Currency 2 11 2 3 2 6" xfId="52088"/>
    <cellStyle name="Currency 2 11 2 3 2 7" xfId="56365"/>
    <cellStyle name="Currency 2 11 2 3 2 8" xfId="26191"/>
    <cellStyle name="Currency 2 11 2 3 2 9" xfId="61006"/>
    <cellStyle name="Currency 2 11 2 3 3" xfId="13180"/>
    <cellStyle name="Currency 2 11 2 3 3 2" xfId="31752"/>
    <cellStyle name="Currency 2 11 2 3 4" xfId="13181"/>
    <cellStyle name="Currency 2 11 2 3 4 2" xfId="33952"/>
    <cellStyle name="Currency 2 11 2 3 5" xfId="13182"/>
    <cellStyle name="Currency 2 11 2 3 5 2" xfId="37881"/>
    <cellStyle name="Currency 2 11 2 3 6" xfId="13183"/>
    <cellStyle name="Currency 2 11 2 3 6 2" xfId="41898"/>
    <cellStyle name="Currency 2 11 2 3 7" xfId="46034"/>
    <cellStyle name="Currency 2 11 2 3 8" xfId="50135"/>
    <cellStyle name="Currency 2 11 2 3 9" xfId="54443"/>
    <cellStyle name="Currency 2 11 2 4" xfId="13184"/>
    <cellStyle name="Currency 2 11 2 4 2" xfId="13185"/>
    <cellStyle name="Currency 2 11 2 4 2 2" xfId="35295"/>
    <cellStyle name="Currency 2 11 2 4 3" xfId="13186"/>
    <cellStyle name="Currency 2 11 2 4 3 2" xfId="39201"/>
    <cellStyle name="Currency 2 11 2 4 4" xfId="13187"/>
    <cellStyle name="Currency 2 11 2 4 4 2" xfId="43239"/>
    <cellStyle name="Currency 2 11 2 4 5" xfId="47354"/>
    <cellStyle name="Currency 2 11 2 4 6" xfId="51478"/>
    <cellStyle name="Currency 2 11 2 4 7" xfId="55763"/>
    <cellStyle name="Currency 2 11 2 4 8" xfId="26192"/>
    <cellStyle name="Currency 2 11 2 4 9" xfId="61007"/>
    <cellStyle name="Currency 2 11 2 5" xfId="13188"/>
    <cellStyle name="Currency 2 11 2 5 2" xfId="31749"/>
    <cellStyle name="Currency 2 11 2 6" xfId="13189"/>
    <cellStyle name="Currency 2 11 2 6 2" xfId="33310"/>
    <cellStyle name="Currency 2 11 2 7" xfId="13190"/>
    <cellStyle name="Currency 2 11 2 7 2" xfId="37285"/>
    <cellStyle name="Currency 2 11 2 8" xfId="13191"/>
    <cellStyle name="Currency 2 11 2 8 2" xfId="41299"/>
    <cellStyle name="Currency 2 11 2 9" xfId="45439"/>
    <cellStyle name="Currency 2 11 3" xfId="13192"/>
    <cellStyle name="Currency 2 11 3 10" xfId="53967"/>
    <cellStyle name="Currency 2 11 3 11" xfId="26193"/>
    <cellStyle name="Currency 2 11 3 12" xfId="61008"/>
    <cellStyle name="Currency 2 11 3 2" xfId="13193"/>
    <cellStyle name="Currency 2 11 3 2 10" xfId="26194"/>
    <cellStyle name="Currency 2 11 3 2 11" xfId="61009"/>
    <cellStyle name="Currency 2 11 3 2 2" xfId="13194"/>
    <cellStyle name="Currency 2 11 3 2 2 2" xfId="13195"/>
    <cellStyle name="Currency 2 11 3 2 2 2 2" xfId="35898"/>
    <cellStyle name="Currency 2 11 3 2 2 3" xfId="13196"/>
    <cellStyle name="Currency 2 11 3 2 2 3 2" xfId="39804"/>
    <cellStyle name="Currency 2 11 3 2 2 4" xfId="13197"/>
    <cellStyle name="Currency 2 11 3 2 2 4 2" xfId="43850"/>
    <cellStyle name="Currency 2 11 3 2 2 5" xfId="47957"/>
    <cellStyle name="Currency 2 11 3 2 2 6" xfId="52089"/>
    <cellStyle name="Currency 2 11 3 2 2 7" xfId="56366"/>
    <cellStyle name="Currency 2 11 3 2 2 8" xfId="26195"/>
    <cellStyle name="Currency 2 11 3 2 2 9" xfId="61010"/>
    <cellStyle name="Currency 2 11 3 2 3" xfId="13198"/>
    <cellStyle name="Currency 2 11 3 2 3 2" xfId="31754"/>
    <cellStyle name="Currency 2 11 3 2 4" xfId="13199"/>
    <cellStyle name="Currency 2 11 3 2 4 2" xfId="33953"/>
    <cellStyle name="Currency 2 11 3 2 5" xfId="13200"/>
    <cellStyle name="Currency 2 11 3 2 5 2" xfId="37882"/>
    <cellStyle name="Currency 2 11 3 2 6" xfId="13201"/>
    <cellStyle name="Currency 2 11 3 2 6 2" xfId="41899"/>
    <cellStyle name="Currency 2 11 3 2 7" xfId="46035"/>
    <cellStyle name="Currency 2 11 3 2 8" xfId="50136"/>
    <cellStyle name="Currency 2 11 3 2 9" xfId="54444"/>
    <cellStyle name="Currency 2 11 3 3" xfId="13202"/>
    <cellStyle name="Currency 2 11 3 3 2" xfId="13203"/>
    <cellStyle name="Currency 2 11 3 3 2 2" xfId="35403"/>
    <cellStyle name="Currency 2 11 3 3 3" xfId="13204"/>
    <cellStyle name="Currency 2 11 3 3 3 2" xfId="39309"/>
    <cellStyle name="Currency 2 11 3 3 4" xfId="13205"/>
    <cellStyle name="Currency 2 11 3 3 4 2" xfId="43350"/>
    <cellStyle name="Currency 2 11 3 3 5" xfId="47462"/>
    <cellStyle name="Currency 2 11 3 3 6" xfId="51589"/>
    <cellStyle name="Currency 2 11 3 3 7" xfId="55871"/>
    <cellStyle name="Currency 2 11 3 3 8" xfId="26196"/>
    <cellStyle name="Currency 2 11 3 3 9" xfId="61011"/>
    <cellStyle name="Currency 2 11 3 4" xfId="13206"/>
    <cellStyle name="Currency 2 11 3 4 2" xfId="31753"/>
    <cellStyle name="Currency 2 11 3 5" xfId="13207"/>
    <cellStyle name="Currency 2 11 3 5 2" xfId="33416"/>
    <cellStyle name="Currency 2 11 3 6" xfId="13208"/>
    <cellStyle name="Currency 2 11 3 6 2" xfId="37391"/>
    <cellStyle name="Currency 2 11 3 7" xfId="13209"/>
    <cellStyle name="Currency 2 11 3 7 2" xfId="41405"/>
    <cellStyle name="Currency 2 11 3 8" xfId="45545"/>
    <cellStyle name="Currency 2 11 3 9" xfId="49635"/>
    <cellStyle name="Currency 2 11 4" xfId="13210"/>
    <cellStyle name="Currency 2 11 4 10" xfId="26197"/>
    <cellStyle name="Currency 2 11 4 11" xfId="61012"/>
    <cellStyle name="Currency 2 11 4 2" xfId="13211"/>
    <cellStyle name="Currency 2 11 4 2 2" xfId="13212"/>
    <cellStyle name="Currency 2 11 4 2 2 2" xfId="35899"/>
    <cellStyle name="Currency 2 11 4 2 3" xfId="13213"/>
    <cellStyle name="Currency 2 11 4 2 3 2" xfId="39805"/>
    <cellStyle name="Currency 2 11 4 2 4" xfId="13214"/>
    <cellStyle name="Currency 2 11 4 2 4 2" xfId="43851"/>
    <cellStyle name="Currency 2 11 4 2 5" xfId="47958"/>
    <cellStyle name="Currency 2 11 4 2 6" xfId="52090"/>
    <cellStyle name="Currency 2 11 4 2 7" xfId="56367"/>
    <cellStyle name="Currency 2 11 4 2 8" xfId="26198"/>
    <cellStyle name="Currency 2 11 4 2 9" xfId="61013"/>
    <cellStyle name="Currency 2 11 4 3" xfId="13215"/>
    <cellStyle name="Currency 2 11 4 3 2" xfId="31755"/>
    <cellStyle name="Currency 2 11 4 4" xfId="13216"/>
    <cellStyle name="Currency 2 11 4 4 2" xfId="33954"/>
    <cellStyle name="Currency 2 11 4 5" xfId="13217"/>
    <cellStyle name="Currency 2 11 4 5 2" xfId="37883"/>
    <cellStyle name="Currency 2 11 4 6" xfId="13218"/>
    <cellStyle name="Currency 2 11 4 6 2" xfId="41900"/>
    <cellStyle name="Currency 2 11 4 7" xfId="46036"/>
    <cellStyle name="Currency 2 11 4 8" xfId="50137"/>
    <cellStyle name="Currency 2 11 4 9" xfId="54445"/>
    <cellStyle name="Currency 2 11 5" xfId="13219"/>
    <cellStyle name="Currency 2 11 5 2" xfId="13220"/>
    <cellStyle name="Currency 2 11 5 2 2" xfId="35185"/>
    <cellStyle name="Currency 2 11 5 3" xfId="13221"/>
    <cellStyle name="Currency 2 11 5 3 2" xfId="39091"/>
    <cellStyle name="Currency 2 11 5 4" xfId="13222"/>
    <cellStyle name="Currency 2 11 5 4 2" xfId="43124"/>
    <cellStyle name="Currency 2 11 5 5" xfId="47244"/>
    <cellStyle name="Currency 2 11 5 6" xfId="51363"/>
    <cellStyle name="Currency 2 11 5 7" xfId="55653"/>
    <cellStyle name="Currency 2 11 5 8" xfId="26199"/>
    <cellStyle name="Currency 2 11 5 9" xfId="61014"/>
    <cellStyle name="Currency 2 11 6" xfId="13223"/>
    <cellStyle name="Currency 2 11 6 2" xfId="31748"/>
    <cellStyle name="Currency 2 11 7" xfId="13224"/>
    <cellStyle name="Currency 2 11 7 2" xfId="33205"/>
    <cellStyle name="Currency 2 11 8" xfId="13225"/>
    <cellStyle name="Currency 2 11 8 2" xfId="37180"/>
    <cellStyle name="Currency 2 11 9" xfId="13226"/>
    <cellStyle name="Currency 2 11 9 2" xfId="41194"/>
    <cellStyle name="Currency 2 12" xfId="13227"/>
    <cellStyle name="Currency 2 12 10" xfId="45342"/>
    <cellStyle name="Currency 2 12 11" xfId="49418"/>
    <cellStyle name="Currency 2 12 12" xfId="53660"/>
    <cellStyle name="Currency 2 12 13" xfId="26200"/>
    <cellStyle name="Currency 2 12 14" xfId="61015"/>
    <cellStyle name="Currency 2 12 2" xfId="13228"/>
    <cellStyle name="Currency 2 12 2 10" xfId="49535"/>
    <cellStyle name="Currency 2 12 2 11" xfId="53881"/>
    <cellStyle name="Currency 2 12 2 12" xfId="26201"/>
    <cellStyle name="Currency 2 12 2 13" xfId="61016"/>
    <cellStyle name="Currency 2 12 2 2" xfId="13229"/>
    <cellStyle name="Currency 2 12 2 2 10" xfId="54084"/>
    <cellStyle name="Currency 2 12 2 2 11" xfId="26202"/>
    <cellStyle name="Currency 2 12 2 2 12" xfId="61017"/>
    <cellStyle name="Currency 2 12 2 2 2" xfId="13230"/>
    <cellStyle name="Currency 2 12 2 2 2 10" xfId="26203"/>
    <cellStyle name="Currency 2 12 2 2 2 11" xfId="61018"/>
    <cellStyle name="Currency 2 12 2 2 2 2" xfId="13231"/>
    <cellStyle name="Currency 2 12 2 2 2 2 2" xfId="13232"/>
    <cellStyle name="Currency 2 12 2 2 2 2 2 2" xfId="35900"/>
    <cellStyle name="Currency 2 12 2 2 2 2 3" xfId="13233"/>
    <cellStyle name="Currency 2 12 2 2 2 2 3 2" xfId="39806"/>
    <cellStyle name="Currency 2 12 2 2 2 2 4" xfId="13234"/>
    <cellStyle name="Currency 2 12 2 2 2 2 4 2" xfId="43852"/>
    <cellStyle name="Currency 2 12 2 2 2 2 5" xfId="47959"/>
    <cellStyle name="Currency 2 12 2 2 2 2 6" xfId="52091"/>
    <cellStyle name="Currency 2 12 2 2 2 2 7" xfId="56368"/>
    <cellStyle name="Currency 2 12 2 2 2 2 8" xfId="26204"/>
    <cellStyle name="Currency 2 12 2 2 2 2 9" xfId="61019"/>
    <cellStyle name="Currency 2 12 2 2 2 3" xfId="13235"/>
    <cellStyle name="Currency 2 12 2 2 2 3 2" xfId="31759"/>
    <cellStyle name="Currency 2 12 2 2 2 4" xfId="13236"/>
    <cellStyle name="Currency 2 12 2 2 2 4 2" xfId="33955"/>
    <cellStyle name="Currency 2 12 2 2 2 5" xfId="13237"/>
    <cellStyle name="Currency 2 12 2 2 2 5 2" xfId="37884"/>
    <cellStyle name="Currency 2 12 2 2 2 6" xfId="13238"/>
    <cellStyle name="Currency 2 12 2 2 2 6 2" xfId="41901"/>
    <cellStyle name="Currency 2 12 2 2 2 7" xfId="46037"/>
    <cellStyle name="Currency 2 12 2 2 2 8" xfId="50138"/>
    <cellStyle name="Currency 2 12 2 2 2 9" xfId="54446"/>
    <cellStyle name="Currency 2 12 2 2 3" xfId="13239"/>
    <cellStyle name="Currency 2 12 2 2 3 2" xfId="13240"/>
    <cellStyle name="Currency 2 12 2 2 3 2 2" xfId="35523"/>
    <cellStyle name="Currency 2 12 2 2 3 3" xfId="13241"/>
    <cellStyle name="Currency 2 12 2 2 3 3 2" xfId="39429"/>
    <cellStyle name="Currency 2 12 2 2 3 4" xfId="13242"/>
    <cellStyle name="Currency 2 12 2 2 3 4 2" xfId="43472"/>
    <cellStyle name="Currency 2 12 2 2 3 5" xfId="47582"/>
    <cellStyle name="Currency 2 12 2 2 3 6" xfId="51711"/>
    <cellStyle name="Currency 2 12 2 2 3 7" xfId="55991"/>
    <cellStyle name="Currency 2 12 2 2 3 8" xfId="26205"/>
    <cellStyle name="Currency 2 12 2 2 3 9" xfId="61020"/>
    <cellStyle name="Currency 2 12 2 2 4" xfId="13243"/>
    <cellStyle name="Currency 2 12 2 2 4 2" xfId="31758"/>
    <cellStyle name="Currency 2 12 2 2 5" xfId="13244"/>
    <cellStyle name="Currency 2 12 2 2 5 2" xfId="33536"/>
    <cellStyle name="Currency 2 12 2 2 6" xfId="13245"/>
    <cellStyle name="Currency 2 12 2 2 6 2" xfId="37511"/>
    <cellStyle name="Currency 2 12 2 2 7" xfId="13246"/>
    <cellStyle name="Currency 2 12 2 2 7 2" xfId="41525"/>
    <cellStyle name="Currency 2 12 2 2 8" xfId="45665"/>
    <cellStyle name="Currency 2 12 2 2 9" xfId="49757"/>
    <cellStyle name="Currency 2 12 2 3" xfId="13247"/>
    <cellStyle name="Currency 2 12 2 3 10" xfId="26206"/>
    <cellStyle name="Currency 2 12 2 3 11" xfId="61021"/>
    <cellStyle name="Currency 2 12 2 3 2" xfId="13248"/>
    <cellStyle name="Currency 2 12 2 3 2 2" xfId="13249"/>
    <cellStyle name="Currency 2 12 2 3 2 2 2" xfId="35901"/>
    <cellStyle name="Currency 2 12 2 3 2 3" xfId="13250"/>
    <cellStyle name="Currency 2 12 2 3 2 3 2" xfId="39807"/>
    <cellStyle name="Currency 2 12 2 3 2 4" xfId="13251"/>
    <cellStyle name="Currency 2 12 2 3 2 4 2" xfId="43853"/>
    <cellStyle name="Currency 2 12 2 3 2 5" xfId="47960"/>
    <cellStyle name="Currency 2 12 2 3 2 6" xfId="52092"/>
    <cellStyle name="Currency 2 12 2 3 2 7" xfId="56369"/>
    <cellStyle name="Currency 2 12 2 3 2 8" xfId="26207"/>
    <cellStyle name="Currency 2 12 2 3 2 9" xfId="61022"/>
    <cellStyle name="Currency 2 12 2 3 3" xfId="13252"/>
    <cellStyle name="Currency 2 12 2 3 3 2" xfId="31760"/>
    <cellStyle name="Currency 2 12 2 3 4" xfId="13253"/>
    <cellStyle name="Currency 2 12 2 3 4 2" xfId="33956"/>
    <cellStyle name="Currency 2 12 2 3 5" xfId="13254"/>
    <cellStyle name="Currency 2 12 2 3 5 2" xfId="37885"/>
    <cellStyle name="Currency 2 12 2 3 6" xfId="13255"/>
    <cellStyle name="Currency 2 12 2 3 6 2" xfId="41902"/>
    <cellStyle name="Currency 2 12 2 3 7" xfId="46038"/>
    <cellStyle name="Currency 2 12 2 3 8" xfId="50139"/>
    <cellStyle name="Currency 2 12 2 3 9" xfId="54447"/>
    <cellStyle name="Currency 2 12 2 4" xfId="13256"/>
    <cellStyle name="Currency 2 12 2 4 2" xfId="13257"/>
    <cellStyle name="Currency 2 12 2 4 2 2" xfId="35305"/>
    <cellStyle name="Currency 2 12 2 4 3" xfId="13258"/>
    <cellStyle name="Currency 2 12 2 4 3 2" xfId="39211"/>
    <cellStyle name="Currency 2 12 2 4 4" xfId="13259"/>
    <cellStyle name="Currency 2 12 2 4 4 2" xfId="43250"/>
    <cellStyle name="Currency 2 12 2 4 5" xfId="47364"/>
    <cellStyle name="Currency 2 12 2 4 6" xfId="51489"/>
    <cellStyle name="Currency 2 12 2 4 7" xfId="55773"/>
    <cellStyle name="Currency 2 12 2 4 8" xfId="26208"/>
    <cellStyle name="Currency 2 12 2 4 9" xfId="61023"/>
    <cellStyle name="Currency 2 12 2 5" xfId="13260"/>
    <cellStyle name="Currency 2 12 2 5 2" xfId="31757"/>
    <cellStyle name="Currency 2 12 2 6" xfId="13261"/>
    <cellStyle name="Currency 2 12 2 6 2" xfId="33320"/>
    <cellStyle name="Currency 2 12 2 7" xfId="13262"/>
    <cellStyle name="Currency 2 12 2 7 2" xfId="37295"/>
    <cellStyle name="Currency 2 12 2 8" xfId="13263"/>
    <cellStyle name="Currency 2 12 2 8 2" xfId="41309"/>
    <cellStyle name="Currency 2 12 2 9" xfId="45449"/>
    <cellStyle name="Currency 2 12 3" xfId="13264"/>
    <cellStyle name="Currency 2 12 3 10" xfId="53977"/>
    <cellStyle name="Currency 2 12 3 11" xfId="26209"/>
    <cellStyle name="Currency 2 12 3 12" xfId="61024"/>
    <cellStyle name="Currency 2 12 3 2" xfId="13265"/>
    <cellStyle name="Currency 2 12 3 2 10" xfId="26210"/>
    <cellStyle name="Currency 2 12 3 2 11" xfId="61025"/>
    <cellStyle name="Currency 2 12 3 2 2" xfId="13266"/>
    <cellStyle name="Currency 2 12 3 2 2 2" xfId="13267"/>
    <cellStyle name="Currency 2 12 3 2 2 2 2" xfId="35902"/>
    <cellStyle name="Currency 2 12 3 2 2 3" xfId="13268"/>
    <cellStyle name="Currency 2 12 3 2 2 3 2" xfId="39808"/>
    <cellStyle name="Currency 2 12 3 2 2 4" xfId="13269"/>
    <cellStyle name="Currency 2 12 3 2 2 4 2" xfId="43854"/>
    <cellStyle name="Currency 2 12 3 2 2 5" xfId="47961"/>
    <cellStyle name="Currency 2 12 3 2 2 6" xfId="52093"/>
    <cellStyle name="Currency 2 12 3 2 2 7" xfId="56370"/>
    <cellStyle name="Currency 2 12 3 2 2 8" xfId="26211"/>
    <cellStyle name="Currency 2 12 3 2 2 9" xfId="61026"/>
    <cellStyle name="Currency 2 12 3 2 3" xfId="13270"/>
    <cellStyle name="Currency 2 12 3 2 3 2" xfId="31762"/>
    <cellStyle name="Currency 2 12 3 2 4" xfId="13271"/>
    <cellStyle name="Currency 2 12 3 2 4 2" xfId="33957"/>
    <cellStyle name="Currency 2 12 3 2 5" xfId="13272"/>
    <cellStyle name="Currency 2 12 3 2 5 2" xfId="37886"/>
    <cellStyle name="Currency 2 12 3 2 6" xfId="13273"/>
    <cellStyle name="Currency 2 12 3 2 6 2" xfId="41903"/>
    <cellStyle name="Currency 2 12 3 2 7" xfId="46039"/>
    <cellStyle name="Currency 2 12 3 2 8" xfId="50140"/>
    <cellStyle name="Currency 2 12 3 2 9" xfId="54448"/>
    <cellStyle name="Currency 2 12 3 3" xfId="13274"/>
    <cellStyle name="Currency 2 12 3 3 2" xfId="13275"/>
    <cellStyle name="Currency 2 12 3 3 2 2" xfId="35413"/>
    <cellStyle name="Currency 2 12 3 3 3" xfId="13276"/>
    <cellStyle name="Currency 2 12 3 3 3 2" xfId="39319"/>
    <cellStyle name="Currency 2 12 3 3 4" xfId="13277"/>
    <cellStyle name="Currency 2 12 3 3 4 2" xfId="43360"/>
    <cellStyle name="Currency 2 12 3 3 5" xfId="47472"/>
    <cellStyle name="Currency 2 12 3 3 6" xfId="51599"/>
    <cellStyle name="Currency 2 12 3 3 7" xfId="55881"/>
    <cellStyle name="Currency 2 12 3 3 8" xfId="26212"/>
    <cellStyle name="Currency 2 12 3 3 9" xfId="61027"/>
    <cellStyle name="Currency 2 12 3 4" xfId="13278"/>
    <cellStyle name="Currency 2 12 3 4 2" xfId="31761"/>
    <cellStyle name="Currency 2 12 3 5" xfId="13279"/>
    <cellStyle name="Currency 2 12 3 5 2" xfId="33426"/>
    <cellStyle name="Currency 2 12 3 6" xfId="13280"/>
    <cellStyle name="Currency 2 12 3 6 2" xfId="37401"/>
    <cellStyle name="Currency 2 12 3 7" xfId="13281"/>
    <cellStyle name="Currency 2 12 3 7 2" xfId="41415"/>
    <cellStyle name="Currency 2 12 3 8" xfId="45555"/>
    <cellStyle name="Currency 2 12 3 9" xfId="49645"/>
    <cellStyle name="Currency 2 12 4" xfId="13282"/>
    <cellStyle name="Currency 2 12 4 10" xfId="26213"/>
    <cellStyle name="Currency 2 12 4 11" xfId="61028"/>
    <cellStyle name="Currency 2 12 4 2" xfId="13283"/>
    <cellStyle name="Currency 2 12 4 2 2" xfId="13284"/>
    <cellStyle name="Currency 2 12 4 2 2 2" xfId="35903"/>
    <cellStyle name="Currency 2 12 4 2 3" xfId="13285"/>
    <cellStyle name="Currency 2 12 4 2 3 2" xfId="39809"/>
    <cellStyle name="Currency 2 12 4 2 4" xfId="13286"/>
    <cellStyle name="Currency 2 12 4 2 4 2" xfId="43855"/>
    <cellStyle name="Currency 2 12 4 2 5" xfId="47962"/>
    <cellStyle name="Currency 2 12 4 2 6" xfId="52094"/>
    <cellStyle name="Currency 2 12 4 2 7" xfId="56371"/>
    <cellStyle name="Currency 2 12 4 2 8" xfId="26214"/>
    <cellStyle name="Currency 2 12 4 2 9" xfId="61029"/>
    <cellStyle name="Currency 2 12 4 3" xfId="13287"/>
    <cellStyle name="Currency 2 12 4 3 2" xfId="31763"/>
    <cellStyle name="Currency 2 12 4 4" xfId="13288"/>
    <cellStyle name="Currency 2 12 4 4 2" xfId="33958"/>
    <cellStyle name="Currency 2 12 4 5" xfId="13289"/>
    <cellStyle name="Currency 2 12 4 5 2" xfId="37887"/>
    <cellStyle name="Currency 2 12 4 6" xfId="13290"/>
    <cellStyle name="Currency 2 12 4 6 2" xfId="41904"/>
    <cellStyle name="Currency 2 12 4 7" xfId="46040"/>
    <cellStyle name="Currency 2 12 4 8" xfId="50141"/>
    <cellStyle name="Currency 2 12 4 9" xfId="54449"/>
    <cellStyle name="Currency 2 12 5" xfId="13291"/>
    <cellStyle name="Currency 2 12 5 2" xfId="13292"/>
    <cellStyle name="Currency 2 12 5 2 2" xfId="35195"/>
    <cellStyle name="Currency 2 12 5 3" xfId="13293"/>
    <cellStyle name="Currency 2 12 5 3 2" xfId="39101"/>
    <cellStyle name="Currency 2 12 5 4" xfId="13294"/>
    <cellStyle name="Currency 2 12 5 4 2" xfId="43135"/>
    <cellStyle name="Currency 2 12 5 5" xfId="47254"/>
    <cellStyle name="Currency 2 12 5 6" xfId="51374"/>
    <cellStyle name="Currency 2 12 5 7" xfId="55663"/>
    <cellStyle name="Currency 2 12 5 8" xfId="26215"/>
    <cellStyle name="Currency 2 12 5 9" xfId="61030"/>
    <cellStyle name="Currency 2 12 6" xfId="13295"/>
    <cellStyle name="Currency 2 12 6 2" xfId="31756"/>
    <cellStyle name="Currency 2 12 7" xfId="13296"/>
    <cellStyle name="Currency 2 12 7 2" xfId="33213"/>
    <cellStyle name="Currency 2 12 8" xfId="13297"/>
    <cellStyle name="Currency 2 12 8 2" xfId="37188"/>
    <cellStyle name="Currency 2 12 9" xfId="13298"/>
    <cellStyle name="Currency 2 12 9 2" xfId="41202"/>
    <cellStyle name="Currency 2 13" xfId="13299"/>
    <cellStyle name="Currency 2 13 10" xfId="49435"/>
    <cellStyle name="Currency 2 13 11" xfId="53857"/>
    <cellStyle name="Currency 2 13 12" xfId="26216"/>
    <cellStyle name="Currency 2 13 13" xfId="61031"/>
    <cellStyle name="Currency 2 13 2" xfId="13300"/>
    <cellStyle name="Currency 2 13 2 10" xfId="53989"/>
    <cellStyle name="Currency 2 13 2 11" xfId="26217"/>
    <cellStyle name="Currency 2 13 2 12" xfId="61032"/>
    <cellStyle name="Currency 2 13 2 2" xfId="13301"/>
    <cellStyle name="Currency 2 13 2 2 10" xfId="26218"/>
    <cellStyle name="Currency 2 13 2 2 11" xfId="61033"/>
    <cellStyle name="Currency 2 13 2 2 2" xfId="13302"/>
    <cellStyle name="Currency 2 13 2 2 2 2" xfId="13303"/>
    <cellStyle name="Currency 2 13 2 2 2 2 2" xfId="35904"/>
    <cellStyle name="Currency 2 13 2 2 2 3" xfId="13304"/>
    <cellStyle name="Currency 2 13 2 2 2 3 2" xfId="39810"/>
    <cellStyle name="Currency 2 13 2 2 2 4" xfId="13305"/>
    <cellStyle name="Currency 2 13 2 2 2 4 2" xfId="43856"/>
    <cellStyle name="Currency 2 13 2 2 2 5" xfId="47963"/>
    <cellStyle name="Currency 2 13 2 2 2 6" xfId="52095"/>
    <cellStyle name="Currency 2 13 2 2 2 7" xfId="56372"/>
    <cellStyle name="Currency 2 13 2 2 2 8" xfId="26219"/>
    <cellStyle name="Currency 2 13 2 2 2 9" xfId="61034"/>
    <cellStyle name="Currency 2 13 2 2 3" xfId="13306"/>
    <cellStyle name="Currency 2 13 2 2 3 2" xfId="31766"/>
    <cellStyle name="Currency 2 13 2 2 4" xfId="13307"/>
    <cellStyle name="Currency 2 13 2 2 4 2" xfId="33959"/>
    <cellStyle name="Currency 2 13 2 2 5" xfId="13308"/>
    <cellStyle name="Currency 2 13 2 2 5 2" xfId="37888"/>
    <cellStyle name="Currency 2 13 2 2 6" xfId="13309"/>
    <cellStyle name="Currency 2 13 2 2 6 2" xfId="41905"/>
    <cellStyle name="Currency 2 13 2 2 7" xfId="46041"/>
    <cellStyle name="Currency 2 13 2 2 8" xfId="50142"/>
    <cellStyle name="Currency 2 13 2 2 9" xfId="54450"/>
    <cellStyle name="Currency 2 13 2 3" xfId="13310"/>
    <cellStyle name="Currency 2 13 2 3 2" xfId="13311"/>
    <cellStyle name="Currency 2 13 2 3 2 2" xfId="35428"/>
    <cellStyle name="Currency 2 13 2 3 3" xfId="13312"/>
    <cellStyle name="Currency 2 13 2 3 3 2" xfId="39334"/>
    <cellStyle name="Currency 2 13 2 3 4" xfId="13313"/>
    <cellStyle name="Currency 2 13 2 3 4 2" xfId="43375"/>
    <cellStyle name="Currency 2 13 2 3 5" xfId="47487"/>
    <cellStyle name="Currency 2 13 2 3 6" xfId="51614"/>
    <cellStyle name="Currency 2 13 2 3 7" xfId="55896"/>
    <cellStyle name="Currency 2 13 2 3 8" xfId="26220"/>
    <cellStyle name="Currency 2 13 2 3 9" xfId="61035"/>
    <cellStyle name="Currency 2 13 2 4" xfId="13314"/>
    <cellStyle name="Currency 2 13 2 4 2" xfId="31765"/>
    <cellStyle name="Currency 2 13 2 5" xfId="13315"/>
    <cellStyle name="Currency 2 13 2 5 2" xfId="33441"/>
    <cellStyle name="Currency 2 13 2 6" xfId="13316"/>
    <cellStyle name="Currency 2 13 2 6 2" xfId="37416"/>
    <cellStyle name="Currency 2 13 2 7" xfId="13317"/>
    <cellStyle name="Currency 2 13 2 7 2" xfId="41430"/>
    <cellStyle name="Currency 2 13 2 8" xfId="45570"/>
    <cellStyle name="Currency 2 13 2 9" xfId="49660"/>
    <cellStyle name="Currency 2 13 3" xfId="13318"/>
    <cellStyle name="Currency 2 13 3 10" xfId="26221"/>
    <cellStyle name="Currency 2 13 3 11" xfId="61036"/>
    <cellStyle name="Currency 2 13 3 2" xfId="13319"/>
    <cellStyle name="Currency 2 13 3 2 2" xfId="13320"/>
    <cellStyle name="Currency 2 13 3 2 2 2" xfId="35905"/>
    <cellStyle name="Currency 2 13 3 2 3" xfId="13321"/>
    <cellStyle name="Currency 2 13 3 2 3 2" xfId="39811"/>
    <cellStyle name="Currency 2 13 3 2 4" xfId="13322"/>
    <cellStyle name="Currency 2 13 3 2 4 2" xfId="43857"/>
    <cellStyle name="Currency 2 13 3 2 5" xfId="47964"/>
    <cellStyle name="Currency 2 13 3 2 6" xfId="52096"/>
    <cellStyle name="Currency 2 13 3 2 7" xfId="56373"/>
    <cellStyle name="Currency 2 13 3 2 8" xfId="26222"/>
    <cellStyle name="Currency 2 13 3 2 9" xfId="61037"/>
    <cellStyle name="Currency 2 13 3 3" xfId="13323"/>
    <cellStyle name="Currency 2 13 3 3 2" xfId="31767"/>
    <cellStyle name="Currency 2 13 3 4" xfId="13324"/>
    <cellStyle name="Currency 2 13 3 4 2" xfId="33960"/>
    <cellStyle name="Currency 2 13 3 5" xfId="13325"/>
    <cellStyle name="Currency 2 13 3 5 2" xfId="37889"/>
    <cellStyle name="Currency 2 13 3 6" xfId="13326"/>
    <cellStyle name="Currency 2 13 3 6 2" xfId="41906"/>
    <cellStyle name="Currency 2 13 3 7" xfId="46042"/>
    <cellStyle name="Currency 2 13 3 8" xfId="50143"/>
    <cellStyle name="Currency 2 13 3 9" xfId="54451"/>
    <cellStyle name="Currency 2 13 4" xfId="13327"/>
    <cellStyle name="Currency 2 13 4 2" xfId="13328"/>
    <cellStyle name="Currency 2 13 4 2 2" xfId="35210"/>
    <cellStyle name="Currency 2 13 4 3" xfId="13329"/>
    <cellStyle name="Currency 2 13 4 3 2" xfId="39116"/>
    <cellStyle name="Currency 2 13 4 4" xfId="13330"/>
    <cellStyle name="Currency 2 13 4 4 2" xfId="43152"/>
    <cellStyle name="Currency 2 13 4 5" xfId="47269"/>
    <cellStyle name="Currency 2 13 4 6" xfId="51391"/>
    <cellStyle name="Currency 2 13 4 7" xfId="55678"/>
    <cellStyle name="Currency 2 13 4 8" xfId="26223"/>
    <cellStyle name="Currency 2 13 4 9" xfId="61038"/>
    <cellStyle name="Currency 2 13 5" xfId="13331"/>
    <cellStyle name="Currency 2 13 5 2" xfId="31764"/>
    <cellStyle name="Currency 2 13 6" xfId="13332"/>
    <cellStyle name="Currency 2 13 6 2" xfId="33225"/>
    <cellStyle name="Currency 2 13 7" xfId="13333"/>
    <cellStyle name="Currency 2 13 7 2" xfId="37200"/>
    <cellStyle name="Currency 2 13 8" xfId="13334"/>
    <cellStyle name="Currency 2 13 8 2" xfId="41214"/>
    <cellStyle name="Currency 2 13 9" xfId="45354"/>
    <cellStyle name="Currency 2 14" xfId="13335"/>
    <cellStyle name="Currency 2 14 10" xfId="53851"/>
    <cellStyle name="Currency 2 14 11" xfId="26224"/>
    <cellStyle name="Currency 2 14 12" xfId="61039"/>
    <cellStyle name="Currency 2 14 2" xfId="13336"/>
    <cellStyle name="Currency 2 14 2 10" xfId="26225"/>
    <cellStyle name="Currency 2 14 2 11" xfId="61040"/>
    <cellStyle name="Currency 2 14 2 2" xfId="13337"/>
    <cellStyle name="Currency 2 14 2 2 2" xfId="13338"/>
    <cellStyle name="Currency 2 14 2 2 2 2" xfId="35906"/>
    <cellStyle name="Currency 2 14 2 2 3" xfId="13339"/>
    <cellStyle name="Currency 2 14 2 2 3 2" xfId="39812"/>
    <cellStyle name="Currency 2 14 2 2 4" xfId="13340"/>
    <cellStyle name="Currency 2 14 2 2 4 2" xfId="43858"/>
    <cellStyle name="Currency 2 14 2 2 5" xfId="47965"/>
    <cellStyle name="Currency 2 14 2 2 6" xfId="52097"/>
    <cellStyle name="Currency 2 14 2 2 7" xfId="56374"/>
    <cellStyle name="Currency 2 14 2 2 8" xfId="26226"/>
    <cellStyle name="Currency 2 14 2 2 9" xfId="61041"/>
    <cellStyle name="Currency 2 14 2 3" xfId="13341"/>
    <cellStyle name="Currency 2 14 2 3 2" xfId="31769"/>
    <cellStyle name="Currency 2 14 2 4" xfId="13342"/>
    <cellStyle name="Currency 2 14 2 4 2" xfId="33961"/>
    <cellStyle name="Currency 2 14 2 5" xfId="13343"/>
    <cellStyle name="Currency 2 14 2 5 2" xfId="37890"/>
    <cellStyle name="Currency 2 14 2 6" xfId="13344"/>
    <cellStyle name="Currency 2 14 2 6 2" xfId="41907"/>
    <cellStyle name="Currency 2 14 2 7" xfId="46043"/>
    <cellStyle name="Currency 2 14 2 8" xfId="50144"/>
    <cellStyle name="Currency 2 14 2 9" xfId="54452"/>
    <cellStyle name="Currency 2 14 3" xfId="13345"/>
    <cellStyle name="Currency 2 14 3 2" xfId="13346"/>
    <cellStyle name="Currency 2 14 3 2 2" xfId="35310"/>
    <cellStyle name="Currency 2 14 3 3" xfId="13347"/>
    <cellStyle name="Currency 2 14 3 3 2" xfId="39216"/>
    <cellStyle name="Currency 2 14 3 4" xfId="13348"/>
    <cellStyle name="Currency 2 14 3 4 2" xfId="43257"/>
    <cellStyle name="Currency 2 14 3 5" xfId="47369"/>
    <cellStyle name="Currency 2 14 3 6" xfId="51496"/>
    <cellStyle name="Currency 2 14 3 7" xfId="55778"/>
    <cellStyle name="Currency 2 14 3 8" xfId="26227"/>
    <cellStyle name="Currency 2 14 3 9" xfId="61042"/>
    <cellStyle name="Currency 2 14 4" xfId="13349"/>
    <cellStyle name="Currency 2 14 4 2" xfId="31768"/>
    <cellStyle name="Currency 2 14 5" xfId="13350"/>
    <cellStyle name="Currency 2 14 5 2" xfId="33325"/>
    <cellStyle name="Currency 2 14 6" xfId="13351"/>
    <cellStyle name="Currency 2 14 6 2" xfId="37300"/>
    <cellStyle name="Currency 2 14 7" xfId="13352"/>
    <cellStyle name="Currency 2 14 7 2" xfId="41314"/>
    <cellStyle name="Currency 2 14 8" xfId="45454"/>
    <cellStyle name="Currency 2 14 9" xfId="49542"/>
    <cellStyle name="Currency 2 15" xfId="13353"/>
    <cellStyle name="Currency 2 15 10" xfId="54091"/>
    <cellStyle name="Currency 2 15 11" xfId="26228"/>
    <cellStyle name="Currency 2 15 12" xfId="61043"/>
    <cellStyle name="Currency 2 15 2" xfId="13354"/>
    <cellStyle name="Currency 2 15 2 10" xfId="26229"/>
    <cellStyle name="Currency 2 15 2 11" xfId="61044"/>
    <cellStyle name="Currency 2 15 2 2" xfId="13355"/>
    <cellStyle name="Currency 2 15 2 2 2" xfId="13356"/>
    <cellStyle name="Currency 2 15 2 2 2 2" xfId="35907"/>
    <cellStyle name="Currency 2 15 2 2 3" xfId="13357"/>
    <cellStyle name="Currency 2 15 2 2 3 2" xfId="39813"/>
    <cellStyle name="Currency 2 15 2 2 4" xfId="13358"/>
    <cellStyle name="Currency 2 15 2 2 4 2" xfId="43859"/>
    <cellStyle name="Currency 2 15 2 2 5" xfId="47966"/>
    <cellStyle name="Currency 2 15 2 2 6" xfId="52098"/>
    <cellStyle name="Currency 2 15 2 2 7" xfId="56375"/>
    <cellStyle name="Currency 2 15 2 2 8" xfId="26230"/>
    <cellStyle name="Currency 2 15 2 2 9" xfId="61045"/>
    <cellStyle name="Currency 2 15 2 3" xfId="13359"/>
    <cellStyle name="Currency 2 15 2 3 2" xfId="31771"/>
    <cellStyle name="Currency 2 15 2 4" xfId="13360"/>
    <cellStyle name="Currency 2 15 2 4 2" xfId="33962"/>
    <cellStyle name="Currency 2 15 2 5" xfId="13361"/>
    <cellStyle name="Currency 2 15 2 5 2" xfId="37891"/>
    <cellStyle name="Currency 2 15 2 6" xfId="13362"/>
    <cellStyle name="Currency 2 15 2 6 2" xfId="41908"/>
    <cellStyle name="Currency 2 15 2 7" xfId="46044"/>
    <cellStyle name="Currency 2 15 2 8" xfId="50145"/>
    <cellStyle name="Currency 2 15 2 9" xfId="54453"/>
    <cellStyle name="Currency 2 15 3" xfId="13363"/>
    <cellStyle name="Currency 2 15 3 2" xfId="13364"/>
    <cellStyle name="Currency 2 15 3 2 2" xfId="35533"/>
    <cellStyle name="Currency 2 15 3 3" xfId="13365"/>
    <cellStyle name="Currency 2 15 3 3 2" xfId="39439"/>
    <cellStyle name="Currency 2 15 3 4" xfId="13366"/>
    <cellStyle name="Currency 2 15 3 4 2" xfId="43483"/>
    <cellStyle name="Currency 2 15 3 5" xfId="47592"/>
    <cellStyle name="Currency 2 15 3 6" xfId="51722"/>
    <cellStyle name="Currency 2 15 3 7" xfId="56001"/>
    <cellStyle name="Currency 2 15 3 8" xfId="26231"/>
    <cellStyle name="Currency 2 15 3 9" xfId="61046"/>
    <cellStyle name="Currency 2 15 4" xfId="13367"/>
    <cellStyle name="Currency 2 15 4 2" xfId="31770"/>
    <cellStyle name="Currency 2 15 5" xfId="13368"/>
    <cellStyle name="Currency 2 15 5 2" xfId="33544"/>
    <cellStyle name="Currency 2 15 6" xfId="13369"/>
    <cellStyle name="Currency 2 15 6 2" xfId="37519"/>
    <cellStyle name="Currency 2 15 7" xfId="13370"/>
    <cellStyle name="Currency 2 15 7 2" xfId="41533"/>
    <cellStyle name="Currency 2 15 8" xfId="45673"/>
    <cellStyle name="Currency 2 15 9" xfId="49768"/>
    <cellStyle name="Currency 2 16" xfId="13371"/>
    <cellStyle name="Currency 2 16 10" xfId="54101"/>
    <cellStyle name="Currency 2 16 11" xfId="26232"/>
    <cellStyle name="Currency 2 16 12" xfId="61047"/>
    <cellStyle name="Currency 2 16 2" xfId="13372"/>
    <cellStyle name="Currency 2 16 2 10" xfId="26233"/>
    <cellStyle name="Currency 2 16 2 11" xfId="61048"/>
    <cellStyle name="Currency 2 16 2 2" xfId="13373"/>
    <cellStyle name="Currency 2 16 2 2 2" xfId="13374"/>
    <cellStyle name="Currency 2 16 2 2 2 2" xfId="35908"/>
    <cellStyle name="Currency 2 16 2 2 3" xfId="13375"/>
    <cellStyle name="Currency 2 16 2 2 3 2" xfId="39814"/>
    <cellStyle name="Currency 2 16 2 2 4" xfId="13376"/>
    <cellStyle name="Currency 2 16 2 2 4 2" xfId="43860"/>
    <cellStyle name="Currency 2 16 2 2 5" xfId="47967"/>
    <cellStyle name="Currency 2 16 2 2 6" xfId="52099"/>
    <cellStyle name="Currency 2 16 2 2 7" xfId="56376"/>
    <cellStyle name="Currency 2 16 2 2 8" xfId="26234"/>
    <cellStyle name="Currency 2 16 2 2 9" xfId="61049"/>
    <cellStyle name="Currency 2 16 2 3" xfId="13377"/>
    <cellStyle name="Currency 2 16 2 3 2" xfId="31773"/>
    <cellStyle name="Currency 2 16 2 4" xfId="13378"/>
    <cellStyle name="Currency 2 16 2 4 2" xfId="33963"/>
    <cellStyle name="Currency 2 16 2 5" xfId="13379"/>
    <cellStyle name="Currency 2 16 2 5 2" xfId="37892"/>
    <cellStyle name="Currency 2 16 2 6" xfId="13380"/>
    <cellStyle name="Currency 2 16 2 6 2" xfId="41909"/>
    <cellStyle name="Currency 2 16 2 7" xfId="46045"/>
    <cellStyle name="Currency 2 16 2 8" xfId="50146"/>
    <cellStyle name="Currency 2 16 2 9" xfId="54454"/>
    <cellStyle name="Currency 2 16 3" xfId="13381"/>
    <cellStyle name="Currency 2 16 3 2" xfId="13382"/>
    <cellStyle name="Currency 2 16 3 2 2" xfId="35546"/>
    <cellStyle name="Currency 2 16 3 3" xfId="13383"/>
    <cellStyle name="Currency 2 16 3 3 2" xfId="39452"/>
    <cellStyle name="Currency 2 16 3 4" xfId="13384"/>
    <cellStyle name="Currency 2 16 3 4 2" xfId="43496"/>
    <cellStyle name="Currency 2 16 3 5" xfId="47605"/>
    <cellStyle name="Currency 2 16 3 6" xfId="51735"/>
    <cellStyle name="Currency 2 16 3 7" xfId="56014"/>
    <cellStyle name="Currency 2 16 3 8" xfId="26235"/>
    <cellStyle name="Currency 2 16 3 9" xfId="61050"/>
    <cellStyle name="Currency 2 16 4" xfId="13385"/>
    <cellStyle name="Currency 2 16 4 2" xfId="31772"/>
    <cellStyle name="Currency 2 16 5" xfId="13386"/>
    <cellStyle name="Currency 2 16 5 2" xfId="33555"/>
    <cellStyle name="Currency 2 16 6" xfId="13387"/>
    <cellStyle name="Currency 2 16 6 2" xfId="37530"/>
    <cellStyle name="Currency 2 16 7" xfId="13388"/>
    <cellStyle name="Currency 2 16 7 2" xfId="41543"/>
    <cellStyle name="Currency 2 16 8" xfId="45683"/>
    <cellStyle name="Currency 2 16 9" xfId="49781"/>
    <cellStyle name="Currency 2 17" xfId="13389"/>
    <cellStyle name="Currency 2 17 10" xfId="54116"/>
    <cellStyle name="Currency 2 17 11" xfId="26236"/>
    <cellStyle name="Currency 2 17 12" xfId="61051"/>
    <cellStyle name="Currency 2 17 2" xfId="13390"/>
    <cellStyle name="Currency 2 17 2 10" xfId="26237"/>
    <cellStyle name="Currency 2 17 2 11" xfId="61052"/>
    <cellStyle name="Currency 2 17 2 2" xfId="13391"/>
    <cellStyle name="Currency 2 17 2 2 2" xfId="13392"/>
    <cellStyle name="Currency 2 17 2 2 2 2" xfId="35909"/>
    <cellStyle name="Currency 2 17 2 2 3" xfId="13393"/>
    <cellStyle name="Currency 2 17 2 2 3 2" xfId="39815"/>
    <cellStyle name="Currency 2 17 2 2 4" xfId="13394"/>
    <cellStyle name="Currency 2 17 2 2 4 2" xfId="43861"/>
    <cellStyle name="Currency 2 17 2 2 5" xfId="47968"/>
    <cellStyle name="Currency 2 17 2 2 6" xfId="52100"/>
    <cellStyle name="Currency 2 17 2 2 7" xfId="56377"/>
    <cellStyle name="Currency 2 17 2 2 8" xfId="26238"/>
    <cellStyle name="Currency 2 17 2 2 9" xfId="61053"/>
    <cellStyle name="Currency 2 17 2 3" xfId="13395"/>
    <cellStyle name="Currency 2 17 2 3 2" xfId="31775"/>
    <cellStyle name="Currency 2 17 2 4" xfId="13396"/>
    <cellStyle name="Currency 2 17 2 4 2" xfId="33964"/>
    <cellStyle name="Currency 2 17 2 5" xfId="13397"/>
    <cellStyle name="Currency 2 17 2 5 2" xfId="37893"/>
    <cellStyle name="Currency 2 17 2 6" xfId="13398"/>
    <cellStyle name="Currency 2 17 2 6 2" xfId="41910"/>
    <cellStyle name="Currency 2 17 2 7" xfId="46046"/>
    <cellStyle name="Currency 2 17 2 8" xfId="50147"/>
    <cellStyle name="Currency 2 17 2 9" xfId="54455"/>
    <cellStyle name="Currency 2 17 3" xfId="13399"/>
    <cellStyle name="Currency 2 17 3 2" xfId="13400"/>
    <cellStyle name="Currency 2 17 3 2 2" xfId="35563"/>
    <cellStyle name="Currency 2 17 3 3" xfId="13401"/>
    <cellStyle name="Currency 2 17 3 3 2" xfId="39469"/>
    <cellStyle name="Currency 2 17 3 4" xfId="13402"/>
    <cellStyle name="Currency 2 17 3 4 2" xfId="43514"/>
    <cellStyle name="Currency 2 17 3 5" xfId="47622"/>
    <cellStyle name="Currency 2 17 3 6" xfId="51753"/>
    <cellStyle name="Currency 2 17 3 7" xfId="56031"/>
    <cellStyle name="Currency 2 17 3 8" xfId="26239"/>
    <cellStyle name="Currency 2 17 3 9" xfId="61054"/>
    <cellStyle name="Currency 2 17 4" xfId="13403"/>
    <cellStyle name="Currency 2 17 4 2" xfId="31774"/>
    <cellStyle name="Currency 2 17 5" xfId="13404"/>
    <cellStyle name="Currency 2 17 5 2" xfId="33572"/>
    <cellStyle name="Currency 2 17 6" xfId="13405"/>
    <cellStyle name="Currency 2 17 6 2" xfId="37547"/>
    <cellStyle name="Currency 2 17 7" xfId="13406"/>
    <cellStyle name="Currency 2 17 7 2" xfId="41561"/>
    <cellStyle name="Currency 2 17 8" xfId="45700"/>
    <cellStyle name="Currency 2 17 9" xfId="49799"/>
    <cellStyle name="Currency 2 18" xfId="13407"/>
    <cellStyle name="Currency 2 18 10" xfId="54134"/>
    <cellStyle name="Currency 2 18 11" xfId="26240"/>
    <cellStyle name="Currency 2 18 12" xfId="61055"/>
    <cellStyle name="Currency 2 18 2" xfId="13408"/>
    <cellStyle name="Currency 2 18 2 10" xfId="26241"/>
    <cellStyle name="Currency 2 18 2 11" xfId="61056"/>
    <cellStyle name="Currency 2 18 2 2" xfId="13409"/>
    <cellStyle name="Currency 2 18 2 2 2" xfId="13410"/>
    <cellStyle name="Currency 2 18 2 2 2 2" xfId="35910"/>
    <cellStyle name="Currency 2 18 2 2 3" xfId="13411"/>
    <cellStyle name="Currency 2 18 2 2 3 2" xfId="39816"/>
    <cellStyle name="Currency 2 18 2 2 4" xfId="13412"/>
    <cellStyle name="Currency 2 18 2 2 4 2" xfId="43862"/>
    <cellStyle name="Currency 2 18 2 2 5" xfId="47969"/>
    <cellStyle name="Currency 2 18 2 2 6" xfId="52101"/>
    <cellStyle name="Currency 2 18 2 2 7" xfId="56378"/>
    <cellStyle name="Currency 2 18 2 2 8" xfId="26242"/>
    <cellStyle name="Currency 2 18 2 2 9" xfId="61057"/>
    <cellStyle name="Currency 2 18 2 3" xfId="13413"/>
    <cellStyle name="Currency 2 18 2 3 2" xfId="31777"/>
    <cellStyle name="Currency 2 18 2 4" xfId="13414"/>
    <cellStyle name="Currency 2 18 2 4 2" xfId="33965"/>
    <cellStyle name="Currency 2 18 2 5" xfId="13415"/>
    <cellStyle name="Currency 2 18 2 5 2" xfId="37894"/>
    <cellStyle name="Currency 2 18 2 6" xfId="13416"/>
    <cellStyle name="Currency 2 18 2 6 2" xfId="41911"/>
    <cellStyle name="Currency 2 18 2 7" xfId="46047"/>
    <cellStyle name="Currency 2 18 2 8" xfId="50148"/>
    <cellStyle name="Currency 2 18 2 9" xfId="54456"/>
    <cellStyle name="Currency 2 18 3" xfId="13417"/>
    <cellStyle name="Currency 2 18 3 2" xfId="13418"/>
    <cellStyle name="Currency 2 18 3 2 2" xfId="35581"/>
    <cellStyle name="Currency 2 18 3 3" xfId="13419"/>
    <cellStyle name="Currency 2 18 3 3 2" xfId="39487"/>
    <cellStyle name="Currency 2 18 3 4" xfId="13420"/>
    <cellStyle name="Currency 2 18 3 4 2" xfId="43532"/>
    <cellStyle name="Currency 2 18 3 5" xfId="47640"/>
    <cellStyle name="Currency 2 18 3 6" xfId="51771"/>
    <cellStyle name="Currency 2 18 3 7" xfId="56049"/>
    <cellStyle name="Currency 2 18 3 8" xfId="26243"/>
    <cellStyle name="Currency 2 18 3 9" xfId="61058"/>
    <cellStyle name="Currency 2 18 4" xfId="13421"/>
    <cellStyle name="Currency 2 18 4 2" xfId="31776"/>
    <cellStyle name="Currency 2 18 5" xfId="13422"/>
    <cellStyle name="Currency 2 18 5 2" xfId="33590"/>
    <cellStyle name="Currency 2 18 6" xfId="13423"/>
    <cellStyle name="Currency 2 18 6 2" xfId="37565"/>
    <cellStyle name="Currency 2 18 7" xfId="13424"/>
    <cellStyle name="Currency 2 18 7 2" xfId="41579"/>
    <cellStyle name="Currency 2 18 8" xfId="45718"/>
    <cellStyle name="Currency 2 18 9" xfId="49817"/>
    <cellStyle name="Currency 2 19" xfId="13425"/>
    <cellStyle name="Currency 2 19 10" xfId="54148"/>
    <cellStyle name="Currency 2 19 11" xfId="26244"/>
    <cellStyle name="Currency 2 19 12" xfId="61059"/>
    <cellStyle name="Currency 2 19 2" xfId="13426"/>
    <cellStyle name="Currency 2 19 2 10" xfId="26245"/>
    <cellStyle name="Currency 2 19 2 11" xfId="61060"/>
    <cellStyle name="Currency 2 19 2 2" xfId="13427"/>
    <cellStyle name="Currency 2 19 2 2 2" xfId="13428"/>
    <cellStyle name="Currency 2 19 2 2 2 2" xfId="35911"/>
    <cellStyle name="Currency 2 19 2 2 3" xfId="13429"/>
    <cellStyle name="Currency 2 19 2 2 3 2" xfId="39817"/>
    <cellStyle name="Currency 2 19 2 2 4" xfId="13430"/>
    <cellStyle name="Currency 2 19 2 2 4 2" xfId="43863"/>
    <cellStyle name="Currency 2 19 2 2 5" xfId="47970"/>
    <cellStyle name="Currency 2 19 2 2 6" xfId="52102"/>
    <cellStyle name="Currency 2 19 2 2 7" xfId="56379"/>
    <cellStyle name="Currency 2 19 2 2 8" xfId="26246"/>
    <cellStyle name="Currency 2 19 2 2 9" xfId="61061"/>
    <cellStyle name="Currency 2 19 2 3" xfId="13431"/>
    <cellStyle name="Currency 2 19 2 3 2" xfId="31779"/>
    <cellStyle name="Currency 2 19 2 4" xfId="13432"/>
    <cellStyle name="Currency 2 19 2 4 2" xfId="33966"/>
    <cellStyle name="Currency 2 19 2 5" xfId="13433"/>
    <cellStyle name="Currency 2 19 2 5 2" xfId="37895"/>
    <cellStyle name="Currency 2 19 2 6" xfId="13434"/>
    <cellStyle name="Currency 2 19 2 6 2" xfId="41912"/>
    <cellStyle name="Currency 2 19 2 7" xfId="46048"/>
    <cellStyle name="Currency 2 19 2 8" xfId="50149"/>
    <cellStyle name="Currency 2 19 2 9" xfId="54457"/>
    <cellStyle name="Currency 2 19 3" xfId="13435"/>
    <cellStyle name="Currency 2 19 3 2" xfId="13436"/>
    <cellStyle name="Currency 2 19 3 2 2" xfId="35595"/>
    <cellStyle name="Currency 2 19 3 3" xfId="13437"/>
    <cellStyle name="Currency 2 19 3 3 2" xfId="39501"/>
    <cellStyle name="Currency 2 19 3 4" xfId="13438"/>
    <cellStyle name="Currency 2 19 3 4 2" xfId="43546"/>
    <cellStyle name="Currency 2 19 3 5" xfId="47654"/>
    <cellStyle name="Currency 2 19 3 6" xfId="51785"/>
    <cellStyle name="Currency 2 19 3 7" xfId="56063"/>
    <cellStyle name="Currency 2 19 3 8" xfId="26247"/>
    <cellStyle name="Currency 2 19 3 9" xfId="61062"/>
    <cellStyle name="Currency 2 19 4" xfId="13439"/>
    <cellStyle name="Currency 2 19 4 2" xfId="31778"/>
    <cellStyle name="Currency 2 19 5" xfId="13440"/>
    <cellStyle name="Currency 2 19 5 2" xfId="33604"/>
    <cellStyle name="Currency 2 19 6" xfId="13441"/>
    <cellStyle name="Currency 2 19 6 2" xfId="37579"/>
    <cellStyle name="Currency 2 19 7" xfId="13442"/>
    <cellStyle name="Currency 2 19 7 2" xfId="41593"/>
    <cellStyle name="Currency 2 19 8" xfId="45732"/>
    <cellStyle name="Currency 2 19 9" xfId="49831"/>
    <cellStyle name="Currency 2 2" xfId="13443"/>
    <cellStyle name="Currency 2 2 10" xfId="13444"/>
    <cellStyle name="Currency 2 2 10 10" xfId="49436"/>
    <cellStyle name="Currency 2 2 10 11" xfId="53565"/>
    <cellStyle name="Currency 2 2 10 12" xfId="26249"/>
    <cellStyle name="Currency 2 2 10 13" xfId="61064"/>
    <cellStyle name="Currency 2 2 10 2" xfId="13445"/>
    <cellStyle name="Currency 2 2 10 2 10" xfId="53990"/>
    <cellStyle name="Currency 2 2 10 2 11" xfId="26250"/>
    <cellStyle name="Currency 2 2 10 2 12" xfId="61065"/>
    <cellStyle name="Currency 2 2 10 2 2" xfId="13446"/>
    <cellStyle name="Currency 2 2 10 2 2 10" xfId="26251"/>
    <cellStyle name="Currency 2 2 10 2 2 11" xfId="61066"/>
    <cellStyle name="Currency 2 2 10 2 2 2" xfId="13447"/>
    <cellStyle name="Currency 2 2 10 2 2 2 2" xfId="13448"/>
    <cellStyle name="Currency 2 2 10 2 2 2 2 2" xfId="35912"/>
    <cellStyle name="Currency 2 2 10 2 2 2 3" xfId="13449"/>
    <cellStyle name="Currency 2 2 10 2 2 2 3 2" xfId="39818"/>
    <cellStyle name="Currency 2 2 10 2 2 2 4" xfId="13450"/>
    <cellStyle name="Currency 2 2 10 2 2 2 4 2" xfId="43864"/>
    <cellStyle name="Currency 2 2 10 2 2 2 5" xfId="47971"/>
    <cellStyle name="Currency 2 2 10 2 2 2 6" xfId="52103"/>
    <cellStyle name="Currency 2 2 10 2 2 2 7" xfId="56380"/>
    <cellStyle name="Currency 2 2 10 2 2 2 8" xfId="26252"/>
    <cellStyle name="Currency 2 2 10 2 2 2 9" xfId="61067"/>
    <cellStyle name="Currency 2 2 10 2 2 3" xfId="13451"/>
    <cellStyle name="Currency 2 2 10 2 2 3 2" xfId="31783"/>
    <cellStyle name="Currency 2 2 10 2 2 4" xfId="13452"/>
    <cellStyle name="Currency 2 2 10 2 2 4 2" xfId="33967"/>
    <cellStyle name="Currency 2 2 10 2 2 5" xfId="13453"/>
    <cellStyle name="Currency 2 2 10 2 2 5 2" xfId="37896"/>
    <cellStyle name="Currency 2 2 10 2 2 6" xfId="13454"/>
    <cellStyle name="Currency 2 2 10 2 2 6 2" xfId="41913"/>
    <cellStyle name="Currency 2 2 10 2 2 7" xfId="46049"/>
    <cellStyle name="Currency 2 2 10 2 2 8" xfId="50150"/>
    <cellStyle name="Currency 2 2 10 2 2 9" xfId="54458"/>
    <cellStyle name="Currency 2 2 10 2 3" xfId="13455"/>
    <cellStyle name="Currency 2 2 10 2 3 2" xfId="13456"/>
    <cellStyle name="Currency 2 2 10 2 3 2 2" xfId="35429"/>
    <cellStyle name="Currency 2 2 10 2 3 3" xfId="13457"/>
    <cellStyle name="Currency 2 2 10 2 3 3 2" xfId="39335"/>
    <cellStyle name="Currency 2 2 10 2 3 4" xfId="13458"/>
    <cellStyle name="Currency 2 2 10 2 3 4 2" xfId="43376"/>
    <cellStyle name="Currency 2 2 10 2 3 5" xfId="47488"/>
    <cellStyle name="Currency 2 2 10 2 3 6" xfId="51615"/>
    <cellStyle name="Currency 2 2 10 2 3 7" xfId="55897"/>
    <cellStyle name="Currency 2 2 10 2 3 8" xfId="26253"/>
    <cellStyle name="Currency 2 2 10 2 3 9" xfId="61068"/>
    <cellStyle name="Currency 2 2 10 2 4" xfId="13459"/>
    <cellStyle name="Currency 2 2 10 2 4 2" xfId="31782"/>
    <cellStyle name="Currency 2 2 10 2 5" xfId="13460"/>
    <cellStyle name="Currency 2 2 10 2 5 2" xfId="33442"/>
    <cellStyle name="Currency 2 2 10 2 6" xfId="13461"/>
    <cellStyle name="Currency 2 2 10 2 6 2" xfId="37417"/>
    <cellStyle name="Currency 2 2 10 2 7" xfId="13462"/>
    <cellStyle name="Currency 2 2 10 2 7 2" xfId="41431"/>
    <cellStyle name="Currency 2 2 10 2 8" xfId="45571"/>
    <cellStyle name="Currency 2 2 10 2 9" xfId="49661"/>
    <cellStyle name="Currency 2 2 10 3" xfId="13463"/>
    <cellStyle name="Currency 2 2 10 3 10" xfId="26254"/>
    <cellStyle name="Currency 2 2 10 3 11" xfId="61069"/>
    <cellStyle name="Currency 2 2 10 3 2" xfId="13464"/>
    <cellStyle name="Currency 2 2 10 3 2 2" xfId="13465"/>
    <cellStyle name="Currency 2 2 10 3 2 2 2" xfId="35913"/>
    <cellStyle name="Currency 2 2 10 3 2 3" xfId="13466"/>
    <cellStyle name="Currency 2 2 10 3 2 3 2" xfId="39819"/>
    <cellStyle name="Currency 2 2 10 3 2 4" xfId="13467"/>
    <cellStyle name="Currency 2 2 10 3 2 4 2" xfId="43865"/>
    <cellStyle name="Currency 2 2 10 3 2 5" xfId="47972"/>
    <cellStyle name="Currency 2 2 10 3 2 6" xfId="52104"/>
    <cellStyle name="Currency 2 2 10 3 2 7" xfId="56381"/>
    <cellStyle name="Currency 2 2 10 3 2 8" xfId="26255"/>
    <cellStyle name="Currency 2 2 10 3 2 9" xfId="61070"/>
    <cellStyle name="Currency 2 2 10 3 3" xfId="13468"/>
    <cellStyle name="Currency 2 2 10 3 3 2" xfId="31784"/>
    <cellStyle name="Currency 2 2 10 3 4" xfId="13469"/>
    <cellStyle name="Currency 2 2 10 3 4 2" xfId="33968"/>
    <cellStyle name="Currency 2 2 10 3 5" xfId="13470"/>
    <cellStyle name="Currency 2 2 10 3 5 2" xfId="37897"/>
    <cellStyle name="Currency 2 2 10 3 6" xfId="13471"/>
    <cellStyle name="Currency 2 2 10 3 6 2" xfId="41914"/>
    <cellStyle name="Currency 2 2 10 3 7" xfId="46050"/>
    <cellStyle name="Currency 2 2 10 3 8" xfId="50151"/>
    <cellStyle name="Currency 2 2 10 3 9" xfId="54459"/>
    <cellStyle name="Currency 2 2 10 4" xfId="13472"/>
    <cellStyle name="Currency 2 2 10 4 2" xfId="13473"/>
    <cellStyle name="Currency 2 2 10 4 2 2" xfId="35211"/>
    <cellStyle name="Currency 2 2 10 4 3" xfId="13474"/>
    <cellStyle name="Currency 2 2 10 4 3 2" xfId="39117"/>
    <cellStyle name="Currency 2 2 10 4 4" xfId="13475"/>
    <cellStyle name="Currency 2 2 10 4 4 2" xfId="43153"/>
    <cellStyle name="Currency 2 2 10 4 5" xfId="47270"/>
    <cellStyle name="Currency 2 2 10 4 6" xfId="51392"/>
    <cellStyle name="Currency 2 2 10 4 7" xfId="55679"/>
    <cellStyle name="Currency 2 2 10 4 8" xfId="26256"/>
    <cellStyle name="Currency 2 2 10 4 9" xfId="61071"/>
    <cellStyle name="Currency 2 2 10 5" xfId="13476"/>
    <cellStyle name="Currency 2 2 10 5 2" xfId="31781"/>
    <cellStyle name="Currency 2 2 10 6" xfId="13477"/>
    <cellStyle name="Currency 2 2 10 6 2" xfId="33226"/>
    <cellStyle name="Currency 2 2 10 7" xfId="13478"/>
    <cellStyle name="Currency 2 2 10 7 2" xfId="37201"/>
    <cellStyle name="Currency 2 2 10 8" xfId="13479"/>
    <cellStyle name="Currency 2 2 10 8 2" xfId="41215"/>
    <cellStyle name="Currency 2 2 10 9" xfId="45355"/>
    <cellStyle name="Currency 2 2 11" xfId="13480"/>
    <cellStyle name="Currency 2 2 11 10" xfId="53562"/>
    <cellStyle name="Currency 2 2 11 11" xfId="26257"/>
    <cellStyle name="Currency 2 2 11 12" xfId="61072"/>
    <cellStyle name="Currency 2 2 11 2" xfId="13481"/>
    <cellStyle name="Currency 2 2 11 2 10" xfId="26258"/>
    <cellStyle name="Currency 2 2 11 2 11" xfId="61073"/>
    <cellStyle name="Currency 2 2 11 2 2" xfId="13482"/>
    <cellStyle name="Currency 2 2 11 2 2 2" xfId="13483"/>
    <cellStyle name="Currency 2 2 11 2 2 2 2" xfId="35914"/>
    <cellStyle name="Currency 2 2 11 2 2 3" xfId="13484"/>
    <cellStyle name="Currency 2 2 11 2 2 3 2" xfId="39820"/>
    <cellStyle name="Currency 2 2 11 2 2 4" xfId="13485"/>
    <cellStyle name="Currency 2 2 11 2 2 4 2" xfId="43866"/>
    <cellStyle name="Currency 2 2 11 2 2 5" xfId="47973"/>
    <cellStyle name="Currency 2 2 11 2 2 6" xfId="52105"/>
    <cellStyle name="Currency 2 2 11 2 2 7" xfId="56382"/>
    <cellStyle name="Currency 2 2 11 2 2 8" xfId="26259"/>
    <cellStyle name="Currency 2 2 11 2 2 9" xfId="61074"/>
    <cellStyle name="Currency 2 2 11 2 3" xfId="13486"/>
    <cellStyle name="Currency 2 2 11 2 3 2" xfId="31786"/>
    <cellStyle name="Currency 2 2 11 2 4" xfId="13487"/>
    <cellStyle name="Currency 2 2 11 2 4 2" xfId="33969"/>
    <cellStyle name="Currency 2 2 11 2 5" xfId="13488"/>
    <cellStyle name="Currency 2 2 11 2 5 2" xfId="37898"/>
    <cellStyle name="Currency 2 2 11 2 6" xfId="13489"/>
    <cellStyle name="Currency 2 2 11 2 6 2" xfId="41915"/>
    <cellStyle name="Currency 2 2 11 2 7" xfId="46051"/>
    <cellStyle name="Currency 2 2 11 2 8" xfId="50152"/>
    <cellStyle name="Currency 2 2 11 2 9" xfId="54460"/>
    <cellStyle name="Currency 2 2 11 3" xfId="13490"/>
    <cellStyle name="Currency 2 2 11 3 2" xfId="13491"/>
    <cellStyle name="Currency 2 2 11 3 2 2" xfId="35313"/>
    <cellStyle name="Currency 2 2 11 3 3" xfId="13492"/>
    <cellStyle name="Currency 2 2 11 3 3 2" xfId="39219"/>
    <cellStyle name="Currency 2 2 11 3 4" xfId="13493"/>
    <cellStyle name="Currency 2 2 11 3 4 2" xfId="43260"/>
    <cellStyle name="Currency 2 2 11 3 5" xfId="47372"/>
    <cellStyle name="Currency 2 2 11 3 6" xfId="51499"/>
    <cellStyle name="Currency 2 2 11 3 7" xfId="55781"/>
    <cellStyle name="Currency 2 2 11 3 8" xfId="26260"/>
    <cellStyle name="Currency 2 2 11 3 9" xfId="61075"/>
    <cellStyle name="Currency 2 2 11 4" xfId="13494"/>
    <cellStyle name="Currency 2 2 11 4 2" xfId="31785"/>
    <cellStyle name="Currency 2 2 11 5" xfId="13495"/>
    <cellStyle name="Currency 2 2 11 5 2" xfId="33328"/>
    <cellStyle name="Currency 2 2 11 6" xfId="13496"/>
    <cellStyle name="Currency 2 2 11 6 2" xfId="37303"/>
    <cellStyle name="Currency 2 2 11 7" xfId="13497"/>
    <cellStyle name="Currency 2 2 11 7 2" xfId="41317"/>
    <cellStyle name="Currency 2 2 11 8" xfId="45457"/>
    <cellStyle name="Currency 2 2 11 9" xfId="49545"/>
    <cellStyle name="Currency 2 2 12" xfId="13498"/>
    <cellStyle name="Currency 2 2 12 10" xfId="54092"/>
    <cellStyle name="Currency 2 2 12 11" xfId="26261"/>
    <cellStyle name="Currency 2 2 12 12" xfId="61076"/>
    <cellStyle name="Currency 2 2 12 2" xfId="13499"/>
    <cellStyle name="Currency 2 2 12 2 10" xfId="26262"/>
    <cellStyle name="Currency 2 2 12 2 11" xfId="61077"/>
    <cellStyle name="Currency 2 2 12 2 2" xfId="13500"/>
    <cellStyle name="Currency 2 2 12 2 2 2" xfId="13501"/>
    <cellStyle name="Currency 2 2 12 2 2 2 2" xfId="35915"/>
    <cellStyle name="Currency 2 2 12 2 2 3" xfId="13502"/>
    <cellStyle name="Currency 2 2 12 2 2 3 2" xfId="39821"/>
    <cellStyle name="Currency 2 2 12 2 2 4" xfId="13503"/>
    <cellStyle name="Currency 2 2 12 2 2 4 2" xfId="43867"/>
    <cellStyle name="Currency 2 2 12 2 2 5" xfId="47974"/>
    <cellStyle name="Currency 2 2 12 2 2 6" xfId="52106"/>
    <cellStyle name="Currency 2 2 12 2 2 7" xfId="56383"/>
    <cellStyle name="Currency 2 2 12 2 2 8" xfId="26263"/>
    <cellStyle name="Currency 2 2 12 2 2 9" xfId="61078"/>
    <cellStyle name="Currency 2 2 12 2 3" xfId="13504"/>
    <cellStyle name="Currency 2 2 12 2 3 2" xfId="31788"/>
    <cellStyle name="Currency 2 2 12 2 4" xfId="13505"/>
    <cellStyle name="Currency 2 2 12 2 4 2" xfId="33970"/>
    <cellStyle name="Currency 2 2 12 2 5" xfId="13506"/>
    <cellStyle name="Currency 2 2 12 2 5 2" xfId="37899"/>
    <cellStyle name="Currency 2 2 12 2 6" xfId="13507"/>
    <cellStyle name="Currency 2 2 12 2 6 2" xfId="41916"/>
    <cellStyle name="Currency 2 2 12 2 7" xfId="46052"/>
    <cellStyle name="Currency 2 2 12 2 8" xfId="50153"/>
    <cellStyle name="Currency 2 2 12 2 9" xfId="54461"/>
    <cellStyle name="Currency 2 2 12 3" xfId="13508"/>
    <cellStyle name="Currency 2 2 12 3 2" xfId="13509"/>
    <cellStyle name="Currency 2 2 12 3 2 2" xfId="35534"/>
    <cellStyle name="Currency 2 2 12 3 3" xfId="13510"/>
    <cellStyle name="Currency 2 2 12 3 3 2" xfId="39440"/>
    <cellStyle name="Currency 2 2 12 3 4" xfId="13511"/>
    <cellStyle name="Currency 2 2 12 3 4 2" xfId="43484"/>
    <cellStyle name="Currency 2 2 12 3 5" xfId="47593"/>
    <cellStyle name="Currency 2 2 12 3 6" xfId="51723"/>
    <cellStyle name="Currency 2 2 12 3 7" xfId="56002"/>
    <cellStyle name="Currency 2 2 12 3 8" xfId="26264"/>
    <cellStyle name="Currency 2 2 12 3 9" xfId="61079"/>
    <cellStyle name="Currency 2 2 12 4" xfId="13512"/>
    <cellStyle name="Currency 2 2 12 4 2" xfId="31787"/>
    <cellStyle name="Currency 2 2 12 5" xfId="13513"/>
    <cellStyle name="Currency 2 2 12 5 2" xfId="33545"/>
    <cellStyle name="Currency 2 2 12 6" xfId="13514"/>
    <cellStyle name="Currency 2 2 12 6 2" xfId="37520"/>
    <cellStyle name="Currency 2 2 12 7" xfId="13515"/>
    <cellStyle name="Currency 2 2 12 7 2" xfId="41534"/>
    <cellStyle name="Currency 2 2 12 8" xfId="45674"/>
    <cellStyle name="Currency 2 2 12 9" xfId="49769"/>
    <cellStyle name="Currency 2 2 13" xfId="13516"/>
    <cellStyle name="Currency 2 2 13 10" xfId="54102"/>
    <cellStyle name="Currency 2 2 13 11" xfId="26265"/>
    <cellStyle name="Currency 2 2 13 12" xfId="61080"/>
    <cellStyle name="Currency 2 2 13 2" xfId="13517"/>
    <cellStyle name="Currency 2 2 13 2 10" xfId="26266"/>
    <cellStyle name="Currency 2 2 13 2 11" xfId="61081"/>
    <cellStyle name="Currency 2 2 13 2 2" xfId="13518"/>
    <cellStyle name="Currency 2 2 13 2 2 2" xfId="13519"/>
    <cellStyle name="Currency 2 2 13 2 2 2 2" xfId="35916"/>
    <cellStyle name="Currency 2 2 13 2 2 3" xfId="13520"/>
    <cellStyle name="Currency 2 2 13 2 2 3 2" xfId="39822"/>
    <cellStyle name="Currency 2 2 13 2 2 4" xfId="13521"/>
    <cellStyle name="Currency 2 2 13 2 2 4 2" xfId="43868"/>
    <cellStyle name="Currency 2 2 13 2 2 5" xfId="47975"/>
    <cellStyle name="Currency 2 2 13 2 2 6" xfId="52107"/>
    <cellStyle name="Currency 2 2 13 2 2 7" xfId="56384"/>
    <cellStyle name="Currency 2 2 13 2 2 8" xfId="26267"/>
    <cellStyle name="Currency 2 2 13 2 2 9" xfId="61082"/>
    <cellStyle name="Currency 2 2 13 2 3" xfId="13522"/>
    <cellStyle name="Currency 2 2 13 2 3 2" xfId="31790"/>
    <cellStyle name="Currency 2 2 13 2 4" xfId="13523"/>
    <cellStyle name="Currency 2 2 13 2 4 2" xfId="33971"/>
    <cellStyle name="Currency 2 2 13 2 5" xfId="13524"/>
    <cellStyle name="Currency 2 2 13 2 5 2" xfId="37900"/>
    <cellStyle name="Currency 2 2 13 2 6" xfId="13525"/>
    <cellStyle name="Currency 2 2 13 2 6 2" xfId="41917"/>
    <cellStyle name="Currency 2 2 13 2 7" xfId="46053"/>
    <cellStyle name="Currency 2 2 13 2 8" xfId="50154"/>
    <cellStyle name="Currency 2 2 13 2 9" xfId="54462"/>
    <cellStyle name="Currency 2 2 13 3" xfId="13526"/>
    <cellStyle name="Currency 2 2 13 3 2" xfId="13527"/>
    <cellStyle name="Currency 2 2 13 3 2 2" xfId="35547"/>
    <cellStyle name="Currency 2 2 13 3 3" xfId="13528"/>
    <cellStyle name="Currency 2 2 13 3 3 2" xfId="39453"/>
    <cellStyle name="Currency 2 2 13 3 4" xfId="13529"/>
    <cellStyle name="Currency 2 2 13 3 4 2" xfId="43497"/>
    <cellStyle name="Currency 2 2 13 3 5" xfId="47606"/>
    <cellStyle name="Currency 2 2 13 3 6" xfId="51736"/>
    <cellStyle name="Currency 2 2 13 3 7" xfId="56015"/>
    <cellStyle name="Currency 2 2 13 3 8" xfId="26268"/>
    <cellStyle name="Currency 2 2 13 3 9" xfId="61083"/>
    <cellStyle name="Currency 2 2 13 4" xfId="13530"/>
    <cellStyle name="Currency 2 2 13 4 2" xfId="31789"/>
    <cellStyle name="Currency 2 2 13 5" xfId="13531"/>
    <cellStyle name="Currency 2 2 13 5 2" xfId="33556"/>
    <cellStyle name="Currency 2 2 13 6" xfId="13532"/>
    <cellStyle name="Currency 2 2 13 6 2" xfId="37531"/>
    <cellStyle name="Currency 2 2 13 7" xfId="13533"/>
    <cellStyle name="Currency 2 2 13 7 2" xfId="41544"/>
    <cellStyle name="Currency 2 2 13 8" xfId="45684"/>
    <cellStyle name="Currency 2 2 13 9" xfId="49782"/>
    <cellStyle name="Currency 2 2 14" xfId="13534"/>
    <cellStyle name="Currency 2 2 14 10" xfId="54117"/>
    <cellStyle name="Currency 2 2 14 11" xfId="26269"/>
    <cellStyle name="Currency 2 2 14 12" xfId="61084"/>
    <cellStyle name="Currency 2 2 14 2" xfId="13535"/>
    <cellStyle name="Currency 2 2 14 2 10" xfId="26270"/>
    <cellStyle name="Currency 2 2 14 2 11" xfId="61085"/>
    <cellStyle name="Currency 2 2 14 2 2" xfId="13536"/>
    <cellStyle name="Currency 2 2 14 2 2 2" xfId="13537"/>
    <cellStyle name="Currency 2 2 14 2 2 2 2" xfId="35917"/>
    <cellStyle name="Currency 2 2 14 2 2 3" xfId="13538"/>
    <cellStyle name="Currency 2 2 14 2 2 3 2" xfId="39823"/>
    <cellStyle name="Currency 2 2 14 2 2 4" xfId="13539"/>
    <cellStyle name="Currency 2 2 14 2 2 4 2" xfId="43869"/>
    <cellStyle name="Currency 2 2 14 2 2 5" xfId="47976"/>
    <cellStyle name="Currency 2 2 14 2 2 6" xfId="52108"/>
    <cellStyle name="Currency 2 2 14 2 2 7" xfId="56385"/>
    <cellStyle name="Currency 2 2 14 2 2 8" xfId="26271"/>
    <cellStyle name="Currency 2 2 14 2 2 9" xfId="61086"/>
    <cellStyle name="Currency 2 2 14 2 3" xfId="13540"/>
    <cellStyle name="Currency 2 2 14 2 3 2" xfId="31792"/>
    <cellStyle name="Currency 2 2 14 2 4" xfId="13541"/>
    <cellStyle name="Currency 2 2 14 2 4 2" xfId="33972"/>
    <cellStyle name="Currency 2 2 14 2 5" xfId="13542"/>
    <cellStyle name="Currency 2 2 14 2 5 2" xfId="37901"/>
    <cellStyle name="Currency 2 2 14 2 6" xfId="13543"/>
    <cellStyle name="Currency 2 2 14 2 6 2" xfId="41918"/>
    <cellStyle name="Currency 2 2 14 2 7" xfId="46054"/>
    <cellStyle name="Currency 2 2 14 2 8" xfId="50155"/>
    <cellStyle name="Currency 2 2 14 2 9" xfId="54463"/>
    <cellStyle name="Currency 2 2 14 3" xfId="13544"/>
    <cellStyle name="Currency 2 2 14 3 2" xfId="13545"/>
    <cellStyle name="Currency 2 2 14 3 2 2" xfId="35564"/>
    <cellStyle name="Currency 2 2 14 3 3" xfId="13546"/>
    <cellStyle name="Currency 2 2 14 3 3 2" xfId="39470"/>
    <cellStyle name="Currency 2 2 14 3 4" xfId="13547"/>
    <cellStyle name="Currency 2 2 14 3 4 2" xfId="43515"/>
    <cellStyle name="Currency 2 2 14 3 5" xfId="47623"/>
    <cellStyle name="Currency 2 2 14 3 6" xfId="51754"/>
    <cellStyle name="Currency 2 2 14 3 7" xfId="56032"/>
    <cellStyle name="Currency 2 2 14 3 8" xfId="26272"/>
    <cellStyle name="Currency 2 2 14 3 9" xfId="61087"/>
    <cellStyle name="Currency 2 2 14 4" xfId="13548"/>
    <cellStyle name="Currency 2 2 14 4 2" xfId="31791"/>
    <cellStyle name="Currency 2 2 14 5" xfId="13549"/>
    <cellStyle name="Currency 2 2 14 5 2" xfId="33573"/>
    <cellStyle name="Currency 2 2 14 6" xfId="13550"/>
    <cellStyle name="Currency 2 2 14 6 2" xfId="37548"/>
    <cellStyle name="Currency 2 2 14 7" xfId="13551"/>
    <cellStyle name="Currency 2 2 14 7 2" xfId="41562"/>
    <cellStyle name="Currency 2 2 14 8" xfId="45701"/>
    <cellStyle name="Currency 2 2 14 9" xfId="49800"/>
    <cellStyle name="Currency 2 2 15" xfId="13552"/>
    <cellStyle name="Currency 2 2 15 10" xfId="54135"/>
    <cellStyle name="Currency 2 2 15 11" xfId="26273"/>
    <cellStyle name="Currency 2 2 15 12" xfId="61088"/>
    <cellStyle name="Currency 2 2 15 2" xfId="13553"/>
    <cellStyle name="Currency 2 2 15 2 10" xfId="26274"/>
    <cellStyle name="Currency 2 2 15 2 11" xfId="61089"/>
    <cellStyle name="Currency 2 2 15 2 2" xfId="13554"/>
    <cellStyle name="Currency 2 2 15 2 2 2" xfId="13555"/>
    <cellStyle name="Currency 2 2 15 2 2 2 2" xfId="35918"/>
    <cellStyle name="Currency 2 2 15 2 2 3" xfId="13556"/>
    <cellStyle name="Currency 2 2 15 2 2 3 2" xfId="39824"/>
    <cellStyle name="Currency 2 2 15 2 2 4" xfId="13557"/>
    <cellStyle name="Currency 2 2 15 2 2 4 2" xfId="43870"/>
    <cellStyle name="Currency 2 2 15 2 2 5" xfId="47977"/>
    <cellStyle name="Currency 2 2 15 2 2 6" xfId="52109"/>
    <cellStyle name="Currency 2 2 15 2 2 7" xfId="56386"/>
    <cellStyle name="Currency 2 2 15 2 2 8" xfId="26275"/>
    <cellStyle name="Currency 2 2 15 2 2 9" xfId="61090"/>
    <cellStyle name="Currency 2 2 15 2 3" xfId="13558"/>
    <cellStyle name="Currency 2 2 15 2 3 2" xfId="31794"/>
    <cellStyle name="Currency 2 2 15 2 4" xfId="13559"/>
    <cellStyle name="Currency 2 2 15 2 4 2" xfId="33973"/>
    <cellStyle name="Currency 2 2 15 2 5" xfId="13560"/>
    <cellStyle name="Currency 2 2 15 2 5 2" xfId="37902"/>
    <cellStyle name="Currency 2 2 15 2 6" xfId="13561"/>
    <cellStyle name="Currency 2 2 15 2 6 2" xfId="41919"/>
    <cellStyle name="Currency 2 2 15 2 7" xfId="46055"/>
    <cellStyle name="Currency 2 2 15 2 8" xfId="50156"/>
    <cellStyle name="Currency 2 2 15 2 9" xfId="54464"/>
    <cellStyle name="Currency 2 2 15 3" xfId="13562"/>
    <cellStyle name="Currency 2 2 15 3 2" xfId="13563"/>
    <cellStyle name="Currency 2 2 15 3 2 2" xfId="35582"/>
    <cellStyle name="Currency 2 2 15 3 3" xfId="13564"/>
    <cellStyle name="Currency 2 2 15 3 3 2" xfId="39488"/>
    <cellStyle name="Currency 2 2 15 3 4" xfId="13565"/>
    <cellStyle name="Currency 2 2 15 3 4 2" xfId="43533"/>
    <cellStyle name="Currency 2 2 15 3 5" xfId="47641"/>
    <cellStyle name="Currency 2 2 15 3 6" xfId="51772"/>
    <cellStyle name="Currency 2 2 15 3 7" xfId="56050"/>
    <cellStyle name="Currency 2 2 15 3 8" xfId="26276"/>
    <cellStyle name="Currency 2 2 15 3 9" xfId="61091"/>
    <cellStyle name="Currency 2 2 15 4" xfId="13566"/>
    <cellStyle name="Currency 2 2 15 4 2" xfId="31793"/>
    <cellStyle name="Currency 2 2 15 5" xfId="13567"/>
    <cellStyle name="Currency 2 2 15 5 2" xfId="33591"/>
    <cellStyle name="Currency 2 2 15 6" xfId="13568"/>
    <cellStyle name="Currency 2 2 15 6 2" xfId="37566"/>
    <cellStyle name="Currency 2 2 15 7" xfId="13569"/>
    <cellStyle name="Currency 2 2 15 7 2" xfId="41580"/>
    <cellStyle name="Currency 2 2 15 8" xfId="45719"/>
    <cellStyle name="Currency 2 2 15 9" xfId="49818"/>
    <cellStyle name="Currency 2 2 16" xfId="13570"/>
    <cellStyle name="Currency 2 2 16 10" xfId="54149"/>
    <cellStyle name="Currency 2 2 16 11" xfId="26277"/>
    <cellStyle name="Currency 2 2 16 12" xfId="61092"/>
    <cellStyle name="Currency 2 2 16 2" xfId="13571"/>
    <cellStyle name="Currency 2 2 16 2 10" xfId="26278"/>
    <cellStyle name="Currency 2 2 16 2 11" xfId="61093"/>
    <cellStyle name="Currency 2 2 16 2 2" xfId="13572"/>
    <cellStyle name="Currency 2 2 16 2 2 2" xfId="13573"/>
    <cellStyle name="Currency 2 2 16 2 2 2 2" xfId="35919"/>
    <cellStyle name="Currency 2 2 16 2 2 3" xfId="13574"/>
    <cellStyle name="Currency 2 2 16 2 2 3 2" xfId="39825"/>
    <cellStyle name="Currency 2 2 16 2 2 4" xfId="13575"/>
    <cellStyle name="Currency 2 2 16 2 2 4 2" xfId="43871"/>
    <cellStyle name="Currency 2 2 16 2 2 5" xfId="47978"/>
    <cellStyle name="Currency 2 2 16 2 2 6" xfId="52110"/>
    <cellStyle name="Currency 2 2 16 2 2 7" xfId="56387"/>
    <cellStyle name="Currency 2 2 16 2 2 8" xfId="26279"/>
    <cellStyle name="Currency 2 2 16 2 2 9" xfId="61094"/>
    <cellStyle name="Currency 2 2 16 2 3" xfId="13576"/>
    <cellStyle name="Currency 2 2 16 2 3 2" xfId="31796"/>
    <cellStyle name="Currency 2 2 16 2 4" xfId="13577"/>
    <cellStyle name="Currency 2 2 16 2 4 2" xfId="33974"/>
    <cellStyle name="Currency 2 2 16 2 5" xfId="13578"/>
    <cellStyle name="Currency 2 2 16 2 5 2" xfId="37903"/>
    <cellStyle name="Currency 2 2 16 2 6" xfId="13579"/>
    <cellStyle name="Currency 2 2 16 2 6 2" xfId="41920"/>
    <cellStyle name="Currency 2 2 16 2 7" xfId="46056"/>
    <cellStyle name="Currency 2 2 16 2 8" xfId="50157"/>
    <cellStyle name="Currency 2 2 16 2 9" xfId="54465"/>
    <cellStyle name="Currency 2 2 16 3" xfId="13580"/>
    <cellStyle name="Currency 2 2 16 3 2" xfId="13581"/>
    <cellStyle name="Currency 2 2 16 3 2 2" xfId="35596"/>
    <cellStyle name="Currency 2 2 16 3 3" xfId="13582"/>
    <cellStyle name="Currency 2 2 16 3 3 2" xfId="39502"/>
    <cellStyle name="Currency 2 2 16 3 4" xfId="13583"/>
    <cellStyle name="Currency 2 2 16 3 4 2" xfId="43547"/>
    <cellStyle name="Currency 2 2 16 3 5" xfId="47655"/>
    <cellStyle name="Currency 2 2 16 3 6" xfId="51786"/>
    <cellStyle name="Currency 2 2 16 3 7" xfId="56064"/>
    <cellStyle name="Currency 2 2 16 3 8" xfId="26280"/>
    <cellStyle name="Currency 2 2 16 3 9" xfId="61095"/>
    <cellStyle name="Currency 2 2 16 4" xfId="13584"/>
    <cellStyle name="Currency 2 2 16 4 2" xfId="31795"/>
    <cellStyle name="Currency 2 2 16 5" xfId="13585"/>
    <cellStyle name="Currency 2 2 16 5 2" xfId="33605"/>
    <cellStyle name="Currency 2 2 16 6" xfId="13586"/>
    <cellStyle name="Currency 2 2 16 6 2" xfId="37580"/>
    <cellStyle name="Currency 2 2 16 7" xfId="13587"/>
    <cellStyle name="Currency 2 2 16 7 2" xfId="41594"/>
    <cellStyle name="Currency 2 2 16 8" xfId="45733"/>
    <cellStyle name="Currency 2 2 16 9" xfId="49832"/>
    <cellStyle name="Currency 2 2 17" xfId="13588"/>
    <cellStyle name="Currency 2 2 17 10" xfId="26281"/>
    <cellStyle name="Currency 2 2 17 11" xfId="61096"/>
    <cellStyle name="Currency 2 2 17 2" xfId="13589"/>
    <cellStyle name="Currency 2 2 17 2 2" xfId="13590"/>
    <cellStyle name="Currency 2 2 17 2 2 2" xfId="35920"/>
    <cellStyle name="Currency 2 2 17 2 3" xfId="13591"/>
    <cellStyle name="Currency 2 2 17 2 3 2" xfId="39826"/>
    <cellStyle name="Currency 2 2 17 2 4" xfId="13592"/>
    <cellStyle name="Currency 2 2 17 2 4 2" xfId="43872"/>
    <cellStyle name="Currency 2 2 17 2 5" xfId="47979"/>
    <cellStyle name="Currency 2 2 17 2 6" xfId="52111"/>
    <cellStyle name="Currency 2 2 17 2 7" xfId="56388"/>
    <cellStyle name="Currency 2 2 17 2 8" xfId="26282"/>
    <cellStyle name="Currency 2 2 17 2 9" xfId="61097"/>
    <cellStyle name="Currency 2 2 17 3" xfId="13593"/>
    <cellStyle name="Currency 2 2 17 3 2" xfId="31797"/>
    <cellStyle name="Currency 2 2 17 4" xfId="13594"/>
    <cellStyle name="Currency 2 2 17 4 2" xfId="33975"/>
    <cellStyle name="Currency 2 2 17 5" xfId="13595"/>
    <cellStyle name="Currency 2 2 17 5 2" xfId="37904"/>
    <cellStyle name="Currency 2 2 17 6" xfId="13596"/>
    <cellStyle name="Currency 2 2 17 6 2" xfId="41921"/>
    <cellStyle name="Currency 2 2 17 7" xfId="46057"/>
    <cellStyle name="Currency 2 2 17 8" xfId="50158"/>
    <cellStyle name="Currency 2 2 17 9" xfId="54466"/>
    <cellStyle name="Currency 2 2 18" xfId="13597"/>
    <cellStyle name="Currency 2 2 18 10" xfId="26283"/>
    <cellStyle name="Currency 2 2 18 11" xfId="61098"/>
    <cellStyle name="Currency 2 2 18 2" xfId="13598"/>
    <cellStyle name="Currency 2 2 18 2 2" xfId="13599"/>
    <cellStyle name="Currency 2 2 18 2 2 2" xfId="36120"/>
    <cellStyle name="Currency 2 2 18 2 3" xfId="13600"/>
    <cellStyle name="Currency 2 2 18 2 3 2" xfId="40026"/>
    <cellStyle name="Currency 2 2 18 2 4" xfId="13601"/>
    <cellStyle name="Currency 2 2 18 2 4 2" xfId="44087"/>
    <cellStyle name="Currency 2 2 18 2 5" xfId="48179"/>
    <cellStyle name="Currency 2 2 18 2 6" xfId="52326"/>
    <cellStyle name="Currency 2 2 18 2 7" xfId="56588"/>
    <cellStyle name="Currency 2 2 18 2 8" xfId="26284"/>
    <cellStyle name="Currency 2 2 18 2 9" xfId="61099"/>
    <cellStyle name="Currency 2 2 18 3" xfId="13602"/>
    <cellStyle name="Currency 2 2 18 3 2" xfId="31798"/>
    <cellStyle name="Currency 2 2 18 4" xfId="13603"/>
    <cellStyle name="Currency 2 2 18 4 2" xfId="34198"/>
    <cellStyle name="Currency 2 2 18 5" xfId="13604"/>
    <cellStyle name="Currency 2 2 18 5 2" xfId="38104"/>
    <cellStyle name="Currency 2 2 18 6" xfId="13605"/>
    <cellStyle name="Currency 2 2 18 6 2" xfId="42136"/>
    <cellStyle name="Currency 2 2 18 7" xfId="46257"/>
    <cellStyle name="Currency 2 2 18 8" xfId="50374"/>
    <cellStyle name="Currency 2 2 18 9" xfId="54666"/>
    <cellStyle name="Currency 2 2 19" xfId="13606"/>
    <cellStyle name="Currency 2 2 19 10" xfId="26285"/>
    <cellStyle name="Currency 2 2 19 11" xfId="61100"/>
    <cellStyle name="Currency 2 2 19 2" xfId="13607"/>
    <cellStyle name="Currency 2 2 19 2 2" xfId="13608"/>
    <cellStyle name="Currency 2 2 19 2 2 2" xfId="36136"/>
    <cellStyle name="Currency 2 2 19 2 3" xfId="13609"/>
    <cellStyle name="Currency 2 2 19 2 3 2" xfId="40042"/>
    <cellStyle name="Currency 2 2 19 2 4" xfId="13610"/>
    <cellStyle name="Currency 2 2 19 2 4 2" xfId="44103"/>
    <cellStyle name="Currency 2 2 19 2 5" xfId="48195"/>
    <cellStyle name="Currency 2 2 19 2 6" xfId="52342"/>
    <cellStyle name="Currency 2 2 19 2 7" xfId="56604"/>
    <cellStyle name="Currency 2 2 19 2 8" xfId="26286"/>
    <cellStyle name="Currency 2 2 19 2 9" xfId="61101"/>
    <cellStyle name="Currency 2 2 19 3" xfId="13611"/>
    <cellStyle name="Currency 2 2 19 3 2" xfId="31799"/>
    <cellStyle name="Currency 2 2 19 4" xfId="13612"/>
    <cellStyle name="Currency 2 2 19 4 2" xfId="34214"/>
    <cellStyle name="Currency 2 2 19 5" xfId="13613"/>
    <cellStyle name="Currency 2 2 19 5 2" xfId="38120"/>
    <cellStyle name="Currency 2 2 19 6" xfId="13614"/>
    <cellStyle name="Currency 2 2 19 6 2" xfId="42152"/>
    <cellStyle name="Currency 2 2 19 7" xfId="46273"/>
    <cellStyle name="Currency 2 2 19 8" xfId="50390"/>
    <cellStyle name="Currency 2 2 19 9" xfId="54682"/>
    <cellStyle name="Currency 2 2 2" xfId="13615"/>
    <cellStyle name="Currency 2 2 2 10" xfId="45233"/>
    <cellStyle name="Currency 2 2 2 11" xfId="49335"/>
    <cellStyle name="Currency 2 2 2 12" xfId="53761"/>
    <cellStyle name="Currency 2 2 2 13" xfId="26287"/>
    <cellStyle name="Currency 2 2 2 14" xfId="61102"/>
    <cellStyle name="Currency 2 2 2 2" xfId="13616"/>
    <cellStyle name="Currency 2 2 2 2 10" xfId="49450"/>
    <cellStyle name="Currency 2 2 2 2 11" xfId="53645"/>
    <cellStyle name="Currency 2 2 2 2 12" xfId="26288"/>
    <cellStyle name="Currency 2 2 2 2 13" xfId="61103"/>
    <cellStyle name="Currency 2 2 2 2 2" xfId="13617"/>
    <cellStyle name="Currency 2 2 2 2 2 10" xfId="54002"/>
    <cellStyle name="Currency 2 2 2 2 2 11" xfId="26289"/>
    <cellStyle name="Currency 2 2 2 2 2 12" xfId="61104"/>
    <cellStyle name="Currency 2 2 2 2 2 2" xfId="13618"/>
    <cellStyle name="Currency 2 2 2 2 2 2 10" xfId="26290"/>
    <cellStyle name="Currency 2 2 2 2 2 2 11" xfId="61105"/>
    <cellStyle name="Currency 2 2 2 2 2 2 2" xfId="13619"/>
    <cellStyle name="Currency 2 2 2 2 2 2 2 2" xfId="13620"/>
    <cellStyle name="Currency 2 2 2 2 2 2 2 2 2" xfId="35921"/>
    <cellStyle name="Currency 2 2 2 2 2 2 2 3" xfId="13621"/>
    <cellStyle name="Currency 2 2 2 2 2 2 2 3 2" xfId="39827"/>
    <cellStyle name="Currency 2 2 2 2 2 2 2 4" xfId="13622"/>
    <cellStyle name="Currency 2 2 2 2 2 2 2 4 2" xfId="43873"/>
    <cellStyle name="Currency 2 2 2 2 2 2 2 5" xfId="47980"/>
    <cellStyle name="Currency 2 2 2 2 2 2 2 6" xfId="52112"/>
    <cellStyle name="Currency 2 2 2 2 2 2 2 7" xfId="56389"/>
    <cellStyle name="Currency 2 2 2 2 2 2 2 8" xfId="26291"/>
    <cellStyle name="Currency 2 2 2 2 2 2 2 9" xfId="61106"/>
    <cellStyle name="Currency 2 2 2 2 2 2 3" xfId="13623"/>
    <cellStyle name="Currency 2 2 2 2 2 2 3 2" xfId="31803"/>
    <cellStyle name="Currency 2 2 2 2 2 2 4" xfId="13624"/>
    <cellStyle name="Currency 2 2 2 2 2 2 4 2" xfId="33976"/>
    <cellStyle name="Currency 2 2 2 2 2 2 5" xfId="13625"/>
    <cellStyle name="Currency 2 2 2 2 2 2 5 2" xfId="37905"/>
    <cellStyle name="Currency 2 2 2 2 2 2 6" xfId="13626"/>
    <cellStyle name="Currency 2 2 2 2 2 2 6 2" xfId="41922"/>
    <cellStyle name="Currency 2 2 2 2 2 2 7" xfId="46058"/>
    <cellStyle name="Currency 2 2 2 2 2 2 8" xfId="50159"/>
    <cellStyle name="Currency 2 2 2 2 2 2 9" xfId="54467"/>
    <cellStyle name="Currency 2 2 2 2 2 3" xfId="13627"/>
    <cellStyle name="Currency 2 2 2 2 2 3 2" xfId="13628"/>
    <cellStyle name="Currency 2 2 2 2 2 3 2 2" xfId="35441"/>
    <cellStyle name="Currency 2 2 2 2 2 3 3" xfId="13629"/>
    <cellStyle name="Currency 2 2 2 2 2 3 3 2" xfId="39347"/>
    <cellStyle name="Currency 2 2 2 2 2 3 4" xfId="13630"/>
    <cellStyle name="Currency 2 2 2 2 2 3 4 2" xfId="43389"/>
    <cellStyle name="Currency 2 2 2 2 2 3 5" xfId="47500"/>
    <cellStyle name="Currency 2 2 2 2 2 3 6" xfId="51628"/>
    <cellStyle name="Currency 2 2 2 2 2 3 7" xfId="55909"/>
    <cellStyle name="Currency 2 2 2 2 2 3 8" xfId="26292"/>
    <cellStyle name="Currency 2 2 2 2 2 3 9" xfId="61107"/>
    <cellStyle name="Currency 2 2 2 2 2 4" xfId="13631"/>
    <cellStyle name="Currency 2 2 2 2 2 4 2" xfId="31802"/>
    <cellStyle name="Currency 2 2 2 2 2 5" xfId="13632"/>
    <cellStyle name="Currency 2 2 2 2 2 5 2" xfId="33454"/>
    <cellStyle name="Currency 2 2 2 2 2 6" xfId="13633"/>
    <cellStyle name="Currency 2 2 2 2 2 6 2" xfId="37429"/>
    <cellStyle name="Currency 2 2 2 2 2 7" xfId="13634"/>
    <cellStyle name="Currency 2 2 2 2 2 7 2" xfId="41443"/>
    <cellStyle name="Currency 2 2 2 2 2 8" xfId="45583"/>
    <cellStyle name="Currency 2 2 2 2 2 9" xfId="49674"/>
    <cellStyle name="Currency 2 2 2 2 3" xfId="13635"/>
    <cellStyle name="Currency 2 2 2 2 3 10" xfId="26293"/>
    <cellStyle name="Currency 2 2 2 2 3 11" xfId="61108"/>
    <cellStyle name="Currency 2 2 2 2 3 2" xfId="13636"/>
    <cellStyle name="Currency 2 2 2 2 3 2 2" xfId="13637"/>
    <cellStyle name="Currency 2 2 2 2 3 2 2 2" xfId="35922"/>
    <cellStyle name="Currency 2 2 2 2 3 2 3" xfId="13638"/>
    <cellStyle name="Currency 2 2 2 2 3 2 3 2" xfId="39828"/>
    <cellStyle name="Currency 2 2 2 2 3 2 4" xfId="13639"/>
    <cellStyle name="Currency 2 2 2 2 3 2 4 2" xfId="43874"/>
    <cellStyle name="Currency 2 2 2 2 3 2 5" xfId="47981"/>
    <cellStyle name="Currency 2 2 2 2 3 2 6" xfId="52113"/>
    <cellStyle name="Currency 2 2 2 2 3 2 7" xfId="56390"/>
    <cellStyle name="Currency 2 2 2 2 3 2 8" xfId="26294"/>
    <cellStyle name="Currency 2 2 2 2 3 2 9" xfId="61109"/>
    <cellStyle name="Currency 2 2 2 2 3 3" xfId="13640"/>
    <cellStyle name="Currency 2 2 2 2 3 3 2" xfId="31804"/>
    <cellStyle name="Currency 2 2 2 2 3 4" xfId="13641"/>
    <cellStyle name="Currency 2 2 2 2 3 4 2" xfId="33977"/>
    <cellStyle name="Currency 2 2 2 2 3 5" xfId="13642"/>
    <cellStyle name="Currency 2 2 2 2 3 5 2" xfId="37906"/>
    <cellStyle name="Currency 2 2 2 2 3 6" xfId="13643"/>
    <cellStyle name="Currency 2 2 2 2 3 6 2" xfId="41923"/>
    <cellStyle name="Currency 2 2 2 2 3 7" xfId="46059"/>
    <cellStyle name="Currency 2 2 2 2 3 8" xfId="50160"/>
    <cellStyle name="Currency 2 2 2 2 3 9" xfId="54468"/>
    <cellStyle name="Currency 2 2 2 2 4" xfId="13644"/>
    <cellStyle name="Currency 2 2 2 2 4 2" xfId="13645"/>
    <cellStyle name="Currency 2 2 2 2 4 2 2" xfId="35223"/>
    <cellStyle name="Currency 2 2 2 2 4 3" xfId="13646"/>
    <cellStyle name="Currency 2 2 2 2 4 3 2" xfId="39129"/>
    <cellStyle name="Currency 2 2 2 2 4 4" xfId="13647"/>
    <cellStyle name="Currency 2 2 2 2 4 4 2" xfId="43167"/>
    <cellStyle name="Currency 2 2 2 2 4 5" xfId="47282"/>
    <cellStyle name="Currency 2 2 2 2 4 6" xfId="51406"/>
    <cellStyle name="Currency 2 2 2 2 4 7" xfId="55691"/>
    <cellStyle name="Currency 2 2 2 2 4 8" xfId="26295"/>
    <cellStyle name="Currency 2 2 2 2 4 9" xfId="61110"/>
    <cellStyle name="Currency 2 2 2 2 5" xfId="13648"/>
    <cellStyle name="Currency 2 2 2 2 5 2" xfId="31801"/>
    <cellStyle name="Currency 2 2 2 2 6" xfId="13649"/>
    <cellStyle name="Currency 2 2 2 2 6 2" xfId="33238"/>
    <cellStyle name="Currency 2 2 2 2 7" xfId="13650"/>
    <cellStyle name="Currency 2 2 2 2 7 2" xfId="37213"/>
    <cellStyle name="Currency 2 2 2 2 8" xfId="13651"/>
    <cellStyle name="Currency 2 2 2 2 8 2" xfId="41227"/>
    <cellStyle name="Currency 2 2 2 2 9" xfId="45367"/>
    <cellStyle name="Currency 2 2 2 3" xfId="13652"/>
    <cellStyle name="Currency 2 2 2 3 10" xfId="53886"/>
    <cellStyle name="Currency 2 2 2 3 11" xfId="26296"/>
    <cellStyle name="Currency 2 2 2 3 12" xfId="61111"/>
    <cellStyle name="Currency 2 2 2 3 2" xfId="13653"/>
    <cellStyle name="Currency 2 2 2 3 2 10" xfId="26297"/>
    <cellStyle name="Currency 2 2 2 3 2 11" xfId="61112"/>
    <cellStyle name="Currency 2 2 2 3 2 2" xfId="13654"/>
    <cellStyle name="Currency 2 2 2 3 2 2 2" xfId="13655"/>
    <cellStyle name="Currency 2 2 2 3 2 2 2 2" xfId="35923"/>
    <cellStyle name="Currency 2 2 2 3 2 2 3" xfId="13656"/>
    <cellStyle name="Currency 2 2 2 3 2 2 3 2" xfId="39829"/>
    <cellStyle name="Currency 2 2 2 3 2 2 4" xfId="13657"/>
    <cellStyle name="Currency 2 2 2 3 2 2 4 2" xfId="43875"/>
    <cellStyle name="Currency 2 2 2 3 2 2 5" xfId="47982"/>
    <cellStyle name="Currency 2 2 2 3 2 2 6" xfId="52114"/>
    <cellStyle name="Currency 2 2 2 3 2 2 7" xfId="56391"/>
    <cellStyle name="Currency 2 2 2 3 2 2 8" xfId="26298"/>
    <cellStyle name="Currency 2 2 2 3 2 2 9" xfId="61113"/>
    <cellStyle name="Currency 2 2 2 3 2 3" xfId="13658"/>
    <cellStyle name="Currency 2 2 2 3 2 3 2" xfId="31806"/>
    <cellStyle name="Currency 2 2 2 3 2 4" xfId="13659"/>
    <cellStyle name="Currency 2 2 2 3 2 4 2" xfId="33978"/>
    <cellStyle name="Currency 2 2 2 3 2 5" xfId="13660"/>
    <cellStyle name="Currency 2 2 2 3 2 5 2" xfId="37907"/>
    <cellStyle name="Currency 2 2 2 3 2 6" xfId="13661"/>
    <cellStyle name="Currency 2 2 2 3 2 6 2" xfId="41924"/>
    <cellStyle name="Currency 2 2 2 3 2 7" xfId="46060"/>
    <cellStyle name="Currency 2 2 2 3 2 8" xfId="50161"/>
    <cellStyle name="Currency 2 2 2 3 2 9" xfId="54469"/>
    <cellStyle name="Currency 2 2 2 3 3" xfId="13662"/>
    <cellStyle name="Currency 2 2 2 3 3 2" xfId="13663"/>
    <cellStyle name="Currency 2 2 2 3 3 2 2" xfId="35331"/>
    <cellStyle name="Currency 2 2 2 3 3 3" xfId="13664"/>
    <cellStyle name="Currency 2 2 2 3 3 3 2" xfId="39237"/>
    <cellStyle name="Currency 2 2 2 3 3 4" xfId="13665"/>
    <cellStyle name="Currency 2 2 2 3 3 4 2" xfId="43278"/>
    <cellStyle name="Currency 2 2 2 3 3 5" xfId="47390"/>
    <cellStyle name="Currency 2 2 2 3 3 6" xfId="51517"/>
    <cellStyle name="Currency 2 2 2 3 3 7" xfId="55799"/>
    <cellStyle name="Currency 2 2 2 3 3 8" xfId="26299"/>
    <cellStyle name="Currency 2 2 2 3 3 9" xfId="61114"/>
    <cellStyle name="Currency 2 2 2 3 4" xfId="13666"/>
    <cellStyle name="Currency 2 2 2 3 4 2" xfId="31805"/>
    <cellStyle name="Currency 2 2 2 3 5" xfId="13667"/>
    <cellStyle name="Currency 2 2 2 3 5 2" xfId="33344"/>
    <cellStyle name="Currency 2 2 2 3 6" xfId="13668"/>
    <cellStyle name="Currency 2 2 2 3 6 2" xfId="37319"/>
    <cellStyle name="Currency 2 2 2 3 7" xfId="13669"/>
    <cellStyle name="Currency 2 2 2 3 7 2" xfId="41333"/>
    <cellStyle name="Currency 2 2 2 3 8" xfId="45473"/>
    <cellStyle name="Currency 2 2 2 3 9" xfId="49563"/>
    <cellStyle name="Currency 2 2 2 4" xfId="13670"/>
    <cellStyle name="Currency 2 2 2 4 10" xfId="26300"/>
    <cellStyle name="Currency 2 2 2 4 11" xfId="61115"/>
    <cellStyle name="Currency 2 2 2 4 2" xfId="13671"/>
    <cellStyle name="Currency 2 2 2 4 2 2" xfId="13672"/>
    <cellStyle name="Currency 2 2 2 4 2 2 2" xfId="35924"/>
    <cellStyle name="Currency 2 2 2 4 2 3" xfId="13673"/>
    <cellStyle name="Currency 2 2 2 4 2 3 2" xfId="39830"/>
    <cellStyle name="Currency 2 2 2 4 2 4" xfId="13674"/>
    <cellStyle name="Currency 2 2 2 4 2 4 2" xfId="43876"/>
    <cellStyle name="Currency 2 2 2 4 2 5" xfId="47983"/>
    <cellStyle name="Currency 2 2 2 4 2 6" xfId="52115"/>
    <cellStyle name="Currency 2 2 2 4 2 7" xfId="56392"/>
    <cellStyle name="Currency 2 2 2 4 2 8" xfId="26301"/>
    <cellStyle name="Currency 2 2 2 4 2 9" xfId="61116"/>
    <cellStyle name="Currency 2 2 2 4 3" xfId="13675"/>
    <cellStyle name="Currency 2 2 2 4 3 2" xfId="31807"/>
    <cellStyle name="Currency 2 2 2 4 4" xfId="13676"/>
    <cellStyle name="Currency 2 2 2 4 4 2" xfId="33979"/>
    <cellStyle name="Currency 2 2 2 4 5" xfId="13677"/>
    <cellStyle name="Currency 2 2 2 4 5 2" xfId="37908"/>
    <cellStyle name="Currency 2 2 2 4 6" xfId="13678"/>
    <cellStyle name="Currency 2 2 2 4 6 2" xfId="41925"/>
    <cellStyle name="Currency 2 2 2 4 7" xfId="46061"/>
    <cellStyle name="Currency 2 2 2 4 8" xfId="50162"/>
    <cellStyle name="Currency 2 2 2 4 9" xfId="54470"/>
    <cellStyle name="Currency 2 2 2 5" xfId="13679"/>
    <cellStyle name="Currency 2 2 2 5 2" xfId="13680"/>
    <cellStyle name="Currency 2 2 2 5 2 2" xfId="35113"/>
    <cellStyle name="Currency 2 2 2 5 3" xfId="13681"/>
    <cellStyle name="Currency 2 2 2 5 3 2" xfId="39019"/>
    <cellStyle name="Currency 2 2 2 5 4" xfId="13682"/>
    <cellStyle name="Currency 2 2 2 5 4 2" xfId="43052"/>
    <cellStyle name="Currency 2 2 2 5 5" xfId="47172"/>
    <cellStyle name="Currency 2 2 2 5 6" xfId="51291"/>
    <cellStyle name="Currency 2 2 2 5 7" xfId="55581"/>
    <cellStyle name="Currency 2 2 2 5 8" xfId="26302"/>
    <cellStyle name="Currency 2 2 2 5 9" xfId="61117"/>
    <cellStyle name="Currency 2 2 2 6" xfId="13683"/>
    <cellStyle name="Currency 2 2 2 6 2" xfId="57825"/>
    <cellStyle name="Currency 2 2 2 6 3" xfId="31800"/>
    <cellStyle name="Currency 2 2 2 7" xfId="13684"/>
    <cellStyle name="Currency 2 2 2 7 2" xfId="33073"/>
    <cellStyle name="Currency 2 2 2 8" xfId="13685"/>
    <cellStyle name="Currency 2 2 2 8 2" xfId="37087"/>
    <cellStyle name="Currency 2 2 2 9" xfId="13686"/>
    <cellStyle name="Currency 2 2 2 9 2" xfId="41096"/>
    <cellStyle name="Currency 2 2 20" xfId="13687"/>
    <cellStyle name="Currency 2 2 20 10" xfId="26303"/>
    <cellStyle name="Currency 2 2 20 11" xfId="61118"/>
    <cellStyle name="Currency 2 2 20 2" xfId="13688"/>
    <cellStyle name="Currency 2 2 20 2 2" xfId="13689"/>
    <cellStyle name="Currency 2 2 20 2 2 2" xfId="36152"/>
    <cellStyle name="Currency 2 2 20 2 3" xfId="13690"/>
    <cellStyle name="Currency 2 2 20 2 3 2" xfId="40058"/>
    <cellStyle name="Currency 2 2 20 2 4" xfId="13691"/>
    <cellStyle name="Currency 2 2 20 2 4 2" xfId="44119"/>
    <cellStyle name="Currency 2 2 20 2 5" xfId="48211"/>
    <cellStyle name="Currency 2 2 20 2 6" xfId="52358"/>
    <cellStyle name="Currency 2 2 20 2 7" xfId="56620"/>
    <cellStyle name="Currency 2 2 20 2 8" xfId="26304"/>
    <cellStyle name="Currency 2 2 20 2 9" xfId="61119"/>
    <cellStyle name="Currency 2 2 20 3" xfId="13692"/>
    <cellStyle name="Currency 2 2 20 3 2" xfId="31808"/>
    <cellStyle name="Currency 2 2 20 4" xfId="13693"/>
    <cellStyle name="Currency 2 2 20 4 2" xfId="34230"/>
    <cellStyle name="Currency 2 2 20 5" xfId="13694"/>
    <cellStyle name="Currency 2 2 20 5 2" xfId="38136"/>
    <cellStyle name="Currency 2 2 20 6" xfId="13695"/>
    <cellStyle name="Currency 2 2 20 6 2" xfId="42168"/>
    <cellStyle name="Currency 2 2 20 7" xfId="46289"/>
    <cellStyle name="Currency 2 2 20 8" xfId="50406"/>
    <cellStyle name="Currency 2 2 20 9" xfId="54698"/>
    <cellStyle name="Currency 2 2 21" xfId="13696"/>
    <cellStyle name="Currency 2 2 21 10" xfId="26305"/>
    <cellStyle name="Currency 2 2 21 11" xfId="61120"/>
    <cellStyle name="Currency 2 2 21 2" xfId="13697"/>
    <cellStyle name="Currency 2 2 21 2 2" xfId="13698"/>
    <cellStyle name="Currency 2 2 21 2 2 2" xfId="36170"/>
    <cellStyle name="Currency 2 2 21 2 3" xfId="13699"/>
    <cellStyle name="Currency 2 2 21 2 3 2" xfId="40076"/>
    <cellStyle name="Currency 2 2 21 2 4" xfId="13700"/>
    <cellStyle name="Currency 2 2 21 2 4 2" xfId="44137"/>
    <cellStyle name="Currency 2 2 21 2 5" xfId="48229"/>
    <cellStyle name="Currency 2 2 21 2 6" xfId="52376"/>
    <cellStyle name="Currency 2 2 21 2 7" xfId="56638"/>
    <cellStyle name="Currency 2 2 21 2 8" xfId="26306"/>
    <cellStyle name="Currency 2 2 21 2 9" xfId="61121"/>
    <cellStyle name="Currency 2 2 21 3" xfId="13701"/>
    <cellStyle name="Currency 2 2 21 3 2" xfId="31809"/>
    <cellStyle name="Currency 2 2 21 4" xfId="13702"/>
    <cellStyle name="Currency 2 2 21 4 2" xfId="34248"/>
    <cellStyle name="Currency 2 2 21 5" xfId="13703"/>
    <cellStyle name="Currency 2 2 21 5 2" xfId="38154"/>
    <cellStyle name="Currency 2 2 21 6" xfId="13704"/>
    <cellStyle name="Currency 2 2 21 6 2" xfId="42186"/>
    <cellStyle name="Currency 2 2 21 7" xfId="46307"/>
    <cellStyle name="Currency 2 2 21 8" xfId="50424"/>
    <cellStyle name="Currency 2 2 21 9" xfId="54716"/>
    <cellStyle name="Currency 2 2 22" xfId="13705"/>
    <cellStyle name="Currency 2 2 22 10" xfId="26307"/>
    <cellStyle name="Currency 2 2 22 11" xfId="61122"/>
    <cellStyle name="Currency 2 2 22 2" xfId="13706"/>
    <cellStyle name="Currency 2 2 22 2 2" xfId="13707"/>
    <cellStyle name="Currency 2 2 22 2 2 2" xfId="36184"/>
    <cellStyle name="Currency 2 2 22 2 3" xfId="13708"/>
    <cellStyle name="Currency 2 2 22 2 3 2" xfId="40090"/>
    <cellStyle name="Currency 2 2 22 2 4" xfId="13709"/>
    <cellStyle name="Currency 2 2 22 2 4 2" xfId="44151"/>
    <cellStyle name="Currency 2 2 22 2 5" xfId="48243"/>
    <cellStyle name="Currency 2 2 22 2 6" xfId="52390"/>
    <cellStyle name="Currency 2 2 22 2 7" xfId="56652"/>
    <cellStyle name="Currency 2 2 22 2 8" xfId="26308"/>
    <cellStyle name="Currency 2 2 22 2 9" xfId="61123"/>
    <cellStyle name="Currency 2 2 22 3" xfId="13710"/>
    <cellStyle name="Currency 2 2 22 3 2" xfId="31810"/>
    <cellStyle name="Currency 2 2 22 4" xfId="13711"/>
    <cellStyle name="Currency 2 2 22 4 2" xfId="34262"/>
    <cellStyle name="Currency 2 2 22 5" xfId="13712"/>
    <cellStyle name="Currency 2 2 22 5 2" xfId="38168"/>
    <cellStyle name="Currency 2 2 22 6" xfId="13713"/>
    <cellStyle name="Currency 2 2 22 6 2" xfId="42200"/>
    <cellStyle name="Currency 2 2 22 7" xfId="46321"/>
    <cellStyle name="Currency 2 2 22 8" xfId="50438"/>
    <cellStyle name="Currency 2 2 22 9" xfId="54730"/>
    <cellStyle name="Currency 2 2 23" xfId="13714"/>
    <cellStyle name="Currency 2 2 23 10" xfId="26309"/>
    <cellStyle name="Currency 2 2 23 11" xfId="61124"/>
    <cellStyle name="Currency 2 2 23 2" xfId="13715"/>
    <cellStyle name="Currency 2 2 23 2 2" xfId="13716"/>
    <cellStyle name="Currency 2 2 23 2 2 2" xfId="36235"/>
    <cellStyle name="Currency 2 2 23 2 3" xfId="13717"/>
    <cellStyle name="Currency 2 2 23 2 3 2" xfId="40141"/>
    <cellStyle name="Currency 2 2 23 2 4" xfId="13718"/>
    <cellStyle name="Currency 2 2 23 2 4 2" xfId="44202"/>
    <cellStyle name="Currency 2 2 23 2 5" xfId="48294"/>
    <cellStyle name="Currency 2 2 23 2 6" xfId="52441"/>
    <cellStyle name="Currency 2 2 23 2 7" xfId="56703"/>
    <cellStyle name="Currency 2 2 23 2 8" xfId="26310"/>
    <cellStyle name="Currency 2 2 23 2 9" xfId="61125"/>
    <cellStyle name="Currency 2 2 23 3" xfId="13719"/>
    <cellStyle name="Currency 2 2 23 3 2" xfId="31811"/>
    <cellStyle name="Currency 2 2 23 4" xfId="13720"/>
    <cellStyle name="Currency 2 2 23 4 2" xfId="34313"/>
    <cellStyle name="Currency 2 2 23 5" xfId="13721"/>
    <cellStyle name="Currency 2 2 23 5 2" xfId="38219"/>
    <cellStyle name="Currency 2 2 23 6" xfId="13722"/>
    <cellStyle name="Currency 2 2 23 6 2" xfId="42251"/>
    <cellStyle name="Currency 2 2 23 7" xfId="46372"/>
    <cellStyle name="Currency 2 2 23 8" xfId="50489"/>
    <cellStyle name="Currency 2 2 23 9" xfId="54781"/>
    <cellStyle name="Currency 2 2 24" xfId="13723"/>
    <cellStyle name="Currency 2 2 24 10" xfId="26311"/>
    <cellStyle name="Currency 2 2 24 11" xfId="61126"/>
    <cellStyle name="Currency 2 2 24 2" xfId="13724"/>
    <cellStyle name="Currency 2 2 24 2 2" xfId="13725"/>
    <cellStyle name="Currency 2 2 24 2 2 2" xfId="36289"/>
    <cellStyle name="Currency 2 2 24 2 3" xfId="13726"/>
    <cellStyle name="Currency 2 2 24 2 3 2" xfId="40195"/>
    <cellStyle name="Currency 2 2 24 2 4" xfId="13727"/>
    <cellStyle name="Currency 2 2 24 2 4 2" xfId="44256"/>
    <cellStyle name="Currency 2 2 24 2 5" xfId="48348"/>
    <cellStyle name="Currency 2 2 24 2 6" xfId="52495"/>
    <cellStyle name="Currency 2 2 24 2 7" xfId="56757"/>
    <cellStyle name="Currency 2 2 24 2 8" xfId="26312"/>
    <cellStyle name="Currency 2 2 24 2 9" xfId="61127"/>
    <cellStyle name="Currency 2 2 24 3" xfId="13728"/>
    <cellStyle name="Currency 2 2 24 3 2" xfId="31812"/>
    <cellStyle name="Currency 2 2 24 4" xfId="13729"/>
    <cellStyle name="Currency 2 2 24 4 2" xfId="34367"/>
    <cellStyle name="Currency 2 2 24 5" xfId="13730"/>
    <cellStyle name="Currency 2 2 24 5 2" xfId="38273"/>
    <cellStyle name="Currency 2 2 24 6" xfId="13731"/>
    <cellStyle name="Currency 2 2 24 6 2" xfId="42305"/>
    <cellStyle name="Currency 2 2 24 7" xfId="46426"/>
    <cellStyle name="Currency 2 2 24 8" xfId="50543"/>
    <cellStyle name="Currency 2 2 24 9" xfId="54835"/>
    <cellStyle name="Currency 2 2 25" xfId="13732"/>
    <cellStyle name="Currency 2 2 25 10" xfId="26313"/>
    <cellStyle name="Currency 2 2 25 11" xfId="61128"/>
    <cellStyle name="Currency 2 2 25 2" xfId="13733"/>
    <cellStyle name="Currency 2 2 25 2 2" xfId="13734"/>
    <cellStyle name="Currency 2 2 25 2 2 2" xfId="36343"/>
    <cellStyle name="Currency 2 2 25 2 3" xfId="13735"/>
    <cellStyle name="Currency 2 2 25 2 3 2" xfId="40249"/>
    <cellStyle name="Currency 2 2 25 2 4" xfId="13736"/>
    <cellStyle name="Currency 2 2 25 2 4 2" xfId="44310"/>
    <cellStyle name="Currency 2 2 25 2 5" xfId="48402"/>
    <cellStyle name="Currency 2 2 25 2 6" xfId="52549"/>
    <cellStyle name="Currency 2 2 25 2 7" xfId="56811"/>
    <cellStyle name="Currency 2 2 25 2 8" xfId="26314"/>
    <cellStyle name="Currency 2 2 25 2 9" xfId="61129"/>
    <cellStyle name="Currency 2 2 25 3" xfId="13737"/>
    <cellStyle name="Currency 2 2 25 3 2" xfId="31813"/>
    <cellStyle name="Currency 2 2 25 4" xfId="13738"/>
    <cellStyle name="Currency 2 2 25 4 2" xfId="34421"/>
    <cellStyle name="Currency 2 2 25 5" xfId="13739"/>
    <cellStyle name="Currency 2 2 25 5 2" xfId="38327"/>
    <cellStyle name="Currency 2 2 25 6" xfId="13740"/>
    <cellStyle name="Currency 2 2 25 6 2" xfId="42359"/>
    <cellStyle name="Currency 2 2 25 7" xfId="46480"/>
    <cellStyle name="Currency 2 2 25 8" xfId="50597"/>
    <cellStyle name="Currency 2 2 25 9" xfId="54889"/>
    <cellStyle name="Currency 2 2 26" xfId="13741"/>
    <cellStyle name="Currency 2 2 26 10" xfId="26315"/>
    <cellStyle name="Currency 2 2 26 11" xfId="61130"/>
    <cellStyle name="Currency 2 2 26 2" xfId="13742"/>
    <cellStyle name="Currency 2 2 26 2 2" xfId="13743"/>
    <cellStyle name="Currency 2 2 26 2 2 2" xfId="36395"/>
    <cellStyle name="Currency 2 2 26 2 3" xfId="13744"/>
    <cellStyle name="Currency 2 2 26 2 3 2" xfId="40301"/>
    <cellStyle name="Currency 2 2 26 2 4" xfId="13745"/>
    <cellStyle name="Currency 2 2 26 2 4 2" xfId="44362"/>
    <cellStyle name="Currency 2 2 26 2 5" xfId="48454"/>
    <cellStyle name="Currency 2 2 26 2 6" xfId="52601"/>
    <cellStyle name="Currency 2 2 26 2 7" xfId="56863"/>
    <cellStyle name="Currency 2 2 26 2 8" xfId="26316"/>
    <cellStyle name="Currency 2 2 26 2 9" xfId="61131"/>
    <cellStyle name="Currency 2 2 26 3" xfId="13746"/>
    <cellStyle name="Currency 2 2 26 3 2" xfId="31814"/>
    <cellStyle name="Currency 2 2 26 4" xfId="13747"/>
    <cellStyle name="Currency 2 2 26 4 2" xfId="34473"/>
    <cellStyle name="Currency 2 2 26 5" xfId="13748"/>
    <cellStyle name="Currency 2 2 26 5 2" xfId="38379"/>
    <cellStyle name="Currency 2 2 26 6" xfId="13749"/>
    <cellStyle name="Currency 2 2 26 6 2" xfId="42411"/>
    <cellStyle name="Currency 2 2 26 7" xfId="46532"/>
    <cellStyle name="Currency 2 2 26 8" xfId="50649"/>
    <cellStyle name="Currency 2 2 26 9" xfId="54941"/>
    <cellStyle name="Currency 2 2 27" xfId="13750"/>
    <cellStyle name="Currency 2 2 27 10" xfId="26317"/>
    <cellStyle name="Currency 2 2 27 11" xfId="61132"/>
    <cellStyle name="Currency 2 2 27 2" xfId="13751"/>
    <cellStyle name="Currency 2 2 27 2 2" xfId="13752"/>
    <cellStyle name="Currency 2 2 27 2 2 2" xfId="36448"/>
    <cellStyle name="Currency 2 2 27 2 3" xfId="13753"/>
    <cellStyle name="Currency 2 2 27 2 3 2" xfId="40354"/>
    <cellStyle name="Currency 2 2 27 2 4" xfId="13754"/>
    <cellStyle name="Currency 2 2 27 2 4 2" xfId="44415"/>
    <cellStyle name="Currency 2 2 27 2 5" xfId="48507"/>
    <cellStyle name="Currency 2 2 27 2 6" xfId="52654"/>
    <cellStyle name="Currency 2 2 27 2 7" xfId="56916"/>
    <cellStyle name="Currency 2 2 27 2 8" xfId="26318"/>
    <cellStyle name="Currency 2 2 27 2 9" xfId="61133"/>
    <cellStyle name="Currency 2 2 27 3" xfId="13755"/>
    <cellStyle name="Currency 2 2 27 3 2" xfId="31815"/>
    <cellStyle name="Currency 2 2 27 4" xfId="13756"/>
    <cellStyle name="Currency 2 2 27 4 2" xfId="34525"/>
    <cellStyle name="Currency 2 2 27 5" xfId="13757"/>
    <cellStyle name="Currency 2 2 27 5 2" xfId="38431"/>
    <cellStyle name="Currency 2 2 27 6" xfId="13758"/>
    <cellStyle name="Currency 2 2 27 6 2" xfId="42464"/>
    <cellStyle name="Currency 2 2 27 7" xfId="46584"/>
    <cellStyle name="Currency 2 2 27 8" xfId="50703"/>
    <cellStyle name="Currency 2 2 27 9" xfId="54993"/>
    <cellStyle name="Currency 2 2 28" xfId="13759"/>
    <cellStyle name="Currency 2 2 28 10" xfId="26319"/>
    <cellStyle name="Currency 2 2 28 11" xfId="61134"/>
    <cellStyle name="Currency 2 2 28 2" xfId="13760"/>
    <cellStyle name="Currency 2 2 28 2 2" xfId="13761"/>
    <cellStyle name="Currency 2 2 28 2 2 2" xfId="36501"/>
    <cellStyle name="Currency 2 2 28 2 3" xfId="13762"/>
    <cellStyle name="Currency 2 2 28 2 3 2" xfId="40407"/>
    <cellStyle name="Currency 2 2 28 2 4" xfId="13763"/>
    <cellStyle name="Currency 2 2 28 2 4 2" xfId="44468"/>
    <cellStyle name="Currency 2 2 28 2 5" xfId="48560"/>
    <cellStyle name="Currency 2 2 28 2 6" xfId="52707"/>
    <cellStyle name="Currency 2 2 28 2 7" xfId="56969"/>
    <cellStyle name="Currency 2 2 28 2 8" xfId="26320"/>
    <cellStyle name="Currency 2 2 28 2 9" xfId="61135"/>
    <cellStyle name="Currency 2 2 28 3" xfId="13764"/>
    <cellStyle name="Currency 2 2 28 3 2" xfId="31816"/>
    <cellStyle name="Currency 2 2 28 4" xfId="13765"/>
    <cellStyle name="Currency 2 2 28 4 2" xfId="34578"/>
    <cellStyle name="Currency 2 2 28 5" xfId="13766"/>
    <cellStyle name="Currency 2 2 28 5 2" xfId="38484"/>
    <cellStyle name="Currency 2 2 28 6" xfId="13767"/>
    <cellStyle name="Currency 2 2 28 6 2" xfId="42517"/>
    <cellStyle name="Currency 2 2 28 7" xfId="46637"/>
    <cellStyle name="Currency 2 2 28 8" xfId="50756"/>
    <cellStyle name="Currency 2 2 28 9" xfId="55046"/>
    <cellStyle name="Currency 2 2 29" xfId="13768"/>
    <cellStyle name="Currency 2 2 29 10" xfId="26321"/>
    <cellStyle name="Currency 2 2 29 11" xfId="61136"/>
    <cellStyle name="Currency 2 2 29 2" xfId="13769"/>
    <cellStyle name="Currency 2 2 29 2 2" xfId="13770"/>
    <cellStyle name="Currency 2 2 29 2 2 2" xfId="36561"/>
    <cellStyle name="Currency 2 2 29 2 3" xfId="13771"/>
    <cellStyle name="Currency 2 2 29 2 3 2" xfId="40467"/>
    <cellStyle name="Currency 2 2 29 2 4" xfId="13772"/>
    <cellStyle name="Currency 2 2 29 2 4 2" xfId="44528"/>
    <cellStyle name="Currency 2 2 29 2 5" xfId="48620"/>
    <cellStyle name="Currency 2 2 29 2 6" xfId="52767"/>
    <cellStyle name="Currency 2 2 29 2 7" xfId="57029"/>
    <cellStyle name="Currency 2 2 29 2 8" xfId="26322"/>
    <cellStyle name="Currency 2 2 29 2 9" xfId="61137"/>
    <cellStyle name="Currency 2 2 29 3" xfId="13773"/>
    <cellStyle name="Currency 2 2 29 3 2" xfId="31817"/>
    <cellStyle name="Currency 2 2 29 4" xfId="13774"/>
    <cellStyle name="Currency 2 2 29 4 2" xfId="34638"/>
    <cellStyle name="Currency 2 2 29 5" xfId="13775"/>
    <cellStyle name="Currency 2 2 29 5 2" xfId="38544"/>
    <cellStyle name="Currency 2 2 29 6" xfId="13776"/>
    <cellStyle name="Currency 2 2 29 6 2" xfId="42577"/>
    <cellStyle name="Currency 2 2 29 7" xfId="46697"/>
    <cellStyle name="Currency 2 2 29 8" xfId="50816"/>
    <cellStyle name="Currency 2 2 29 9" xfId="55106"/>
    <cellStyle name="Currency 2 2 3" xfId="13777"/>
    <cellStyle name="Currency 2 2 3 10" xfId="45303"/>
    <cellStyle name="Currency 2 2 3 11" xfId="49356"/>
    <cellStyle name="Currency 2 2 3 12" xfId="53860"/>
    <cellStyle name="Currency 2 2 3 13" xfId="26323"/>
    <cellStyle name="Currency 2 2 3 14" xfId="61138"/>
    <cellStyle name="Currency 2 2 3 2" xfId="13778"/>
    <cellStyle name="Currency 2 2 3 2 10" xfId="49473"/>
    <cellStyle name="Currency 2 2 3 2 11" xfId="53650"/>
    <cellStyle name="Currency 2 2 3 2 12" xfId="26324"/>
    <cellStyle name="Currency 2 2 3 2 13" xfId="61139"/>
    <cellStyle name="Currency 2 2 3 2 2" xfId="13779"/>
    <cellStyle name="Currency 2 2 3 2 2 10" xfId="54023"/>
    <cellStyle name="Currency 2 2 3 2 2 11" xfId="26325"/>
    <cellStyle name="Currency 2 2 3 2 2 12" xfId="61140"/>
    <cellStyle name="Currency 2 2 3 2 2 2" xfId="13780"/>
    <cellStyle name="Currency 2 2 3 2 2 2 10" xfId="26326"/>
    <cellStyle name="Currency 2 2 3 2 2 2 11" xfId="61141"/>
    <cellStyle name="Currency 2 2 3 2 2 2 2" xfId="13781"/>
    <cellStyle name="Currency 2 2 3 2 2 2 2 2" xfId="13782"/>
    <cellStyle name="Currency 2 2 3 2 2 2 2 2 2" xfId="35925"/>
    <cellStyle name="Currency 2 2 3 2 2 2 2 3" xfId="13783"/>
    <cellStyle name="Currency 2 2 3 2 2 2 2 3 2" xfId="39831"/>
    <cellStyle name="Currency 2 2 3 2 2 2 2 4" xfId="13784"/>
    <cellStyle name="Currency 2 2 3 2 2 2 2 4 2" xfId="43877"/>
    <cellStyle name="Currency 2 2 3 2 2 2 2 5" xfId="47984"/>
    <cellStyle name="Currency 2 2 3 2 2 2 2 6" xfId="52116"/>
    <cellStyle name="Currency 2 2 3 2 2 2 2 7" xfId="56393"/>
    <cellStyle name="Currency 2 2 3 2 2 2 2 8" xfId="26327"/>
    <cellStyle name="Currency 2 2 3 2 2 2 2 9" xfId="61142"/>
    <cellStyle name="Currency 2 2 3 2 2 2 3" xfId="13785"/>
    <cellStyle name="Currency 2 2 3 2 2 2 3 2" xfId="31821"/>
    <cellStyle name="Currency 2 2 3 2 2 2 4" xfId="13786"/>
    <cellStyle name="Currency 2 2 3 2 2 2 4 2" xfId="33980"/>
    <cellStyle name="Currency 2 2 3 2 2 2 5" xfId="13787"/>
    <cellStyle name="Currency 2 2 3 2 2 2 5 2" xfId="37909"/>
    <cellStyle name="Currency 2 2 3 2 2 2 6" xfId="13788"/>
    <cellStyle name="Currency 2 2 3 2 2 2 6 2" xfId="41926"/>
    <cellStyle name="Currency 2 2 3 2 2 2 7" xfId="46062"/>
    <cellStyle name="Currency 2 2 3 2 2 2 8" xfId="50163"/>
    <cellStyle name="Currency 2 2 3 2 2 2 9" xfId="54471"/>
    <cellStyle name="Currency 2 2 3 2 2 3" xfId="13789"/>
    <cellStyle name="Currency 2 2 3 2 2 3 2" xfId="13790"/>
    <cellStyle name="Currency 2 2 3 2 2 3 2 2" xfId="35462"/>
    <cellStyle name="Currency 2 2 3 2 2 3 3" xfId="13791"/>
    <cellStyle name="Currency 2 2 3 2 2 3 3 2" xfId="39368"/>
    <cellStyle name="Currency 2 2 3 2 2 3 4" xfId="13792"/>
    <cellStyle name="Currency 2 2 3 2 2 3 4 2" xfId="43410"/>
    <cellStyle name="Currency 2 2 3 2 2 3 5" xfId="47521"/>
    <cellStyle name="Currency 2 2 3 2 2 3 6" xfId="51649"/>
    <cellStyle name="Currency 2 2 3 2 2 3 7" xfId="55930"/>
    <cellStyle name="Currency 2 2 3 2 2 3 8" xfId="26328"/>
    <cellStyle name="Currency 2 2 3 2 2 3 9" xfId="61143"/>
    <cellStyle name="Currency 2 2 3 2 2 4" xfId="13793"/>
    <cellStyle name="Currency 2 2 3 2 2 4 2" xfId="31820"/>
    <cellStyle name="Currency 2 2 3 2 2 5" xfId="13794"/>
    <cellStyle name="Currency 2 2 3 2 2 5 2" xfId="33475"/>
    <cellStyle name="Currency 2 2 3 2 2 6" xfId="13795"/>
    <cellStyle name="Currency 2 2 3 2 2 6 2" xfId="37450"/>
    <cellStyle name="Currency 2 2 3 2 2 7" xfId="13796"/>
    <cellStyle name="Currency 2 2 3 2 2 7 2" xfId="41464"/>
    <cellStyle name="Currency 2 2 3 2 2 8" xfId="45604"/>
    <cellStyle name="Currency 2 2 3 2 2 9" xfId="49695"/>
    <cellStyle name="Currency 2 2 3 2 3" xfId="13797"/>
    <cellStyle name="Currency 2 2 3 2 3 10" xfId="26329"/>
    <cellStyle name="Currency 2 2 3 2 3 11" xfId="61144"/>
    <cellStyle name="Currency 2 2 3 2 3 2" xfId="13798"/>
    <cellStyle name="Currency 2 2 3 2 3 2 2" xfId="13799"/>
    <cellStyle name="Currency 2 2 3 2 3 2 2 2" xfId="35926"/>
    <cellStyle name="Currency 2 2 3 2 3 2 3" xfId="13800"/>
    <cellStyle name="Currency 2 2 3 2 3 2 3 2" xfId="39832"/>
    <cellStyle name="Currency 2 2 3 2 3 2 4" xfId="13801"/>
    <cellStyle name="Currency 2 2 3 2 3 2 4 2" xfId="43878"/>
    <cellStyle name="Currency 2 2 3 2 3 2 5" xfId="47985"/>
    <cellStyle name="Currency 2 2 3 2 3 2 6" xfId="52117"/>
    <cellStyle name="Currency 2 2 3 2 3 2 7" xfId="56394"/>
    <cellStyle name="Currency 2 2 3 2 3 2 8" xfId="26330"/>
    <cellStyle name="Currency 2 2 3 2 3 2 9" xfId="61145"/>
    <cellStyle name="Currency 2 2 3 2 3 3" xfId="13802"/>
    <cellStyle name="Currency 2 2 3 2 3 3 2" xfId="31822"/>
    <cellStyle name="Currency 2 2 3 2 3 4" xfId="13803"/>
    <cellStyle name="Currency 2 2 3 2 3 4 2" xfId="33981"/>
    <cellStyle name="Currency 2 2 3 2 3 5" xfId="13804"/>
    <cellStyle name="Currency 2 2 3 2 3 5 2" xfId="37910"/>
    <cellStyle name="Currency 2 2 3 2 3 6" xfId="13805"/>
    <cellStyle name="Currency 2 2 3 2 3 6 2" xfId="41927"/>
    <cellStyle name="Currency 2 2 3 2 3 7" xfId="46063"/>
    <cellStyle name="Currency 2 2 3 2 3 8" xfId="50164"/>
    <cellStyle name="Currency 2 2 3 2 3 9" xfId="54472"/>
    <cellStyle name="Currency 2 2 3 2 4" xfId="13806"/>
    <cellStyle name="Currency 2 2 3 2 4 2" xfId="13807"/>
    <cellStyle name="Currency 2 2 3 2 4 2 2" xfId="35244"/>
    <cellStyle name="Currency 2 2 3 2 4 3" xfId="13808"/>
    <cellStyle name="Currency 2 2 3 2 4 3 2" xfId="39150"/>
    <cellStyle name="Currency 2 2 3 2 4 4" xfId="13809"/>
    <cellStyle name="Currency 2 2 3 2 4 4 2" xfId="43188"/>
    <cellStyle name="Currency 2 2 3 2 4 5" xfId="47303"/>
    <cellStyle name="Currency 2 2 3 2 4 6" xfId="51427"/>
    <cellStyle name="Currency 2 2 3 2 4 7" xfId="55712"/>
    <cellStyle name="Currency 2 2 3 2 4 8" xfId="26331"/>
    <cellStyle name="Currency 2 2 3 2 4 9" xfId="61146"/>
    <cellStyle name="Currency 2 2 3 2 5" xfId="13810"/>
    <cellStyle name="Currency 2 2 3 2 5 2" xfId="31819"/>
    <cellStyle name="Currency 2 2 3 2 6" xfId="13811"/>
    <cellStyle name="Currency 2 2 3 2 6 2" xfId="33259"/>
    <cellStyle name="Currency 2 2 3 2 7" xfId="13812"/>
    <cellStyle name="Currency 2 2 3 2 7 2" xfId="37234"/>
    <cellStyle name="Currency 2 2 3 2 8" xfId="13813"/>
    <cellStyle name="Currency 2 2 3 2 8 2" xfId="41248"/>
    <cellStyle name="Currency 2 2 3 2 9" xfId="45388"/>
    <cellStyle name="Currency 2 2 3 3" xfId="13814"/>
    <cellStyle name="Currency 2 2 3 3 10" xfId="53916"/>
    <cellStyle name="Currency 2 2 3 3 11" xfId="26332"/>
    <cellStyle name="Currency 2 2 3 3 12" xfId="61147"/>
    <cellStyle name="Currency 2 2 3 3 2" xfId="13815"/>
    <cellStyle name="Currency 2 2 3 3 2 10" xfId="26333"/>
    <cellStyle name="Currency 2 2 3 3 2 11" xfId="61148"/>
    <cellStyle name="Currency 2 2 3 3 2 2" xfId="13816"/>
    <cellStyle name="Currency 2 2 3 3 2 2 2" xfId="13817"/>
    <cellStyle name="Currency 2 2 3 3 2 2 2 2" xfId="35927"/>
    <cellStyle name="Currency 2 2 3 3 2 2 3" xfId="13818"/>
    <cellStyle name="Currency 2 2 3 3 2 2 3 2" xfId="39833"/>
    <cellStyle name="Currency 2 2 3 3 2 2 4" xfId="13819"/>
    <cellStyle name="Currency 2 2 3 3 2 2 4 2" xfId="43879"/>
    <cellStyle name="Currency 2 2 3 3 2 2 5" xfId="47986"/>
    <cellStyle name="Currency 2 2 3 3 2 2 6" xfId="52118"/>
    <cellStyle name="Currency 2 2 3 3 2 2 7" xfId="56395"/>
    <cellStyle name="Currency 2 2 3 3 2 2 8" xfId="26334"/>
    <cellStyle name="Currency 2 2 3 3 2 2 9" xfId="61149"/>
    <cellStyle name="Currency 2 2 3 3 2 3" xfId="13820"/>
    <cellStyle name="Currency 2 2 3 3 2 3 2" xfId="31824"/>
    <cellStyle name="Currency 2 2 3 3 2 4" xfId="13821"/>
    <cellStyle name="Currency 2 2 3 3 2 4 2" xfId="33982"/>
    <cellStyle name="Currency 2 2 3 3 2 5" xfId="13822"/>
    <cellStyle name="Currency 2 2 3 3 2 5 2" xfId="37911"/>
    <cellStyle name="Currency 2 2 3 3 2 6" xfId="13823"/>
    <cellStyle name="Currency 2 2 3 3 2 6 2" xfId="41928"/>
    <cellStyle name="Currency 2 2 3 3 2 7" xfId="46064"/>
    <cellStyle name="Currency 2 2 3 3 2 8" xfId="50165"/>
    <cellStyle name="Currency 2 2 3 3 2 9" xfId="54473"/>
    <cellStyle name="Currency 2 2 3 3 3" xfId="13824"/>
    <cellStyle name="Currency 2 2 3 3 3 2" xfId="13825"/>
    <cellStyle name="Currency 2 2 3 3 3 2 2" xfId="35352"/>
    <cellStyle name="Currency 2 2 3 3 3 3" xfId="13826"/>
    <cellStyle name="Currency 2 2 3 3 3 3 2" xfId="39258"/>
    <cellStyle name="Currency 2 2 3 3 3 4" xfId="13827"/>
    <cellStyle name="Currency 2 2 3 3 3 4 2" xfId="43299"/>
    <cellStyle name="Currency 2 2 3 3 3 5" xfId="47411"/>
    <cellStyle name="Currency 2 2 3 3 3 6" xfId="51538"/>
    <cellStyle name="Currency 2 2 3 3 3 7" xfId="55820"/>
    <cellStyle name="Currency 2 2 3 3 3 8" xfId="26335"/>
    <cellStyle name="Currency 2 2 3 3 3 9" xfId="61150"/>
    <cellStyle name="Currency 2 2 3 3 4" xfId="13828"/>
    <cellStyle name="Currency 2 2 3 3 4 2" xfId="31823"/>
    <cellStyle name="Currency 2 2 3 3 5" xfId="13829"/>
    <cellStyle name="Currency 2 2 3 3 5 2" xfId="33365"/>
    <cellStyle name="Currency 2 2 3 3 6" xfId="13830"/>
    <cellStyle name="Currency 2 2 3 3 6 2" xfId="37340"/>
    <cellStyle name="Currency 2 2 3 3 7" xfId="13831"/>
    <cellStyle name="Currency 2 2 3 3 7 2" xfId="41354"/>
    <cellStyle name="Currency 2 2 3 3 8" xfId="45494"/>
    <cellStyle name="Currency 2 2 3 3 9" xfId="49584"/>
    <cellStyle name="Currency 2 2 3 4" xfId="13832"/>
    <cellStyle name="Currency 2 2 3 4 10" xfId="26336"/>
    <cellStyle name="Currency 2 2 3 4 11" xfId="61151"/>
    <cellStyle name="Currency 2 2 3 4 2" xfId="13833"/>
    <cellStyle name="Currency 2 2 3 4 2 2" xfId="13834"/>
    <cellStyle name="Currency 2 2 3 4 2 2 2" xfId="35928"/>
    <cellStyle name="Currency 2 2 3 4 2 3" xfId="13835"/>
    <cellStyle name="Currency 2 2 3 4 2 3 2" xfId="39834"/>
    <cellStyle name="Currency 2 2 3 4 2 4" xfId="13836"/>
    <cellStyle name="Currency 2 2 3 4 2 4 2" xfId="43880"/>
    <cellStyle name="Currency 2 2 3 4 2 5" xfId="47987"/>
    <cellStyle name="Currency 2 2 3 4 2 6" xfId="52119"/>
    <cellStyle name="Currency 2 2 3 4 2 7" xfId="56396"/>
    <cellStyle name="Currency 2 2 3 4 2 8" xfId="26337"/>
    <cellStyle name="Currency 2 2 3 4 2 9" xfId="61152"/>
    <cellStyle name="Currency 2 2 3 4 3" xfId="13837"/>
    <cellStyle name="Currency 2 2 3 4 3 2" xfId="31825"/>
    <cellStyle name="Currency 2 2 3 4 4" xfId="13838"/>
    <cellStyle name="Currency 2 2 3 4 4 2" xfId="33983"/>
    <cellStyle name="Currency 2 2 3 4 5" xfId="13839"/>
    <cellStyle name="Currency 2 2 3 4 5 2" xfId="37912"/>
    <cellStyle name="Currency 2 2 3 4 6" xfId="13840"/>
    <cellStyle name="Currency 2 2 3 4 6 2" xfId="41929"/>
    <cellStyle name="Currency 2 2 3 4 7" xfId="46065"/>
    <cellStyle name="Currency 2 2 3 4 8" xfId="50166"/>
    <cellStyle name="Currency 2 2 3 4 9" xfId="54474"/>
    <cellStyle name="Currency 2 2 3 5" xfId="13841"/>
    <cellStyle name="Currency 2 2 3 5 2" xfId="13842"/>
    <cellStyle name="Currency 2 2 3 5 2 2" xfId="35134"/>
    <cellStyle name="Currency 2 2 3 5 3" xfId="13843"/>
    <cellStyle name="Currency 2 2 3 5 3 2" xfId="39040"/>
    <cellStyle name="Currency 2 2 3 5 4" xfId="13844"/>
    <cellStyle name="Currency 2 2 3 5 4 2" xfId="43073"/>
    <cellStyle name="Currency 2 2 3 5 5" xfId="47193"/>
    <cellStyle name="Currency 2 2 3 5 6" xfId="51312"/>
    <cellStyle name="Currency 2 2 3 5 7" xfId="55602"/>
    <cellStyle name="Currency 2 2 3 5 8" xfId="26338"/>
    <cellStyle name="Currency 2 2 3 5 9" xfId="61153"/>
    <cellStyle name="Currency 2 2 3 6" xfId="13845"/>
    <cellStyle name="Currency 2 2 3 6 2" xfId="31818"/>
    <cellStyle name="Currency 2 2 3 7" xfId="13846"/>
    <cellStyle name="Currency 2 2 3 7 2" xfId="33168"/>
    <cellStyle name="Currency 2 2 3 8" xfId="13847"/>
    <cellStyle name="Currency 2 2 3 8 2" xfId="37074"/>
    <cellStyle name="Currency 2 2 3 9" xfId="13848"/>
    <cellStyle name="Currency 2 2 3 9 2" xfId="41084"/>
    <cellStyle name="Currency 2 2 30" xfId="13849"/>
    <cellStyle name="Currency 2 2 30 10" xfId="26339"/>
    <cellStyle name="Currency 2 2 30 11" xfId="61154"/>
    <cellStyle name="Currency 2 2 30 2" xfId="13850"/>
    <cellStyle name="Currency 2 2 30 2 2" xfId="13851"/>
    <cellStyle name="Currency 2 2 30 2 2 2" xfId="36619"/>
    <cellStyle name="Currency 2 2 30 2 3" xfId="13852"/>
    <cellStyle name="Currency 2 2 30 2 3 2" xfId="40525"/>
    <cellStyle name="Currency 2 2 30 2 4" xfId="13853"/>
    <cellStyle name="Currency 2 2 30 2 4 2" xfId="44586"/>
    <cellStyle name="Currency 2 2 30 2 5" xfId="48678"/>
    <cellStyle name="Currency 2 2 30 2 6" xfId="52825"/>
    <cellStyle name="Currency 2 2 30 2 7" xfId="57087"/>
    <cellStyle name="Currency 2 2 30 2 8" xfId="26340"/>
    <cellStyle name="Currency 2 2 30 2 9" xfId="61155"/>
    <cellStyle name="Currency 2 2 30 3" xfId="13854"/>
    <cellStyle name="Currency 2 2 30 3 2" xfId="31826"/>
    <cellStyle name="Currency 2 2 30 4" xfId="13855"/>
    <cellStyle name="Currency 2 2 30 4 2" xfId="34696"/>
    <cellStyle name="Currency 2 2 30 5" xfId="13856"/>
    <cellStyle name="Currency 2 2 30 5 2" xfId="38602"/>
    <cellStyle name="Currency 2 2 30 6" xfId="13857"/>
    <cellStyle name="Currency 2 2 30 6 2" xfId="42635"/>
    <cellStyle name="Currency 2 2 30 7" xfId="46755"/>
    <cellStyle name="Currency 2 2 30 8" xfId="50874"/>
    <cellStyle name="Currency 2 2 30 9" xfId="55164"/>
    <cellStyle name="Currency 2 2 31" xfId="13858"/>
    <cellStyle name="Currency 2 2 31 10" xfId="26341"/>
    <cellStyle name="Currency 2 2 31 11" xfId="61156"/>
    <cellStyle name="Currency 2 2 31 2" xfId="13859"/>
    <cellStyle name="Currency 2 2 31 2 2" xfId="13860"/>
    <cellStyle name="Currency 2 2 31 2 2 2" xfId="36677"/>
    <cellStyle name="Currency 2 2 31 2 3" xfId="13861"/>
    <cellStyle name="Currency 2 2 31 2 3 2" xfId="40582"/>
    <cellStyle name="Currency 2 2 31 2 4" xfId="13862"/>
    <cellStyle name="Currency 2 2 31 2 4 2" xfId="44643"/>
    <cellStyle name="Currency 2 2 31 2 5" xfId="48735"/>
    <cellStyle name="Currency 2 2 31 2 6" xfId="52882"/>
    <cellStyle name="Currency 2 2 31 2 7" xfId="57144"/>
    <cellStyle name="Currency 2 2 31 2 8" xfId="26342"/>
    <cellStyle name="Currency 2 2 31 2 9" xfId="61157"/>
    <cellStyle name="Currency 2 2 31 3" xfId="13863"/>
    <cellStyle name="Currency 2 2 31 3 2" xfId="31827"/>
    <cellStyle name="Currency 2 2 31 4" xfId="13864"/>
    <cellStyle name="Currency 2 2 31 4 2" xfId="34753"/>
    <cellStyle name="Currency 2 2 31 5" xfId="13865"/>
    <cellStyle name="Currency 2 2 31 5 2" xfId="38659"/>
    <cellStyle name="Currency 2 2 31 6" xfId="13866"/>
    <cellStyle name="Currency 2 2 31 6 2" xfId="42692"/>
    <cellStyle name="Currency 2 2 31 7" xfId="46812"/>
    <cellStyle name="Currency 2 2 31 8" xfId="50931"/>
    <cellStyle name="Currency 2 2 31 9" xfId="55221"/>
    <cellStyle name="Currency 2 2 32" xfId="13867"/>
    <cellStyle name="Currency 2 2 32 10" xfId="26343"/>
    <cellStyle name="Currency 2 2 32 11" xfId="61158"/>
    <cellStyle name="Currency 2 2 32 2" xfId="13868"/>
    <cellStyle name="Currency 2 2 32 2 2" xfId="13869"/>
    <cellStyle name="Currency 2 2 32 2 2 2" xfId="36730"/>
    <cellStyle name="Currency 2 2 32 2 3" xfId="13870"/>
    <cellStyle name="Currency 2 2 32 2 3 2" xfId="40635"/>
    <cellStyle name="Currency 2 2 32 2 4" xfId="13871"/>
    <cellStyle name="Currency 2 2 32 2 4 2" xfId="44696"/>
    <cellStyle name="Currency 2 2 32 2 5" xfId="48788"/>
    <cellStyle name="Currency 2 2 32 2 6" xfId="52935"/>
    <cellStyle name="Currency 2 2 32 2 7" xfId="57197"/>
    <cellStyle name="Currency 2 2 32 2 8" xfId="26344"/>
    <cellStyle name="Currency 2 2 32 2 9" xfId="61159"/>
    <cellStyle name="Currency 2 2 32 3" xfId="13872"/>
    <cellStyle name="Currency 2 2 32 3 2" xfId="31828"/>
    <cellStyle name="Currency 2 2 32 4" xfId="13873"/>
    <cellStyle name="Currency 2 2 32 4 2" xfId="34806"/>
    <cellStyle name="Currency 2 2 32 5" xfId="13874"/>
    <cellStyle name="Currency 2 2 32 5 2" xfId="38712"/>
    <cellStyle name="Currency 2 2 32 6" xfId="13875"/>
    <cellStyle name="Currency 2 2 32 6 2" xfId="42745"/>
    <cellStyle name="Currency 2 2 32 7" xfId="46865"/>
    <cellStyle name="Currency 2 2 32 8" xfId="50984"/>
    <cellStyle name="Currency 2 2 32 9" xfId="55274"/>
    <cellStyle name="Currency 2 2 33" xfId="13876"/>
    <cellStyle name="Currency 2 2 33 10" xfId="26345"/>
    <cellStyle name="Currency 2 2 33 11" xfId="61160"/>
    <cellStyle name="Currency 2 2 33 2" xfId="13877"/>
    <cellStyle name="Currency 2 2 33 2 2" xfId="13878"/>
    <cellStyle name="Currency 2 2 33 2 2 2" xfId="36793"/>
    <cellStyle name="Currency 2 2 33 2 3" xfId="13879"/>
    <cellStyle name="Currency 2 2 33 2 3 2" xfId="40697"/>
    <cellStyle name="Currency 2 2 33 2 4" xfId="13880"/>
    <cellStyle name="Currency 2 2 33 2 4 2" xfId="44758"/>
    <cellStyle name="Currency 2 2 33 2 5" xfId="48850"/>
    <cellStyle name="Currency 2 2 33 2 6" xfId="52997"/>
    <cellStyle name="Currency 2 2 33 2 7" xfId="57259"/>
    <cellStyle name="Currency 2 2 33 2 8" xfId="26346"/>
    <cellStyle name="Currency 2 2 33 2 9" xfId="61161"/>
    <cellStyle name="Currency 2 2 33 3" xfId="13881"/>
    <cellStyle name="Currency 2 2 33 3 2" xfId="31829"/>
    <cellStyle name="Currency 2 2 33 4" xfId="13882"/>
    <cellStyle name="Currency 2 2 33 4 2" xfId="34868"/>
    <cellStyle name="Currency 2 2 33 5" xfId="13883"/>
    <cellStyle name="Currency 2 2 33 5 2" xfId="38774"/>
    <cellStyle name="Currency 2 2 33 6" xfId="13884"/>
    <cellStyle name="Currency 2 2 33 6 2" xfId="42807"/>
    <cellStyle name="Currency 2 2 33 7" xfId="46927"/>
    <cellStyle name="Currency 2 2 33 8" xfId="51046"/>
    <cellStyle name="Currency 2 2 33 9" xfId="55336"/>
    <cellStyle name="Currency 2 2 34" xfId="13885"/>
    <cellStyle name="Currency 2 2 34 10" xfId="26347"/>
    <cellStyle name="Currency 2 2 34 11" xfId="61162"/>
    <cellStyle name="Currency 2 2 34 2" xfId="13886"/>
    <cellStyle name="Currency 2 2 34 2 2" xfId="13887"/>
    <cellStyle name="Currency 2 2 34 2 2 2" xfId="36850"/>
    <cellStyle name="Currency 2 2 34 2 3" xfId="13888"/>
    <cellStyle name="Currency 2 2 34 2 3 2" xfId="40754"/>
    <cellStyle name="Currency 2 2 34 2 4" xfId="13889"/>
    <cellStyle name="Currency 2 2 34 2 4 2" xfId="44815"/>
    <cellStyle name="Currency 2 2 34 2 5" xfId="48907"/>
    <cellStyle name="Currency 2 2 34 2 6" xfId="53054"/>
    <cellStyle name="Currency 2 2 34 2 7" xfId="57316"/>
    <cellStyle name="Currency 2 2 34 2 8" xfId="26348"/>
    <cellStyle name="Currency 2 2 34 2 9" xfId="61163"/>
    <cellStyle name="Currency 2 2 34 3" xfId="13890"/>
    <cellStyle name="Currency 2 2 34 3 2" xfId="31830"/>
    <cellStyle name="Currency 2 2 34 4" xfId="13891"/>
    <cellStyle name="Currency 2 2 34 4 2" xfId="34925"/>
    <cellStyle name="Currency 2 2 34 5" xfId="13892"/>
    <cellStyle name="Currency 2 2 34 5 2" xfId="38831"/>
    <cellStyle name="Currency 2 2 34 6" xfId="13893"/>
    <cellStyle name="Currency 2 2 34 6 2" xfId="42864"/>
    <cellStyle name="Currency 2 2 34 7" xfId="46984"/>
    <cellStyle name="Currency 2 2 34 8" xfId="51103"/>
    <cellStyle name="Currency 2 2 34 9" xfId="55393"/>
    <cellStyle name="Currency 2 2 35" xfId="13894"/>
    <cellStyle name="Currency 2 2 35 10" xfId="26349"/>
    <cellStyle name="Currency 2 2 35 11" xfId="61164"/>
    <cellStyle name="Currency 2 2 35 2" xfId="13895"/>
    <cellStyle name="Currency 2 2 35 2 2" xfId="13896"/>
    <cellStyle name="Currency 2 2 35 2 2 2" xfId="36902"/>
    <cellStyle name="Currency 2 2 35 2 3" xfId="13897"/>
    <cellStyle name="Currency 2 2 35 2 3 2" xfId="40806"/>
    <cellStyle name="Currency 2 2 35 2 4" xfId="13898"/>
    <cellStyle name="Currency 2 2 35 2 4 2" xfId="44867"/>
    <cellStyle name="Currency 2 2 35 2 5" xfId="48959"/>
    <cellStyle name="Currency 2 2 35 2 6" xfId="53106"/>
    <cellStyle name="Currency 2 2 35 2 7" xfId="57368"/>
    <cellStyle name="Currency 2 2 35 2 8" xfId="26350"/>
    <cellStyle name="Currency 2 2 35 2 9" xfId="61165"/>
    <cellStyle name="Currency 2 2 35 3" xfId="13899"/>
    <cellStyle name="Currency 2 2 35 3 2" xfId="31831"/>
    <cellStyle name="Currency 2 2 35 4" xfId="13900"/>
    <cellStyle name="Currency 2 2 35 4 2" xfId="34977"/>
    <cellStyle name="Currency 2 2 35 5" xfId="13901"/>
    <cellStyle name="Currency 2 2 35 5 2" xfId="38883"/>
    <cellStyle name="Currency 2 2 35 6" xfId="13902"/>
    <cellStyle name="Currency 2 2 35 6 2" xfId="42916"/>
    <cellStyle name="Currency 2 2 35 7" xfId="47036"/>
    <cellStyle name="Currency 2 2 35 8" xfId="51155"/>
    <cellStyle name="Currency 2 2 35 9" xfId="55445"/>
    <cellStyle name="Currency 2 2 36" xfId="13903"/>
    <cellStyle name="Currency 2 2 36 10" xfId="26351"/>
    <cellStyle name="Currency 2 2 36 11" xfId="61166"/>
    <cellStyle name="Currency 2 2 36 2" xfId="13904"/>
    <cellStyle name="Currency 2 2 36 2 2" xfId="13905"/>
    <cellStyle name="Currency 2 2 36 2 2 2" xfId="36954"/>
    <cellStyle name="Currency 2 2 36 2 3" xfId="13906"/>
    <cellStyle name="Currency 2 2 36 2 3 2" xfId="40858"/>
    <cellStyle name="Currency 2 2 36 2 4" xfId="13907"/>
    <cellStyle name="Currency 2 2 36 2 4 2" xfId="44919"/>
    <cellStyle name="Currency 2 2 36 2 5" xfId="49011"/>
    <cellStyle name="Currency 2 2 36 2 6" xfId="53158"/>
    <cellStyle name="Currency 2 2 36 2 7" xfId="57420"/>
    <cellStyle name="Currency 2 2 36 2 8" xfId="26352"/>
    <cellStyle name="Currency 2 2 36 2 9" xfId="61167"/>
    <cellStyle name="Currency 2 2 36 3" xfId="13908"/>
    <cellStyle name="Currency 2 2 36 3 2" xfId="31832"/>
    <cellStyle name="Currency 2 2 36 4" xfId="13909"/>
    <cellStyle name="Currency 2 2 36 4 2" xfId="35029"/>
    <cellStyle name="Currency 2 2 36 5" xfId="13910"/>
    <cellStyle name="Currency 2 2 36 5 2" xfId="38935"/>
    <cellStyle name="Currency 2 2 36 6" xfId="13911"/>
    <cellStyle name="Currency 2 2 36 6 2" xfId="42968"/>
    <cellStyle name="Currency 2 2 36 7" xfId="47088"/>
    <cellStyle name="Currency 2 2 36 8" xfId="51207"/>
    <cellStyle name="Currency 2 2 36 9" xfId="55497"/>
    <cellStyle name="Currency 2 2 37" xfId="13912"/>
    <cellStyle name="Currency 2 2 37 2" xfId="13913"/>
    <cellStyle name="Currency 2 2 37 2 2" xfId="35083"/>
    <cellStyle name="Currency 2 2 37 3" xfId="13914"/>
    <cellStyle name="Currency 2 2 37 3 2" xfId="38989"/>
    <cellStyle name="Currency 2 2 37 4" xfId="13915"/>
    <cellStyle name="Currency 2 2 37 4 2" xfId="43022"/>
    <cellStyle name="Currency 2 2 37 5" xfId="47142"/>
    <cellStyle name="Currency 2 2 37 6" xfId="51261"/>
    <cellStyle name="Currency 2 2 37 7" xfId="55551"/>
    <cellStyle name="Currency 2 2 37 8" xfId="26353"/>
    <cellStyle name="Currency 2 2 37 9" xfId="61168"/>
    <cellStyle name="Currency 2 2 38" xfId="13916"/>
    <cellStyle name="Currency 2 2 38 2" xfId="13917"/>
    <cellStyle name="Currency 2 2 38 2 2" xfId="35095"/>
    <cellStyle name="Currency 2 2 38 3" xfId="13918"/>
    <cellStyle name="Currency 2 2 38 3 2" xfId="39001"/>
    <cellStyle name="Currency 2 2 38 4" xfId="13919"/>
    <cellStyle name="Currency 2 2 38 4 2" xfId="43034"/>
    <cellStyle name="Currency 2 2 38 5" xfId="47154"/>
    <cellStyle name="Currency 2 2 38 6" xfId="51273"/>
    <cellStyle name="Currency 2 2 38 7" xfId="55563"/>
    <cellStyle name="Currency 2 2 38 8" xfId="26354"/>
    <cellStyle name="Currency 2 2 38 9" xfId="61169"/>
    <cellStyle name="Currency 2 2 39" xfId="13920"/>
    <cellStyle name="Currency 2 2 39 2" xfId="13921"/>
    <cellStyle name="Currency 2 2 39 2 2" xfId="37008"/>
    <cellStyle name="Currency 2 2 39 3" xfId="13922"/>
    <cellStyle name="Currency 2 2 39 3 2" xfId="40912"/>
    <cellStyle name="Currency 2 2 39 4" xfId="13923"/>
    <cellStyle name="Currency 2 2 39 4 2" xfId="44973"/>
    <cellStyle name="Currency 2 2 39 5" xfId="49065"/>
    <cellStyle name="Currency 2 2 39 6" xfId="53212"/>
    <cellStyle name="Currency 2 2 39 7" xfId="57474"/>
    <cellStyle name="Currency 2 2 39 8" xfId="26355"/>
    <cellStyle name="Currency 2 2 39 9" xfId="61170"/>
    <cellStyle name="Currency 2 2 4" xfId="13924"/>
    <cellStyle name="Currency 2 2 4 10" xfId="45310"/>
    <cellStyle name="Currency 2 2 4 11" xfId="49366"/>
    <cellStyle name="Currency 2 2 4 12" xfId="53862"/>
    <cellStyle name="Currency 2 2 4 13" xfId="26356"/>
    <cellStyle name="Currency 2 2 4 14" xfId="61171"/>
    <cellStyle name="Currency 2 2 4 2" xfId="13925"/>
    <cellStyle name="Currency 2 2 4 2 10" xfId="49483"/>
    <cellStyle name="Currency 2 2 4 2 11" xfId="53858"/>
    <cellStyle name="Currency 2 2 4 2 12" xfId="26357"/>
    <cellStyle name="Currency 2 2 4 2 13" xfId="61172"/>
    <cellStyle name="Currency 2 2 4 2 2" xfId="13926"/>
    <cellStyle name="Currency 2 2 4 2 2 10" xfId="54033"/>
    <cellStyle name="Currency 2 2 4 2 2 11" xfId="26358"/>
    <cellStyle name="Currency 2 2 4 2 2 12" xfId="61173"/>
    <cellStyle name="Currency 2 2 4 2 2 2" xfId="13927"/>
    <cellStyle name="Currency 2 2 4 2 2 2 10" xfId="26359"/>
    <cellStyle name="Currency 2 2 4 2 2 2 11" xfId="61174"/>
    <cellStyle name="Currency 2 2 4 2 2 2 2" xfId="13928"/>
    <cellStyle name="Currency 2 2 4 2 2 2 2 2" xfId="13929"/>
    <cellStyle name="Currency 2 2 4 2 2 2 2 2 2" xfId="35929"/>
    <cellStyle name="Currency 2 2 4 2 2 2 2 3" xfId="13930"/>
    <cellStyle name="Currency 2 2 4 2 2 2 2 3 2" xfId="39835"/>
    <cellStyle name="Currency 2 2 4 2 2 2 2 4" xfId="13931"/>
    <cellStyle name="Currency 2 2 4 2 2 2 2 4 2" xfId="43881"/>
    <cellStyle name="Currency 2 2 4 2 2 2 2 5" xfId="47988"/>
    <cellStyle name="Currency 2 2 4 2 2 2 2 6" xfId="52120"/>
    <cellStyle name="Currency 2 2 4 2 2 2 2 7" xfId="56397"/>
    <cellStyle name="Currency 2 2 4 2 2 2 2 8" xfId="26360"/>
    <cellStyle name="Currency 2 2 4 2 2 2 2 9" xfId="61175"/>
    <cellStyle name="Currency 2 2 4 2 2 2 3" xfId="13932"/>
    <cellStyle name="Currency 2 2 4 2 2 2 3 2" xfId="31836"/>
    <cellStyle name="Currency 2 2 4 2 2 2 4" xfId="13933"/>
    <cellStyle name="Currency 2 2 4 2 2 2 4 2" xfId="33984"/>
    <cellStyle name="Currency 2 2 4 2 2 2 5" xfId="13934"/>
    <cellStyle name="Currency 2 2 4 2 2 2 5 2" xfId="37913"/>
    <cellStyle name="Currency 2 2 4 2 2 2 6" xfId="13935"/>
    <cellStyle name="Currency 2 2 4 2 2 2 6 2" xfId="41930"/>
    <cellStyle name="Currency 2 2 4 2 2 2 7" xfId="46066"/>
    <cellStyle name="Currency 2 2 4 2 2 2 8" xfId="50167"/>
    <cellStyle name="Currency 2 2 4 2 2 2 9" xfId="54475"/>
    <cellStyle name="Currency 2 2 4 2 2 3" xfId="13936"/>
    <cellStyle name="Currency 2 2 4 2 2 3 2" xfId="13937"/>
    <cellStyle name="Currency 2 2 4 2 2 3 2 2" xfId="35472"/>
    <cellStyle name="Currency 2 2 4 2 2 3 3" xfId="13938"/>
    <cellStyle name="Currency 2 2 4 2 2 3 3 2" xfId="39378"/>
    <cellStyle name="Currency 2 2 4 2 2 3 4" xfId="13939"/>
    <cellStyle name="Currency 2 2 4 2 2 3 4 2" xfId="43420"/>
    <cellStyle name="Currency 2 2 4 2 2 3 5" xfId="47531"/>
    <cellStyle name="Currency 2 2 4 2 2 3 6" xfId="51659"/>
    <cellStyle name="Currency 2 2 4 2 2 3 7" xfId="55940"/>
    <cellStyle name="Currency 2 2 4 2 2 3 8" xfId="26361"/>
    <cellStyle name="Currency 2 2 4 2 2 3 9" xfId="61176"/>
    <cellStyle name="Currency 2 2 4 2 2 4" xfId="13940"/>
    <cellStyle name="Currency 2 2 4 2 2 4 2" xfId="31835"/>
    <cellStyle name="Currency 2 2 4 2 2 5" xfId="13941"/>
    <cellStyle name="Currency 2 2 4 2 2 5 2" xfId="33485"/>
    <cellStyle name="Currency 2 2 4 2 2 6" xfId="13942"/>
    <cellStyle name="Currency 2 2 4 2 2 6 2" xfId="37460"/>
    <cellStyle name="Currency 2 2 4 2 2 7" xfId="13943"/>
    <cellStyle name="Currency 2 2 4 2 2 7 2" xfId="41474"/>
    <cellStyle name="Currency 2 2 4 2 2 8" xfId="45614"/>
    <cellStyle name="Currency 2 2 4 2 2 9" xfId="49705"/>
    <cellStyle name="Currency 2 2 4 2 3" xfId="13944"/>
    <cellStyle name="Currency 2 2 4 2 3 10" xfId="26362"/>
    <cellStyle name="Currency 2 2 4 2 3 11" xfId="61177"/>
    <cellStyle name="Currency 2 2 4 2 3 2" xfId="13945"/>
    <cellStyle name="Currency 2 2 4 2 3 2 2" xfId="13946"/>
    <cellStyle name="Currency 2 2 4 2 3 2 2 2" xfId="35930"/>
    <cellStyle name="Currency 2 2 4 2 3 2 3" xfId="13947"/>
    <cellStyle name="Currency 2 2 4 2 3 2 3 2" xfId="39836"/>
    <cellStyle name="Currency 2 2 4 2 3 2 4" xfId="13948"/>
    <cellStyle name="Currency 2 2 4 2 3 2 4 2" xfId="43882"/>
    <cellStyle name="Currency 2 2 4 2 3 2 5" xfId="47989"/>
    <cellStyle name="Currency 2 2 4 2 3 2 6" xfId="52121"/>
    <cellStyle name="Currency 2 2 4 2 3 2 7" xfId="56398"/>
    <cellStyle name="Currency 2 2 4 2 3 2 8" xfId="26363"/>
    <cellStyle name="Currency 2 2 4 2 3 2 9" xfId="61178"/>
    <cellStyle name="Currency 2 2 4 2 3 3" xfId="13949"/>
    <cellStyle name="Currency 2 2 4 2 3 3 2" xfId="31837"/>
    <cellStyle name="Currency 2 2 4 2 3 4" xfId="13950"/>
    <cellStyle name="Currency 2 2 4 2 3 4 2" xfId="33985"/>
    <cellStyle name="Currency 2 2 4 2 3 5" xfId="13951"/>
    <cellStyle name="Currency 2 2 4 2 3 5 2" xfId="37914"/>
    <cellStyle name="Currency 2 2 4 2 3 6" xfId="13952"/>
    <cellStyle name="Currency 2 2 4 2 3 6 2" xfId="41931"/>
    <cellStyle name="Currency 2 2 4 2 3 7" xfId="46067"/>
    <cellStyle name="Currency 2 2 4 2 3 8" xfId="50168"/>
    <cellStyle name="Currency 2 2 4 2 3 9" xfId="54476"/>
    <cellStyle name="Currency 2 2 4 2 4" xfId="13953"/>
    <cellStyle name="Currency 2 2 4 2 4 2" xfId="13954"/>
    <cellStyle name="Currency 2 2 4 2 4 2 2" xfId="35254"/>
    <cellStyle name="Currency 2 2 4 2 4 3" xfId="13955"/>
    <cellStyle name="Currency 2 2 4 2 4 3 2" xfId="39160"/>
    <cellStyle name="Currency 2 2 4 2 4 4" xfId="13956"/>
    <cellStyle name="Currency 2 2 4 2 4 4 2" xfId="43198"/>
    <cellStyle name="Currency 2 2 4 2 4 5" xfId="47313"/>
    <cellStyle name="Currency 2 2 4 2 4 6" xfId="51437"/>
    <cellStyle name="Currency 2 2 4 2 4 7" xfId="55722"/>
    <cellStyle name="Currency 2 2 4 2 4 8" xfId="26364"/>
    <cellStyle name="Currency 2 2 4 2 4 9" xfId="61179"/>
    <cellStyle name="Currency 2 2 4 2 5" xfId="13957"/>
    <cellStyle name="Currency 2 2 4 2 5 2" xfId="31834"/>
    <cellStyle name="Currency 2 2 4 2 6" xfId="13958"/>
    <cellStyle name="Currency 2 2 4 2 6 2" xfId="33269"/>
    <cellStyle name="Currency 2 2 4 2 7" xfId="13959"/>
    <cellStyle name="Currency 2 2 4 2 7 2" xfId="37244"/>
    <cellStyle name="Currency 2 2 4 2 8" xfId="13960"/>
    <cellStyle name="Currency 2 2 4 2 8 2" xfId="41258"/>
    <cellStyle name="Currency 2 2 4 2 9" xfId="45398"/>
    <cellStyle name="Currency 2 2 4 3" xfId="13961"/>
    <cellStyle name="Currency 2 2 4 3 10" xfId="53926"/>
    <cellStyle name="Currency 2 2 4 3 11" xfId="26365"/>
    <cellStyle name="Currency 2 2 4 3 12" xfId="61180"/>
    <cellStyle name="Currency 2 2 4 3 2" xfId="13962"/>
    <cellStyle name="Currency 2 2 4 3 2 10" xfId="26366"/>
    <cellStyle name="Currency 2 2 4 3 2 11" xfId="61181"/>
    <cellStyle name="Currency 2 2 4 3 2 2" xfId="13963"/>
    <cellStyle name="Currency 2 2 4 3 2 2 2" xfId="13964"/>
    <cellStyle name="Currency 2 2 4 3 2 2 2 2" xfId="35931"/>
    <cellStyle name="Currency 2 2 4 3 2 2 3" xfId="13965"/>
    <cellStyle name="Currency 2 2 4 3 2 2 3 2" xfId="39837"/>
    <cellStyle name="Currency 2 2 4 3 2 2 4" xfId="13966"/>
    <cellStyle name="Currency 2 2 4 3 2 2 4 2" xfId="43883"/>
    <cellStyle name="Currency 2 2 4 3 2 2 5" xfId="47990"/>
    <cellStyle name="Currency 2 2 4 3 2 2 6" xfId="52122"/>
    <cellStyle name="Currency 2 2 4 3 2 2 7" xfId="56399"/>
    <cellStyle name="Currency 2 2 4 3 2 2 8" xfId="26367"/>
    <cellStyle name="Currency 2 2 4 3 2 2 9" xfId="61182"/>
    <cellStyle name="Currency 2 2 4 3 2 3" xfId="13967"/>
    <cellStyle name="Currency 2 2 4 3 2 3 2" xfId="31839"/>
    <cellStyle name="Currency 2 2 4 3 2 4" xfId="13968"/>
    <cellStyle name="Currency 2 2 4 3 2 4 2" xfId="33986"/>
    <cellStyle name="Currency 2 2 4 3 2 5" xfId="13969"/>
    <cellStyle name="Currency 2 2 4 3 2 5 2" xfId="37915"/>
    <cellStyle name="Currency 2 2 4 3 2 6" xfId="13970"/>
    <cellStyle name="Currency 2 2 4 3 2 6 2" xfId="41932"/>
    <cellStyle name="Currency 2 2 4 3 2 7" xfId="46068"/>
    <cellStyle name="Currency 2 2 4 3 2 8" xfId="50169"/>
    <cellStyle name="Currency 2 2 4 3 2 9" xfId="54477"/>
    <cellStyle name="Currency 2 2 4 3 3" xfId="13971"/>
    <cellStyle name="Currency 2 2 4 3 3 2" xfId="13972"/>
    <cellStyle name="Currency 2 2 4 3 3 2 2" xfId="35362"/>
    <cellStyle name="Currency 2 2 4 3 3 3" xfId="13973"/>
    <cellStyle name="Currency 2 2 4 3 3 3 2" xfId="39268"/>
    <cellStyle name="Currency 2 2 4 3 3 4" xfId="13974"/>
    <cellStyle name="Currency 2 2 4 3 3 4 2" xfId="43309"/>
    <cellStyle name="Currency 2 2 4 3 3 5" xfId="47421"/>
    <cellStyle name="Currency 2 2 4 3 3 6" xfId="51548"/>
    <cellStyle name="Currency 2 2 4 3 3 7" xfId="55830"/>
    <cellStyle name="Currency 2 2 4 3 3 8" xfId="26368"/>
    <cellStyle name="Currency 2 2 4 3 3 9" xfId="61183"/>
    <cellStyle name="Currency 2 2 4 3 4" xfId="13975"/>
    <cellStyle name="Currency 2 2 4 3 4 2" xfId="31838"/>
    <cellStyle name="Currency 2 2 4 3 5" xfId="13976"/>
    <cellStyle name="Currency 2 2 4 3 5 2" xfId="33375"/>
    <cellStyle name="Currency 2 2 4 3 6" xfId="13977"/>
    <cellStyle name="Currency 2 2 4 3 6 2" xfId="37350"/>
    <cellStyle name="Currency 2 2 4 3 7" xfId="13978"/>
    <cellStyle name="Currency 2 2 4 3 7 2" xfId="41364"/>
    <cellStyle name="Currency 2 2 4 3 8" xfId="45504"/>
    <cellStyle name="Currency 2 2 4 3 9" xfId="49594"/>
    <cellStyle name="Currency 2 2 4 4" xfId="13979"/>
    <cellStyle name="Currency 2 2 4 4 10" xfId="26369"/>
    <cellStyle name="Currency 2 2 4 4 11" xfId="61184"/>
    <cellStyle name="Currency 2 2 4 4 2" xfId="13980"/>
    <cellStyle name="Currency 2 2 4 4 2 2" xfId="13981"/>
    <cellStyle name="Currency 2 2 4 4 2 2 2" xfId="35932"/>
    <cellStyle name="Currency 2 2 4 4 2 3" xfId="13982"/>
    <cellStyle name="Currency 2 2 4 4 2 3 2" xfId="39838"/>
    <cellStyle name="Currency 2 2 4 4 2 4" xfId="13983"/>
    <cellStyle name="Currency 2 2 4 4 2 4 2" xfId="43884"/>
    <cellStyle name="Currency 2 2 4 4 2 5" xfId="47991"/>
    <cellStyle name="Currency 2 2 4 4 2 6" xfId="52123"/>
    <cellStyle name="Currency 2 2 4 4 2 7" xfId="56400"/>
    <cellStyle name="Currency 2 2 4 4 2 8" xfId="26370"/>
    <cellStyle name="Currency 2 2 4 4 2 9" xfId="61185"/>
    <cellStyle name="Currency 2 2 4 4 3" xfId="13984"/>
    <cellStyle name="Currency 2 2 4 4 3 2" xfId="31840"/>
    <cellStyle name="Currency 2 2 4 4 4" xfId="13985"/>
    <cellStyle name="Currency 2 2 4 4 4 2" xfId="33987"/>
    <cellStyle name="Currency 2 2 4 4 5" xfId="13986"/>
    <cellStyle name="Currency 2 2 4 4 5 2" xfId="37916"/>
    <cellStyle name="Currency 2 2 4 4 6" xfId="13987"/>
    <cellStyle name="Currency 2 2 4 4 6 2" xfId="41933"/>
    <cellStyle name="Currency 2 2 4 4 7" xfId="46069"/>
    <cellStyle name="Currency 2 2 4 4 8" xfId="50170"/>
    <cellStyle name="Currency 2 2 4 4 9" xfId="54478"/>
    <cellStyle name="Currency 2 2 4 5" xfId="13988"/>
    <cellStyle name="Currency 2 2 4 5 2" xfId="13989"/>
    <cellStyle name="Currency 2 2 4 5 2 2" xfId="35144"/>
    <cellStyle name="Currency 2 2 4 5 3" xfId="13990"/>
    <cellStyle name="Currency 2 2 4 5 3 2" xfId="39050"/>
    <cellStyle name="Currency 2 2 4 5 4" xfId="13991"/>
    <cellStyle name="Currency 2 2 4 5 4 2" xfId="43083"/>
    <cellStyle name="Currency 2 2 4 5 5" xfId="47203"/>
    <cellStyle name="Currency 2 2 4 5 6" xfId="51322"/>
    <cellStyle name="Currency 2 2 4 5 7" xfId="55612"/>
    <cellStyle name="Currency 2 2 4 5 8" xfId="26371"/>
    <cellStyle name="Currency 2 2 4 5 9" xfId="61186"/>
    <cellStyle name="Currency 2 2 4 6" xfId="13992"/>
    <cellStyle name="Currency 2 2 4 6 2" xfId="31833"/>
    <cellStyle name="Currency 2 2 4 7" xfId="13993"/>
    <cellStyle name="Currency 2 2 4 7 2" xfId="33176"/>
    <cellStyle name="Currency 2 2 4 8" xfId="13994"/>
    <cellStyle name="Currency 2 2 4 8 2" xfId="37153"/>
    <cellStyle name="Currency 2 2 4 9" xfId="13995"/>
    <cellStyle name="Currency 2 2 4 9 2" xfId="41166"/>
    <cellStyle name="Currency 2 2 40" xfId="13996"/>
    <cellStyle name="Currency 2 2 40 2" xfId="13997"/>
    <cellStyle name="Currency 2 2 40 2 2" xfId="37064"/>
    <cellStyle name="Currency 2 2 40 3" xfId="13998"/>
    <cellStyle name="Currency 2 2 40 3 2" xfId="40968"/>
    <cellStyle name="Currency 2 2 40 4" xfId="45029"/>
    <cellStyle name="Currency 2 2 40 5" xfId="49121"/>
    <cellStyle name="Currency 2 2 40 6" xfId="53268"/>
    <cellStyle name="Currency 2 2 40 7" xfId="57530"/>
    <cellStyle name="Currency 2 2 40 8" xfId="31780"/>
    <cellStyle name="Currency 2 2 41" xfId="13999"/>
    <cellStyle name="Currency 2 2 41 2" xfId="14000"/>
    <cellStyle name="Currency 2 2 41 2 2" xfId="41025"/>
    <cellStyle name="Currency 2 2 41 3" xfId="45087"/>
    <cellStyle name="Currency 2 2 41 4" xfId="49179"/>
    <cellStyle name="Currency 2 2 41 5" xfId="53326"/>
    <cellStyle name="Currency 2 2 41 6" xfId="57588"/>
    <cellStyle name="Currency 2 2 41 7" xfId="33130"/>
    <cellStyle name="Currency 2 2 42" xfId="14001"/>
    <cellStyle name="Currency 2 2 42 2" xfId="45148"/>
    <cellStyle name="Currency 2 2 42 3" xfId="49241"/>
    <cellStyle name="Currency 2 2 42 4" xfId="53388"/>
    <cellStyle name="Currency 2 2 42 5" xfId="57650"/>
    <cellStyle name="Currency 2 2 42 6" xfId="37141"/>
    <cellStyle name="Currency 2 2 43" xfId="14002"/>
    <cellStyle name="Currency 2 2 43 2" xfId="49299"/>
    <cellStyle name="Currency 2 2 43 3" xfId="53446"/>
    <cellStyle name="Currency 2 2 43 4" xfId="57708"/>
    <cellStyle name="Currency 2 2 43 5" xfId="41151"/>
    <cellStyle name="Currency 2 2 44" xfId="45288"/>
    <cellStyle name="Currency 2 2 44 2" xfId="53505"/>
    <cellStyle name="Currency 2 2 44 3" xfId="57767"/>
    <cellStyle name="Currency 2 2 45" xfId="49315"/>
    <cellStyle name="Currency 2 2 46" xfId="53626"/>
    <cellStyle name="Currency 2 2 47" xfId="26248"/>
    <cellStyle name="Currency 2 2 48" xfId="58102"/>
    <cellStyle name="Currency 2 2 49" xfId="61063"/>
    <cellStyle name="Currency 2 2 5" xfId="14003"/>
    <cellStyle name="Currency 2 2 5 10" xfId="45315"/>
    <cellStyle name="Currency 2 2 5 11" xfId="49378"/>
    <cellStyle name="Currency 2 2 5 12" xfId="53880"/>
    <cellStyle name="Currency 2 2 5 13" xfId="26372"/>
    <cellStyle name="Currency 2 2 5 14" xfId="61187"/>
    <cellStyle name="Currency 2 2 5 2" xfId="14004"/>
    <cellStyle name="Currency 2 2 5 2 10" xfId="49495"/>
    <cellStyle name="Currency 2 2 5 2 11" xfId="53909"/>
    <cellStyle name="Currency 2 2 5 2 12" xfId="26373"/>
    <cellStyle name="Currency 2 2 5 2 13" xfId="61188"/>
    <cellStyle name="Currency 2 2 5 2 2" xfId="14005"/>
    <cellStyle name="Currency 2 2 5 2 2 10" xfId="54045"/>
    <cellStyle name="Currency 2 2 5 2 2 11" xfId="26374"/>
    <cellStyle name="Currency 2 2 5 2 2 12" xfId="61189"/>
    <cellStyle name="Currency 2 2 5 2 2 2" xfId="14006"/>
    <cellStyle name="Currency 2 2 5 2 2 2 10" xfId="26375"/>
    <cellStyle name="Currency 2 2 5 2 2 2 11" xfId="61190"/>
    <cellStyle name="Currency 2 2 5 2 2 2 2" xfId="14007"/>
    <cellStyle name="Currency 2 2 5 2 2 2 2 2" xfId="14008"/>
    <cellStyle name="Currency 2 2 5 2 2 2 2 2 2" xfId="35933"/>
    <cellStyle name="Currency 2 2 5 2 2 2 2 3" xfId="14009"/>
    <cellStyle name="Currency 2 2 5 2 2 2 2 3 2" xfId="39839"/>
    <cellStyle name="Currency 2 2 5 2 2 2 2 4" xfId="14010"/>
    <cellStyle name="Currency 2 2 5 2 2 2 2 4 2" xfId="43885"/>
    <cellStyle name="Currency 2 2 5 2 2 2 2 5" xfId="47992"/>
    <cellStyle name="Currency 2 2 5 2 2 2 2 6" xfId="52124"/>
    <cellStyle name="Currency 2 2 5 2 2 2 2 7" xfId="56401"/>
    <cellStyle name="Currency 2 2 5 2 2 2 2 8" xfId="26376"/>
    <cellStyle name="Currency 2 2 5 2 2 2 2 9" xfId="61191"/>
    <cellStyle name="Currency 2 2 5 2 2 2 3" xfId="14011"/>
    <cellStyle name="Currency 2 2 5 2 2 2 3 2" xfId="31844"/>
    <cellStyle name="Currency 2 2 5 2 2 2 4" xfId="14012"/>
    <cellStyle name="Currency 2 2 5 2 2 2 4 2" xfId="33988"/>
    <cellStyle name="Currency 2 2 5 2 2 2 5" xfId="14013"/>
    <cellStyle name="Currency 2 2 5 2 2 2 5 2" xfId="37917"/>
    <cellStyle name="Currency 2 2 5 2 2 2 6" xfId="14014"/>
    <cellStyle name="Currency 2 2 5 2 2 2 6 2" xfId="41934"/>
    <cellStyle name="Currency 2 2 5 2 2 2 7" xfId="46070"/>
    <cellStyle name="Currency 2 2 5 2 2 2 8" xfId="50171"/>
    <cellStyle name="Currency 2 2 5 2 2 2 9" xfId="54479"/>
    <cellStyle name="Currency 2 2 5 2 2 3" xfId="14015"/>
    <cellStyle name="Currency 2 2 5 2 2 3 2" xfId="14016"/>
    <cellStyle name="Currency 2 2 5 2 2 3 2 2" xfId="35484"/>
    <cellStyle name="Currency 2 2 5 2 2 3 3" xfId="14017"/>
    <cellStyle name="Currency 2 2 5 2 2 3 3 2" xfId="39390"/>
    <cellStyle name="Currency 2 2 5 2 2 3 4" xfId="14018"/>
    <cellStyle name="Currency 2 2 5 2 2 3 4 2" xfId="43432"/>
    <cellStyle name="Currency 2 2 5 2 2 3 5" xfId="47543"/>
    <cellStyle name="Currency 2 2 5 2 2 3 6" xfId="51671"/>
    <cellStyle name="Currency 2 2 5 2 2 3 7" xfId="55952"/>
    <cellStyle name="Currency 2 2 5 2 2 3 8" xfId="26377"/>
    <cellStyle name="Currency 2 2 5 2 2 3 9" xfId="61192"/>
    <cellStyle name="Currency 2 2 5 2 2 4" xfId="14019"/>
    <cellStyle name="Currency 2 2 5 2 2 4 2" xfId="31843"/>
    <cellStyle name="Currency 2 2 5 2 2 5" xfId="14020"/>
    <cellStyle name="Currency 2 2 5 2 2 5 2" xfId="33497"/>
    <cellStyle name="Currency 2 2 5 2 2 6" xfId="14021"/>
    <cellStyle name="Currency 2 2 5 2 2 6 2" xfId="37472"/>
    <cellStyle name="Currency 2 2 5 2 2 7" xfId="14022"/>
    <cellStyle name="Currency 2 2 5 2 2 7 2" xfId="41486"/>
    <cellStyle name="Currency 2 2 5 2 2 8" xfId="45626"/>
    <cellStyle name="Currency 2 2 5 2 2 9" xfId="49717"/>
    <cellStyle name="Currency 2 2 5 2 3" xfId="14023"/>
    <cellStyle name="Currency 2 2 5 2 3 10" xfId="26378"/>
    <cellStyle name="Currency 2 2 5 2 3 11" xfId="61193"/>
    <cellStyle name="Currency 2 2 5 2 3 2" xfId="14024"/>
    <cellStyle name="Currency 2 2 5 2 3 2 2" xfId="14025"/>
    <cellStyle name="Currency 2 2 5 2 3 2 2 2" xfId="35934"/>
    <cellStyle name="Currency 2 2 5 2 3 2 3" xfId="14026"/>
    <cellStyle name="Currency 2 2 5 2 3 2 3 2" xfId="39840"/>
    <cellStyle name="Currency 2 2 5 2 3 2 4" xfId="14027"/>
    <cellStyle name="Currency 2 2 5 2 3 2 4 2" xfId="43886"/>
    <cellStyle name="Currency 2 2 5 2 3 2 5" xfId="47993"/>
    <cellStyle name="Currency 2 2 5 2 3 2 6" xfId="52125"/>
    <cellStyle name="Currency 2 2 5 2 3 2 7" xfId="56402"/>
    <cellStyle name="Currency 2 2 5 2 3 2 8" xfId="26379"/>
    <cellStyle name="Currency 2 2 5 2 3 2 9" xfId="61194"/>
    <cellStyle name="Currency 2 2 5 2 3 3" xfId="14028"/>
    <cellStyle name="Currency 2 2 5 2 3 3 2" xfId="31845"/>
    <cellStyle name="Currency 2 2 5 2 3 4" xfId="14029"/>
    <cellStyle name="Currency 2 2 5 2 3 4 2" xfId="33989"/>
    <cellStyle name="Currency 2 2 5 2 3 5" xfId="14030"/>
    <cellStyle name="Currency 2 2 5 2 3 5 2" xfId="37918"/>
    <cellStyle name="Currency 2 2 5 2 3 6" xfId="14031"/>
    <cellStyle name="Currency 2 2 5 2 3 6 2" xfId="41935"/>
    <cellStyle name="Currency 2 2 5 2 3 7" xfId="46071"/>
    <cellStyle name="Currency 2 2 5 2 3 8" xfId="50172"/>
    <cellStyle name="Currency 2 2 5 2 3 9" xfId="54480"/>
    <cellStyle name="Currency 2 2 5 2 4" xfId="14032"/>
    <cellStyle name="Currency 2 2 5 2 4 2" xfId="14033"/>
    <cellStyle name="Currency 2 2 5 2 4 2 2" xfId="35266"/>
    <cellStyle name="Currency 2 2 5 2 4 3" xfId="14034"/>
    <cellStyle name="Currency 2 2 5 2 4 3 2" xfId="39172"/>
    <cellStyle name="Currency 2 2 5 2 4 4" xfId="14035"/>
    <cellStyle name="Currency 2 2 5 2 4 4 2" xfId="43210"/>
    <cellStyle name="Currency 2 2 5 2 4 5" xfId="47325"/>
    <cellStyle name="Currency 2 2 5 2 4 6" xfId="51449"/>
    <cellStyle name="Currency 2 2 5 2 4 7" xfId="55734"/>
    <cellStyle name="Currency 2 2 5 2 4 8" xfId="26380"/>
    <cellStyle name="Currency 2 2 5 2 4 9" xfId="61195"/>
    <cellStyle name="Currency 2 2 5 2 5" xfId="14036"/>
    <cellStyle name="Currency 2 2 5 2 5 2" xfId="31842"/>
    <cellStyle name="Currency 2 2 5 2 6" xfId="14037"/>
    <cellStyle name="Currency 2 2 5 2 6 2" xfId="33281"/>
    <cellStyle name="Currency 2 2 5 2 7" xfId="14038"/>
    <cellStyle name="Currency 2 2 5 2 7 2" xfId="37256"/>
    <cellStyle name="Currency 2 2 5 2 8" xfId="14039"/>
    <cellStyle name="Currency 2 2 5 2 8 2" xfId="41270"/>
    <cellStyle name="Currency 2 2 5 2 9" xfId="45410"/>
    <cellStyle name="Currency 2 2 5 3" xfId="14040"/>
    <cellStyle name="Currency 2 2 5 3 10" xfId="53938"/>
    <cellStyle name="Currency 2 2 5 3 11" xfId="26381"/>
    <cellStyle name="Currency 2 2 5 3 12" xfId="61196"/>
    <cellStyle name="Currency 2 2 5 3 2" xfId="14041"/>
    <cellStyle name="Currency 2 2 5 3 2 10" xfId="26382"/>
    <cellStyle name="Currency 2 2 5 3 2 11" xfId="61197"/>
    <cellStyle name="Currency 2 2 5 3 2 2" xfId="14042"/>
    <cellStyle name="Currency 2 2 5 3 2 2 2" xfId="14043"/>
    <cellStyle name="Currency 2 2 5 3 2 2 2 2" xfId="35935"/>
    <cellStyle name="Currency 2 2 5 3 2 2 3" xfId="14044"/>
    <cellStyle name="Currency 2 2 5 3 2 2 3 2" xfId="39841"/>
    <cellStyle name="Currency 2 2 5 3 2 2 4" xfId="14045"/>
    <cellStyle name="Currency 2 2 5 3 2 2 4 2" xfId="43887"/>
    <cellStyle name="Currency 2 2 5 3 2 2 5" xfId="47994"/>
    <cellStyle name="Currency 2 2 5 3 2 2 6" xfId="52126"/>
    <cellStyle name="Currency 2 2 5 3 2 2 7" xfId="56403"/>
    <cellStyle name="Currency 2 2 5 3 2 2 8" xfId="26383"/>
    <cellStyle name="Currency 2 2 5 3 2 2 9" xfId="61198"/>
    <cellStyle name="Currency 2 2 5 3 2 3" xfId="14046"/>
    <cellStyle name="Currency 2 2 5 3 2 3 2" xfId="31847"/>
    <cellStyle name="Currency 2 2 5 3 2 4" xfId="14047"/>
    <cellStyle name="Currency 2 2 5 3 2 4 2" xfId="33990"/>
    <cellStyle name="Currency 2 2 5 3 2 5" xfId="14048"/>
    <cellStyle name="Currency 2 2 5 3 2 5 2" xfId="37919"/>
    <cellStyle name="Currency 2 2 5 3 2 6" xfId="14049"/>
    <cellStyle name="Currency 2 2 5 3 2 6 2" xfId="41936"/>
    <cellStyle name="Currency 2 2 5 3 2 7" xfId="46072"/>
    <cellStyle name="Currency 2 2 5 3 2 8" xfId="50173"/>
    <cellStyle name="Currency 2 2 5 3 2 9" xfId="54481"/>
    <cellStyle name="Currency 2 2 5 3 3" xfId="14050"/>
    <cellStyle name="Currency 2 2 5 3 3 2" xfId="14051"/>
    <cellStyle name="Currency 2 2 5 3 3 2 2" xfId="35374"/>
    <cellStyle name="Currency 2 2 5 3 3 3" xfId="14052"/>
    <cellStyle name="Currency 2 2 5 3 3 3 2" xfId="39280"/>
    <cellStyle name="Currency 2 2 5 3 3 4" xfId="14053"/>
    <cellStyle name="Currency 2 2 5 3 3 4 2" xfId="43321"/>
    <cellStyle name="Currency 2 2 5 3 3 5" xfId="47433"/>
    <cellStyle name="Currency 2 2 5 3 3 6" xfId="51560"/>
    <cellStyle name="Currency 2 2 5 3 3 7" xfId="55842"/>
    <cellStyle name="Currency 2 2 5 3 3 8" xfId="26384"/>
    <cellStyle name="Currency 2 2 5 3 3 9" xfId="61199"/>
    <cellStyle name="Currency 2 2 5 3 4" xfId="14054"/>
    <cellStyle name="Currency 2 2 5 3 4 2" xfId="31846"/>
    <cellStyle name="Currency 2 2 5 3 5" xfId="14055"/>
    <cellStyle name="Currency 2 2 5 3 5 2" xfId="33387"/>
    <cellStyle name="Currency 2 2 5 3 6" xfId="14056"/>
    <cellStyle name="Currency 2 2 5 3 6 2" xfId="37362"/>
    <cellStyle name="Currency 2 2 5 3 7" xfId="14057"/>
    <cellStyle name="Currency 2 2 5 3 7 2" xfId="41376"/>
    <cellStyle name="Currency 2 2 5 3 8" xfId="45516"/>
    <cellStyle name="Currency 2 2 5 3 9" xfId="49606"/>
    <cellStyle name="Currency 2 2 5 4" xfId="14058"/>
    <cellStyle name="Currency 2 2 5 4 10" xfId="26385"/>
    <cellStyle name="Currency 2 2 5 4 11" xfId="61200"/>
    <cellStyle name="Currency 2 2 5 4 2" xfId="14059"/>
    <cellStyle name="Currency 2 2 5 4 2 2" xfId="14060"/>
    <cellStyle name="Currency 2 2 5 4 2 2 2" xfId="35936"/>
    <cellStyle name="Currency 2 2 5 4 2 3" xfId="14061"/>
    <cellStyle name="Currency 2 2 5 4 2 3 2" xfId="39842"/>
    <cellStyle name="Currency 2 2 5 4 2 4" xfId="14062"/>
    <cellStyle name="Currency 2 2 5 4 2 4 2" xfId="43888"/>
    <cellStyle name="Currency 2 2 5 4 2 5" xfId="47995"/>
    <cellStyle name="Currency 2 2 5 4 2 6" xfId="52127"/>
    <cellStyle name="Currency 2 2 5 4 2 7" xfId="56404"/>
    <cellStyle name="Currency 2 2 5 4 2 8" xfId="26386"/>
    <cellStyle name="Currency 2 2 5 4 2 9" xfId="61201"/>
    <cellStyle name="Currency 2 2 5 4 3" xfId="14063"/>
    <cellStyle name="Currency 2 2 5 4 3 2" xfId="31848"/>
    <cellStyle name="Currency 2 2 5 4 4" xfId="14064"/>
    <cellStyle name="Currency 2 2 5 4 4 2" xfId="33991"/>
    <cellStyle name="Currency 2 2 5 4 5" xfId="14065"/>
    <cellStyle name="Currency 2 2 5 4 5 2" xfId="37920"/>
    <cellStyle name="Currency 2 2 5 4 6" xfId="14066"/>
    <cellStyle name="Currency 2 2 5 4 6 2" xfId="41937"/>
    <cellStyle name="Currency 2 2 5 4 7" xfId="46073"/>
    <cellStyle name="Currency 2 2 5 4 8" xfId="50174"/>
    <cellStyle name="Currency 2 2 5 4 9" xfId="54482"/>
    <cellStyle name="Currency 2 2 5 5" xfId="14067"/>
    <cellStyle name="Currency 2 2 5 5 2" xfId="14068"/>
    <cellStyle name="Currency 2 2 5 5 2 2" xfId="35156"/>
    <cellStyle name="Currency 2 2 5 5 3" xfId="14069"/>
    <cellStyle name="Currency 2 2 5 5 3 2" xfId="39062"/>
    <cellStyle name="Currency 2 2 5 5 4" xfId="14070"/>
    <cellStyle name="Currency 2 2 5 5 4 2" xfId="43095"/>
    <cellStyle name="Currency 2 2 5 5 5" xfId="47215"/>
    <cellStyle name="Currency 2 2 5 5 6" xfId="51334"/>
    <cellStyle name="Currency 2 2 5 5 7" xfId="55624"/>
    <cellStyle name="Currency 2 2 5 5 8" xfId="26387"/>
    <cellStyle name="Currency 2 2 5 5 9" xfId="61202"/>
    <cellStyle name="Currency 2 2 5 6" xfId="14071"/>
    <cellStyle name="Currency 2 2 5 6 2" xfId="31841"/>
    <cellStyle name="Currency 2 2 5 7" xfId="14072"/>
    <cellStyle name="Currency 2 2 5 7 2" xfId="33183"/>
    <cellStyle name="Currency 2 2 5 8" xfId="14073"/>
    <cellStyle name="Currency 2 2 5 8 2" xfId="37160"/>
    <cellStyle name="Currency 2 2 5 9" xfId="14074"/>
    <cellStyle name="Currency 2 2 5 9 2" xfId="41173"/>
    <cellStyle name="Currency 2 2 6" xfId="14075"/>
    <cellStyle name="Currency 2 2 6 10" xfId="45321"/>
    <cellStyle name="Currency 2 2 6 11" xfId="49388"/>
    <cellStyle name="Currency 2 2 6 12" xfId="53897"/>
    <cellStyle name="Currency 2 2 6 13" xfId="26388"/>
    <cellStyle name="Currency 2 2 6 14" xfId="61203"/>
    <cellStyle name="Currency 2 2 6 2" xfId="14076"/>
    <cellStyle name="Currency 2 2 6 2 10" xfId="49505"/>
    <cellStyle name="Currency 2 2 6 2 11" xfId="53875"/>
    <cellStyle name="Currency 2 2 6 2 12" xfId="26389"/>
    <cellStyle name="Currency 2 2 6 2 13" xfId="61204"/>
    <cellStyle name="Currency 2 2 6 2 2" xfId="14077"/>
    <cellStyle name="Currency 2 2 6 2 2 10" xfId="54055"/>
    <cellStyle name="Currency 2 2 6 2 2 11" xfId="26390"/>
    <cellStyle name="Currency 2 2 6 2 2 12" xfId="61205"/>
    <cellStyle name="Currency 2 2 6 2 2 2" xfId="14078"/>
    <cellStyle name="Currency 2 2 6 2 2 2 10" xfId="26391"/>
    <cellStyle name="Currency 2 2 6 2 2 2 11" xfId="61206"/>
    <cellStyle name="Currency 2 2 6 2 2 2 2" xfId="14079"/>
    <cellStyle name="Currency 2 2 6 2 2 2 2 2" xfId="14080"/>
    <cellStyle name="Currency 2 2 6 2 2 2 2 2 2" xfId="35937"/>
    <cellStyle name="Currency 2 2 6 2 2 2 2 3" xfId="14081"/>
    <cellStyle name="Currency 2 2 6 2 2 2 2 3 2" xfId="39843"/>
    <cellStyle name="Currency 2 2 6 2 2 2 2 4" xfId="14082"/>
    <cellStyle name="Currency 2 2 6 2 2 2 2 4 2" xfId="43889"/>
    <cellStyle name="Currency 2 2 6 2 2 2 2 5" xfId="47996"/>
    <cellStyle name="Currency 2 2 6 2 2 2 2 6" xfId="52128"/>
    <cellStyle name="Currency 2 2 6 2 2 2 2 7" xfId="56405"/>
    <cellStyle name="Currency 2 2 6 2 2 2 2 8" xfId="26392"/>
    <cellStyle name="Currency 2 2 6 2 2 2 2 9" xfId="61207"/>
    <cellStyle name="Currency 2 2 6 2 2 2 3" xfId="14083"/>
    <cellStyle name="Currency 2 2 6 2 2 2 3 2" xfId="31852"/>
    <cellStyle name="Currency 2 2 6 2 2 2 4" xfId="14084"/>
    <cellStyle name="Currency 2 2 6 2 2 2 4 2" xfId="33992"/>
    <cellStyle name="Currency 2 2 6 2 2 2 5" xfId="14085"/>
    <cellStyle name="Currency 2 2 6 2 2 2 5 2" xfId="37921"/>
    <cellStyle name="Currency 2 2 6 2 2 2 6" xfId="14086"/>
    <cellStyle name="Currency 2 2 6 2 2 2 6 2" xfId="41938"/>
    <cellStyle name="Currency 2 2 6 2 2 2 7" xfId="46074"/>
    <cellStyle name="Currency 2 2 6 2 2 2 8" xfId="50175"/>
    <cellStyle name="Currency 2 2 6 2 2 2 9" xfId="54483"/>
    <cellStyle name="Currency 2 2 6 2 2 3" xfId="14087"/>
    <cellStyle name="Currency 2 2 6 2 2 3 2" xfId="14088"/>
    <cellStyle name="Currency 2 2 6 2 2 3 2 2" xfId="35494"/>
    <cellStyle name="Currency 2 2 6 2 2 3 3" xfId="14089"/>
    <cellStyle name="Currency 2 2 6 2 2 3 3 2" xfId="39400"/>
    <cellStyle name="Currency 2 2 6 2 2 3 4" xfId="14090"/>
    <cellStyle name="Currency 2 2 6 2 2 3 4 2" xfId="43442"/>
    <cellStyle name="Currency 2 2 6 2 2 3 5" xfId="47553"/>
    <cellStyle name="Currency 2 2 6 2 2 3 6" xfId="51681"/>
    <cellStyle name="Currency 2 2 6 2 2 3 7" xfId="55962"/>
    <cellStyle name="Currency 2 2 6 2 2 3 8" xfId="26393"/>
    <cellStyle name="Currency 2 2 6 2 2 3 9" xfId="61208"/>
    <cellStyle name="Currency 2 2 6 2 2 4" xfId="14091"/>
    <cellStyle name="Currency 2 2 6 2 2 4 2" xfId="31851"/>
    <cellStyle name="Currency 2 2 6 2 2 5" xfId="14092"/>
    <cellStyle name="Currency 2 2 6 2 2 5 2" xfId="33507"/>
    <cellStyle name="Currency 2 2 6 2 2 6" xfId="14093"/>
    <cellStyle name="Currency 2 2 6 2 2 6 2" xfId="37482"/>
    <cellStyle name="Currency 2 2 6 2 2 7" xfId="14094"/>
    <cellStyle name="Currency 2 2 6 2 2 7 2" xfId="41496"/>
    <cellStyle name="Currency 2 2 6 2 2 8" xfId="45636"/>
    <cellStyle name="Currency 2 2 6 2 2 9" xfId="49727"/>
    <cellStyle name="Currency 2 2 6 2 3" xfId="14095"/>
    <cellStyle name="Currency 2 2 6 2 3 10" xfId="26394"/>
    <cellStyle name="Currency 2 2 6 2 3 11" xfId="61209"/>
    <cellStyle name="Currency 2 2 6 2 3 2" xfId="14096"/>
    <cellStyle name="Currency 2 2 6 2 3 2 2" xfId="14097"/>
    <cellStyle name="Currency 2 2 6 2 3 2 2 2" xfId="35938"/>
    <cellStyle name="Currency 2 2 6 2 3 2 3" xfId="14098"/>
    <cellStyle name="Currency 2 2 6 2 3 2 3 2" xfId="39844"/>
    <cellStyle name="Currency 2 2 6 2 3 2 4" xfId="14099"/>
    <cellStyle name="Currency 2 2 6 2 3 2 4 2" xfId="43890"/>
    <cellStyle name="Currency 2 2 6 2 3 2 5" xfId="47997"/>
    <cellStyle name="Currency 2 2 6 2 3 2 6" xfId="52129"/>
    <cellStyle name="Currency 2 2 6 2 3 2 7" xfId="56406"/>
    <cellStyle name="Currency 2 2 6 2 3 2 8" xfId="26395"/>
    <cellStyle name="Currency 2 2 6 2 3 2 9" xfId="61210"/>
    <cellStyle name="Currency 2 2 6 2 3 3" xfId="14100"/>
    <cellStyle name="Currency 2 2 6 2 3 3 2" xfId="31853"/>
    <cellStyle name="Currency 2 2 6 2 3 4" xfId="14101"/>
    <cellStyle name="Currency 2 2 6 2 3 4 2" xfId="33993"/>
    <cellStyle name="Currency 2 2 6 2 3 5" xfId="14102"/>
    <cellStyle name="Currency 2 2 6 2 3 5 2" xfId="37922"/>
    <cellStyle name="Currency 2 2 6 2 3 6" xfId="14103"/>
    <cellStyle name="Currency 2 2 6 2 3 6 2" xfId="41939"/>
    <cellStyle name="Currency 2 2 6 2 3 7" xfId="46075"/>
    <cellStyle name="Currency 2 2 6 2 3 8" xfId="50176"/>
    <cellStyle name="Currency 2 2 6 2 3 9" xfId="54484"/>
    <cellStyle name="Currency 2 2 6 2 4" xfId="14104"/>
    <cellStyle name="Currency 2 2 6 2 4 2" xfId="14105"/>
    <cellStyle name="Currency 2 2 6 2 4 2 2" xfId="35276"/>
    <cellStyle name="Currency 2 2 6 2 4 3" xfId="14106"/>
    <cellStyle name="Currency 2 2 6 2 4 3 2" xfId="39182"/>
    <cellStyle name="Currency 2 2 6 2 4 4" xfId="14107"/>
    <cellStyle name="Currency 2 2 6 2 4 4 2" xfId="43220"/>
    <cellStyle name="Currency 2 2 6 2 4 5" xfId="47335"/>
    <cellStyle name="Currency 2 2 6 2 4 6" xfId="51459"/>
    <cellStyle name="Currency 2 2 6 2 4 7" xfId="55744"/>
    <cellStyle name="Currency 2 2 6 2 4 8" xfId="26396"/>
    <cellStyle name="Currency 2 2 6 2 4 9" xfId="61211"/>
    <cellStyle name="Currency 2 2 6 2 5" xfId="14108"/>
    <cellStyle name="Currency 2 2 6 2 5 2" xfId="31850"/>
    <cellStyle name="Currency 2 2 6 2 6" xfId="14109"/>
    <cellStyle name="Currency 2 2 6 2 6 2" xfId="33291"/>
    <cellStyle name="Currency 2 2 6 2 7" xfId="14110"/>
    <cellStyle name="Currency 2 2 6 2 7 2" xfId="37266"/>
    <cellStyle name="Currency 2 2 6 2 8" xfId="14111"/>
    <cellStyle name="Currency 2 2 6 2 8 2" xfId="41280"/>
    <cellStyle name="Currency 2 2 6 2 9" xfId="45420"/>
    <cellStyle name="Currency 2 2 6 3" xfId="14112"/>
    <cellStyle name="Currency 2 2 6 3 10" xfId="53948"/>
    <cellStyle name="Currency 2 2 6 3 11" xfId="26397"/>
    <cellStyle name="Currency 2 2 6 3 12" xfId="61212"/>
    <cellStyle name="Currency 2 2 6 3 2" xfId="14113"/>
    <cellStyle name="Currency 2 2 6 3 2 10" xfId="26398"/>
    <cellStyle name="Currency 2 2 6 3 2 11" xfId="61213"/>
    <cellStyle name="Currency 2 2 6 3 2 2" xfId="14114"/>
    <cellStyle name="Currency 2 2 6 3 2 2 2" xfId="14115"/>
    <cellStyle name="Currency 2 2 6 3 2 2 2 2" xfId="35939"/>
    <cellStyle name="Currency 2 2 6 3 2 2 3" xfId="14116"/>
    <cellStyle name="Currency 2 2 6 3 2 2 3 2" xfId="39845"/>
    <cellStyle name="Currency 2 2 6 3 2 2 4" xfId="14117"/>
    <cellStyle name="Currency 2 2 6 3 2 2 4 2" xfId="43891"/>
    <cellStyle name="Currency 2 2 6 3 2 2 5" xfId="47998"/>
    <cellStyle name="Currency 2 2 6 3 2 2 6" xfId="52130"/>
    <cellStyle name="Currency 2 2 6 3 2 2 7" xfId="56407"/>
    <cellStyle name="Currency 2 2 6 3 2 2 8" xfId="26399"/>
    <cellStyle name="Currency 2 2 6 3 2 2 9" xfId="61214"/>
    <cellStyle name="Currency 2 2 6 3 2 3" xfId="14118"/>
    <cellStyle name="Currency 2 2 6 3 2 3 2" xfId="31855"/>
    <cellStyle name="Currency 2 2 6 3 2 4" xfId="14119"/>
    <cellStyle name="Currency 2 2 6 3 2 4 2" xfId="33994"/>
    <cellStyle name="Currency 2 2 6 3 2 5" xfId="14120"/>
    <cellStyle name="Currency 2 2 6 3 2 5 2" xfId="37923"/>
    <cellStyle name="Currency 2 2 6 3 2 6" xfId="14121"/>
    <cellStyle name="Currency 2 2 6 3 2 6 2" xfId="41940"/>
    <cellStyle name="Currency 2 2 6 3 2 7" xfId="46076"/>
    <cellStyle name="Currency 2 2 6 3 2 8" xfId="50177"/>
    <cellStyle name="Currency 2 2 6 3 2 9" xfId="54485"/>
    <cellStyle name="Currency 2 2 6 3 3" xfId="14122"/>
    <cellStyle name="Currency 2 2 6 3 3 2" xfId="14123"/>
    <cellStyle name="Currency 2 2 6 3 3 2 2" xfId="35384"/>
    <cellStyle name="Currency 2 2 6 3 3 3" xfId="14124"/>
    <cellStyle name="Currency 2 2 6 3 3 3 2" xfId="39290"/>
    <cellStyle name="Currency 2 2 6 3 3 4" xfId="14125"/>
    <cellStyle name="Currency 2 2 6 3 3 4 2" xfId="43331"/>
    <cellStyle name="Currency 2 2 6 3 3 5" xfId="47443"/>
    <cellStyle name="Currency 2 2 6 3 3 6" xfId="51570"/>
    <cellStyle name="Currency 2 2 6 3 3 7" xfId="55852"/>
    <cellStyle name="Currency 2 2 6 3 3 8" xfId="26400"/>
    <cellStyle name="Currency 2 2 6 3 3 9" xfId="61215"/>
    <cellStyle name="Currency 2 2 6 3 4" xfId="14126"/>
    <cellStyle name="Currency 2 2 6 3 4 2" xfId="31854"/>
    <cellStyle name="Currency 2 2 6 3 5" xfId="14127"/>
    <cellStyle name="Currency 2 2 6 3 5 2" xfId="33397"/>
    <cellStyle name="Currency 2 2 6 3 6" xfId="14128"/>
    <cellStyle name="Currency 2 2 6 3 6 2" xfId="37372"/>
    <cellStyle name="Currency 2 2 6 3 7" xfId="14129"/>
    <cellStyle name="Currency 2 2 6 3 7 2" xfId="41386"/>
    <cellStyle name="Currency 2 2 6 3 8" xfId="45526"/>
    <cellStyle name="Currency 2 2 6 3 9" xfId="49616"/>
    <cellStyle name="Currency 2 2 6 4" xfId="14130"/>
    <cellStyle name="Currency 2 2 6 4 10" xfId="26401"/>
    <cellStyle name="Currency 2 2 6 4 11" xfId="61216"/>
    <cellStyle name="Currency 2 2 6 4 2" xfId="14131"/>
    <cellStyle name="Currency 2 2 6 4 2 2" xfId="14132"/>
    <cellStyle name="Currency 2 2 6 4 2 2 2" xfId="35940"/>
    <cellStyle name="Currency 2 2 6 4 2 3" xfId="14133"/>
    <cellStyle name="Currency 2 2 6 4 2 3 2" xfId="39846"/>
    <cellStyle name="Currency 2 2 6 4 2 4" xfId="14134"/>
    <cellStyle name="Currency 2 2 6 4 2 4 2" xfId="43892"/>
    <cellStyle name="Currency 2 2 6 4 2 5" xfId="47999"/>
    <cellStyle name="Currency 2 2 6 4 2 6" xfId="52131"/>
    <cellStyle name="Currency 2 2 6 4 2 7" xfId="56408"/>
    <cellStyle name="Currency 2 2 6 4 2 8" xfId="26402"/>
    <cellStyle name="Currency 2 2 6 4 2 9" xfId="61217"/>
    <cellStyle name="Currency 2 2 6 4 3" xfId="14135"/>
    <cellStyle name="Currency 2 2 6 4 3 2" xfId="31856"/>
    <cellStyle name="Currency 2 2 6 4 4" xfId="14136"/>
    <cellStyle name="Currency 2 2 6 4 4 2" xfId="33995"/>
    <cellStyle name="Currency 2 2 6 4 5" xfId="14137"/>
    <cellStyle name="Currency 2 2 6 4 5 2" xfId="37924"/>
    <cellStyle name="Currency 2 2 6 4 6" xfId="14138"/>
    <cellStyle name="Currency 2 2 6 4 6 2" xfId="41941"/>
    <cellStyle name="Currency 2 2 6 4 7" xfId="46077"/>
    <cellStyle name="Currency 2 2 6 4 8" xfId="50178"/>
    <cellStyle name="Currency 2 2 6 4 9" xfId="54486"/>
    <cellStyle name="Currency 2 2 6 5" xfId="14139"/>
    <cellStyle name="Currency 2 2 6 5 2" xfId="14140"/>
    <cellStyle name="Currency 2 2 6 5 2 2" xfId="35166"/>
    <cellStyle name="Currency 2 2 6 5 3" xfId="14141"/>
    <cellStyle name="Currency 2 2 6 5 3 2" xfId="39072"/>
    <cellStyle name="Currency 2 2 6 5 4" xfId="14142"/>
    <cellStyle name="Currency 2 2 6 5 4 2" xfId="43105"/>
    <cellStyle name="Currency 2 2 6 5 5" xfId="47225"/>
    <cellStyle name="Currency 2 2 6 5 6" xfId="51344"/>
    <cellStyle name="Currency 2 2 6 5 7" xfId="55634"/>
    <cellStyle name="Currency 2 2 6 5 8" xfId="26403"/>
    <cellStyle name="Currency 2 2 6 5 9" xfId="61218"/>
    <cellStyle name="Currency 2 2 6 6" xfId="14143"/>
    <cellStyle name="Currency 2 2 6 6 2" xfId="31849"/>
    <cellStyle name="Currency 2 2 6 7" xfId="14144"/>
    <cellStyle name="Currency 2 2 6 7 2" xfId="33190"/>
    <cellStyle name="Currency 2 2 6 8" xfId="14145"/>
    <cellStyle name="Currency 2 2 6 8 2" xfId="37167"/>
    <cellStyle name="Currency 2 2 6 9" xfId="14146"/>
    <cellStyle name="Currency 2 2 6 9 2" xfId="41180"/>
    <cellStyle name="Currency 2 2 7" xfId="14147"/>
    <cellStyle name="Currency 2 2 7 10" xfId="45327"/>
    <cellStyle name="Currency 2 2 7 11" xfId="49398"/>
    <cellStyle name="Currency 2 2 7 12" xfId="53853"/>
    <cellStyle name="Currency 2 2 7 13" xfId="26404"/>
    <cellStyle name="Currency 2 2 7 14" xfId="61219"/>
    <cellStyle name="Currency 2 2 7 2" xfId="14148"/>
    <cellStyle name="Currency 2 2 7 2 10" xfId="49515"/>
    <cellStyle name="Currency 2 2 7 2 11" xfId="53825"/>
    <cellStyle name="Currency 2 2 7 2 12" xfId="26405"/>
    <cellStyle name="Currency 2 2 7 2 13" xfId="61220"/>
    <cellStyle name="Currency 2 2 7 2 2" xfId="14149"/>
    <cellStyle name="Currency 2 2 7 2 2 10" xfId="54065"/>
    <cellStyle name="Currency 2 2 7 2 2 11" xfId="26406"/>
    <cellStyle name="Currency 2 2 7 2 2 12" xfId="61221"/>
    <cellStyle name="Currency 2 2 7 2 2 2" xfId="14150"/>
    <cellStyle name="Currency 2 2 7 2 2 2 10" xfId="26407"/>
    <cellStyle name="Currency 2 2 7 2 2 2 11" xfId="61222"/>
    <cellStyle name="Currency 2 2 7 2 2 2 2" xfId="14151"/>
    <cellStyle name="Currency 2 2 7 2 2 2 2 2" xfId="14152"/>
    <cellStyle name="Currency 2 2 7 2 2 2 2 2 2" xfId="35941"/>
    <cellStyle name="Currency 2 2 7 2 2 2 2 3" xfId="14153"/>
    <cellStyle name="Currency 2 2 7 2 2 2 2 3 2" xfId="39847"/>
    <cellStyle name="Currency 2 2 7 2 2 2 2 4" xfId="14154"/>
    <cellStyle name="Currency 2 2 7 2 2 2 2 4 2" xfId="43893"/>
    <cellStyle name="Currency 2 2 7 2 2 2 2 5" xfId="48000"/>
    <cellStyle name="Currency 2 2 7 2 2 2 2 6" xfId="52132"/>
    <cellStyle name="Currency 2 2 7 2 2 2 2 7" xfId="56409"/>
    <cellStyle name="Currency 2 2 7 2 2 2 2 8" xfId="26408"/>
    <cellStyle name="Currency 2 2 7 2 2 2 2 9" xfId="61223"/>
    <cellStyle name="Currency 2 2 7 2 2 2 3" xfId="14155"/>
    <cellStyle name="Currency 2 2 7 2 2 2 3 2" xfId="31860"/>
    <cellStyle name="Currency 2 2 7 2 2 2 4" xfId="14156"/>
    <cellStyle name="Currency 2 2 7 2 2 2 4 2" xfId="33996"/>
    <cellStyle name="Currency 2 2 7 2 2 2 5" xfId="14157"/>
    <cellStyle name="Currency 2 2 7 2 2 2 5 2" xfId="37925"/>
    <cellStyle name="Currency 2 2 7 2 2 2 6" xfId="14158"/>
    <cellStyle name="Currency 2 2 7 2 2 2 6 2" xfId="41942"/>
    <cellStyle name="Currency 2 2 7 2 2 2 7" xfId="46078"/>
    <cellStyle name="Currency 2 2 7 2 2 2 8" xfId="50179"/>
    <cellStyle name="Currency 2 2 7 2 2 2 9" xfId="54487"/>
    <cellStyle name="Currency 2 2 7 2 2 3" xfId="14159"/>
    <cellStyle name="Currency 2 2 7 2 2 3 2" xfId="14160"/>
    <cellStyle name="Currency 2 2 7 2 2 3 2 2" xfId="35504"/>
    <cellStyle name="Currency 2 2 7 2 2 3 3" xfId="14161"/>
    <cellStyle name="Currency 2 2 7 2 2 3 3 2" xfId="39410"/>
    <cellStyle name="Currency 2 2 7 2 2 3 4" xfId="14162"/>
    <cellStyle name="Currency 2 2 7 2 2 3 4 2" xfId="43452"/>
    <cellStyle name="Currency 2 2 7 2 2 3 5" xfId="47563"/>
    <cellStyle name="Currency 2 2 7 2 2 3 6" xfId="51691"/>
    <cellStyle name="Currency 2 2 7 2 2 3 7" xfId="55972"/>
    <cellStyle name="Currency 2 2 7 2 2 3 8" xfId="26409"/>
    <cellStyle name="Currency 2 2 7 2 2 3 9" xfId="61224"/>
    <cellStyle name="Currency 2 2 7 2 2 4" xfId="14163"/>
    <cellStyle name="Currency 2 2 7 2 2 4 2" xfId="31859"/>
    <cellStyle name="Currency 2 2 7 2 2 5" xfId="14164"/>
    <cellStyle name="Currency 2 2 7 2 2 5 2" xfId="33517"/>
    <cellStyle name="Currency 2 2 7 2 2 6" xfId="14165"/>
    <cellStyle name="Currency 2 2 7 2 2 6 2" xfId="37492"/>
    <cellStyle name="Currency 2 2 7 2 2 7" xfId="14166"/>
    <cellStyle name="Currency 2 2 7 2 2 7 2" xfId="41506"/>
    <cellStyle name="Currency 2 2 7 2 2 8" xfId="45646"/>
    <cellStyle name="Currency 2 2 7 2 2 9" xfId="49737"/>
    <cellStyle name="Currency 2 2 7 2 3" xfId="14167"/>
    <cellStyle name="Currency 2 2 7 2 3 10" xfId="26410"/>
    <cellStyle name="Currency 2 2 7 2 3 11" xfId="61225"/>
    <cellStyle name="Currency 2 2 7 2 3 2" xfId="14168"/>
    <cellStyle name="Currency 2 2 7 2 3 2 2" xfId="14169"/>
    <cellStyle name="Currency 2 2 7 2 3 2 2 2" xfId="35942"/>
    <cellStyle name="Currency 2 2 7 2 3 2 3" xfId="14170"/>
    <cellStyle name="Currency 2 2 7 2 3 2 3 2" xfId="39848"/>
    <cellStyle name="Currency 2 2 7 2 3 2 4" xfId="14171"/>
    <cellStyle name="Currency 2 2 7 2 3 2 4 2" xfId="43894"/>
    <cellStyle name="Currency 2 2 7 2 3 2 5" xfId="48001"/>
    <cellStyle name="Currency 2 2 7 2 3 2 6" xfId="52133"/>
    <cellStyle name="Currency 2 2 7 2 3 2 7" xfId="56410"/>
    <cellStyle name="Currency 2 2 7 2 3 2 8" xfId="26411"/>
    <cellStyle name="Currency 2 2 7 2 3 2 9" xfId="61226"/>
    <cellStyle name="Currency 2 2 7 2 3 3" xfId="14172"/>
    <cellStyle name="Currency 2 2 7 2 3 3 2" xfId="31861"/>
    <cellStyle name="Currency 2 2 7 2 3 4" xfId="14173"/>
    <cellStyle name="Currency 2 2 7 2 3 4 2" xfId="33997"/>
    <cellStyle name="Currency 2 2 7 2 3 5" xfId="14174"/>
    <cellStyle name="Currency 2 2 7 2 3 5 2" xfId="37926"/>
    <cellStyle name="Currency 2 2 7 2 3 6" xfId="14175"/>
    <cellStyle name="Currency 2 2 7 2 3 6 2" xfId="41943"/>
    <cellStyle name="Currency 2 2 7 2 3 7" xfId="46079"/>
    <cellStyle name="Currency 2 2 7 2 3 8" xfId="50180"/>
    <cellStyle name="Currency 2 2 7 2 3 9" xfId="54488"/>
    <cellStyle name="Currency 2 2 7 2 4" xfId="14176"/>
    <cellStyle name="Currency 2 2 7 2 4 2" xfId="14177"/>
    <cellStyle name="Currency 2 2 7 2 4 2 2" xfId="35286"/>
    <cellStyle name="Currency 2 2 7 2 4 3" xfId="14178"/>
    <cellStyle name="Currency 2 2 7 2 4 3 2" xfId="39192"/>
    <cellStyle name="Currency 2 2 7 2 4 4" xfId="14179"/>
    <cellStyle name="Currency 2 2 7 2 4 4 2" xfId="43230"/>
    <cellStyle name="Currency 2 2 7 2 4 5" xfId="47345"/>
    <cellStyle name="Currency 2 2 7 2 4 6" xfId="51469"/>
    <cellStyle name="Currency 2 2 7 2 4 7" xfId="55754"/>
    <cellStyle name="Currency 2 2 7 2 4 8" xfId="26412"/>
    <cellStyle name="Currency 2 2 7 2 4 9" xfId="61227"/>
    <cellStyle name="Currency 2 2 7 2 5" xfId="14180"/>
    <cellStyle name="Currency 2 2 7 2 5 2" xfId="31858"/>
    <cellStyle name="Currency 2 2 7 2 6" xfId="14181"/>
    <cellStyle name="Currency 2 2 7 2 6 2" xfId="33301"/>
    <cellStyle name="Currency 2 2 7 2 7" xfId="14182"/>
    <cellStyle name="Currency 2 2 7 2 7 2" xfId="37276"/>
    <cellStyle name="Currency 2 2 7 2 8" xfId="14183"/>
    <cellStyle name="Currency 2 2 7 2 8 2" xfId="41290"/>
    <cellStyle name="Currency 2 2 7 2 9" xfId="45430"/>
    <cellStyle name="Currency 2 2 7 3" xfId="14184"/>
    <cellStyle name="Currency 2 2 7 3 10" xfId="53958"/>
    <cellStyle name="Currency 2 2 7 3 11" xfId="26413"/>
    <cellStyle name="Currency 2 2 7 3 12" xfId="61228"/>
    <cellStyle name="Currency 2 2 7 3 2" xfId="14185"/>
    <cellStyle name="Currency 2 2 7 3 2 10" xfId="26414"/>
    <cellStyle name="Currency 2 2 7 3 2 11" xfId="61229"/>
    <cellStyle name="Currency 2 2 7 3 2 2" xfId="14186"/>
    <cellStyle name="Currency 2 2 7 3 2 2 2" xfId="14187"/>
    <cellStyle name="Currency 2 2 7 3 2 2 2 2" xfId="35943"/>
    <cellStyle name="Currency 2 2 7 3 2 2 3" xfId="14188"/>
    <cellStyle name="Currency 2 2 7 3 2 2 3 2" xfId="39849"/>
    <cellStyle name="Currency 2 2 7 3 2 2 4" xfId="14189"/>
    <cellStyle name="Currency 2 2 7 3 2 2 4 2" xfId="43895"/>
    <cellStyle name="Currency 2 2 7 3 2 2 5" xfId="48002"/>
    <cellStyle name="Currency 2 2 7 3 2 2 6" xfId="52134"/>
    <cellStyle name="Currency 2 2 7 3 2 2 7" xfId="56411"/>
    <cellStyle name="Currency 2 2 7 3 2 2 8" xfId="26415"/>
    <cellStyle name="Currency 2 2 7 3 2 2 9" xfId="61230"/>
    <cellStyle name="Currency 2 2 7 3 2 3" xfId="14190"/>
    <cellStyle name="Currency 2 2 7 3 2 3 2" xfId="31863"/>
    <cellStyle name="Currency 2 2 7 3 2 4" xfId="14191"/>
    <cellStyle name="Currency 2 2 7 3 2 4 2" xfId="33998"/>
    <cellStyle name="Currency 2 2 7 3 2 5" xfId="14192"/>
    <cellStyle name="Currency 2 2 7 3 2 5 2" xfId="37927"/>
    <cellStyle name="Currency 2 2 7 3 2 6" xfId="14193"/>
    <cellStyle name="Currency 2 2 7 3 2 6 2" xfId="41944"/>
    <cellStyle name="Currency 2 2 7 3 2 7" xfId="46080"/>
    <cellStyle name="Currency 2 2 7 3 2 8" xfId="50181"/>
    <cellStyle name="Currency 2 2 7 3 2 9" xfId="54489"/>
    <cellStyle name="Currency 2 2 7 3 3" xfId="14194"/>
    <cellStyle name="Currency 2 2 7 3 3 2" xfId="14195"/>
    <cellStyle name="Currency 2 2 7 3 3 2 2" xfId="35394"/>
    <cellStyle name="Currency 2 2 7 3 3 3" xfId="14196"/>
    <cellStyle name="Currency 2 2 7 3 3 3 2" xfId="39300"/>
    <cellStyle name="Currency 2 2 7 3 3 4" xfId="14197"/>
    <cellStyle name="Currency 2 2 7 3 3 4 2" xfId="43341"/>
    <cellStyle name="Currency 2 2 7 3 3 5" xfId="47453"/>
    <cellStyle name="Currency 2 2 7 3 3 6" xfId="51580"/>
    <cellStyle name="Currency 2 2 7 3 3 7" xfId="55862"/>
    <cellStyle name="Currency 2 2 7 3 3 8" xfId="26416"/>
    <cellStyle name="Currency 2 2 7 3 3 9" xfId="61231"/>
    <cellStyle name="Currency 2 2 7 3 4" xfId="14198"/>
    <cellStyle name="Currency 2 2 7 3 4 2" xfId="31862"/>
    <cellStyle name="Currency 2 2 7 3 5" xfId="14199"/>
    <cellStyle name="Currency 2 2 7 3 5 2" xfId="33407"/>
    <cellStyle name="Currency 2 2 7 3 6" xfId="14200"/>
    <cellStyle name="Currency 2 2 7 3 6 2" xfId="37382"/>
    <cellStyle name="Currency 2 2 7 3 7" xfId="14201"/>
    <cellStyle name="Currency 2 2 7 3 7 2" xfId="41396"/>
    <cellStyle name="Currency 2 2 7 3 8" xfId="45536"/>
    <cellStyle name="Currency 2 2 7 3 9" xfId="49626"/>
    <cellStyle name="Currency 2 2 7 4" xfId="14202"/>
    <cellStyle name="Currency 2 2 7 4 10" xfId="26417"/>
    <cellStyle name="Currency 2 2 7 4 11" xfId="61232"/>
    <cellStyle name="Currency 2 2 7 4 2" xfId="14203"/>
    <cellStyle name="Currency 2 2 7 4 2 2" xfId="14204"/>
    <cellStyle name="Currency 2 2 7 4 2 2 2" xfId="35944"/>
    <cellStyle name="Currency 2 2 7 4 2 3" xfId="14205"/>
    <cellStyle name="Currency 2 2 7 4 2 3 2" xfId="39850"/>
    <cellStyle name="Currency 2 2 7 4 2 4" xfId="14206"/>
    <cellStyle name="Currency 2 2 7 4 2 4 2" xfId="43896"/>
    <cellStyle name="Currency 2 2 7 4 2 5" xfId="48003"/>
    <cellStyle name="Currency 2 2 7 4 2 6" xfId="52135"/>
    <cellStyle name="Currency 2 2 7 4 2 7" xfId="56412"/>
    <cellStyle name="Currency 2 2 7 4 2 8" xfId="26418"/>
    <cellStyle name="Currency 2 2 7 4 2 9" xfId="61233"/>
    <cellStyle name="Currency 2 2 7 4 3" xfId="14207"/>
    <cellStyle name="Currency 2 2 7 4 3 2" xfId="31864"/>
    <cellStyle name="Currency 2 2 7 4 4" xfId="14208"/>
    <cellStyle name="Currency 2 2 7 4 4 2" xfId="33999"/>
    <cellStyle name="Currency 2 2 7 4 5" xfId="14209"/>
    <cellStyle name="Currency 2 2 7 4 5 2" xfId="37928"/>
    <cellStyle name="Currency 2 2 7 4 6" xfId="14210"/>
    <cellStyle name="Currency 2 2 7 4 6 2" xfId="41945"/>
    <cellStyle name="Currency 2 2 7 4 7" xfId="46081"/>
    <cellStyle name="Currency 2 2 7 4 8" xfId="50182"/>
    <cellStyle name="Currency 2 2 7 4 9" xfId="54490"/>
    <cellStyle name="Currency 2 2 7 5" xfId="14211"/>
    <cellStyle name="Currency 2 2 7 5 2" xfId="14212"/>
    <cellStyle name="Currency 2 2 7 5 2 2" xfId="35176"/>
    <cellStyle name="Currency 2 2 7 5 3" xfId="14213"/>
    <cellStyle name="Currency 2 2 7 5 3 2" xfId="39082"/>
    <cellStyle name="Currency 2 2 7 5 4" xfId="14214"/>
    <cellStyle name="Currency 2 2 7 5 4 2" xfId="43115"/>
    <cellStyle name="Currency 2 2 7 5 5" xfId="47235"/>
    <cellStyle name="Currency 2 2 7 5 6" xfId="51354"/>
    <cellStyle name="Currency 2 2 7 5 7" xfId="55644"/>
    <cellStyle name="Currency 2 2 7 5 8" xfId="26419"/>
    <cellStyle name="Currency 2 2 7 5 9" xfId="61234"/>
    <cellStyle name="Currency 2 2 7 6" xfId="14215"/>
    <cellStyle name="Currency 2 2 7 6 2" xfId="31857"/>
    <cellStyle name="Currency 2 2 7 7" xfId="14216"/>
    <cellStyle name="Currency 2 2 7 7 2" xfId="33199"/>
    <cellStyle name="Currency 2 2 7 8" xfId="14217"/>
    <cellStyle name="Currency 2 2 7 8 2" xfId="37174"/>
    <cellStyle name="Currency 2 2 7 9" xfId="14218"/>
    <cellStyle name="Currency 2 2 7 9 2" xfId="41188"/>
    <cellStyle name="Currency 2 2 8" xfId="14219"/>
    <cellStyle name="Currency 2 2 8 10" xfId="45331"/>
    <cellStyle name="Currency 2 2 8 11" xfId="49408"/>
    <cellStyle name="Currency 2 2 8 12" xfId="53869"/>
    <cellStyle name="Currency 2 2 8 13" xfId="26420"/>
    <cellStyle name="Currency 2 2 8 14" xfId="61235"/>
    <cellStyle name="Currency 2 2 8 2" xfId="14220"/>
    <cellStyle name="Currency 2 2 8 2 10" xfId="49525"/>
    <cellStyle name="Currency 2 2 8 2 11" xfId="53848"/>
    <cellStyle name="Currency 2 2 8 2 12" xfId="26421"/>
    <cellStyle name="Currency 2 2 8 2 13" xfId="61236"/>
    <cellStyle name="Currency 2 2 8 2 2" xfId="14221"/>
    <cellStyle name="Currency 2 2 8 2 2 10" xfId="54075"/>
    <cellStyle name="Currency 2 2 8 2 2 11" xfId="26422"/>
    <cellStyle name="Currency 2 2 8 2 2 12" xfId="61237"/>
    <cellStyle name="Currency 2 2 8 2 2 2" xfId="14222"/>
    <cellStyle name="Currency 2 2 8 2 2 2 10" xfId="26423"/>
    <cellStyle name="Currency 2 2 8 2 2 2 11" xfId="61238"/>
    <cellStyle name="Currency 2 2 8 2 2 2 2" xfId="14223"/>
    <cellStyle name="Currency 2 2 8 2 2 2 2 2" xfId="14224"/>
    <cellStyle name="Currency 2 2 8 2 2 2 2 2 2" xfId="35945"/>
    <cellStyle name="Currency 2 2 8 2 2 2 2 3" xfId="14225"/>
    <cellStyle name="Currency 2 2 8 2 2 2 2 3 2" xfId="39851"/>
    <cellStyle name="Currency 2 2 8 2 2 2 2 4" xfId="14226"/>
    <cellStyle name="Currency 2 2 8 2 2 2 2 4 2" xfId="43897"/>
    <cellStyle name="Currency 2 2 8 2 2 2 2 5" xfId="48004"/>
    <cellStyle name="Currency 2 2 8 2 2 2 2 6" xfId="52136"/>
    <cellStyle name="Currency 2 2 8 2 2 2 2 7" xfId="56413"/>
    <cellStyle name="Currency 2 2 8 2 2 2 2 8" xfId="26424"/>
    <cellStyle name="Currency 2 2 8 2 2 2 2 9" xfId="61239"/>
    <cellStyle name="Currency 2 2 8 2 2 2 3" xfId="14227"/>
    <cellStyle name="Currency 2 2 8 2 2 2 3 2" xfId="31868"/>
    <cellStyle name="Currency 2 2 8 2 2 2 4" xfId="14228"/>
    <cellStyle name="Currency 2 2 8 2 2 2 4 2" xfId="34000"/>
    <cellStyle name="Currency 2 2 8 2 2 2 5" xfId="14229"/>
    <cellStyle name="Currency 2 2 8 2 2 2 5 2" xfId="37929"/>
    <cellStyle name="Currency 2 2 8 2 2 2 6" xfId="14230"/>
    <cellStyle name="Currency 2 2 8 2 2 2 6 2" xfId="41946"/>
    <cellStyle name="Currency 2 2 8 2 2 2 7" xfId="46082"/>
    <cellStyle name="Currency 2 2 8 2 2 2 8" xfId="50183"/>
    <cellStyle name="Currency 2 2 8 2 2 2 9" xfId="54491"/>
    <cellStyle name="Currency 2 2 8 2 2 3" xfId="14231"/>
    <cellStyle name="Currency 2 2 8 2 2 3 2" xfId="14232"/>
    <cellStyle name="Currency 2 2 8 2 2 3 2 2" xfId="35514"/>
    <cellStyle name="Currency 2 2 8 2 2 3 3" xfId="14233"/>
    <cellStyle name="Currency 2 2 8 2 2 3 3 2" xfId="39420"/>
    <cellStyle name="Currency 2 2 8 2 2 3 4" xfId="14234"/>
    <cellStyle name="Currency 2 2 8 2 2 3 4 2" xfId="43462"/>
    <cellStyle name="Currency 2 2 8 2 2 3 5" xfId="47573"/>
    <cellStyle name="Currency 2 2 8 2 2 3 6" xfId="51701"/>
    <cellStyle name="Currency 2 2 8 2 2 3 7" xfId="55982"/>
    <cellStyle name="Currency 2 2 8 2 2 3 8" xfId="26425"/>
    <cellStyle name="Currency 2 2 8 2 2 3 9" xfId="61240"/>
    <cellStyle name="Currency 2 2 8 2 2 4" xfId="14235"/>
    <cellStyle name="Currency 2 2 8 2 2 4 2" xfId="31867"/>
    <cellStyle name="Currency 2 2 8 2 2 5" xfId="14236"/>
    <cellStyle name="Currency 2 2 8 2 2 5 2" xfId="33527"/>
    <cellStyle name="Currency 2 2 8 2 2 6" xfId="14237"/>
    <cellStyle name="Currency 2 2 8 2 2 6 2" xfId="37502"/>
    <cellStyle name="Currency 2 2 8 2 2 7" xfId="14238"/>
    <cellStyle name="Currency 2 2 8 2 2 7 2" xfId="41516"/>
    <cellStyle name="Currency 2 2 8 2 2 8" xfId="45656"/>
    <cellStyle name="Currency 2 2 8 2 2 9" xfId="49747"/>
    <cellStyle name="Currency 2 2 8 2 3" xfId="14239"/>
    <cellStyle name="Currency 2 2 8 2 3 10" xfId="26426"/>
    <cellStyle name="Currency 2 2 8 2 3 11" xfId="61241"/>
    <cellStyle name="Currency 2 2 8 2 3 2" xfId="14240"/>
    <cellStyle name="Currency 2 2 8 2 3 2 2" xfId="14241"/>
    <cellStyle name="Currency 2 2 8 2 3 2 2 2" xfId="35946"/>
    <cellStyle name="Currency 2 2 8 2 3 2 3" xfId="14242"/>
    <cellStyle name="Currency 2 2 8 2 3 2 3 2" xfId="39852"/>
    <cellStyle name="Currency 2 2 8 2 3 2 4" xfId="14243"/>
    <cellStyle name="Currency 2 2 8 2 3 2 4 2" xfId="43898"/>
    <cellStyle name="Currency 2 2 8 2 3 2 5" xfId="48005"/>
    <cellStyle name="Currency 2 2 8 2 3 2 6" xfId="52137"/>
    <cellStyle name="Currency 2 2 8 2 3 2 7" xfId="56414"/>
    <cellStyle name="Currency 2 2 8 2 3 2 8" xfId="26427"/>
    <cellStyle name="Currency 2 2 8 2 3 2 9" xfId="61242"/>
    <cellStyle name="Currency 2 2 8 2 3 3" xfId="14244"/>
    <cellStyle name="Currency 2 2 8 2 3 3 2" xfId="31869"/>
    <cellStyle name="Currency 2 2 8 2 3 4" xfId="14245"/>
    <cellStyle name="Currency 2 2 8 2 3 4 2" xfId="34001"/>
    <cellStyle name="Currency 2 2 8 2 3 5" xfId="14246"/>
    <cellStyle name="Currency 2 2 8 2 3 5 2" xfId="37930"/>
    <cellStyle name="Currency 2 2 8 2 3 6" xfId="14247"/>
    <cellStyle name="Currency 2 2 8 2 3 6 2" xfId="41947"/>
    <cellStyle name="Currency 2 2 8 2 3 7" xfId="46083"/>
    <cellStyle name="Currency 2 2 8 2 3 8" xfId="50184"/>
    <cellStyle name="Currency 2 2 8 2 3 9" xfId="54492"/>
    <cellStyle name="Currency 2 2 8 2 4" xfId="14248"/>
    <cellStyle name="Currency 2 2 8 2 4 2" xfId="14249"/>
    <cellStyle name="Currency 2 2 8 2 4 2 2" xfId="35296"/>
    <cellStyle name="Currency 2 2 8 2 4 3" xfId="14250"/>
    <cellStyle name="Currency 2 2 8 2 4 3 2" xfId="39202"/>
    <cellStyle name="Currency 2 2 8 2 4 4" xfId="14251"/>
    <cellStyle name="Currency 2 2 8 2 4 4 2" xfId="43240"/>
    <cellStyle name="Currency 2 2 8 2 4 5" xfId="47355"/>
    <cellStyle name="Currency 2 2 8 2 4 6" xfId="51479"/>
    <cellStyle name="Currency 2 2 8 2 4 7" xfId="55764"/>
    <cellStyle name="Currency 2 2 8 2 4 8" xfId="26428"/>
    <cellStyle name="Currency 2 2 8 2 4 9" xfId="61243"/>
    <cellStyle name="Currency 2 2 8 2 5" xfId="14252"/>
    <cellStyle name="Currency 2 2 8 2 5 2" xfId="31866"/>
    <cellStyle name="Currency 2 2 8 2 6" xfId="14253"/>
    <cellStyle name="Currency 2 2 8 2 6 2" xfId="33311"/>
    <cellStyle name="Currency 2 2 8 2 7" xfId="14254"/>
    <cellStyle name="Currency 2 2 8 2 7 2" xfId="37286"/>
    <cellStyle name="Currency 2 2 8 2 8" xfId="14255"/>
    <cellStyle name="Currency 2 2 8 2 8 2" xfId="41300"/>
    <cellStyle name="Currency 2 2 8 2 9" xfId="45440"/>
    <cellStyle name="Currency 2 2 8 3" xfId="14256"/>
    <cellStyle name="Currency 2 2 8 3 10" xfId="53968"/>
    <cellStyle name="Currency 2 2 8 3 11" xfId="26429"/>
    <cellStyle name="Currency 2 2 8 3 12" xfId="61244"/>
    <cellStyle name="Currency 2 2 8 3 2" xfId="14257"/>
    <cellStyle name="Currency 2 2 8 3 2 10" xfId="26430"/>
    <cellStyle name="Currency 2 2 8 3 2 11" xfId="61245"/>
    <cellStyle name="Currency 2 2 8 3 2 2" xfId="14258"/>
    <cellStyle name="Currency 2 2 8 3 2 2 2" xfId="14259"/>
    <cellStyle name="Currency 2 2 8 3 2 2 2 2" xfId="35947"/>
    <cellStyle name="Currency 2 2 8 3 2 2 3" xfId="14260"/>
    <cellStyle name="Currency 2 2 8 3 2 2 3 2" xfId="39853"/>
    <cellStyle name="Currency 2 2 8 3 2 2 4" xfId="14261"/>
    <cellStyle name="Currency 2 2 8 3 2 2 4 2" xfId="43899"/>
    <cellStyle name="Currency 2 2 8 3 2 2 5" xfId="48006"/>
    <cellStyle name="Currency 2 2 8 3 2 2 6" xfId="52138"/>
    <cellStyle name="Currency 2 2 8 3 2 2 7" xfId="56415"/>
    <cellStyle name="Currency 2 2 8 3 2 2 8" xfId="26431"/>
    <cellStyle name="Currency 2 2 8 3 2 2 9" xfId="61246"/>
    <cellStyle name="Currency 2 2 8 3 2 3" xfId="14262"/>
    <cellStyle name="Currency 2 2 8 3 2 3 2" xfId="31871"/>
    <cellStyle name="Currency 2 2 8 3 2 4" xfId="14263"/>
    <cellStyle name="Currency 2 2 8 3 2 4 2" xfId="34002"/>
    <cellStyle name="Currency 2 2 8 3 2 5" xfId="14264"/>
    <cellStyle name="Currency 2 2 8 3 2 5 2" xfId="37931"/>
    <cellStyle name="Currency 2 2 8 3 2 6" xfId="14265"/>
    <cellStyle name="Currency 2 2 8 3 2 6 2" xfId="41948"/>
    <cellStyle name="Currency 2 2 8 3 2 7" xfId="46084"/>
    <cellStyle name="Currency 2 2 8 3 2 8" xfId="50185"/>
    <cellStyle name="Currency 2 2 8 3 2 9" xfId="54493"/>
    <cellStyle name="Currency 2 2 8 3 3" xfId="14266"/>
    <cellStyle name="Currency 2 2 8 3 3 2" xfId="14267"/>
    <cellStyle name="Currency 2 2 8 3 3 2 2" xfId="35404"/>
    <cellStyle name="Currency 2 2 8 3 3 3" xfId="14268"/>
    <cellStyle name="Currency 2 2 8 3 3 3 2" xfId="39310"/>
    <cellStyle name="Currency 2 2 8 3 3 4" xfId="14269"/>
    <cellStyle name="Currency 2 2 8 3 3 4 2" xfId="43351"/>
    <cellStyle name="Currency 2 2 8 3 3 5" xfId="47463"/>
    <cellStyle name="Currency 2 2 8 3 3 6" xfId="51590"/>
    <cellStyle name="Currency 2 2 8 3 3 7" xfId="55872"/>
    <cellStyle name="Currency 2 2 8 3 3 8" xfId="26432"/>
    <cellStyle name="Currency 2 2 8 3 3 9" xfId="61247"/>
    <cellStyle name="Currency 2 2 8 3 4" xfId="14270"/>
    <cellStyle name="Currency 2 2 8 3 4 2" xfId="31870"/>
    <cellStyle name="Currency 2 2 8 3 5" xfId="14271"/>
    <cellStyle name="Currency 2 2 8 3 5 2" xfId="33417"/>
    <cellStyle name="Currency 2 2 8 3 6" xfId="14272"/>
    <cellStyle name="Currency 2 2 8 3 6 2" xfId="37392"/>
    <cellStyle name="Currency 2 2 8 3 7" xfId="14273"/>
    <cellStyle name="Currency 2 2 8 3 7 2" xfId="41406"/>
    <cellStyle name="Currency 2 2 8 3 8" xfId="45546"/>
    <cellStyle name="Currency 2 2 8 3 9" xfId="49636"/>
    <cellStyle name="Currency 2 2 8 4" xfId="14274"/>
    <cellStyle name="Currency 2 2 8 4 10" xfId="26433"/>
    <cellStyle name="Currency 2 2 8 4 11" xfId="61248"/>
    <cellStyle name="Currency 2 2 8 4 2" xfId="14275"/>
    <cellStyle name="Currency 2 2 8 4 2 2" xfId="14276"/>
    <cellStyle name="Currency 2 2 8 4 2 2 2" xfId="35948"/>
    <cellStyle name="Currency 2 2 8 4 2 3" xfId="14277"/>
    <cellStyle name="Currency 2 2 8 4 2 3 2" xfId="39854"/>
    <cellStyle name="Currency 2 2 8 4 2 4" xfId="14278"/>
    <cellStyle name="Currency 2 2 8 4 2 4 2" xfId="43900"/>
    <cellStyle name="Currency 2 2 8 4 2 5" xfId="48007"/>
    <cellStyle name="Currency 2 2 8 4 2 6" xfId="52139"/>
    <cellStyle name="Currency 2 2 8 4 2 7" xfId="56416"/>
    <cellStyle name="Currency 2 2 8 4 2 8" xfId="26434"/>
    <cellStyle name="Currency 2 2 8 4 2 9" xfId="61249"/>
    <cellStyle name="Currency 2 2 8 4 3" xfId="14279"/>
    <cellStyle name="Currency 2 2 8 4 3 2" xfId="31872"/>
    <cellStyle name="Currency 2 2 8 4 4" xfId="14280"/>
    <cellStyle name="Currency 2 2 8 4 4 2" xfId="34003"/>
    <cellStyle name="Currency 2 2 8 4 5" xfId="14281"/>
    <cellStyle name="Currency 2 2 8 4 5 2" xfId="37932"/>
    <cellStyle name="Currency 2 2 8 4 6" xfId="14282"/>
    <cellStyle name="Currency 2 2 8 4 6 2" xfId="41949"/>
    <cellStyle name="Currency 2 2 8 4 7" xfId="46085"/>
    <cellStyle name="Currency 2 2 8 4 8" xfId="50186"/>
    <cellStyle name="Currency 2 2 8 4 9" xfId="54494"/>
    <cellStyle name="Currency 2 2 8 5" xfId="14283"/>
    <cellStyle name="Currency 2 2 8 5 2" xfId="14284"/>
    <cellStyle name="Currency 2 2 8 5 2 2" xfId="35186"/>
    <cellStyle name="Currency 2 2 8 5 3" xfId="14285"/>
    <cellStyle name="Currency 2 2 8 5 3 2" xfId="39092"/>
    <cellStyle name="Currency 2 2 8 5 4" xfId="14286"/>
    <cellStyle name="Currency 2 2 8 5 4 2" xfId="43125"/>
    <cellStyle name="Currency 2 2 8 5 5" xfId="47245"/>
    <cellStyle name="Currency 2 2 8 5 6" xfId="51364"/>
    <cellStyle name="Currency 2 2 8 5 7" xfId="55654"/>
    <cellStyle name="Currency 2 2 8 5 8" xfId="26435"/>
    <cellStyle name="Currency 2 2 8 5 9" xfId="61250"/>
    <cellStyle name="Currency 2 2 8 6" xfId="14287"/>
    <cellStyle name="Currency 2 2 8 6 2" xfId="31865"/>
    <cellStyle name="Currency 2 2 8 7" xfId="14288"/>
    <cellStyle name="Currency 2 2 8 7 2" xfId="33206"/>
    <cellStyle name="Currency 2 2 8 8" xfId="14289"/>
    <cellStyle name="Currency 2 2 8 8 2" xfId="37181"/>
    <cellStyle name="Currency 2 2 8 9" xfId="14290"/>
    <cellStyle name="Currency 2 2 8 9 2" xfId="41195"/>
    <cellStyle name="Currency 2 2 9" xfId="14291"/>
    <cellStyle name="Currency 2 2 9 10" xfId="45343"/>
    <cellStyle name="Currency 2 2 9 11" xfId="49419"/>
    <cellStyle name="Currency 2 2 9 12" xfId="53871"/>
    <cellStyle name="Currency 2 2 9 13" xfId="26436"/>
    <cellStyle name="Currency 2 2 9 14" xfId="61251"/>
    <cellStyle name="Currency 2 2 9 2" xfId="14292"/>
    <cellStyle name="Currency 2 2 9 2 10" xfId="49536"/>
    <cellStyle name="Currency 2 2 9 2 11" xfId="53574"/>
    <cellStyle name="Currency 2 2 9 2 12" xfId="26437"/>
    <cellStyle name="Currency 2 2 9 2 13" xfId="61252"/>
    <cellStyle name="Currency 2 2 9 2 2" xfId="14293"/>
    <cellStyle name="Currency 2 2 9 2 2 10" xfId="54085"/>
    <cellStyle name="Currency 2 2 9 2 2 11" xfId="26438"/>
    <cellStyle name="Currency 2 2 9 2 2 12" xfId="61253"/>
    <cellStyle name="Currency 2 2 9 2 2 2" xfId="14294"/>
    <cellStyle name="Currency 2 2 9 2 2 2 10" xfId="26439"/>
    <cellStyle name="Currency 2 2 9 2 2 2 11" xfId="61254"/>
    <cellStyle name="Currency 2 2 9 2 2 2 2" xfId="14295"/>
    <cellStyle name="Currency 2 2 9 2 2 2 2 2" xfId="14296"/>
    <cellStyle name="Currency 2 2 9 2 2 2 2 2 2" xfId="35949"/>
    <cellStyle name="Currency 2 2 9 2 2 2 2 3" xfId="14297"/>
    <cellStyle name="Currency 2 2 9 2 2 2 2 3 2" xfId="39855"/>
    <cellStyle name="Currency 2 2 9 2 2 2 2 4" xfId="14298"/>
    <cellStyle name="Currency 2 2 9 2 2 2 2 4 2" xfId="43901"/>
    <cellStyle name="Currency 2 2 9 2 2 2 2 5" xfId="48008"/>
    <cellStyle name="Currency 2 2 9 2 2 2 2 6" xfId="52140"/>
    <cellStyle name="Currency 2 2 9 2 2 2 2 7" xfId="56417"/>
    <cellStyle name="Currency 2 2 9 2 2 2 2 8" xfId="26440"/>
    <cellStyle name="Currency 2 2 9 2 2 2 2 9" xfId="61255"/>
    <cellStyle name="Currency 2 2 9 2 2 2 3" xfId="14299"/>
    <cellStyle name="Currency 2 2 9 2 2 2 3 2" xfId="31876"/>
    <cellStyle name="Currency 2 2 9 2 2 2 4" xfId="14300"/>
    <cellStyle name="Currency 2 2 9 2 2 2 4 2" xfId="34004"/>
    <cellStyle name="Currency 2 2 9 2 2 2 5" xfId="14301"/>
    <cellStyle name="Currency 2 2 9 2 2 2 5 2" xfId="37933"/>
    <cellStyle name="Currency 2 2 9 2 2 2 6" xfId="14302"/>
    <cellStyle name="Currency 2 2 9 2 2 2 6 2" xfId="41950"/>
    <cellStyle name="Currency 2 2 9 2 2 2 7" xfId="46086"/>
    <cellStyle name="Currency 2 2 9 2 2 2 8" xfId="50187"/>
    <cellStyle name="Currency 2 2 9 2 2 2 9" xfId="54495"/>
    <cellStyle name="Currency 2 2 9 2 2 3" xfId="14303"/>
    <cellStyle name="Currency 2 2 9 2 2 3 2" xfId="14304"/>
    <cellStyle name="Currency 2 2 9 2 2 3 2 2" xfId="35524"/>
    <cellStyle name="Currency 2 2 9 2 2 3 3" xfId="14305"/>
    <cellStyle name="Currency 2 2 9 2 2 3 3 2" xfId="39430"/>
    <cellStyle name="Currency 2 2 9 2 2 3 4" xfId="14306"/>
    <cellStyle name="Currency 2 2 9 2 2 3 4 2" xfId="43473"/>
    <cellStyle name="Currency 2 2 9 2 2 3 5" xfId="47583"/>
    <cellStyle name="Currency 2 2 9 2 2 3 6" xfId="51712"/>
    <cellStyle name="Currency 2 2 9 2 2 3 7" xfId="55992"/>
    <cellStyle name="Currency 2 2 9 2 2 3 8" xfId="26441"/>
    <cellStyle name="Currency 2 2 9 2 2 3 9" xfId="61256"/>
    <cellStyle name="Currency 2 2 9 2 2 4" xfId="14307"/>
    <cellStyle name="Currency 2 2 9 2 2 4 2" xfId="31875"/>
    <cellStyle name="Currency 2 2 9 2 2 5" xfId="14308"/>
    <cellStyle name="Currency 2 2 9 2 2 5 2" xfId="33537"/>
    <cellStyle name="Currency 2 2 9 2 2 6" xfId="14309"/>
    <cellStyle name="Currency 2 2 9 2 2 6 2" xfId="37512"/>
    <cellStyle name="Currency 2 2 9 2 2 7" xfId="14310"/>
    <cellStyle name="Currency 2 2 9 2 2 7 2" xfId="41526"/>
    <cellStyle name="Currency 2 2 9 2 2 8" xfId="45666"/>
    <cellStyle name="Currency 2 2 9 2 2 9" xfId="49758"/>
    <cellStyle name="Currency 2 2 9 2 3" xfId="14311"/>
    <cellStyle name="Currency 2 2 9 2 3 10" xfId="26442"/>
    <cellStyle name="Currency 2 2 9 2 3 11" xfId="61257"/>
    <cellStyle name="Currency 2 2 9 2 3 2" xfId="14312"/>
    <cellStyle name="Currency 2 2 9 2 3 2 2" xfId="14313"/>
    <cellStyle name="Currency 2 2 9 2 3 2 2 2" xfId="35950"/>
    <cellStyle name="Currency 2 2 9 2 3 2 3" xfId="14314"/>
    <cellStyle name="Currency 2 2 9 2 3 2 3 2" xfId="39856"/>
    <cellStyle name="Currency 2 2 9 2 3 2 4" xfId="14315"/>
    <cellStyle name="Currency 2 2 9 2 3 2 4 2" xfId="43902"/>
    <cellStyle name="Currency 2 2 9 2 3 2 5" xfId="48009"/>
    <cellStyle name="Currency 2 2 9 2 3 2 6" xfId="52141"/>
    <cellStyle name="Currency 2 2 9 2 3 2 7" xfId="56418"/>
    <cellStyle name="Currency 2 2 9 2 3 2 8" xfId="26443"/>
    <cellStyle name="Currency 2 2 9 2 3 2 9" xfId="61258"/>
    <cellStyle name="Currency 2 2 9 2 3 3" xfId="14316"/>
    <cellStyle name="Currency 2 2 9 2 3 3 2" xfId="31877"/>
    <cellStyle name="Currency 2 2 9 2 3 4" xfId="14317"/>
    <cellStyle name="Currency 2 2 9 2 3 4 2" xfId="34005"/>
    <cellStyle name="Currency 2 2 9 2 3 5" xfId="14318"/>
    <cellStyle name="Currency 2 2 9 2 3 5 2" xfId="37934"/>
    <cellStyle name="Currency 2 2 9 2 3 6" xfId="14319"/>
    <cellStyle name="Currency 2 2 9 2 3 6 2" xfId="41951"/>
    <cellStyle name="Currency 2 2 9 2 3 7" xfId="46087"/>
    <cellStyle name="Currency 2 2 9 2 3 8" xfId="50188"/>
    <cellStyle name="Currency 2 2 9 2 3 9" xfId="54496"/>
    <cellStyle name="Currency 2 2 9 2 4" xfId="14320"/>
    <cellStyle name="Currency 2 2 9 2 4 2" xfId="14321"/>
    <cellStyle name="Currency 2 2 9 2 4 2 2" xfId="35306"/>
    <cellStyle name="Currency 2 2 9 2 4 3" xfId="14322"/>
    <cellStyle name="Currency 2 2 9 2 4 3 2" xfId="39212"/>
    <cellStyle name="Currency 2 2 9 2 4 4" xfId="14323"/>
    <cellStyle name="Currency 2 2 9 2 4 4 2" xfId="43251"/>
    <cellStyle name="Currency 2 2 9 2 4 5" xfId="47365"/>
    <cellStyle name="Currency 2 2 9 2 4 6" xfId="51490"/>
    <cellStyle name="Currency 2 2 9 2 4 7" xfId="55774"/>
    <cellStyle name="Currency 2 2 9 2 4 8" xfId="26444"/>
    <cellStyle name="Currency 2 2 9 2 4 9" xfId="61259"/>
    <cellStyle name="Currency 2 2 9 2 5" xfId="14324"/>
    <cellStyle name="Currency 2 2 9 2 5 2" xfId="31874"/>
    <cellStyle name="Currency 2 2 9 2 6" xfId="14325"/>
    <cellStyle name="Currency 2 2 9 2 6 2" xfId="33321"/>
    <cellStyle name="Currency 2 2 9 2 7" xfId="14326"/>
    <cellStyle name="Currency 2 2 9 2 7 2" xfId="37296"/>
    <cellStyle name="Currency 2 2 9 2 8" xfId="14327"/>
    <cellStyle name="Currency 2 2 9 2 8 2" xfId="41310"/>
    <cellStyle name="Currency 2 2 9 2 9" xfId="45450"/>
    <cellStyle name="Currency 2 2 9 3" xfId="14328"/>
    <cellStyle name="Currency 2 2 9 3 10" xfId="53978"/>
    <cellStyle name="Currency 2 2 9 3 11" xfId="26445"/>
    <cellStyle name="Currency 2 2 9 3 12" xfId="61260"/>
    <cellStyle name="Currency 2 2 9 3 2" xfId="14329"/>
    <cellStyle name="Currency 2 2 9 3 2 10" xfId="26446"/>
    <cellStyle name="Currency 2 2 9 3 2 11" xfId="61261"/>
    <cellStyle name="Currency 2 2 9 3 2 2" xfId="14330"/>
    <cellStyle name="Currency 2 2 9 3 2 2 2" xfId="14331"/>
    <cellStyle name="Currency 2 2 9 3 2 2 2 2" xfId="35951"/>
    <cellStyle name="Currency 2 2 9 3 2 2 3" xfId="14332"/>
    <cellStyle name="Currency 2 2 9 3 2 2 3 2" xfId="39857"/>
    <cellStyle name="Currency 2 2 9 3 2 2 4" xfId="14333"/>
    <cellStyle name="Currency 2 2 9 3 2 2 4 2" xfId="43903"/>
    <cellStyle name="Currency 2 2 9 3 2 2 5" xfId="48010"/>
    <cellStyle name="Currency 2 2 9 3 2 2 6" xfId="52142"/>
    <cellStyle name="Currency 2 2 9 3 2 2 7" xfId="56419"/>
    <cellStyle name="Currency 2 2 9 3 2 2 8" xfId="26447"/>
    <cellStyle name="Currency 2 2 9 3 2 2 9" xfId="61262"/>
    <cellStyle name="Currency 2 2 9 3 2 3" xfId="14334"/>
    <cellStyle name="Currency 2 2 9 3 2 3 2" xfId="31879"/>
    <cellStyle name="Currency 2 2 9 3 2 4" xfId="14335"/>
    <cellStyle name="Currency 2 2 9 3 2 4 2" xfId="34006"/>
    <cellStyle name="Currency 2 2 9 3 2 5" xfId="14336"/>
    <cellStyle name="Currency 2 2 9 3 2 5 2" xfId="37935"/>
    <cellStyle name="Currency 2 2 9 3 2 6" xfId="14337"/>
    <cellStyle name="Currency 2 2 9 3 2 6 2" xfId="41952"/>
    <cellStyle name="Currency 2 2 9 3 2 7" xfId="46088"/>
    <cellStyle name="Currency 2 2 9 3 2 8" xfId="50189"/>
    <cellStyle name="Currency 2 2 9 3 2 9" xfId="54497"/>
    <cellStyle name="Currency 2 2 9 3 3" xfId="14338"/>
    <cellStyle name="Currency 2 2 9 3 3 2" xfId="14339"/>
    <cellStyle name="Currency 2 2 9 3 3 2 2" xfId="35414"/>
    <cellStyle name="Currency 2 2 9 3 3 3" xfId="14340"/>
    <cellStyle name="Currency 2 2 9 3 3 3 2" xfId="39320"/>
    <cellStyle name="Currency 2 2 9 3 3 4" xfId="14341"/>
    <cellStyle name="Currency 2 2 9 3 3 4 2" xfId="43361"/>
    <cellStyle name="Currency 2 2 9 3 3 5" xfId="47473"/>
    <cellStyle name="Currency 2 2 9 3 3 6" xfId="51600"/>
    <cellStyle name="Currency 2 2 9 3 3 7" xfId="55882"/>
    <cellStyle name="Currency 2 2 9 3 3 8" xfId="26448"/>
    <cellStyle name="Currency 2 2 9 3 3 9" xfId="61263"/>
    <cellStyle name="Currency 2 2 9 3 4" xfId="14342"/>
    <cellStyle name="Currency 2 2 9 3 4 2" xfId="31878"/>
    <cellStyle name="Currency 2 2 9 3 5" xfId="14343"/>
    <cellStyle name="Currency 2 2 9 3 5 2" xfId="33427"/>
    <cellStyle name="Currency 2 2 9 3 6" xfId="14344"/>
    <cellStyle name="Currency 2 2 9 3 6 2" xfId="37402"/>
    <cellStyle name="Currency 2 2 9 3 7" xfId="14345"/>
    <cellStyle name="Currency 2 2 9 3 7 2" xfId="41416"/>
    <cellStyle name="Currency 2 2 9 3 8" xfId="45556"/>
    <cellStyle name="Currency 2 2 9 3 9" xfId="49646"/>
    <cellStyle name="Currency 2 2 9 4" xfId="14346"/>
    <cellStyle name="Currency 2 2 9 4 10" xfId="26449"/>
    <cellStyle name="Currency 2 2 9 4 11" xfId="61264"/>
    <cellStyle name="Currency 2 2 9 4 2" xfId="14347"/>
    <cellStyle name="Currency 2 2 9 4 2 2" xfId="14348"/>
    <cellStyle name="Currency 2 2 9 4 2 2 2" xfId="35952"/>
    <cellStyle name="Currency 2 2 9 4 2 3" xfId="14349"/>
    <cellStyle name="Currency 2 2 9 4 2 3 2" xfId="39858"/>
    <cellStyle name="Currency 2 2 9 4 2 4" xfId="14350"/>
    <cellStyle name="Currency 2 2 9 4 2 4 2" xfId="43904"/>
    <cellStyle name="Currency 2 2 9 4 2 5" xfId="48011"/>
    <cellStyle name="Currency 2 2 9 4 2 6" xfId="52143"/>
    <cellStyle name="Currency 2 2 9 4 2 7" xfId="56420"/>
    <cellStyle name="Currency 2 2 9 4 2 8" xfId="26450"/>
    <cellStyle name="Currency 2 2 9 4 2 9" xfId="61265"/>
    <cellStyle name="Currency 2 2 9 4 3" xfId="14351"/>
    <cellStyle name="Currency 2 2 9 4 3 2" xfId="31880"/>
    <cellStyle name="Currency 2 2 9 4 4" xfId="14352"/>
    <cellStyle name="Currency 2 2 9 4 4 2" xfId="34007"/>
    <cellStyle name="Currency 2 2 9 4 5" xfId="14353"/>
    <cellStyle name="Currency 2 2 9 4 5 2" xfId="37936"/>
    <cellStyle name="Currency 2 2 9 4 6" xfId="14354"/>
    <cellStyle name="Currency 2 2 9 4 6 2" xfId="41953"/>
    <cellStyle name="Currency 2 2 9 4 7" xfId="46089"/>
    <cellStyle name="Currency 2 2 9 4 8" xfId="50190"/>
    <cellStyle name="Currency 2 2 9 4 9" xfId="54498"/>
    <cellStyle name="Currency 2 2 9 5" xfId="14355"/>
    <cellStyle name="Currency 2 2 9 5 2" xfId="14356"/>
    <cellStyle name="Currency 2 2 9 5 2 2" xfId="35196"/>
    <cellStyle name="Currency 2 2 9 5 3" xfId="14357"/>
    <cellStyle name="Currency 2 2 9 5 3 2" xfId="39102"/>
    <cellStyle name="Currency 2 2 9 5 4" xfId="14358"/>
    <cellStyle name="Currency 2 2 9 5 4 2" xfId="43136"/>
    <cellStyle name="Currency 2 2 9 5 5" xfId="47255"/>
    <cellStyle name="Currency 2 2 9 5 6" xfId="51375"/>
    <cellStyle name="Currency 2 2 9 5 7" xfId="55664"/>
    <cellStyle name="Currency 2 2 9 5 8" xfId="26451"/>
    <cellStyle name="Currency 2 2 9 5 9" xfId="61266"/>
    <cellStyle name="Currency 2 2 9 6" xfId="14359"/>
    <cellStyle name="Currency 2 2 9 6 2" xfId="31873"/>
    <cellStyle name="Currency 2 2 9 7" xfId="14360"/>
    <cellStyle name="Currency 2 2 9 7 2" xfId="33214"/>
    <cellStyle name="Currency 2 2 9 8" xfId="14361"/>
    <cellStyle name="Currency 2 2 9 8 2" xfId="37189"/>
    <cellStyle name="Currency 2 2 9 9" xfId="14362"/>
    <cellStyle name="Currency 2 2 9 9 2" xfId="41203"/>
    <cellStyle name="Currency 2 2_ PDR" xfId="14363"/>
    <cellStyle name="Currency 2 20" xfId="14364"/>
    <cellStyle name="Currency 2 20 10" xfId="26452"/>
    <cellStyle name="Currency 2 20 11" xfId="61267"/>
    <cellStyle name="Currency 2 20 2" xfId="14365"/>
    <cellStyle name="Currency 2 20 2 2" xfId="14366"/>
    <cellStyle name="Currency 2 20 2 2 2" xfId="35953"/>
    <cellStyle name="Currency 2 20 2 3" xfId="14367"/>
    <cellStyle name="Currency 2 20 2 3 2" xfId="39859"/>
    <cellStyle name="Currency 2 20 2 4" xfId="14368"/>
    <cellStyle name="Currency 2 20 2 4 2" xfId="43905"/>
    <cellStyle name="Currency 2 20 2 5" xfId="48012"/>
    <cellStyle name="Currency 2 20 2 6" xfId="52144"/>
    <cellStyle name="Currency 2 20 2 7" xfId="56421"/>
    <cellStyle name="Currency 2 20 2 8" xfId="26453"/>
    <cellStyle name="Currency 2 20 2 9" xfId="61268"/>
    <cellStyle name="Currency 2 20 3" xfId="14369"/>
    <cellStyle name="Currency 2 20 3 2" xfId="31881"/>
    <cellStyle name="Currency 2 20 4" xfId="14370"/>
    <cellStyle name="Currency 2 20 4 2" xfId="34008"/>
    <cellStyle name="Currency 2 20 5" xfId="14371"/>
    <cellStyle name="Currency 2 20 5 2" xfId="37937"/>
    <cellStyle name="Currency 2 20 6" xfId="14372"/>
    <cellStyle name="Currency 2 20 6 2" xfId="41954"/>
    <cellStyle name="Currency 2 20 7" xfId="46090"/>
    <cellStyle name="Currency 2 20 8" xfId="50191"/>
    <cellStyle name="Currency 2 20 9" xfId="54499"/>
    <cellStyle name="Currency 2 21" xfId="14373"/>
    <cellStyle name="Currency 2 21 10" xfId="26454"/>
    <cellStyle name="Currency 2 21 11" xfId="61269"/>
    <cellStyle name="Currency 2 21 2" xfId="14374"/>
    <cellStyle name="Currency 2 21 2 2" xfId="14375"/>
    <cellStyle name="Currency 2 21 2 2 2" xfId="36119"/>
    <cellStyle name="Currency 2 21 2 3" xfId="14376"/>
    <cellStyle name="Currency 2 21 2 3 2" xfId="40025"/>
    <cellStyle name="Currency 2 21 2 4" xfId="14377"/>
    <cellStyle name="Currency 2 21 2 4 2" xfId="44086"/>
    <cellStyle name="Currency 2 21 2 5" xfId="48178"/>
    <cellStyle name="Currency 2 21 2 6" xfId="52325"/>
    <cellStyle name="Currency 2 21 2 7" xfId="56587"/>
    <cellStyle name="Currency 2 21 2 8" xfId="26455"/>
    <cellStyle name="Currency 2 21 2 9" xfId="61270"/>
    <cellStyle name="Currency 2 21 3" xfId="14378"/>
    <cellStyle name="Currency 2 21 3 2" xfId="31882"/>
    <cellStyle name="Currency 2 21 4" xfId="14379"/>
    <cellStyle name="Currency 2 21 4 2" xfId="34197"/>
    <cellStyle name="Currency 2 21 5" xfId="14380"/>
    <cellStyle name="Currency 2 21 5 2" xfId="38103"/>
    <cellStyle name="Currency 2 21 6" xfId="14381"/>
    <cellStyle name="Currency 2 21 6 2" xfId="42135"/>
    <cellStyle name="Currency 2 21 7" xfId="46256"/>
    <cellStyle name="Currency 2 21 8" xfId="50373"/>
    <cellStyle name="Currency 2 21 9" xfId="54665"/>
    <cellStyle name="Currency 2 22" xfId="14382"/>
    <cellStyle name="Currency 2 22 10" xfId="26456"/>
    <cellStyle name="Currency 2 22 11" xfId="61271"/>
    <cellStyle name="Currency 2 22 2" xfId="14383"/>
    <cellStyle name="Currency 2 22 2 2" xfId="14384"/>
    <cellStyle name="Currency 2 22 2 2 2" xfId="36135"/>
    <cellStyle name="Currency 2 22 2 3" xfId="14385"/>
    <cellStyle name="Currency 2 22 2 3 2" xfId="40041"/>
    <cellStyle name="Currency 2 22 2 4" xfId="14386"/>
    <cellStyle name="Currency 2 22 2 4 2" xfId="44102"/>
    <cellStyle name="Currency 2 22 2 5" xfId="48194"/>
    <cellStyle name="Currency 2 22 2 6" xfId="52341"/>
    <cellStyle name="Currency 2 22 2 7" xfId="56603"/>
    <cellStyle name="Currency 2 22 2 8" xfId="26457"/>
    <cellStyle name="Currency 2 22 2 9" xfId="61272"/>
    <cellStyle name="Currency 2 22 3" xfId="14387"/>
    <cellStyle name="Currency 2 22 3 2" xfId="31883"/>
    <cellStyle name="Currency 2 22 4" xfId="14388"/>
    <cellStyle name="Currency 2 22 4 2" xfId="34213"/>
    <cellStyle name="Currency 2 22 5" xfId="14389"/>
    <cellStyle name="Currency 2 22 5 2" xfId="38119"/>
    <cellStyle name="Currency 2 22 6" xfId="14390"/>
    <cellStyle name="Currency 2 22 6 2" xfId="42151"/>
    <cellStyle name="Currency 2 22 7" xfId="46272"/>
    <cellStyle name="Currency 2 22 8" xfId="50389"/>
    <cellStyle name="Currency 2 22 9" xfId="54681"/>
    <cellStyle name="Currency 2 23" xfId="14391"/>
    <cellStyle name="Currency 2 23 10" xfId="26458"/>
    <cellStyle name="Currency 2 23 11" xfId="61273"/>
    <cellStyle name="Currency 2 23 2" xfId="14392"/>
    <cellStyle name="Currency 2 23 2 2" xfId="14393"/>
    <cellStyle name="Currency 2 23 2 2 2" xfId="36151"/>
    <cellStyle name="Currency 2 23 2 3" xfId="14394"/>
    <cellStyle name="Currency 2 23 2 3 2" xfId="40057"/>
    <cellStyle name="Currency 2 23 2 4" xfId="14395"/>
    <cellStyle name="Currency 2 23 2 4 2" xfId="44118"/>
    <cellStyle name="Currency 2 23 2 5" xfId="48210"/>
    <cellStyle name="Currency 2 23 2 6" xfId="52357"/>
    <cellStyle name="Currency 2 23 2 7" xfId="56619"/>
    <cellStyle name="Currency 2 23 2 8" xfId="26459"/>
    <cellStyle name="Currency 2 23 2 9" xfId="61274"/>
    <cellStyle name="Currency 2 23 3" xfId="14396"/>
    <cellStyle name="Currency 2 23 3 2" xfId="31884"/>
    <cellStyle name="Currency 2 23 4" xfId="14397"/>
    <cellStyle name="Currency 2 23 4 2" xfId="34229"/>
    <cellStyle name="Currency 2 23 5" xfId="14398"/>
    <cellStyle name="Currency 2 23 5 2" xfId="38135"/>
    <cellStyle name="Currency 2 23 6" xfId="14399"/>
    <cellStyle name="Currency 2 23 6 2" xfId="42167"/>
    <cellStyle name="Currency 2 23 7" xfId="46288"/>
    <cellStyle name="Currency 2 23 8" xfId="50405"/>
    <cellStyle name="Currency 2 23 9" xfId="54697"/>
    <cellStyle name="Currency 2 24" xfId="14400"/>
    <cellStyle name="Currency 2 24 10" xfId="26460"/>
    <cellStyle name="Currency 2 24 11" xfId="61275"/>
    <cellStyle name="Currency 2 24 2" xfId="14401"/>
    <cellStyle name="Currency 2 24 2 2" xfId="14402"/>
    <cellStyle name="Currency 2 24 2 2 2" xfId="36169"/>
    <cellStyle name="Currency 2 24 2 3" xfId="14403"/>
    <cellStyle name="Currency 2 24 2 3 2" xfId="40075"/>
    <cellStyle name="Currency 2 24 2 4" xfId="14404"/>
    <cellStyle name="Currency 2 24 2 4 2" xfId="44136"/>
    <cellStyle name="Currency 2 24 2 5" xfId="48228"/>
    <cellStyle name="Currency 2 24 2 6" xfId="52375"/>
    <cellStyle name="Currency 2 24 2 7" xfId="56637"/>
    <cellStyle name="Currency 2 24 2 8" xfId="26461"/>
    <cellStyle name="Currency 2 24 2 9" xfId="61276"/>
    <cellStyle name="Currency 2 24 3" xfId="14405"/>
    <cellStyle name="Currency 2 24 3 2" xfId="31885"/>
    <cellStyle name="Currency 2 24 4" xfId="14406"/>
    <cellStyle name="Currency 2 24 4 2" xfId="34247"/>
    <cellStyle name="Currency 2 24 5" xfId="14407"/>
    <cellStyle name="Currency 2 24 5 2" xfId="38153"/>
    <cellStyle name="Currency 2 24 6" xfId="14408"/>
    <cellStyle name="Currency 2 24 6 2" xfId="42185"/>
    <cellStyle name="Currency 2 24 7" xfId="46306"/>
    <cellStyle name="Currency 2 24 8" xfId="50423"/>
    <cellStyle name="Currency 2 24 9" xfId="54715"/>
    <cellStyle name="Currency 2 25" xfId="14409"/>
    <cellStyle name="Currency 2 25 10" xfId="26462"/>
    <cellStyle name="Currency 2 25 11" xfId="61277"/>
    <cellStyle name="Currency 2 25 2" xfId="14410"/>
    <cellStyle name="Currency 2 25 2 2" xfId="14411"/>
    <cellStyle name="Currency 2 25 2 2 2" xfId="36183"/>
    <cellStyle name="Currency 2 25 2 3" xfId="14412"/>
    <cellStyle name="Currency 2 25 2 3 2" xfId="40089"/>
    <cellStyle name="Currency 2 25 2 4" xfId="14413"/>
    <cellStyle name="Currency 2 25 2 4 2" xfId="44150"/>
    <cellStyle name="Currency 2 25 2 5" xfId="48242"/>
    <cellStyle name="Currency 2 25 2 6" xfId="52389"/>
    <cellStyle name="Currency 2 25 2 7" xfId="56651"/>
    <cellStyle name="Currency 2 25 2 8" xfId="26463"/>
    <cellStyle name="Currency 2 25 2 9" xfId="61278"/>
    <cellStyle name="Currency 2 25 3" xfId="14414"/>
    <cellStyle name="Currency 2 25 3 2" xfId="31886"/>
    <cellStyle name="Currency 2 25 4" xfId="14415"/>
    <cellStyle name="Currency 2 25 4 2" xfId="34261"/>
    <cellStyle name="Currency 2 25 5" xfId="14416"/>
    <cellStyle name="Currency 2 25 5 2" xfId="38167"/>
    <cellStyle name="Currency 2 25 6" xfId="14417"/>
    <cellStyle name="Currency 2 25 6 2" xfId="42199"/>
    <cellStyle name="Currency 2 25 7" xfId="46320"/>
    <cellStyle name="Currency 2 25 8" xfId="50437"/>
    <cellStyle name="Currency 2 25 9" xfId="54729"/>
    <cellStyle name="Currency 2 26" xfId="14418"/>
    <cellStyle name="Currency 2 26 10" xfId="26464"/>
    <cellStyle name="Currency 2 26 11" xfId="61279"/>
    <cellStyle name="Currency 2 26 2" xfId="14419"/>
    <cellStyle name="Currency 2 26 2 2" xfId="14420"/>
    <cellStyle name="Currency 2 26 2 2 2" xfId="36234"/>
    <cellStyle name="Currency 2 26 2 3" xfId="14421"/>
    <cellStyle name="Currency 2 26 2 3 2" xfId="40140"/>
    <cellStyle name="Currency 2 26 2 4" xfId="14422"/>
    <cellStyle name="Currency 2 26 2 4 2" xfId="44201"/>
    <cellStyle name="Currency 2 26 2 5" xfId="48293"/>
    <cellStyle name="Currency 2 26 2 6" xfId="52440"/>
    <cellStyle name="Currency 2 26 2 7" xfId="56702"/>
    <cellStyle name="Currency 2 26 2 8" xfId="26465"/>
    <cellStyle name="Currency 2 26 2 9" xfId="61280"/>
    <cellStyle name="Currency 2 26 3" xfId="14423"/>
    <cellStyle name="Currency 2 26 3 2" xfId="31887"/>
    <cellStyle name="Currency 2 26 4" xfId="14424"/>
    <cellStyle name="Currency 2 26 4 2" xfId="34312"/>
    <cellStyle name="Currency 2 26 5" xfId="14425"/>
    <cellStyle name="Currency 2 26 5 2" xfId="38218"/>
    <cellStyle name="Currency 2 26 6" xfId="14426"/>
    <cellStyle name="Currency 2 26 6 2" xfId="42250"/>
    <cellStyle name="Currency 2 26 7" xfId="46371"/>
    <cellStyle name="Currency 2 26 8" xfId="50488"/>
    <cellStyle name="Currency 2 26 9" xfId="54780"/>
    <cellStyle name="Currency 2 27" xfId="14427"/>
    <cellStyle name="Currency 2 27 10" xfId="26466"/>
    <cellStyle name="Currency 2 27 11" xfId="61281"/>
    <cellStyle name="Currency 2 27 2" xfId="14428"/>
    <cellStyle name="Currency 2 27 2 2" xfId="14429"/>
    <cellStyle name="Currency 2 27 2 2 2" xfId="36288"/>
    <cellStyle name="Currency 2 27 2 3" xfId="14430"/>
    <cellStyle name="Currency 2 27 2 3 2" xfId="40194"/>
    <cellStyle name="Currency 2 27 2 4" xfId="14431"/>
    <cellStyle name="Currency 2 27 2 4 2" xfId="44255"/>
    <cellStyle name="Currency 2 27 2 5" xfId="48347"/>
    <cellStyle name="Currency 2 27 2 6" xfId="52494"/>
    <cellStyle name="Currency 2 27 2 7" xfId="56756"/>
    <cellStyle name="Currency 2 27 2 8" xfId="26467"/>
    <cellStyle name="Currency 2 27 2 9" xfId="61282"/>
    <cellStyle name="Currency 2 27 3" xfId="14432"/>
    <cellStyle name="Currency 2 27 3 2" xfId="31888"/>
    <cellStyle name="Currency 2 27 4" xfId="14433"/>
    <cellStyle name="Currency 2 27 4 2" xfId="34366"/>
    <cellStyle name="Currency 2 27 5" xfId="14434"/>
    <cellStyle name="Currency 2 27 5 2" xfId="38272"/>
    <cellStyle name="Currency 2 27 6" xfId="14435"/>
    <cellStyle name="Currency 2 27 6 2" xfId="42304"/>
    <cellStyle name="Currency 2 27 7" xfId="46425"/>
    <cellStyle name="Currency 2 27 8" xfId="50542"/>
    <cellStyle name="Currency 2 27 9" xfId="54834"/>
    <cellStyle name="Currency 2 28" xfId="14436"/>
    <cellStyle name="Currency 2 28 10" xfId="26468"/>
    <cellStyle name="Currency 2 28 11" xfId="61283"/>
    <cellStyle name="Currency 2 28 2" xfId="14437"/>
    <cellStyle name="Currency 2 28 2 2" xfId="14438"/>
    <cellStyle name="Currency 2 28 2 2 2" xfId="36342"/>
    <cellStyle name="Currency 2 28 2 3" xfId="14439"/>
    <cellStyle name="Currency 2 28 2 3 2" xfId="40248"/>
    <cellStyle name="Currency 2 28 2 4" xfId="14440"/>
    <cellStyle name="Currency 2 28 2 4 2" xfId="44309"/>
    <cellStyle name="Currency 2 28 2 5" xfId="48401"/>
    <cellStyle name="Currency 2 28 2 6" xfId="52548"/>
    <cellStyle name="Currency 2 28 2 7" xfId="56810"/>
    <cellStyle name="Currency 2 28 2 8" xfId="26469"/>
    <cellStyle name="Currency 2 28 2 9" xfId="61284"/>
    <cellStyle name="Currency 2 28 3" xfId="14441"/>
    <cellStyle name="Currency 2 28 3 2" xfId="31889"/>
    <cellStyle name="Currency 2 28 4" xfId="14442"/>
    <cellStyle name="Currency 2 28 4 2" xfId="34420"/>
    <cellStyle name="Currency 2 28 5" xfId="14443"/>
    <cellStyle name="Currency 2 28 5 2" xfId="38326"/>
    <cellStyle name="Currency 2 28 6" xfId="14444"/>
    <cellStyle name="Currency 2 28 6 2" xfId="42358"/>
    <cellStyle name="Currency 2 28 7" xfId="46479"/>
    <cellStyle name="Currency 2 28 8" xfId="50596"/>
    <cellStyle name="Currency 2 28 9" xfId="54888"/>
    <cellStyle name="Currency 2 29" xfId="14445"/>
    <cellStyle name="Currency 2 29 10" xfId="26470"/>
    <cellStyle name="Currency 2 29 11" xfId="61285"/>
    <cellStyle name="Currency 2 29 2" xfId="14446"/>
    <cellStyle name="Currency 2 29 2 2" xfId="14447"/>
    <cellStyle name="Currency 2 29 2 2 2" xfId="36394"/>
    <cellStyle name="Currency 2 29 2 3" xfId="14448"/>
    <cellStyle name="Currency 2 29 2 3 2" xfId="40300"/>
    <cellStyle name="Currency 2 29 2 4" xfId="14449"/>
    <cellStyle name="Currency 2 29 2 4 2" xfId="44361"/>
    <cellStyle name="Currency 2 29 2 5" xfId="48453"/>
    <cellStyle name="Currency 2 29 2 6" xfId="52600"/>
    <cellStyle name="Currency 2 29 2 7" xfId="56862"/>
    <cellStyle name="Currency 2 29 2 8" xfId="26471"/>
    <cellStyle name="Currency 2 29 2 9" xfId="61286"/>
    <cellStyle name="Currency 2 29 3" xfId="14450"/>
    <cellStyle name="Currency 2 29 3 2" xfId="31890"/>
    <cellStyle name="Currency 2 29 4" xfId="14451"/>
    <cellStyle name="Currency 2 29 4 2" xfId="34472"/>
    <cellStyle name="Currency 2 29 5" xfId="14452"/>
    <cellStyle name="Currency 2 29 5 2" xfId="38378"/>
    <cellStyle name="Currency 2 29 6" xfId="14453"/>
    <cellStyle name="Currency 2 29 6 2" xfId="42410"/>
    <cellStyle name="Currency 2 29 7" xfId="46531"/>
    <cellStyle name="Currency 2 29 8" xfId="50648"/>
    <cellStyle name="Currency 2 29 9" xfId="54940"/>
    <cellStyle name="Currency 2 3" xfId="14454"/>
    <cellStyle name="Currency 2 3 10" xfId="45232"/>
    <cellStyle name="Currency 2 3 11" xfId="49336"/>
    <cellStyle name="Currency 2 3 12" xfId="53760"/>
    <cellStyle name="Currency 2 3 13" xfId="26472"/>
    <cellStyle name="Currency 2 3 14" xfId="58208"/>
    <cellStyle name="Currency 2 3 15" xfId="61287"/>
    <cellStyle name="Currency 2 3 2" xfId="14455"/>
    <cellStyle name="Currency 2 3 2 10" xfId="49451"/>
    <cellStyle name="Currency 2 3 2 11" xfId="53904"/>
    <cellStyle name="Currency 2 3 2 12" xfId="26473"/>
    <cellStyle name="Currency 2 3 2 13" xfId="61288"/>
    <cellStyle name="Currency 2 3 2 2" xfId="14456"/>
    <cellStyle name="Currency 2 3 2 2 10" xfId="54003"/>
    <cellStyle name="Currency 2 3 2 2 11" xfId="26474"/>
    <cellStyle name="Currency 2 3 2 2 12" xfId="61289"/>
    <cellStyle name="Currency 2 3 2 2 2" xfId="14457"/>
    <cellStyle name="Currency 2 3 2 2 2 10" xfId="26475"/>
    <cellStyle name="Currency 2 3 2 2 2 11" xfId="61290"/>
    <cellStyle name="Currency 2 3 2 2 2 2" xfId="14458"/>
    <cellStyle name="Currency 2 3 2 2 2 2 2" xfId="14459"/>
    <cellStyle name="Currency 2 3 2 2 2 2 2 2" xfId="35954"/>
    <cellStyle name="Currency 2 3 2 2 2 2 3" xfId="14460"/>
    <cellStyle name="Currency 2 3 2 2 2 2 3 2" xfId="39860"/>
    <cellStyle name="Currency 2 3 2 2 2 2 4" xfId="14461"/>
    <cellStyle name="Currency 2 3 2 2 2 2 4 2" xfId="43906"/>
    <cellStyle name="Currency 2 3 2 2 2 2 5" xfId="48013"/>
    <cellStyle name="Currency 2 3 2 2 2 2 6" xfId="52145"/>
    <cellStyle name="Currency 2 3 2 2 2 2 7" xfId="56422"/>
    <cellStyle name="Currency 2 3 2 2 2 2 8" xfId="26476"/>
    <cellStyle name="Currency 2 3 2 2 2 2 9" xfId="61291"/>
    <cellStyle name="Currency 2 3 2 2 2 3" xfId="14462"/>
    <cellStyle name="Currency 2 3 2 2 2 3 2" xfId="31894"/>
    <cellStyle name="Currency 2 3 2 2 2 4" xfId="14463"/>
    <cellStyle name="Currency 2 3 2 2 2 4 2" xfId="34009"/>
    <cellStyle name="Currency 2 3 2 2 2 5" xfId="14464"/>
    <cellStyle name="Currency 2 3 2 2 2 5 2" xfId="37938"/>
    <cellStyle name="Currency 2 3 2 2 2 6" xfId="14465"/>
    <cellStyle name="Currency 2 3 2 2 2 6 2" xfId="41955"/>
    <cellStyle name="Currency 2 3 2 2 2 7" xfId="46091"/>
    <cellStyle name="Currency 2 3 2 2 2 8" xfId="50192"/>
    <cellStyle name="Currency 2 3 2 2 2 9" xfId="54500"/>
    <cellStyle name="Currency 2 3 2 2 3" xfId="14466"/>
    <cellStyle name="Currency 2 3 2 2 3 2" xfId="14467"/>
    <cellStyle name="Currency 2 3 2 2 3 2 2" xfId="35442"/>
    <cellStyle name="Currency 2 3 2 2 3 3" xfId="14468"/>
    <cellStyle name="Currency 2 3 2 2 3 3 2" xfId="39348"/>
    <cellStyle name="Currency 2 3 2 2 3 4" xfId="14469"/>
    <cellStyle name="Currency 2 3 2 2 3 4 2" xfId="43390"/>
    <cellStyle name="Currency 2 3 2 2 3 5" xfId="47501"/>
    <cellStyle name="Currency 2 3 2 2 3 6" xfId="51629"/>
    <cellStyle name="Currency 2 3 2 2 3 7" xfId="55910"/>
    <cellStyle name="Currency 2 3 2 2 3 8" xfId="26477"/>
    <cellStyle name="Currency 2 3 2 2 3 9" xfId="61292"/>
    <cellStyle name="Currency 2 3 2 2 4" xfId="14470"/>
    <cellStyle name="Currency 2 3 2 2 4 2" xfId="31893"/>
    <cellStyle name="Currency 2 3 2 2 5" xfId="14471"/>
    <cellStyle name="Currency 2 3 2 2 5 2" xfId="33455"/>
    <cellStyle name="Currency 2 3 2 2 6" xfId="14472"/>
    <cellStyle name="Currency 2 3 2 2 6 2" xfId="37430"/>
    <cellStyle name="Currency 2 3 2 2 7" xfId="14473"/>
    <cellStyle name="Currency 2 3 2 2 7 2" xfId="41444"/>
    <cellStyle name="Currency 2 3 2 2 8" xfId="45584"/>
    <cellStyle name="Currency 2 3 2 2 9" xfId="49675"/>
    <cellStyle name="Currency 2 3 2 3" xfId="14474"/>
    <cellStyle name="Currency 2 3 2 3 10" xfId="26478"/>
    <cellStyle name="Currency 2 3 2 3 11" xfId="61293"/>
    <cellStyle name="Currency 2 3 2 3 2" xfId="14475"/>
    <cellStyle name="Currency 2 3 2 3 2 2" xfId="14476"/>
    <cellStyle name="Currency 2 3 2 3 2 2 2" xfId="35955"/>
    <cellStyle name="Currency 2 3 2 3 2 3" xfId="14477"/>
    <cellStyle name="Currency 2 3 2 3 2 3 2" xfId="39861"/>
    <cellStyle name="Currency 2 3 2 3 2 4" xfId="14478"/>
    <cellStyle name="Currency 2 3 2 3 2 4 2" xfId="43907"/>
    <cellStyle name="Currency 2 3 2 3 2 5" xfId="48014"/>
    <cellStyle name="Currency 2 3 2 3 2 6" xfId="52146"/>
    <cellStyle name="Currency 2 3 2 3 2 7" xfId="56423"/>
    <cellStyle name="Currency 2 3 2 3 2 8" xfId="26479"/>
    <cellStyle name="Currency 2 3 2 3 2 9" xfId="61294"/>
    <cellStyle name="Currency 2 3 2 3 3" xfId="14479"/>
    <cellStyle name="Currency 2 3 2 3 3 2" xfId="31895"/>
    <cellStyle name="Currency 2 3 2 3 4" xfId="14480"/>
    <cellStyle name="Currency 2 3 2 3 4 2" xfId="34010"/>
    <cellStyle name="Currency 2 3 2 3 5" xfId="14481"/>
    <cellStyle name="Currency 2 3 2 3 5 2" xfId="37939"/>
    <cellStyle name="Currency 2 3 2 3 6" xfId="14482"/>
    <cellStyle name="Currency 2 3 2 3 6 2" xfId="41956"/>
    <cellStyle name="Currency 2 3 2 3 7" xfId="46092"/>
    <cellStyle name="Currency 2 3 2 3 8" xfId="50193"/>
    <cellStyle name="Currency 2 3 2 3 9" xfId="54501"/>
    <cellStyle name="Currency 2 3 2 4" xfId="14483"/>
    <cellStyle name="Currency 2 3 2 4 2" xfId="14484"/>
    <cellStyle name="Currency 2 3 2 4 2 2" xfId="35224"/>
    <cellStyle name="Currency 2 3 2 4 3" xfId="14485"/>
    <cellStyle name="Currency 2 3 2 4 3 2" xfId="39130"/>
    <cellStyle name="Currency 2 3 2 4 4" xfId="14486"/>
    <cellStyle name="Currency 2 3 2 4 4 2" xfId="43168"/>
    <cellStyle name="Currency 2 3 2 4 5" xfId="47283"/>
    <cellStyle name="Currency 2 3 2 4 6" xfId="51407"/>
    <cellStyle name="Currency 2 3 2 4 7" xfId="55692"/>
    <cellStyle name="Currency 2 3 2 4 8" xfId="26480"/>
    <cellStyle name="Currency 2 3 2 4 9" xfId="61295"/>
    <cellStyle name="Currency 2 3 2 5" xfId="14487"/>
    <cellStyle name="Currency 2 3 2 5 2" xfId="31892"/>
    <cellStyle name="Currency 2 3 2 6" xfId="14488"/>
    <cellStyle name="Currency 2 3 2 6 2" xfId="33239"/>
    <cellStyle name="Currency 2 3 2 7" xfId="14489"/>
    <cellStyle name="Currency 2 3 2 7 2" xfId="37214"/>
    <cellStyle name="Currency 2 3 2 8" xfId="14490"/>
    <cellStyle name="Currency 2 3 2 8 2" xfId="41228"/>
    <cellStyle name="Currency 2 3 2 9" xfId="45368"/>
    <cellStyle name="Currency 2 3 3" xfId="14491"/>
    <cellStyle name="Currency 2 3 3 10" xfId="53842"/>
    <cellStyle name="Currency 2 3 3 11" xfId="26481"/>
    <cellStyle name="Currency 2 3 3 12" xfId="61296"/>
    <cellStyle name="Currency 2 3 3 2" xfId="14492"/>
    <cellStyle name="Currency 2 3 3 2 10" xfId="26482"/>
    <cellStyle name="Currency 2 3 3 2 11" xfId="61297"/>
    <cellStyle name="Currency 2 3 3 2 2" xfId="14493"/>
    <cellStyle name="Currency 2 3 3 2 2 2" xfId="14494"/>
    <cellStyle name="Currency 2 3 3 2 2 2 2" xfId="35956"/>
    <cellStyle name="Currency 2 3 3 2 2 3" xfId="14495"/>
    <cellStyle name="Currency 2 3 3 2 2 3 2" xfId="39862"/>
    <cellStyle name="Currency 2 3 3 2 2 4" xfId="14496"/>
    <cellStyle name="Currency 2 3 3 2 2 4 2" xfId="43908"/>
    <cellStyle name="Currency 2 3 3 2 2 5" xfId="48015"/>
    <cellStyle name="Currency 2 3 3 2 2 6" xfId="52147"/>
    <cellStyle name="Currency 2 3 3 2 2 7" xfId="56424"/>
    <cellStyle name="Currency 2 3 3 2 2 8" xfId="26483"/>
    <cellStyle name="Currency 2 3 3 2 2 9" xfId="61298"/>
    <cellStyle name="Currency 2 3 3 2 3" xfId="14497"/>
    <cellStyle name="Currency 2 3 3 2 3 2" xfId="31897"/>
    <cellStyle name="Currency 2 3 3 2 4" xfId="14498"/>
    <cellStyle name="Currency 2 3 3 2 4 2" xfId="34011"/>
    <cellStyle name="Currency 2 3 3 2 5" xfId="14499"/>
    <cellStyle name="Currency 2 3 3 2 5 2" xfId="37940"/>
    <cellStyle name="Currency 2 3 3 2 6" xfId="14500"/>
    <cellStyle name="Currency 2 3 3 2 6 2" xfId="41957"/>
    <cellStyle name="Currency 2 3 3 2 7" xfId="46093"/>
    <cellStyle name="Currency 2 3 3 2 8" xfId="50194"/>
    <cellStyle name="Currency 2 3 3 2 9" xfId="54502"/>
    <cellStyle name="Currency 2 3 3 3" xfId="14501"/>
    <cellStyle name="Currency 2 3 3 3 2" xfId="14502"/>
    <cellStyle name="Currency 2 3 3 3 2 2" xfId="35332"/>
    <cellStyle name="Currency 2 3 3 3 3" xfId="14503"/>
    <cellStyle name="Currency 2 3 3 3 3 2" xfId="39238"/>
    <cellStyle name="Currency 2 3 3 3 4" xfId="14504"/>
    <cellStyle name="Currency 2 3 3 3 4 2" xfId="43279"/>
    <cellStyle name="Currency 2 3 3 3 5" xfId="47391"/>
    <cellStyle name="Currency 2 3 3 3 6" xfId="51518"/>
    <cellStyle name="Currency 2 3 3 3 7" xfId="55800"/>
    <cellStyle name="Currency 2 3 3 3 8" xfId="26484"/>
    <cellStyle name="Currency 2 3 3 3 9" xfId="61299"/>
    <cellStyle name="Currency 2 3 3 4" xfId="14505"/>
    <cellStyle name="Currency 2 3 3 4 2" xfId="31896"/>
    <cellStyle name="Currency 2 3 3 5" xfId="14506"/>
    <cellStyle name="Currency 2 3 3 5 2" xfId="33345"/>
    <cellStyle name="Currency 2 3 3 6" xfId="14507"/>
    <cellStyle name="Currency 2 3 3 6 2" xfId="37320"/>
    <cellStyle name="Currency 2 3 3 7" xfId="14508"/>
    <cellStyle name="Currency 2 3 3 7 2" xfId="41334"/>
    <cellStyle name="Currency 2 3 3 8" xfId="45474"/>
    <cellStyle name="Currency 2 3 3 9" xfId="49564"/>
    <cellStyle name="Currency 2 3 4" xfId="14509"/>
    <cellStyle name="Currency 2 3 4 10" xfId="26485"/>
    <cellStyle name="Currency 2 3 4 11" xfId="61300"/>
    <cellStyle name="Currency 2 3 4 2" xfId="14510"/>
    <cellStyle name="Currency 2 3 4 2 2" xfId="14511"/>
    <cellStyle name="Currency 2 3 4 2 2 2" xfId="35957"/>
    <cellStyle name="Currency 2 3 4 2 3" xfId="14512"/>
    <cellStyle name="Currency 2 3 4 2 3 2" xfId="39863"/>
    <cellStyle name="Currency 2 3 4 2 4" xfId="14513"/>
    <cellStyle name="Currency 2 3 4 2 4 2" xfId="43909"/>
    <cellStyle name="Currency 2 3 4 2 5" xfId="48016"/>
    <cellStyle name="Currency 2 3 4 2 6" xfId="52148"/>
    <cellStyle name="Currency 2 3 4 2 7" xfId="56425"/>
    <cellStyle name="Currency 2 3 4 2 8" xfId="26486"/>
    <cellStyle name="Currency 2 3 4 2 9" xfId="61301"/>
    <cellStyle name="Currency 2 3 4 3" xfId="14514"/>
    <cellStyle name="Currency 2 3 4 3 2" xfId="31898"/>
    <cellStyle name="Currency 2 3 4 4" xfId="14515"/>
    <cellStyle name="Currency 2 3 4 4 2" xfId="34012"/>
    <cellStyle name="Currency 2 3 4 5" xfId="14516"/>
    <cellStyle name="Currency 2 3 4 5 2" xfId="37941"/>
    <cellStyle name="Currency 2 3 4 6" xfId="14517"/>
    <cellStyle name="Currency 2 3 4 6 2" xfId="41958"/>
    <cellStyle name="Currency 2 3 4 7" xfId="46094"/>
    <cellStyle name="Currency 2 3 4 8" xfId="50195"/>
    <cellStyle name="Currency 2 3 4 9" xfId="54503"/>
    <cellStyle name="Currency 2 3 5" xfId="14518"/>
    <cellStyle name="Currency 2 3 5 2" xfId="14519"/>
    <cellStyle name="Currency 2 3 5 2 2" xfId="35114"/>
    <cellStyle name="Currency 2 3 5 3" xfId="14520"/>
    <cellStyle name="Currency 2 3 5 3 2" xfId="39020"/>
    <cellStyle name="Currency 2 3 5 4" xfId="14521"/>
    <cellStyle name="Currency 2 3 5 4 2" xfId="43053"/>
    <cellStyle name="Currency 2 3 5 5" xfId="47173"/>
    <cellStyle name="Currency 2 3 5 6" xfId="51292"/>
    <cellStyle name="Currency 2 3 5 7" xfId="55582"/>
    <cellStyle name="Currency 2 3 5 8" xfId="26487"/>
    <cellStyle name="Currency 2 3 5 9" xfId="61302"/>
    <cellStyle name="Currency 2 3 6" xfId="14522"/>
    <cellStyle name="Currency 2 3 6 2" xfId="57824"/>
    <cellStyle name="Currency 2 3 6 3" xfId="31891"/>
    <cellStyle name="Currency 2 3 7" xfId="14523"/>
    <cellStyle name="Currency 2 3 7 2" xfId="33075"/>
    <cellStyle name="Currency 2 3 8" xfId="14524"/>
    <cellStyle name="Currency 2 3 8 2" xfId="37086"/>
    <cellStyle name="Currency 2 3 9" xfId="14525"/>
    <cellStyle name="Currency 2 3 9 2" xfId="41095"/>
    <cellStyle name="Currency 2 30" xfId="14526"/>
    <cellStyle name="Currency 2 30 10" xfId="26488"/>
    <cellStyle name="Currency 2 30 11" xfId="61303"/>
    <cellStyle name="Currency 2 30 2" xfId="14527"/>
    <cellStyle name="Currency 2 30 2 2" xfId="14528"/>
    <cellStyle name="Currency 2 30 2 2 2" xfId="36447"/>
    <cellStyle name="Currency 2 30 2 3" xfId="14529"/>
    <cellStyle name="Currency 2 30 2 3 2" xfId="40353"/>
    <cellStyle name="Currency 2 30 2 4" xfId="14530"/>
    <cellStyle name="Currency 2 30 2 4 2" xfId="44414"/>
    <cellStyle name="Currency 2 30 2 5" xfId="48506"/>
    <cellStyle name="Currency 2 30 2 6" xfId="52653"/>
    <cellStyle name="Currency 2 30 2 7" xfId="56915"/>
    <cellStyle name="Currency 2 30 2 8" xfId="26489"/>
    <cellStyle name="Currency 2 30 2 9" xfId="61304"/>
    <cellStyle name="Currency 2 30 3" xfId="14531"/>
    <cellStyle name="Currency 2 30 3 2" xfId="31899"/>
    <cellStyle name="Currency 2 30 4" xfId="14532"/>
    <cellStyle name="Currency 2 30 4 2" xfId="34524"/>
    <cellStyle name="Currency 2 30 5" xfId="14533"/>
    <cellStyle name="Currency 2 30 5 2" xfId="38430"/>
    <cellStyle name="Currency 2 30 6" xfId="14534"/>
    <cellStyle name="Currency 2 30 6 2" xfId="42463"/>
    <cellStyle name="Currency 2 30 7" xfId="46583"/>
    <cellStyle name="Currency 2 30 8" xfId="50702"/>
    <cellStyle name="Currency 2 30 9" xfId="54992"/>
    <cellStyle name="Currency 2 31" xfId="14535"/>
    <cellStyle name="Currency 2 31 10" xfId="26490"/>
    <cellStyle name="Currency 2 31 11" xfId="61305"/>
    <cellStyle name="Currency 2 31 2" xfId="14536"/>
    <cellStyle name="Currency 2 31 2 2" xfId="14537"/>
    <cellStyle name="Currency 2 31 2 2 2" xfId="36500"/>
    <cellStyle name="Currency 2 31 2 3" xfId="14538"/>
    <cellStyle name="Currency 2 31 2 3 2" xfId="40406"/>
    <cellStyle name="Currency 2 31 2 4" xfId="14539"/>
    <cellStyle name="Currency 2 31 2 4 2" xfId="44467"/>
    <cellStyle name="Currency 2 31 2 5" xfId="48559"/>
    <cellStyle name="Currency 2 31 2 6" xfId="52706"/>
    <cellStyle name="Currency 2 31 2 7" xfId="56968"/>
    <cellStyle name="Currency 2 31 2 8" xfId="26491"/>
    <cellStyle name="Currency 2 31 2 9" xfId="61306"/>
    <cellStyle name="Currency 2 31 3" xfId="14540"/>
    <cellStyle name="Currency 2 31 3 2" xfId="31900"/>
    <cellStyle name="Currency 2 31 4" xfId="14541"/>
    <cellStyle name="Currency 2 31 4 2" xfId="34577"/>
    <cellStyle name="Currency 2 31 5" xfId="14542"/>
    <cellStyle name="Currency 2 31 5 2" xfId="38483"/>
    <cellStyle name="Currency 2 31 6" xfId="14543"/>
    <cellStyle name="Currency 2 31 6 2" xfId="42516"/>
    <cellStyle name="Currency 2 31 7" xfId="46636"/>
    <cellStyle name="Currency 2 31 8" xfId="50755"/>
    <cellStyle name="Currency 2 31 9" xfId="55045"/>
    <cellStyle name="Currency 2 32" xfId="14544"/>
    <cellStyle name="Currency 2 32 10" xfId="26492"/>
    <cellStyle name="Currency 2 32 11" xfId="61307"/>
    <cellStyle name="Currency 2 32 2" xfId="14545"/>
    <cellStyle name="Currency 2 32 2 2" xfId="14546"/>
    <cellStyle name="Currency 2 32 2 2 2" xfId="36560"/>
    <cellStyle name="Currency 2 32 2 3" xfId="14547"/>
    <cellStyle name="Currency 2 32 2 3 2" xfId="40466"/>
    <cellStyle name="Currency 2 32 2 4" xfId="14548"/>
    <cellStyle name="Currency 2 32 2 4 2" xfId="44527"/>
    <cellStyle name="Currency 2 32 2 5" xfId="48619"/>
    <cellStyle name="Currency 2 32 2 6" xfId="52766"/>
    <cellStyle name="Currency 2 32 2 7" xfId="57028"/>
    <cellStyle name="Currency 2 32 2 8" xfId="26493"/>
    <cellStyle name="Currency 2 32 2 9" xfId="61308"/>
    <cellStyle name="Currency 2 32 3" xfId="14549"/>
    <cellStyle name="Currency 2 32 3 2" xfId="31901"/>
    <cellStyle name="Currency 2 32 4" xfId="14550"/>
    <cellStyle name="Currency 2 32 4 2" xfId="34637"/>
    <cellStyle name="Currency 2 32 5" xfId="14551"/>
    <cellStyle name="Currency 2 32 5 2" xfId="38543"/>
    <cellStyle name="Currency 2 32 6" xfId="14552"/>
    <cellStyle name="Currency 2 32 6 2" xfId="42576"/>
    <cellStyle name="Currency 2 32 7" xfId="46696"/>
    <cellStyle name="Currency 2 32 8" xfId="50815"/>
    <cellStyle name="Currency 2 32 9" xfId="55105"/>
    <cellStyle name="Currency 2 33" xfId="14553"/>
    <cellStyle name="Currency 2 33 10" xfId="26494"/>
    <cellStyle name="Currency 2 33 11" xfId="61309"/>
    <cellStyle name="Currency 2 33 2" xfId="14554"/>
    <cellStyle name="Currency 2 33 2 2" xfId="14555"/>
    <cellStyle name="Currency 2 33 2 2 2" xfId="36618"/>
    <cellStyle name="Currency 2 33 2 3" xfId="14556"/>
    <cellStyle name="Currency 2 33 2 3 2" xfId="40524"/>
    <cellStyle name="Currency 2 33 2 4" xfId="14557"/>
    <cellStyle name="Currency 2 33 2 4 2" xfId="44585"/>
    <cellStyle name="Currency 2 33 2 5" xfId="48677"/>
    <cellStyle name="Currency 2 33 2 6" xfId="52824"/>
    <cellStyle name="Currency 2 33 2 7" xfId="57086"/>
    <cellStyle name="Currency 2 33 2 8" xfId="26495"/>
    <cellStyle name="Currency 2 33 2 9" xfId="61310"/>
    <cellStyle name="Currency 2 33 3" xfId="14558"/>
    <cellStyle name="Currency 2 33 3 2" xfId="31902"/>
    <cellStyle name="Currency 2 33 4" xfId="14559"/>
    <cellStyle name="Currency 2 33 4 2" xfId="34695"/>
    <cellStyle name="Currency 2 33 5" xfId="14560"/>
    <cellStyle name="Currency 2 33 5 2" xfId="38601"/>
    <cellStyle name="Currency 2 33 6" xfId="14561"/>
    <cellStyle name="Currency 2 33 6 2" xfId="42634"/>
    <cellStyle name="Currency 2 33 7" xfId="46754"/>
    <cellStyle name="Currency 2 33 8" xfId="50873"/>
    <cellStyle name="Currency 2 33 9" xfId="55163"/>
    <cellStyle name="Currency 2 34" xfId="14562"/>
    <cellStyle name="Currency 2 34 10" xfId="26496"/>
    <cellStyle name="Currency 2 34 11" xfId="61311"/>
    <cellStyle name="Currency 2 34 2" xfId="14563"/>
    <cellStyle name="Currency 2 34 2 2" xfId="14564"/>
    <cellStyle name="Currency 2 34 2 2 2" xfId="36676"/>
    <cellStyle name="Currency 2 34 2 3" xfId="14565"/>
    <cellStyle name="Currency 2 34 2 3 2" xfId="40581"/>
    <cellStyle name="Currency 2 34 2 4" xfId="14566"/>
    <cellStyle name="Currency 2 34 2 4 2" xfId="44642"/>
    <cellStyle name="Currency 2 34 2 5" xfId="48734"/>
    <cellStyle name="Currency 2 34 2 6" xfId="52881"/>
    <cellStyle name="Currency 2 34 2 7" xfId="57143"/>
    <cellStyle name="Currency 2 34 2 8" xfId="26497"/>
    <cellStyle name="Currency 2 34 2 9" xfId="61312"/>
    <cellStyle name="Currency 2 34 3" xfId="14567"/>
    <cellStyle name="Currency 2 34 3 2" xfId="31903"/>
    <cellStyle name="Currency 2 34 4" xfId="14568"/>
    <cellStyle name="Currency 2 34 4 2" xfId="34752"/>
    <cellStyle name="Currency 2 34 5" xfId="14569"/>
    <cellStyle name="Currency 2 34 5 2" xfId="38658"/>
    <cellStyle name="Currency 2 34 6" xfId="14570"/>
    <cellStyle name="Currency 2 34 6 2" xfId="42691"/>
    <cellStyle name="Currency 2 34 7" xfId="46811"/>
    <cellStyle name="Currency 2 34 8" xfId="50930"/>
    <cellStyle name="Currency 2 34 9" xfId="55220"/>
    <cellStyle name="Currency 2 35" xfId="14571"/>
    <cellStyle name="Currency 2 35 10" xfId="26498"/>
    <cellStyle name="Currency 2 35 11" xfId="61313"/>
    <cellStyle name="Currency 2 35 2" xfId="14572"/>
    <cellStyle name="Currency 2 35 2 2" xfId="14573"/>
    <cellStyle name="Currency 2 35 2 2 2" xfId="36729"/>
    <cellStyle name="Currency 2 35 2 3" xfId="14574"/>
    <cellStyle name="Currency 2 35 2 3 2" xfId="40634"/>
    <cellStyle name="Currency 2 35 2 4" xfId="14575"/>
    <cellStyle name="Currency 2 35 2 4 2" xfId="44695"/>
    <cellStyle name="Currency 2 35 2 5" xfId="48787"/>
    <cellStyle name="Currency 2 35 2 6" xfId="52934"/>
    <cellStyle name="Currency 2 35 2 7" xfId="57196"/>
    <cellStyle name="Currency 2 35 2 8" xfId="26499"/>
    <cellStyle name="Currency 2 35 2 9" xfId="61314"/>
    <cellStyle name="Currency 2 35 3" xfId="14576"/>
    <cellStyle name="Currency 2 35 3 2" xfId="31904"/>
    <cellStyle name="Currency 2 35 4" xfId="14577"/>
    <cellStyle name="Currency 2 35 4 2" xfId="34805"/>
    <cellStyle name="Currency 2 35 5" xfId="14578"/>
    <cellStyle name="Currency 2 35 5 2" xfId="38711"/>
    <cellStyle name="Currency 2 35 6" xfId="14579"/>
    <cellStyle name="Currency 2 35 6 2" xfId="42744"/>
    <cellStyle name="Currency 2 35 7" xfId="46864"/>
    <cellStyle name="Currency 2 35 8" xfId="50983"/>
    <cellStyle name="Currency 2 35 9" xfId="55273"/>
    <cellStyle name="Currency 2 36" xfId="14580"/>
    <cellStyle name="Currency 2 36 10" xfId="26500"/>
    <cellStyle name="Currency 2 36 11" xfId="61315"/>
    <cellStyle name="Currency 2 36 2" xfId="14581"/>
    <cellStyle name="Currency 2 36 2 2" xfId="14582"/>
    <cellStyle name="Currency 2 36 2 2 2" xfId="36792"/>
    <cellStyle name="Currency 2 36 2 3" xfId="14583"/>
    <cellStyle name="Currency 2 36 2 3 2" xfId="40696"/>
    <cellStyle name="Currency 2 36 2 4" xfId="14584"/>
    <cellStyle name="Currency 2 36 2 4 2" xfId="44757"/>
    <cellStyle name="Currency 2 36 2 5" xfId="48849"/>
    <cellStyle name="Currency 2 36 2 6" xfId="52996"/>
    <cellStyle name="Currency 2 36 2 7" xfId="57258"/>
    <cellStyle name="Currency 2 36 2 8" xfId="26501"/>
    <cellStyle name="Currency 2 36 2 9" xfId="61316"/>
    <cellStyle name="Currency 2 36 3" xfId="14585"/>
    <cellStyle name="Currency 2 36 3 2" xfId="31905"/>
    <cellStyle name="Currency 2 36 4" xfId="14586"/>
    <cellStyle name="Currency 2 36 4 2" xfId="34867"/>
    <cellStyle name="Currency 2 36 5" xfId="14587"/>
    <cellStyle name="Currency 2 36 5 2" xfId="38773"/>
    <cellStyle name="Currency 2 36 6" xfId="14588"/>
    <cellStyle name="Currency 2 36 6 2" xfId="42806"/>
    <cellStyle name="Currency 2 36 7" xfId="46926"/>
    <cellStyle name="Currency 2 36 8" xfId="51045"/>
    <cellStyle name="Currency 2 36 9" xfId="55335"/>
    <cellStyle name="Currency 2 37" xfId="14589"/>
    <cellStyle name="Currency 2 37 10" xfId="26502"/>
    <cellStyle name="Currency 2 37 11" xfId="61317"/>
    <cellStyle name="Currency 2 37 2" xfId="14590"/>
    <cellStyle name="Currency 2 37 2 2" xfId="14591"/>
    <cellStyle name="Currency 2 37 2 2 2" xfId="36849"/>
    <cellStyle name="Currency 2 37 2 3" xfId="14592"/>
    <cellStyle name="Currency 2 37 2 3 2" xfId="40753"/>
    <cellStyle name="Currency 2 37 2 4" xfId="14593"/>
    <cellStyle name="Currency 2 37 2 4 2" xfId="44814"/>
    <cellStyle name="Currency 2 37 2 5" xfId="48906"/>
    <cellStyle name="Currency 2 37 2 6" xfId="53053"/>
    <cellStyle name="Currency 2 37 2 7" xfId="57315"/>
    <cellStyle name="Currency 2 37 2 8" xfId="26503"/>
    <cellStyle name="Currency 2 37 2 9" xfId="61318"/>
    <cellStyle name="Currency 2 37 3" xfId="14594"/>
    <cellStyle name="Currency 2 37 3 2" xfId="31906"/>
    <cellStyle name="Currency 2 37 4" xfId="14595"/>
    <cellStyle name="Currency 2 37 4 2" xfId="34924"/>
    <cellStyle name="Currency 2 37 5" xfId="14596"/>
    <cellStyle name="Currency 2 37 5 2" xfId="38830"/>
    <cellStyle name="Currency 2 37 6" xfId="14597"/>
    <cellStyle name="Currency 2 37 6 2" xfId="42863"/>
    <cellStyle name="Currency 2 37 7" xfId="46983"/>
    <cellStyle name="Currency 2 37 8" xfId="51102"/>
    <cellStyle name="Currency 2 37 9" xfId="55392"/>
    <cellStyle name="Currency 2 38" xfId="14598"/>
    <cellStyle name="Currency 2 38 10" xfId="26504"/>
    <cellStyle name="Currency 2 38 11" xfId="61319"/>
    <cellStyle name="Currency 2 38 2" xfId="14599"/>
    <cellStyle name="Currency 2 38 2 2" xfId="14600"/>
    <cellStyle name="Currency 2 38 2 2 2" xfId="36901"/>
    <cellStyle name="Currency 2 38 2 3" xfId="14601"/>
    <cellStyle name="Currency 2 38 2 3 2" xfId="40805"/>
    <cellStyle name="Currency 2 38 2 4" xfId="14602"/>
    <cellStyle name="Currency 2 38 2 4 2" xfId="44866"/>
    <cellStyle name="Currency 2 38 2 5" xfId="48958"/>
    <cellStyle name="Currency 2 38 2 6" xfId="53105"/>
    <cellStyle name="Currency 2 38 2 7" xfId="57367"/>
    <cellStyle name="Currency 2 38 2 8" xfId="26505"/>
    <cellStyle name="Currency 2 38 2 9" xfId="61320"/>
    <cellStyle name="Currency 2 38 3" xfId="14603"/>
    <cellStyle name="Currency 2 38 3 2" xfId="31907"/>
    <cellStyle name="Currency 2 38 4" xfId="14604"/>
    <cellStyle name="Currency 2 38 4 2" xfId="34976"/>
    <cellStyle name="Currency 2 38 5" xfId="14605"/>
    <cellStyle name="Currency 2 38 5 2" xfId="38882"/>
    <cellStyle name="Currency 2 38 6" xfId="14606"/>
    <cellStyle name="Currency 2 38 6 2" xfId="42915"/>
    <cellStyle name="Currency 2 38 7" xfId="47035"/>
    <cellStyle name="Currency 2 38 8" xfId="51154"/>
    <cellStyle name="Currency 2 38 9" xfId="55444"/>
    <cellStyle name="Currency 2 39" xfId="14607"/>
    <cellStyle name="Currency 2 39 10" xfId="26506"/>
    <cellStyle name="Currency 2 39 11" xfId="61321"/>
    <cellStyle name="Currency 2 39 2" xfId="14608"/>
    <cellStyle name="Currency 2 39 2 2" xfId="14609"/>
    <cellStyle name="Currency 2 39 2 2 2" xfId="36953"/>
    <cellStyle name="Currency 2 39 2 3" xfId="14610"/>
    <cellStyle name="Currency 2 39 2 3 2" xfId="40857"/>
    <cellStyle name="Currency 2 39 2 4" xfId="14611"/>
    <cellStyle name="Currency 2 39 2 4 2" xfId="44918"/>
    <cellStyle name="Currency 2 39 2 5" xfId="49010"/>
    <cellStyle name="Currency 2 39 2 6" xfId="53157"/>
    <cellStyle name="Currency 2 39 2 7" xfId="57419"/>
    <cellStyle name="Currency 2 39 2 8" xfId="26507"/>
    <cellStyle name="Currency 2 39 2 9" xfId="61322"/>
    <cellStyle name="Currency 2 39 3" xfId="14612"/>
    <cellStyle name="Currency 2 39 3 2" xfId="31908"/>
    <cellStyle name="Currency 2 39 4" xfId="14613"/>
    <cellStyle name="Currency 2 39 4 2" xfId="35028"/>
    <cellStyle name="Currency 2 39 5" xfId="14614"/>
    <cellStyle name="Currency 2 39 5 2" xfId="38934"/>
    <cellStyle name="Currency 2 39 6" xfId="14615"/>
    <cellStyle name="Currency 2 39 6 2" xfId="42967"/>
    <cellStyle name="Currency 2 39 7" xfId="47087"/>
    <cellStyle name="Currency 2 39 8" xfId="51206"/>
    <cellStyle name="Currency 2 39 9" xfId="55496"/>
    <cellStyle name="Currency 2 4" xfId="14616"/>
    <cellStyle name="Currency 2 4 10" xfId="45234"/>
    <cellStyle name="Currency 2 4 11" xfId="49334"/>
    <cellStyle name="Currency 2 4 12" xfId="53676"/>
    <cellStyle name="Currency 2 4 13" xfId="26508"/>
    <cellStyle name="Currency 2 4 14" xfId="61323"/>
    <cellStyle name="Currency 2 4 2" xfId="14617"/>
    <cellStyle name="Currency 2 4 2 10" xfId="49449"/>
    <cellStyle name="Currency 2 4 2 11" xfId="53846"/>
    <cellStyle name="Currency 2 4 2 12" xfId="26509"/>
    <cellStyle name="Currency 2 4 2 13" xfId="61324"/>
    <cellStyle name="Currency 2 4 2 2" xfId="14618"/>
    <cellStyle name="Currency 2 4 2 2 10" xfId="54001"/>
    <cellStyle name="Currency 2 4 2 2 11" xfId="26510"/>
    <cellStyle name="Currency 2 4 2 2 12" xfId="61325"/>
    <cellStyle name="Currency 2 4 2 2 2" xfId="14619"/>
    <cellStyle name="Currency 2 4 2 2 2 10" xfId="26511"/>
    <cellStyle name="Currency 2 4 2 2 2 11" xfId="61326"/>
    <cellStyle name="Currency 2 4 2 2 2 2" xfId="14620"/>
    <cellStyle name="Currency 2 4 2 2 2 2 2" xfId="14621"/>
    <cellStyle name="Currency 2 4 2 2 2 2 2 2" xfId="35958"/>
    <cellStyle name="Currency 2 4 2 2 2 2 3" xfId="14622"/>
    <cellStyle name="Currency 2 4 2 2 2 2 3 2" xfId="39864"/>
    <cellStyle name="Currency 2 4 2 2 2 2 4" xfId="14623"/>
    <cellStyle name="Currency 2 4 2 2 2 2 4 2" xfId="43910"/>
    <cellStyle name="Currency 2 4 2 2 2 2 5" xfId="48017"/>
    <cellStyle name="Currency 2 4 2 2 2 2 6" xfId="52149"/>
    <cellStyle name="Currency 2 4 2 2 2 2 7" xfId="56426"/>
    <cellStyle name="Currency 2 4 2 2 2 2 8" xfId="26512"/>
    <cellStyle name="Currency 2 4 2 2 2 2 9" xfId="61327"/>
    <cellStyle name="Currency 2 4 2 2 2 3" xfId="14624"/>
    <cellStyle name="Currency 2 4 2 2 2 3 2" xfId="31912"/>
    <cellStyle name="Currency 2 4 2 2 2 4" xfId="14625"/>
    <cellStyle name="Currency 2 4 2 2 2 4 2" xfId="34013"/>
    <cellStyle name="Currency 2 4 2 2 2 5" xfId="14626"/>
    <cellStyle name="Currency 2 4 2 2 2 5 2" xfId="37942"/>
    <cellStyle name="Currency 2 4 2 2 2 6" xfId="14627"/>
    <cellStyle name="Currency 2 4 2 2 2 6 2" xfId="41959"/>
    <cellStyle name="Currency 2 4 2 2 2 7" xfId="46095"/>
    <cellStyle name="Currency 2 4 2 2 2 8" xfId="50196"/>
    <cellStyle name="Currency 2 4 2 2 2 9" xfId="54504"/>
    <cellStyle name="Currency 2 4 2 2 3" xfId="14628"/>
    <cellStyle name="Currency 2 4 2 2 3 2" xfId="14629"/>
    <cellStyle name="Currency 2 4 2 2 3 2 2" xfId="35440"/>
    <cellStyle name="Currency 2 4 2 2 3 3" xfId="14630"/>
    <cellStyle name="Currency 2 4 2 2 3 3 2" xfId="39346"/>
    <cellStyle name="Currency 2 4 2 2 3 4" xfId="14631"/>
    <cellStyle name="Currency 2 4 2 2 3 4 2" xfId="43388"/>
    <cellStyle name="Currency 2 4 2 2 3 5" xfId="47499"/>
    <cellStyle name="Currency 2 4 2 2 3 6" xfId="51627"/>
    <cellStyle name="Currency 2 4 2 2 3 7" xfId="55908"/>
    <cellStyle name="Currency 2 4 2 2 3 8" xfId="26513"/>
    <cellStyle name="Currency 2 4 2 2 3 9" xfId="61328"/>
    <cellStyle name="Currency 2 4 2 2 4" xfId="14632"/>
    <cellStyle name="Currency 2 4 2 2 4 2" xfId="31911"/>
    <cellStyle name="Currency 2 4 2 2 5" xfId="14633"/>
    <cellStyle name="Currency 2 4 2 2 5 2" xfId="33453"/>
    <cellStyle name="Currency 2 4 2 2 6" xfId="14634"/>
    <cellStyle name="Currency 2 4 2 2 6 2" xfId="37428"/>
    <cellStyle name="Currency 2 4 2 2 7" xfId="14635"/>
    <cellStyle name="Currency 2 4 2 2 7 2" xfId="41442"/>
    <cellStyle name="Currency 2 4 2 2 8" xfId="45582"/>
    <cellStyle name="Currency 2 4 2 2 9" xfId="49673"/>
    <cellStyle name="Currency 2 4 2 3" xfId="14636"/>
    <cellStyle name="Currency 2 4 2 3 10" xfId="26514"/>
    <cellStyle name="Currency 2 4 2 3 11" xfId="61329"/>
    <cellStyle name="Currency 2 4 2 3 2" xfId="14637"/>
    <cellStyle name="Currency 2 4 2 3 2 2" xfId="14638"/>
    <cellStyle name="Currency 2 4 2 3 2 2 2" xfId="35959"/>
    <cellStyle name="Currency 2 4 2 3 2 3" xfId="14639"/>
    <cellStyle name="Currency 2 4 2 3 2 3 2" xfId="39865"/>
    <cellStyle name="Currency 2 4 2 3 2 4" xfId="14640"/>
    <cellStyle name="Currency 2 4 2 3 2 4 2" xfId="43911"/>
    <cellStyle name="Currency 2 4 2 3 2 5" xfId="48018"/>
    <cellStyle name="Currency 2 4 2 3 2 6" xfId="52150"/>
    <cellStyle name="Currency 2 4 2 3 2 7" xfId="56427"/>
    <cellStyle name="Currency 2 4 2 3 2 8" xfId="26515"/>
    <cellStyle name="Currency 2 4 2 3 2 9" xfId="61330"/>
    <cellStyle name="Currency 2 4 2 3 3" xfId="14641"/>
    <cellStyle name="Currency 2 4 2 3 3 2" xfId="31913"/>
    <cellStyle name="Currency 2 4 2 3 4" xfId="14642"/>
    <cellStyle name="Currency 2 4 2 3 4 2" xfId="34014"/>
    <cellStyle name="Currency 2 4 2 3 5" xfId="14643"/>
    <cellStyle name="Currency 2 4 2 3 5 2" xfId="37943"/>
    <cellStyle name="Currency 2 4 2 3 6" xfId="14644"/>
    <cellStyle name="Currency 2 4 2 3 6 2" xfId="41960"/>
    <cellStyle name="Currency 2 4 2 3 7" xfId="46096"/>
    <cellStyle name="Currency 2 4 2 3 8" xfId="50197"/>
    <cellStyle name="Currency 2 4 2 3 9" xfId="54505"/>
    <cellStyle name="Currency 2 4 2 4" xfId="14645"/>
    <cellStyle name="Currency 2 4 2 4 2" xfId="14646"/>
    <cellStyle name="Currency 2 4 2 4 2 2" xfId="35222"/>
    <cellStyle name="Currency 2 4 2 4 3" xfId="14647"/>
    <cellStyle name="Currency 2 4 2 4 3 2" xfId="39128"/>
    <cellStyle name="Currency 2 4 2 4 4" xfId="14648"/>
    <cellStyle name="Currency 2 4 2 4 4 2" xfId="43166"/>
    <cellStyle name="Currency 2 4 2 4 5" xfId="47281"/>
    <cellStyle name="Currency 2 4 2 4 6" xfId="51405"/>
    <cellStyle name="Currency 2 4 2 4 7" xfId="55690"/>
    <cellStyle name="Currency 2 4 2 4 8" xfId="26516"/>
    <cellStyle name="Currency 2 4 2 4 9" xfId="61331"/>
    <cellStyle name="Currency 2 4 2 5" xfId="14649"/>
    <cellStyle name="Currency 2 4 2 5 2" xfId="31910"/>
    <cellStyle name="Currency 2 4 2 6" xfId="14650"/>
    <cellStyle name="Currency 2 4 2 6 2" xfId="33237"/>
    <cellStyle name="Currency 2 4 2 7" xfId="14651"/>
    <cellStyle name="Currency 2 4 2 7 2" xfId="37212"/>
    <cellStyle name="Currency 2 4 2 8" xfId="14652"/>
    <cellStyle name="Currency 2 4 2 8 2" xfId="41226"/>
    <cellStyle name="Currency 2 4 2 9" xfId="45366"/>
    <cellStyle name="Currency 2 4 3" xfId="14653"/>
    <cellStyle name="Currency 2 4 3 10" xfId="53903"/>
    <cellStyle name="Currency 2 4 3 11" xfId="26517"/>
    <cellStyle name="Currency 2 4 3 12" xfId="61332"/>
    <cellStyle name="Currency 2 4 3 2" xfId="14654"/>
    <cellStyle name="Currency 2 4 3 2 10" xfId="26518"/>
    <cellStyle name="Currency 2 4 3 2 11" xfId="61333"/>
    <cellStyle name="Currency 2 4 3 2 2" xfId="14655"/>
    <cellStyle name="Currency 2 4 3 2 2 2" xfId="14656"/>
    <cellStyle name="Currency 2 4 3 2 2 2 2" xfId="35960"/>
    <cellStyle name="Currency 2 4 3 2 2 3" xfId="14657"/>
    <cellStyle name="Currency 2 4 3 2 2 3 2" xfId="39866"/>
    <cellStyle name="Currency 2 4 3 2 2 4" xfId="14658"/>
    <cellStyle name="Currency 2 4 3 2 2 4 2" xfId="43912"/>
    <cellStyle name="Currency 2 4 3 2 2 5" xfId="48019"/>
    <cellStyle name="Currency 2 4 3 2 2 6" xfId="52151"/>
    <cellStyle name="Currency 2 4 3 2 2 7" xfId="56428"/>
    <cellStyle name="Currency 2 4 3 2 2 8" xfId="26519"/>
    <cellStyle name="Currency 2 4 3 2 2 9" xfId="61334"/>
    <cellStyle name="Currency 2 4 3 2 3" xfId="14659"/>
    <cellStyle name="Currency 2 4 3 2 3 2" xfId="31915"/>
    <cellStyle name="Currency 2 4 3 2 4" xfId="14660"/>
    <cellStyle name="Currency 2 4 3 2 4 2" xfId="34015"/>
    <cellStyle name="Currency 2 4 3 2 5" xfId="14661"/>
    <cellStyle name="Currency 2 4 3 2 5 2" xfId="37944"/>
    <cellStyle name="Currency 2 4 3 2 6" xfId="14662"/>
    <cellStyle name="Currency 2 4 3 2 6 2" xfId="41961"/>
    <cellStyle name="Currency 2 4 3 2 7" xfId="46097"/>
    <cellStyle name="Currency 2 4 3 2 8" xfId="50198"/>
    <cellStyle name="Currency 2 4 3 2 9" xfId="54506"/>
    <cellStyle name="Currency 2 4 3 3" xfId="14663"/>
    <cellStyle name="Currency 2 4 3 3 2" xfId="14664"/>
    <cellStyle name="Currency 2 4 3 3 2 2" xfId="35330"/>
    <cellStyle name="Currency 2 4 3 3 3" xfId="14665"/>
    <cellStyle name="Currency 2 4 3 3 3 2" xfId="39236"/>
    <cellStyle name="Currency 2 4 3 3 4" xfId="14666"/>
    <cellStyle name="Currency 2 4 3 3 4 2" xfId="43277"/>
    <cellStyle name="Currency 2 4 3 3 5" xfId="47389"/>
    <cellStyle name="Currency 2 4 3 3 6" xfId="51516"/>
    <cellStyle name="Currency 2 4 3 3 7" xfId="55798"/>
    <cellStyle name="Currency 2 4 3 3 8" xfId="26520"/>
    <cellStyle name="Currency 2 4 3 3 9" xfId="61335"/>
    <cellStyle name="Currency 2 4 3 4" xfId="14667"/>
    <cellStyle name="Currency 2 4 3 4 2" xfId="31914"/>
    <cellStyle name="Currency 2 4 3 5" xfId="14668"/>
    <cellStyle name="Currency 2 4 3 5 2" xfId="33343"/>
    <cellStyle name="Currency 2 4 3 6" xfId="14669"/>
    <cellStyle name="Currency 2 4 3 6 2" xfId="37318"/>
    <cellStyle name="Currency 2 4 3 7" xfId="14670"/>
    <cellStyle name="Currency 2 4 3 7 2" xfId="41332"/>
    <cellStyle name="Currency 2 4 3 8" xfId="45472"/>
    <cellStyle name="Currency 2 4 3 9" xfId="49562"/>
    <cellStyle name="Currency 2 4 4" xfId="14671"/>
    <cellStyle name="Currency 2 4 4 10" xfId="26521"/>
    <cellStyle name="Currency 2 4 4 11" xfId="61336"/>
    <cellStyle name="Currency 2 4 4 2" xfId="14672"/>
    <cellStyle name="Currency 2 4 4 2 2" xfId="14673"/>
    <cellStyle name="Currency 2 4 4 2 2 2" xfId="35961"/>
    <cellStyle name="Currency 2 4 4 2 3" xfId="14674"/>
    <cellStyle name="Currency 2 4 4 2 3 2" xfId="39867"/>
    <cellStyle name="Currency 2 4 4 2 4" xfId="14675"/>
    <cellStyle name="Currency 2 4 4 2 4 2" xfId="43913"/>
    <cellStyle name="Currency 2 4 4 2 5" xfId="48020"/>
    <cellStyle name="Currency 2 4 4 2 6" xfId="52152"/>
    <cellStyle name="Currency 2 4 4 2 7" xfId="56429"/>
    <cellStyle name="Currency 2 4 4 2 8" xfId="26522"/>
    <cellStyle name="Currency 2 4 4 2 9" xfId="61337"/>
    <cellStyle name="Currency 2 4 4 3" xfId="14676"/>
    <cellStyle name="Currency 2 4 4 3 2" xfId="31916"/>
    <cellStyle name="Currency 2 4 4 4" xfId="14677"/>
    <cellStyle name="Currency 2 4 4 4 2" xfId="34016"/>
    <cellStyle name="Currency 2 4 4 5" xfId="14678"/>
    <cellStyle name="Currency 2 4 4 5 2" xfId="37945"/>
    <cellStyle name="Currency 2 4 4 6" xfId="14679"/>
    <cellStyle name="Currency 2 4 4 6 2" xfId="41962"/>
    <cellStyle name="Currency 2 4 4 7" xfId="46098"/>
    <cellStyle name="Currency 2 4 4 8" xfId="50199"/>
    <cellStyle name="Currency 2 4 4 9" xfId="54507"/>
    <cellStyle name="Currency 2 4 5" xfId="14680"/>
    <cellStyle name="Currency 2 4 5 2" xfId="14681"/>
    <cellStyle name="Currency 2 4 5 2 2" xfId="35112"/>
    <cellStyle name="Currency 2 4 5 3" xfId="14682"/>
    <cellStyle name="Currency 2 4 5 3 2" xfId="39018"/>
    <cellStyle name="Currency 2 4 5 4" xfId="14683"/>
    <cellStyle name="Currency 2 4 5 4 2" xfId="43051"/>
    <cellStyle name="Currency 2 4 5 5" xfId="47171"/>
    <cellStyle name="Currency 2 4 5 6" xfId="51290"/>
    <cellStyle name="Currency 2 4 5 7" xfId="55580"/>
    <cellStyle name="Currency 2 4 5 8" xfId="26523"/>
    <cellStyle name="Currency 2 4 5 9" xfId="61338"/>
    <cellStyle name="Currency 2 4 6" xfId="14684"/>
    <cellStyle name="Currency 2 4 6 2" xfId="31909"/>
    <cellStyle name="Currency 2 4 7" xfId="14685"/>
    <cellStyle name="Currency 2 4 7 2" xfId="33072"/>
    <cellStyle name="Currency 2 4 8" xfId="14686"/>
    <cellStyle name="Currency 2 4 8 2" xfId="37088"/>
    <cellStyle name="Currency 2 4 9" xfId="14687"/>
    <cellStyle name="Currency 2 4 9 2" xfId="41097"/>
    <cellStyle name="Currency 2 40" xfId="14688"/>
    <cellStyle name="Currency 2 40 2" xfId="14689"/>
    <cellStyle name="Currency 2 40 2 2" xfId="35082"/>
    <cellStyle name="Currency 2 40 3" xfId="14690"/>
    <cellStyle name="Currency 2 40 3 2" xfId="38988"/>
    <cellStyle name="Currency 2 40 4" xfId="14691"/>
    <cellStyle name="Currency 2 40 4 2" xfId="43021"/>
    <cellStyle name="Currency 2 40 5" xfId="47141"/>
    <cellStyle name="Currency 2 40 6" xfId="51260"/>
    <cellStyle name="Currency 2 40 7" xfId="55550"/>
    <cellStyle name="Currency 2 40 8" xfId="26524"/>
    <cellStyle name="Currency 2 40 9" xfId="61339"/>
    <cellStyle name="Currency 2 41" xfId="14692"/>
    <cellStyle name="Currency 2 41 2" xfId="14693"/>
    <cellStyle name="Currency 2 41 2 2" xfId="35092"/>
    <cellStyle name="Currency 2 41 3" xfId="14694"/>
    <cellStyle name="Currency 2 41 3 2" xfId="38998"/>
    <cellStyle name="Currency 2 41 4" xfId="14695"/>
    <cellStyle name="Currency 2 41 4 2" xfId="43031"/>
    <cellStyle name="Currency 2 41 5" xfId="47151"/>
    <cellStyle name="Currency 2 41 6" xfId="51270"/>
    <cellStyle name="Currency 2 41 7" xfId="55560"/>
    <cellStyle name="Currency 2 41 8" xfId="26525"/>
    <cellStyle name="Currency 2 41 9" xfId="61340"/>
    <cellStyle name="Currency 2 42" xfId="14696"/>
    <cellStyle name="Currency 2 42 2" xfId="14697"/>
    <cellStyle name="Currency 2 42 2 2" xfId="37007"/>
    <cellStyle name="Currency 2 42 3" xfId="14698"/>
    <cellStyle name="Currency 2 42 3 2" xfId="40911"/>
    <cellStyle name="Currency 2 42 4" xfId="14699"/>
    <cellStyle name="Currency 2 42 4 2" xfId="44972"/>
    <cellStyle name="Currency 2 42 5" xfId="49064"/>
    <cellStyle name="Currency 2 42 6" xfId="53211"/>
    <cellStyle name="Currency 2 42 7" xfId="57473"/>
    <cellStyle name="Currency 2 42 8" xfId="26526"/>
    <cellStyle name="Currency 2 42 9" xfId="61341"/>
    <cellStyle name="Currency 2 43" xfId="14700"/>
    <cellStyle name="Currency 2 43 2" xfId="14701"/>
    <cellStyle name="Currency 2 43 2 2" xfId="37063"/>
    <cellStyle name="Currency 2 43 3" xfId="14702"/>
    <cellStyle name="Currency 2 43 3 2" xfId="40967"/>
    <cellStyle name="Currency 2 43 4" xfId="45028"/>
    <cellStyle name="Currency 2 43 5" xfId="49120"/>
    <cellStyle name="Currency 2 43 6" xfId="53267"/>
    <cellStyle name="Currency 2 43 7" xfId="57529"/>
    <cellStyle name="Currency 2 43 8" xfId="31739"/>
    <cellStyle name="Currency 2 43 9" xfId="61342"/>
    <cellStyle name="Currency 2 44" xfId="14703"/>
    <cellStyle name="Currency 2 44 2" xfId="14704"/>
    <cellStyle name="Currency 2 44 2 2" xfId="41024"/>
    <cellStyle name="Currency 2 44 3" xfId="45086"/>
    <cellStyle name="Currency 2 44 4" xfId="49178"/>
    <cellStyle name="Currency 2 44 5" xfId="53325"/>
    <cellStyle name="Currency 2 44 6" xfId="57587"/>
    <cellStyle name="Currency 2 44 7" xfId="33129"/>
    <cellStyle name="Currency 2 45" xfId="14705"/>
    <cellStyle name="Currency 2 45 2" xfId="45147"/>
    <cellStyle name="Currency 2 45 3" xfId="49240"/>
    <cellStyle name="Currency 2 45 4" xfId="53387"/>
    <cellStyle name="Currency 2 45 5" xfId="57649"/>
    <cellStyle name="Currency 2 45 6" xfId="37140"/>
    <cellStyle name="Currency 2 46" xfId="14706"/>
    <cellStyle name="Currency 2 46 2" xfId="49298"/>
    <cellStyle name="Currency 2 46 3" xfId="53445"/>
    <cellStyle name="Currency 2 46 4" xfId="57707"/>
    <cellStyle name="Currency 2 46 5" xfId="41150"/>
    <cellStyle name="Currency 2 47" xfId="45287"/>
    <cellStyle name="Currency 2 47 2" xfId="53504"/>
    <cellStyle name="Currency 2 47 3" xfId="57766"/>
    <cellStyle name="Currency 2 48" xfId="49312"/>
    <cellStyle name="Currency 2 49" xfId="53625"/>
    <cellStyle name="Currency 2 5" xfId="14707"/>
    <cellStyle name="Currency 2 5 10" xfId="45227"/>
    <cellStyle name="Currency 2 5 11" xfId="49347"/>
    <cellStyle name="Currency 2 5 12" xfId="53667"/>
    <cellStyle name="Currency 2 5 13" xfId="26527"/>
    <cellStyle name="Currency 2 5 14" xfId="61343"/>
    <cellStyle name="Currency 2 5 2" xfId="14708"/>
    <cellStyle name="Currency 2 5 2 10" xfId="49462"/>
    <cellStyle name="Currency 2 5 2 11" xfId="53639"/>
    <cellStyle name="Currency 2 5 2 12" xfId="26528"/>
    <cellStyle name="Currency 2 5 2 13" xfId="61344"/>
    <cellStyle name="Currency 2 5 2 2" xfId="14709"/>
    <cellStyle name="Currency 2 5 2 2 10" xfId="54014"/>
    <cellStyle name="Currency 2 5 2 2 11" xfId="26529"/>
    <cellStyle name="Currency 2 5 2 2 12" xfId="61345"/>
    <cellStyle name="Currency 2 5 2 2 2" xfId="14710"/>
    <cellStyle name="Currency 2 5 2 2 2 10" xfId="26530"/>
    <cellStyle name="Currency 2 5 2 2 2 11" xfId="61346"/>
    <cellStyle name="Currency 2 5 2 2 2 2" xfId="14711"/>
    <cellStyle name="Currency 2 5 2 2 2 2 2" xfId="14712"/>
    <cellStyle name="Currency 2 5 2 2 2 2 2 2" xfId="35962"/>
    <cellStyle name="Currency 2 5 2 2 2 2 3" xfId="14713"/>
    <cellStyle name="Currency 2 5 2 2 2 2 3 2" xfId="39868"/>
    <cellStyle name="Currency 2 5 2 2 2 2 4" xfId="14714"/>
    <cellStyle name="Currency 2 5 2 2 2 2 4 2" xfId="43914"/>
    <cellStyle name="Currency 2 5 2 2 2 2 5" xfId="48021"/>
    <cellStyle name="Currency 2 5 2 2 2 2 6" xfId="52153"/>
    <cellStyle name="Currency 2 5 2 2 2 2 7" xfId="56430"/>
    <cellStyle name="Currency 2 5 2 2 2 2 8" xfId="26531"/>
    <cellStyle name="Currency 2 5 2 2 2 2 9" xfId="61347"/>
    <cellStyle name="Currency 2 5 2 2 2 3" xfId="14715"/>
    <cellStyle name="Currency 2 5 2 2 2 3 2" xfId="31920"/>
    <cellStyle name="Currency 2 5 2 2 2 4" xfId="14716"/>
    <cellStyle name="Currency 2 5 2 2 2 4 2" xfId="34017"/>
    <cellStyle name="Currency 2 5 2 2 2 5" xfId="14717"/>
    <cellStyle name="Currency 2 5 2 2 2 5 2" xfId="37946"/>
    <cellStyle name="Currency 2 5 2 2 2 6" xfId="14718"/>
    <cellStyle name="Currency 2 5 2 2 2 6 2" xfId="41963"/>
    <cellStyle name="Currency 2 5 2 2 2 7" xfId="46099"/>
    <cellStyle name="Currency 2 5 2 2 2 8" xfId="50200"/>
    <cellStyle name="Currency 2 5 2 2 2 9" xfId="54508"/>
    <cellStyle name="Currency 2 5 2 2 3" xfId="14719"/>
    <cellStyle name="Currency 2 5 2 2 3 2" xfId="14720"/>
    <cellStyle name="Currency 2 5 2 2 3 2 2" xfId="35453"/>
    <cellStyle name="Currency 2 5 2 2 3 3" xfId="14721"/>
    <cellStyle name="Currency 2 5 2 2 3 3 2" xfId="39359"/>
    <cellStyle name="Currency 2 5 2 2 3 4" xfId="14722"/>
    <cellStyle name="Currency 2 5 2 2 3 4 2" xfId="43401"/>
    <cellStyle name="Currency 2 5 2 2 3 5" xfId="47512"/>
    <cellStyle name="Currency 2 5 2 2 3 6" xfId="51640"/>
    <cellStyle name="Currency 2 5 2 2 3 7" xfId="55921"/>
    <cellStyle name="Currency 2 5 2 2 3 8" xfId="26532"/>
    <cellStyle name="Currency 2 5 2 2 3 9" xfId="61348"/>
    <cellStyle name="Currency 2 5 2 2 4" xfId="14723"/>
    <cellStyle name="Currency 2 5 2 2 4 2" xfId="31919"/>
    <cellStyle name="Currency 2 5 2 2 5" xfId="14724"/>
    <cellStyle name="Currency 2 5 2 2 5 2" xfId="33466"/>
    <cellStyle name="Currency 2 5 2 2 6" xfId="14725"/>
    <cellStyle name="Currency 2 5 2 2 6 2" xfId="37441"/>
    <cellStyle name="Currency 2 5 2 2 7" xfId="14726"/>
    <cellStyle name="Currency 2 5 2 2 7 2" xfId="41455"/>
    <cellStyle name="Currency 2 5 2 2 8" xfId="45595"/>
    <cellStyle name="Currency 2 5 2 2 9" xfId="49686"/>
    <cellStyle name="Currency 2 5 2 3" xfId="14727"/>
    <cellStyle name="Currency 2 5 2 3 10" xfId="26533"/>
    <cellStyle name="Currency 2 5 2 3 11" xfId="61349"/>
    <cellStyle name="Currency 2 5 2 3 2" xfId="14728"/>
    <cellStyle name="Currency 2 5 2 3 2 2" xfId="14729"/>
    <cellStyle name="Currency 2 5 2 3 2 2 2" xfId="35963"/>
    <cellStyle name="Currency 2 5 2 3 2 3" xfId="14730"/>
    <cellStyle name="Currency 2 5 2 3 2 3 2" xfId="39869"/>
    <cellStyle name="Currency 2 5 2 3 2 4" xfId="14731"/>
    <cellStyle name="Currency 2 5 2 3 2 4 2" xfId="43915"/>
    <cellStyle name="Currency 2 5 2 3 2 5" xfId="48022"/>
    <cellStyle name="Currency 2 5 2 3 2 6" xfId="52154"/>
    <cellStyle name="Currency 2 5 2 3 2 7" xfId="56431"/>
    <cellStyle name="Currency 2 5 2 3 2 8" xfId="26534"/>
    <cellStyle name="Currency 2 5 2 3 2 9" xfId="61350"/>
    <cellStyle name="Currency 2 5 2 3 3" xfId="14732"/>
    <cellStyle name="Currency 2 5 2 3 3 2" xfId="31921"/>
    <cellStyle name="Currency 2 5 2 3 4" xfId="14733"/>
    <cellStyle name="Currency 2 5 2 3 4 2" xfId="34018"/>
    <cellStyle name="Currency 2 5 2 3 5" xfId="14734"/>
    <cellStyle name="Currency 2 5 2 3 5 2" xfId="37947"/>
    <cellStyle name="Currency 2 5 2 3 6" xfId="14735"/>
    <cellStyle name="Currency 2 5 2 3 6 2" xfId="41964"/>
    <cellStyle name="Currency 2 5 2 3 7" xfId="46100"/>
    <cellStyle name="Currency 2 5 2 3 8" xfId="50201"/>
    <cellStyle name="Currency 2 5 2 3 9" xfId="54509"/>
    <cellStyle name="Currency 2 5 2 4" xfId="14736"/>
    <cellStyle name="Currency 2 5 2 4 2" xfId="14737"/>
    <cellStyle name="Currency 2 5 2 4 2 2" xfId="35235"/>
    <cellStyle name="Currency 2 5 2 4 3" xfId="14738"/>
    <cellStyle name="Currency 2 5 2 4 3 2" xfId="39141"/>
    <cellStyle name="Currency 2 5 2 4 4" xfId="14739"/>
    <cellStyle name="Currency 2 5 2 4 4 2" xfId="43179"/>
    <cellStyle name="Currency 2 5 2 4 5" xfId="47294"/>
    <cellStyle name="Currency 2 5 2 4 6" xfId="51418"/>
    <cellStyle name="Currency 2 5 2 4 7" xfId="55703"/>
    <cellStyle name="Currency 2 5 2 4 8" xfId="26535"/>
    <cellStyle name="Currency 2 5 2 4 9" xfId="61351"/>
    <cellStyle name="Currency 2 5 2 5" xfId="14740"/>
    <cellStyle name="Currency 2 5 2 5 2" xfId="31918"/>
    <cellStyle name="Currency 2 5 2 6" xfId="14741"/>
    <cellStyle name="Currency 2 5 2 6 2" xfId="33250"/>
    <cellStyle name="Currency 2 5 2 7" xfId="14742"/>
    <cellStyle name="Currency 2 5 2 7 2" xfId="37225"/>
    <cellStyle name="Currency 2 5 2 8" xfId="14743"/>
    <cellStyle name="Currency 2 5 2 8 2" xfId="41239"/>
    <cellStyle name="Currency 2 5 2 9" xfId="45379"/>
    <cellStyle name="Currency 2 5 3" xfId="14744"/>
    <cellStyle name="Currency 2 5 3 10" xfId="53575"/>
    <cellStyle name="Currency 2 5 3 11" xfId="26536"/>
    <cellStyle name="Currency 2 5 3 12" xfId="61352"/>
    <cellStyle name="Currency 2 5 3 2" xfId="14745"/>
    <cellStyle name="Currency 2 5 3 2 10" xfId="26537"/>
    <cellStyle name="Currency 2 5 3 2 11" xfId="61353"/>
    <cellStyle name="Currency 2 5 3 2 2" xfId="14746"/>
    <cellStyle name="Currency 2 5 3 2 2 2" xfId="14747"/>
    <cellStyle name="Currency 2 5 3 2 2 2 2" xfId="35964"/>
    <cellStyle name="Currency 2 5 3 2 2 3" xfId="14748"/>
    <cellStyle name="Currency 2 5 3 2 2 3 2" xfId="39870"/>
    <cellStyle name="Currency 2 5 3 2 2 4" xfId="14749"/>
    <cellStyle name="Currency 2 5 3 2 2 4 2" xfId="43916"/>
    <cellStyle name="Currency 2 5 3 2 2 5" xfId="48023"/>
    <cellStyle name="Currency 2 5 3 2 2 6" xfId="52155"/>
    <cellStyle name="Currency 2 5 3 2 2 7" xfId="56432"/>
    <cellStyle name="Currency 2 5 3 2 2 8" xfId="26538"/>
    <cellStyle name="Currency 2 5 3 2 2 9" xfId="61354"/>
    <cellStyle name="Currency 2 5 3 2 3" xfId="14750"/>
    <cellStyle name="Currency 2 5 3 2 3 2" xfId="31923"/>
    <cellStyle name="Currency 2 5 3 2 4" xfId="14751"/>
    <cellStyle name="Currency 2 5 3 2 4 2" xfId="34019"/>
    <cellStyle name="Currency 2 5 3 2 5" xfId="14752"/>
    <cellStyle name="Currency 2 5 3 2 5 2" xfId="37948"/>
    <cellStyle name="Currency 2 5 3 2 6" xfId="14753"/>
    <cellStyle name="Currency 2 5 3 2 6 2" xfId="41965"/>
    <cellStyle name="Currency 2 5 3 2 7" xfId="46101"/>
    <cellStyle name="Currency 2 5 3 2 8" xfId="50202"/>
    <cellStyle name="Currency 2 5 3 2 9" xfId="54510"/>
    <cellStyle name="Currency 2 5 3 3" xfId="14754"/>
    <cellStyle name="Currency 2 5 3 3 2" xfId="14755"/>
    <cellStyle name="Currency 2 5 3 3 2 2" xfId="35343"/>
    <cellStyle name="Currency 2 5 3 3 3" xfId="14756"/>
    <cellStyle name="Currency 2 5 3 3 3 2" xfId="39249"/>
    <cellStyle name="Currency 2 5 3 3 4" xfId="14757"/>
    <cellStyle name="Currency 2 5 3 3 4 2" xfId="43290"/>
    <cellStyle name="Currency 2 5 3 3 5" xfId="47402"/>
    <cellStyle name="Currency 2 5 3 3 6" xfId="51529"/>
    <cellStyle name="Currency 2 5 3 3 7" xfId="55811"/>
    <cellStyle name="Currency 2 5 3 3 8" xfId="26539"/>
    <cellStyle name="Currency 2 5 3 3 9" xfId="61355"/>
    <cellStyle name="Currency 2 5 3 4" xfId="14758"/>
    <cellStyle name="Currency 2 5 3 4 2" xfId="31922"/>
    <cellStyle name="Currency 2 5 3 5" xfId="14759"/>
    <cellStyle name="Currency 2 5 3 5 2" xfId="33356"/>
    <cellStyle name="Currency 2 5 3 6" xfId="14760"/>
    <cellStyle name="Currency 2 5 3 6 2" xfId="37331"/>
    <cellStyle name="Currency 2 5 3 7" xfId="14761"/>
    <cellStyle name="Currency 2 5 3 7 2" xfId="41345"/>
    <cellStyle name="Currency 2 5 3 8" xfId="45485"/>
    <cellStyle name="Currency 2 5 3 9" xfId="49575"/>
    <cellStyle name="Currency 2 5 4" xfId="14762"/>
    <cellStyle name="Currency 2 5 4 10" xfId="26540"/>
    <cellStyle name="Currency 2 5 4 11" xfId="61356"/>
    <cellStyle name="Currency 2 5 4 2" xfId="14763"/>
    <cellStyle name="Currency 2 5 4 2 2" xfId="14764"/>
    <cellStyle name="Currency 2 5 4 2 2 2" xfId="35965"/>
    <cellStyle name="Currency 2 5 4 2 3" xfId="14765"/>
    <cellStyle name="Currency 2 5 4 2 3 2" xfId="39871"/>
    <cellStyle name="Currency 2 5 4 2 4" xfId="14766"/>
    <cellStyle name="Currency 2 5 4 2 4 2" xfId="43917"/>
    <cellStyle name="Currency 2 5 4 2 5" xfId="48024"/>
    <cellStyle name="Currency 2 5 4 2 6" xfId="52156"/>
    <cellStyle name="Currency 2 5 4 2 7" xfId="56433"/>
    <cellStyle name="Currency 2 5 4 2 8" xfId="26541"/>
    <cellStyle name="Currency 2 5 4 2 9" xfId="61357"/>
    <cellStyle name="Currency 2 5 4 3" xfId="14767"/>
    <cellStyle name="Currency 2 5 4 3 2" xfId="31924"/>
    <cellStyle name="Currency 2 5 4 4" xfId="14768"/>
    <cellStyle name="Currency 2 5 4 4 2" xfId="34020"/>
    <cellStyle name="Currency 2 5 4 5" xfId="14769"/>
    <cellStyle name="Currency 2 5 4 5 2" xfId="37949"/>
    <cellStyle name="Currency 2 5 4 6" xfId="14770"/>
    <cellStyle name="Currency 2 5 4 6 2" xfId="41966"/>
    <cellStyle name="Currency 2 5 4 7" xfId="46102"/>
    <cellStyle name="Currency 2 5 4 8" xfId="50203"/>
    <cellStyle name="Currency 2 5 4 9" xfId="54511"/>
    <cellStyle name="Currency 2 5 5" xfId="14771"/>
    <cellStyle name="Currency 2 5 5 2" xfId="14772"/>
    <cellStyle name="Currency 2 5 5 2 2" xfId="35125"/>
    <cellStyle name="Currency 2 5 5 3" xfId="14773"/>
    <cellStyle name="Currency 2 5 5 3 2" xfId="39031"/>
    <cellStyle name="Currency 2 5 5 4" xfId="14774"/>
    <cellStyle name="Currency 2 5 5 4 2" xfId="43064"/>
    <cellStyle name="Currency 2 5 5 5" xfId="47184"/>
    <cellStyle name="Currency 2 5 5 6" xfId="51303"/>
    <cellStyle name="Currency 2 5 5 7" xfId="55593"/>
    <cellStyle name="Currency 2 5 5 8" xfId="26542"/>
    <cellStyle name="Currency 2 5 5 9" xfId="61358"/>
    <cellStyle name="Currency 2 5 6" xfId="14775"/>
    <cellStyle name="Currency 2 5 6 2" xfId="31917"/>
    <cellStyle name="Currency 2 5 7" xfId="14776"/>
    <cellStyle name="Currency 2 5 7 2" xfId="33146"/>
    <cellStyle name="Currency 2 5 8" xfId="14777"/>
    <cellStyle name="Currency 2 5 8 2" xfId="37080"/>
    <cellStyle name="Currency 2 5 9" xfId="14778"/>
    <cellStyle name="Currency 2 5 9 2" xfId="41090"/>
    <cellStyle name="Currency 2 50" xfId="26167"/>
    <cellStyle name="Currency 2 51" xfId="57937"/>
    <cellStyle name="Currency 2 52" xfId="60982"/>
    <cellStyle name="Currency 2 6" xfId="14779"/>
    <cellStyle name="Currency 2 6 10" xfId="45224"/>
    <cellStyle name="Currency 2 6 11" xfId="49355"/>
    <cellStyle name="Currency 2 6 12" xfId="53640"/>
    <cellStyle name="Currency 2 6 13" xfId="26543"/>
    <cellStyle name="Currency 2 6 14" xfId="61359"/>
    <cellStyle name="Currency 2 6 2" xfId="14780"/>
    <cellStyle name="Currency 2 6 2 10" xfId="49472"/>
    <cellStyle name="Currency 2 6 2 11" xfId="53708"/>
    <cellStyle name="Currency 2 6 2 12" xfId="26544"/>
    <cellStyle name="Currency 2 6 2 13" xfId="61360"/>
    <cellStyle name="Currency 2 6 2 2" xfId="14781"/>
    <cellStyle name="Currency 2 6 2 2 10" xfId="54022"/>
    <cellStyle name="Currency 2 6 2 2 11" xfId="26545"/>
    <cellStyle name="Currency 2 6 2 2 12" xfId="61361"/>
    <cellStyle name="Currency 2 6 2 2 2" xfId="14782"/>
    <cellStyle name="Currency 2 6 2 2 2 10" xfId="26546"/>
    <cellStyle name="Currency 2 6 2 2 2 11" xfId="61362"/>
    <cellStyle name="Currency 2 6 2 2 2 2" xfId="14783"/>
    <cellStyle name="Currency 2 6 2 2 2 2 2" xfId="14784"/>
    <cellStyle name="Currency 2 6 2 2 2 2 2 2" xfId="35966"/>
    <cellStyle name="Currency 2 6 2 2 2 2 3" xfId="14785"/>
    <cellStyle name="Currency 2 6 2 2 2 2 3 2" xfId="39872"/>
    <cellStyle name="Currency 2 6 2 2 2 2 4" xfId="14786"/>
    <cellStyle name="Currency 2 6 2 2 2 2 4 2" xfId="43918"/>
    <cellStyle name="Currency 2 6 2 2 2 2 5" xfId="48025"/>
    <cellStyle name="Currency 2 6 2 2 2 2 6" xfId="52157"/>
    <cellStyle name="Currency 2 6 2 2 2 2 7" xfId="56434"/>
    <cellStyle name="Currency 2 6 2 2 2 2 8" xfId="26547"/>
    <cellStyle name="Currency 2 6 2 2 2 2 9" xfId="61363"/>
    <cellStyle name="Currency 2 6 2 2 2 3" xfId="14787"/>
    <cellStyle name="Currency 2 6 2 2 2 3 2" xfId="31928"/>
    <cellStyle name="Currency 2 6 2 2 2 4" xfId="14788"/>
    <cellStyle name="Currency 2 6 2 2 2 4 2" xfId="34021"/>
    <cellStyle name="Currency 2 6 2 2 2 5" xfId="14789"/>
    <cellStyle name="Currency 2 6 2 2 2 5 2" xfId="37950"/>
    <cellStyle name="Currency 2 6 2 2 2 6" xfId="14790"/>
    <cellStyle name="Currency 2 6 2 2 2 6 2" xfId="41967"/>
    <cellStyle name="Currency 2 6 2 2 2 7" xfId="46103"/>
    <cellStyle name="Currency 2 6 2 2 2 8" xfId="50204"/>
    <cellStyle name="Currency 2 6 2 2 2 9" xfId="54512"/>
    <cellStyle name="Currency 2 6 2 2 3" xfId="14791"/>
    <cellStyle name="Currency 2 6 2 2 3 2" xfId="14792"/>
    <cellStyle name="Currency 2 6 2 2 3 2 2" xfId="35461"/>
    <cellStyle name="Currency 2 6 2 2 3 3" xfId="14793"/>
    <cellStyle name="Currency 2 6 2 2 3 3 2" xfId="39367"/>
    <cellStyle name="Currency 2 6 2 2 3 4" xfId="14794"/>
    <cellStyle name="Currency 2 6 2 2 3 4 2" xfId="43409"/>
    <cellStyle name="Currency 2 6 2 2 3 5" xfId="47520"/>
    <cellStyle name="Currency 2 6 2 2 3 6" xfId="51648"/>
    <cellStyle name="Currency 2 6 2 2 3 7" xfId="55929"/>
    <cellStyle name="Currency 2 6 2 2 3 8" xfId="26548"/>
    <cellStyle name="Currency 2 6 2 2 3 9" xfId="61364"/>
    <cellStyle name="Currency 2 6 2 2 4" xfId="14795"/>
    <cellStyle name="Currency 2 6 2 2 4 2" xfId="31927"/>
    <cellStyle name="Currency 2 6 2 2 5" xfId="14796"/>
    <cellStyle name="Currency 2 6 2 2 5 2" xfId="33474"/>
    <cellStyle name="Currency 2 6 2 2 6" xfId="14797"/>
    <cellStyle name="Currency 2 6 2 2 6 2" xfId="37449"/>
    <cellStyle name="Currency 2 6 2 2 7" xfId="14798"/>
    <cellStyle name="Currency 2 6 2 2 7 2" xfId="41463"/>
    <cellStyle name="Currency 2 6 2 2 8" xfId="45603"/>
    <cellStyle name="Currency 2 6 2 2 9" xfId="49694"/>
    <cellStyle name="Currency 2 6 2 3" xfId="14799"/>
    <cellStyle name="Currency 2 6 2 3 10" xfId="26549"/>
    <cellStyle name="Currency 2 6 2 3 11" xfId="61365"/>
    <cellStyle name="Currency 2 6 2 3 2" xfId="14800"/>
    <cellStyle name="Currency 2 6 2 3 2 2" xfId="14801"/>
    <cellStyle name="Currency 2 6 2 3 2 2 2" xfId="35967"/>
    <cellStyle name="Currency 2 6 2 3 2 3" xfId="14802"/>
    <cellStyle name="Currency 2 6 2 3 2 3 2" xfId="39873"/>
    <cellStyle name="Currency 2 6 2 3 2 4" xfId="14803"/>
    <cellStyle name="Currency 2 6 2 3 2 4 2" xfId="43919"/>
    <cellStyle name="Currency 2 6 2 3 2 5" xfId="48026"/>
    <cellStyle name="Currency 2 6 2 3 2 6" xfId="52158"/>
    <cellStyle name="Currency 2 6 2 3 2 7" xfId="56435"/>
    <cellStyle name="Currency 2 6 2 3 2 8" xfId="26550"/>
    <cellStyle name="Currency 2 6 2 3 2 9" xfId="61366"/>
    <cellStyle name="Currency 2 6 2 3 3" xfId="14804"/>
    <cellStyle name="Currency 2 6 2 3 3 2" xfId="31929"/>
    <cellStyle name="Currency 2 6 2 3 4" xfId="14805"/>
    <cellStyle name="Currency 2 6 2 3 4 2" xfId="34022"/>
    <cellStyle name="Currency 2 6 2 3 5" xfId="14806"/>
    <cellStyle name="Currency 2 6 2 3 5 2" xfId="37951"/>
    <cellStyle name="Currency 2 6 2 3 6" xfId="14807"/>
    <cellStyle name="Currency 2 6 2 3 6 2" xfId="41968"/>
    <cellStyle name="Currency 2 6 2 3 7" xfId="46104"/>
    <cellStyle name="Currency 2 6 2 3 8" xfId="50205"/>
    <cellStyle name="Currency 2 6 2 3 9" xfId="54513"/>
    <cellStyle name="Currency 2 6 2 4" xfId="14808"/>
    <cellStyle name="Currency 2 6 2 4 2" xfId="14809"/>
    <cellStyle name="Currency 2 6 2 4 2 2" xfId="35243"/>
    <cellStyle name="Currency 2 6 2 4 3" xfId="14810"/>
    <cellStyle name="Currency 2 6 2 4 3 2" xfId="39149"/>
    <cellStyle name="Currency 2 6 2 4 4" xfId="14811"/>
    <cellStyle name="Currency 2 6 2 4 4 2" xfId="43187"/>
    <cellStyle name="Currency 2 6 2 4 5" xfId="47302"/>
    <cellStyle name="Currency 2 6 2 4 6" xfId="51426"/>
    <cellStyle name="Currency 2 6 2 4 7" xfId="55711"/>
    <cellStyle name="Currency 2 6 2 4 8" xfId="26551"/>
    <cellStyle name="Currency 2 6 2 4 9" xfId="61367"/>
    <cellStyle name="Currency 2 6 2 5" xfId="14812"/>
    <cellStyle name="Currency 2 6 2 5 2" xfId="31926"/>
    <cellStyle name="Currency 2 6 2 6" xfId="14813"/>
    <cellStyle name="Currency 2 6 2 6 2" xfId="33258"/>
    <cellStyle name="Currency 2 6 2 7" xfId="14814"/>
    <cellStyle name="Currency 2 6 2 7 2" xfId="37233"/>
    <cellStyle name="Currency 2 6 2 8" xfId="14815"/>
    <cellStyle name="Currency 2 6 2 8 2" xfId="41247"/>
    <cellStyle name="Currency 2 6 2 9" xfId="45387"/>
    <cellStyle name="Currency 2 6 3" xfId="14816"/>
    <cellStyle name="Currency 2 6 3 10" xfId="53915"/>
    <cellStyle name="Currency 2 6 3 11" xfId="26552"/>
    <cellStyle name="Currency 2 6 3 12" xfId="61368"/>
    <cellStyle name="Currency 2 6 3 2" xfId="14817"/>
    <cellStyle name="Currency 2 6 3 2 10" xfId="26553"/>
    <cellStyle name="Currency 2 6 3 2 11" xfId="61369"/>
    <cellStyle name="Currency 2 6 3 2 2" xfId="14818"/>
    <cellStyle name="Currency 2 6 3 2 2 2" xfId="14819"/>
    <cellStyle name="Currency 2 6 3 2 2 2 2" xfId="35968"/>
    <cellStyle name="Currency 2 6 3 2 2 3" xfId="14820"/>
    <cellStyle name="Currency 2 6 3 2 2 3 2" xfId="39874"/>
    <cellStyle name="Currency 2 6 3 2 2 4" xfId="14821"/>
    <cellStyle name="Currency 2 6 3 2 2 4 2" xfId="43920"/>
    <cellStyle name="Currency 2 6 3 2 2 5" xfId="48027"/>
    <cellStyle name="Currency 2 6 3 2 2 6" xfId="52159"/>
    <cellStyle name="Currency 2 6 3 2 2 7" xfId="56436"/>
    <cellStyle name="Currency 2 6 3 2 2 8" xfId="26554"/>
    <cellStyle name="Currency 2 6 3 2 2 9" xfId="61370"/>
    <cellStyle name="Currency 2 6 3 2 3" xfId="14822"/>
    <cellStyle name="Currency 2 6 3 2 3 2" xfId="31931"/>
    <cellStyle name="Currency 2 6 3 2 4" xfId="14823"/>
    <cellStyle name="Currency 2 6 3 2 4 2" xfId="34023"/>
    <cellStyle name="Currency 2 6 3 2 5" xfId="14824"/>
    <cellStyle name="Currency 2 6 3 2 5 2" xfId="37952"/>
    <cellStyle name="Currency 2 6 3 2 6" xfId="14825"/>
    <cellStyle name="Currency 2 6 3 2 6 2" xfId="41969"/>
    <cellStyle name="Currency 2 6 3 2 7" xfId="46105"/>
    <cellStyle name="Currency 2 6 3 2 8" xfId="50206"/>
    <cellStyle name="Currency 2 6 3 2 9" xfId="54514"/>
    <cellStyle name="Currency 2 6 3 3" xfId="14826"/>
    <cellStyle name="Currency 2 6 3 3 2" xfId="14827"/>
    <cellStyle name="Currency 2 6 3 3 2 2" xfId="35351"/>
    <cellStyle name="Currency 2 6 3 3 3" xfId="14828"/>
    <cellStyle name="Currency 2 6 3 3 3 2" xfId="39257"/>
    <cellStyle name="Currency 2 6 3 3 4" xfId="14829"/>
    <cellStyle name="Currency 2 6 3 3 4 2" xfId="43298"/>
    <cellStyle name="Currency 2 6 3 3 5" xfId="47410"/>
    <cellStyle name="Currency 2 6 3 3 6" xfId="51537"/>
    <cellStyle name="Currency 2 6 3 3 7" xfId="55819"/>
    <cellStyle name="Currency 2 6 3 3 8" xfId="26555"/>
    <cellStyle name="Currency 2 6 3 3 9" xfId="61371"/>
    <cellStyle name="Currency 2 6 3 4" xfId="14830"/>
    <cellStyle name="Currency 2 6 3 4 2" xfId="31930"/>
    <cellStyle name="Currency 2 6 3 5" xfId="14831"/>
    <cellStyle name="Currency 2 6 3 5 2" xfId="33364"/>
    <cellStyle name="Currency 2 6 3 6" xfId="14832"/>
    <cellStyle name="Currency 2 6 3 6 2" xfId="37339"/>
    <cellStyle name="Currency 2 6 3 7" xfId="14833"/>
    <cellStyle name="Currency 2 6 3 7 2" xfId="41353"/>
    <cellStyle name="Currency 2 6 3 8" xfId="45493"/>
    <cellStyle name="Currency 2 6 3 9" xfId="49583"/>
    <cellStyle name="Currency 2 6 4" xfId="14834"/>
    <cellStyle name="Currency 2 6 4 10" xfId="26556"/>
    <cellStyle name="Currency 2 6 4 11" xfId="61372"/>
    <cellStyle name="Currency 2 6 4 2" xfId="14835"/>
    <cellStyle name="Currency 2 6 4 2 2" xfId="14836"/>
    <cellStyle name="Currency 2 6 4 2 2 2" xfId="35969"/>
    <cellStyle name="Currency 2 6 4 2 3" xfId="14837"/>
    <cellStyle name="Currency 2 6 4 2 3 2" xfId="39875"/>
    <cellStyle name="Currency 2 6 4 2 4" xfId="14838"/>
    <cellStyle name="Currency 2 6 4 2 4 2" xfId="43921"/>
    <cellStyle name="Currency 2 6 4 2 5" xfId="48028"/>
    <cellStyle name="Currency 2 6 4 2 6" xfId="52160"/>
    <cellStyle name="Currency 2 6 4 2 7" xfId="56437"/>
    <cellStyle name="Currency 2 6 4 2 8" xfId="26557"/>
    <cellStyle name="Currency 2 6 4 2 9" xfId="61373"/>
    <cellStyle name="Currency 2 6 4 3" xfId="14839"/>
    <cellStyle name="Currency 2 6 4 3 2" xfId="31932"/>
    <cellStyle name="Currency 2 6 4 4" xfId="14840"/>
    <cellStyle name="Currency 2 6 4 4 2" xfId="34024"/>
    <cellStyle name="Currency 2 6 4 5" xfId="14841"/>
    <cellStyle name="Currency 2 6 4 5 2" xfId="37953"/>
    <cellStyle name="Currency 2 6 4 6" xfId="14842"/>
    <cellStyle name="Currency 2 6 4 6 2" xfId="41970"/>
    <cellStyle name="Currency 2 6 4 7" xfId="46106"/>
    <cellStyle name="Currency 2 6 4 8" xfId="50207"/>
    <cellStyle name="Currency 2 6 4 9" xfId="54515"/>
    <cellStyle name="Currency 2 6 5" xfId="14843"/>
    <cellStyle name="Currency 2 6 5 2" xfId="14844"/>
    <cellStyle name="Currency 2 6 5 2 2" xfId="35133"/>
    <cellStyle name="Currency 2 6 5 3" xfId="14845"/>
    <cellStyle name="Currency 2 6 5 3 2" xfId="39039"/>
    <cellStyle name="Currency 2 6 5 4" xfId="14846"/>
    <cellStyle name="Currency 2 6 5 4 2" xfId="43072"/>
    <cellStyle name="Currency 2 6 5 5" xfId="47192"/>
    <cellStyle name="Currency 2 6 5 6" xfId="51311"/>
    <cellStyle name="Currency 2 6 5 7" xfId="55601"/>
    <cellStyle name="Currency 2 6 5 8" xfId="26558"/>
    <cellStyle name="Currency 2 6 5 9" xfId="61374"/>
    <cellStyle name="Currency 2 6 6" xfId="14847"/>
    <cellStyle name="Currency 2 6 6 2" xfId="31925"/>
    <cellStyle name="Currency 2 6 7" xfId="14848"/>
    <cellStyle name="Currency 2 6 7 2" xfId="33167"/>
    <cellStyle name="Currency 2 6 8" xfId="14849"/>
    <cellStyle name="Currency 2 6 8 2" xfId="37075"/>
    <cellStyle name="Currency 2 6 9" xfId="14850"/>
    <cellStyle name="Currency 2 6 9 2" xfId="41085"/>
    <cellStyle name="Currency 2 7" xfId="14851"/>
    <cellStyle name="Currency 2 7 10" xfId="45309"/>
    <cellStyle name="Currency 2 7 11" xfId="49365"/>
    <cellStyle name="Currency 2 7 12" xfId="53553"/>
    <cellStyle name="Currency 2 7 13" xfId="26559"/>
    <cellStyle name="Currency 2 7 14" xfId="61375"/>
    <cellStyle name="Currency 2 7 2" xfId="14852"/>
    <cellStyle name="Currency 2 7 2 10" xfId="49482"/>
    <cellStyle name="Currency 2 7 2 11" xfId="53890"/>
    <cellStyle name="Currency 2 7 2 12" xfId="26560"/>
    <cellStyle name="Currency 2 7 2 13" xfId="61376"/>
    <cellStyle name="Currency 2 7 2 2" xfId="14853"/>
    <cellStyle name="Currency 2 7 2 2 10" xfId="54032"/>
    <cellStyle name="Currency 2 7 2 2 11" xfId="26561"/>
    <cellStyle name="Currency 2 7 2 2 12" xfId="61377"/>
    <cellStyle name="Currency 2 7 2 2 2" xfId="14854"/>
    <cellStyle name="Currency 2 7 2 2 2 10" xfId="26562"/>
    <cellStyle name="Currency 2 7 2 2 2 11" xfId="61378"/>
    <cellStyle name="Currency 2 7 2 2 2 2" xfId="14855"/>
    <cellStyle name="Currency 2 7 2 2 2 2 2" xfId="14856"/>
    <cellStyle name="Currency 2 7 2 2 2 2 2 2" xfId="35970"/>
    <cellStyle name="Currency 2 7 2 2 2 2 3" xfId="14857"/>
    <cellStyle name="Currency 2 7 2 2 2 2 3 2" xfId="39876"/>
    <cellStyle name="Currency 2 7 2 2 2 2 4" xfId="14858"/>
    <cellStyle name="Currency 2 7 2 2 2 2 4 2" xfId="43922"/>
    <cellStyle name="Currency 2 7 2 2 2 2 5" xfId="48029"/>
    <cellStyle name="Currency 2 7 2 2 2 2 6" xfId="52161"/>
    <cellStyle name="Currency 2 7 2 2 2 2 7" xfId="56438"/>
    <cellStyle name="Currency 2 7 2 2 2 2 8" xfId="26563"/>
    <cellStyle name="Currency 2 7 2 2 2 2 9" xfId="61379"/>
    <cellStyle name="Currency 2 7 2 2 2 3" xfId="14859"/>
    <cellStyle name="Currency 2 7 2 2 2 3 2" xfId="31936"/>
    <cellStyle name="Currency 2 7 2 2 2 4" xfId="14860"/>
    <cellStyle name="Currency 2 7 2 2 2 4 2" xfId="34025"/>
    <cellStyle name="Currency 2 7 2 2 2 5" xfId="14861"/>
    <cellStyle name="Currency 2 7 2 2 2 5 2" xfId="37954"/>
    <cellStyle name="Currency 2 7 2 2 2 6" xfId="14862"/>
    <cellStyle name="Currency 2 7 2 2 2 6 2" xfId="41971"/>
    <cellStyle name="Currency 2 7 2 2 2 7" xfId="46107"/>
    <cellStyle name="Currency 2 7 2 2 2 8" xfId="50208"/>
    <cellStyle name="Currency 2 7 2 2 2 9" xfId="54516"/>
    <cellStyle name="Currency 2 7 2 2 3" xfId="14863"/>
    <cellStyle name="Currency 2 7 2 2 3 2" xfId="14864"/>
    <cellStyle name="Currency 2 7 2 2 3 2 2" xfId="35471"/>
    <cellStyle name="Currency 2 7 2 2 3 3" xfId="14865"/>
    <cellStyle name="Currency 2 7 2 2 3 3 2" xfId="39377"/>
    <cellStyle name="Currency 2 7 2 2 3 4" xfId="14866"/>
    <cellStyle name="Currency 2 7 2 2 3 4 2" xfId="43419"/>
    <cellStyle name="Currency 2 7 2 2 3 5" xfId="47530"/>
    <cellStyle name="Currency 2 7 2 2 3 6" xfId="51658"/>
    <cellStyle name="Currency 2 7 2 2 3 7" xfId="55939"/>
    <cellStyle name="Currency 2 7 2 2 3 8" xfId="26564"/>
    <cellStyle name="Currency 2 7 2 2 3 9" xfId="61380"/>
    <cellStyle name="Currency 2 7 2 2 4" xfId="14867"/>
    <cellStyle name="Currency 2 7 2 2 4 2" xfId="31935"/>
    <cellStyle name="Currency 2 7 2 2 5" xfId="14868"/>
    <cellStyle name="Currency 2 7 2 2 5 2" xfId="33484"/>
    <cellStyle name="Currency 2 7 2 2 6" xfId="14869"/>
    <cellStyle name="Currency 2 7 2 2 6 2" xfId="37459"/>
    <cellStyle name="Currency 2 7 2 2 7" xfId="14870"/>
    <cellStyle name="Currency 2 7 2 2 7 2" xfId="41473"/>
    <cellStyle name="Currency 2 7 2 2 8" xfId="45613"/>
    <cellStyle name="Currency 2 7 2 2 9" xfId="49704"/>
    <cellStyle name="Currency 2 7 2 3" xfId="14871"/>
    <cellStyle name="Currency 2 7 2 3 10" xfId="26565"/>
    <cellStyle name="Currency 2 7 2 3 11" xfId="61381"/>
    <cellStyle name="Currency 2 7 2 3 2" xfId="14872"/>
    <cellStyle name="Currency 2 7 2 3 2 2" xfId="14873"/>
    <cellStyle name="Currency 2 7 2 3 2 2 2" xfId="35971"/>
    <cellStyle name="Currency 2 7 2 3 2 3" xfId="14874"/>
    <cellStyle name="Currency 2 7 2 3 2 3 2" xfId="39877"/>
    <cellStyle name="Currency 2 7 2 3 2 4" xfId="14875"/>
    <cellStyle name="Currency 2 7 2 3 2 4 2" xfId="43923"/>
    <cellStyle name="Currency 2 7 2 3 2 5" xfId="48030"/>
    <cellStyle name="Currency 2 7 2 3 2 6" xfId="52162"/>
    <cellStyle name="Currency 2 7 2 3 2 7" xfId="56439"/>
    <cellStyle name="Currency 2 7 2 3 2 8" xfId="26566"/>
    <cellStyle name="Currency 2 7 2 3 2 9" xfId="61382"/>
    <cellStyle name="Currency 2 7 2 3 3" xfId="14876"/>
    <cellStyle name="Currency 2 7 2 3 3 2" xfId="31937"/>
    <cellStyle name="Currency 2 7 2 3 4" xfId="14877"/>
    <cellStyle name="Currency 2 7 2 3 4 2" xfId="34026"/>
    <cellStyle name="Currency 2 7 2 3 5" xfId="14878"/>
    <cellStyle name="Currency 2 7 2 3 5 2" xfId="37955"/>
    <cellStyle name="Currency 2 7 2 3 6" xfId="14879"/>
    <cellStyle name="Currency 2 7 2 3 6 2" xfId="41972"/>
    <cellStyle name="Currency 2 7 2 3 7" xfId="46108"/>
    <cellStyle name="Currency 2 7 2 3 8" xfId="50209"/>
    <cellStyle name="Currency 2 7 2 3 9" xfId="54517"/>
    <cellStyle name="Currency 2 7 2 4" xfId="14880"/>
    <cellStyle name="Currency 2 7 2 4 2" xfId="14881"/>
    <cellStyle name="Currency 2 7 2 4 2 2" xfId="35253"/>
    <cellStyle name="Currency 2 7 2 4 3" xfId="14882"/>
    <cellStyle name="Currency 2 7 2 4 3 2" xfId="39159"/>
    <cellStyle name="Currency 2 7 2 4 4" xfId="14883"/>
    <cellStyle name="Currency 2 7 2 4 4 2" xfId="43197"/>
    <cellStyle name="Currency 2 7 2 4 5" xfId="47312"/>
    <cellStyle name="Currency 2 7 2 4 6" xfId="51436"/>
    <cellStyle name="Currency 2 7 2 4 7" xfId="55721"/>
    <cellStyle name="Currency 2 7 2 4 8" xfId="26567"/>
    <cellStyle name="Currency 2 7 2 4 9" xfId="61383"/>
    <cellStyle name="Currency 2 7 2 5" xfId="14884"/>
    <cellStyle name="Currency 2 7 2 5 2" xfId="31934"/>
    <cellStyle name="Currency 2 7 2 6" xfId="14885"/>
    <cellStyle name="Currency 2 7 2 6 2" xfId="33268"/>
    <cellStyle name="Currency 2 7 2 7" xfId="14886"/>
    <cellStyle name="Currency 2 7 2 7 2" xfId="37243"/>
    <cellStyle name="Currency 2 7 2 8" xfId="14887"/>
    <cellStyle name="Currency 2 7 2 8 2" xfId="41257"/>
    <cellStyle name="Currency 2 7 2 9" xfId="45397"/>
    <cellStyle name="Currency 2 7 3" xfId="14888"/>
    <cellStyle name="Currency 2 7 3 10" xfId="53925"/>
    <cellStyle name="Currency 2 7 3 11" xfId="26568"/>
    <cellStyle name="Currency 2 7 3 12" xfId="61384"/>
    <cellStyle name="Currency 2 7 3 2" xfId="14889"/>
    <cellStyle name="Currency 2 7 3 2 10" xfId="26569"/>
    <cellStyle name="Currency 2 7 3 2 11" xfId="61385"/>
    <cellStyle name="Currency 2 7 3 2 2" xfId="14890"/>
    <cellStyle name="Currency 2 7 3 2 2 2" xfId="14891"/>
    <cellStyle name="Currency 2 7 3 2 2 2 2" xfId="35972"/>
    <cellStyle name="Currency 2 7 3 2 2 3" xfId="14892"/>
    <cellStyle name="Currency 2 7 3 2 2 3 2" xfId="39878"/>
    <cellStyle name="Currency 2 7 3 2 2 4" xfId="14893"/>
    <cellStyle name="Currency 2 7 3 2 2 4 2" xfId="43924"/>
    <cellStyle name="Currency 2 7 3 2 2 5" xfId="48031"/>
    <cellStyle name="Currency 2 7 3 2 2 6" xfId="52163"/>
    <cellStyle name="Currency 2 7 3 2 2 7" xfId="56440"/>
    <cellStyle name="Currency 2 7 3 2 2 8" xfId="26570"/>
    <cellStyle name="Currency 2 7 3 2 2 9" xfId="61386"/>
    <cellStyle name="Currency 2 7 3 2 3" xfId="14894"/>
    <cellStyle name="Currency 2 7 3 2 3 2" xfId="31939"/>
    <cellStyle name="Currency 2 7 3 2 4" xfId="14895"/>
    <cellStyle name="Currency 2 7 3 2 4 2" xfId="34027"/>
    <cellStyle name="Currency 2 7 3 2 5" xfId="14896"/>
    <cellStyle name="Currency 2 7 3 2 5 2" xfId="37956"/>
    <cellStyle name="Currency 2 7 3 2 6" xfId="14897"/>
    <cellStyle name="Currency 2 7 3 2 6 2" xfId="41973"/>
    <cellStyle name="Currency 2 7 3 2 7" xfId="46109"/>
    <cellStyle name="Currency 2 7 3 2 8" xfId="50210"/>
    <cellStyle name="Currency 2 7 3 2 9" xfId="54518"/>
    <cellStyle name="Currency 2 7 3 3" xfId="14898"/>
    <cellStyle name="Currency 2 7 3 3 2" xfId="14899"/>
    <cellStyle name="Currency 2 7 3 3 2 2" xfId="35361"/>
    <cellStyle name="Currency 2 7 3 3 3" xfId="14900"/>
    <cellStyle name="Currency 2 7 3 3 3 2" xfId="39267"/>
    <cellStyle name="Currency 2 7 3 3 4" xfId="14901"/>
    <cellStyle name="Currency 2 7 3 3 4 2" xfId="43308"/>
    <cellStyle name="Currency 2 7 3 3 5" xfId="47420"/>
    <cellStyle name="Currency 2 7 3 3 6" xfId="51547"/>
    <cellStyle name="Currency 2 7 3 3 7" xfId="55829"/>
    <cellStyle name="Currency 2 7 3 3 8" xfId="26571"/>
    <cellStyle name="Currency 2 7 3 3 9" xfId="61387"/>
    <cellStyle name="Currency 2 7 3 4" xfId="14902"/>
    <cellStyle name="Currency 2 7 3 4 2" xfId="31938"/>
    <cellStyle name="Currency 2 7 3 5" xfId="14903"/>
    <cellStyle name="Currency 2 7 3 5 2" xfId="33374"/>
    <cellStyle name="Currency 2 7 3 6" xfId="14904"/>
    <cellStyle name="Currency 2 7 3 6 2" xfId="37349"/>
    <cellStyle name="Currency 2 7 3 7" xfId="14905"/>
    <cellStyle name="Currency 2 7 3 7 2" xfId="41363"/>
    <cellStyle name="Currency 2 7 3 8" xfId="45503"/>
    <cellStyle name="Currency 2 7 3 9" xfId="49593"/>
    <cellStyle name="Currency 2 7 4" xfId="14906"/>
    <cellStyle name="Currency 2 7 4 10" xfId="26572"/>
    <cellStyle name="Currency 2 7 4 11" xfId="61388"/>
    <cellStyle name="Currency 2 7 4 2" xfId="14907"/>
    <cellStyle name="Currency 2 7 4 2 2" xfId="14908"/>
    <cellStyle name="Currency 2 7 4 2 2 2" xfId="35973"/>
    <cellStyle name="Currency 2 7 4 2 3" xfId="14909"/>
    <cellStyle name="Currency 2 7 4 2 3 2" xfId="39879"/>
    <cellStyle name="Currency 2 7 4 2 4" xfId="14910"/>
    <cellStyle name="Currency 2 7 4 2 4 2" xfId="43925"/>
    <cellStyle name="Currency 2 7 4 2 5" xfId="48032"/>
    <cellStyle name="Currency 2 7 4 2 6" xfId="52164"/>
    <cellStyle name="Currency 2 7 4 2 7" xfId="56441"/>
    <cellStyle name="Currency 2 7 4 2 8" xfId="26573"/>
    <cellStyle name="Currency 2 7 4 2 9" xfId="61389"/>
    <cellStyle name="Currency 2 7 4 3" xfId="14911"/>
    <cellStyle name="Currency 2 7 4 3 2" xfId="31940"/>
    <cellStyle name="Currency 2 7 4 4" xfId="14912"/>
    <cellStyle name="Currency 2 7 4 4 2" xfId="34028"/>
    <cellStyle name="Currency 2 7 4 5" xfId="14913"/>
    <cellStyle name="Currency 2 7 4 5 2" xfId="37957"/>
    <cellStyle name="Currency 2 7 4 6" xfId="14914"/>
    <cellStyle name="Currency 2 7 4 6 2" xfId="41974"/>
    <cellStyle name="Currency 2 7 4 7" xfId="46110"/>
    <cellStyle name="Currency 2 7 4 8" xfId="50211"/>
    <cellStyle name="Currency 2 7 4 9" xfId="54519"/>
    <cellStyle name="Currency 2 7 5" xfId="14915"/>
    <cellStyle name="Currency 2 7 5 2" xfId="14916"/>
    <cellStyle name="Currency 2 7 5 2 2" xfId="35143"/>
    <cellStyle name="Currency 2 7 5 3" xfId="14917"/>
    <cellStyle name="Currency 2 7 5 3 2" xfId="39049"/>
    <cellStyle name="Currency 2 7 5 4" xfId="14918"/>
    <cellStyle name="Currency 2 7 5 4 2" xfId="43082"/>
    <cellStyle name="Currency 2 7 5 5" xfId="47202"/>
    <cellStyle name="Currency 2 7 5 6" xfId="51321"/>
    <cellStyle name="Currency 2 7 5 7" xfId="55611"/>
    <cellStyle name="Currency 2 7 5 8" xfId="26574"/>
    <cellStyle name="Currency 2 7 5 9" xfId="61390"/>
    <cellStyle name="Currency 2 7 6" xfId="14919"/>
    <cellStyle name="Currency 2 7 6 2" xfId="31933"/>
    <cellStyle name="Currency 2 7 7" xfId="14920"/>
    <cellStyle name="Currency 2 7 7 2" xfId="33175"/>
    <cellStyle name="Currency 2 7 8" xfId="14921"/>
    <cellStyle name="Currency 2 7 8 2" xfId="37152"/>
    <cellStyle name="Currency 2 7 9" xfId="14922"/>
    <cellStyle name="Currency 2 7 9 2" xfId="41165"/>
    <cellStyle name="Currency 2 8" xfId="14923"/>
    <cellStyle name="Currency 2 8 10" xfId="45299"/>
    <cellStyle name="Currency 2 8 11" xfId="49377"/>
    <cellStyle name="Currency 2 8 12" xfId="53914"/>
    <cellStyle name="Currency 2 8 13" xfId="26575"/>
    <cellStyle name="Currency 2 8 14" xfId="61391"/>
    <cellStyle name="Currency 2 8 2" xfId="14924"/>
    <cellStyle name="Currency 2 8 2 10" xfId="49494"/>
    <cellStyle name="Currency 2 8 2 11" xfId="53571"/>
    <cellStyle name="Currency 2 8 2 12" xfId="26576"/>
    <cellStyle name="Currency 2 8 2 13" xfId="61392"/>
    <cellStyle name="Currency 2 8 2 2" xfId="14925"/>
    <cellStyle name="Currency 2 8 2 2 10" xfId="54044"/>
    <cellStyle name="Currency 2 8 2 2 11" xfId="26577"/>
    <cellStyle name="Currency 2 8 2 2 12" xfId="61393"/>
    <cellStyle name="Currency 2 8 2 2 2" xfId="14926"/>
    <cellStyle name="Currency 2 8 2 2 2 10" xfId="26578"/>
    <cellStyle name="Currency 2 8 2 2 2 11" xfId="61394"/>
    <cellStyle name="Currency 2 8 2 2 2 2" xfId="14927"/>
    <cellStyle name="Currency 2 8 2 2 2 2 2" xfId="14928"/>
    <cellStyle name="Currency 2 8 2 2 2 2 2 2" xfId="35974"/>
    <cellStyle name="Currency 2 8 2 2 2 2 3" xfId="14929"/>
    <cellStyle name="Currency 2 8 2 2 2 2 3 2" xfId="39880"/>
    <cellStyle name="Currency 2 8 2 2 2 2 4" xfId="14930"/>
    <cellStyle name="Currency 2 8 2 2 2 2 4 2" xfId="43926"/>
    <cellStyle name="Currency 2 8 2 2 2 2 5" xfId="48033"/>
    <cellStyle name="Currency 2 8 2 2 2 2 6" xfId="52165"/>
    <cellStyle name="Currency 2 8 2 2 2 2 7" xfId="56442"/>
    <cellStyle name="Currency 2 8 2 2 2 2 8" xfId="26579"/>
    <cellStyle name="Currency 2 8 2 2 2 2 9" xfId="61395"/>
    <cellStyle name="Currency 2 8 2 2 2 3" xfId="14931"/>
    <cellStyle name="Currency 2 8 2 2 2 3 2" xfId="31944"/>
    <cellStyle name="Currency 2 8 2 2 2 4" xfId="14932"/>
    <cellStyle name="Currency 2 8 2 2 2 4 2" xfId="34029"/>
    <cellStyle name="Currency 2 8 2 2 2 5" xfId="14933"/>
    <cellStyle name="Currency 2 8 2 2 2 5 2" xfId="37958"/>
    <cellStyle name="Currency 2 8 2 2 2 6" xfId="14934"/>
    <cellStyle name="Currency 2 8 2 2 2 6 2" xfId="41975"/>
    <cellStyle name="Currency 2 8 2 2 2 7" xfId="46111"/>
    <cellStyle name="Currency 2 8 2 2 2 8" xfId="50212"/>
    <cellStyle name="Currency 2 8 2 2 2 9" xfId="54520"/>
    <cellStyle name="Currency 2 8 2 2 3" xfId="14935"/>
    <cellStyle name="Currency 2 8 2 2 3 2" xfId="14936"/>
    <cellStyle name="Currency 2 8 2 2 3 2 2" xfId="35483"/>
    <cellStyle name="Currency 2 8 2 2 3 3" xfId="14937"/>
    <cellStyle name="Currency 2 8 2 2 3 3 2" xfId="39389"/>
    <cellStyle name="Currency 2 8 2 2 3 4" xfId="14938"/>
    <cellStyle name="Currency 2 8 2 2 3 4 2" xfId="43431"/>
    <cellStyle name="Currency 2 8 2 2 3 5" xfId="47542"/>
    <cellStyle name="Currency 2 8 2 2 3 6" xfId="51670"/>
    <cellStyle name="Currency 2 8 2 2 3 7" xfId="55951"/>
    <cellStyle name="Currency 2 8 2 2 3 8" xfId="26580"/>
    <cellStyle name="Currency 2 8 2 2 3 9" xfId="61396"/>
    <cellStyle name="Currency 2 8 2 2 4" xfId="14939"/>
    <cellStyle name="Currency 2 8 2 2 4 2" xfId="31943"/>
    <cellStyle name="Currency 2 8 2 2 5" xfId="14940"/>
    <cellStyle name="Currency 2 8 2 2 5 2" xfId="33496"/>
    <cellStyle name="Currency 2 8 2 2 6" xfId="14941"/>
    <cellStyle name="Currency 2 8 2 2 6 2" xfId="37471"/>
    <cellStyle name="Currency 2 8 2 2 7" xfId="14942"/>
    <cellStyle name="Currency 2 8 2 2 7 2" xfId="41485"/>
    <cellStyle name="Currency 2 8 2 2 8" xfId="45625"/>
    <cellStyle name="Currency 2 8 2 2 9" xfId="49716"/>
    <cellStyle name="Currency 2 8 2 3" xfId="14943"/>
    <cellStyle name="Currency 2 8 2 3 10" xfId="26581"/>
    <cellStyle name="Currency 2 8 2 3 11" xfId="61397"/>
    <cellStyle name="Currency 2 8 2 3 2" xfId="14944"/>
    <cellStyle name="Currency 2 8 2 3 2 2" xfId="14945"/>
    <cellStyle name="Currency 2 8 2 3 2 2 2" xfId="35975"/>
    <cellStyle name="Currency 2 8 2 3 2 3" xfId="14946"/>
    <cellStyle name="Currency 2 8 2 3 2 3 2" xfId="39881"/>
    <cellStyle name="Currency 2 8 2 3 2 4" xfId="14947"/>
    <cellStyle name="Currency 2 8 2 3 2 4 2" xfId="43927"/>
    <cellStyle name="Currency 2 8 2 3 2 5" xfId="48034"/>
    <cellStyle name="Currency 2 8 2 3 2 6" xfId="52166"/>
    <cellStyle name="Currency 2 8 2 3 2 7" xfId="56443"/>
    <cellStyle name="Currency 2 8 2 3 2 8" xfId="26582"/>
    <cellStyle name="Currency 2 8 2 3 2 9" xfId="61398"/>
    <cellStyle name="Currency 2 8 2 3 3" xfId="14948"/>
    <cellStyle name="Currency 2 8 2 3 3 2" xfId="31945"/>
    <cellStyle name="Currency 2 8 2 3 4" xfId="14949"/>
    <cellStyle name="Currency 2 8 2 3 4 2" xfId="34030"/>
    <cellStyle name="Currency 2 8 2 3 5" xfId="14950"/>
    <cellStyle name="Currency 2 8 2 3 5 2" xfId="37959"/>
    <cellStyle name="Currency 2 8 2 3 6" xfId="14951"/>
    <cellStyle name="Currency 2 8 2 3 6 2" xfId="41976"/>
    <cellStyle name="Currency 2 8 2 3 7" xfId="46112"/>
    <cellStyle name="Currency 2 8 2 3 8" xfId="50213"/>
    <cellStyle name="Currency 2 8 2 3 9" xfId="54521"/>
    <cellStyle name="Currency 2 8 2 4" xfId="14952"/>
    <cellStyle name="Currency 2 8 2 4 2" xfId="14953"/>
    <cellStyle name="Currency 2 8 2 4 2 2" xfId="35265"/>
    <cellStyle name="Currency 2 8 2 4 3" xfId="14954"/>
    <cellStyle name="Currency 2 8 2 4 3 2" xfId="39171"/>
    <cellStyle name="Currency 2 8 2 4 4" xfId="14955"/>
    <cellStyle name="Currency 2 8 2 4 4 2" xfId="43209"/>
    <cellStyle name="Currency 2 8 2 4 5" xfId="47324"/>
    <cellStyle name="Currency 2 8 2 4 6" xfId="51448"/>
    <cellStyle name="Currency 2 8 2 4 7" xfId="55733"/>
    <cellStyle name="Currency 2 8 2 4 8" xfId="26583"/>
    <cellStyle name="Currency 2 8 2 4 9" xfId="61399"/>
    <cellStyle name="Currency 2 8 2 5" xfId="14956"/>
    <cellStyle name="Currency 2 8 2 5 2" xfId="31942"/>
    <cellStyle name="Currency 2 8 2 6" xfId="14957"/>
    <cellStyle name="Currency 2 8 2 6 2" xfId="33280"/>
    <cellStyle name="Currency 2 8 2 7" xfId="14958"/>
    <cellStyle name="Currency 2 8 2 7 2" xfId="37255"/>
    <cellStyle name="Currency 2 8 2 8" xfId="14959"/>
    <cellStyle name="Currency 2 8 2 8 2" xfId="41269"/>
    <cellStyle name="Currency 2 8 2 9" xfId="45409"/>
    <cellStyle name="Currency 2 8 3" xfId="14960"/>
    <cellStyle name="Currency 2 8 3 10" xfId="53937"/>
    <cellStyle name="Currency 2 8 3 11" xfId="26584"/>
    <cellStyle name="Currency 2 8 3 12" xfId="61400"/>
    <cellStyle name="Currency 2 8 3 2" xfId="14961"/>
    <cellStyle name="Currency 2 8 3 2 10" xfId="26585"/>
    <cellStyle name="Currency 2 8 3 2 11" xfId="61401"/>
    <cellStyle name="Currency 2 8 3 2 2" xfId="14962"/>
    <cellStyle name="Currency 2 8 3 2 2 2" xfId="14963"/>
    <cellStyle name="Currency 2 8 3 2 2 2 2" xfId="35976"/>
    <cellStyle name="Currency 2 8 3 2 2 3" xfId="14964"/>
    <cellStyle name="Currency 2 8 3 2 2 3 2" xfId="39882"/>
    <cellStyle name="Currency 2 8 3 2 2 4" xfId="14965"/>
    <cellStyle name="Currency 2 8 3 2 2 4 2" xfId="43928"/>
    <cellStyle name="Currency 2 8 3 2 2 5" xfId="48035"/>
    <cellStyle name="Currency 2 8 3 2 2 6" xfId="52167"/>
    <cellStyle name="Currency 2 8 3 2 2 7" xfId="56444"/>
    <cellStyle name="Currency 2 8 3 2 2 8" xfId="26586"/>
    <cellStyle name="Currency 2 8 3 2 2 9" xfId="61402"/>
    <cellStyle name="Currency 2 8 3 2 3" xfId="14966"/>
    <cellStyle name="Currency 2 8 3 2 3 2" xfId="31947"/>
    <cellStyle name="Currency 2 8 3 2 4" xfId="14967"/>
    <cellStyle name="Currency 2 8 3 2 4 2" xfId="34031"/>
    <cellStyle name="Currency 2 8 3 2 5" xfId="14968"/>
    <cellStyle name="Currency 2 8 3 2 5 2" xfId="37960"/>
    <cellStyle name="Currency 2 8 3 2 6" xfId="14969"/>
    <cellStyle name="Currency 2 8 3 2 6 2" xfId="41977"/>
    <cellStyle name="Currency 2 8 3 2 7" xfId="46113"/>
    <cellStyle name="Currency 2 8 3 2 8" xfId="50214"/>
    <cellStyle name="Currency 2 8 3 2 9" xfId="54522"/>
    <cellStyle name="Currency 2 8 3 3" xfId="14970"/>
    <cellStyle name="Currency 2 8 3 3 2" xfId="14971"/>
    <cellStyle name="Currency 2 8 3 3 2 2" xfId="35373"/>
    <cellStyle name="Currency 2 8 3 3 3" xfId="14972"/>
    <cellStyle name="Currency 2 8 3 3 3 2" xfId="39279"/>
    <cellStyle name="Currency 2 8 3 3 4" xfId="14973"/>
    <cellStyle name="Currency 2 8 3 3 4 2" xfId="43320"/>
    <cellStyle name="Currency 2 8 3 3 5" xfId="47432"/>
    <cellStyle name="Currency 2 8 3 3 6" xfId="51559"/>
    <cellStyle name="Currency 2 8 3 3 7" xfId="55841"/>
    <cellStyle name="Currency 2 8 3 3 8" xfId="26587"/>
    <cellStyle name="Currency 2 8 3 3 9" xfId="61403"/>
    <cellStyle name="Currency 2 8 3 4" xfId="14974"/>
    <cellStyle name="Currency 2 8 3 4 2" xfId="31946"/>
    <cellStyle name="Currency 2 8 3 5" xfId="14975"/>
    <cellStyle name="Currency 2 8 3 5 2" xfId="33386"/>
    <cellStyle name="Currency 2 8 3 6" xfId="14976"/>
    <cellStyle name="Currency 2 8 3 6 2" xfId="37361"/>
    <cellStyle name="Currency 2 8 3 7" xfId="14977"/>
    <cellStyle name="Currency 2 8 3 7 2" xfId="41375"/>
    <cellStyle name="Currency 2 8 3 8" xfId="45515"/>
    <cellStyle name="Currency 2 8 3 9" xfId="49605"/>
    <cellStyle name="Currency 2 8 4" xfId="14978"/>
    <cellStyle name="Currency 2 8 4 10" xfId="26588"/>
    <cellStyle name="Currency 2 8 4 11" xfId="61404"/>
    <cellStyle name="Currency 2 8 4 2" xfId="14979"/>
    <cellStyle name="Currency 2 8 4 2 2" xfId="14980"/>
    <cellStyle name="Currency 2 8 4 2 2 2" xfId="35977"/>
    <cellStyle name="Currency 2 8 4 2 3" xfId="14981"/>
    <cellStyle name="Currency 2 8 4 2 3 2" xfId="39883"/>
    <cellStyle name="Currency 2 8 4 2 4" xfId="14982"/>
    <cellStyle name="Currency 2 8 4 2 4 2" xfId="43929"/>
    <cellStyle name="Currency 2 8 4 2 5" xfId="48036"/>
    <cellStyle name="Currency 2 8 4 2 6" xfId="52168"/>
    <cellStyle name="Currency 2 8 4 2 7" xfId="56445"/>
    <cellStyle name="Currency 2 8 4 2 8" xfId="26589"/>
    <cellStyle name="Currency 2 8 4 2 9" xfId="61405"/>
    <cellStyle name="Currency 2 8 4 3" xfId="14983"/>
    <cellStyle name="Currency 2 8 4 3 2" xfId="31948"/>
    <cellStyle name="Currency 2 8 4 4" xfId="14984"/>
    <cellStyle name="Currency 2 8 4 4 2" xfId="34032"/>
    <cellStyle name="Currency 2 8 4 5" xfId="14985"/>
    <cellStyle name="Currency 2 8 4 5 2" xfId="37961"/>
    <cellStyle name="Currency 2 8 4 6" xfId="14986"/>
    <cellStyle name="Currency 2 8 4 6 2" xfId="41978"/>
    <cellStyle name="Currency 2 8 4 7" xfId="46114"/>
    <cellStyle name="Currency 2 8 4 8" xfId="50215"/>
    <cellStyle name="Currency 2 8 4 9" xfId="54523"/>
    <cellStyle name="Currency 2 8 5" xfId="14987"/>
    <cellStyle name="Currency 2 8 5 2" xfId="14988"/>
    <cellStyle name="Currency 2 8 5 2 2" xfId="35155"/>
    <cellStyle name="Currency 2 8 5 3" xfId="14989"/>
    <cellStyle name="Currency 2 8 5 3 2" xfId="39061"/>
    <cellStyle name="Currency 2 8 5 4" xfId="14990"/>
    <cellStyle name="Currency 2 8 5 4 2" xfId="43094"/>
    <cellStyle name="Currency 2 8 5 5" xfId="47214"/>
    <cellStyle name="Currency 2 8 5 6" xfId="51333"/>
    <cellStyle name="Currency 2 8 5 7" xfId="55623"/>
    <cellStyle name="Currency 2 8 5 8" xfId="26590"/>
    <cellStyle name="Currency 2 8 5 9" xfId="61406"/>
    <cellStyle name="Currency 2 8 6" xfId="14991"/>
    <cellStyle name="Currency 2 8 6 2" xfId="31941"/>
    <cellStyle name="Currency 2 8 7" xfId="14992"/>
    <cellStyle name="Currency 2 8 7 2" xfId="33182"/>
    <cellStyle name="Currency 2 8 8" xfId="14993"/>
    <cellStyle name="Currency 2 8 8 2" xfId="37159"/>
    <cellStyle name="Currency 2 8 9" xfId="14994"/>
    <cellStyle name="Currency 2 8 9 2" xfId="41172"/>
    <cellStyle name="Currency 2 9" xfId="14995"/>
    <cellStyle name="Currency 2 9 10" xfId="45320"/>
    <cellStyle name="Currency 2 9 11" xfId="49387"/>
    <cellStyle name="Currency 2 9 12" xfId="53569"/>
    <cellStyle name="Currency 2 9 13" xfId="26591"/>
    <cellStyle name="Currency 2 9 14" xfId="61407"/>
    <cellStyle name="Currency 2 9 2" xfId="14996"/>
    <cellStyle name="Currency 2 9 2 10" xfId="49504"/>
    <cellStyle name="Currency 2 9 2 11" xfId="53681"/>
    <cellStyle name="Currency 2 9 2 12" xfId="26592"/>
    <cellStyle name="Currency 2 9 2 13" xfId="61408"/>
    <cellStyle name="Currency 2 9 2 2" xfId="14997"/>
    <cellStyle name="Currency 2 9 2 2 10" xfId="54054"/>
    <cellStyle name="Currency 2 9 2 2 11" xfId="26593"/>
    <cellStyle name="Currency 2 9 2 2 12" xfId="61409"/>
    <cellStyle name="Currency 2 9 2 2 2" xfId="14998"/>
    <cellStyle name="Currency 2 9 2 2 2 10" xfId="26594"/>
    <cellStyle name="Currency 2 9 2 2 2 11" xfId="61410"/>
    <cellStyle name="Currency 2 9 2 2 2 2" xfId="14999"/>
    <cellStyle name="Currency 2 9 2 2 2 2 2" xfId="15000"/>
    <cellStyle name="Currency 2 9 2 2 2 2 2 2" xfId="35978"/>
    <cellStyle name="Currency 2 9 2 2 2 2 3" xfId="15001"/>
    <cellStyle name="Currency 2 9 2 2 2 2 3 2" xfId="39884"/>
    <cellStyle name="Currency 2 9 2 2 2 2 4" xfId="15002"/>
    <cellStyle name="Currency 2 9 2 2 2 2 4 2" xfId="43930"/>
    <cellStyle name="Currency 2 9 2 2 2 2 5" xfId="48037"/>
    <cellStyle name="Currency 2 9 2 2 2 2 6" xfId="52169"/>
    <cellStyle name="Currency 2 9 2 2 2 2 7" xfId="56446"/>
    <cellStyle name="Currency 2 9 2 2 2 2 8" xfId="26595"/>
    <cellStyle name="Currency 2 9 2 2 2 2 9" xfId="61411"/>
    <cellStyle name="Currency 2 9 2 2 2 3" xfId="15003"/>
    <cellStyle name="Currency 2 9 2 2 2 3 2" xfId="31952"/>
    <cellStyle name="Currency 2 9 2 2 2 4" xfId="15004"/>
    <cellStyle name="Currency 2 9 2 2 2 4 2" xfId="34033"/>
    <cellStyle name="Currency 2 9 2 2 2 5" xfId="15005"/>
    <cellStyle name="Currency 2 9 2 2 2 5 2" xfId="37962"/>
    <cellStyle name="Currency 2 9 2 2 2 6" xfId="15006"/>
    <cellStyle name="Currency 2 9 2 2 2 6 2" xfId="41979"/>
    <cellStyle name="Currency 2 9 2 2 2 7" xfId="46115"/>
    <cellStyle name="Currency 2 9 2 2 2 8" xfId="50216"/>
    <cellStyle name="Currency 2 9 2 2 2 9" xfId="54524"/>
    <cellStyle name="Currency 2 9 2 2 3" xfId="15007"/>
    <cellStyle name="Currency 2 9 2 2 3 2" xfId="15008"/>
    <cellStyle name="Currency 2 9 2 2 3 2 2" xfId="35493"/>
    <cellStyle name="Currency 2 9 2 2 3 3" xfId="15009"/>
    <cellStyle name="Currency 2 9 2 2 3 3 2" xfId="39399"/>
    <cellStyle name="Currency 2 9 2 2 3 4" xfId="15010"/>
    <cellStyle name="Currency 2 9 2 2 3 4 2" xfId="43441"/>
    <cellStyle name="Currency 2 9 2 2 3 5" xfId="47552"/>
    <cellStyle name="Currency 2 9 2 2 3 6" xfId="51680"/>
    <cellStyle name="Currency 2 9 2 2 3 7" xfId="55961"/>
    <cellStyle name="Currency 2 9 2 2 3 8" xfId="26596"/>
    <cellStyle name="Currency 2 9 2 2 3 9" xfId="61412"/>
    <cellStyle name="Currency 2 9 2 2 4" xfId="15011"/>
    <cellStyle name="Currency 2 9 2 2 4 2" xfId="31951"/>
    <cellStyle name="Currency 2 9 2 2 5" xfId="15012"/>
    <cellStyle name="Currency 2 9 2 2 5 2" xfId="33506"/>
    <cellStyle name="Currency 2 9 2 2 6" xfId="15013"/>
    <cellStyle name="Currency 2 9 2 2 6 2" xfId="37481"/>
    <cellStyle name="Currency 2 9 2 2 7" xfId="15014"/>
    <cellStyle name="Currency 2 9 2 2 7 2" xfId="41495"/>
    <cellStyle name="Currency 2 9 2 2 8" xfId="45635"/>
    <cellStyle name="Currency 2 9 2 2 9" xfId="49726"/>
    <cellStyle name="Currency 2 9 2 3" xfId="15015"/>
    <cellStyle name="Currency 2 9 2 3 10" xfId="26597"/>
    <cellStyle name="Currency 2 9 2 3 11" xfId="61413"/>
    <cellStyle name="Currency 2 9 2 3 2" xfId="15016"/>
    <cellStyle name="Currency 2 9 2 3 2 2" xfId="15017"/>
    <cellStyle name="Currency 2 9 2 3 2 2 2" xfId="35979"/>
    <cellStyle name="Currency 2 9 2 3 2 3" xfId="15018"/>
    <cellStyle name="Currency 2 9 2 3 2 3 2" xfId="39885"/>
    <cellStyle name="Currency 2 9 2 3 2 4" xfId="15019"/>
    <cellStyle name="Currency 2 9 2 3 2 4 2" xfId="43931"/>
    <cellStyle name="Currency 2 9 2 3 2 5" xfId="48038"/>
    <cellStyle name="Currency 2 9 2 3 2 6" xfId="52170"/>
    <cellStyle name="Currency 2 9 2 3 2 7" xfId="56447"/>
    <cellStyle name="Currency 2 9 2 3 2 8" xfId="26598"/>
    <cellStyle name="Currency 2 9 2 3 2 9" xfId="61414"/>
    <cellStyle name="Currency 2 9 2 3 3" xfId="15020"/>
    <cellStyle name="Currency 2 9 2 3 3 2" xfId="31953"/>
    <cellStyle name="Currency 2 9 2 3 4" xfId="15021"/>
    <cellStyle name="Currency 2 9 2 3 4 2" xfId="34034"/>
    <cellStyle name="Currency 2 9 2 3 5" xfId="15022"/>
    <cellStyle name="Currency 2 9 2 3 5 2" xfId="37963"/>
    <cellStyle name="Currency 2 9 2 3 6" xfId="15023"/>
    <cellStyle name="Currency 2 9 2 3 6 2" xfId="41980"/>
    <cellStyle name="Currency 2 9 2 3 7" xfId="46116"/>
    <cellStyle name="Currency 2 9 2 3 8" xfId="50217"/>
    <cellStyle name="Currency 2 9 2 3 9" xfId="54525"/>
    <cellStyle name="Currency 2 9 2 4" xfId="15024"/>
    <cellStyle name="Currency 2 9 2 4 2" xfId="15025"/>
    <cellStyle name="Currency 2 9 2 4 2 2" xfId="35275"/>
    <cellStyle name="Currency 2 9 2 4 3" xfId="15026"/>
    <cellStyle name="Currency 2 9 2 4 3 2" xfId="39181"/>
    <cellStyle name="Currency 2 9 2 4 4" xfId="15027"/>
    <cellStyle name="Currency 2 9 2 4 4 2" xfId="43219"/>
    <cellStyle name="Currency 2 9 2 4 5" xfId="47334"/>
    <cellStyle name="Currency 2 9 2 4 6" xfId="51458"/>
    <cellStyle name="Currency 2 9 2 4 7" xfId="55743"/>
    <cellStyle name="Currency 2 9 2 4 8" xfId="26599"/>
    <cellStyle name="Currency 2 9 2 4 9" xfId="61415"/>
    <cellStyle name="Currency 2 9 2 5" xfId="15028"/>
    <cellStyle name="Currency 2 9 2 5 2" xfId="31950"/>
    <cellStyle name="Currency 2 9 2 6" xfId="15029"/>
    <cellStyle name="Currency 2 9 2 6 2" xfId="33290"/>
    <cellStyle name="Currency 2 9 2 7" xfId="15030"/>
    <cellStyle name="Currency 2 9 2 7 2" xfId="37265"/>
    <cellStyle name="Currency 2 9 2 8" xfId="15031"/>
    <cellStyle name="Currency 2 9 2 8 2" xfId="41279"/>
    <cellStyle name="Currency 2 9 2 9" xfId="45419"/>
    <cellStyle name="Currency 2 9 3" xfId="15032"/>
    <cellStyle name="Currency 2 9 3 10" xfId="53947"/>
    <cellStyle name="Currency 2 9 3 11" xfId="26600"/>
    <cellStyle name="Currency 2 9 3 12" xfId="61416"/>
    <cellStyle name="Currency 2 9 3 2" xfId="15033"/>
    <cellStyle name="Currency 2 9 3 2 10" xfId="26601"/>
    <cellStyle name="Currency 2 9 3 2 11" xfId="61417"/>
    <cellStyle name="Currency 2 9 3 2 2" xfId="15034"/>
    <cellStyle name="Currency 2 9 3 2 2 2" xfId="15035"/>
    <cellStyle name="Currency 2 9 3 2 2 2 2" xfId="35980"/>
    <cellStyle name="Currency 2 9 3 2 2 3" xfId="15036"/>
    <cellStyle name="Currency 2 9 3 2 2 3 2" xfId="39886"/>
    <cellStyle name="Currency 2 9 3 2 2 4" xfId="15037"/>
    <cellStyle name="Currency 2 9 3 2 2 4 2" xfId="43932"/>
    <cellStyle name="Currency 2 9 3 2 2 5" xfId="48039"/>
    <cellStyle name="Currency 2 9 3 2 2 6" xfId="52171"/>
    <cellStyle name="Currency 2 9 3 2 2 7" xfId="56448"/>
    <cellStyle name="Currency 2 9 3 2 2 8" xfId="26602"/>
    <cellStyle name="Currency 2 9 3 2 2 9" xfId="61418"/>
    <cellStyle name="Currency 2 9 3 2 3" xfId="15038"/>
    <cellStyle name="Currency 2 9 3 2 3 2" xfId="31955"/>
    <cellStyle name="Currency 2 9 3 2 4" xfId="15039"/>
    <cellStyle name="Currency 2 9 3 2 4 2" xfId="34035"/>
    <cellStyle name="Currency 2 9 3 2 5" xfId="15040"/>
    <cellStyle name="Currency 2 9 3 2 5 2" xfId="37964"/>
    <cellStyle name="Currency 2 9 3 2 6" xfId="15041"/>
    <cellStyle name="Currency 2 9 3 2 6 2" xfId="41981"/>
    <cellStyle name="Currency 2 9 3 2 7" xfId="46117"/>
    <cellStyle name="Currency 2 9 3 2 8" xfId="50218"/>
    <cellStyle name="Currency 2 9 3 2 9" xfId="54526"/>
    <cellStyle name="Currency 2 9 3 3" xfId="15042"/>
    <cellStyle name="Currency 2 9 3 3 2" xfId="15043"/>
    <cellStyle name="Currency 2 9 3 3 2 2" xfId="35383"/>
    <cellStyle name="Currency 2 9 3 3 3" xfId="15044"/>
    <cellStyle name="Currency 2 9 3 3 3 2" xfId="39289"/>
    <cellStyle name="Currency 2 9 3 3 4" xfId="15045"/>
    <cellStyle name="Currency 2 9 3 3 4 2" xfId="43330"/>
    <cellStyle name="Currency 2 9 3 3 5" xfId="47442"/>
    <cellStyle name="Currency 2 9 3 3 6" xfId="51569"/>
    <cellStyle name="Currency 2 9 3 3 7" xfId="55851"/>
    <cellStyle name="Currency 2 9 3 3 8" xfId="26603"/>
    <cellStyle name="Currency 2 9 3 3 9" xfId="61419"/>
    <cellStyle name="Currency 2 9 3 4" xfId="15046"/>
    <cellStyle name="Currency 2 9 3 4 2" xfId="31954"/>
    <cellStyle name="Currency 2 9 3 5" xfId="15047"/>
    <cellStyle name="Currency 2 9 3 5 2" xfId="33396"/>
    <cellStyle name="Currency 2 9 3 6" xfId="15048"/>
    <cellStyle name="Currency 2 9 3 6 2" xfId="37371"/>
    <cellStyle name="Currency 2 9 3 7" xfId="15049"/>
    <cellStyle name="Currency 2 9 3 7 2" xfId="41385"/>
    <cellStyle name="Currency 2 9 3 8" xfId="45525"/>
    <cellStyle name="Currency 2 9 3 9" xfId="49615"/>
    <cellStyle name="Currency 2 9 4" xfId="15050"/>
    <cellStyle name="Currency 2 9 4 10" xfId="26604"/>
    <cellStyle name="Currency 2 9 4 11" xfId="61420"/>
    <cellStyle name="Currency 2 9 4 2" xfId="15051"/>
    <cellStyle name="Currency 2 9 4 2 2" xfId="15052"/>
    <cellStyle name="Currency 2 9 4 2 2 2" xfId="35981"/>
    <cellStyle name="Currency 2 9 4 2 3" xfId="15053"/>
    <cellStyle name="Currency 2 9 4 2 3 2" xfId="39887"/>
    <cellStyle name="Currency 2 9 4 2 4" xfId="15054"/>
    <cellStyle name="Currency 2 9 4 2 4 2" xfId="43933"/>
    <cellStyle name="Currency 2 9 4 2 5" xfId="48040"/>
    <cellStyle name="Currency 2 9 4 2 6" xfId="52172"/>
    <cellStyle name="Currency 2 9 4 2 7" xfId="56449"/>
    <cellStyle name="Currency 2 9 4 2 8" xfId="26605"/>
    <cellStyle name="Currency 2 9 4 2 9" xfId="61421"/>
    <cellStyle name="Currency 2 9 4 3" xfId="15055"/>
    <cellStyle name="Currency 2 9 4 3 2" xfId="31956"/>
    <cellStyle name="Currency 2 9 4 4" xfId="15056"/>
    <cellStyle name="Currency 2 9 4 4 2" xfId="34036"/>
    <cellStyle name="Currency 2 9 4 5" xfId="15057"/>
    <cellStyle name="Currency 2 9 4 5 2" xfId="37965"/>
    <cellStyle name="Currency 2 9 4 6" xfId="15058"/>
    <cellStyle name="Currency 2 9 4 6 2" xfId="41982"/>
    <cellStyle name="Currency 2 9 4 7" xfId="46118"/>
    <cellStyle name="Currency 2 9 4 8" xfId="50219"/>
    <cellStyle name="Currency 2 9 4 9" xfId="54527"/>
    <cellStyle name="Currency 2 9 5" xfId="15059"/>
    <cellStyle name="Currency 2 9 5 2" xfId="15060"/>
    <cellStyle name="Currency 2 9 5 2 2" xfId="35165"/>
    <cellStyle name="Currency 2 9 5 3" xfId="15061"/>
    <cellStyle name="Currency 2 9 5 3 2" xfId="39071"/>
    <cellStyle name="Currency 2 9 5 4" xfId="15062"/>
    <cellStyle name="Currency 2 9 5 4 2" xfId="43104"/>
    <cellStyle name="Currency 2 9 5 5" xfId="47224"/>
    <cellStyle name="Currency 2 9 5 6" xfId="51343"/>
    <cellStyle name="Currency 2 9 5 7" xfId="55633"/>
    <cellStyle name="Currency 2 9 5 8" xfId="26606"/>
    <cellStyle name="Currency 2 9 5 9" xfId="61422"/>
    <cellStyle name="Currency 2 9 6" xfId="15063"/>
    <cellStyle name="Currency 2 9 6 2" xfId="31949"/>
    <cellStyle name="Currency 2 9 7" xfId="15064"/>
    <cellStyle name="Currency 2 9 7 2" xfId="33189"/>
    <cellStyle name="Currency 2 9 8" xfId="15065"/>
    <cellStyle name="Currency 2 9 8 2" xfId="37166"/>
    <cellStyle name="Currency 2 9 9" xfId="15066"/>
    <cellStyle name="Currency 2 9 9 2" xfId="41179"/>
    <cellStyle name="Currency 2_ PDR" xfId="15067"/>
    <cellStyle name="Currency 20" xfId="15068"/>
    <cellStyle name="Currency 20 10" xfId="54133"/>
    <cellStyle name="Currency 20 11" xfId="26607"/>
    <cellStyle name="Currency 20 12" xfId="61423"/>
    <cellStyle name="Currency 20 2" xfId="15069"/>
    <cellStyle name="Currency 20 2 10" xfId="26608"/>
    <cellStyle name="Currency 20 2 11" xfId="61424"/>
    <cellStyle name="Currency 20 2 2" xfId="15070"/>
    <cellStyle name="Currency 20 2 2 2" xfId="15071"/>
    <cellStyle name="Currency 20 2 2 2 2" xfId="35982"/>
    <cellStyle name="Currency 20 2 2 3" xfId="15072"/>
    <cellStyle name="Currency 20 2 2 3 2" xfId="39888"/>
    <cellStyle name="Currency 20 2 2 4" xfId="15073"/>
    <cellStyle name="Currency 20 2 2 4 2" xfId="43934"/>
    <cellStyle name="Currency 20 2 2 5" xfId="48041"/>
    <cellStyle name="Currency 20 2 2 6" xfId="52173"/>
    <cellStyle name="Currency 20 2 2 7" xfId="56450"/>
    <cellStyle name="Currency 20 2 2 8" xfId="26609"/>
    <cellStyle name="Currency 20 2 2 9" xfId="61425"/>
    <cellStyle name="Currency 20 2 3" xfId="15074"/>
    <cellStyle name="Currency 20 2 3 2" xfId="31958"/>
    <cellStyle name="Currency 20 2 4" xfId="15075"/>
    <cellStyle name="Currency 20 2 4 2" xfId="34037"/>
    <cellStyle name="Currency 20 2 5" xfId="15076"/>
    <cellStyle name="Currency 20 2 5 2" xfId="37966"/>
    <cellStyle name="Currency 20 2 6" xfId="15077"/>
    <cellStyle name="Currency 20 2 6 2" xfId="41983"/>
    <cellStyle name="Currency 20 2 7" xfId="46119"/>
    <cellStyle name="Currency 20 2 8" xfId="50220"/>
    <cellStyle name="Currency 20 2 9" xfId="54528"/>
    <cellStyle name="Currency 20 3" xfId="15078"/>
    <cellStyle name="Currency 20 3 2" xfId="15079"/>
    <cellStyle name="Currency 20 3 2 2" xfId="35580"/>
    <cellStyle name="Currency 20 3 3" xfId="15080"/>
    <cellStyle name="Currency 20 3 3 2" xfId="39486"/>
    <cellStyle name="Currency 20 3 4" xfId="15081"/>
    <cellStyle name="Currency 20 3 4 2" xfId="43531"/>
    <cellStyle name="Currency 20 3 5" xfId="47639"/>
    <cellStyle name="Currency 20 3 6" xfId="51770"/>
    <cellStyle name="Currency 20 3 7" xfId="56048"/>
    <cellStyle name="Currency 20 3 8" xfId="26610"/>
    <cellStyle name="Currency 20 3 9" xfId="61426"/>
    <cellStyle name="Currency 20 4" xfId="15082"/>
    <cellStyle name="Currency 20 4 2" xfId="31957"/>
    <cellStyle name="Currency 20 5" xfId="15083"/>
    <cellStyle name="Currency 20 5 2" xfId="33589"/>
    <cellStyle name="Currency 20 6" xfId="15084"/>
    <cellStyle name="Currency 20 6 2" xfId="37564"/>
    <cellStyle name="Currency 20 7" xfId="15085"/>
    <cellStyle name="Currency 20 7 2" xfId="41578"/>
    <cellStyle name="Currency 20 8" xfId="45717"/>
    <cellStyle name="Currency 20 9" xfId="49816"/>
    <cellStyle name="Currency 21" xfId="15086"/>
    <cellStyle name="Currency 21 10" xfId="54122"/>
    <cellStyle name="Currency 21 11" xfId="26611"/>
    <cellStyle name="Currency 21 12" xfId="61427"/>
    <cellStyle name="Currency 21 2" xfId="15087"/>
    <cellStyle name="Currency 21 2 10" xfId="26612"/>
    <cellStyle name="Currency 21 2 11" xfId="61428"/>
    <cellStyle name="Currency 21 2 2" xfId="15088"/>
    <cellStyle name="Currency 21 2 2 2" xfId="15089"/>
    <cellStyle name="Currency 21 2 2 2 2" xfId="35983"/>
    <cellStyle name="Currency 21 2 2 3" xfId="15090"/>
    <cellStyle name="Currency 21 2 2 3 2" xfId="39889"/>
    <cellStyle name="Currency 21 2 2 4" xfId="15091"/>
    <cellStyle name="Currency 21 2 2 4 2" xfId="43935"/>
    <cellStyle name="Currency 21 2 2 5" xfId="48042"/>
    <cellStyle name="Currency 21 2 2 6" xfId="52174"/>
    <cellStyle name="Currency 21 2 2 7" xfId="56451"/>
    <cellStyle name="Currency 21 2 2 8" xfId="26613"/>
    <cellStyle name="Currency 21 2 2 9" xfId="61429"/>
    <cellStyle name="Currency 21 2 3" xfId="15092"/>
    <cellStyle name="Currency 21 2 3 2" xfId="31960"/>
    <cellStyle name="Currency 21 2 4" xfId="15093"/>
    <cellStyle name="Currency 21 2 4 2" xfId="34038"/>
    <cellStyle name="Currency 21 2 5" xfId="15094"/>
    <cellStyle name="Currency 21 2 5 2" xfId="37967"/>
    <cellStyle name="Currency 21 2 6" xfId="15095"/>
    <cellStyle name="Currency 21 2 6 2" xfId="41984"/>
    <cellStyle name="Currency 21 2 7" xfId="46120"/>
    <cellStyle name="Currency 21 2 8" xfId="50221"/>
    <cellStyle name="Currency 21 2 9" xfId="54529"/>
    <cellStyle name="Currency 21 3" xfId="15096"/>
    <cellStyle name="Currency 21 3 2" xfId="15097"/>
    <cellStyle name="Currency 21 3 2 2" xfId="35569"/>
    <cellStyle name="Currency 21 3 3" xfId="15098"/>
    <cellStyle name="Currency 21 3 3 2" xfId="39475"/>
    <cellStyle name="Currency 21 3 4" xfId="15099"/>
    <cellStyle name="Currency 21 3 4 2" xfId="43520"/>
    <cellStyle name="Currency 21 3 5" xfId="47628"/>
    <cellStyle name="Currency 21 3 6" xfId="51759"/>
    <cellStyle name="Currency 21 3 7" xfId="56037"/>
    <cellStyle name="Currency 21 3 8" xfId="26614"/>
    <cellStyle name="Currency 21 3 9" xfId="61430"/>
    <cellStyle name="Currency 21 4" xfId="15100"/>
    <cellStyle name="Currency 21 4 2" xfId="31959"/>
    <cellStyle name="Currency 21 5" xfId="15101"/>
    <cellStyle name="Currency 21 5 2" xfId="33578"/>
    <cellStyle name="Currency 21 6" xfId="15102"/>
    <cellStyle name="Currency 21 6 2" xfId="37553"/>
    <cellStyle name="Currency 21 7" xfId="15103"/>
    <cellStyle name="Currency 21 7 2" xfId="41567"/>
    <cellStyle name="Currency 21 8" xfId="45706"/>
    <cellStyle name="Currency 21 9" xfId="49805"/>
    <cellStyle name="Currency 22" xfId="15104"/>
    <cellStyle name="Currency 22 10" xfId="54125"/>
    <cellStyle name="Currency 22 11" xfId="26615"/>
    <cellStyle name="Currency 22 12" xfId="61431"/>
    <cellStyle name="Currency 22 2" xfId="15105"/>
    <cellStyle name="Currency 22 2 10" xfId="26616"/>
    <cellStyle name="Currency 22 2 11" xfId="61432"/>
    <cellStyle name="Currency 22 2 2" xfId="15106"/>
    <cellStyle name="Currency 22 2 2 2" xfId="15107"/>
    <cellStyle name="Currency 22 2 2 2 2" xfId="35984"/>
    <cellStyle name="Currency 22 2 2 3" xfId="15108"/>
    <cellStyle name="Currency 22 2 2 3 2" xfId="39890"/>
    <cellStyle name="Currency 22 2 2 4" xfId="15109"/>
    <cellStyle name="Currency 22 2 2 4 2" xfId="43936"/>
    <cellStyle name="Currency 22 2 2 5" xfId="48043"/>
    <cellStyle name="Currency 22 2 2 6" xfId="52175"/>
    <cellStyle name="Currency 22 2 2 7" xfId="56452"/>
    <cellStyle name="Currency 22 2 2 8" xfId="26617"/>
    <cellStyle name="Currency 22 2 2 9" xfId="61433"/>
    <cellStyle name="Currency 22 2 3" xfId="15110"/>
    <cellStyle name="Currency 22 2 3 2" xfId="31962"/>
    <cellStyle name="Currency 22 2 4" xfId="15111"/>
    <cellStyle name="Currency 22 2 4 2" xfId="34039"/>
    <cellStyle name="Currency 22 2 5" xfId="15112"/>
    <cellStyle name="Currency 22 2 5 2" xfId="37968"/>
    <cellStyle name="Currency 22 2 6" xfId="15113"/>
    <cellStyle name="Currency 22 2 6 2" xfId="41985"/>
    <cellStyle name="Currency 22 2 7" xfId="46121"/>
    <cellStyle name="Currency 22 2 8" xfId="50222"/>
    <cellStyle name="Currency 22 2 9" xfId="54530"/>
    <cellStyle name="Currency 22 3" xfId="15114"/>
    <cellStyle name="Currency 22 3 2" xfId="15115"/>
    <cellStyle name="Currency 22 3 2 2" xfId="35572"/>
    <cellStyle name="Currency 22 3 3" xfId="15116"/>
    <cellStyle name="Currency 22 3 3 2" xfId="39478"/>
    <cellStyle name="Currency 22 3 4" xfId="15117"/>
    <cellStyle name="Currency 22 3 4 2" xfId="43523"/>
    <cellStyle name="Currency 22 3 5" xfId="47631"/>
    <cellStyle name="Currency 22 3 6" xfId="51762"/>
    <cellStyle name="Currency 22 3 7" xfId="56040"/>
    <cellStyle name="Currency 22 3 8" xfId="26618"/>
    <cellStyle name="Currency 22 3 9" xfId="61434"/>
    <cellStyle name="Currency 22 4" xfId="15118"/>
    <cellStyle name="Currency 22 4 2" xfId="31961"/>
    <cellStyle name="Currency 22 5" xfId="15119"/>
    <cellStyle name="Currency 22 5 2" xfId="33581"/>
    <cellStyle name="Currency 22 6" xfId="15120"/>
    <cellStyle name="Currency 22 6 2" xfId="37556"/>
    <cellStyle name="Currency 22 7" xfId="15121"/>
    <cellStyle name="Currency 22 7 2" xfId="41570"/>
    <cellStyle name="Currency 22 8" xfId="45709"/>
    <cellStyle name="Currency 22 9" xfId="49808"/>
    <cellStyle name="Currency 23" xfId="15122"/>
    <cellStyle name="Currency 23 10" xfId="54147"/>
    <cellStyle name="Currency 23 11" xfId="26619"/>
    <cellStyle name="Currency 23 12" xfId="61435"/>
    <cellStyle name="Currency 23 2" xfId="15123"/>
    <cellStyle name="Currency 23 2 10" xfId="26620"/>
    <cellStyle name="Currency 23 2 11" xfId="61436"/>
    <cellStyle name="Currency 23 2 2" xfId="15124"/>
    <cellStyle name="Currency 23 2 2 2" xfId="15125"/>
    <cellStyle name="Currency 23 2 2 2 2" xfId="35985"/>
    <cellStyle name="Currency 23 2 2 3" xfId="15126"/>
    <cellStyle name="Currency 23 2 2 3 2" xfId="39891"/>
    <cellStyle name="Currency 23 2 2 4" xfId="15127"/>
    <cellStyle name="Currency 23 2 2 4 2" xfId="43937"/>
    <cellStyle name="Currency 23 2 2 5" xfId="48044"/>
    <cellStyle name="Currency 23 2 2 6" xfId="52176"/>
    <cellStyle name="Currency 23 2 2 7" xfId="56453"/>
    <cellStyle name="Currency 23 2 2 8" xfId="26621"/>
    <cellStyle name="Currency 23 2 2 9" xfId="61437"/>
    <cellStyle name="Currency 23 2 3" xfId="15128"/>
    <cellStyle name="Currency 23 2 3 2" xfId="31964"/>
    <cellStyle name="Currency 23 2 4" xfId="15129"/>
    <cellStyle name="Currency 23 2 4 2" xfId="34040"/>
    <cellStyle name="Currency 23 2 5" xfId="15130"/>
    <cellStyle name="Currency 23 2 5 2" xfId="37969"/>
    <cellStyle name="Currency 23 2 6" xfId="15131"/>
    <cellStyle name="Currency 23 2 6 2" xfId="41986"/>
    <cellStyle name="Currency 23 2 7" xfId="46122"/>
    <cellStyle name="Currency 23 2 8" xfId="50223"/>
    <cellStyle name="Currency 23 2 9" xfId="54531"/>
    <cellStyle name="Currency 23 3" xfId="15132"/>
    <cellStyle name="Currency 23 3 2" xfId="15133"/>
    <cellStyle name="Currency 23 3 2 2" xfId="35594"/>
    <cellStyle name="Currency 23 3 3" xfId="15134"/>
    <cellStyle name="Currency 23 3 3 2" xfId="39500"/>
    <cellStyle name="Currency 23 3 4" xfId="15135"/>
    <cellStyle name="Currency 23 3 4 2" xfId="43545"/>
    <cellStyle name="Currency 23 3 5" xfId="47653"/>
    <cellStyle name="Currency 23 3 6" xfId="51784"/>
    <cellStyle name="Currency 23 3 7" xfId="56062"/>
    <cellStyle name="Currency 23 3 8" xfId="26622"/>
    <cellStyle name="Currency 23 3 9" xfId="61438"/>
    <cellStyle name="Currency 23 4" xfId="15136"/>
    <cellStyle name="Currency 23 4 2" xfId="31963"/>
    <cellStyle name="Currency 23 5" xfId="15137"/>
    <cellStyle name="Currency 23 5 2" xfId="33603"/>
    <cellStyle name="Currency 23 6" xfId="15138"/>
    <cellStyle name="Currency 23 6 2" xfId="37578"/>
    <cellStyle name="Currency 23 7" xfId="15139"/>
    <cellStyle name="Currency 23 7 2" xfId="41592"/>
    <cellStyle name="Currency 23 8" xfId="45731"/>
    <cellStyle name="Currency 23 9" xfId="49830"/>
    <cellStyle name="Currency 24" xfId="15140"/>
    <cellStyle name="Currency 24 10" xfId="26623"/>
    <cellStyle name="Currency 24 11" xfId="61439"/>
    <cellStyle name="Currency 24 2" xfId="15141"/>
    <cellStyle name="Currency 24 2 2" xfId="15142"/>
    <cellStyle name="Currency 24 2 2 2" xfId="36118"/>
    <cellStyle name="Currency 24 2 3" xfId="15143"/>
    <cellStyle name="Currency 24 2 3 2" xfId="40024"/>
    <cellStyle name="Currency 24 2 4" xfId="15144"/>
    <cellStyle name="Currency 24 2 4 2" xfId="44085"/>
    <cellStyle name="Currency 24 2 5" xfId="48177"/>
    <cellStyle name="Currency 24 2 6" xfId="52324"/>
    <cellStyle name="Currency 24 2 7" xfId="56586"/>
    <cellStyle name="Currency 24 2 8" xfId="26624"/>
    <cellStyle name="Currency 24 2 9" xfId="61440"/>
    <cellStyle name="Currency 24 3" xfId="15145"/>
    <cellStyle name="Currency 24 3 2" xfId="31965"/>
    <cellStyle name="Currency 24 4" xfId="15146"/>
    <cellStyle name="Currency 24 4 2" xfId="34196"/>
    <cellStyle name="Currency 24 5" xfId="15147"/>
    <cellStyle name="Currency 24 5 2" xfId="38102"/>
    <cellStyle name="Currency 24 6" xfId="15148"/>
    <cellStyle name="Currency 24 6 2" xfId="42134"/>
    <cellStyle name="Currency 24 7" xfId="46255"/>
    <cellStyle name="Currency 24 8" xfId="50372"/>
    <cellStyle name="Currency 24 9" xfId="54664"/>
    <cellStyle name="Currency 25" xfId="15149"/>
    <cellStyle name="Currency 25 10" xfId="26625"/>
    <cellStyle name="Currency 25 11" xfId="61441"/>
    <cellStyle name="Currency 25 2" xfId="15150"/>
    <cellStyle name="Currency 25 2 2" xfId="15151"/>
    <cellStyle name="Currency 25 2 2 2" xfId="36134"/>
    <cellStyle name="Currency 25 2 3" xfId="15152"/>
    <cellStyle name="Currency 25 2 3 2" xfId="40040"/>
    <cellStyle name="Currency 25 2 4" xfId="15153"/>
    <cellStyle name="Currency 25 2 4 2" xfId="44101"/>
    <cellStyle name="Currency 25 2 5" xfId="48193"/>
    <cellStyle name="Currency 25 2 6" xfId="52340"/>
    <cellStyle name="Currency 25 2 7" xfId="56602"/>
    <cellStyle name="Currency 25 2 8" xfId="26626"/>
    <cellStyle name="Currency 25 2 9" xfId="61442"/>
    <cellStyle name="Currency 25 3" xfId="15154"/>
    <cellStyle name="Currency 25 3 2" xfId="31966"/>
    <cellStyle name="Currency 25 4" xfId="15155"/>
    <cellStyle name="Currency 25 4 2" xfId="34212"/>
    <cellStyle name="Currency 25 5" xfId="15156"/>
    <cellStyle name="Currency 25 5 2" xfId="38118"/>
    <cellStyle name="Currency 25 6" xfId="15157"/>
    <cellStyle name="Currency 25 6 2" xfId="42150"/>
    <cellStyle name="Currency 25 7" xfId="46271"/>
    <cellStyle name="Currency 25 8" xfId="50388"/>
    <cellStyle name="Currency 25 9" xfId="54680"/>
    <cellStyle name="Currency 26" xfId="15158"/>
    <cellStyle name="Currency 26 10" xfId="26627"/>
    <cellStyle name="Currency 26 11" xfId="61443"/>
    <cellStyle name="Currency 26 2" xfId="15159"/>
    <cellStyle name="Currency 26 2 2" xfId="15160"/>
    <cellStyle name="Currency 26 2 2 2" xfId="36125"/>
    <cellStyle name="Currency 26 2 3" xfId="15161"/>
    <cellStyle name="Currency 26 2 3 2" xfId="40031"/>
    <cellStyle name="Currency 26 2 4" xfId="15162"/>
    <cellStyle name="Currency 26 2 4 2" xfId="44092"/>
    <cellStyle name="Currency 26 2 5" xfId="48184"/>
    <cellStyle name="Currency 26 2 6" xfId="52331"/>
    <cellStyle name="Currency 26 2 7" xfId="56593"/>
    <cellStyle name="Currency 26 2 8" xfId="26628"/>
    <cellStyle name="Currency 26 2 9" xfId="61444"/>
    <cellStyle name="Currency 26 3" xfId="15163"/>
    <cellStyle name="Currency 26 3 2" xfId="31967"/>
    <cellStyle name="Currency 26 4" xfId="15164"/>
    <cellStyle name="Currency 26 4 2" xfId="34203"/>
    <cellStyle name="Currency 26 5" xfId="15165"/>
    <cellStyle name="Currency 26 5 2" xfId="38109"/>
    <cellStyle name="Currency 26 6" xfId="15166"/>
    <cellStyle name="Currency 26 6 2" xfId="42141"/>
    <cellStyle name="Currency 26 7" xfId="46262"/>
    <cellStyle name="Currency 26 8" xfId="50379"/>
    <cellStyle name="Currency 26 9" xfId="54671"/>
    <cellStyle name="Currency 27" xfId="15167"/>
    <cellStyle name="Currency 27 10" xfId="26629"/>
    <cellStyle name="Currency 27 11" xfId="61445"/>
    <cellStyle name="Currency 27 2" xfId="15168"/>
    <cellStyle name="Currency 27 2 2" xfId="15169"/>
    <cellStyle name="Currency 27 2 2 2" xfId="36150"/>
    <cellStyle name="Currency 27 2 3" xfId="15170"/>
    <cellStyle name="Currency 27 2 3 2" xfId="40056"/>
    <cellStyle name="Currency 27 2 4" xfId="15171"/>
    <cellStyle name="Currency 27 2 4 2" xfId="44117"/>
    <cellStyle name="Currency 27 2 5" xfId="48209"/>
    <cellStyle name="Currency 27 2 6" xfId="52356"/>
    <cellStyle name="Currency 27 2 7" xfId="56618"/>
    <cellStyle name="Currency 27 2 8" xfId="26630"/>
    <cellStyle name="Currency 27 2 9" xfId="61446"/>
    <cellStyle name="Currency 27 3" xfId="15172"/>
    <cellStyle name="Currency 27 3 2" xfId="31968"/>
    <cellStyle name="Currency 27 4" xfId="15173"/>
    <cellStyle name="Currency 27 4 2" xfId="34228"/>
    <cellStyle name="Currency 27 5" xfId="15174"/>
    <cellStyle name="Currency 27 5 2" xfId="38134"/>
    <cellStyle name="Currency 27 6" xfId="15175"/>
    <cellStyle name="Currency 27 6 2" xfId="42166"/>
    <cellStyle name="Currency 27 7" xfId="46287"/>
    <cellStyle name="Currency 27 8" xfId="50404"/>
    <cellStyle name="Currency 27 9" xfId="54696"/>
    <cellStyle name="Currency 28" xfId="15176"/>
    <cellStyle name="Currency 28 10" xfId="26631"/>
    <cellStyle name="Currency 28 11" xfId="61447"/>
    <cellStyle name="Currency 28 2" xfId="15177"/>
    <cellStyle name="Currency 28 2 2" xfId="15178"/>
    <cellStyle name="Currency 28 2 2 2" xfId="36168"/>
    <cellStyle name="Currency 28 2 3" xfId="15179"/>
    <cellStyle name="Currency 28 2 3 2" xfId="40074"/>
    <cellStyle name="Currency 28 2 4" xfId="15180"/>
    <cellStyle name="Currency 28 2 4 2" xfId="44135"/>
    <cellStyle name="Currency 28 2 5" xfId="48227"/>
    <cellStyle name="Currency 28 2 6" xfId="52374"/>
    <cellStyle name="Currency 28 2 7" xfId="56636"/>
    <cellStyle name="Currency 28 2 8" xfId="26632"/>
    <cellStyle name="Currency 28 2 9" xfId="61448"/>
    <cellStyle name="Currency 28 3" xfId="15181"/>
    <cellStyle name="Currency 28 3 2" xfId="31969"/>
    <cellStyle name="Currency 28 4" xfId="15182"/>
    <cellStyle name="Currency 28 4 2" xfId="34246"/>
    <cellStyle name="Currency 28 5" xfId="15183"/>
    <cellStyle name="Currency 28 5 2" xfId="38152"/>
    <cellStyle name="Currency 28 6" xfId="15184"/>
    <cellStyle name="Currency 28 6 2" xfId="42184"/>
    <cellStyle name="Currency 28 7" xfId="46305"/>
    <cellStyle name="Currency 28 8" xfId="50422"/>
    <cellStyle name="Currency 28 9" xfId="54714"/>
    <cellStyle name="Currency 29" xfId="15185"/>
    <cellStyle name="Currency 29 10" xfId="26633"/>
    <cellStyle name="Currency 29 11" xfId="61449"/>
    <cellStyle name="Currency 29 2" xfId="15186"/>
    <cellStyle name="Currency 29 2 2" xfId="15187"/>
    <cellStyle name="Currency 29 2 2 2" xfId="36157"/>
    <cellStyle name="Currency 29 2 3" xfId="15188"/>
    <cellStyle name="Currency 29 2 3 2" xfId="40063"/>
    <cellStyle name="Currency 29 2 4" xfId="15189"/>
    <cellStyle name="Currency 29 2 4 2" xfId="44124"/>
    <cellStyle name="Currency 29 2 5" xfId="48216"/>
    <cellStyle name="Currency 29 2 6" xfId="52363"/>
    <cellStyle name="Currency 29 2 7" xfId="56625"/>
    <cellStyle name="Currency 29 2 8" xfId="26634"/>
    <cellStyle name="Currency 29 2 9" xfId="61450"/>
    <cellStyle name="Currency 29 3" xfId="15190"/>
    <cellStyle name="Currency 29 3 2" xfId="31970"/>
    <cellStyle name="Currency 29 4" xfId="15191"/>
    <cellStyle name="Currency 29 4 2" xfId="34235"/>
    <cellStyle name="Currency 29 5" xfId="15192"/>
    <cellStyle name="Currency 29 5 2" xfId="38141"/>
    <cellStyle name="Currency 29 6" xfId="15193"/>
    <cellStyle name="Currency 29 6 2" xfId="42173"/>
    <cellStyle name="Currency 29 7" xfId="46294"/>
    <cellStyle name="Currency 29 8" xfId="50411"/>
    <cellStyle name="Currency 29 9" xfId="54703"/>
    <cellStyle name="Currency 3" xfId="15194"/>
    <cellStyle name="Currency 3 10" xfId="15195"/>
    <cellStyle name="Currency 3 10 10" xfId="49437"/>
    <cellStyle name="Currency 3 10 11" xfId="53680"/>
    <cellStyle name="Currency 3 10 12" xfId="26636"/>
    <cellStyle name="Currency 3 10 13" xfId="61452"/>
    <cellStyle name="Currency 3 10 2" xfId="15196"/>
    <cellStyle name="Currency 3 10 2 10" xfId="53991"/>
    <cellStyle name="Currency 3 10 2 11" xfId="26637"/>
    <cellStyle name="Currency 3 10 2 12" xfId="61453"/>
    <cellStyle name="Currency 3 10 2 2" xfId="15197"/>
    <cellStyle name="Currency 3 10 2 2 10" xfId="26638"/>
    <cellStyle name="Currency 3 10 2 2 11" xfId="61454"/>
    <cellStyle name="Currency 3 10 2 2 2" xfId="15198"/>
    <cellStyle name="Currency 3 10 2 2 2 2" xfId="15199"/>
    <cellStyle name="Currency 3 10 2 2 2 2 2" xfId="35986"/>
    <cellStyle name="Currency 3 10 2 2 2 3" xfId="15200"/>
    <cellStyle name="Currency 3 10 2 2 2 3 2" xfId="39892"/>
    <cellStyle name="Currency 3 10 2 2 2 4" xfId="15201"/>
    <cellStyle name="Currency 3 10 2 2 2 4 2" xfId="43938"/>
    <cellStyle name="Currency 3 10 2 2 2 5" xfId="48045"/>
    <cellStyle name="Currency 3 10 2 2 2 6" xfId="52177"/>
    <cellStyle name="Currency 3 10 2 2 2 7" xfId="56454"/>
    <cellStyle name="Currency 3 10 2 2 2 8" xfId="26639"/>
    <cellStyle name="Currency 3 10 2 2 2 9" xfId="61455"/>
    <cellStyle name="Currency 3 10 2 2 3" xfId="15202"/>
    <cellStyle name="Currency 3 10 2 2 3 2" xfId="31974"/>
    <cellStyle name="Currency 3 10 2 2 4" xfId="15203"/>
    <cellStyle name="Currency 3 10 2 2 4 2" xfId="34041"/>
    <cellStyle name="Currency 3 10 2 2 5" xfId="15204"/>
    <cellStyle name="Currency 3 10 2 2 5 2" xfId="37970"/>
    <cellStyle name="Currency 3 10 2 2 6" xfId="15205"/>
    <cellStyle name="Currency 3 10 2 2 6 2" xfId="41987"/>
    <cellStyle name="Currency 3 10 2 2 7" xfId="46123"/>
    <cellStyle name="Currency 3 10 2 2 8" xfId="50224"/>
    <cellStyle name="Currency 3 10 2 2 9" xfId="54532"/>
    <cellStyle name="Currency 3 10 2 3" xfId="15206"/>
    <cellStyle name="Currency 3 10 2 3 2" xfId="15207"/>
    <cellStyle name="Currency 3 10 2 3 2 2" xfId="35430"/>
    <cellStyle name="Currency 3 10 2 3 3" xfId="15208"/>
    <cellStyle name="Currency 3 10 2 3 3 2" xfId="39336"/>
    <cellStyle name="Currency 3 10 2 3 4" xfId="15209"/>
    <cellStyle name="Currency 3 10 2 3 4 2" xfId="43377"/>
    <cellStyle name="Currency 3 10 2 3 5" xfId="47489"/>
    <cellStyle name="Currency 3 10 2 3 6" xfId="51616"/>
    <cellStyle name="Currency 3 10 2 3 7" xfId="55898"/>
    <cellStyle name="Currency 3 10 2 3 8" xfId="26640"/>
    <cellStyle name="Currency 3 10 2 3 9" xfId="61456"/>
    <cellStyle name="Currency 3 10 2 4" xfId="15210"/>
    <cellStyle name="Currency 3 10 2 4 2" xfId="31973"/>
    <cellStyle name="Currency 3 10 2 5" xfId="15211"/>
    <cellStyle name="Currency 3 10 2 5 2" xfId="33443"/>
    <cellStyle name="Currency 3 10 2 6" xfId="15212"/>
    <cellStyle name="Currency 3 10 2 6 2" xfId="37418"/>
    <cellStyle name="Currency 3 10 2 7" xfId="15213"/>
    <cellStyle name="Currency 3 10 2 7 2" xfId="41432"/>
    <cellStyle name="Currency 3 10 2 8" xfId="45572"/>
    <cellStyle name="Currency 3 10 2 9" xfId="49662"/>
    <cellStyle name="Currency 3 10 3" xfId="15214"/>
    <cellStyle name="Currency 3 10 3 10" xfId="26641"/>
    <cellStyle name="Currency 3 10 3 11" xfId="61457"/>
    <cellStyle name="Currency 3 10 3 2" xfId="15215"/>
    <cellStyle name="Currency 3 10 3 2 2" xfId="15216"/>
    <cellStyle name="Currency 3 10 3 2 2 2" xfId="35987"/>
    <cellStyle name="Currency 3 10 3 2 3" xfId="15217"/>
    <cellStyle name="Currency 3 10 3 2 3 2" xfId="39893"/>
    <cellStyle name="Currency 3 10 3 2 4" xfId="15218"/>
    <cellStyle name="Currency 3 10 3 2 4 2" xfId="43939"/>
    <cellStyle name="Currency 3 10 3 2 5" xfId="48046"/>
    <cellStyle name="Currency 3 10 3 2 6" xfId="52178"/>
    <cellStyle name="Currency 3 10 3 2 7" xfId="56455"/>
    <cellStyle name="Currency 3 10 3 2 8" xfId="26642"/>
    <cellStyle name="Currency 3 10 3 2 9" xfId="61458"/>
    <cellStyle name="Currency 3 10 3 3" xfId="15219"/>
    <cellStyle name="Currency 3 10 3 3 2" xfId="31975"/>
    <cellStyle name="Currency 3 10 3 4" xfId="15220"/>
    <cellStyle name="Currency 3 10 3 4 2" xfId="34042"/>
    <cellStyle name="Currency 3 10 3 5" xfId="15221"/>
    <cellStyle name="Currency 3 10 3 5 2" xfId="37971"/>
    <cellStyle name="Currency 3 10 3 6" xfId="15222"/>
    <cellStyle name="Currency 3 10 3 6 2" xfId="41988"/>
    <cellStyle name="Currency 3 10 3 7" xfId="46124"/>
    <cellStyle name="Currency 3 10 3 8" xfId="50225"/>
    <cellStyle name="Currency 3 10 3 9" xfId="54533"/>
    <cellStyle name="Currency 3 10 4" xfId="15223"/>
    <cellStyle name="Currency 3 10 4 2" xfId="15224"/>
    <cellStyle name="Currency 3 10 4 2 2" xfId="35212"/>
    <cellStyle name="Currency 3 10 4 3" xfId="15225"/>
    <cellStyle name="Currency 3 10 4 3 2" xfId="39118"/>
    <cellStyle name="Currency 3 10 4 4" xfId="15226"/>
    <cellStyle name="Currency 3 10 4 4 2" xfId="43154"/>
    <cellStyle name="Currency 3 10 4 5" xfId="47271"/>
    <cellStyle name="Currency 3 10 4 6" xfId="51393"/>
    <cellStyle name="Currency 3 10 4 7" xfId="55680"/>
    <cellStyle name="Currency 3 10 4 8" xfId="26643"/>
    <cellStyle name="Currency 3 10 4 9" xfId="61459"/>
    <cellStyle name="Currency 3 10 5" xfId="15227"/>
    <cellStyle name="Currency 3 10 5 2" xfId="31972"/>
    <cellStyle name="Currency 3 10 6" xfId="15228"/>
    <cellStyle name="Currency 3 10 6 2" xfId="33227"/>
    <cellStyle name="Currency 3 10 7" xfId="15229"/>
    <cellStyle name="Currency 3 10 7 2" xfId="37202"/>
    <cellStyle name="Currency 3 10 8" xfId="15230"/>
    <cellStyle name="Currency 3 10 8 2" xfId="41216"/>
    <cellStyle name="Currency 3 10 9" xfId="45356"/>
    <cellStyle name="Currency 3 11" xfId="15231"/>
    <cellStyle name="Currency 3 11 10" xfId="53673"/>
    <cellStyle name="Currency 3 11 11" xfId="26644"/>
    <cellStyle name="Currency 3 11 12" xfId="61460"/>
    <cellStyle name="Currency 3 11 2" xfId="15232"/>
    <cellStyle name="Currency 3 11 2 10" xfId="26645"/>
    <cellStyle name="Currency 3 11 2 11" xfId="61461"/>
    <cellStyle name="Currency 3 11 2 2" xfId="15233"/>
    <cellStyle name="Currency 3 11 2 2 2" xfId="15234"/>
    <cellStyle name="Currency 3 11 2 2 2 2" xfId="35988"/>
    <cellStyle name="Currency 3 11 2 2 3" xfId="15235"/>
    <cellStyle name="Currency 3 11 2 2 3 2" xfId="39894"/>
    <cellStyle name="Currency 3 11 2 2 4" xfId="15236"/>
    <cellStyle name="Currency 3 11 2 2 4 2" xfId="43940"/>
    <cellStyle name="Currency 3 11 2 2 5" xfId="48047"/>
    <cellStyle name="Currency 3 11 2 2 6" xfId="52179"/>
    <cellStyle name="Currency 3 11 2 2 7" xfId="56456"/>
    <cellStyle name="Currency 3 11 2 2 8" xfId="26646"/>
    <cellStyle name="Currency 3 11 2 2 9" xfId="61462"/>
    <cellStyle name="Currency 3 11 2 3" xfId="15237"/>
    <cellStyle name="Currency 3 11 2 3 2" xfId="31977"/>
    <cellStyle name="Currency 3 11 2 4" xfId="15238"/>
    <cellStyle name="Currency 3 11 2 4 2" xfId="34043"/>
    <cellStyle name="Currency 3 11 2 5" xfId="15239"/>
    <cellStyle name="Currency 3 11 2 5 2" xfId="37972"/>
    <cellStyle name="Currency 3 11 2 6" xfId="15240"/>
    <cellStyle name="Currency 3 11 2 6 2" xfId="41989"/>
    <cellStyle name="Currency 3 11 2 7" xfId="46125"/>
    <cellStyle name="Currency 3 11 2 8" xfId="50226"/>
    <cellStyle name="Currency 3 11 2 9" xfId="54534"/>
    <cellStyle name="Currency 3 11 3" xfId="15241"/>
    <cellStyle name="Currency 3 11 3 2" xfId="15242"/>
    <cellStyle name="Currency 3 11 3 2 2" xfId="35312"/>
    <cellStyle name="Currency 3 11 3 3" xfId="15243"/>
    <cellStyle name="Currency 3 11 3 3 2" xfId="39218"/>
    <cellStyle name="Currency 3 11 3 4" xfId="15244"/>
    <cellStyle name="Currency 3 11 3 4 2" xfId="43259"/>
    <cellStyle name="Currency 3 11 3 5" xfId="47371"/>
    <cellStyle name="Currency 3 11 3 6" xfId="51498"/>
    <cellStyle name="Currency 3 11 3 7" xfId="55780"/>
    <cellStyle name="Currency 3 11 3 8" xfId="26647"/>
    <cellStyle name="Currency 3 11 3 9" xfId="61463"/>
    <cellStyle name="Currency 3 11 4" xfId="15245"/>
    <cellStyle name="Currency 3 11 4 2" xfId="31976"/>
    <cellStyle name="Currency 3 11 5" xfId="15246"/>
    <cellStyle name="Currency 3 11 5 2" xfId="33327"/>
    <cellStyle name="Currency 3 11 6" xfId="15247"/>
    <cellStyle name="Currency 3 11 6 2" xfId="37302"/>
    <cellStyle name="Currency 3 11 7" xfId="15248"/>
    <cellStyle name="Currency 3 11 7 2" xfId="41316"/>
    <cellStyle name="Currency 3 11 8" xfId="45456"/>
    <cellStyle name="Currency 3 11 9" xfId="49544"/>
    <cellStyle name="Currency 3 12" xfId="15249"/>
    <cellStyle name="Currency 3 12 10" xfId="54093"/>
    <cellStyle name="Currency 3 12 11" xfId="26648"/>
    <cellStyle name="Currency 3 12 12" xfId="61464"/>
    <cellStyle name="Currency 3 12 2" xfId="15250"/>
    <cellStyle name="Currency 3 12 2 10" xfId="26649"/>
    <cellStyle name="Currency 3 12 2 11" xfId="61465"/>
    <cellStyle name="Currency 3 12 2 2" xfId="15251"/>
    <cellStyle name="Currency 3 12 2 2 2" xfId="15252"/>
    <cellStyle name="Currency 3 12 2 2 2 2" xfId="35989"/>
    <cellStyle name="Currency 3 12 2 2 3" xfId="15253"/>
    <cellStyle name="Currency 3 12 2 2 3 2" xfId="39895"/>
    <cellStyle name="Currency 3 12 2 2 4" xfId="15254"/>
    <cellStyle name="Currency 3 12 2 2 4 2" xfId="43941"/>
    <cellStyle name="Currency 3 12 2 2 5" xfId="48048"/>
    <cellStyle name="Currency 3 12 2 2 6" xfId="52180"/>
    <cellStyle name="Currency 3 12 2 2 7" xfId="56457"/>
    <cellStyle name="Currency 3 12 2 2 8" xfId="26650"/>
    <cellStyle name="Currency 3 12 2 2 9" xfId="61466"/>
    <cellStyle name="Currency 3 12 2 3" xfId="15255"/>
    <cellStyle name="Currency 3 12 2 3 2" xfId="31979"/>
    <cellStyle name="Currency 3 12 2 4" xfId="15256"/>
    <cellStyle name="Currency 3 12 2 4 2" xfId="34044"/>
    <cellStyle name="Currency 3 12 2 5" xfId="15257"/>
    <cellStyle name="Currency 3 12 2 5 2" xfId="37973"/>
    <cellStyle name="Currency 3 12 2 6" xfId="15258"/>
    <cellStyle name="Currency 3 12 2 6 2" xfId="41990"/>
    <cellStyle name="Currency 3 12 2 7" xfId="46126"/>
    <cellStyle name="Currency 3 12 2 8" xfId="50227"/>
    <cellStyle name="Currency 3 12 2 9" xfId="54535"/>
    <cellStyle name="Currency 3 12 3" xfId="15259"/>
    <cellStyle name="Currency 3 12 3 2" xfId="15260"/>
    <cellStyle name="Currency 3 12 3 2 2" xfId="35535"/>
    <cellStyle name="Currency 3 12 3 3" xfId="15261"/>
    <cellStyle name="Currency 3 12 3 3 2" xfId="39441"/>
    <cellStyle name="Currency 3 12 3 4" xfId="15262"/>
    <cellStyle name="Currency 3 12 3 4 2" xfId="43485"/>
    <cellStyle name="Currency 3 12 3 5" xfId="47594"/>
    <cellStyle name="Currency 3 12 3 6" xfId="51724"/>
    <cellStyle name="Currency 3 12 3 7" xfId="56003"/>
    <cellStyle name="Currency 3 12 3 8" xfId="26651"/>
    <cellStyle name="Currency 3 12 3 9" xfId="61467"/>
    <cellStyle name="Currency 3 12 4" xfId="15263"/>
    <cellStyle name="Currency 3 12 4 2" xfId="31978"/>
    <cellStyle name="Currency 3 12 5" xfId="15264"/>
    <cellStyle name="Currency 3 12 5 2" xfId="33546"/>
    <cellStyle name="Currency 3 12 6" xfId="15265"/>
    <cellStyle name="Currency 3 12 6 2" xfId="37521"/>
    <cellStyle name="Currency 3 12 7" xfId="15266"/>
    <cellStyle name="Currency 3 12 7 2" xfId="41535"/>
    <cellStyle name="Currency 3 12 8" xfId="45675"/>
    <cellStyle name="Currency 3 12 9" xfId="49770"/>
    <cellStyle name="Currency 3 13" xfId="15267"/>
    <cellStyle name="Currency 3 13 10" xfId="54103"/>
    <cellStyle name="Currency 3 13 11" xfId="26652"/>
    <cellStyle name="Currency 3 13 12" xfId="61468"/>
    <cellStyle name="Currency 3 13 2" xfId="15268"/>
    <cellStyle name="Currency 3 13 2 10" xfId="26653"/>
    <cellStyle name="Currency 3 13 2 11" xfId="61469"/>
    <cellStyle name="Currency 3 13 2 2" xfId="15269"/>
    <cellStyle name="Currency 3 13 2 2 2" xfId="15270"/>
    <cellStyle name="Currency 3 13 2 2 2 2" xfId="35990"/>
    <cellStyle name="Currency 3 13 2 2 3" xfId="15271"/>
    <cellStyle name="Currency 3 13 2 2 3 2" xfId="39896"/>
    <cellStyle name="Currency 3 13 2 2 4" xfId="15272"/>
    <cellStyle name="Currency 3 13 2 2 4 2" xfId="43942"/>
    <cellStyle name="Currency 3 13 2 2 5" xfId="48049"/>
    <cellStyle name="Currency 3 13 2 2 6" xfId="52181"/>
    <cellStyle name="Currency 3 13 2 2 7" xfId="56458"/>
    <cellStyle name="Currency 3 13 2 2 8" xfId="26654"/>
    <cellStyle name="Currency 3 13 2 2 9" xfId="61470"/>
    <cellStyle name="Currency 3 13 2 3" xfId="15273"/>
    <cellStyle name="Currency 3 13 2 3 2" xfId="31981"/>
    <cellStyle name="Currency 3 13 2 4" xfId="15274"/>
    <cellStyle name="Currency 3 13 2 4 2" xfId="34045"/>
    <cellStyle name="Currency 3 13 2 5" xfId="15275"/>
    <cellStyle name="Currency 3 13 2 5 2" xfId="37974"/>
    <cellStyle name="Currency 3 13 2 6" xfId="15276"/>
    <cellStyle name="Currency 3 13 2 6 2" xfId="41991"/>
    <cellStyle name="Currency 3 13 2 7" xfId="46127"/>
    <cellStyle name="Currency 3 13 2 8" xfId="50228"/>
    <cellStyle name="Currency 3 13 2 9" xfId="54536"/>
    <cellStyle name="Currency 3 13 3" xfId="15277"/>
    <cellStyle name="Currency 3 13 3 2" xfId="15278"/>
    <cellStyle name="Currency 3 13 3 2 2" xfId="35548"/>
    <cellStyle name="Currency 3 13 3 3" xfId="15279"/>
    <cellStyle name="Currency 3 13 3 3 2" xfId="39454"/>
    <cellStyle name="Currency 3 13 3 4" xfId="15280"/>
    <cellStyle name="Currency 3 13 3 4 2" xfId="43498"/>
    <cellStyle name="Currency 3 13 3 5" xfId="47607"/>
    <cellStyle name="Currency 3 13 3 6" xfId="51737"/>
    <cellStyle name="Currency 3 13 3 7" xfId="56016"/>
    <cellStyle name="Currency 3 13 3 8" xfId="26655"/>
    <cellStyle name="Currency 3 13 3 9" xfId="61471"/>
    <cellStyle name="Currency 3 13 4" xfId="15281"/>
    <cellStyle name="Currency 3 13 4 2" xfId="31980"/>
    <cellStyle name="Currency 3 13 5" xfId="15282"/>
    <cellStyle name="Currency 3 13 5 2" xfId="33557"/>
    <cellStyle name="Currency 3 13 6" xfId="15283"/>
    <cellStyle name="Currency 3 13 6 2" xfId="37532"/>
    <cellStyle name="Currency 3 13 7" xfId="15284"/>
    <cellStyle name="Currency 3 13 7 2" xfId="41545"/>
    <cellStyle name="Currency 3 13 8" xfId="45685"/>
    <cellStyle name="Currency 3 13 9" xfId="49783"/>
    <cellStyle name="Currency 3 14" xfId="15285"/>
    <cellStyle name="Currency 3 14 10" xfId="54118"/>
    <cellStyle name="Currency 3 14 11" xfId="26656"/>
    <cellStyle name="Currency 3 14 12" xfId="61472"/>
    <cellStyle name="Currency 3 14 2" xfId="15286"/>
    <cellStyle name="Currency 3 14 2 10" xfId="26657"/>
    <cellStyle name="Currency 3 14 2 11" xfId="61473"/>
    <cellStyle name="Currency 3 14 2 2" xfId="15287"/>
    <cellStyle name="Currency 3 14 2 2 2" xfId="15288"/>
    <cellStyle name="Currency 3 14 2 2 2 2" xfId="35991"/>
    <cellStyle name="Currency 3 14 2 2 3" xfId="15289"/>
    <cellStyle name="Currency 3 14 2 2 3 2" xfId="39897"/>
    <cellStyle name="Currency 3 14 2 2 4" xfId="15290"/>
    <cellStyle name="Currency 3 14 2 2 4 2" xfId="43943"/>
    <cellStyle name="Currency 3 14 2 2 5" xfId="48050"/>
    <cellStyle name="Currency 3 14 2 2 6" xfId="52182"/>
    <cellStyle name="Currency 3 14 2 2 7" xfId="56459"/>
    <cellStyle name="Currency 3 14 2 2 8" xfId="26658"/>
    <cellStyle name="Currency 3 14 2 2 9" xfId="61474"/>
    <cellStyle name="Currency 3 14 2 3" xfId="15291"/>
    <cellStyle name="Currency 3 14 2 3 2" xfId="31983"/>
    <cellStyle name="Currency 3 14 2 4" xfId="15292"/>
    <cellStyle name="Currency 3 14 2 4 2" xfId="34046"/>
    <cellStyle name="Currency 3 14 2 5" xfId="15293"/>
    <cellStyle name="Currency 3 14 2 5 2" xfId="37975"/>
    <cellStyle name="Currency 3 14 2 6" xfId="15294"/>
    <cellStyle name="Currency 3 14 2 6 2" xfId="41992"/>
    <cellStyle name="Currency 3 14 2 7" xfId="46128"/>
    <cellStyle name="Currency 3 14 2 8" xfId="50229"/>
    <cellStyle name="Currency 3 14 2 9" xfId="54537"/>
    <cellStyle name="Currency 3 14 3" xfId="15295"/>
    <cellStyle name="Currency 3 14 3 2" xfId="15296"/>
    <cellStyle name="Currency 3 14 3 2 2" xfId="35565"/>
    <cellStyle name="Currency 3 14 3 3" xfId="15297"/>
    <cellStyle name="Currency 3 14 3 3 2" xfId="39471"/>
    <cellStyle name="Currency 3 14 3 4" xfId="15298"/>
    <cellStyle name="Currency 3 14 3 4 2" xfId="43516"/>
    <cellStyle name="Currency 3 14 3 5" xfId="47624"/>
    <cellStyle name="Currency 3 14 3 6" xfId="51755"/>
    <cellStyle name="Currency 3 14 3 7" xfId="56033"/>
    <cellStyle name="Currency 3 14 3 8" xfId="26659"/>
    <cellStyle name="Currency 3 14 3 9" xfId="61475"/>
    <cellStyle name="Currency 3 14 4" xfId="15299"/>
    <cellStyle name="Currency 3 14 4 2" xfId="31982"/>
    <cellStyle name="Currency 3 14 5" xfId="15300"/>
    <cellStyle name="Currency 3 14 5 2" xfId="33574"/>
    <cellStyle name="Currency 3 14 6" xfId="15301"/>
    <cellStyle name="Currency 3 14 6 2" xfId="37549"/>
    <cellStyle name="Currency 3 14 7" xfId="15302"/>
    <cellStyle name="Currency 3 14 7 2" xfId="41563"/>
    <cellStyle name="Currency 3 14 8" xfId="45702"/>
    <cellStyle name="Currency 3 14 9" xfId="49801"/>
    <cellStyle name="Currency 3 15" xfId="15303"/>
    <cellStyle name="Currency 3 15 10" xfId="54136"/>
    <cellStyle name="Currency 3 15 11" xfId="26660"/>
    <cellStyle name="Currency 3 15 12" xfId="61476"/>
    <cellStyle name="Currency 3 15 2" xfId="15304"/>
    <cellStyle name="Currency 3 15 2 10" xfId="26661"/>
    <cellStyle name="Currency 3 15 2 11" xfId="61477"/>
    <cellStyle name="Currency 3 15 2 2" xfId="15305"/>
    <cellStyle name="Currency 3 15 2 2 2" xfId="15306"/>
    <cellStyle name="Currency 3 15 2 2 2 2" xfId="35992"/>
    <cellStyle name="Currency 3 15 2 2 3" xfId="15307"/>
    <cellStyle name="Currency 3 15 2 2 3 2" xfId="39898"/>
    <cellStyle name="Currency 3 15 2 2 4" xfId="15308"/>
    <cellStyle name="Currency 3 15 2 2 4 2" xfId="43944"/>
    <cellStyle name="Currency 3 15 2 2 5" xfId="48051"/>
    <cellStyle name="Currency 3 15 2 2 6" xfId="52183"/>
    <cellStyle name="Currency 3 15 2 2 7" xfId="56460"/>
    <cellStyle name="Currency 3 15 2 2 8" xfId="26662"/>
    <cellStyle name="Currency 3 15 2 2 9" xfId="61478"/>
    <cellStyle name="Currency 3 15 2 3" xfId="15309"/>
    <cellStyle name="Currency 3 15 2 3 2" xfId="31985"/>
    <cellStyle name="Currency 3 15 2 4" xfId="15310"/>
    <cellStyle name="Currency 3 15 2 4 2" xfId="34047"/>
    <cellStyle name="Currency 3 15 2 5" xfId="15311"/>
    <cellStyle name="Currency 3 15 2 5 2" xfId="37976"/>
    <cellStyle name="Currency 3 15 2 6" xfId="15312"/>
    <cellStyle name="Currency 3 15 2 6 2" xfId="41993"/>
    <cellStyle name="Currency 3 15 2 7" xfId="46129"/>
    <cellStyle name="Currency 3 15 2 8" xfId="50230"/>
    <cellStyle name="Currency 3 15 2 9" xfId="54538"/>
    <cellStyle name="Currency 3 15 3" xfId="15313"/>
    <cellStyle name="Currency 3 15 3 2" xfId="15314"/>
    <cellStyle name="Currency 3 15 3 2 2" xfId="35583"/>
    <cellStyle name="Currency 3 15 3 3" xfId="15315"/>
    <cellStyle name="Currency 3 15 3 3 2" xfId="39489"/>
    <cellStyle name="Currency 3 15 3 4" xfId="15316"/>
    <cellStyle name="Currency 3 15 3 4 2" xfId="43534"/>
    <cellStyle name="Currency 3 15 3 5" xfId="47642"/>
    <cellStyle name="Currency 3 15 3 6" xfId="51773"/>
    <cellStyle name="Currency 3 15 3 7" xfId="56051"/>
    <cellStyle name="Currency 3 15 3 8" xfId="26663"/>
    <cellStyle name="Currency 3 15 3 9" xfId="61479"/>
    <cellStyle name="Currency 3 15 4" xfId="15317"/>
    <cellStyle name="Currency 3 15 4 2" xfId="31984"/>
    <cellStyle name="Currency 3 15 5" xfId="15318"/>
    <cellStyle name="Currency 3 15 5 2" xfId="33592"/>
    <cellStyle name="Currency 3 15 6" xfId="15319"/>
    <cellStyle name="Currency 3 15 6 2" xfId="37567"/>
    <cellStyle name="Currency 3 15 7" xfId="15320"/>
    <cellStyle name="Currency 3 15 7 2" xfId="41581"/>
    <cellStyle name="Currency 3 15 8" xfId="45720"/>
    <cellStyle name="Currency 3 15 9" xfId="49819"/>
    <cellStyle name="Currency 3 16" xfId="15321"/>
    <cellStyle name="Currency 3 16 10" xfId="54150"/>
    <cellStyle name="Currency 3 16 11" xfId="26664"/>
    <cellStyle name="Currency 3 16 12" xfId="61480"/>
    <cellStyle name="Currency 3 16 2" xfId="15322"/>
    <cellStyle name="Currency 3 16 2 10" xfId="26665"/>
    <cellStyle name="Currency 3 16 2 11" xfId="61481"/>
    <cellStyle name="Currency 3 16 2 2" xfId="15323"/>
    <cellStyle name="Currency 3 16 2 2 2" xfId="15324"/>
    <cellStyle name="Currency 3 16 2 2 2 2" xfId="35993"/>
    <cellStyle name="Currency 3 16 2 2 3" xfId="15325"/>
    <cellStyle name="Currency 3 16 2 2 3 2" xfId="39899"/>
    <cellStyle name="Currency 3 16 2 2 4" xfId="15326"/>
    <cellStyle name="Currency 3 16 2 2 4 2" xfId="43945"/>
    <cellStyle name="Currency 3 16 2 2 5" xfId="48052"/>
    <cellStyle name="Currency 3 16 2 2 6" xfId="52184"/>
    <cellStyle name="Currency 3 16 2 2 7" xfId="56461"/>
    <cellStyle name="Currency 3 16 2 2 8" xfId="26666"/>
    <cellStyle name="Currency 3 16 2 2 9" xfId="61482"/>
    <cellStyle name="Currency 3 16 2 3" xfId="15327"/>
    <cellStyle name="Currency 3 16 2 3 2" xfId="31987"/>
    <cellStyle name="Currency 3 16 2 4" xfId="15328"/>
    <cellStyle name="Currency 3 16 2 4 2" xfId="34048"/>
    <cellStyle name="Currency 3 16 2 5" xfId="15329"/>
    <cellStyle name="Currency 3 16 2 5 2" xfId="37977"/>
    <cellStyle name="Currency 3 16 2 6" xfId="15330"/>
    <cellStyle name="Currency 3 16 2 6 2" xfId="41994"/>
    <cellStyle name="Currency 3 16 2 7" xfId="46130"/>
    <cellStyle name="Currency 3 16 2 8" xfId="50231"/>
    <cellStyle name="Currency 3 16 2 9" xfId="54539"/>
    <cellStyle name="Currency 3 16 3" xfId="15331"/>
    <cellStyle name="Currency 3 16 3 2" xfId="15332"/>
    <cellStyle name="Currency 3 16 3 2 2" xfId="35597"/>
    <cellStyle name="Currency 3 16 3 3" xfId="15333"/>
    <cellStyle name="Currency 3 16 3 3 2" xfId="39503"/>
    <cellStyle name="Currency 3 16 3 4" xfId="15334"/>
    <cellStyle name="Currency 3 16 3 4 2" xfId="43548"/>
    <cellStyle name="Currency 3 16 3 5" xfId="47656"/>
    <cellStyle name="Currency 3 16 3 6" xfId="51787"/>
    <cellStyle name="Currency 3 16 3 7" xfId="56065"/>
    <cellStyle name="Currency 3 16 3 8" xfId="26667"/>
    <cellStyle name="Currency 3 16 3 9" xfId="61483"/>
    <cellStyle name="Currency 3 16 4" xfId="15335"/>
    <cellStyle name="Currency 3 16 4 2" xfId="31986"/>
    <cellStyle name="Currency 3 16 5" xfId="15336"/>
    <cellStyle name="Currency 3 16 5 2" xfId="33606"/>
    <cellStyle name="Currency 3 16 6" xfId="15337"/>
    <cellStyle name="Currency 3 16 6 2" xfId="37581"/>
    <cellStyle name="Currency 3 16 7" xfId="15338"/>
    <cellStyle name="Currency 3 16 7 2" xfId="41595"/>
    <cellStyle name="Currency 3 16 8" xfId="45734"/>
    <cellStyle name="Currency 3 16 9" xfId="49833"/>
    <cellStyle name="Currency 3 17" xfId="15339"/>
    <cellStyle name="Currency 3 17 10" xfId="26668"/>
    <cellStyle name="Currency 3 17 11" xfId="61484"/>
    <cellStyle name="Currency 3 17 2" xfId="15340"/>
    <cellStyle name="Currency 3 17 2 2" xfId="15341"/>
    <cellStyle name="Currency 3 17 2 2 2" xfId="35994"/>
    <cellStyle name="Currency 3 17 2 3" xfId="15342"/>
    <cellStyle name="Currency 3 17 2 3 2" xfId="39900"/>
    <cellStyle name="Currency 3 17 2 4" xfId="15343"/>
    <cellStyle name="Currency 3 17 2 4 2" xfId="43946"/>
    <cellStyle name="Currency 3 17 2 5" xfId="48053"/>
    <cellStyle name="Currency 3 17 2 6" xfId="52185"/>
    <cellStyle name="Currency 3 17 2 7" xfId="56462"/>
    <cellStyle name="Currency 3 17 2 8" xfId="26669"/>
    <cellStyle name="Currency 3 17 2 9" xfId="61485"/>
    <cellStyle name="Currency 3 17 3" xfId="15344"/>
    <cellStyle name="Currency 3 17 3 2" xfId="31988"/>
    <cellStyle name="Currency 3 17 4" xfId="15345"/>
    <cellStyle name="Currency 3 17 4 2" xfId="34049"/>
    <cellStyle name="Currency 3 17 5" xfId="15346"/>
    <cellStyle name="Currency 3 17 5 2" xfId="37978"/>
    <cellStyle name="Currency 3 17 6" xfId="15347"/>
    <cellStyle name="Currency 3 17 6 2" xfId="41995"/>
    <cellStyle name="Currency 3 17 7" xfId="46131"/>
    <cellStyle name="Currency 3 17 8" xfId="50232"/>
    <cellStyle name="Currency 3 17 9" xfId="54540"/>
    <cellStyle name="Currency 3 18" xfId="15348"/>
    <cellStyle name="Currency 3 18 10" xfId="26670"/>
    <cellStyle name="Currency 3 18 11" xfId="61486"/>
    <cellStyle name="Currency 3 18 2" xfId="15349"/>
    <cellStyle name="Currency 3 18 2 2" xfId="15350"/>
    <cellStyle name="Currency 3 18 2 2 2" xfId="36121"/>
    <cellStyle name="Currency 3 18 2 3" xfId="15351"/>
    <cellStyle name="Currency 3 18 2 3 2" xfId="40027"/>
    <cellStyle name="Currency 3 18 2 4" xfId="15352"/>
    <cellStyle name="Currency 3 18 2 4 2" xfId="44088"/>
    <cellStyle name="Currency 3 18 2 5" xfId="48180"/>
    <cellStyle name="Currency 3 18 2 6" xfId="52327"/>
    <cellStyle name="Currency 3 18 2 7" xfId="56589"/>
    <cellStyle name="Currency 3 18 2 8" xfId="26671"/>
    <cellStyle name="Currency 3 18 2 9" xfId="61487"/>
    <cellStyle name="Currency 3 18 3" xfId="15353"/>
    <cellStyle name="Currency 3 18 3 2" xfId="31989"/>
    <cellStyle name="Currency 3 18 4" xfId="15354"/>
    <cellStyle name="Currency 3 18 4 2" xfId="34199"/>
    <cellStyle name="Currency 3 18 5" xfId="15355"/>
    <cellStyle name="Currency 3 18 5 2" xfId="38105"/>
    <cellStyle name="Currency 3 18 6" xfId="15356"/>
    <cellStyle name="Currency 3 18 6 2" xfId="42137"/>
    <cellStyle name="Currency 3 18 7" xfId="46258"/>
    <cellStyle name="Currency 3 18 8" xfId="50375"/>
    <cellStyle name="Currency 3 18 9" xfId="54667"/>
    <cellStyle name="Currency 3 19" xfId="15357"/>
    <cellStyle name="Currency 3 19 10" xfId="26672"/>
    <cellStyle name="Currency 3 19 11" xfId="61488"/>
    <cellStyle name="Currency 3 19 2" xfId="15358"/>
    <cellStyle name="Currency 3 19 2 2" xfId="15359"/>
    <cellStyle name="Currency 3 19 2 2 2" xfId="36137"/>
    <cellStyle name="Currency 3 19 2 3" xfId="15360"/>
    <cellStyle name="Currency 3 19 2 3 2" xfId="40043"/>
    <cellStyle name="Currency 3 19 2 4" xfId="15361"/>
    <cellStyle name="Currency 3 19 2 4 2" xfId="44104"/>
    <cellStyle name="Currency 3 19 2 5" xfId="48196"/>
    <cellStyle name="Currency 3 19 2 6" xfId="52343"/>
    <cellStyle name="Currency 3 19 2 7" xfId="56605"/>
    <cellStyle name="Currency 3 19 2 8" xfId="26673"/>
    <cellStyle name="Currency 3 19 2 9" xfId="61489"/>
    <cellStyle name="Currency 3 19 3" xfId="15362"/>
    <cellStyle name="Currency 3 19 3 2" xfId="31990"/>
    <cellStyle name="Currency 3 19 4" xfId="15363"/>
    <cellStyle name="Currency 3 19 4 2" xfId="34215"/>
    <cellStyle name="Currency 3 19 5" xfId="15364"/>
    <cellStyle name="Currency 3 19 5 2" xfId="38121"/>
    <cellStyle name="Currency 3 19 6" xfId="15365"/>
    <cellStyle name="Currency 3 19 6 2" xfId="42153"/>
    <cellStyle name="Currency 3 19 7" xfId="46274"/>
    <cellStyle name="Currency 3 19 8" xfId="50391"/>
    <cellStyle name="Currency 3 19 9" xfId="54683"/>
    <cellStyle name="Currency 3 2" xfId="15366"/>
    <cellStyle name="Currency 3 2 10" xfId="45231"/>
    <cellStyle name="Currency 3 2 11" xfId="49337"/>
    <cellStyle name="Currency 3 2 12" xfId="53762"/>
    <cellStyle name="Currency 3 2 13" xfId="26674"/>
    <cellStyle name="Currency 3 2 14" xfId="61490"/>
    <cellStyle name="Currency 3 2 2" xfId="15367"/>
    <cellStyle name="Currency 3 2 2 10" xfId="49452"/>
    <cellStyle name="Currency 3 2 2 11" xfId="53884"/>
    <cellStyle name="Currency 3 2 2 12" xfId="26675"/>
    <cellStyle name="Currency 3 2 2 13" xfId="61491"/>
    <cellStyle name="Currency 3 2 2 2" xfId="15368"/>
    <cellStyle name="Currency 3 2 2 2 10" xfId="54004"/>
    <cellStyle name="Currency 3 2 2 2 11" xfId="26676"/>
    <cellStyle name="Currency 3 2 2 2 12" xfId="61492"/>
    <cellStyle name="Currency 3 2 2 2 2" xfId="15369"/>
    <cellStyle name="Currency 3 2 2 2 2 10" xfId="26677"/>
    <cellStyle name="Currency 3 2 2 2 2 11" xfId="61493"/>
    <cellStyle name="Currency 3 2 2 2 2 2" xfId="15370"/>
    <cellStyle name="Currency 3 2 2 2 2 2 2" xfId="15371"/>
    <cellStyle name="Currency 3 2 2 2 2 2 2 2" xfId="35995"/>
    <cellStyle name="Currency 3 2 2 2 2 2 3" xfId="15372"/>
    <cellStyle name="Currency 3 2 2 2 2 2 3 2" xfId="39901"/>
    <cellStyle name="Currency 3 2 2 2 2 2 4" xfId="15373"/>
    <cellStyle name="Currency 3 2 2 2 2 2 4 2" xfId="43947"/>
    <cellStyle name="Currency 3 2 2 2 2 2 5" xfId="48054"/>
    <cellStyle name="Currency 3 2 2 2 2 2 6" xfId="52186"/>
    <cellStyle name="Currency 3 2 2 2 2 2 7" xfId="56463"/>
    <cellStyle name="Currency 3 2 2 2 2 2 8" xfId="26678"/>
    <cellStyle name="Currency 3 2 2 2 2 2 9" xfId="61494"/>
    <cellStyle name="Currency 3 2 2 2 2 3" xfId="15374"/>
    <cellStyle name="Currency 3 2 2 2 2 3 2" xfId="31994"/>
    <cellStyle name="Currency 3 2 2 2 2 4" xfId="15375"/>
    <cellStyle name="Currency 3 2 2 2 2 4 2" xfId="34050"/>
    <cellStyle name="Currency 3 2 2 2 2 5" xfId="15376"/>
    <cellStyle name="Currency 3 2 2 2 2 5 2" xfId="37979"/>
    <cellStyle name="Currency 3 2 2 2 2 6" xfId="15377"/>
    <cellStyle name="Currency 3 2 2 2 2 6 2" xfId="41996"/>
    <cellStyle name="Currency 3 2 2 2 2 7" xfId="46132"/>
    <cellStyle name="Currency 3 2 2 2 2 8" xfId="50233"/>
    <cellStyle name="Currency 3 2 2 2 2 9" xfId="54541"/>
    <cellStyle name="Currency 3 2 2 2 3" xfId="15378"/>
    <cellStyle name="Currency 3 2 2 2 3 2" xfId="15379"/>
    <cellStyle name="Currency 3 2 2 2 3 2 2" xfId="35443"/>
    <cellStyle name="Currency 3 2 2 2 3 3" xfId="15380"/>
    <cellStyle name="Currency 3 2 2 2 3 3 2" xfId="39349"/>
    <cellStyle name="Currency 3 2 2 2 3 4" xfId="15381"/>
    <cellStyle name="Currency 3 2 2 2 3 4 2" xfId="43391"/>
    <cellStyle name="Currency 3 2 2 2 3 5" xfId="47502"/>
    <cellStyle name="Currency 3 2 2 2 3 6" xfId="51630"/>
    <cellStyle name="Currency 3 2 2 2 3 7" xfId="55911"/>
    <cellStyle name="Currency 3 2 2 2 3 8" xfId="26679"/>
    <cellStyle name="Currency 3 2 2 2 3 9" xfId="61495"/>
    <cellStyle name="Currency 3 2 2 2 4" xfId="15382"/>
    <cellStyle name="Currency 3 2 2 2 4 2" xfId="31993"/>
    <cellStyle name="Currency 3 2 2 2 5" xfId="15383"/>
    <cellStyle name="Currency 3 2 2 2 5 2" xfId="33456"/>
    <cellStyle name="Currency 3 2 2 2 6" xfId="15384"/>
    <cellStyle name="Currency 3 2 2 2 6 2" xfId="37431"/>
    <cellStyle name="Currency 3 2 2 2 7" xfId="15385"/>
    <cellStyle name="Currency 3 2 2 2 7 2" xfId="41445"/>
    <cellStyle name="Currency 3 2 2 2 8" xfId="45585"/>
    <cellStyle name="Currency 3 2 2 2 9" xfId="49676"/>
    <cellStyle name="Currency 3 2 2 3" xfId="15386"/>
    <cellStyle name="Currency 3 2 2 3 10" xfId="26680"/>
    <cellStyle name="Currency 3 2 2 3 11" xfId="61496"/>
    <cellStyle name="Currency 3 2 2 3 2" xfId="15387"/>
    <cellStyle name="Currency 3 2 2 3 2 2" xfId="15388"/>
    <cellStyle name="Currency 3 2 2 3 2 2 2" xfId="35996"/>
    <cellStyle name="Currency 3 2 2 3 2 3" xfId="15389"/>
    <cellStyle name="Currency 3 2 2 3 2 3 2" xfId="39902"/>
    <cellStyle name="Currency 3 2 2 3 2 4" xfId="15390"/>
    <cellStyle name="Currency 3 2 2 3 2 4 2" xfId="43948"/>
    <cellStyle name="Currency 3 2 2 3 2 5" xfId="48055"/>
    <cellStyle name="Currency 3 2 2 3 2 6" xfId="52187"/>
    <cellStyle name="Currency 3 2 2 3 2 7" xfId="56464"/>
    <cellStyle name="Currency 3 2 2 3 2 8" xfId="26681"/>
    <cellStyle name="Currency 3 2 2 3 2 9" xfId="61497"/>
    <cellStyle name="Currency 3 2 2 3 3" xfId="15391"/>
    <cellStyle name="Currency 3 2 2 3 3 2" xfId="31995"/>
    <cellStyle name="Currency 3 2 2 3 4" xfId="15392"/>
    <cellStyle name="Currency 3 2 2 3 4 2" xfId="34051"/>
    <cellStyle name="Currency 3 2 2 3 5" xfId="15393"/>
    <cellStyle name="Currency 3 2 2 3 5 2" xfId="37980"/>
    <cellStyle name="Currency 3 2 2 3 6" xfId="15394"/>
    <cellStyle name="Currency 3 2 2 3 6 2" xfId="41997"/>
    <cellStyle name="Currency 3 2 2 3 7" xfId="46133"/>
    <cellStyle name="Currency 3 2 2 3 8" xfId="50234"/>
    <cellStyle name="Currency 3 2 2 3 9" xfId="54542"/>
    <cellStyle name="Currency 3 2 2 4" xfId="15395"/>
    <cellStyle name="Currency 3 2 2 4 2" xfId="15396"/>
    <cellStyle name="Currency 3 2 2 4 2 2" xfId="35225"/>
    <cellStyle name="Currency 3 2 2 4 3" xfId="15397"/>
    <cellStyle name="Currency 3 2 2 4 3 2" xfId="39131"/>
    <cellStyle name="Currency 3 2 2 4 4" xfId="15398"/>
    <cellStyle name="Currency 3 2 2 4 4 2" xfId="43169"/>
    <cellStyle name="Currency 3 2 2 4 5" xfId="47284"/>
    <cellStyle name="Currency 3 2 2 4 6" xfId="51408"/>
    <cellStyle name="Currency 3 2 2 4 7" xfId="55693"/>
    <cellStyle name="Currency 3 2 2 4 8" xfId="26682"/>
    <cellStyle name="Currency 3 2 2 4 9" xfId="61498"/>
    <cellStyle name="Currency 3 2 2 5" xfId="15399"/>
    <cellStyle name="Currency 3 2 2 5 2" xfId="31992"/>
    <cellStyle name="Currency 3 2 2 6" xfId="15400"/>
    <cellStyle name="Currency 3 2 2 6 2" xfId="33240"/>
    <cellStyle name="Currency 3 2 2 7" xfId="15401"/>
    <cellStyle name="Currency 3 2 2 7 2" xfId="37215"/>
    <cellStyle name="Currency 3 2 2 8" xfId="15402"/>
    <cellStyle name="Currency 3 2 2 8 2" xfId="41229"/>
    <cellStyle name="Currency 3 2 2 9" xfId="45369"/>
    <cellStyle name="Currency 3 2 3" xfId="15403"/>
    <cellStyle name="Currency 3 2 3 10" xfId="53876"/>
    <cellStyle name="Currency 3 2 3 11" xfId="26683"/>
    <cellStyle name="Currency 3 2 3 12" xfId="61499"/>
    <cellStyle name="Currency 3 2 3 2" xfId="15404"/>
    <cellStyle name="Currency 3 2 3 2 10" xfId="26684"/>
    <cellStyle name="Currency 3 2 3 2 11" xfId="61500"/>
    <cellStyle name="Currency 3 2 3 2 2" xfId="15405"/>
    <cellStyle name="Currency 3 2 3 2 2 2" xfId="15406"/>
    <cellStyle name="Currency 3 2 3 2 2 2 2" xfId="35997"/>
    <cellStyle name="Currency 3 2 3 2 2 3" xfId="15407"/>
    <cellStyle name="Currency 3 2 3 2 2 3 2" xfId="39903"/>
    <cellStyle name="Currency 3 2 3 2 2 4" xfId="15408"/>
    <cellStyle name="Currency 3 2 3 2 2 4 2" xfId="43949"/>
    <cellStyle name="Currency 3 2 3 2 2 5" xfId="48056"/>
    <cellStyle name="Currency 3 2 3 2 2 6" xfId="52188"/>
    <cellStyle name="Currency 3 2 3 2 2 7" xfId="56465"/>
    <cellStyle name="Currency 3 2 3 2 2 8" xfId="26685"/>
    <cellStyle name="Currency 3 2 3 2 2 9" xfId="61501"/>
    <cellStyle name="Currency 3 2 3 2 3" xfId="15409"/>
    <cellStyle name="Currency 3 2 3 2 3 2" xfId="31997"/>
    <cellStyle name="Currency 3 2 3 2 4" xfId="15410"/>
    <cellStyle name="Currency 3 2 3 2 4 2" xfId="34052"/>
    <cellStyle name="Currency 3 2 3 2 5" xfId="15411"/>
    <cellStyle name="Currency 3 2 3 2 5 2" xfId="37981"/>
    <cellStyle name="Currency 3 2 3 2 6" xfId="15412"/>
    <cellStyle name="Currency 3 2 3 2 6 2" xfId="41998"/>
    <cellStyle name="Currency 3 2 3 2 7" xfId="46134"/>
    <cellStyle name="Currency 3 2 3 2 8" xfId="50235"/>
    <cellStyle name="Currency 3 2 3 2 9" xfId="54543"/>
    <cellStyle name="Currency 3 2 3 3" xfId="15413"/>
    <cellStyle name="Currency 3 2 3 3 2" xfId="15414"/>
    <cellStyle name="Currency 3 2 3 3 2 2" xfId="35333"/>
    <cellStyle name="Currency 3 2 3 3 3" xfId="15415"/>
    <cellStyle name="Currency 3 2 3 3 3 2" xfId="39239"/>
    <cellStyle name="Currency 3 2 3 3 4" xfId="15416"/>
    <cellStyle name="Currency 3 2 3 3 4 2" xfId="43280"/>
    <cellStyle name="Currency 3 2 3 3 5" xfId="47392"/>
    <cellStyle name="Currency 3 2 3 3 6" xfId="51519"/>
    <cellStyle name="Currency 3 2 3 3 7" xfId="55801"/>
    <cellStyle name="Currency 3 2 3 3 8" xfId="26686"/>
    <cellStyle name="Currency 3 2 3 3 9" xfId="61502"/>
    <cellStyle name="Currency 3 2 3 4" xfId="15417"/>
    <cellStyle name="Currency 3 2 3 4 2" xfId="31996"/>
    <cellStyle name="Currency 3 2 3 5" xfId="15418"/>
    <cellStyle name="Currency 3 2 3 5 2" xfId="33346"/>
    <cellStyle name="Currency 3 2 3 6" xfId="15419"/>
    <cellStyle name="Currency 3 2 3 6 2" xfId="37321"/>
    <cellStyle name="Currency 3 2 3 7" xfId="15420"/>
    <cellStyle name="Currency 3 2 3 7 2" xfId="41335"/>
    <cellStyle name="Currency 3 2 3 8" xfId="45475"/>
    <cellStyle name="Currency 3 2 3 9" xfId="49565"/>
    <cellStyle name="Currency 3 2 4" xfId="15421"/>
    <cellStyle name="Currency 3 2 4 10" xfId="26687"/>
    <cellStyle name="Currency 3 2 4 11" xfId="61503"/>
    <cellStyle name="Currency 3 2 4 2" xfId="15422"/>
    <cellStyle name="Currency 3 2 4 2 2" xfId="15423"/>
    <cellStyle name="Currency 3 2 4 2 2 2" xfId="35998"/>
    <cellStyle name="Currency 3 2 4 2 3" xfId="15424"/>
    <cellStyle name="Currency 3 2 4 2 3 2" xfId="39904"/>
    <cellStyle name="Currency 3 2 4 2 4" xfId="15425"/>
    <cellStyle name="Currency 3 2 4 2 4 2" xfId="43950"/>
    <cellStyle name="Currency 3 2 4 2 5" xfId="48057"/>
    <cellStyle name="Currency 3 2 4 2 6" xfId="52189"/>
    <cellStyle name="Currency 3 2 4 2 7" xfId="56466"/>
    <cellStyle name="Currency 3 2 4 2 8" xfId="26688"/>
    <cellStyle name="Currency 3 2 4 2 9" xfId="61504"/>
    <cellStyle name="Currency 3 2 4 3" xfId="15426"/>
    <cellStyle name="Currency 3 2 4 3 2" xfId="31998"/>
    <cellStyle name="Currency 3 2 4 4" xfId="15427"/>
    <cellStyle name="Currency 3 2 4 4 2" xfId="34053"/>
    <cellStyle name="Currency 3 2 4 5" xfId="15428"/>
    <cellStyle name="Currency 3 2 4 5 2" xfId="37982"/>
    <cellStyle name="Currency 3 2 4 6" xfId="15429"/>
    <cellStyle name="Currency 3 2 4 6 2" xfId="41999"/>
    <cellStyle name="Currency 3 2 4 7" xfId="46135"/>
    <cellStyle name="Currency 3 2 4 8" xfId="50236"/>
    <cellStyle name="Currency 3 2 4 9" xfId="54544"/>
    <cellStyle name="Currency 3 2 5" xfId="15430"/>
    <cellStyle name="Currency 3 2 5 2" xfId="15431"/>
    <cellStyle name="Currency 3 2 5 2 2" xfId="35115"/>
    <cellStyle name="Currency 3 2 5 3" xfId="15432"/>
    <cellStyle name="Currency 3 2 5 3 2" xfId="39021"/>
    <cellStyle name="Currency 3 2 5 4" xfId="15433"/>
    <cellStyle name="Currency 3 2 5 4 2" xfId="43054"/>
    <cellStyle name="Currency 3 2 5 5" xfId="47174"/>
    <cellStyle name="Currency 3 2 5 6" xfId="51293"/>
    <cellStyle name="Currency 3 2 5 7" xfId="55583"/>
    <cellStyle name="Currency 3 2 5 8" xfId="26689"/>
    <cellStyle name="Currency 3 2 5 9" xfId="61505"/>
    <cellStyle name="Currency 3 2 6" xfId="15434"/>
    <cellStyle name="Currency 3 2 6 2" xfId="57826"/>
    <cellStyle name="Currency 3 2 6 3" xfId="31991"/>
    <cellStyle name="Currency 3 2 7" xfId="15435"/>
    <cellStyle name="Currency 3 2 7 2" xfId="33076"/>
    <cellStyle name="Currency 3 2 8" xfId="15436"/>
    <cellStyle name="Currency 3 2 8 2" xfId="37085"/>
    <cellStyle name="Currency 3 2 9" xfId="15437"/>
    <cellStyle name="Currency 3 2 9 2" xfId="41094"/>
    <cellStyle name="Currency 3 20" xfId="15438"/>
    <cellStyle name="Currency 3 20 10" xfId="26690"/>
    <cellStyle name="Currency 3 20 11" xfId="61506"/>
    <cellStyle name="Currency 3 20 2" xfId="15439"/>
    <cellStyle name="Currency 3 20 2 2" xfId="15440"/>
    <cellStyle name="Currency 3 20 2 2 2" xfId="36153"/>
    <cellStyle name="Currency 3 20 2 3" xfId="15441"/>
    <cellStyle name="Currency 3 20 2 3 2" xfId="40059"/>
    <cellStyle name="Currency 3 20 2 4" xfId="15442"/>
    <cellStyle name="Currency 3 20 2 4 2" xfId="44120"/>
    <cellStyle name="Currency 3 20 2 5" xfId="48212"/>
    <cellStyle name="Currency 3 20 2 6" xfId="52359"/>
    <cellStyle name="Currency 3 20 2 7" xfId="56621"/>
    <cellStyle name="Currency 3 20 2 8" xfId="26691"/>
    <cellStyle name="Currency 3 20 2 9" xfId="61507"/>
    <cellStyle name="Currency 3 20 3" xfId="15443"/>
    <cellStyle name="Currency 3 20 3 2" xfId="31999"/>
    <cellStyle name="Currency 3 20 4" xfId="15444"/>
    <cellStyle name="Currency 3 20 4 2" xfId="34231"/>
    <cellStyle name="Currency 3 20 5" xfId="15445"/>
    <cellStyle name="Currency 3 20 5 2" xfId="38137"/>
    <cellStyle name="Currency 3 20 6" xfId="15446"/>
    <cellStyle name="Currency 3 20 6 2" xfId="42169"/>
    <cellStyle name="Currency 3 20 7" xfId="46290"/>
    <cellStyle name="Currency 3 20 8" xfId="50407"/>
    <cellStyle name="Currency 3 20 9" xfId="54699"/>
    <cellStyle name="Currency 3 21" xfId="15447"/>
    <cellStyle name="Currency 3 21 10" xfId="26692"/>
    <cellStyle name="Currency 3 21 11" xfId="61508"/>
    <cellStyle name="Currency 3 21 2" xfId="15448"/>
    <cellStyle name="Currency 3 21 2 2" xfId="15449"/>
    <cellStyle name="Currency 3 21 2 2 2" xfId="36171"/>
    <cellStyle name="Currency 3 21 2 3" xfId="15450"/>
    <cellStyle name="Currency 3 21 2 3 2" xfId="40077"/>
    <cellStyle name="Currency 3 21 2 4" xfId="15451"/>
    <cellStyle name="Currency 3 21 2 4 2" xfId="44138"/>
    <cellStyle name="Currency 3 21 2 5" xfId="48230"/>
    <cellStyle name="Currency 3 21 2 6" xfId="52377"/>
    <cellStyle name="Currency 3 21 2 7" xfId="56639"/>
    <cellStyle name="Currency 3 21 2 8" xfId="26693"/>
    <cellStyle name="Currency 3 21 2 9" xfId="61509"/>
    <cellStyle name="Currency 3 21 3" xfId="15452"/>
    <cellStyle name="Currency 3 21 3 2" xfId="32000"/>
    <cellStyle name="Currency 3 21 4" xfId="15453"/>
    <cellStyle name="Currency 3 21 4 2" xfId="34249"/>
    <cellStyle name="Currency 3 21 5" xfId="15454"/>
    <cellStyle name="Currency 3 21 5 2" xfId="38155"/>
    <cellStyle name="Currency 3 21 6" xfId="15455"/>
    <cellStyle name="Currency 3 21 6 2" xfId="42187"/>
    <cellStyle name="Currency 3 21 7" xfId="46308"/>
    <cellStyle name="Currency 3 21 8" xfId="50425"/>
    <cellStyle name="Currency 3 21 9" xfId="54717"/>
    <cellStyle name="Currency 3 22" xfId="15456"/>
    <cellStyle name="Currency 3 22 10" xfId="26694"/>
    <cellStyle name="Currency 3 22 11" xfId="61510"/>
    <cellStyle name="Currency 3 22 2" xfId="15457"/>
    <cellStyle name="Currency 3 22 2 2" xfId="15458"/>
    <cellStyle name="Currency 3 22 2 2 2" xfId="36185"/>
    <cellStyle name="Currency 3 22 2 3" xfId="15459"/>
    <cellStyle name="Currency 3 22 2 3 2" xfId="40091"/>
    <cellStyle name="Currency 3 22 2 4" xfId="15460"/>
    <cellStyle name="Currency 3 22 2 4 2" xfId="44152"/>
    <cellStyle name="Currency 3 22 2 5" xfId="48244"/>
    <cellStyle name="Currency 3 22 2 6" xfId="52391"/>
    <cellStyle name="Currency 3 22 2 7" xfId="56653"/>
    <cellStyle name="Currency 3 22 2 8" xfId="26695"/>
    <cellStyle name="Currency 3 22 2 9" xfId="61511"/>
    <cellStyle name="Currency 3 22 3" xfId="15461"/>
    <cellStyle name="Currency 3 22 3 2" xfId="32001"/>
    <cellStyle name="Currency 3 22 4" xfId="15462"/>
    <cellStyle name="Currency 3 22 4 2" xfId="34263"/>
    <cellStyle name="Currency 3 22 5" xfId="15463"/>
    <cellStyle name="Currency 3 22 5 2" xfId="38169"/>
    <cellStyle name="Currency 3 22 6" xfId="15464"/>
    <cellStyle name="Currency 3 22 6 2" xfId="42201"/>
    <cellStyle name="Currency 3 22 7" xfId="46322"/>
    <cellStyle name="Currency 3 22 8" xfId="50439"/>
    <cellStyle name="Currency 3 22 9" xfId="54731"/>
    <cellStyle name="Currency 3 23" xfId="15465"/>
    <cellStyle name="Currency 3 23 10" xfId="26696"/>
    <cellStyle name="Currency 3 23 11" xfId="61512"/>
    <cellStyle name="Currency 3 23 2" xfId="15466"/>
    <cellStyle name="Currency 3 23 2 2" xfId="15467"/>
    <cellStyle name="Currency 3 23 2 2 2" xfId="36236"/>
    <cellStyle name="Currency 3 23 2 3" xfId="15468"/>
    <cellStyle name="Currency 3 23 2 3 2" xfId="40142"/>
    <cellStyle name="Currency 3 23 2 4" xfId="15469"/>
    <cellStyle name="Currency 3 23 2 4 2" xfId="44203"/>
    <cellStyle name="Currency 3 23 2 5" xfId="48295"/>
    <cellStyle name="Currency 3 23 2 6" xfId="52442"/>
    <cellStyle name="Currency 3 23 2 7" xfId="56704"/>
    <cellStyle name="Currency 3 23 2 8" xfId="26697"/>
    <cellStyle name="Currency 3 23 2 9" xfId="61513"/>
    <cellStyle name="Currency 3 23 3" xfId="15470"/>
    <cellStyle name="Currency 3 23 3 2" xfId="32002"/>
    <cellStyle name="Currency 3 23 4" xfId="15471"/>
    <cellStyle name="Currency 3 23 4 2" xfId="34314"/>
    <cellStyle name="Currency 3 23 5" xfId="15472"/>
    <cellStyle name="Currency 3 23 5 2" xfId="38220"/>
    <cellStyle name="Currency 3 23 6" xfId="15473"/>
    <cellStyle name="Currency 3 23 6 2" xfId="42252"/>
    <cellStyle name="Currency 3 23 7" xfId="46373"/>
    <cellStyle name="Currency 3 23 8" xfId="50490"/>
    <cellStyle name="Currency 3 23 9" xfId="54782"/>
    <cellStyle name="Currency 3 24" xfId="15474"/>
    <cellStyle name="Currency 3 24 10" xfId="26698"/>
    <cellStyle name="Currency 3 24 11" xfId="61514"/>
    <cellStyle name="Currency 3 24 2" xfId="15475"/>
    <cellStyle name="Currency 3 24 2 2" xfId="15476"/>
    <cellStyle name="Currency 3 24 2 2 2" xfId="36290"/>
    <cellStyle name="Currency 3 24 2 3" xfId="15477"/>
    <cellStyle name="Currency 3 24 2 3 2" xfId="40196"/>
    <cellStyle name="Currency 3 24 2 4" xfId="15478"/>
    <cellStyle name="Currency 3 24 2 4 2" xfId="44257"/>
    <cellStyle name="Currency 3 24 2 5" xfId="48349"/>
    <cellStyle name="Currency 3 24 2 6" xfId="52496"/>
    <cellStyle name="Currency 3 24 2 7" xfId="56758"/>
    <cellStyle name="Currency 3 24 2 8" xfId="26699"/>
    <cellStyle name="Currency 3 24 2 9" xfId="61515"/>
    <cellStyle name="Currency 3 24 3" xfId="15479"/>
    <cellStyle name="Currency 3 24 3 2" xfId="32003"/>
    <cellStyle name="Currency 3 24 4" xfId="15480"/>
    <cellStyle name="Currency 3 24 4 2" xfId="34368"/>
    <cellStyle name="Currency 3 24 5" xfId="15481"/>
    <cellStyle name="Currency 3 24 5 2" xfId="38274"/>
    <cellStyle name="Currency 3 24 6" xfId="15482"/>
    <cellStyle name="Currency 3 24 6 2" xfId="42306"/>
    <cellStyle name="Currency 3 24 7" xfId="46427"/>
    <cellStyle name="Currency 3 24 8" xfId="50544"/>
    <cellStyle name="Currency 3 24 9" xfId="54836"/>
    <cellStyle name="Currency 3 25" xfId="15483"/>
    <cellStyle name="Currency 3 25 10" xfId="26700"/>
    <cellStyle name="Currency 3 25 11" xfId="61516"/>
    <cellStyle name="Currency 3 25 2" xfId="15484"/>
    <cellStyle name="Currency 3 25 2 2" xfId="15485"/>
    <cellStyle name="Currency 3 25 2 2 2" xfId="36344"/>
    <cellStyle name="Currency 3 25 2 3" xfId="15486"/>
    <cellStyle name="Currency 3 25 2 3 2" xfId="40250"/>
    <cellStyle name="Currency 3 25 2 4" xfId="15487"/>
    <cellStyle name="Currency 3 25 2 4 2" xfId="44311"/>
    <cellStyle name="Currency 3 25 2 5" xfId="48403"/>
    <cellStyle name="Currency 3 25 2 6" xfId="52550"/>
    <cellStyle name="Currency 3 25 2 7" xfId="56812"/>
    <cellStyle name="Currency 3 25 2 8" xfId="26701"/>
    <cellStyle name="Currency 3 25 2 9" xfId="61517"/>
    <cellStyle name="Currency 3 25 3" xfId="15488"/>
    <cellStyle name="Currency 3 25 3 2" xfId="32004"/>
    <cellStyle name="Currency 3 25 4" xfId="15489"/>
    <cellStyle name="Currency 3 25 4 2" xfId="34422"/>
    <cellStyle name="Currency 3 25 5" xfId="15490"/>
    <cellStyle name="Currency 3 25 5 2" xfId="38328"/>
    <cellStyle name="Currency 3 25 6" xfId="15491"/>
    <cellStyle name="Currency 3 25 6 2" xfId="42360"/>
    <cellStyle name="Currency 3 25 7" xfId="46481"/>
    <cellStyle name="Currency 3 25 8" xfId="50598"/>
    <cellStyle name="Currency 3 25 9" xfId="54890"/>
    <cellStyle name="Currency 3 26" xfId="15492"/>
    <cellStyle name="Currency 3 26 10" xfId="26702"/>
    <cellStyle name="Currency 3 26 11" xfId="61518"/>
    <cellStyle name="Currency 3 26 2" xfId="15493"/>
    <cellStyle name="Currency 3 26 2 2" xfId="15494"/>
    <cellStyle name="Currency 3 26 2 2 2" xfId="36396"/>
    <cellStyle name="Currency 3 26 2 3" xfId="15495"/>
    <cellStyle name="Currency 3 26 2 3 2" xfId="40302"/>
    <cellStyle name="Currency 3 26 2 4" xfId="15496"/>
    <cellStyle name="Currency 3 26 2 4 2" xfId="44363"/>
    <cellStyle name="Currency 3 26 2 5" xfId="48455"/>
    <cellStyle name="Currency 3 26 2 6" xfId="52602"/>
    <cellStyle name="Currency 3 26 2 7" xfId="56864"/>
    <cellStyle name="Currency 3 26 2 8" xfId="26703"/>
    <cellStyle name="Currency 3 26 2 9" xfId="61519"/>
    <cellStyle name="Currency 3 26 3" xfId="15497"/>
    <cellStyle name="Currency 3 26 3 2" xfId="32005"/>
    <cellStyle name="Currency 3 26 4" xfId="15498"/>
    <cellStyle name="Currency 3 26 4 2" xfId="34474"/>
    <cellStyle name="Currency 3 26 5" xfId="15499"/>
    <cellStyle name="Currency 3 26 5 2" xfId="38380"/>
    <cellStyle name="Currency 3 26 6" xfId="15500"/>
    <cellStyle name="Currency 3 26 6 2" xfId="42412"/>
    <cellStyle name="Currency 3 26 7" xfId="46533"/>
    <cellStyle name="Currency 3 26 8" xfId="50650"/>
    <cellStyle name="Currency 3 26 9" xfId="54942"/>
    <cellStyle name="Currency 3 27" xfId="15501"/>
    <cellStyle name="Currency 3 27 10" xfId="26704"/>
    <cellStyle name="Currency 3 27 11" xfId="61520"/>
    <cellStyle name="Currency 3 27 2" xfId="15502"/>
    <cellStyle name="Currency 3 27 2 2" xfId="15503"/>
    <cellStyle name="Currency 3 27 2 2 2" xfId="36449"/>
    <cellStyle name="Currency 3 27 2 3" xfId="15504"/>
    <cellStyle name="Currency 3 27 2 3 2" xfId="40355"/>
    <cellStyle name="Currency 3 27 2 4" xfId="15505"/>
    <cellStyle name="Currency 3 27 2 4 2" xfId="44416"/>
    <cellStyle name="Currency 3 27 2 5" xfId="48508"/>
    <cellStyle name="Currency 3 27 2 6" xfId="52655"/>
    <cellStyle name="Currency 3 27 2 7" xfId="56917"/>
    <cellStyle name="Currency 3 27 2 8" xfId="26705"/>
    <cellStyle name="Currency 3 27 2 9" xfId="61521"/>
    <cellStyle name="Currency 3 27 3" xfId="15506"/>
    <cellStyle name="Currency 3 27 3 2" xfId="32006"/>
    <cellStyle name="Currency 3 27 4" xfId="15507"/>
    <cellStyle name="Currency 3 27 4 2" xfId="34526"/>
    <cellStyle name="Currency 3 27 5" xfId="15508"/>
    <cellStyle name="Currency 3 27 5 2" xfId="38432"/>
    <cellStyle name="Currency 3 27 6" xfId="15509"/>
    <cellStyle name="Currency 3 27 6 2" xfId="42465"/>
    <cellStyle name="Currency 3 27 7" xfId="46585"/>
    <cellStyle name="Currency 3 27 8" xfId="50704"/>
    <cellStyle name="Currency 3 27 9" xfId="54994"/>
    <cellStyle name="Currency 3 28" xfId="15510"/>
    <cellStyle name="Currency 3 28 10" xfId="26706"/>
    <cellStyle name="Currency 3 28 11" xfId="61522"/>
    <cellStyle name="Currency 3 28 2" xfId="15511"/>
    <cellStyle name="Currency 3 28 2 2" xfId="15512"/>
    <cellStyle name="Currency 3 28 2 2 2" xfId="36502"/>
    <cellStyle name="Currency 3 28 2 3" xfId="15513"/>
    <cellStyle name="Currency 3 28 2 3 2" xfId="40408"/>
    <cellStyle name="Currency 3 28 2 4" xfId="15514"/>
    <cellStyle name="Currency 3 28 2 4 2" xfId="44469"/>
    <cellStyle name="Currency 3 28 2 5" xfId="48561"/>
    <cellStyle name="Currency 3 28 2 6" xfId="52708"/>
    <cellStyle name="Currency 3 28 2 7" xfId="56970"/>
    <cellStyle name="Currency 3 28 2 8" xfId="26707"/>
    <cellStyle name="Currency 3 28 2 9" xfId="61523"/>
    <cellStyle name="Currency 3 28 3" xfId="15515"/>
    <cellStyle name="Currency 3 28 3 2" xfId="32007"/>
    <cellStyle name="Currency 3 28 4" xfId="15516"/>
    <cellStyle name="Currency 3 28 4 2" xfId="34579"/>
    <cellStyle name="Currency 3 28 5" xfId="15517"/>
    <cellStyle name="Currency 3 28 5 2" xfId="38485"/>
    <cellStyle name="Currency 3 28 6" xfId="15518"/>
    <cellStyle name="Currency 3 28 6 2" xfId="42518"/>
    <cellStyle name="Currency 3 28 7" xfId="46638"/>
    <cellStyle name="Currency 3 28 8" xfId="50757"/>
    <cellStyle name="Currency 3 28 9" xfId="55047"/>
    <cellStyle name="Currency 3 29" xfId="15519"/>
    <cellStyle name="Currency 3 29 10" xfId="26708"/>
    <cellStyle name="Currency 3 29 11" xfId="61524"/>
    <cellStyle name="Currency 3 29 2" xfId="15520"/>
    <cellStyle name="Currency 3 29 2 2" xfId="15521"/>
    <cellStyle name="Currency 3 29 2 2 2" xfId="36562"/>
    <cellStyle name="Currency 3 29 2 3" xfId="15522"/>
    <cellStyle name="Currency 3 29 2 3 2" xfId="40468"/>
    <cellStyle name="Currency 3 29 2 4" xfId="15523"/>
    <cellStyle name="Currency 3 29 2 4 2" xfId="44529"/>
    <cellStyle name="Currency 3 29 2 5" xfId="48621"/>
    <cellStyle name="Currency 3 29 2 6" xfId="52768"/>
    <cellStyle name="Currency 3 29 2 7" xfId="57030"/>
    <cellStyle name="Currency 3 29 2 8" xfId="26709"/>
    <cellStyle name="Currency 3 29 2 9" xfId="61525"/>
    <cellStyle name="Currency 3 29 3" xfId="15524"/>
    <cellStyle name="Currency 3 29 3 2" xfId="32008"/>
    <cellStyle name="Currency 3 29 4" xfId="15525"/>
    <cellStyle name="Currency 3 29 4 2" xfId="34639"/>
    <cellStyle name="Currency 3 29 5" xfId="15526"/>
    <cellStyle name="Currency 3 29 5 2" xfId="38545"/>
    <cellStyle name="Currency 3 29 6" xfId="15527"/>
    <cellStyle name="Currency 3 29 6 2" xfId="42578"/>
    <cellStyle name="Currency 3 29 7" xfId="46698"/>
    <cellStyle name="Currency 3 29 8" xfId="50817"/>
    <cellStyle name="Currency 3 29 9" xfId="55107"/>
    <cellStyle name="Currency 3 3" xfId="15528"/>
    <cellStyle name="Currency 3 3 10" xfId="45223"/>
    <cellStyle name="Currency 3 3 11" xfId="49357"/>
    <cellStyle name="Currency 3 3 12" xfId="53555"/>
    <cellStyle name="Currency 3 3 13" xfId="26710"/>
    <cellStyle name="Currency 3 3 14" xfId="61526"/>
    <cellStyle name="Currency 3 3 2" xfId="15529"/>
    <cellStyle name="Currency 3 3 2 10" xfId="49474"/>
    <cellStyle name="Currency 3 3 2 11" xfId="53669"/>
    <cellStyle name="Currency 3 3 2 12" xfId="26711"/>
    <cellStyle name="Currency 3 3 2 13" xfId="61527"/>
    <cellStyle name="Currency 3 3 2 2" xfId="15530"/>
    <cellStyle name="Currency 3 3 2 2 10" xfId="54024"/>
    <cellStyle name="Currency 3 3 2 2 11" xfId="26712"/>
    <cellStyle name="Currency 3 3 2 2 12" xfId="61528"/>
    <cellStyle name="Currency 3 3 2 2 2" xfId="15531"/>
    <cellStyle name="Currency 3 3 2 2 2 10" xfId="26713"/>
    <cellStyle name="Currency 3 3 2 2 2 11" xfId="61529"/>
    <cellStyle name="Currency 3 3 2 2 2 2" xfId="15532"/>
    <cellStyle name="Currency 3 3 2 2 2 2 2" xfId="15533"/>
    <cellStyle name="Currency 3 3 2 2 2 2 2 2" xfId="35999"/>
    <cellStyle name="Currency 3 3 2 2 2 2 3" xfId="15534"/>
    <cellStyle name="Currency 3 3 2 2 2 2 3 2" xfId="39905"/>
    <cellStyle name="Currency 3 3 2 2 2 2 4" xfId="15535"/>
    <cellStyle name="Currency 3 3 2 2 2 2 4 2" xfId="43951"/>
    <cellStyle name="Currency 3 3 2 2 2 2 5" xfId="48058"/>
    <cellStyle name="Currency 3 3 2 2 2 2 6" xfId="52190"/>
    <cellStyle name="Currency 3 3 2 2 2 2 7" xfId="56467"/>
    <cellStyle name="Currency 3 3 2 2 2 2 8" xfId="26714"/>
    <cellStyle name="Currency 3 3 2 2 2 2 9" xfId="61530"/>
    <cellStyle name="Currency 3 3 2 2 2 3" xfId="15536"/>
    <cellStyle name="Currency 3 3 2 2 2 3 2" xfId="32012"/>
    <cellStyle name="Currency 3 3 2 2 2 4" xfId="15537"/>
    <cellStyle name="Currency 3 3 2 2 2 4 2" xfId="34054"/>
    <cellStyle name="Currency 3 3 2 2 2 5" xfId="15538"/>
    <cellStyle name="Currency 3 3 2 2 2 5 2" xfId="37983"/>
    <cellStyle name="Currency 3 3 2 2 2 6" xfId="15539"/>
    <cellStyle name="Currency 3 3 2 2 2 6 2" xfId="42000"/>
    <cellStyle name="Currency 3 3 2 2 2 7" xfId="46136"/>
    <cellStyle name="Currency 3 3 2 2 2 8" xfId="50237"/>
    <cellStyle name="Currency 3 3 2 2 2 9" xfId="54545"/>
    <cellStyle name="Currency 3 3 2 2 3" xfId="15540"/>
    <cellStyle name="Currency 3 3 2 2 3 2" xfId="15541"/>
    <cellStyle name="Currency 3 3 2 2 3 2 2" xfId="35463"/>
    <cellStyle name="Currency 3 3 2 2 3 3" xfId="15542"/>
    <cellStyle name="Currency 3 3 2 2 3 3 2" xfId="39369"/>
    <cellStyle name="Currency 3 3 2 2 3 4" xfId="15543"/>
    <cellStyle name="Currency 3 3 2 2 3 4 2" xfId="43411"/>
    <cellStyle name="Currency 3 3 2 2 3 5" xfId="47522"/>
    <cellStyle name="Currency 3 3 2 2 3 6" xfId="51650"/>
    <cellStyle name="Currency 3 3 2 2 3 7" xfId="55931"/>
    <cellStyle name="Currency 3 3 2 2 3 8" xfId="26715"/>
    <cellStyle name="Currency 3 3 2 2 3 9" xfId="61531"/>
    <cellStyle name="Currency 3 3 2 2 4" xfId="15544"/>
    <cellStyle name="Currency 3 3 2 2 4 2" xfId="32011"/>
    <cellStyle name="Currency 3 3 2 2 5" xfId="15545"/>
    <cellStyle name="Currency 3 3 2 2 5 2" xfId="33476"/>
    <cellStyle name="Currency 3 3 2 2 6" xfId="15546"/>
    <cellStyle name="Currency 3 3 2 2 6 2" xfId="37451"/>
    <cellStyle name="Currency 3 3 2 2 7" xfId="15547"/>
    <cellStyle name="Currency 3 3 2 2 7 2" xfId="41465"/>
    <cellStyle name="Currency 3 3 2 2 8" xfId="45605"/>
    <cellStyle name="Currency 3 3 2 2 9" xfId="49696"/>
    <cellStyle name="Currency 3 3 2 3" xfId="15548"/>
    <cellStyle name="Currency 3 3 2 3 10" xfId="26716"/>
    <cellStyle name="Currency 3 3 2 3 11" xfId="61532"/>
    <cellStyle name="Currency 3 3 2 3 2" xfId="15549"/>
    <cellStyle name="Currency 3 3 2 3 2 2" xfId="15550"/>
    <cellStyle name="Currency 3 3 2 3 2 2 2" xfId="36000"/>
    <cellStyle name="Currency 3 3 2 3 2 3" xfId="15551"/>
    <cellStyle name="Currency 3 3 2 3 2 3 2" xfId="39906"/>
    <cellStyle name="Currency 3 3 2 3 2 4" xfId="15552"/>
    <cellStyle name="Currency 3 3 2 3 2 4 2" xfId="43952"/>
    <cellStyle name="Currency 3 3 2 3 2 5" xfId="48059"/>
    <cellStyle name="Currency 3 3 2 3 2 6" xfId="52191"/>
    <cellStyle name="Currency 3 3 2 3 2 7" xfId="56468"/>
    <cellStyle name="Currency 3 3 2 3 2 8" xfId="26717"/>
    <cellStyle name="Currency 3 3 2 3 2 9" xfId="61533"/>
    <cellStyle name="Currency 3 3 2 3 3" xfId="15553"/>
    <cellStyle name="Currency 3 3 2 3 3 2" xfId="32013"/>
    <cellStyle name="Currency 3 3 2 3 4" xfId="15554"/>
    <cellStyle name="Currency 3 3 2 3 4 2" xfId="34055"/>
    <cellStyle name="Currency 3 3 2 3 5" xfId="15555"/>
    <cellStyle name="Currency 3 3 2 3 5 2" xfId="37984"/>
    <cellStyle name="Currency 3 3 2 3 6" xfId="15556"/>
    <cellStyle name="Currency 3 3 2 3 6 2" xfId="42001"/>
    <cellStyle name="Currency 3 3 2 3 7" xfId="46137"/>
    <cellStyle name="Currency 3 3 2 3 8" xfId="50238"/>
    <cellStyle name="Currency 3 3 2 3 9" xfId="54546"/>
    <cellStyle name="Currency 3 3 2 4" xfId="15557"/>
    <cellStyle name="Currency 3 3 2 4 2" xfId="15558"/>
    <cellStyle name="Currency 3 3 2 4 2 2" xfId="35245"/>
    <cellStyle name="Currency 3 3 2 4 3" xfId="15559"/>
    <cellStyle name="Currency 3 3 2 4 3 2" xfId="39151"/>
    <cellStyle name="Currency 3 3 2 4 4" xfId="15560"/>
    <cellStyle name="Currency 3 3 2 4 4 2" xfId="43189"/>
    <cellStyle name="Currency 3 3 2 4 5" xfId="47304"/>
    <cellStyle name="Currency 3 3 2 4 6" xfId="51428"/>
    <cellStyle name="Currency 3 3 2 4 7" xfId="55713"/>
    <cellStyle name="Currency 3 3 2 4 8" xfId="26718"/>
    <cellStyle name="Currency 3 3 2 4 9" xfId="61534"/>
    <cellStyle name="Currency 3 3 2 5" xfId="15561"/>
    <cellStyle name="Currency 3 3 2 5 2" xfId="32010"/>
    <cellStyle name="Currency 3 3 2 6" xfId="15562"/>
    <cellStyle name="Currency 3 3 2 6 2" xfId="33260"/>
    <cellStyle name="Currency 3 3 2 7" xfId="15563"/>
    <cellStyle name="Currency 3 3 2 7 2" xfId="37235"/>
    <cellStyle name="Currency 3 3 2 8" xfId="15564"/>
    <cellStyle name="Currency 3 3 2 8 2" xfId="41249"/>
    <cellStyle name="Currency 3 3 2 9" xfId="45389"/>
    <cellStyle name="Currency 3 3 3" xfId="15565"/>
    <cellStyle name="Currency 3 3 3 10" xfId="53917"/>
    <cellStyle name="Currency 3 3 3 11" xfId="26719"/>
    <cellStyle name="Currency 3 3 3 12" xfId="61535"/>
    <cellStyle name="Currency 3 3 3 2" xfId="15566"/>
    <cellStyle name="Currency 3 3 3 2 10" xfId="26720"/>
    <cellStyle name="Currency 3 3 3 2 11" xfId="61536"/>
    <cellStyle name="Currency 3 3 3 2 2" xfId="15567"/>
    <cellStyle name="Currency 3 3 3 2 2 2" xfId="15568"/>
    <cellStyle name="Currency 3 3 3 2 2 2 2" xfId="36001"/>
    <cellStyle name="Currency 3 3 3 2 2 3" xfId="15569"/>
    <cellStyle name="Currency 3 3 3 2 2 3 2" xfId="39907"/>
    <cellStyle name="Currency 3 3 3 2 2 4" xfId="15570"/>
    <cellStyle name="Currency 3 3 3 2 2 4 2" xfId="43953"/>
    <cellStyle name="Currency 3 3 3 2 2 5" xfId="48060"/>
    <cellStyle name="Currency 3 3 3 2 2 6" xfId="52192"/>
    <cellStyle name="Currency 3 3 3 2 2 7" xfId="56469"/>
    <cellStyle name="Currency 3 3 3 2 2 8" xfId="26721"/>
    <cellStyle name="Currency 3 3 3 2 2 9" xfId="61537"/>
    <cellStyle name="Currency 3 3 3 2 3" xfId="15571"/>
    <cellStyle name="Currency 3 3 3 2 3 2" xfId="32015"/>
    <cellStyle name="Currency 3 3 3 2 4" xfId="15572"/>
    <cellStyle name="Currency 3 3 3 2 4 2" xfId="34056"/>
    <cellStyle name="Currency 3 3 3 2 5" xfId="15573"/>
    <cellStyle name="Currency 3 3 3 2 5 2" xfId="37985"/>
    <cellStyle name="Currency 3 3 3 2 6" xfId="15574"/>
    <cellStyle name="Currency 3 3 3 2 6 2" xfId="42002"/>
    <cellStyle name="Currency 3 3 3 2 7" xfId="46138"/>
    <cellStyle name="Currency 3 3 3 2 8" xfId="50239"/>
    <cellStyle name="Currency 3 3 3 2 9" xfId="54547"/>
    <cellStyle name="Currency 3 3 3 3" xfId="15575"/>
    <cellStyle name="Currency 3 3 3 3 2" xfId="15576"/>
    <cellStyle name="Currency 3 3 3 3 2 2" xfId="35353"/>
    <cellStyle name="Currency 3 3 3 3 3" xfId="15577"/>
    <cellStyle name="Currency 3 3 3 3 3 2" xfId="39259"/>
    <cellStyle name="Currency 3 3 3 3 4" xfId="15578"/>
    <cellStyle name="Currency 3 3 3 3 4 2" xfId="43300"/>
    <cellStyle name="Currency 3 3 3 3 5" xfId="47412"/>
    <cellStyle name="Currency 3 3 3 3 6" xfId="51539"/>
    <cellStyle name="Currency 3 3 3 3 7" xfId="55821"/>
    <cellStyle name="Currency 3 3 3 3 8" xfId="26722"/>
    <cellStyle name="Currency 3 3 3 3 9" xfId="61538"/>
    <cellStyle name="Currency 3 3 3 4" xfId="15579"/>
    <cellStyle name="Currency 3 3 3 4 2" xfId="32014"/>
    <cellStyle name="Currency 3 3 3 5" xfId="15580"/>
    <cellStyle name="Currency 3 3 3 5 2" xfId="33366"/>
    <cellStyle name="Currency 3 3 3 6" xfId="15581"/>
    <cellStyle name="Currency 3 3 3 6 2" xfId="37341"/>
    <cellStyle name="Currency 3 3 3 7" xfId="15582"/>
    <cellStyle name="Currency 3 3 3 7 2" xfId="41355"/>
    <cellStyle name="Currency 3 3 3 8" xfId="45495"/>
    <cellStyle name="Currency 3 3 3 9" xfId="49585"/>
    <cellStyle name="Currency 3 3 4" xfId="15583"/>
    <cellStyle name="Currency 3 3 4 10" xfId="26723"/>
    <cellStyle name="Currency 3 3 4 11" xfId="61539"/>
    <cellStyle name="Currency 3 3 4 2" xfId="15584"/>
    <cellStyle name="Currency 3 3 4 2 2" xfId="15585"/>
    <cellStyle name="Currency 3 3 4 2 2 2" xfId="36002"/>
    <cellStyle name="Currency 3 3 4 2 3" xfId="15586"/>
    <cellStyle name="Currency 3 3 4 2 3 2" xfId="39908"/>
    <cellStyle name="Currency 3 3 4 2 4" xfId="15587"/>
    <cellStyle name="Currency 3 3 4 2 4 2" xfId="43954"/>
    <cellStyle name="Currency 3 3 4 2 5" xfId="48061"/>
    <cellStyle name="Currency 3 3 4 2 6" xfId="52193"/>
    <cellStyle name="Currency 3 3 4 2 7" xfId="56470"/>
    <cellStyle name="Currency 3 3 4 2 8" xfId="26724"/>
    <cellStyle name="Currency 3 3 4 2 9" xfId="61540"/>
    <cellStyle name="Currency 3 3 4 3" xfId="15588"/>
    <cellStyle name="Currency 3 3 4 3 2" xfId="32016"/>
    <cellStyle name="Currency 3 3 4 4" xfId="15589"/>
    <cellStyle name="Currency 3 3 4 4 2" xfId="34057"/>
    <cellStyle name="Currency 3 3 4 5" xfId="15590"/>
    <cellStyle name="Currency 3 3 4 5 2" xfId="37986"/>
    <cellStyle name="Currency 3 3 4 6" xfId="15591"/>
    <cellStyle name="Currency 3 3 4 6 2" xfId="42003"/>
    <cellStyle name="Currency 3 3 4 7" xfId="46139"/>
    <cellStyle name="Currency 3 3 4 8" xfId="50240"/>
    <cellStyle name="Currency 3 3 4 9" xfId="54548"/>
    <cellStyle name="Currency 3 3 5" xfId="15592"/>
    <cellStyle name="Currency 3 3 5 2" xfId="15593"/>
    <cellStyle name="Currency 3 3 5 2 2" xfId="35135"/>
    <cellStyle name="Currency 3 3 5 3" xfId="15594"/>
    <cellStyle name="Currency 3 3 5 3 2" xfId="39041"/>
    <cellStyle name="Currency 3 3 5 4" xfId="15595"/>
    <cellStyle name="Currency 3 3 5 4 2" xfId="43074"/>
    <cellStyle name="Currency 3 3 5 5" xfId="47194"/>
    <cellStyle name="Currency 3 3 5 6" xfId="51313"/>
    <cellStyle name="Currency 3 3 5 7" xfId="55603"/>
    <cellStyle name="Currency 3 3 5 8" xfId="26725"/>
    <cellStyle name="Currency 3 3 5 9" xfId="61541"/>
    <cellStyle name="Currency 3 3 6" xfId="15596"/>
    <cellStyle name="Currency 3 3 6 2" xfId="32009"/>
    <cellStyle name="Currency 3 3 7" xfId="15597"/>
    <cellStyle name="Currency 3 3 7 2" xfId="33170"/>
    <cellStyle name="Currency 3 3 8" xfId="15598"/>
    <cellStyle name="Currency 3 3 8 2" xfId="37073"/>
    <cellStyle name="Currency 3 3 9" xfId="15599"/>
    <cellStyle name="Currency 3 3 9 2" xfId="41083"/>
    <cellStyle name="Currency 3 30" xfId="15600"/>
    <cellStyle name="Currency 3 30 10" xfId="26726"/>
    <cellStyle name="Currency 3 30 11" xfId="61542"/>
    <cellStyle name="Currency 3 30 2" xfId="15601"/>
    <cellStyle name="Currency 3 30 2 2" xfId="15602"/>
    <cellStyle name="Currency 3 30 2 2 2" xfId="36620"/>
    <cellStyle name="Currency 3 30 2 3" xfId="15603"/>
    <cellStyle name="Currency 3 30 2 3 2" xfId="40526"/>
    <cellStyle name="Currency 3 30 2 4" xfId="15604"/>
    <cellStyle name="Currency 3 30 2 4 2" xfId="44587"/>
    <cellStyle name="Currency 3 30 2 5" xfId="48679"/>
    <cellStyle name="Currency 3 30 2 6" xfId="52826"/>
    <cellStyle name="Currency 3 30 2 7" xfId="57088"/>
    <cellStyle name="Currency 3 30 2 8" xfId="26727"/>
    <cellStyle name="Currency 3 30 2 9" xfId="61543"/>
    <cellStyle name="Currency 3 30 3" xfId="15605"/>
    <cellStyle name="Currency 3 30 3 2" xfId="32017"/>
    <cellStyle name="Currency 3 30 4" xfId="15606"/>
    <cellStyle name="Currency 3 30 4 2" xfId="34697"/>
    <cellStyle name="Currency 3 30 5" xfId="15607"/>
    <cellStyle name="Currency 3 30 5 2" xfId="38603"/>
    <cellStyle name="Currency 3 30 6" xfId="15608"/>
    <cellStyle name="Currency 3 30 6 2" xfId="42636"/>
    <cellStyle name="Currency 3 30 7" xfId="46756"/>
    <cellStyle name="Currency 3 30 8" xfId="50875"/>
    <cellStyle name="Currency 3 30 9" xfId="55165"/>
    <cellStyle name="Currency 3 31" xfId="15609"/>
    <cellStyle name="Currency 3 31 10" xfId="26728"/>
    <cellStyle name="Currency 3 31 11" xfId="61544"/>
    <cellStyle name="Currency 3 31 2" xfId="15610"/>
    <cellStyle name="Currency 3 31 2 2" xfId="15611"/>
    <cellStyle name="Currency 3 31 2 2 2" xfId="36678"/>
    <cellStyle name="Currency 3 31 2 3" xfId="15612"/>
    <cellStyle name="Currency 3 31 2 3 2" xfId="40583"/>
    <cellStyle name="Currency 3 31 2 4" xfId="15613"/>
    <cellStyle name="Currency 3 31 2 4 2" xfId="44644"/>
    <cellStyle name="Currency 3 31 2 5" xfId="48736"/>
    <cellStyle name="Currency 3 31 2 6" xfId="52883"/>
    <cellStyle name="Currency 3 31 2 7" xfId="57145"/>
    <cellStyle name="Currency 3 31 2 8" xfId="26729"/>
    <cellStyle name="Currency 3 31 2 9" xfId="61545"/>
    <cellStyle name="Currency 3 31 3" xfId="15614"/>
    <cellStyle name="Currency 3 31 3 2" xfId="32018"/>
    <cellStyle name="Currency 3 31 4" xfId="15615"/>
    <cellStyle name="Currency 3 31 4 2" xfId="34754"/>
    <cellStyle name="Currency 3 31 5" xfId="15616"/>
    <cellStyle name="Currency 3 31 5 2" xfId="38660"/>
    <cellStyle name="Currency 3 31 6" xfId="15617"/>
    <cellStyle name="Currency 3 31 6 2" xfId="42693"/>
    <cellStyle name="Currency 3 31 7" xfId="46813"/>
    <cellStyle name="Currency 3 31 8" xfId="50932"/>
    <cellStyle name="Currency 3 31 9" xfId="55222"/>
    <cellStyle name="Currency 3 32" xfId="15618"/>
    <cellStyle name="Currency 3 32 10" xfId="26730"/>
    <cellStyle name="Currency 3 32 11" xfId="61546"/>
    <cellStyle name="Currency 3 32 2" xfId="15619"/>
    <cellStyle name="Currency 3 32 2 2" xfId="15620"/>
    <cellStyle name="Currency 3 32 2 2 2" xfId="36731"/>
    <cellStyle name="Currency 3 32 2 3" xfId="15621"/>
    <cellStyle name="Currency 3 32 2 3 2" xfId="40636"/>
    <cellStyle name="Currency 3 32 2 4" xfId="15622"/>
    <cellStyle name="Currency 3 32 2 4 2" xfId="44697"/>
    <cellStyle name="Currency 3 32 2 5" xfId="48789"/>
    <cellStyle name="Currency 3 32 2 6" xfId="52936"/>
    <cellStyle name="Currency 3 32 2 7" xfId="57198"/>
    <cellStyle name="Currency 3 32 2 8" xfId="26731"/>
    <cellStyle name="Currency 3 32 2 9" xfId="61547"/>
    <cellStyle name="Currency 3 32 3" xfId="15623"/>
    <cellStyle name="Currency 3 32 3 2" xfId="32019"/>
    <cellStyle name="Currency 3 32 4" xfId="15624"/>
    <cellStyle name="Currency 3 32 4 2" xfId="34807"/>
    <cellStyle name="Currency 3 32 5" xfId="15625"/>
    <cellStyle name="Currency 3 32 5 2" xfId="38713"/>
    <cellStyle name="Currency 3 32 6" xfId="15626"/>
    <cellStyle name="Currency 3 32 6 2" xfId="42746"/>
    <cellStyle name="Currency 3 32 7" xfId="46866"/>
    <cellStyle name="Currency 3 32 8" xfId="50985"/>
    <cellStyle name="Currency 3 32 9" xfId="55275"/>
    <cellStyle name="Currency 3 33" xfId="15627"/>
    <cellStyle name="Currency 3 33 10" xfId="26732"/>
    <cellStyle name="Currency 3 33 11" xfId="61548"/>
    <cellStyle name="Currency 3 33 2" xfId="15628"/>
    <cellStyle name="Currency 3 33 2 2" xfId="15629"/>
    <cellStyle name="Currency 3 33 2 2 2" xfId="36794"/>
    <cellStyle name="Currency 3 33 2 3" xfId="15630"/>
    <cellStyle name="Currency 3 33 2 3 2" xfId="40698"/>
    <cellStyle name="Currency 3 33 2 4" xfId="15631"/>
    <cellStyle name="Currency 3 33 2 4 2" xfId="44759"/>
    <cellStyle name="Currency 3 33 2 5" xfId="48851"/>
    <cellStyle name="Currency 3 33 2 6" xfId="52998"/>
    <cellStyle name="Currency 3 33 2 7" xfId="57260"/>
    <cellStyle name="Currency 3 33 2 8" xfId="26733"/>
    <cellStyle name="Currency 3 33 2 9" xfId="61549"/>
    <cellStyle name="Currency 3 33 3" xfId="15632"/>
    <cellStyle name="Currency 3 33 3 2" xfId="32020"/>
    <cellStyle name="Currency 3 33 4" xfId="15633"/>
    <cellStyle name="Currency 3 33 4 2" xfId="34869"/>
    <cellStyle name="Currency 3 33 5" xfId="15634"/>
    <cellStyle name="Currency 3 33 5 2" xfId="38775"/>
    <cellStyle name="Currency 3 33 6" xfId="15635"/>
    <cellStyle name="Currency 3 33 6 2" xfId="42808"/>
    <cellStyle name="Currency 3 33 7" xfId="46928"/>
    <cellStyle name="Currency 3 33 8" xfId="51047"/>
    <cellStyle name="Currency 3 33 9" xfId="55337"/>
    <cellStyle name="Currency 3 34" xfId="15636"/>
    <cellStyle name="Currency 3 34 10" xfId="26734"/>
    <cellStyle name="Currency 3 34 11" xfId="61550"/>
    <cellStyle name="Currency 3 34 2" xfId="15637"/>
    <cellStyle name="Currency 3 34 2 2" xfId="15638"/>
    <cellStyle name="Currency 3 34 2 2 2" xfId="36851"/>
    <cellStyle name="Currency 3 34 2 3" xfId="15639"/>
    <cellStyle name="Currency 3 34 2 3 2" xfId="40755"/>
    <cellStyle name="Currency 3 34 2 4" xfId="15640"/>
    <cellStyle name="Currency 3 34 2 4 2" xfId="44816"/>
    <cellStyle name="Currency 3 34 2 5" xfId="48908"/>
    <cellStyle name="Currency 3 34 2 6" xfId="53055"/>
    <cellStyle name="Currency 3 34 2 7" xfId="57317"/>
    <cellStyle name="Currency 3 34 2 8" xfId="26735"/>
    <cellStyle name="Currency 3 34 2 9" xfId="61551"/>
    <cellStyle name="Currency 3 34 3" xfId="15641"/>
    <cellStyle name="Currency 3 34 3 2" xfId="32021"/>
    <cellStyle name="Currency 3 34 4" xfId="15642"/>
    <cellStyle name="Currency 3 34 4 2" xfId="34926"/>
    <cellStyle name="Currency 3 34 5" xfId="15643"/>
    <cellStyle name="Currency 3 34 5 2" xfId="38832"/>
    <cellStyle name="Currency 3 34 6" xfId="15644"/>
    <cellStyle name="Currency 3 34 6 2" xfId="42865"/>
    <cellStyle name="Currency 3 34 7" xfId="46985"/>
    <cellStyle name="Currency 3 34 8" xfId="51104"/>
    <cellStyle name="Currency 3 34 9" xfId="55394"/>
    <cellStyle name="Currency 3 35" xfId="15645"/>
    <cellStyle name="Currency 3 35 10" xfId="26736"/>
    <cellStyle name="Currency 3 35 11" xfId="61552"/>
    <cellStyle name="Currency 3 35 2" xfId="15646"/>
    <cellStyle name="Currency 3 35 2 2" xfId="15647"/>
    <cellStyle name="Currency 3 35 2 2 2" xfId="36903"/>
    <cellStyle name="Currency 3 35 2 3" xfId="15648"/>
    <cellStyle name="Currency 3 35 2 3 2" xfId="40807"/>
    <cellStyle name="Currency 3 35 2 4" xfId="15649"/>
    <cellStyle name="Currency 3 35 2 4 2" xfId="44868"/>
    <cellStyle name="Currency 3 35 2 5" xfId="48960"/>
    <cellStyle name="Currency 3 35 2 6" xfId="53107"/>
    <cellStyle name="Currency 3 35 2 7" xfId="57369"/>
    <cellStyle name="Currency 3 35 2 8" xfId="26737"/>
    <cellStyle name="Currency 3 35 2 9" xfId="61553"/>
    <cellStyle name="Currency 3 35 3" xfId="15650"/>
    <cellStyle name="Currency 3 35 3 2" xfId="32022"/>
    <cellStyle name="Currency 3 35 4" xfId="15651"/>
    <cellStyle name="Currency 3 35 4 2" xfId="34978"/>
    <cellStyle name="Currency 3 35 5" xfId="15652"/>
    <cellStyle name="Currency 3 35 5 2" xfId="38884"/>
    <cellStyle name="Currency 3 35 6" xfId="15653"/>
    <cellStyle name="Currency 3 35 6 2" xfId="42917"/>
    <cellStyle name="Currency 3 35 7" xfId="47037"/>
    <cellStyle name="Currency 3 35 8" xfId="51156"/>
    <cellStyle name="Currency 3 35 9" xfId="55446"/>
    <cellStyle name="Currency 3 36" xfId="15654"/>
    <cellStyle name="Currency 3 36 10" xfId="26738"/>
    <cellStyle name="Currency 3 36 11" xfId="61554"/>
    <cellStyle name="Currency 3 36 2" xfId="15655"/>
    <cellStyle name="Currency 3 36 2 2" xfId="15656"/>
    <cellStyle name="Currency 3 36 2 2 2" xfId="36955"/>
    <cellStyle name="Currency 3 36 2 3" xfId="15657"/>
    <cellStyle name="Currency 3 36 2 3 2" xfId="40859"/>
    <cellStyle name="Currency 3 36 2 4" xfId="15658"/>
    <cellStyle name="Currency 3 36 2 4 2" xfId="44920"/>
    <cellStyle name="Currency 3 36 2 5" xfId="49012"/>
    <cellStyle name="Currency 3 36 2 6" xfId="53159"/>
    <cellStyle name="Currency 3 36 2 7" xfId="57421"/>
    <cellStyle name="Currency 3 36 2 8" xfId="26739"/>
    <cellStyle name="Currency 3 36 2 9" xfId="61555"/>
    <cellStyle name="Currency 3 36 3" xfId="15659"/>
    <cellStyle name="Currency 3 36 3 2" xfId="32023"/>
    <cellStyle name="Currency 3 36 4" xfId="15660"/>
    <cellStyle name="Currency 3 36 4 2" xfId="35030"/>
    <cellStyle name="Currency 3 36 5" xfId="15661"/>
    <cellStyle name="Currency 3 36 5 2" xfId="38936"/>
    <cellStyle name="Currency 3 36 6" xfId="15662"/>
    <cellStyle name="Currency 3 36 6 2" xfId="42969"/>
    <cellStyle name="Currency 3 36 7" xfId="47089"/>
    <cellStyle name="Currency 3 36 8" xfId="51208"/>
    <cellStyle name="Currency 3 36 9" xfId="55498"/>
    <cellStyle name="Currency 3 37" xfId="15663"/>
    <cellStyle name="Currency 3 37 2" xfId="15664"/>
    <cellStyle name="Currency 3 37 2 2" xfId="35084"/>
    <cellStyle name="Currency 3 37 3" xfId="15665"/>
    <cellStyle name="Currency 3 37 3 2" xfId="38990"/>
    <cellStyle name="Currency 3 37 4" xfId="15666"/>
    <cellStyle name="Currency 3 37 4 2" xfId="43023"/>
    <cellStyle name="Currency 3 37 5" xfId="47143"/>
    <cellStyle name="Currency 3 37 6" xfId="51262"/>
    <cellStyle name="Currency 3 37 7" xfId="55552"/>
    <cellStyle name="Currency 3 37 8" xfId="26740"/>
    <cellStyle name="Currency 3 37 9" xfId="61556"/>
    <cellStyle name="Currency 3 38" xfId="15667"/>
    <cellStyle name="Currency 3 38 2" xfId="15668"/>
    <cellStyle name="Currency 3 38 2 2" xfId="35094"/>
    <cellStyle name="Currency 3 38 3" xfId="15669"/>
    <cellStyle name="Currency 3 38 3 2" xfId="39000"/>
    <cellStyle name="Currency 3 38 4" xfId="15670"/>
    <cellStyle name="Currency 3 38 4 2" xfId="43033"/>
    <cellStyle name="Currency 3 38 5" xfId="47153"/>
    <cellStyle name="Currency 3 38 6" xfId="51272"/>
    <cellStyle name="Currency 3 38 7" xfId="55562"/>
    <cellStyle name="Currency 3 38 8" xfId="26741"/>
    <cellStyle name="Currency 3 38 9" xfId="61557"/>
    <cellStyle name="Currency 3 39" xfId="15671"/>
    <cellStyle name="Currency 3 39 2" xfId="15672"/>
    <cellStyle name="Currency 3 39 2 2" xfId="37009"/>
    <cellStyle name="Currency 3 39 3" xfId="15673"/>
    <cellStyle name="Currency 3 39 3 2" xfId="40913"/>
    <cellStyle name="Currency 3 39 4" xfId="15674"/>
    <cellStyle name="Currency 3 39 4 2" xfId="44974"/>
    <cellStyle name="Currency 3 39 5" xfId="49066"/>
    <cellStyle name="Currency 3 39 6" xfId="53213"/>
    <cellStyle name="Currency 3 39 7" xfId="57475"/>
    <cellStyle name="Currency 3 39 8" xfId="26742"/>
    <cellStyle name="Currency 3 39 9" xfId="61558"/>
    <cellStyle name="Currency 3 4" xfId="15675"/>
    <cellStyle name="Currency 3 4 10" xfId="45311"/>
    <cellStyle name="Currency 3 4 11" xfId="49367"/>
    <cellStyle name="Currency 3 4 12" xfId="53891"/>
    <cellStyle name="Currency 3 4 13" xfId="26743"/>
    <cellStyle name="Currency 3 4 14" xfId="61559"/>
    <cellStyle name="Currency 3 4 2" xfId="15676"/>
    <cellStyle name="Currency 3 4 2 10" xfId="49484"/>
    <cellStyle name="Currency 3 4 2 11" xfId="53885"/>
    <cellStyle name="Currency 3 4 2 12" xfId="26744"/>
    <cellStyle name="Currency 3 4 2 13" xfId="61560"/>
    <cellStyle name="Currency 3 4 2 2" xfId="15677"/>
    <cellStyle name="Currency 3 4 2 2 10" xfId="54034"/>
    <cellStyle name="Currency 3 4 2 2 11" xfId="26745"/>
    <cellStyle name="Currency 3 4 2 2 12" xfId="61561"/>
    <cellStyle name="Currency 3 4 2 2 2" xfId="15678"/>
    <cellStyle name="Currency 3 4 2 2 2 10" xfId="26746"/>
    <cellStyle name="Currency 3 4 2 2 2 11" xfId="61562"/>
    <cellStyle name="Currency 3 4 2 2 2 2" xfId="15679"/>
    <cellStyle name="Currency 3 4 2 2 2 2 2" xfId="15680"/>
    <cellStyle name="Currency 3 4 2 2 2 2 2 2" xfId="36003"/>
    <cellStyle name="Currency 3 4 2 2 2 2 3" xfId="15681"/>
    <cellStyle name="Currency 3 4 2 2 2 2 3 2" xfId="39909"/>
    <cellStyle name="Currency 3 4 2 2 2 2 4" xfId="15682"/>
    <cellStyle name="Currency 3 4 2 2 2 2 4 2" xfId="43955"/>
    <cellStyle name="Currency 3 4 2 2 2 2 5" xfId="48062"/>
    <cellStyle name="Currency 3 4 2 2 2 2 6" xfId="52194"/>
    <cellStyle name="Currency 3 4 2 2 2 2 7" xfId="56471"/>
    <cellStyle name="Currency 3 4 2 2 2 2 8" xfId="26747"/>
    <cellStyle name="Currency 3 4 2 2 2 2 9" xfId="61563"/>
    <cellStyle name="Currency 3 4 2 2 2 3" xfId="15683"/>
    <cellStyle name="Currency 3 4 2 2 2 3 2" xfId="32027"/>
    <cellStyle name="Currency 3 4 2 2 2 4" xfId="15684"/>
    <cellStyle name="Currency 3 4 2 2 2 4 2" xfId="34058"/>
    <cellStyle name="Currency 3 4 2 2 2 5" xfId="15685"/>
    <cellStyle name="Currency 3 4 2 2 2 5 2" xfId="37987"/>
    <cellStyle name="Currency 3 4 2 2 2 6" xfId="15686"/>
    <cellStyle name="Currency 3 4 2 2 2 6 2" xfId="42004"/>
    <cellStyle name="Currency 3 4 2 2 2 7" xfId="46140"/>
    <cellStyle name="Currency 3 4 2 2 2 8" xfId="50241"/>
    <cellStyle name="Currency 3 4 2 2 2 9" xfId="54549"/>
    <cellStyle name="Currency 3 4 2 2 3" xfId="15687"/>
    <cellStyle name="Currency 3 4 2 2 3 2" xfId="15688"/>
    <cellStyle name="Currency 3 4 2 2 3 2 2" xfId="35473"/>
    <cellStyle name="Currency 3 4 2 2 3 3" xfId="15689"/>
    <cellStyle name="Currency 3 4 2 2 3 3 2" xfId="39379"/>
    <cellStyle name="Currency 3 4 2 2 3 4" xfId="15690"/>
    <cellStyle name="Currency 3 4 2 2 3 4 2" xfId="43421"/>
    <cellStyle name="Currency 3 4 2 2 3 5" xfId="47532"/>
    <cellStyle name="Currency 3 4 2 2 3 6" xfId="51660"/>
    <cellStyle name="Currency 3 4 2 2 3 7" xfId="55941"/>
    <cellStyle name="Currency 3 4 2 2 3 8" xfId="26748"/>
    <cellStyle name="Currency 3 4 2 2 3 9" xfId="61564"/>
    <cellStyle name="Currency 3 4 2 2 4" xfId="15691"/>
    <cellStyle name="Currency 3 4 2 2 4 2" xfId="32026"/>
    <cellStyle name="Currency 3 4 2 2 5" xfId="15692"/>
    <cellStyle name="Currency 3 4 2 2 5 2" xfId="33486"/>
    <cellStyle name="Currency 3 4 2 2 6" xfId="15693"/>
    <cellStyle name="Currency 3 4 2 2 6 2" xfId="37461"/>
    <cellStyle name="Currency 3 4 2 2 7" xfId="15694"/>
    <cellStyle name="Currency 3 4 2 2 7 2" xfId="41475"/>
    <cellStyle name="Currency 3 4 2 2 8" xfId="45615"/>
    <cellStyle name="Currency 3 4 2 2 9" xfId="49706"/>
    <cellStyle name="Currency 3 4 2 3" xfId="15695"/>
    <cellStyle name="Currency 3 4 2 3 10" xfId="26749"/>
    <cellStyle name="Currency 3 4 2 3 11" xfId="61565"/>
    <cellStyle name="Currency 3 4 2 3 2" xfId="15696"/>
    <cellStyle name="Currency 3 4 2 3 2 2" xfId="15697"/>
    <cellStyle name="Currency 3 4 2 3 2 2 2" xfId="36004"/>
    <cellStyle name="Currency 3 4 2 3 2 3" xfId="15698"/>
    <cellStyle name="Currency 3 4 2 3 2 3 2" xfId="39910"/>
    <cellStyle name="Currency 3 4 2 3 2 4" xfId="15699"/>
    <cellStyle name="Currency 3 4 2 3 2 4 2" xfId="43956"/>
    <cellStyle name="Currency 3 4 2 3 2 5" xfId="48063"/>
    <cellStyle name="Currency 3 4 2 3 2 6" xfId="52195"/>
    <cellStyle name="Currency 3 4 2 3 2 7" xfId="56472"/>
    <cellStyle name="Currency 3 4 2 3 2 8" xfId="26750"/>
    <cellStyle name="Currency 3 4 2 3 2 9" xfId="61566"/>
    <cellStyle name="Currency 3 4 2 3 3" xfId="15700"/>
    <cellStyle name="Currency 3 4 2 3 3 2" xfId="32028"/>
    <cellStyle name="Currency 3 4 2 3 4" xfId="15701"/>
    <cellStyle name="Currency 3 4 2 3 4 2" xfId="34059"/>
    <cellStyle name="Currency 3 4 2 3 5" xfId="15702"/>
    <cellStyle name="Currency 3 4 2 3 5 2" xfId="37988"/>
    <cellStyle name="Currency 3 4 2 3 6" xfId="15703"/>
    <cellStyle name="Currency 3 4 2 3 6 2" xfId="42005"/>
    <cellStyle name="Currency 3 4 2 3 7" xfId="46141"/>
    <cellStyle name="Currency 3 4 2 3 8" xfId="50242"/>
    <cellStyle name="Currency 3 4 2 3 9" xfId="54550"/>
    <cellStyle name="Currency 3 4 2 4" xfId="15704"/>
    <cellStyle name="Currency 3 4 2 4 2" xfId="15705"/>
    <cellStyle name="Currency 3 4 2 4 2 2" xfId="35255"/>
    <cellStyle name="Currency 3 4 2 4 3" xfId="15706"/>
    <cellStyle name="Currency 3 4 2 4 3 2" xfId="39161"/>
    <cellStyle name="Currency 3 4 2 4 4" xfId="15707"/>
    <cellStyle name="Currency 3 4 2 4 4 2" xfId="43199"/>
    <cellStyle name="Currency 3 4 2 4 5" xfId="47314"/>
    <cellStyle name="Currency 3 4 2 4 6" xfId="51438"/>
    <cellStyle name="Currency 3 4 2 4 7" xfId="55723"/>
    <cellStyle name="Currency 3 4 2 4 8" xfId="26751"/>
    <cellStyle name="Currency 3 4 2 4 9" xfId="61567"/>
    <cellStyle name="Currency 3 4 2 5" xfId="15708"/>
    <cellStyle name="Currency 3 4 2 5 2" xfId="32025"/>
    <cellStyle name="Currency 3 4 2 6" xfId="15709"/>
    <cellStyle name="Currency 3 4 2 6 2" xfId="33270"/>
    <cellStyle name="Currency 3 4 2 7" xfId="15710"/>
    <cellStyle name="Currency 3 4 2 7 2" xfId="37245"/>
    <cellStyle name="Currency 3 4 2 8" xfId="15711"/>
    <cellStyle name="Currency 3 4 2 8 2" xfId="41259"/>
    <cellStyle name="Currency 3 4 2 9" xfId="45399"/>
    <cellStyle name="Currency 3 4 3" xfId="15712"/>
    <cellStyle name="Currency 3 4 3 10" xfId="53927"/>
    <cellStyle name="Currency 3 4 3 11" xfId="26752"/>
    <cellStyle name="Currency 3 4 3 12" xfId="61568"/>
    <cellStyle name="Currency 3 4 3 2" xfId="15713"/>
    <cellStyle name="Currency 3 4 3 2 10" xfId="26753"/>
    <cellStyle name="Currency 3 4 3 2 11" xfId="61569"/>
    <cellStyle name="Currency 3 4 3 2 2" xfId="15714"/>
    <cellStyle name="Currency 3 4 3 2 2 2" xfId="15715"/>
    <cellStyle name="Currency 3 4 3 2 2 2 2" xfId="36005"/>
    <cellStyle name="Currency 3 4 3 2 2 3" xfId="15716"/>
    <cellStyle name="Currency 3 4 3 2 2 3 2" xfId="39911"/>
    <cellStyle name="Currency 3 4 3 2 2 4" xfId="15717"/>
    <cellStyle name="Currency 3 4 3 2 2 4 2" xfId="43957"/>
    <cellStyle name="Currency 3 4 3 2 2 5" xfId="48064"/>
    <cellStyle name="Currency 3 4 3 2 2 6" xfId="52196"/>
    <cellStyle name="Currency 3 4 3 2 2 7" xfId="56473"/>
    <cellStyle name="Currency 3 4 3 2 2 8" xfId="26754"/>
    <cellStyle name="Currency 3 4 3 2 2 9" xfId="61570"/>
    <cellStyle name="Currency 3 4 3 2 3" xfId="15718"/>
    <cellStyle name="Currency 3 4 3 2 3 2" xfId="32030"/>
    <cellStyle name="Currency 3 4 3 2 4" xfId="15719"/>
    <cellStyle name="Currency 3 4 3 2 4 2" xfId="34060"/>
    <cellStyle name="Currency 3 4 3 2 5" xfId="15720"/>
    <cellStyle name="Currency 3 4 3 2 5 2" xfId="37989"/>
    <cellStyle name="Currency 3 4 3 2 6" xfId="15721"/>
    <cellStyle name="Currency 3 4 3 2 6 2" xfId="42006"/>
    <cellStyle name="Currency 3 4 3 2 7" xfId="46142"/>
    <cellStyle name="Currency 3 4 3 2 8" xfId="50243"/>
    <cellStyle name="Currency 3 4 3 2 9" xfId="54551"/>
    <cellStyle name="Currency 3 4 3 3" xfId="15722"/>
    <cellStyle name="Currency 3 4 3 3 2" xfId="15723"/>
    <cellStyle name="Currency 3 4 3 3 2 2" xfId="35363"/>
    <cellStyle name="Currency 3 4 3 3 3" xfId="15724"/>
    <cellStyle name="Currency 3 4 3 3 3 2" xfId="39269"/>
    <cellStyle name="Currency 3 4 3 3 4" xfId="15725"/>
    <cellStyle name="Currency 3 4 3 3 4 2" xfId="43310"/>
    <cellStyle name="Currency 3 4 3 3 5" xfId="47422"/>
    <cellStyle name="Currency 3 4 3 3 6" xfId="51549"/>
    <cellStyle name="Currency 3 4 3 3 7" xfId="55831"/>
    <cellStyle name="Currency 3 4 3 3 8" xfId="26755"/>
    <cellStyle name="Currency 3 4 3 3 9" xfId="61571"/>
    <cellStyle name="Currency 3 4 3 4" xfId="15726"/>
    <cellStyle name="Currency 3 4 3 4 2" xfId="32029"/>
    <cellStyle name="Currency 3 4 3 5" xfId="15727"/>
    <cellStyle name="Currency 3 4 3 5 2" xfId="33376"/>
    <cellStyle name="Currency 3 4 3 6" xfId="15728"/>
    <cellStyle name="Currency 3 4 3 6 2" xfId="37351"/>
    <cellStyle name="Currency 3 4 3 7" xfId="15729"/>
    <cellStyle name="Currency 3 4 3 7 2" xfId="41365"/>
    <cellStyle name="Currency 3 4 3 8" xfId="45505"/>
    <cellStyle name="Currency 3 4 3 9" xfId="49595"/>
    <cellStyle name="Currency 3 4 4" xfId="15730"/>
    <cellStyle name="Currency 3 4 4 10" xfId="26756"/>
    <cellStyle name="Currency 3 4 4 11" xfId="61572"/>
    <cellStyle name="Currency 3 4 4 2" xfId="15731"/>
    <cellStyle name="Currency 3 4 4 2 2" xfId="15732"/>
    <cellStyle name="Currency 3 4 4 2 2 2" xfId="36006"/>
    <cellStyle name="Currency 3 4 4 2 3" xfId="15733"/>
    <cellStyle name="Currency 3 4 4 2 3 2" xfId="39912"/>
    <cellStyle name="Currency 3 4 4 2 4" xfId="15734"/>
    <cellStyle name="Currency 3 4 4 2 4 2" xfId="43958"/>
    <cellStyle name="Currency 3 4 4 2 5" xfId="48065"/>
    <cellStyle name="Currency 3 4 4 2 6" xfId="52197"/>
    <cellStyle name="Currency 3 4 4 2 7" xfId="56474"/>
    <cellStyle name="Currency 3 4 4 2 8" xfId="26757"/>
    <cellStyle name="Currency 3 4 4 2 9" xfId="61573"/>
    <cellStyle name="Currency 3 4 4 3" xfId="15735"/>
    <cellStyle name="Currency 3 4 4 3 2" xfId="32031"/>
    <cellStyle name="Currency 3 4 4 4" xfId="15736"/>
    <cellStyle name="Currency 3 4 4 4 2" xfId="34061"/>
    <cellStyle name="Currency 3 4 4 5" xfId="15737"/>
    <cellStyle name="Currency 3 4 4 5 2" xfId="37990"/>
    <cellStyle name="Currency 3 4 4 6" xfId="15738"/>
    <cellStyle name="Currency 3 4 4 6 2" xfId="42007"/>
    <cellStyle name="Currency 3 4 4 7" xfId="46143"/>
    <cellStyle name="Currency 3 4 4 8" xfId="50244"/>
    <cellStyle name="Currency 3 4 4 9" xfId="54552"/>
    <cellStyle name="Currency 3 4 5" xfId="15739"/>
    <cellStyle name="Currency 3 4 5 2" xfId="15740"/>
    <cellStyle name="Currency 3 4 5 2 2" xfId="35145"/>
    <cellStyle name="Currency 3 4 5 3" xfId="15741"/>
    <cellStyle name="Currency 3 4 5 3 2" xfId="39051"/>
    <cellStyle name="Currency 3 4 5 4" xfId="15742"/>
    <cellStyle name="Currency 3 4 5 4 2" xfId="43084"/>
    <cellStyle name="Currency 3 4 5 5" xfId="47204"/>
    <cellStyle name="Currency 3 4 5 6" xfId="51323"/>
    <cellStyle name="Currency 3 4 5 7" xfId="55613"/>
    <cellStyle name="Currency 3 4 5 8" xfId="26758"/>
    <cellStyle name="Currency 3 4 5 9" xfId="61574"/>
    <cellStyle name="Currency 3 4 6" xfId="15743"/>
    <cellStyle name="Currency 3 4 6 2" xfId="32024"/>
    <cellStyle name="Currency 3 4 7" xfId="15744"/>
    <cellStyle name="Currency 3 4 7 2" xfId="33177"/>
    <cellStyle name="Currency 3 4 8" xfId="15745"/>
    <cellStyle name="Currency 3 4 8 2" xfId="37154"/>
    <cellStyle name="Currency 3 4 9" xfId="15746"/>
    <cellStyle name="Currency 3 4 9 2" xfId="41167"/>
    <cellStyle name="Currency 3 40" xfId="15747"/>
    <cellStyle name="Currency 3 40 2" xfId="15748"/>
    <cellStyle name="Currency 3 40 2 2" xfId="37065"/>
    <cellStyle name="Currency 3 40 3" xfId="15749"/>
    <cellStyle name="Currency 3 40 3 2" xfId="40969"/>
    <cellStyle name="Currency 3 40 4" xfId="45030"/>
    <cellStyle name="Currency 3 40 5" xfId="49122"/>
    <cellStyle name="Currency 3 40 6" xfId="53269"/>
    <cellStyle name="Currency 3 40 7" xfId="57531"/>
    <cellStyle name="Currency 3 40 8" xfId="31971"/>
    <cellStyle name="Currency 3 41" xfId="15750"/>
    <cellStyle name="Currency 3 41 2" xfId="15751"/>
    <cellStyle name="Currency 3 41 2 2" xfId="41026"/>
    <cellStyle name="Currency 3 41 3" xfId="45088"/>
    <cellStyle name="Currency 3 41 4" xfId="49180"/>
    <cellStyle name="Currency 3 41 5" xfId="53327"/>
    <cellStyle name="Currency 3 41 6" xfId="57589"/>
    <cellStyle name="Currency 3 41 7" xfId="33131"/>
    <cellStyle name="Currency 3 42" xfId="15752"/>
    <cellStyle name="Currency 3 42 2" xfId="45149"/>
    <cellStyle name="Currency 3 42 3" xfId="49242"/>
    <cellStyle name="Currency 3 42 4" xfId="53389"/>
    <cellStyle name="Currency 3 42 5" xfId="57651"/>
    <cellStyle name="Currency 3 42 6" xfId="37142"/>
    <cellStyle name="Currency 3 43" xfId="15753"/>
    <cellStyle name="Currency 3 43 2" xfId="49300"/>
    <cellStyle name="Currency 3 43 3" xfId="53447"/>
    <cellStyle name="Currency 3 43 4" xfId="57709"/>
    <cellStyle name="Currency 3 43 5" xfId="41152"/>
    <cellStyle name="Currency 3 44" xfId="45289"/>
    <cellStyle name="Currency 3 44 2" xfId="53506"/>
    <cellStyle name="Currency 3 44 3" xfId="57768"/>
    <cellStyle name="Currency 3 45" xfId="49314"/>
    <cellStyle name="Currency 3 46" xfId="53627"/>
    <cellStyle name="Currency 3 47" xfId="26635"/>
    <cellStyle name="Currency 3 48" xfId="61451"/>
    <cellStyle name="Currency 3 5" xfId="15754"/>
    <cellStyle name="Currency 3 5 10" xfId="45316"/>
    <cellStyle name="Currency 3 5 11" xfId="49379"/>
    <cellStyle name="Currency 3 5 12" xfId="53879"/>
    <cellStyle name="Currency 3 5 13" xfId="26759"/>
    <cellStyle name="Currency 3 5 14" xfId="61575"/>
    <cellStyle name="Currency 3 5 2" xfId="15755"/>
    <cellStyle name="Currency 3 5 2 10" xfId="49496"/>
    <cellStyle name="Currency 3 5 2 11" xfId="53651"/>
    <cellStyle name="Currency 3 5 2 12" xfId="26760"/>
    <cellStyle name="Currency 3 5 2 13" xfId="61576"/>
    <cellStyle name="Currency 3 5 2 2" xfId="15756"/>
    <cellStyle name="Currency 3 5 2 2 10" xfId="54046"/>
    <cellStyle name="Currency 3 5 2 2 11" xfId="26761"/>
    <cellStyle name="Currency 3 5 2 2 12" xfId="61577"/>
    <cellStyle name="Currency 3 5 2 2 2" xfId="15757"/>
    <cellStyle name="Currency 3 5 2 2 2 10" xfId="26762"/>
    <cellStyle name="Currency 3 5 2 2 2 11" xfId="61578"/>
    <cellStyle name="Currency 3 5 2 2 2 2" xfId="15758"/>
    <cellStyle name="Currency 3 5 2 2 2 2 2" xfId="15759"/>
    <cellStyle name="Currency 3 5 2 2 2 2 2 2" xfId="36007"/>
    <cellStyle name="Currency 3 5 2 2 2 2 3" xfId="15760"/>
    <cellStyle name="Currency 3 5 2 2 2 2 3 2" xfId="39913"/>
    <cellStyle name="Currency 3 5 2 2 2 2 4" xfId="15761"/>
    <cellStyle name="Currency 3 5 2 2 2 2 4 2" xfId="43959"/>
    <cellStyle name="Currency 3 5 2 2 2 2 5" xfId="48066"/>
    <cellStyle name="Currency 3 5 2 2 2 2 6" xfId="52198"/>
    <cellStyle name="Currency 3 5 2 2 2 2 7" xfId="56475"/>
    <cellStyle name="Currency 3 5 2 2 2 2 8" xfId="26763"/>
    <cellStyle name="Currency 3 5 2 2 2 2 9" xfId="61579"/>
    <cellStyle name="Currency 3 5 2 2 2 3" xfId="15762"/>
    <cellStyle name="Currency 3 5 2 2 2 3 2" xfId="32035"/>
    <cellStyle name="Currency 3 5 2 2 2 4" xfId="15763"/>
    <cellStyle name="Currency 3 5 2 2 2 4 2" xfId="34062"/>
    <cellStyle name="Currency 3 5 2 2 2 5" xfId="15764"/>
    <cellStyle name="Currency 3 5 2 2 2 5 2" xfId="37991"/>
    <cellStyle name="Currency 3 5 2 2 2 6" xfId="15765"/>
    <cellStyle name="Currency 3 5 2 2 2 6 2" xfId="42008"/>
    <cellStyle name="Currency 3 5 2 2 2 7" xfId="46144"/>
    <cellStyle name="Currency 3 5 2 2 2 8" xfId="50245"/>
    <cellStyle name="Currency 3 5 2 2 2 9" xfId="54553"/>
    <cellStyle name="Currency 3 5 2 2 3" xfId="15766"/>
    <cellStyle name="Currency 3 5 2 2 3 2" xfId="15767"/>
    <cellStyle name="Currency 3 5 2 2 3 2 2" xfId="35485"/>
    <cellStyle name="Currency 3 5 2 2 3 3" xfId="15768"/>
    <cellStyle name="Currency 3 5 2 2 3 3 2" xfId="39391"/>
    <cellStyle name="Currency 3 5 2 2 3 4" xfId="15769"/>
    <cellStyle name="Currency 3 5 2 2 3 4 2" xfId="43433"/>
    <cellStyle name="Currency 3 5 2 2 3 5" xfId="47544"/>
    <cellStyle name="Currency 3 5 2 2 3 6" xfId="51672"/>
    <cellStyle name="Currency 3 5 2 2 3 7" xfId="55953"/>
    <cellStyle name="Currency 3 5 2 2 3 8" xfId="26764"/>
    <cellStyle name="Currency 3 5 2 2 3 9" xfId="61580"/>
    <cellStyle name="Currency 3 5 2 2 4" xfId="15770"/>
    <cellStyle name="Currency 3 5 2 2 4 2" xfId="32034"/>
    <cellStyle name="Currency 3 5 2 2 5" xfId="15771"/>
    <cellStyle name="Currency 3 5 2 2 5 2" xfId="33498"/>
    <cellStyle name="Currency 3 5 2 2 6" xfId="15772"/>
    <cellStyle name="Currency 3 5 2 2 6 2" xfId="37473"/>
    <cellStyle name="Currency 3 5 2 2 7" xfId="15773"/>
    <cellStyle name="Currency 3 5 2 2 7 2" xfId="41487"/>
    <cellStyle name="Currency 3 5 2 2 8" xfId="45627"/>
    <cellStyle name="Currency 3 5 2 2 9" xfId="49718"/>
    <cellStyle name="Currency 3 5 2 3" xfId="15774"/>
    <cellStyle name="Currency 3 5 2 3 10" xfId="26765"/>
    <cellStyle name="Currency 3 5 2 3 11" xfId="61581"/>
    <cellStyle name="Currency 3 5 2 3 2" xfId="15775"/>
    <cellStyle name="Currency 3 5 2 3 2 2" xfId="15776"/>
    <cellStyle name="Currency 3 5 2 3 2 2 2" xfId="36008"/>
    <cellStyle name="Currency 3 5 2 3 2 3" xfId="15777"/>
    <cellStyle name="Currency 3 5 2 3 2 3 2" xfId="39914"/>
    <cellStyle name="Currency 3 5 2 3 2 4" xfId="15778"/>
    <cellStyle name="Currency 3 5 2 3 2 4 2" xfId="43960"/>
    <cellStyle name="Currency 3 5 2 3 2 5" xfId="48067"/>
    <cellStyle name="Currency 3 5 2 3 2 6" xfId="52199"/>
    <cellStyle name="Currency 3 5 2 3 2 7" xfId="56476"/>
    <cellStyle name="Currency 3 5 2 3 2 8" xfId="26766"/>
    <cellStyle name="Currency 3 5 2 3 2 9" xfId="61582"/>
    <cellStyle name="Currency 3 5 2 3 3" xfId="15779"/>
    <cellStyle name="Currency 3 5 2 3 3 2" xfId="32036"/>
    <cellStyle name="Currency 3 5 2 3 4" xfId="15780"/>
    <cellStyle name="Currency 3 5 2 3 4 2" xfId="34063"/>
    <cellStyle name="Currency 3 5 2 3 5" xfId="15781"/>
    <cellStyle name="Currency 3 5 2 3 5 2" xfId="37992"/>
    <cellStyle name="Currency 3 5 2 3 6" xfId="15782"/>
    <cellStyle name="Currency 3 5 2 3 6 2" xfId="42009"/>
    <cellStyle name="Currency 3 5 2 3 7" xfId="46145"/>
    <cellStyle name="Currency 3 5 2 3 8" xfId="50246"/>
    <cellStyle name="Currency 3 5 2 3 9" xfId="54554"/>
    <cellStyle name="Currency 3 5 2 4" xfId="15783"/>
    <cellStyle name="Currency 3 5 2 4 2" xfId="15784"/>
    <cellStyle name="Currency 3 5 2 4 2 2" xfId="35267"/>
    <cellStyle name="Currency 3 5 2 4 3" xfId="15785"/>
    <cellStyle name="Currency 3 5 2 4 3 2" xfId="39173"/>
    <cellStyle name="Currency 3 5 2 4 4" xfId="15786"/>
    <cellStyle name="Currency 3 5 2 4 4 2" xfId="43211"/>
    <cellStyle name="Currency 3 5 2 4 5" xfId="47326"/>
    <cellStyle name="Currency 3 5 2 4 6" xfId="51450"/>
    <cellStyle name="Currency 3 5 2 4 7" xfId="55735"/>
    <cellStyle name="Currency 3 5 2 4 8" xfId="26767"/>
    <cellStyle name="Currency 3 5 2 4 9" xfId="61583"/>
    <cellStyle name="Currency 3 5 2 5" xfId="15787"/>
    <cellStyle name="Currency 3 5 2 5 2" xfId="32033"/>
    <cellStyle name="Currency 3 5 2 6" xfId="15788"/>
    <cellStyle name="Currency 3 5 2 6 2" xfId="33282"/>
    <cellStyle name="Currency 3 5 2 7" xfId="15789"/>
    <cellStyle name="Currency 3 5 2 7 2" xfId="37257"/>
    <cellStyle name="Currency 3 5 2 8" xfId="15790"/>
    <cellStyle name="Currency 3 5 2 8 2" xfId="41271"/>
    <cellStyle name="Currency 3 5 2 9" xfId="45411"/>
    <cellStyle name="Currency 3 5 3" xfId="15791"/>
    <cellStyle name="Currency 3 5 3 10" xfId="53939"/>
    <cellStyle name="Currency 3 5 3 11" xfId="26768"/>
    <cellStyle name="Currency 3 5 3 12" xfId="61584"/>
    <cellStyle name="Currency 3 5 3 2" xfId="15792"/>
    <cellStyle name="Currency 3 5 3 2 10" xfId="26769"/>
    <cellStyle name="Currency 3 5 3 2 11" xfId="61585"/>
    <cellStyle name="Currency 3 5 3 2 2" xfId="15793"/>
    <cellStyle name="Currency 3 5 3 2 2 2" xfId="15794"/>
    <cellStyle name="Currency 3 5 3 2 2 2 2" xfId="36009"/>
    <cellStyle name="Currency 3 5 3 2 2 3" xfId="15795"/>
    <cellStyle name="Currency 3 5 3 2 2 3 2" xfId="39915"/>
    <cellStyle name="Currency 3 5 3 2 2 4" xfId="15796"/>
    <cellStyle name="Currency 3 5 3 2 2 4 2" xfId="43961"/>
    <cellStyle name="Currency 3 5 3 2 2 5" xfId="48068"/>
    <cellStyle name="Currency 3 5 3 2 2 6" xfId="52200"/>
    <cellStyle name="Currency 3 5 3 2 2 7" xfId="56477"/>
    <cellStyle name="Currency 3 5 3 2 2 8" xfId="26770"/>
    <cellStyle name="Currency 3 5 3 2 2 9" xfId="61586"/>
    <cellStyle name="Currency 3 5 3 2 3" xfId="15797"/>
    <cellStyle name="Currency 3 5 3 2 3 2" xfId="32038"/>
    <cellStyle name="Currency 3 5 3 2 4" xfId="15798"/>
    <cellStyle name="Currency 3 5 3 2 4 2" xfId="34064"/>
    <cellStyle name="Currency 3 5 3 2 5" xfId="15799"/>
    <cellStyle name="Currency 3 5 3 2 5 2" xfId="37993"/>
    <cellStyle name="Currency 3 5 3 2 6" xfId="15800"/>
    <cellStyle name="Currency 3 5 3 2 6 2" xfId="42010"/>
    <cellStyle name="Currency 3 5 3 2 7" xfId="46146"/>
    <cellStyle name="Currency 3 5 3 2 8" xfId="50247"/>
    <cellStyle name="Currency 3 5 3 2 9" xfId="54555"/>
    <cellStyle name="Currency 3 5 3 3" xfId="15801"/>
    <cellStyle name="Currency 3 5 3 3 2" xfId="15802"/>
    <cellStyle name="Currency 3 5 3 3 2 2" xfId="35375"/>
    <cellStyle name="Currency 3 5 3 3 3" xfId="15803"/>
    <cellStyle name="Currency 3 5 3 3 3 2" xfId="39281"/>
    <cellStyle name="Currency 3 5 3 3 4" xfId="15804"/>
    <cellStyle name="Currency 3 5 3 3 4 2" xfId="43322"/>
    <cellStyle name="Currency 3 5 3 3 5" xfId="47434"/>
    <cellStyle name="Currency 3 5 3 3 6" xfId="51561"/>
    <cellStyle name="Currency 3 5 3 3 7" xfId="55843"/>
    <cellStyle name="Currency 3 5 3 3 8" xfId="26771"/>
    <cellStyle name="Currency 3 5 3 3 9" xfId="61587"/>
    <cellStyle name="Currency 3 5 3 4" xfId="15805"/>
    <cellStyle name="Currency 3 5 3 4 2" xfId="32037"/>
    <cellStyle name="Currency 3 5 3 5" xfId="15806"/>
    <cellStyle name="Currency 3 5 3 5 2" xfId="33388"/>
    <cellStyle name="Currency 3 5 3 6" xfId="15807"/>
    <cellStyle name="Currency 3 5 3 6 2" xfId="37363"/>
    <cellStyle name="Currency 3 5 3 7" xfId="15808"/>
    <cellStyle name="Currency 3 5 3 7 2" xfId="41377"/>
    <cellStyle name="Currency 3 5 3 8" xfId="45517"/>
    <cellStyle name="Currency 3 5 3 9" xfId="49607"/>
    <cellStyle name="Currency 3 5 4" xfId="15809"/>
    <cellStyle name="Currency 3 5 4 10" xfId="26772"/>
    <cellStyle name="Currency 3 5 4 11" xfId="61588"/>
    <cellStyle name="Currency 3 5 4 2" xfId="15810"/>
    <cellStyle name="Currency 3 5 4 2 2" xfId="15811"/>
    <cellStyle name="Currency 3 5 4 2 2 2" xfId="36010"/>
    <cellStyle name="Currency 3 5 4 2 3" xfId="15812"/>
    <cellStyle name="Currency 3 5 4 2 3 2" xfId="39916"/>
    <cellStyle name="Currency 3 5 4 2 4" xfId="15813"/>
    <cellStyle name="Currency 3 5 4 2 4 2" xfId="43962"/>
    <cellStyle name="Currency 3 5 4 2 5" xfId="48069"/>
    <cellStyle name="Currency 3 5 4 2 6" xfId="52201"/>
    <cellStyle name="Currency 3 5 4 2 7" xfId="56478"/>
    <cellStyle name="Currency 3 5 4 2 8" xfId="26773"/>
    <cellStyle name="Currency 3 5 4 2 9" xfId="61589"/>
    <cellStyle name="Currency 3 5 4 3" xfId="15814"/>
    <cellStyle name="Currency 3 5 4 3 2" xfId="32039"/>
    <cellStyle name="Currency 3 5 4 4" xfId="15815"/>
    <cellStyle name="Currency 3 5 4 4 2" xfId="34065"/>
    <cellStyle name="Currency 3 5 4 5" xfId="15816"/>
    <cellStyle name="Currency 3 5 4 5 2" xfId="37994"/>
    <cellStyle name="Currency 3 5 4 6" xfId="15817"/>
    <cellStyle name="Currency 3 5 4 6 2" xfId="42011"/>
    <cellStyle name="Currency 3 5 4 7" xfId="46147"/>
    <cellStyle name="Currency 3 5 4 8" xfId="50248"/>
    <cellStyle name="Currency 3 5 4 9" xfId="54556"/>
    <cellStyle name="Currency 3 5 5" xfId="15818"/>
    <cellStyle name="Currency 3 5 5 2" xfId="15819"/>
    <cellStyle name="Currency 3 5 5 2 2" xfId="35157"/>
    <cellStyle name="Currency 3 5 5 3" xfId="15820"/>
    <cellStyle name="Currency 3 5 5 3 2" xfId="39063"/>
    <cellStyle name="Currency 3 5 5 4" xfId="15821"/>
    <cellStyle name="Currency 3 5 5 4 2" xfId="43096"/>
    <cellStyle name="Currency 3 5 5 5" xfId="47216"/>
    <cellStyle name="Currency 3 5 5 6" xfId="51335"/>
    <cellStyle name="Currency 3 5 5 7" xfId="55625"/>
    <cellStyle name="Currency 3 5 5 8" xfId="26774"/>
    <cellStyle name="Currency 3 5 5 9" xfId="61590"/>
    <cellStyle name="Currency 3 5 6" xfId="15822"/>
    <cellStyle name="Currency 3 5 6 2" xfId="32032"/>
    <cellStyle name="Currency 3 5 7" xfId="15823"/>
    <cellStyle name="Currency 3 5 7 2" xfId="33184"/>
    <cellStyle name="Currency 3 5 8" xfId="15824"/>
    <cellStyle name="Currency 3 5 8 2" xfId="37161"/>
    <cellStyle name="Currency 3 5 9" xfId="15825"/>
    <cellStyle name="Currency 3 5 9 2" xfId="41174"/>
    <cellStyle name="Currency 3 6" xfId="15826"/>
    <cellStyle name="Currency 3 6 10" xfId="45322"/>
    <cellStyle name="Currency 3 6 11" xfId="49389"/>
    <cellStyle name="Currency 3 6 12" xfId="53908"/>
    <cellStyle name="Currency 3 6 13" xfId="26775"/>
    <cellStyle name="Currency 3 6 14" xfId="61591"/>
    <cellStyle name="Currency 3 6 2" xfId="15827"/>
    <cellStyle name="Currency 3 6 2 10" xfId="49506"/>
    <cellStyle name="Currency 3 6 2 11" xfId="53847"/>
    <cellStyle name="Currency 3 6 2 12" xfId="26776"/>
    <cellStyle name="Currency 3 6 2 13" xfId="61592"/>
    <cellStyle name="Currency 3 6 2 2" xfId="15828"/>
    <cellStyle name="Currency 3 6 2 2 10" xfId="54056"/>
    <cellStyle name="Currency 3 6 2 2 11" xfId="26777"/>
    <cellStyle name="Currency 3 6 2 2 12" xfId="61593"/>
    <cellStyle name="Currency 3 6 2 2 2" xfId="15829"/>
    <cellStyle name="Currency 3 6 2 2 2 10" xfId="26778"/>
    <cellStyle name="Currency 3 6 2 2 2 11" xfId="61594"/>
    <cellStyle name="Currency 3 6 2 2 2 2" xfId="15830"/>
    <cellStyle name="Currency 3 6 2 2 2 2 2" xfId="15831"/>
    <cellStyle name="Currency 3 6 2 2 2 2 2 2" xfId="36011"/>
    <cellStyle name="Currency 3 6 2 2 2 2 3" xfId="15832"/>
    <cellStyle name="Currency 3 6 2 2 2 2 3 2" xfId="39917"/>
    <cellStyle name="Currency 3 6 2 2 2 2 4" xfId="15833"/>
    <cellStyle name="Currency 3 6 2 2 2 2 4 2" xfId="43963"/>
    <cellStyle name="Currency 3 6 2 2 2 2 5" xfId="48070"/>
    <cellStyle name="Currency 3 6 2 2 2 2 6" xfId="52202"/>
    <cellStyle name="Currency 3 6 2 2 2 2 7" xfId="56479"/>
    <cellStyle name="Currency 3 6 2 2 2 2 8" xfId="26779"/>
    <cellStyle name="Currency 3 6 2 2 2 2 9" xfId="61595"/>
    <cellStyle name="Currency 3 6 2 2 2 3" xfId="15834"/>
    <cellStyle name="Currency 3 6 2 2 2 3 2" xfId="32043"/>
    <cellStyle name="Currency 3 6 2 2 2 4" xfId="15835"/>
    <cellStyle name="Currency 3 6 2 2 2 4 2" xfId="34066"/>
    <cellStyle name="Currency 3 6 2 2 2 5" xfId="15836"/>
    <cellStyle name="Currency 3 6 2 2 2 5 2" xfId="37995"/>
    <cellStyle name="Currency 3 6 2 2 2 6" xfId="15837"/>
    <cellStyle name="Currency 3 6 2 2 2 6 2" xfId="42012"/>
    <cellStyle name="Currency 3 6 2 2 2 7" xfId="46148"/>
    <cellStyle name="Currency 3 6 2 2 2 8" xfId="50249"/>
    <cellStyle name="Currency 3 6 2 2 2 9" xfId="54557"/>
    <cellStyle name="Currency 3 6 2 2 3" xfId="15838"/>
    <cellStyle name="Currency 3 6 2 2 3 2" xfId="15839"/>
    <cellStyle name="Currency 3 6 2 2 3 2 2" xfId="35495"/>
    <cellStyle name="Currency 3 6 2 2 3 3" xfId="15840"/>
    <cellStyle name="Currency 3 6 2 2 3 3 2" xfId="39401"/>
    <cellStyle name="Currency 3 6 2 2 3 4" xfId="15841"/>
    <cellStyle name="Currency 3 6 2 2 3 4 2" xfId="43443"/>
    <cellStyle name="Currency 3 6 2 2 3 5" xfId="47554"/>
    <cellStyle name="Currency 3 6 2 2 3 6" xfId="51682"/>
    <cellStyle name="Currency 3 6 2 2 3 7" xfId="55963"/>
    <cellStyle name="Currency 3 6 2 2 3 8" xfId="26780"/>
    <cellStyle name="Currency 3 6 2 2 3 9" xfId="61596"/>
    <cellStyle name="Currency 3 6 2 2 4" xfId="15842"/>
    <cellStyle name="Currency 3 6 2 2 4 2" xfId="32042"/>
    <cellStyle name="Currency 3 6 2 2 5" xfId="15843"/>
    <cellStyle name="Currency 3 6 2 2 5 2" xfId="33508"/>
    <cellStyle name="Currency 3 6 2 2 6" xfId="15844"/>
    <cellStyle name="Currency 3 6 2 2 6 2" xfId="37483"/>
    <cellStyle name="Currency 3 6 2 2 7" xfId="15845"/>
    <cellStyle name="Currency 3 6 2 2 7 2" xfId="41497"/>
    <cellStyle name="Currency 3 6 2 2 8" xfId="45637"/>
    <cellStyle name="Currency 3 6 2 2 9" xfId="49728"/>
    <cellStyle name="Currency 3 6 2 3" xfId="15846"/>
    <cellStyle name="Currency 3 6 2 3 10" xfId="26781"/>
    <cellStyle name="Currency 3 6 2 3 11" xfId="61597"/>
    <cellStyle name="Currency 3 6 2 3 2" xfId="15847"/>
    <cellStyle name="Currency 3 6 2 3 2 2" xfId="15848"/>
    <cellStyle name="Currency 3 6 2 3 2 2 2" xfId="36012"/>
    <cellStyle name="Currency 3 6 2 3 2 3" xfId="15849"/>
    <cellStyle name="Currency 3 6 2 3 2 3 2" xfId="39918"/>
    <cellStyle name="Currency 3 6 2 3 2 4" xfId="15850"/>
    <cellStyle name="Currency 3 6 2 3 2 4 2" xfId="43964"/>
    <cellStyle name="Currency 3 6 2 3 2 5" xfId="48071"/>
    <cellStyle name="Currency 3 6 2 3 2 6" xfId="52203"/>
    <cellStyle name="Currency 3 6 2 3 2 7" xfId="56480"/>
    <cellStyle name="Currency 3 6 2 3 2 8" xfId="26782"/>
    <cellStyle name="Currency 3 6 2 3 2 9" xfId="61598"/>
    <cellStyle name="Currency 3 6 2 3 3" xfId="15851"/>
    <cellStyle name="Currency 3 6 2 3 3 2" xfId="32044"/>
    <cellStyle name="Currency 3 6 2 3 4" xfId="15852"/>
    <cellStyle name="Currency 3 6 2 3 4 2" xfId="34067"/>
    <cellStyle name="Currency 3 6 2 3 5" xfId="15853"/>
    <cellStyle name="Currency 3 6 2 3 5 2" xfId="37996"/>
    <cellStyle name="Currency 3 6 2 3 6" xfId="15854"/>
    <cellStyle name="Currency 3 6 2 3 6 2" xfId="42013"/>
    <cellStyle name="Currency 3 6 2 3 7" xfId="46149"/>
    <cellStyle name="Currency 3 6 2 3 8" xfId="50250"/>
    <cellStyle name="Currency 3 6 2 3 9" xfId="54558"/>
    <cellStyle name="Currency 3 6 2 4" xfId="15855"/>
    <cellStyle name="Currency 3 6 2 4 2" xfId="15856"/>
    <cellStyle name="Currency 3 6 2 4 2 2" xfId="35277"/>
    <cellStyle name="Currency 3 6 2 4 3" xfId="15857"/>
    <cellStyle name="Currency 3 6 2 4 3 2" xfId="39183"/>
    <cellStyle name="Currency 3 6 2 4 4" xfId="15858"/>
    <cellStyle name="Currency 3 6 2 4 4 2" xfId="43221"/>
    <cellStyle name="Currency 3 6 2 4 5" xfId="47336"/>
    <cellStyle name="Currency 3 6 2 4 6" xfId="51460"/>
    <cellStyle name="Currency 3 6 2 4 7" xfId="55745"/>
    <cellStyle name="Currency 3 6 2 4 8" xfId="26783"/>
    <cellStyle name="Currency 3 6 2 4 9" xfId="61599"/>
    <cellStyle name="Currency 3 6 2 5" xfId="15859"/>
    <cellStyle name="Currency 3 6 2 5 2" xfId="32041"/>
    <cellStyle name="Currency 3 6 2 6" xfId="15860"/>
    <cellStyle name="Currency 3 6 2 6 2" xfId="33292"/>
    <cellStyle name="Currency 3 6 2 7" xfId="15861"/>
    <cellStyle name="Currency 3 6 2 7 2" xfId="37267"/>
    <cellStyle name="Currency 3 6 2 8" xfId="15862"/>
    <cellStyle name="Currency 3 6 2 8 2" xfId="41281"/>
    <cellStyle name="Currency 3 6 2 9" xfId="45421"/>
    <cellStyle name="Currency 3 6 3" xfId="15863"/>
    <cellStyle name="Currency 3 6 3 10" xfId="53949"/>
    <cellStyle name="Currency 3 6 3 11" xfId="26784"/>
    <cellStyle name="Currency 3 6 3 12" xfId="61600"/>
    <cellStyle name="Currency 3 6 3 2" xfId="15864"/>
    <cellStyle name="Currency 3 6 3 2 10" xfId="26785"/>
    <cellStyle name="Currency 3 6 3 2 11" xfId="61601"/>
    <cellStyle name="Currency 3 6 3 2 2" xfId="15865"/>
    <cellStyle name="Currency 3 6 3 2 2 2" xfId="15866"/>
    <cellStyle name="Currency 3 6 3 2 2 2 2" xfId="36013"/>
    <cellStyle name="Currency 3 6 3 2 2 3" xfId="15867"/>
    <cellStyle name="Currency 3 6 3 2 2 3 2" xfId="39919"/>
    <cellStyle name="Currency 3 6 3 2 2 4" xfId="15868"/>
    <cellStyle name="Currency 3 6 3 2 2 4 2" xfId="43965"/>
    <cellStyle name="Currency 3 6 3 2 2 5" xfId="48072"/>
    <cellStyle name="Currency 3 6 3 2 2 6" xfId="52204"/>
    <cellStyle name="Currency 3 6 3 2 2 7" xfId="56481"/>
    <cellStyle name="Currency 3 6 3 2 2 8" xfId="26786"/>
    <cellStyle name="Currency 3 6 3 2 2 9" xfId="61602"/>
    <cellStyle name="Currency 3 6 3 2 3" xfId="15869"/>
    <cellStyle name="Currency 3 6 3 2 3 2" xfId="32046"/>
    <cellStyle name="Currency 3 6 3 2 4" xfId="15870"/>
    <cellStyle name="Currency 3 6 3 2 4 2" xfId="34068"/>
    <cellStyle name="Currency 3 6 3 2 5" xfId="15871"/>
    <cellStyle name="Currency 3 6 3 2 5 2" xfId="37997"/>
    <cellStyle name="Currency 3 6 3 2 6" xfId="15872"/>
    <cellStyle name="Currency 3 6 3 2 6 2" xfId="42014"/>
    <cellStyle name="Currency 3 6 3 2 7" xfId="46150"/>
    <cellStyle name="Currency 3 6 3 2 8" xfId="50251"/>
    <cellStyle name="Currency 3 6 3 2 9" xfId="54559"/>
    <cellStyle name="Currency 3 6 3 3" xfId="15873"/>
    <cellStyle name="Currency 3 6 3 3 2" xfId="15874"/>
    <cellStyle name="Currency 3 6 3 3 2 2" xfId="35385"/>
    <cellStyle name="Currency 3 6 3 3 3" xfId="15875"/>
    <cellStyle name="Currency 3 6 3 3 3 2" xfId="39291"/>
    <cellStyle name="Currency 3 6 3 3 4" xfId="15876"/>
    <cellStyle name="Currency 3 6 3 3 4 2" xfId="43332"/>
    <cellStyle name="Currency 3 6 3 3 5" xfId="47444"/>
    <cellStyle name="Currency 3 6 3 3 6" xfId="51571"/>
    <cellStyle name="Currency 3 6 3 3 7" xfId="55853"/>
    <cellStyle name="Currency 3 6 3 3 8" xfId="26787"/>
    <cellStyle name="Currency 3 6 3 3 9" xfId="61603"/>
    <cellStyle name="Currency 3 6 3 4" xfId="15877"/>
    <cellStyle name="Currency 3 6 3 4 2" xfId="32045"/>
    <cellStyle name="Currency 3 6 3 5" xfId="15878"/>
    <cellStyle name="Currency 3 6 3 5 2" xfId="33398"/>
    <cellStyle name="Currency 3 6 3 6" xfId="15879"/>
    <cellStyle name="Currency 3 6 3 6 2" xfId="37373"/>
    <cellStyle name="Currency 3 6 3 7" xfId="15880"/>
    <cellStyle name="Currency 3 6 3 7 2" xfId="41387"/>
    <cellStyle name="Currency 3 6 3 8" xfId="45527"/>
    <cellStyle name="Currency 3 6 3 9" xfId="49617"/>
    <cellStyle name="Currency 3 6 4" xfId="15881"/>
    <cellStyle name="Currency 3 6 4 10" xfId="26788"/>
    <cellStyle name="Currency 3 6 4 11" xfId="61604"/>
    <cellStyle name="Currency 3 6 4 2" xfId="15882"/>
    <cellStyle name="Currency 3 6 4 2 2" xfId="15883"/>
    <cellStyle name="Currency 3 6 4 2 2 2" xfId="36014"/>
    <cellStyle name="Currency 3 6 4 2 3" xfId="15884"/>
    <cellStyle name="Currency 3 6 4 2 3 2" xfId="39920"/>
    <cellStyle name="Currency 3 6 4 2 4" xfId="15885"/>
    <cellStyle name="Currency 3 6 4 2 4 2" xfId="43966"/>
    <cellStyle name="Currency 3 6 4 2 5" xfId="48073"/>
    <cellStyle name="Currency 3 6 4 2 6" xfId="52205"/>
    <cellStyle name="Currency 3 6 4 2 7" xfId="56482"/>
    <cellStyle name="Currency 3 6 4 2 8" xfId="26789"/>
    <cellStyle name="Currency 3 6 4 2 9" xfId="61605"/>
    <cellStyle name="Currency 3 6 4 3" xfId="15886"/>
    <cellStyle name="Currency 3 6 4 3 2" xfId="32047"/>
    <cellStyle name="Currency 3 6 4 4" xfId="15887"/>
    <cellStyle name="Currency 3 6 4 4 2" xfId="34069"/>
    <cellStyle name="Currency 3 6 4 5" xfId="15888"/>
    <cellStyle name="Currency 3 6 4 5 2" xfId="37998"/>
    <cellStyle name="Currency 3 6 4 6" xfId="15889"/>
    <cellStyle name="Currency 3 6 4 6 2" xfId="42015"/>
    <cellStyle name="Currency 3 6 4 7" xfId="46151"/>
    <cellStyle name="Currency 3 6 4 8" xfId="50252"/>
    <cellStyle name="Currency 3 6 4 9" xfId="54560"/>
    <cellStyle name="Currency 3 6 5" xfId="15890"/>
    <cellStyle name="Currency 3 6 5 2" xfId="15891"/>
    <cellStyle name="Currency 3 6 5 2 2" xfId="35167"/>
    <cellStyle name="Currency 3 6 5 3" xfId="15892"/>
    <cellStyle name="Currency 3 6 5 3 2" xfId="39073"/>
    <cellStyle name="Currency 3 6 5 4" xfId="15893"/>
    <cellStyle name="Currency 3 6 5 4 2" xfId="43106"/>
    <cellStyle name="Currency 3 6 5 5" xfId="47226"/>
    <cellStyle name="Currency 3 6 5 6" xfId="51345"/>
    <cellStyle name="Currency 3 6 5 7" xfId="55635"/>
    <cellStyle name="Currency 3 6 5 8" xfId="26790"/>
    <cellStyle name="Currency 3 6 5 9" xfId="61606"/>
    <cellStyle name="Currency 3 6 6" xfId="15894"/>
    <cellStyle name="Currency 3 6 6 2" xfId="32040"/>
    <cellStyle name="Currency 3 6 7" xfId="15895"/>
    <cellStyle name="Currency 3 6 7 2" xfId="33191"/>
    <cellStyle name="Currency 3 6 8" xfId="15896"/>
    <cellStyle name="Currency 3 6 8 2" xfId="37168"/>
    <cellStyle name="Currency 3 6 9" xfId="15897"/>
    <cellStyle name="Currency 3 6 9 2" xfId="41181"/>
    <cellStyle name="Currency 3 7" xfId="15898"/>
    <cellStyle name="Currency 3 7 10" xfId="45336"/>
    <cellStyle name="Currency 3 7 11" xfId="49399"/>
    <cellStyle name="Currency 3 7 12" xfId="53642"/>
    <cellStyle name="Currency 3 7 13" xfId="26791"/>
    <cellStyle name="Currency 3 7 14" xfId="61607"/>
    <cellStyle name="Currency 3 7 2" xfId="15899"/>
    <cellStyle name="Currency 3 7 2 10" xfId="49516"/>
    <cellStyle name="Currency 3 7 2 11" xfId="53771"/>
    <cellStyle name="Currency 3 7 2 12" xfId="26792"/>
    <cellStyle name="Currency 3 7 2 13" xfId="61608"/>
    <cellStyle name="Currency 3 7 2 2" xfId="15900"/>
    <cellStyle name="Currency 3 7 2 2 10" xfId="54066"/>
    <cellStyle name="Currency 3 7 2 2 11" xfId="26793"/>
    <cellStyle name="Currency 3 7 2 2 12" xfId="61609"/>
    <cellStyle name="Currency 3 7 2 2 2" xfId="15901"/>
    <cellStyle name="Currency 3 7 2 2 2 10" xfId="26794"/>
    <cellStyle name="Currency 3 7 2 2 2 11" xfId="61610"/>
    <cellStyle name="Currency 3 7 2 2 2 2" xfId="15902"/>
    <cellStyle name="Currency 3 7 2 2 2 2 2" xfId="15903"/>
    <cellStyle name="Currency 3 7 2 2 2 2 2 2" xfId="36015"/>
    <cellStyle name="Currency 3 7 2 2 2 2 3" xfId="15904"/>
    <cellStyle name="Currency 3 7 2 2 2 2 3 2" xfId="39921"/>
    <cellStyle name="Currency 3 7 2 2 2 2 4" xfId="15905"/>
    <cellStyle name="Currency 3 7 2 2 2 2 4 2" xfId="43967"/>
    <cellStyle name="Currency 3 7 2 2 2 2 5" xfId="48074"/>
    <cellStyle name="Currency 3 7 2 2 2 2 6" xfId="52206"/>
    <cellStyle name="Currency 3 7 2 2 2 2 7" xfId="56483"/>
    <cellStyle name="Currency 3 7 2 2 2 2 8" xfId="26795"/>
    <cellStyle name="Currency 3 7 2 2 2 2 9" xfId="61611"/>
    <cellStyle name="Currency 3 7 2 2 2 3" xfId="15906"/>
    <cellStyle name="Currency 3 7 2 2 2 3 2" xfId="32051"/>
    <cellStyle name="Currency 3 7 2 2 2 4" xfId="15907"/>
    <cellStyle name="Currency 3 7 2 2 2 4 2" xfId="34070"/>
    <cellStyle name="Currency 3 7 2 2 2 5" xfId="15908"/>
    <cellStyle name="Currency 3 7 2 2 2 5 2" xfId="37999"/>
    <cellStyle name="Currency 3 7 2 2 2 6" xfId="15909"/>
    <cellStyle name="Currency 3 7 2 2 2 6 2" xfId="42016"/>
    <cellStyle name="Currency 3 7 2 2 2 7" xfId="46152"/>
    <cellStyle name="Currency 3 7 2 2 2 8" xfId="50253"/>
    <cellStyle name="Currency 3 7 2 2 2 9" xfId="54561"/>
    <cellStyle name="Currency 3 7 2 2 3" xfId="15910"/>
    <cellStyle name="Currency 3 7 2 2 3 2" xfId="15911"/>
    <cellStyle name="Currency 3 7 2 2 3 2 2" xfId="35505"/>
    <cellStyle name="Currency 3 7 2 2 3 3" xfId="15912"/>
    <cellStyle name="Currency 3 7 2 2 3 3 2" xfId="39411"/>
    <cellStyle name="Currency 3 7 2 2 3 4" xfId="15913"/>
    <cellStyle name="Currency 3 7 2 2 3 4 2" xfId="43453"/>
    <cellStyle name="Currency 3 7 2 2 3 5" xfId="47564"/>
    <cellStyle name="Currency 3 7 2 2 3 6" xfId="51692"/>
    <cellStyle name="Currency 3 7 2 2 3 7" xfId="55973"/>
    <cellStyle name="Currency 3 7 2 2 3 8" xfId="26796"/>
    <cellStyle name="Currency 3 7 2 2 3 9" xfId="61612"/>
    <cellStyle name="Currency 3 7 2 2 4" xfId="15914"/>
    <cellStyle name="Currency 3 7 2 2 4 2" xfId="32050"/>
    <cellStyle name="Currency 3 7 2 2 5" xfId="15915"/>
    <cellStyle name="Currency 3 7 2 2 5 2" xfId="33518"/>
    <cellStyle name="Currency 3 7 2 2 6" xfId="15916"/>
    <cellStyle name="Currency 3 7 2 2 6 2" xfId="37493"/>
    <cellStyle name="Currency 3 7 2 2 7" xfId="15917"/>
    <cellStyle name="Currency 3 7 2 2 7 2" xfId="41507"/>
    <cellStyle name="Currency 3 7 2 2 8" xfId="45647"/>
    <cellStyle name="Currency 3 7 2 2 9" xfId="49738"/>
    <cellStyle name="Currency 3 7 2 3" xfId="15918"/>
    <cellStyle name="Currency 3 7 2 3 10" xfId="26797"/>
    <cellStyle name="Currency 3 7 2 3 11" xfId="61613"/>
    <cellStyle name="Currency 3 7 2 3 2" xfId="15919"/>
    <cellStyle name="Currency 3 7 2 3 2 2" xfId="15920"/>
    <cellStyle name="Currency 3 7 2 3 2 2 2" xfId="36016"/>
    <cellStyle name="Currency 3 7 2 3 2 3" xfId="15921"/>
    <cellStyle name="Currency 3 7 2 3 2 3 2" xfId="39922"/>
    <cellStyle name="Currency 3 7 2 3 2 4" xfId="15922"/>
    <cellStyle name="Currency 3 7 2 3 2 4 2" xfId="43968"/>
    <cellStyle name="Currency 3 7 2 3 2 5" xfId="48075"/>
    <cellStyle name="Currency 3 7 2 3 2 6" xfId="52207"/>
    <cellStyle name="Currency 3 7 2 3 2 7" xfId="56484"/>
    <cellStyle name="Currency 3 7 2 3 2 8" xfId="26798"/>
    <cellStyle name="Currency 3 7 2 3 2 9" xfId="61614"/>
    <cellStyle name="Currency 3 7 2 3 3" xfId="15923"/>
    <cellStyle name="Currency 3 7 2 3 3 2" xfId="32052"/>
    <cellStyle name="Currency 3 7 2 3 4" xfId="15924"/>
    <cellStyle name="Currency 3 7 2 3 4 2" xfId="34071"/>
    <cellStyle name="Currency 3 7 2 3 5" xfId="15925"/>
    <cellStyle name="Currency 3 7 2 3 5 2" xfId="38000"/>
    <cellStyle name="Currency 3 7 2 3 6" xfId="15926"/>
    <cellStyle name="Currency 3 7 2 3 6 2" xfId="42017"/>
    <cellStyle name="Currency 3 7 2 3 7" xfId="46153"/>
    <cellStyle name="Currency 3 7 2 3 8" xfId="50254"/>
    <cellStyle name="Currency 3 7 2 3 9" xfId="54562"/>
    <cellStyle name="Currency 3 7 2 4" xfId="15927"/>
    <cellStyle name="Currency 3 7 2 4 2" xfId="15928"/>
    <cellStyle name="Currency 3 7 2 4 2 2" xfId="35287"/>
    <cellStyle name="Currency 3 7 2 4 3" xfId="15929"/>
    <cellStyle name="Currency 3 7 2 4 3 2" xfId="39193"/>
    <cellStyle name="Currency 3 7 2 4 4" xfId="15930"/>
    <cellStyle name="Currency 3 7 2 4 4 2" xfId="43231"/>
    <cellStyle name="Currency 3 7 2 4 5" xfId="47346"/>
    <cellStyle name="Currency 3 7 2 4 6" xfId="51470"/>
    <cellStyle name="Currency 3 7 2 4 7" xfId="55755"/>
    <cellStyle name="Currency 3 7 2 4 8" xfId="26799"/>
    <cellStyle name="Currency 3 7 2 4 9" xfId="61615"/>
    <cellStyle name="Currency 3 7 2 5" xfId="15931"/>
    <cellStyle name="Currency 3 7 2 5 2" xfId="32049"/>
    <cellStyle name="Currency 3 7 2 6" xfId="15932"/>
    <cellStyle name="Currency 3 7 2 6 2" xfId="33302"/>
    <cellStyle name="Currency 3 7 2 7" xfId="15933"/>
    <cellStyle name="Currency 3 7 2 7 2" xfId="37277"/>
    <cellStyle name="Currency 3 7 2 8" xfId="15934"/>
    <cellStyle name="Currency 3 7 2 8 2" xfId="41291"/>
    <cellStyle name="Currency 3 7 2 9" xfId="45431"/>
    <cellStyle name="Currency 3 7 3" xfId="15935"/>
    <cellStyle name="Currency 3 7 3 10" xfId="53959"/>
    <cellStyle name="Currency 3 7 3 11" xfId="26800"/>
    <cellStyle name="Currency 3 7 3 12" xfId="61616"/>
    <cellStyle name="Currency 3 7 3 2" xfId="15936"/>
    <cellStyle name="Currency 3 7 3 2 10" xfId="26801"/>
    <cellStyle name="Currency 3 7 3 2 11" xfId="61617"/>
    <cellStyle name="Currency 3 7 3 2 2" xfId="15937"/>
    <cellStyle name="Currency 3 7 3 2 2 2" xfId="15938"/>
    <cellStyle name="Currency 3 7 3 2 2 2 2" xfId="36017"/>
    <cellStyle name="Currency 3 7 3 2 2 3" xfId="15939"/>
    <cellStyle name="Currency 3 7 3 2 2 3 2" xfId="39923"/>
    <cellStyle name="Currency 3 7 3 2 2 4" xfId="15940"/>
    <cellStyle name="Currency 3 7 3 2 2 4 2" xfId="43969"/>
    <cellStyle name="Currency 3 7 3 2 2 5" xfId="48076"/>
    <cellStyle name="Currency 3 7 3 2 2 6" xfId="52208"/>
    <cellStyle name="Currency 3 7 3 2 2 7" xfId="56485"/>
    <cellStyle name="Currency 3 7 3 2 2 8" xfId="26802"/>
    <cellStyle name="Currency 3 7 3 2 2 9" xfId="61618"/>
    <cellStyle name="Currency 3 7 3 2 3" xfId="15941"/>
    <cellStyle name="Currency 3 7 3 2 3 2" xfId="32054"/>
    <cellStyle name="Currency 3 7 3 2 4" xfId="15942"/>
    <cellStyle name="Currency 3 7 3 2 4 2" xfId="34072"/>
    <cellStyle name="Currency 3 7 3 2 5" xfId="15943"/>
    <cellStyle name="Currency 3 7 3 2 5 2" xfId="38001"/>
    <cellStyle name="Currency 3 7 3 2 6" xfId="15944"/>
    <cellStyle name="Currency 3 7 3 2 6 2" xfId="42018"/>
    <cellStyle name="Currency 3 7 3 2 7" xfId="46154"/>
    <cellStyle name="Currency 3 7 3 2 8" xfId="50255"/>
    <cellStyle name="Currency 3 7 3 2 9" xfId="54563"/>
    <cellStyle name="Currency 3 7 3 3" xfId="15945"/>
    <cellStyle name="Currency 3 7 3 3 2" xfId="15946"/>
    <cellStyle name="Currency 3 7 3 3 2 2" xfId="35395"/>
    <cellStyle name="Currency 3 7 3 3 3" xfId="15947"/>
    <cellStyle name="Currency 3 7 3 3 3 2" xfId="39301"/>
    <cellStyle name="Currency 3 7 3 3 4" xfId="15948"/>
    <cellStyle name="Currency 3 7 3 3 4 2" xfId="43342"/>
    <cellStyle name="Currency 3 7 3 3 5" xfId="47454"/>
    <cellStyle name="Currency 3 7 3 3 6" xfId="51581"/>
    <cellStyle name="Currency 3 7 3 3 7" xfId="55863"/>
    <cellStyle name="Currency 3 7 3 3 8" xfId="26803"/>
    <cellStyle name="Currency 3 7 3 3 9" xfId="61619"/>
    <cellStyle name="Currency 3 7 3 4" xfId="15949"/>
    <cellStyle name="Currency 3 7 3 4 2" xfId="32053"/>
    <cellStyle name="Currency 3 7 3 5" xfId="15950"/>
    <cellStyle name="Currency 3 7 3 5 2" xfId="33408"/>
    <cellStyle name="Currency 3 7 3 6" xfId="15951"/>
    <cellStyle name="Currency 3 7 3 6 2" xfId="37383"/>
    <cellStyle name="Currency 3 7 3 7" xfId="15952"/>
    <cellStyle name="Currency 3 7 3 7 2" xfId="41397"/>
    <cellStyle name="Currency 3 7 3 8" xfId="45537"/>
    <cellStyle name="Currency 3 7 3 9" xfId="49627"/>
    <cellStyle name="Currency 3 7 4" xfId="15953"/>
    <cellStyle name="Currency 3 7 4 10" xfId="26804"/>
    <cellStyle name="Currency 3 7 4 11" xfId="61620"/>
    <cellStyle name="Currency 3 7 4 2" xfId="15954"/>
    <cellStyle name="Currency 3 7 4 2 2" xfId="15955"/>
    <cellStyle name="Currency 3 7 4 2 2 2" xfId="36018"/>
    <cellStyle name="Currency 3 7 4 2 3" xfId="15956"/>
    <cellStyle name="Currency 3 7 4 2 3 2" xfId="39924"/>
    <cellStyle name="Currency 3 7 4 2 4" xfId="15957"/>
    <cellStyle name="Currency 3 7 4 2 4 2" xfId="43970"/>
    <cellStyle name="Currency 3 7 4 2 5" xfId="48077"/>
    <cellStyle name="Currency 3 7 4 2 6" xfId="52209"/>
    <cellStyle name="Currency 3 7 4 2 7" xfId="56486"/>
    <cellStyle name="Currency 3 7 4 2 8" xfId="26805"/>
    <cellStyle name="Currency 3 7 4 2 9" xfId="61621"/>
    <cellStyle name="Currency 3 7 4 3" xfId="15958"/>
    <cellStyle name="Currency 3 7 4 3 2" xfId="32055"/>
    <cellStyle name="Currency 3 7 4 4" xfId="15959"/>
    <cellStyle name="Currency 3 7 4 4 2" xfId="34073"/>
    <cellStyle name="Currency 3 7 4 5" xfId="15960"/>
    <cellStyle name="Currency 3 7 4 5 2" xfId="38002"/>
    <cellStyle name="Currency 3 7 4 6" xfId="15961"/>
    <cellStyle name="Currency 3 7 4 6 2" xfId="42019"/>
    <cellStyle name="Currency 3 7 4 7" xfId="46155"/>
    <cellStyle name="Currency 3 7 4 8" xfId="50256"/>
    <cellStyle name="Currency 3 7 4 9" xfId="54564"/>
    <cellStyle name="Currency 3 7 5" xfId="15962"/>
    <cellStyle name="Currency 3 7 5 2" xfId="15963"/>
    <cellStyle name="Currency 3 7 5 2 2" xfId="35177"/>
    <cellStyle name="Currency 3 7 5 3" xfId="15964"/>
    <cellStyle name="Currency 3 7 5 3 2" xfId="39083"/>
    <cellStyle name="Currency 3 7 5 4" xfId="15965"/>
    <cellStyle name="Currency 3 7 5 4 2" xfId="43116"/>
    <cellStyle name="Currency 3 7 5 5" xfId="47236"/>
    <cellStyle name="Currency 3 7 5 6" xfId="51355"/>
    <cellStyle name="Currency 3 7 5 7" xfId="55645"/>
    <cellStyle name="Currency 3 7 5 8" xfId="26806"/>
    <cellStyle name="Currency 3 7 5 9" xfId="61622"/>
    <cellStyle name="Currency 3 7 6" xfId="15966"/>
    <cellStyle name="Currency 3 7 6 2" xfId="32048"/>
    <cellStyle name="Currency 3 7 7" xfId="15967"/>
    <cellStyle name="Currency 3 7 7 2" xfId="33200"/>
    <cellStyle name="Currency 3 7 8" xfId="15968"/>
    <cellStyle name="Currency 3 7 8 2" xfId="37175"/>
    <cellStyle name="Currency 3 7 9" xfId="15969"/>
    <cellStyle name="Currency 3 7 9 2" xfId="41189"/>
    <cellStyle name="Currency 3 8" xfId="15970"/>
    <cellStyle name="Currency 3 8 10" xfId="45332"/>
    <cellStyle name="Currency 3 8 11" xfId="49409"/>
    <cellStyle name="Currency 3 8 12" xfId="53674"/>
    <cellStyle name="Currency 3 8 13" xfId="26807"/>
    <cellStyle name="Currency 3 8 14" xfId="61623"/>
    <cellStyle name="Currency 3 8 2" xfId="15971"/>
    <cellStyle name="Currency 3 8 2 10" xfId="49526"/>
    <cellStyle name="Currency 3 8 2 11" xfId="53678"/>
    <cellStyle name="Currency 3 8 2 12" xfId="26808"/>
    <cellStyle name="Currency 3 8 2 13" xfId="61624"/>
    <cellStyle name="Currency 3 8 2 2" xfId="15972"/>
    <cellStyle name="Currency 3 8 2 2 10" xfId="54076"/>
    <cellStyle name="Currency 3 8 2 2 11" xfId="26809"/>
    <cellStyle name="Currency 3 8 2 2 12" xfId="61625"/>
    <cellStyle name="Currency 3 8 2 2 2" xfId="15973"/>
    <cellStyle name="Currency 3 8 2 2 2 10" xfId="26810"/>
    <cellStyle name="Currency 3 8 2 2 2 11" xfId="61626"/>
    <cellStyle name="Currency 3 8 2 2 2 2" xfId="15974"/>
    <cellStyle name="Currency 3 8 2 2 2 2 2" xfId="15975"/>
    <cellStyle name="Currency 3 8 2 2 2 2 2 2" xfId="36019"/>
    <cellStyle name="Currency 3 8 2 2 2 2 3" xfId="15976"/>
    <cellStyle name="Currency 3 8 2 2 2 2 3 2" xfId="39925"/>
    <cellStyle name="Currency 3 8 2 2 2 2 4" xfId="15977"/>
    <cellStyle name="Currency 3 8 2 2 2 2 4 2" xfId="43971"/>
    <cellStyle name="Currency 3 8 2 2 2 2 5" xfId="48078"/>
    <cellStyle name="Currency 3 8 2 2 2 2 6" xfId="52210"/>
    <cellStyle name="Currency 3 8 2 2 2 2 7" xfId="56487"/>
    <cellStyle name="Currency 3 8 2 2 2 2 8" xfId="26811"/>
    <cellStyle name="Currency 3 8 2 2 2 2 9" xfId="61627"/>
    <cellStyle name="Currency 3 8 2 2 2 3" xfId="15978"/>
    <cellStyle name="Currency 3 8 2 2 2 3 2" xfId="32059"/>
    <cellStyle name="Currency 3 8 2 2 2 4" xfId="15979"/>
    <cellStyle name="Currency 3 8 2 2 2 4 2" xfId="34074"/>
    <cellStyle name="Currency 3 8 2 2 2 5" xfId="15980"/>
    <cellStyle name="Currency 3 8 2 2 2 5 2" xfId="38003"/>
    <cellStyle name="Currency 3 8 2 2 2 6" xfId="15981"/>
    <cellStyle name="Currency 3 8 2 2 2 6 2" xfId="42020"/>
    <cellStyle name="Currency 3 8 2 2 2 7" xfId="46156"/>
    <cellStyle name="Currency 3 8 2 2 2 8" xfId="50257"/>
    <cellStyle name="Currency 3 8 2 2 2 9" xfId="54565"/>
    <cellStyle name="Currency 3 8 2 2 3" xfId="15982"/>
    <cellStyle name="Currency 3 8 2 2 3 2" xfId="15983"/>
    <cellStyle name="Currency 3 8 2 2 3 2 2" xfId="35515"/>
    <cellStyle name="Currency 3 8 2 2 3 3" xfId="15984"/>
    <cellStyle name="Currency 3 8 2 2 3 3 2" xfId="39421"/>
    <cellStyle name="Currency 3 8 2 2 3 4" xfId="15985"/>
    <cellStyle name="Currency 3 8 2 2 3 4 2" xfId="43463"/>
    <cellStyle name="Currency 3 8 2 2 3 5" xfId="47574"/>
    <cellStyle name="Currency 3 8 2 2 3 6" xfId="51702"/>
    <cellStyle name="Currency 3 8 2 2 3 7" xfId="55983"/>
    <cellStyle name="Currency 3 8 2 2 3 8" xfId="26812"/>
    <cellStyle name="Currency 3 8 2 2 3 9" xfId="61628"/>
    <cellStyle name="Currency 3 8 2 2 4" xfId="15986"/>
    <cellStyle name="Currency 3 8 2 2 4 2" xfId="32058"/>
    <cellStyle name="Currency 3 8 2 2 5" xfId="15987"/>
    <cellStyle name="Currency 3 8 2 2 5 2" xfId="33528"/>
    <cellStyle name="Currency 3 8 2 2 6" xfId="15988"/>
    <cellStyle name="Currency 3 8 2 2 6 2" xfId="37503"/>
    <cellStyle name="Currency 3 8 2 2 7" xfId="15989"/>
    <cellStyle name="Currency 3 8 2 2 7 2" xfId="41517"/>
    <cellStyle name="Currency 3 8 2 2 8" xfId="45657"/>
    <cellStyle name="Currency 3 8 2 2 9" xfId="49748"/>
    <cellStyle name="Currency 3 8 2 3" xfId="15990"/>
    <cellStyle name="Currency 3 8 2 3 10" xfId="26813"/>
    <cellStyle name="Currency 3 8 2 3 11" xfId="61629"/>
    <cellStyle name="Currency 3 8 2 3 2" xfId="15991"/>
    <cellStyle name="Currency 3 8 2 3 2 2" xfId="15992"/>
    <cellStyle name="Currency 3 8 2 3 2 2 2" xfId="36020"/>
    <cellStyle name="Currency 3 8 2 3 2 3" xfId="15993"/>
    <cellStyle name="Currency 3 8 2 3 2 3 2" xfId="39926"/>
    <cellStyle name="Currency 3 8 2 3 2 4" xfId="15994"/>
    <cellStyle name="Currency 3 8 2 3 2 4 2" xfId="43972"/>
    <cellStyle name="Currency 3 8 2 3 2 5" xfId="48079"/>
    <cellStyle name="Currency 3 8 2 3 2 6" xfId="52211"/>
    <cellStyle name="Currency 3 8 2 3 2 7" xfId="56488"/>
    <cellStyle name="Currency 3 8 2 3 2 8" xfId="26814"/>
    <cellStyle name="Currency 3 8 2 3 2 9" xfId="61630"/>
    <cellStyle name="Currency 3 8 2 3 3" xfId="15995"/>
    <cellStyle name="Currency 3 8 2 3 3 2" xfId="32060"/>
    <cellStyle name="Currency 3 8 2 3 4" xfId="15996"/>
    <cellStyle name="Currency 3 8 2 3 4 2" xfId="34075"/>
    <cellStyle name="Currency 3 8 2 3 5" xfId="15997"/>
    <cellStyle name="Currency 3 8 2 3 5 2" xfId="38004"/>
    <cellStyle name="Currency 3 8 2 3 6" xfId="15998"/>
    <cellStyle name="Currency 3 8 2 3 6 2" xfId="42021"/>
    <cellStyle name="Currency 3 8 2 3 7" xfId="46157"/>
    <cellStyle name="Currency 3 8 2 3 8" xfId="50258"/>
    <cellStyle name="Currency 3 8 2 3 9" xfId="54566"/>
    <cellStyle name="Currency 3 8 2 4" xfId="15999"/>
    <cellStyle name="Currency 3 8 2 4 2" xfId="16000"/>
    <cellStyle name="Currency 3 8 2 4 2 2" xfId="35297"/>
    <cellStyle name="Currency 3 8 2 4 3" xfId="16001"/>
    <cellStyle name="Currency 3 8 2 4 3 2" xfId="39203"/>
    <cellStyle name="Currency 3 8 2 4 4" xfId="16002"/>
    <cellStyle name="Currency 3 8 2 4 4 2" xfId="43241"/>
    <cellStyle name="Currency 3 8 2 4 5" xfId="47356"/>
    <cellStyle name="Currency 3 8 2 4 6" xfId="51480"/>
    <cellStyle name="Currency 3 8 2 4 7" xfId="55765"/>
    <cellStyle name="Currency 3 8 2 4 8" xfId="26815"/>
    <cellStyle name="Currency 3 8 2 4 9" xfId="61631"/>
    <cellStyle name="Currency 3 8 2 5" xfId="16003"/>
    <cellStyle name="Currency 3 8 2 5 2" xfId="32057"/>
    <cellStyle name="Currency 3 8 2 6" xfId="16004"/>
    <cellStyle name="Currency 3 8 2 6 2" xfId="33312"/>
    <cellStyle name="Currency 3 8 2 7" xfId="16005"/>
    <cellStyle name="Currency 3 8 2 7 2" xfId="37287"/>
    <cellStyle name="Currency 3 8 2 8" xfId="16006"/>
    <cellStyle name="Currency 3 8 2 8 2" xfId="41301"/>
    <cellStyle name="Currency 3 8 2 9" xfId="45441"/>
    <cellStyle name="Currency 3 8 3" xfId="16007"/>
    <cellStyle name="Currency 3 8 3 10" xfId="53969"/>
    <cellStyle name="Currency 3 8 3 11" xfId="26816"/>
    <cellStyle name="Currency 3 8 3 12" xfId="61632"/>
    <cellStyle name="Currency 3 8 3 2" xfId="16008"/>
    <cellStyle name="Currency 3 8 3 2 10" xfId="26817"/>
    <cellStyle name="Currency 3 8 3 2 11" xfId="61633"/>
    <cellStyle name="Currency 3 8 3 2 2" xfId="16009"/>
    <cellStyle name="Currency 3 8 3 2 2 2" xfId="16010"/>
    <cellStyle name="Currency 3 8 3 2 2 2 2" xfId="36021"/>
    <cellStyle name="Currency 3 8 3 2 2 3" xfId="16011"/>
    <cellStyle name="Currency 3 8 3 2 2 3 2" xfId="39927"/>
    <cellStyle name="Currency 3 8 3 2 2 4" xfId="16012"/>
    <cellStyle name="Currency 3 8 3 2 2 4 2" xfId="43973"/>
    <cellStyle name="Currency 3 8 3 2 2 5" xfId="48080"/>
    <cellStyle name="Currency 3 8 3 2 2 6" xfId="52212"/>
    <cellStyle name="Currency 3 8 3 2 2 7" xfId="56489"/>
    <cellStyle name="Currency 3 8 3 2 2 8" xfId="26818"/>
    <cellStyle name="Currency 3 8 3 2 2 9" xfId="61634"/>
    <cellStyle name="Currency 3 8 3 2 3" xfId="16013"/>
    <cellStyle name="Currency 3 8 3 2 3 2" xfId="32062"/>
    <cellStyle name="Currency 3 8 3 2 4" xfId="16014"/>
    <cellStyle name="Currency 3 8 3 2 4 2" xfId="34076"/>
    <cellStyle name="Currency 3 8 3 2 5" xfId="16015"/>
    <cellStyle name="Currency 3 8 3 2 5 2" xfId="38005"/>
    <cellStyle name="Currency 3 8 3 2 6" xfId="16016"/>
    <cellStyle name="Currency 3 8 3 2 6 2" xfId="42022"/>
    <cellStyle name="Currency 3 8 3 2 7" xfId="46158"/>
    <cellStyle name="Currency 3 8 3 2 8" xfId="50259"/>
    <cellStyle name="Currency 3 8 3 2 9" xfId="54567"/>
    <cellStyle name="Currency 3 8 3 3" xfId="16017"/>
    <cellStyle name="Currency 3 8 3 3 2" xfId="16018"/>
    <cellStyle name="Currency 3 8 3 3 2 2" xfId="35405"/>
    <cellStyle name="Currency 3 8 3 3 3" xfId="16019"/>
    <cellStyle name="Currency 3 8 3 3 3 2" xfId="39311"/>
    <cellStyle name="Currency 3 8 3 3 4" xfId="16020"/>
    <cellStyle name="Currency 3 8 3 3 4 2" xfId="43352"/>
    <cellStyle name="Currency 3 8 3 3 5" xfId="47464"/>
    <cellStyle name="Currency 3 8 3 3 6" xfId="51591"/>
    <cellStyle name="Currency 3 8 3 3 7" xfId="55873"/>
    <cellStyle name="Currency 3 8 3 3 8" xfId="26819"/>
    <cellStyle name="Currency 3 8 3 3 9" xfId="61635"/>
    <cellStyle name="Currency 3 8 3 4" xfId="16021"/>
    <cellStyle name="Currency 3 8 3 4 2" xfId="32061"/>
    <cellStyle name="Currency 3 8 3 5" xfId="16022"/>
    <cellStyle name="Currency 3 8 3 5 2" xfId="33418"/>
    <cellStyle name="Currency 3 8 3 6" xfId="16023"/>
    <cellStyle name="Currency 3 8 3 6 2" xfId="37393"/>
    <cellStyle name="Currency 3 8 3 7" xfId="16024"/>
    <cellStyle name="Currency 3 8 3 7 2" xfId="41407"/>
    <cellStyle name="Currency 3 8 3 8" xfId="45547"/>
    <cellStyle name="Currency 3 8 3 9" xfId="49637"/>
    <cellStyle name="Currency 3 8 4" xfId="16025"/>
    <cellStyle name="Currency 3 8 4 10" xfId="26820"/>
    <cellStyle name="Currency 3 8 4 11" xfId="61636"/>
    <cellStyle name="Currency 3 8 4 2" xfId="16026"/>
    <cellStyle name="Currency 3 8 4 2 2" xfId="16027"/>
    <cellStyle name="Currency 3 8 4 2 2 2" xfId="36022"/>
    <cellStyle name="Currency 3 8 4 2 3" xfId="16028"/>
    <cellStyle name="Currency 3 8 4 2 3 2" xfId="39928"/>
    <cellStyle name="Currency 3 8 4 2 4" xfId="16029"/>
    <cellStyle name="Currency 3 8 4 2 4 2" xfId="43974"/>
    <cellStyle name="Currency 3 8 4 2 5" xfId="48081"/>
    <cellStyle name="Currency 3 8 4 2 6" xfId="52213"/>
    <cellStyle name="Currency 3 8 4 2 7" xfId="56490"/>
    <cellStyle name="Currency 3 8 4 2 8" xfId="26821"/>
    <cellStyle name="Currency 3 8 4 2 9" xfId="61637"/>
    <cellStyle name="Currency 3 8 4 3" xfId="16030"/>
    <cellStyle name="Currency 3 8 4 3 2" xfId="32063"/>
    <cellStyle name="Currency 3 8 4 4" xfId="16031"/>
    <cellStyle name="Currency 3 8 4 4 2" xfId="34077"/>
    <cellStyle name="Currency 3 8 4 5" xfId="16032"/>
    <cellStyle name="Currency 3 8 4 5 2" xfId="38006"/>
    <cellStyle name="Currency 3 8 4 6" xfId="16033"/>
    <cellStyle name="Currency 3 8 4 6 2" xfId="42023"/>
    <cellStyle name="Currency 3 8 4 7" xfId="46159"/>
    <cellStyle name="Currency 3 8 4 8" xfId="50260"/>
    <cellStyle name="Currency 3 8 4 9" xfId="54568"/>
    <cellStyle name="Currency 3 8 5" xfId="16034"/>
    <cellStyle name="Currency 3 8 5 2" xfId="16035"/>
    <cellStyle name="Currency 3 8 5 2 2" xfId="35187"/>
    <cellStyle name="Currency 3 8 5 3" xfId="16036"/>
    <cellStyle name="Currency 3 8 5 3 2" xfId="39093"/>
    <cellStyle name="Currency 3 8 5 4" xfId="16037"/>
    <cellStyle name="Currency 3 8 5 4 2" xfId="43126"/>
    <cellStyle name="Currency 3 8 5 5" xfId="47246"/>
    <cellStyle name="Currency 3 8 5 6" xfId="51365"/>
    <cellStyle name="Currency 3 8 5 7" xfId="55655"/>
    <cellStyle name="Currency 3 8 5 8" xfId="26822"/>
    <cellStyle name="Currency 3 8 5 9" xfId="61638"/>
    <cellStyle name="Currency 3 8 6" xfId="16038"/>
    <cellStyle name="Currency 3 8 6 2" xfId="32056"/>
    <cellStyle name="Currency 3 8 7" xfId="16039"/>
    <cellStyle name="Currency 3 8 7 2" xfId="33207"/>
    <cellStyle name="Currency 3 8 8" xfId="16040"/>
    <cellStyle name="Currency 3 8 8 2" xfId="37182"/>
    <cellStyle name="Currency 3 8 9" xfId="16041"/>
    <cellStyle name="Currency 3 8 9 2" xfId="41196"/>
    <cellStyle name="Currency 3 9" xfId="16042"/>
    <cellStyle name="Currency 3 9 10" xfId="45344"/>
    <cellStyle name="Currency 3 9 11" xfId="49420"/>
    <cellStyle name="Currency 3 9 12" xfId="53912"/>
    <cellStyle name="Currency 3 9 13" xfId="26823"/>
    <cellStyle name="Currency 3 9 14" xfId="61639"/>
    <cellStyle name="Currency 3 9 2" xfId="16043"/>
    <cellStyle name="Currency 3 9 2 10" xfId="49537"/>
    <cellStyle name="Currency 3 9 2 11" xfId="53688"/>
    <cellStyle name="Currency 3 9 2 12" xfId="26824"/>
    <cellStyle name="Currency 3 9 2 13" xfId="61640"/>
    <cellStyle name="Currency 3 9 2 2" xfId="16044"/>
    <cellStyle name="Currency 3 9 2 2 10" xfId="54086"/>
    <cellStyle name="Currency 3 9 2 2 11" xfId="26825"/>
    <cellStyle name="Currency 3 9 2 2 12" xfId="61641"/>
    <cellStyle name="Currency 3 9 2 2 2" xfId="16045"/>
    <cellStyle name="Currency 3 9 2 2 2 10" xfId="26826"/>
    <cellStyle name="Currency 3 9 2 2 2 11" xfId="61642"/>
    <cellStyle name="Currency 3 9 2 2 2 2" xfId="16046"/>
    <cellStyle name="Currency 3 9 2 2 2 2 2" xfId="16047"/>
    <cellStyle name="Currency 3 9 2 2 2 2 2 2" xfId="36023"/>
    <cellStyle name="Currency 3 9 2 2 2 2 3" xfId="16048"/>
    <cellStyle name="Currency 3 9 2 2 2 2 3 2" xfId="39929"/>
    <cellStyle name="Currency 3 9 2 2 2 2 4" xfId="16049"/>
    <cellStyle name="Currency 3 9 2 2 2 2 4 2" xfId="43975"/>
    <cellStyle name="Currency 3 9 2 2 2 2 5" xfId="48082"/>
    <cellStyle name="Currency 3 9 2 2 2 2 6" xfId="52214"/>
    <cellStyle name="Currency 3 9 2 2 2 2 7" xfId="56491"/>
    <cellStyle name="Currency 3 9 2 2 2 2 8" xfId="26827"/>
    <cellStyle name="Currency 3 9 2 2 2 2 9" xfId="61643"/>
    <cellStyle name="Currency 3 9 2 2 2 3" xfId="16050"/>
    <cellStyle name="Currency 3 9 2 2 2 3 2" xfId="32067"/>
    <cellStyle name="Currency 3 9 2 2 2 4" xfId="16051"/>
    <cellStyle name="Currency 3 9 2 2 2 4 2" xfId="34078"/>
    <cellStyle name="Currency 3 9 2 2 2 5" xfId="16052"/>
    <cellStyle name="Currency 3 9 2 2 2 5 2" xfId="38007"/>
    <cellStyle name="Currency 3 9 2 2 2 6" xfId="16053"/>
    <cellStyle name="Currency 3 9 2 2 2 6 2" xfId="42024"/>
    <cellStyle name="Currency 3 9 2 2 2 7" xfId="46160"/>
    <cellStyle name="Currency 3 9 2 2 2 8" xfId="50261"/>
    <cellStyle name="Currency 3 9 2 2 2 9" xfId="54569"/>
    <cellStyle name="Currency 3 9 2 2 3" xfId="16054"/>
    <cellStyle name="Currency 3 9 2 2 3 2" xfId="16055"/>
    <cellStyle name="Currency 3 9 2 2 3 2 2" xfId="35525"/>
    <cellStyle name="Currency 3 9 2 2 3 3" xfId="16056"/>
    <cellStyle name="Currency 3 9 2 2 3 3 2" xfId="39431"/>
    <cellStyle name="Currency 3 9 2 2 3 4" xfId="16057"/>
    <cellStyle name="Currency 3 9 2 2 3 4 2" xfId="43474"/>
    <cellStyle name="Currency 3 9 2 2 3 5" xfId="47584"/>
    <cellStyle name="Currency 3 9 2 2 3 6" xfId="51713"/>
    <cellStyle name="Currency 3 9 2 2 3 7" xfId="55993"/>
    <cellStyle name="Currency 3 9 2 2 3 8" xfId="26828"/>
    <cellStyle name="Currency 3 9 2 2 3 9" xfId="61644"/>
    <cellStyle name="Currency 3 9 2 2 4" xfId="16058"/>
    <cellStyle name="Currency 3 9 2 2 4 2" xfId="32066"/>
    <cellStyle name="Currency 3 9 2 2 5" xfId="16059"/>
    <cellStyle name="Currency 3 9 2 2 5 2" xfId="33538"/>
    <cellStyle name="Currency 3 9 2 2 6" xfId="16060"/>
    <cellStyle name="Currency 3 9 2 2 6 2" xfId="37513"/>
    <cellStyle name="Currency 3 9 2 2 7" xfId="16061"/>
    <cellStyle name="Currency 3 9 2 2 7 2" xfId="41527"/>
    <cellStyle name="Currency 3 9 2 2 8" xfId="45667"/>
    <cellStyle name="Currency 3 9 2 2 9" xfId="49759"/>
    <cellStyle name="Currency 3 9 2 3" xfId="16062"/>
    <cellStyle name="Currency 3 9 2 3 10" xfId="26829"/>
    <cellStyle name="Currency 3 9 2 3 11" xfId="61645"/>
    <cellStyle name="Currency 3 9 2 3 2" xfId="16063"/>
    <cellStyle name="Currency 3 9 2 3 2 2" xfId="16064"/>
    <cellStyle name="Currency 3 9 2 3 2 2 2" xfId="36024"/>
    <cellStyle name="Currency 3 9 2 3 2 3" xfId="16065"/>
    <cellStyle name="Currency 3 9 2 3 2 3 2" xfId="39930"/>
    <cellStyle name="Currency 3 9 2 3 2 4" xfId="16066"/>
    <cellStyle name="Currency 3 9 2 3 2 4 2" xfId="43976"/>
    <cellStyle name="Currency 3 9 2 3 2 5" xfId="48083"/>
    <cellStyle name="Currency 3 9 2 3 2 6" xfId="52215"/>
    <cellStyle name="Currency 3 9 2 3 2 7" xfId="56492"/>
    <cellStyle name="Currency 3 9 2 3 2 8" xfId="26830"/>
    <cellStyle name="Currency 3 9 2 3 2 9" xfId="61646"/>
    <cellStyle name="Currency 3 9 2 3 3" xfId="16067"/>
    <cellStyle name="Currency 3 9 2 3 3 2" xfId="32068"/>
    <cellStyle name="Currency 3 9 2 3 4" xfId="16068"/>
    <cellStyle name="Currency 3 9 2 3 4 2" xfId="34079"/>
    <cellStyle name="Currency 3 9 2 3 5" xfId="16069"/>
    <cellStyle name="Currency 3 9 2 3 5 2" xfId="38008"/>
    <cellStyle name="Currency 3 9 2 3 6" xfId="16070"/>
    <cellStyle name="Currency 3 9 2 3 6 2" xfId="42025"/>
    <cellStyle name="Currency 3 9 2 3 7" xfId="46161"/>
    <cellStyle name="Currency 3 9 2 3 8" xfId="50262"/>
    <cellStyle name="Currency 3 9 2 3 9" xfId="54570"/>
    <cellStyle name="Currency 3 9 2 4" xfId="16071"/>
    <cellStyle name="Currency 3 9 2 4 2" xfId="16072"/>
    <cellStyle name="Currency 3 9 2 4 2 2" xfId="35307"/>
    <cellStyle name="Currency 3 9 2 4 3" xfId="16073"/>
    <cellStyle name="Currency 3 9 2 4 3 2" xfId="39213"/>
    <cellStyle name="Currency 3 9 2 4 4" xfId="16074"/>
    <cellStyle name="Currency 3 9 2 4 4 2" xfId="43252"/>
    <cellStyle name="Currency 3 9 2 4 5" xfId="47366"/>
    <cellStyle name="Currency 3 9 2 4 6" xfId="51491"/>
    <cellStyle name="Currency 3 9 2 4 7" xfId="55775"/>
    <cellStyle name="Currency 3 9 2 4 8" xfId="26831"/>
    <cellStyle name="Currency 3 9 2 4 9" xfId="61647"/>
    <cellStyle name="Currency 3 9 2 5" xfId="16075"/>
    <cellStyle name="Currency 3 9 2 5 2" xfId="32065"/>
    <cellStyle name="Currency 3 9 2 6" xfId="16076"/>
    <cellStyle name="Currency 3 9 2 6 2" xfId="33322"/>
    <cellStyle name="Currency 3 9 2 7" xfId="16077"/>
    <cellStyle name="Currency 3 9 2 7 2" xfId="37297"/>
    <cellStyle name="Currency 3 9 2 8" xfId="16078"/>
    <cellStyle name="Currency 3 9 2 8 2" xfId="41311"/>
    <cellStyle name="Currency 3 9 2 9" xfId="45451"/>
    <cellStyle name="Currency 3 9 3" xfId="16079"/>
    <cellStyle name="Currency 3 9 3 10" xfId="49647"/>
    <cellStyle name="Currency 3 9 3 11" xfId="53979"/>
    <cellStyle name="Currency 3 9 3 12" xfId="26832"/>
    <cellStyle name="Currency 3 9 3 13" xfId="61648"/>
    <cellStyle name="Currency 3 9 3 2" xfId="16080"/>
    <cellStyle name="Currency 3 9 3 2 10" xfId="54571"/>
    <cellStyle name="Currency 3 9 3 2 11" xfId="26833"/>
    <cellStyle name="Currency 3 9 3 2 12" xfId="61649"/>
    <cellStyle name="Currency 3 9 3 2 2" xfId="16081"/>
    <cellStyle name="Currency 3 9 3 2 2 2" xfId="16082"/>
    <cellStyle name="Currency 3 9 3 2 2 2 2" xfId="36025"/>
    <cellStyle name="Currency 3 9 3 2 2 3" xfId="16083"/>
    <cellStyle name="Currency 3 9 3 2 2 3 2" xfId="39931"/>
    <cellStyle name="Currency 3 9 3 2 2 4" xfId="16084"/>
    <cellStyle name="Currency 3 9 3 2 2 4 2" xfId="43977"/>
    <cellStyle name="Currency 3 9 3 2 2 5" xfId="48084"/>
    <cellStyle name="Currency 3 9 3 2 2 6" xfId="52216"/>
    <cellStyle name="Currency 3 9 3 2 2 7" xfId="56493"/>
    <cellStyle name="Currency 3 9 3 2 2 8" xfId="26834"/>
    <cellStyle name="Currency 3 9 3 2 2 9" xfId="61650"/>
    <cellStyle name="Currency 3 9 3 2 3" xfId="16085"/>
    <cellStyle name="Currency 3 9 3 2 3 2" xfId="26835"/>
    <cellStyle name="Currency 3 9 3 2 4" xfId="16086"/>
    <cellStyle name="Currency 3 9 3 2 4 2" xfId="32070"/>
    <cellStyle name="Currency 3 9 3 2 5" xfId="16087"/>
    <cellStyle name="Currency 3 9 3 2 5 2" xfId="34080"/>
    <cellStyle name="Currency 3 9 3 2 6" xfId="16088"/>
    <cellStyle name="Currency 3 9 3 2 6 2" xfId="38009"/>
    <cellStyle name="Currency 3 9 3 2 7" xfId="16089"/>
    <cellStyle name="Currency 3 9 3 2 7 2" xfId="42026"/>
    <cellStyle name="Currency 3 9 3 2 8" xfId="46162"/>
    <cellStyle name="Currency 3 9 3 2 9" xfId="50263"/>
    <cellStyle name="Currency 3 9 3 3" xfId="16090"/>
    <cellStyle name="Currency 3 9 3 3 2" xfId="16091"/>
    <cellStyle name="Currency 3 9 3 3 2 2" xfId="35415"/>
    <cellStyle name="Currency 3 9 3 3 3" xfId="16092"/>
    <cellStyle name="Currency 3 9 3 3 3 2" xfId="39321"/>
    <cellStyle name="Currency 3 9 3 3 4" xfId="16093"/>
    <cellStyle name="Currency 3 9 3 3 4 2" xfId="43362"/>
    <cellStyle name="Currency 3 9 3 3 5" xfId="47474"/>
    <cellStyle name="Currency 3 9 3 3 6" xfId="51601"/>
    <cellStyle name="Currency 3 9 3 3 7" xfId="55883"/>
    <cellStyle name="Currency 3 9 3 3 8" xfId="26836"/>
    <cellStyle name="Currency 3 9 3 3 9" xfId="61651"/>
    <cellStyle name="Currency 3 9 3 4" xfId="16094"/>
    <cellStyle name="Currency 3 9 3 4 2" xfId="26837"/>
    <cellStyle name="Currency 3 9 3 5" xfId="16095"/>
    <cellStyle name="Currency 3 9 3 5 2" xfId="32069"/>
    <cellStyle name="Currency 3 9 3 6" xfId="16096"/>
    <cellStyle name="Currency 3 9 3 6 2" xfId="33428"/>
    <cellStyle name="Currency 3 9 3 7" xfId="16097"/>
    <cellStyle name="Currency 3 9 3 7 2" xfId="37403"/>
    <cellStyle name="Currency 3 9 3 8" xfId="16098"/>
    <cellStyle name="Currency 3 9 3 8 2" xfId="41417"/>
    <cellStyle name="Currency 3 9 3 9" xfId="45557"/>
    <cellStyle name="Currency 3 9 4" xfId="16099"/>
    <cellStyle name="Currency 3 9 4 10" xfId="54572"/>
    <cellStyle name="Currency 3 9 4 11" xfId="26838"/>
    <cellStyle name="Currency 3 9 4 12" xfId="61652"/>
    <cellStyle name="Currency 3 9 4 2" xfId="16100"/>
    <cellStyle name="Currency 3 9 4 2 2" xfId="16101"/>
    <cellStyle name="Currency 3 9 4 2 2 2" xfId="36026"/>
    <cellStyle name="Currency 3 9 4 2 3" xfId="16102"/>
    <cellStyle name="Currency 3 9 4 2 3 2" xfId="39932"/>
    <cellStyle name="Currency 3 9 4 2 4" xfId="16103"/>
    <cellStyle name="Currency 3 9 4 2 4 2" xfId="43978"/>
    <cellStyle name="Currency 3 9 4 2 5" xfId="48085"/>
    <cellStyle name="Currency 3 9 4 2 6" xfId="52217"/>
    <cellStyle name="Currency 3 9 4 2 7" xfId="56494"/>
    <cellStyle name="Currency 3 9 4 2 8" xfId="26839"/>
    <cellStyle name="Currency 3 9 4 2 9" xfId="61653"/>
    <cellStyle name="Currency 3 9 4 3" xfId="16104"/>
    <cellStyle name="Currency 3 9 4 3 2" xfId="26840"/>
    <cellStyle name="Currency 3 9 4 4" xfId="16105"/>
    <cellStyle name="Currency 3 9 4 4 2" xfId="32071"/>
    <cellStyle name="Currency 3 9 4 5" xfId="16106"/>
    <cellStyle name="Currency 3 9 4 5 2" xfId="34081"/>
    <cellStyle name="Currency 3 9 4 6" xfId="16107"/>
    <cellStyle name="Currency 3 9 4 6 2" xfId="38010"/>
    <cellStyle name="Currency 3 9 4 7" xfId="16108"/>
    <cellStyle name="Currency 3 9 4 7 2" xfId="42027"/>
    <cellStyle name="Currency 3 9 4 8" xfId="46163"/>
    <cellStyle name="Currency 3 9 4 9" xfId="50264"/>
    <cellStyle name="Currency 3 9 5" xfId="16109"/>
    <cellStyle name="Currency 3 9 5 2" xfId="16110"/>
    <cellStyle name="Currency 3 9 5 2 2" xfId="35197"/>
    <cellStyle name="Currency 3 9 5 3" xfId="16111"/>
    <cellStyle name="Currency 3 9 5 3 2" xfId="39103"/>
    <cellStyle name="Currency 3 9 5 4" xfId="16112"/>
    <cellStyle name="Currency 3 9 5 4 2" xfId="43137"/>
    <cellStyle name="Currency 3 9 5 5" xfId="47256"/>
    <cellStyle name="Currency 3 9 5 6" xfId="51376"/>
    <cellStyle name="Currency 3 9 5 7" xfId="55665"/>
    <cellStyle name="Currency 3 9 5 8" xfId="26841"/>
    <cellStyle name="Currency 3 9 5 9" xfId="61654"/>
    <cellStyle name="Currency 3 9 6" xfId="16113"/>
    <cellStyle name="Currency 3 9 6 2" xfId="32064"/>
    <cellStyle name="Currency 3 9 7" xfId="16114"/>
    <cellStyle name="Currency 3 9 7 2" xfId="33215"/>
    <cellStyle name="Currency 3 9 8" xfId="16115"/>
    <cellStyle name="Currency 3 9 8 2" xfId="37190"/>
    <cellStyle name="Currency 3 9 9" xfId="16116"/>
    <cellStyle name="Currency 3 9 9 2" xfId="41204"/>
    <cellStyle name="Currency 3_ PDR" xfId="16117"/>
    <cellStyle name="Currency 30" xfId="16118"/>
    <cellStyle name="Currency 30 10" xfId="54706"/>
    <cellStyle name="Currency 30 11" xfId="26842"/>
    <cellStyle name="Currency 30 12" xfId="61655"/>
    <cellStyle name="Currency 30 2" xfId="16119"/>
    <cellStyle name="Currency 30 2 2" xfId="16120"/>
    <cellStyle name="Currency 30 2 2 2" xfId="36160"/>
    <cellStyle name="Currency 30 2 3" xfId="16121"/>
    <cellStyle name="Currency 30 2 3 2" xfId="40066"/>
    <cellStyle name="Currency 30 2 4" xfId="16122"/>
    <cellStyle name="Currency 30 2 4 2" xfId="44127"/>
    <cellStyle name="Currency 30 2 5" xfId="48219"/>
    <cellStyle name="Currency 30 2 6" xfId="52366"/>
    <cellStyle name="Currency 30 2 7" xfId="56628"/>
    <cellStyle name="Currency 30 2 8" xfId="26843"/>
    <cellStyle name="Currency 30 2 9" xfId="61656"/>
    <cellStyle name="Currency 30 3" xfId="16123"/>
    <cellStyle name="Currency 30 3 2" xfId="26844"/>
    <cellStyle name="Currency 30 4" xfId="16124"/>
    <cellStyle name="Currency 30 4 2" xfId="32072"/>
    <cellStyle name="Currency 30 5" xfId="16125"/>
    <cellStyle name="Currency 30 5 2" xfId="34238"/>
    <cellStyle name="Currency 30 6" xfId="16126"/>
    <cellStyle name="Currency 30 6 2" xfId="38144"/>
    <cellStyle name="Currency 30 7" xfId="16127"/>
    <cellStyle name="Currency 30 7 2" xfId="42176"/>
    <cellStyle name="Currency 30 8" xfId="46297"/>
    <cellStyle name="Currency 30 9" xfId="50414"/>
    <cellStyle name="Currency 31" xfId="16128"/>
    <cellStyle name="Currency 31 10" xfId="54728"/>
    <cellStyle name="Currency 31 11" xfId="26845"/>
    <cellStyle name="Currency 31 12" xfId="61657"/>
    <cellStyle name="Currency 31 2" xfId="16129"/>
    <cellStyle name="Currency 31 2 2" xfId="16130"/>
    <cellStyle name="Currency 31 2 2 2" xfId="36182"/>
    <cellStyle name="Currency 31 2 3" xfId="16131"/>
    <cellStyle name="Currency 31 2 3 2" xfId="40088"/>
    <cellStyle name="Currency 31 2 4" xfId="16132"/>
    <cellStyle name="Currency 31 2 4 2" xfId="44149"/>
    <cellStyle name="Currency 31 2 5" xfId="48241"/>
    <cellStyle name="Currency 31 2 6" xfId="52388"/>
    <cellStyle name="Currency 31 2 7" xfId="56650"/>
    <cellStyle name="Currency 31 2 8" xfId="26846"/>
    <cellStyle name="Currency 31 2 9" xfId="61658"/>
    <cellStyle name="Currency 31 3" xfId="16133"/>
    <cellStyle name="Currency 31 3 2" xfId="26847"/>
    <cellStyle name="Currency 31 4" xfId="16134"/>
    <cellStyle name="Currency 31 4 2" xfId="32073"/>
    <cellStyle name="Currency 31 5" xfId="16135"/>
    <cellStyle name="Currency 31 5 2" xfId="34260"/>
    <cellStyle name="Currency 31 6" xfId="16136"/>
    <cellStyle name="Currency 31 6 2" xfId="38166"/>
    <cellStyle name="Currency 31 7" xfId="16137"/>
    <cellStyle name="Currency 31 7 2" xfId="42198"/>
    <cellStyle name="Currency 31 8" xfId="46319"/>
    <cellStyle name="Currency 31 9" xfId="50436"/>
    <cellStyle name="Currency 32" xfId="16138"/>
    <cellStyle name="Currency 32 10" xfId="54779"/>
    <cellStyle name="Currency 32 11" xfId="26848"/>
    <cellStyle name="Currency 32 12" xfId="61659"/>
    <cellStyle name="Currency 32 2" xfId="16139"/>
    <cellStyle name="Currency 32 2 10" xfId="26849"/>
    <cellStyle name="Currency 32 2 11" xfId="61660"/>
    <cellStyle name="Currency 32 2 2" xfId="16140"/>
    <cellStyle name="Currency 32 2 2 2" xfId="26850"/>
    <cellStyle name="Currency 32 2 3" xfId="16141"/>
    <cellStyle name="Currency 32 2 3 2" xfId="32075"/>
    <cellStyle name="Currency 32 2 4" xfId="16142"/>
    <cellStyle name="Currency 32 2 4 2" xfId="36233"/>
    <cellStyle name="Currency 32 2 5" xfId="16143"/>
    <cellStyle name="Currency 32 2 5 2" xfId="40139"/>
    <cellStyle name="Currency 32 2 6" xfId="16144"/>
    <cellStyle name="Currency 32 2 6 2" xfId="44200"/>
    <cellStyle name="Currency 32 2 7" xfId="48292"/>
    <cellStyle name="Currency 32 2 8" xfId="52439"/>
    <cellStyle name="Currency 32 2 9" xfId="56701"/>
    <cellStyle name="Currency 32 3" xfId="16145"/>
    <cellStyle name="Currency 32 3 2" xfId="26851"/>
    <cellStyle name="Currency 32 4" xfId="16146"/>
    <cellStyle name="Currency 32 4 2" xfId="32074"/>
    <cellStyle name="Currency 32 5" xfId="16147"/>
    <cellStyle name="Currency 32 5 2" xfId="34311"/>
    <cellStyle name="Currency 32 6" xfId="16148"/>
    <cellStyle name="Currency 32 6 2" xfId="38217"/>
    <cellStyle name="Currency 32 7" xfId="16149"/>
    <cellStyle name="Currency 32 7 2" xfId="42249"/>
    <cellStyle name="Currency 32 8" xfId="46370"/>
    <cellStyle name="Currency 32 9" xfId="50487"/>
    <cellStyle name="Currency 33" xfId="16150"/>
    <cellStyle name="Currency 33 10" xfId="54887"/>
    <cellStyle name="Currency 33 11" xfId="26852"/>
    <cellStyle name="Currency 33 12" xfId="61661"/>
    <cellStyle name="Currency 33 2" xfId="16151"/>
    <cellStyle name="Currency 33 2 10" xfId="26853"/>
    <cellStyle name="Currency 33 2 11" xfId="61662"/>
    <cellStyle name="Currency 33 2 2" xfId="16152"/>
    <cellStyle name="Currency 33 2 2 2" xfId="26854"/>
    <cellStyle name="Currency 33 2 3" xfId="16153"/>
    <cellStyle name="Currency 33 2 3 2" xfId="32077"/>
    <cellStyle name="Currency 33 2 4" xfId="16154"/>
    <cellStyle name="Currency 33 2 4 2" xfId="36341"/>
    <cellStyle name="Currency 33 2 5" xfId="16155"/>
    <cellStyle name="Currency 33 2 5 2" xfId="40247"/>
    <cellStyle name="Currency 33 2 6" xfId="16156"/>
    <cellStyle name="Currency 33 2 6 2" xfId="44308"/>
    <cellStyle name="Currency 33 2 7" xfId="48400"/>
    <cellStyle name="Currency 33 2 8" xfId="52547"/>
    <cellStyle name="Currency 33 2 9" xfId="56809"/>
    <cellStyle name="Currency 33 3" xfId="16157"/>
    <cellStyle name="Currency 33 3 2" xfId="26855"/>
    <cellStyle name="Currency 33 4" xfId="16158"/>
    <cellStyle name="Currency 33 4 2" xfId="32076"/>
    <cellStyle name="Currency 33 5" xfId="16159"/>
    <cellStyle name="Currency 33 5 2" xfId="34419"/>
    <cellStyle name="Currency 33 6" xfId="16160"/>
    <cellStyle name="Currency 33 6 2" xfId="38325"/>
    <cellStyle name="Currency 33 7" xfId="16161"/>
    <cellStyle name="Currency 33 7 2" xfId="42357"/>
    <cellStyle name="Currency 33 8" xfId="46478"/>
    <cellStyle name="Currency 33 9" xfId="50595"/>
    <cellStyle name="Currency 34" xfId="16162"/>
    <cellStyle name="Currency 34 10" xfId="54939"/>
    <cellStyle name="Currency 34 11" xfId="26856"/>
    <cellStyle name="Currency 34 12" xfId="61663"/>
    <cellStyle name="Currency 34 2" xfId="16163"/>
    <cellStyle name="Currency 34 2 10" xfId="26857"/>
    <cellStyle name="Currency 34 2 11" xfId="61664"/>
    <cellStyle name="Currency 34 2 2" xfId="16164"/>
    <cellStyle name="Currency 34 2 2 2" xfId="26858"/>
    <cellStyle name="Currency 34 2 3" xfId="16165"/>
    <cellStyle name="Currency 34 2 3 2" xfId="32079"/>
    <cellStyle name="Currency 34 2 4" xfId="16166"/>
    <cellStyle name="Currency 34 2 4 2" xfId="36393"/>
    <cellStyle name="Currency 34 2 5" xfId="16167"/>
    <cellStyle name="Currency 34 2 5 2" xfId="40299"/>
    <cellStyle name="Currency 34 2 6" xfId="16168"/>
    <cellStyle name="Currency 34 2 6 2" xfId="44360"/>
    <cellStyle name="Currency 34 2 7" xfId="48452"/>
    <cellStyle name="Currency 34 2 8" xfId="52599"/>
    <cellStyle name="Currency 34 2 9" xfId="56861"/>
    <cellStyle name="Currency 34 3" xfId="16169"/>
    <cellStyle name="Currency 34 3 2" xfId="26859"/>
    <cellStyle name="Currency 34 4" xfId="16170"/>
    <cellStyle name="Currency 34 4 2" xfId="32078"/>
    <cellStyle name="Currency 34 5" xfId="16171"/>
    <cellStyle name="Currency 34 5 2" xfId="34471"/>
    <cellStyle name="Currency 34 6" xfId="16172"/>
    <cellStyle name="Currency 34 6 2" xfId="38377"/>
    <cellStyle name="Currency 34 7" xfId="16173"/>
    <cellStyle name="Currency 34 7 2" xfId="42409"/>
    <cellStyle name="Currency 34 8" xfId="46530"/>
    <cellStyle name="Currency 34 9" xfId="50647"/>
    <cellStyle name="Currency 35" xfId="16174"/>
    <cellStyle name="Currency 35 10" xfId="54991"/>
    <cellStyle name="Currency 35 11" xfId="26860"/>
    <cellStyle name="Currency 35 12" xfId="61665"/>
    <cellStyle name="Currency 35 2" xfId="16175"/>
    <cellStyle name="Currency 35 2 2" xfId="16176"/>
    <cellStyle name="Currency 35 2 2 2" xfId="36446"/>
    <cellStyle name="Currency 35 2 3" xfId="16177"/>
    <cellStyle name="Currency 35 2 3 2" xfId="40352"/>
    <cellStyle name="Currency 35 2 4" xfId="16178"/>
    <cellStyle name="Currency 35 2 4 2" xfId="44413"/>
    <cellStyle name="Currency 35 2 5" xfId="48505"/>
    <cellStyle name="Currency 35 2 6" xfId="52652"/>
    <cellStyle name="Currency 35 2 7" xfId="56914"/>
    <cellStyle name="Currency 35 2 8" xfId="26861"/>
    <cellStyle name="Currency 35 2 9" xfId="61666"/>
    <cellStyle name="Currency 35 3" xfId="16179"/>
    <cellStyle name="Currency 35 3 2" xfId="26862"/>
    <cellStyle name="Currency 35 4" xfId="16180"/>
    <cellStyle name="Currency 35 4 2" xfId="32080"/>
    <cellStyle name="Currency 35 5" xfId="16181"/>
    <cellStyle name="Currency 35 5 2" xfId="34523"/>
    <cellStyle name="Currency 35 6" xfId="16182"/>
    <cellStyle name="Currency 35 6 2" xfId="38429"/>
    <cellStyle name="Currency 35 7" xfId="16183"/>
    <cellStyle name="Currency 35 7 2" xfId="42462"/>
    <cellStyle name="Currency 35 8" xfId="46582"/>
    <cellStyle name="Currency 35 9" xfId="50701"/>
    <cellStyle name="Currency 36" xfId="16184"/>
    <cellStyle name="Currency 36 10" xfId="55044"/>
    <cellStyle name="Currency 36 11" xfId="26863"/>
    <cellStyle name="Currency 36 12" xfId="61667"/>
    <cellStyle name="Currency 36 2" xfId="16185"/>
    <cellStyle name="Currency 36 2 2" xfId="16186"/>
    <cellStyle name="Currency 36 2 2 2" xfId="36499"/>
    <cellStyle name="Currency 36 2 3" xfId="16187"/>
    <cellStyle name="Currency 36 2 3 2" xfId="40405"/>
    <cellStyle name="Currency 36 2 4" xfId="16188"/>
    <cellStyle name="Currency 36 2 4 2" xfId="44466"/>
    <cellStyle name="Currency 36 2 5" xfId="48558"/>
    <cellStyle name="Currency 36 2 6" xfId="52705"/>
    <cellStyle name="Currency 36 2 7" xfId="56967"/>
    <cellStyle name="Currency 36 2 8" xfId="26864"/>
    <cellStyle name="Currency 36 2 9" xfId="61668"/>
    <cellStyle name="Currency 36 3" xfId="16189"/>
    <cellStyle name="Currency 36 3 2" xfId="26865"/>
    <cellStyle name="Currency 36 4" xfId="16190"/>
    <cellStyle name="Currency 36 4 2" xfId="32081"/>
    <cellStyle name="Currency 36 5" xfId="16191"/>
    <cellStyle name="Currency 36 5 2" xfId="34576"/>
    <cellStyle name="Currency 36 6" xfId="16192"/>
    <cellStyle name="Currency 36 6 2" xfId="38482"/>
    <cellStyle name="Currency 36 7" xfId="16193"/>
    <cellStyle name="Currency 36 7 2" xfId="42515"/>
    <cellStyle name="Currency 36 8" xfId="46635"/>
    <cellStyle name="Currency 36 9" xfId="50754"/>
    <cellStyle name="Currency 37" xfId="16194"/>
    <cellStyle name="Currency 37 10" xfId="55057"/>
    <cellStyle name="Currency 37 11" xfId="26866"/>
    <cellStyle name="Currency 37 12" xfId="61669"/>
    <cellStyle name="Currency 37 2" xfId="16195"/>
    <cellStyle name="Currency 37 2 2" xfId="16196"/>
    <cellStyle name="Currency 37 2 2 2" xfId="36512"/>
    <cellStyle name="Currency 37 2 3" xfId="16197"/>
    <cellStyle name="Currency 37 2 3 2" xfId="40418"/>
    <cellStyle name="Currency 37 2 4" xfId="16198"/>
    <cellStyle name="Currency 37 2 4 2" xfId="44479"/>
    <cellStyle name="Currency 37 2 5" xfId="48571"/>
    <cellStyle name="Currency 37 2 6" xfId="52718"/>
    <cellStyle name="Currency 37 2 7" xfId="56980"/>
    <cellStyle name="Currency 37 2 8" xfId="26867"/>
    <cellStyle name="Currency 37 2 9" xfId="61670"/>
    <cellStyle name="Currency 37 3" xfId="16199"/>
    <cellStyle name="Currency 37 3 2" xfId="26868"/>
    <cellStyle name="Currency 37 4" xfId="16200"/>
    <cellStyle name="Currency 37 4 2" xfId="32082"/>
    <cellStyle name="Currency 37 5" xfId="16201"/>
    <cellStyle name="Currency 37 5 2" xfId="34589"/>
    <cellStyle name="Currency 37 6" xfId="16202"/>
    <cellStyle name="Currency 37 6 2" xfId="38495"/>
    <cellStyle name="Currency 37 7" xfId="16203"/>
    <cellStyle name="Currency 37 7 2" xfId="42528"/>
    <cellStyle name="Currency 37 8" xfId="46648"/>
    <cellStyle name="Currency 37 9" xfId="50767"/>
    <cellStyle name="Currency 38" xfId="16204"/>
    <cellStyle name="Currency 38 10" xfId="55055"/>
    <cellStyle name="Currency 38 11" xfId="26869"/>
    <cellStyle name="Currency 38 12" xfId="61671"/>
    <cellStyle name="Currency 38 2" xfId="16205"/>
    <cellStyle name="Currency 38 2 2" xfId="16206"/>
    <cellStyle name="Currency 38 2 2 2" xfId="36510"/>
    <cellStyle name="Currency 38 2 3" xfId="16207"/>
    <cellStyle name="Currency 38 2 3 2" xfId="40416"/>
    <cellStyle name="Currency 38 2 4" xfId="16208"/>
    <cellStyle name="Currency 38 2 4 2" xfId="44477"/>
    <cellStyle name="Currency 38 2 5" xfId="48569"/>
    <cellStyle name="Currency 38 2 6" xfId="52716"/>
    <cellStyle name="Currency 38 2 7" xfId="56978"/>
    <cellStyle name="Currency 38 2 8" xfId="26870"/>
    <cellStyle name="Currency 38 2 9" xfId="61672"/>
    <cellStyle name="Currency 38 3" xfId="16209"/>
    <cellStyle name="Currency 38 3 2" xfId="26871"/>
    <cellStyle name="Currency 38 4" xfId="16210"/>
    <cellStyle name="Currency 38 4 2" xfId="32083"/>
    <cellStyle name="Currency 38 5" xfId="16211"/>
    <cellStyle name="Currency 38 5 2" xfId="34587"/>
    <cellStyle name="Currency 38 6" xfId="16212"/>
    <cellStyle name="Currency 38 6 2" xfId="38493"/>
    <cellStyle name="Currency 38 7" xfId="16213"/>
    <cellStyle name="Currency 38 7 2" xfId="42526"/>
    <cellStyle name="Currency 38 8" xfId="46646"/>
    <cellStyle name="Currency 38 9" xfId="50765"/>
    <cellStyle name="Currency 39" xfId="16214"/>
    <cellStyle name="Currency 39 10" xfId="55056"/>
    <cellStyle name="Currency 39 11" xfId="26872"/>
    <cellStyle name="Currency 39 12" xfId="61673"/>
    <cellStyle name="Currency 39 2" xfId="16215"/>
    <cellStyle name="Currency 39 2 2" xfId="16216"/>
    <cellStyle name="Currency 39 2 2 2" xfId="36511"/>
    <cellStyle name="Currency 39 2 3" xfId="16217"/>
    <cellStyle name="Currency 39 2 3 2" xfId="40417"/>
    <cellStyle name="Currency 39 2 4" xfId="16218"/>
    <cellStyle name="Currency 39 2 4 2" xfId="44478"/>
    <cellStyle name="Currency 39 2 5" xfId="48570"/>
    <cellStyle name="Currency 39 2 6" xfId="52717"/>
    <cellStyle name="Currency 39 2 7" xfId="56979"/>
    <cellStyle name="Currency 39 2 8" xfId="26873"/>
    <cellStyle name="Currency 39 2 9" xfId="61674"/>
    <cellStyle name="Currency 39 3" xfId="16219"/>
    <cellStyle name="Currency 39 3 2" xfId="26874"/>
    <cellStyle name="Currency 39 4" xfId="16220"/>
    <cellStyle name="Currency 39 4 2" xfId="32084"/>
    <cellStyle name="Currency 39 5" xfId="16221"/>
    <cellStyle name="Currency 39 5 2" xfId="34588"/>
    <cellStyle name="Currency 39 6" xfId="16222"/>
    <cellStyle name="Currency 39 6 2" xfId="38494"/>
    <cellStyle name="Currency 39 7" xfId="16223"/>
    <cellStyle name="Currency 39 7 2" xfId="42527"/>
    <cellStyle name="Currency 39 8" xfId="46647"/>
    <cellStyle name="Currency 39 9" xfId="50766"/>
    <cellStyle name="Currency 4" xfId="16224"/>
    <cellStyle name="Currency 4 10" xfId="16225"/>
    <cellStyle name="Currency 4 10 10" xfId="16226"/>
    <cellStyle name="Currency 4 10 10 2" xfId="41197"/>
    <cellStyle name="Currency 4 10 11" xfId="45333"/>
    <cellStyle name="Currency 4 10 12" xfId="49410"/>
    <cellStyle name="Currency 4 10 13" xfId="53559"/>
    <cellStyle name="Currency 4 10 14" xfId="26876"/>
    <cellStyle name="Currency 4 10 15" xfId="61676"/>
    <cellStyle name="Currency 4 10 2" xfId="16227"/>
    <cellStyle name="Currency 4 10 2 10" xfId="45442"/>
    <cellStyle name="Currency 4 10 2 11" xfId="49527"/>
    <cellStyle name="Currency 4 10 2 12" xfId="53679"/>
    <cellStyle name="Currency 4 10 2 13" xfId="26877"/>
    <cellStyle name="Currency 4 10 2 14" xfId="61677"/>
    <cellStyle name="Currency 4 10 2 2" xfId="16228"/>
    <cellStyle name="Currency 4 10 2 2 10" xfId="49749"/>
    <cellStyle name="Currency 4 10 2 2 11" xfId="54077"/>
    <cellStyle name="Currency 4 10 2 2 12" xfId="26878"/>
    <cellStyle name="Currency 4 10 2 2 13" xfId="61678"/>
    <cellStyle name="Currency 4 10 2 2 2" xfId="16229"/>
    <cellStyle name="Currency 4 10 2 2 2 10" xfId="54573"/>
    <cellStyle name="Currency 4 10 2 2 2 11" xfId="26879"/>
    <cellStyle name="Currency 4 10 2 2 2 12" xfId="61679"/>
    <cellStyle name="Currency 4 10 2 2 2 2" xfId="16230"/>
    <cellStyle name="Currency 4 10 2 2 2 2 2" xfId="16231"/>
    <cellStyle name="Currency 4 10 2 2 2 2 2 2" xfId="36027"/>
    <cellStyle name="Currency 4 10 2 2 2 2 3" xfId="16232"/>
    <cellStyle name="Currency 4 10 2 2 2 2 3 2" xfId="39933"/>
    <cellStyle name="Currency 4 10 2 2 2 2 4" xfId="16233"/>
    <cellStyle name="Currency 4 10 2 2 2 2 4 2" xfId="43979"/>
    <cellStyle name="Currency 4 10 2 2 2 2 5" xfId="48086"/>
    <cellStyle name="Currency 4 10 2 2 2 2 6" xfId="52218"/>
    <cellStyle name="Currency 4 10 2 2 2 2 7" xfId="56495"/>
    <cellStyle name="Currency 4 10 2 2 2 2 8" xfId="26880"/>
    <cellStyle name="Currency 4 10 2 2 2 2 9" xfId="61680"/>
    <cellStyle name="Currency 4 10 2 2 2 3" xfId="16234"/>
    <cellStyle name="Currency 4 10 2 2 2 3 2" xfId="26881"/>
    <cellStyle name="Currency 4 10 2 2 2 4" xfId="16235"/>
    <cellStyle name="Currency 4 10 2 2 2 4 2" xfId="32089"/>
    <cellStyle name="Currency 4 10 2 2 2 5" xfId="16236"/>
    <cellStyle name="Currency 4 10 2 2 2 5 2" xfId="34082"/>
    <cellStyle name="Currency 4 10 2 2 2 6" xfId="16237"/>
    <cellStyle name="Currency 4 10 2 2 2 6 2" xfId="38011"/>
    <cellStyle name="Currency 4 10 2 2 2 7" xfId="16238"/>
    <cellStyle name="Currency 4 10 2 2 2 7 2" xfId="42028"/>
    <cellStyle name="Currency 4 10 2 2 2 8" xfId="46164"/>
    <cellStyle name="Currency 4 10 2 2 2 9" xfId="50265"/>
    <cellStyle name="Currency 4 10 2 2 3" xfId="16239"/>
    <cellStyle name="Currency 4 10 2 2 3 2" xfId="16240"/>
    <cellStyle name="Currency 4 10 2 2 3 2 2" xfId="35516"/>
    <cellStyle name="Currency 4 10 2 2 3 3" xfId="16241"/>
    <cellStyle name="Currency 4 10 2 2 3 3 2" xfId="39422"/>
    <cellStyle name="Currency 4 10 2 2 3 4" xfId="16242"/>
    <cellStyle name="Currency 4 10 2 2 3 4 2" xfId="43464"/>
    <cellStyle name="Currency 4 10 2 2 3 5" xfId="47575"/>
    <cellStyle name="Currency 4 10 2 2 3 6" xfId="51703"/>
    <cellStyle name="Currency 4 10 2 2 3 7" xfId="55984"/>
    <cellStyle name="Currency 4 10 2 2 3 8" xfId="26882"/>
    <cellStyle name="Currency 4 10 2 2 3 9" xfId="61681"/>
    <cellStyle name="Currency 4 10 2 2 4" xfId="16243"/>
    <cellStyle name="Currency 4 10 2 2 4 2" xfId="26883"/>
    <cellStyle name="Currency 4 10 2 2 5" xfId="16244"/>
    <cellStyle name="Currency 4 10 2 2 5 2" xfId="32088"/>
    <cellStyle name="Currency 4 10 2 2 6" xfId="16245"/>
    <cellStyle name="Currency 4 10 2 2 6 2" xfId="33529"/>
    <cellStyle name="Currency 4 10 2 2 7" xfId="16246"/>
    <cellStyle name="Currency 4 10 2 2 7 2" xfId="37504"/>
    <cellStyle name="Currency 4 10 2 2 8" xfId="16247"/>
    <cellStyle name="Currency 4 10 2 2 8 2" xfId="41518"/>
    <cellStyle name="Currency 4 10 2 2 9" xfId="45658"/>
    <cellStyle name="Currency 4 10 2 3" xfId="16248"/>
    <cellStyle name="Currency 4 10 2 3 10" xfId="54574"/>
    <cellStyle name="Currency 4 10 2 3 11" xfId="26884"/>
    <cellStyle name="Currency 4 10 2 3 12" xfId="61682"/>
    <cellStyle name="Currency 4 10 2 3 2" xfId="16249"/>
    <cellStyle name="Currency 4 10 2 3 2 2" xfId="16250"/>
    <cellStyle name="Currency 4 10 2 3 2 2 2" xfId="36028"/>
    <cellStyle name="Currency 4 10 2 3 2 3" xfId="16251"/>
    <cellStyle name="Currency 4 10 2 3 2 3 2" xfId="39934"/>
    <cellStyle name="Currency 4 10 2 3 2 4" xfId="16252"/>
    <cellStyle name="Currency 4 10 2 3 2 4 2" xfId="43980"/>
    <cellStyle name="Currency 4 10 2 3 2 5" xfId="48087"/>
    <cellStyle name="Currency 4 10 2 3 2 6" xfId="52219"/>
    <cellStyle name="Currency 4 10 2 3 2 7" xfId="56496"/>
    <cellStyle name="Currency 4 10 2 3 2 8" xfId="26885"/>
    <cellStyle name="Currency 4 10 2 3 2 9" xfId="61683"/>
    <cellStyle name="Currency 4 10 2 3 3" xfId="16253"/>
    <cellStyle name="Currency 4 10 2 3 3 2" xfId="26886"/>
    <cellStyle name="Currency 4 10 2 3 4" xfId="16254"/>
    <cellStyle name="Currency 4 10 2 3 4 2" xfId="32090"/>
    <cellStyle name="Currency 4 10 2 3 5" xfId="16255"/>
    <cellStyle name="Currency 4 10 2 3 5 2" xfId="34083"/>
    <cellStyle name="Currency 4 10 2 3 6" xfId="16256"/>
    <cellStyle name="Currency 4 10 2 3 6 2" xfId="38012"/>
    <cellStyle name="Currency 4 10 2 3 7" xfId="16257"/>
    <cellStyle name="Currency 4 10 2 3 7 2" xfId="42029"/>
    <cellStyle name="Currency 4 10 2 3 8" xfId="46165"/>
    <cellStyle name="Currency 4 10 2 3 9" xfId="50266"/>
    <cellStyle name="Currency 4 10 2 4" xfId="16258"/>
    <cellStyle name="Currency 4 10 2 4 2" xfId="16259"/>
    <cellStyle name="Currency 4 10 2 4 2 2" xfId="35298"/>
    <cellStyle name="Currency 4 10 2 4 3" xfId="16260"/>
    <cellStyle name="Currency 4 10 2 4 3 2" xfId="39204"/>
    <cellStyle name="Currency 4 10 2 4 4" xfId="16261"/>
    <cellStyle name="Currency 4 10 2 4 4 2" xfId="43242"/>
    <cellStyle name="Currency 4 10 2 4 5" xfId="47357"/>
    <cellStyle name="Currency 4 10 2 4 6" xfId="51481"/>
    <cellStyle name="Currency 4 10 2 4 7" xfId="55766"/>
    <cellStyle name="Currency 4 10 2 4 8" xfId="26887"/>
    <cellStyle name="Currency 4 10 2 4 9" xfId="61684"/>
    <cellStyle name="Currency 4 10 2 5" xfId="16262"/>
    <cellStyle name="Currency 4 10 2 5 2" xfId="26888"/>
    <cellStyle name="Currency 4 10 2 6" xfId="16263"/>
    <cellStyle name="Currency 4 10 2 6 2" xfId="32087"/>
    <cellStyle name="Currency 4 10 2 7" xfId="16264"/>
    <cellStyle name="Currency 4 10 2 7 2" xfId="33313"/>
    <cellStyle name="Currency 4 10 2 8" xfId="16265"/>
    <cellStyle name="Currency 4 10 2 8 2" xfId="37288"/>
    <cellStyle name="Currency 4 10 2 9" xfId="16266"/>
    <cellStyle name="Currency 4 10 2 9 2" xfId="41302"/>
    <cellStyle name="Currency 4 10 3" xfId="16267"/>
    <cellStyle name="Currency 4 10 3 10" xfId="49638"/>
    <cellStyle name="Currency 4 10 3 11" xfId="53970"/>
    <cellStyle name="Currency 4 10 3 12" xfId="26889"/>
    <cellStyle name="Currency 4 10 3 13" xfId="61685"/>
    <cellStyle name="Currency 4 10 3 2" xfId="16268"/>
    <cellStyle name="Currency 4 10 3 2 10" xfId="54575"/>
    <cellStyle name="Currency 4 10 3 2 11" xfId="26890"/>
    <cellStyle name="Currency 4 10 3 2 12" xfId="61686"/>
    <cellStyle name="Currency 4 10 3 2 2" xfId="16269"/>
    <cellStyle name="Currency 4 10 3 2 2 2" xfId="16270"/>
    <cellStyle name="Currency 4 10 3 2 2 2 2" xfId="36029"/>
    <cellStyle name="Currency 4 10 3 2 2 3" xfId="16271"/>
    <cellStyle name="Currency 4 10 3 2 2 3 2" xfId="39935"/>
    <cellStyle name="Currency 4 10 3 2 2 4" xfId="16272"/>
    <cellStyle name="Currency 4 10 3 2 2 4 2" xfId="43981"/>
    <cellStyle name="Currency 4 10 3 2 2 5" xfId="48088"/>
    <cellStyle name="Currency 4 10 3 2 2 6" xfId="52220"/>
    <cellStyle name="Currency 4 10 3 2 2 7" xfId="56497"/>
    <cellStyle name="Currency 4 10 3 2 2 8" xfId="26891"/>
    <cellStyle name="Currency 4 10 3 2 2 9" xfId="61687"/>
    <cellStyle name="Currency 4 10 3 2 3" xfId="16273"/>
    <cellStyle name="Currency 4 10 3 2 3 2" xfId="26892"/>
    <cellStyle name="Currency 4 10 3 2 4" xfId="16274"/>
    <cellStyle name="Currency 4 10 3 2 4 2" xfId="32092"/>
    <cellStyle name="Currency 4 10 3 2 5" xfId="16275"/>
    <cellStyle name="Currency 4 10 3 2 5 2" xfId="34084"/>
    <cellStyle name="Currency 4 10 3 2 6" xfId="16276"/>
    <cellStyle name="Currency 4 10 3 2 6 2" xfId="38013"/>
    <cellStyle name="Currency 4 10 3 2 7" xfId="16277"/>
    <cellStyle name="Currency 4 10 3 2 7 2" xfId="42030"/>
    <cellStyle name="Currency 4 10 3 2 8" xfId="46166"/>
    <cellStyle name="Currency 4 10 3 2 9" xfId="50267"/>
    <cellStyle name="Currency 4 10 3 3" xfId="16278"/>
    <cellStyle name="Currency 4 10 3 3 2" xfId="16279"/>
    <cellStyle name="Currency 4 10 3 3 2 2" xfId="35406"/>
    <cellStyle name="Currency 4 10 3 3 3" xfId="16280"/>
    <cellStyle name="Currency 4 10 3 3 3 2" xfId="39312"/>
    <cellStyle name="Currency 4 10 3 3 4" xfId="16281"/>
    <cellStyle name="Currency 4 10 3 3 4 2" xfId="43353"/>
    <cellStyle name="Currency 4 10 3 3 5" xfId="47465"/>
    <cellStyle name="Currency 4 10 3 3 6" xfId="51592"/>
    <cellStyle name="Currency 4 10 3 3 7" xfId="55874"/>
    <cellStyle name="Currency 4 10 3 3 8" xfId="26893"/>
    <cellStyle name="Currency 4 10 3 3 9" xfId="61688"/>
    <cellStyle name="Currency 4 10 3 4" xfId="16282"/>
    <cellStyle name="Currency 4 10 3 4 2" xfId="26894"/>
    <cellStyle name="Currency 4 10 3 5" xfId="16283"/>
    <cellStyle name="Currency 4 10 3 5 2" xfId="32091"/>
    <cellStyle name="Currency 4 10 3 6" xfId="16284"/>
    <cellStyle name="Currency 4 10 3 6 2" xfId="33419"/>
    <cellStyle name="Currency 4 10 3 7" xfId="16285"/>
    <cellStyle name="Currency 4 10 3 7 2" xfId="37394"/>
    <cellStyle name="Currency 4 10 3 8" xfId="16286"/>
    <cellStyle name="Currency 4 10 3 8 2" xfId="41408"/>
    <cellStyle name="Currency 4 10 3 9" xfId="45548"/>
    <cellStyle name="Currency 4 10 4" xfId="16287"/>
    <cellStyle name="Currency 4 10 4 10" xfId="54576"/>
    <cellStyle name="Currency 4 10 4 11" xfId="26895"/>
    <cellStyle name="Currency 4 10 4 12" xfId="61689"/>
    <cellStyle name="Currency 4 10 4 2" xfId="16288"/>
    <cellStyle name="Currency 4 10 4 2 2" xfId="16289"/>
    <cellStyle name="Currency 4 10 4 2 2 2" xfId="36030"/>
    <cellStyle name="Currency 4 10 4 2 3" xfId="16290"/>
    <cellStyle name="Currency 4 10 4 2 3 2" xfId="39936"/>
    <cellStyle name="Currency 4 10 4 2 4" xfId="16291"/>
    <cellStyle name="Currency 4 10 4 2 4 2" xfId="43982"/>
    <cellStyle name="Currency 4 10 4 2 5" xfId="48089"/>
    <cellStyle name="Currency 4 10 4 2 6" xfId="52221"/>
    <cellStyle name="Currency 4 10 4 2 7" xfId="56498"/>
    <cellStyle name="Currency 4 10 4 2 8" xfId="26896"/>
    <cellStyle name="Currency 4 10 4 2 9" xfId="61690"/>
    <cellStyle name="Currency 4 10 4 3" xfId="16292"/>
    <cellStyle name="Currency 4 10 4 3 2" xfId="26897"/>
    <cellStyle name="Currency 4 10 4 4" xfId="16293"/>
    <cellStyle name="Currency 4 10 4 4 2" xfId="32093"/>
    <cellStyle name="Currency 4 10 4 5" xfId="16294"/>
    <cellStyle name="Currency 4 10 4 5 2" xfId="34085"/>
    <cellStyle name="Currency 4 10 4 6" xfId="16295"/>
    <cellStyle name="Currency 4 10 4 6 2" xfId="38014"/>
    <cellStyle name="Currency 4 10 4 7" xfId="16296"/>
    <cellStyle name="Currency 4 10 4 7 2" xfId="42031"/>
    <cellStyle name="Currency 4 10 4 8" xfId="46167"/>
    <cellStyle name="Currency 4 10 4 9" xfId="50268"/>
    <cellStyle name="Currency 4 10 5" xfId="16297"/>
    <cellStyle name="Currency 4 10 5 2" xfId="16298"/>
    <cellStyle name="Currency 4 10 5 2 2" xfId="35188"/>
    <cellStyle name="Currency 4 10 5 3" xfId="16299"/>
    <cellStyle name="Currency 4 10 5 3 2" xfId="39094"/>
    <cellStyle name="Currency 4 10 5 4" xfId="16300"/>
    <cellStyle name="Currency 4 10 5 4 2" xfId="43127"/>
    <cellStyle name="Currency 4 10 5 5" xfId="47247"/>
    <cellStyle name="Currency 4 10 5 6" xfId="51366"/>
    <cellStyle name="Currency 4 10 5 7" xfId="55656"/>
    <cellStyle name="Currency 4 10 5 8" xfId="26898"/>
    <cellStyle name="Currency 4 10 5 9" xfId="61691"/>
    <cellStyle name="Currency 4 10 6" xfId="16301"/>
    <cellStyle name="Currency 4 10 6 2" xfId="26899"/>
    <cellStyle name="Currency 4 10 7" xfId="16302"/>
    <cellStyle name="Currency 4 10 7 2" xfId="32086"/>
    <cellStyle name="Currency 4 10 8" xfId="16303"/>
    <cellStyle name="Currency 4 10 8 2" xfId="33208"/>
    <cellStyle name="Currency 4 10 9" xfId="16304"/>
    <cellStyle name="Currency 4 10 9 2" xfId="37183"/>
    <cellStyle name="Currency 4 11" xfId="16305"/>
    <cellStyle name="Currency 4 11 10" xfId="16306"/>
    <cellStyle name="Currency 4 11 10 2" xfId="41205"/>
    <cellStyle name="Currency 4 11 11" xfId="45345"/>
    <cellStyle name="Currency 4 11 12" xfId="49421"/>
    <cellStyle name="Currency 4 11 13" xfId="53798"/>
    <cellStyle name="Currency 4 11 14" xfId="26900"/>
    <cellStyle name="Currency 4 11 15" xfId="61692"/>
    <cellStyle name="Currency 4 11 2" xfId="16307"/>
    <cellStyle name="Currency 4 11 2 10" xfId="45452"/>
    <cellStyle name="Currency 4 11 2 11" xfId="49538"/>
    <cellStyle name="Currency 4 11 2 12" xfId="53561"/>
    <cellStyle name="Currency 4 11 2 13" xfId="26901"/>
    <cellStyle name="Currency 4 11 2 14" xfId="61693"/>
    <cellStyle name="Currency 4 11 2 2" xfId="16308"/>
    <cellStyle name="Currency 4 11 2 2 10" xfId="49760"/>
    <cellStyle name="Currency 4 11 2 2 11" xfId="54087"/>
    <cellStyle name="Currency 4 11 2 2 12" xfId="26902"/>
    <cellStyle name="Currency 4 11 2 2 13" xfId="61694"/>
    <cellStyle name="Currency 4 11 2 2 2" xfId="16309"/>
    <cellStyle name="Currency 4 11 2 2 2 10" xfId="54577"/>
    <cellStyle name="Currency 4 11 2 2 2 11" xfId="26903"/>
    <cellStyle name="Currency 4 11 2 2 2 12" xfId="61695"/>
    <cellStyle name="Currency 4 11 2 2 2 2" xfId="16310"/>
    <cellStyle name="Currency 4 11 2 2 2 2 2" xfId="16311"/>
    <cellStyle name="Currency 4 11 2 2 2 2 2 2" xfId="36031"/>
    <cellStyle name="Currency 4 11 2 2 2 2 3" xfId="16312"/>
    <cellStyle name="Currency 4 11 2 2 2 2 3 2" xfId="39937"/>
    <cellStyle name="Currency 4 11 2 2 2 2 4" xfId="16313"/>
    <cellStyle name="Currency 4 11 2 2 2 2 4 2" xfId="43983"/>
    <cellStyle name="Currency 4 11 2 2 2 2 5" xfId="48090"/>
    <cellStyle name="Currency 4 11 2 2 2 2 6" xfId="52222"/>
    <cellStyle name="Currency 4 11 2 2 2 2 7" xfId="56499"/>
    <cellStyle name="Currency 4 11 2 2 2 2 8" xfId="26904"/>
    <cellStyle name="Currency 4 11 2 2 2 2 9" xfId="61696"/>
    <cellStyle name="Currency 4 11 2 2 2 3" xfId="16314"/>
    <cellStyle name="Currency 4 11 2 2 2 3 2" xfId="26905"/>
    <cellStyle name="Currency 4 11 2 2 2 4" xfId="16315"/>
    <cellStyle name="Currency 4 11 2 2 2 4 2" xfId="32097"/>
    <cellStyle name="Currency 4 11 2 2 2 5" xfId="16316"/>
    <cellStyle name="Currency 4 11 2 2 2 5 2" xfId="34086"/>
    <cellStyle name="Currency 4 11 2 2 2 6" xfId="16317"/>
    <cellStyle name="Currency 4 11 2 2 2 6 2" xfId="38015"/>
    <cellStyle name="Currency 4 11 2 2 2 7" xfId="16318"/>
    <cellStyle name="Currency 4 11 2 2 2 7 2" xfId="42032"/>
    <cellStyle name="Currency 4 11 2 2 2 8" xfId="46168"/>
    <cellStyle name="Currency 4 11 2 2 2 9" xfId="50269"/>
    <cellStyle name="Currency 4 11 2 2 3" xfId="16319"/>
    <cellStyle name="Currency 4 11 2 2 3 2" xfId="16320"/>
    <cellStyle name="Currency 4 11 2 2 3 2 2" xfId="35526"/>
    <cellStyle name="Currency 4 11 2 2 3 3" xfId="16321"/>
    <cellStyle name="Currency 4 11 2 2 3 3 2" xfId="39432"/>
    <cellStyle name="Currency 4 11 2 2 3 4" xfId="16322"/>
    <cellStyle name="Currency 4 11 2 2 3 4 2" xfId="43475"/>
    <cellStyle name="Currency 4 11 2 2 3 5" xfId="47585"/>
    <cellStyle name="Currency 4 11 2 2 3 6" xfId="51714"/>
    <cellStyle name="Currency 4 11 2 2 3 7" xfId="55994"/>
    <cellStyle name="Currency 4 11 2 2 3 8" xfId="26906"/>
    <cellStyle name="Currency 4 11 2 2 3 9" xfId="61697"/>
    <cellStyle name="Currency 4 11 2 2 4" xfId="16323"/>
    <cellStyle name="Currency 4 11 2 2 4 2" xfId="26907"/>
    <cellStyle name="Currency 4 11 2 2 5" xfId="16324"/>
    <cellStyle name="Currency 4 11 2 2 5 2" xfId="32096"/>
    <cellStyle name="Currency 4 11 2 2 6" xfId="16325"/>
    <cellStyle name="Currency 4 11 2 2 6 2" xfId="33539"/>
    <cellStyle name="Currency 4 11 2 2 7" xfId="16326"/>
    <cellStyle name="Currency 4 11 2 2 7 2" xfId="37514"/>
    <cellStyle name="Currency 4 11 2 2 8" xfId="16327"/>
    <cellStyle name="Currency 4 11 2 2 8 2" xfId="41528"/>
    <cellStyle name="Currency 4 11 2 2 9" xfId="45668"/>
    <cellStyle name="Currency 4 11 2 3" xfId="16328"/>
    <cellStyle name="Currency 4 11 2 3 10" xfId="54578"/>
    <cellStyle name="Currency 4 11 2 3 11" xfId="26908"/>
    <cellStyle name="Currency 4 11 2 3 12" xfId="61698"/>
    <cellStyle name="Currency 4 11 2 3 2" xfId="16329"/>
    <cellStyle name="Currency 4 11 2 3 2 2" xfId="16330"/>
    <cellStyle name="Currency 4 11 2 3 2 2 2" xfId="36032"/>
    <cellStyle name="Currency 4 11 2 3 2 3" xfId="16331"/>
    <cellStyle name="Currency 4 11 2 3 2 3 2" xfId="39938"/>
    <cellStyle name="Currency 4 11 2 3 2 4" xfId="16332"/>
    <cellStyle name="Currency 4 11 2 3 2 4 2" xfId="43984"/>
    <cellStyle name="Currency 4 11 2 3 2 5" xfId="48091"/>
    <cellStyle name="Currency 4 11 2 3 2 6" xfId="52223"/>
    <cellStyle name="Currency 4 11 2 3 2 7" xfId="56500"/>
    <cellStyle name="Currency 4 11 2 3 2 8" xfId="26909"/>
    <cellStyle name="Currency 4 11 2 3 2 9" xfId="61699"/>
    <cellStyle name="Currency 4 11 2 3 3" xfId="16333"/>
    <cellStyle name="Currency 4 11 2 3 3 2" xfId="26910"/>
    <cellStyle name="Currency 4 11 2 3 4" xfId="16334"/>
    <cellStyle name="Currency 4 11 2 3 4 2" xfId="32098"/>
    <cellStyle name="Currency 4 11 2 3 5" xfId="16335"/>
    <cellStyle name="Currency 4 11 2 3 5 2" xfId="34087"/>
    <cellStyle name="Currency 4 11 2 3 6" xfId="16336"/>
    <cellStyle name="Currency 4 11 2 3 6 2" xfId="38016"/>
    <cellStyle name="Currency 4 11 2 3 7" xfId="16337"/>
    <cellStyle name="Currency 4 11 2 3 7 2" xfId="42033"/>
    <cellStyle name="Currency 4 11 2 3 8" xfId="46169"/>
    <cellStyle name="Currency 4 11 2 3 9" xfId="50270"/>
    <cellStyle name="Currency 4 11 2 4" xfId="16338"/>
    <cellStyle name="Currency 4 11 2 4 2" xfId="16339"/>
    <cellStyle name="Currency 4 11 2 4 2 2" xfId="35308"/>
    <cellStyle name="Currency 4 11 2 4 3" xfId="16340"/>
    <cellStyle name="Currency 4 11 2 4 3 2" xfId="39214"/>
    <cellStyle name="Currency 4 11 2 4 4" xfId="16341"/>
    <cellStyle name="Currency 4 11 2 4 4 2" xfId="43253"/>
    <cellStyle name="Currency 4 11 2 4 5" xfId="47367"/>
    <cellStyle name="Currency 4 11 2 4 6" xfId="51492"/>
    <cellStyle name="Currency 4 11 2 4 7" xfId="55776"/>
    <cellStyle name="Currency 4 11 2 4 8" xfId="26911"/>
    <cellStyle name="Currency 4 11 2 4 9" xfId="61700"/>
    <cellStyle name="Currency 4 11 2 5" xfId="16342"/>
    <cellStyle name="Currency 4 11 2 5 2" xfId="26912"/>
    <cellStyle name="Currency 4 11 2 6" xfId="16343"/>
    <cellStyle name="Currency 4 11 2 6 2" xfId="32095"/>
    <cellStyle name="Currency 4 11 2 7" xfId="16344"/>
    <cellStyle name="Currency 4 11 2 7 2" xfId="33323"/>
    <cellStyle name="Currency 4 11 2 8" xfId="16345"/>
    <cellStyle name="Currency 4 11 2 8 2" xfId="37298"/>
    <cellStyle name="Currency 4 11 2 9" xfId="16346"/>
    <cellStyle name="Currency 4 11 2 9 2" xfId="41312"/>
    <cellStyle name="Currency 4 11 3" xfId="16347"/>
    <cellStyle name="Currency 4 11 3 10" xfId="49648"/>
    <cellStyle name="Currency 4 11 3 11" xfId="53980"/>
    <cellStyle name="Currency 4 11 3 12" xfId="26913"/>
    <cellStyle name="Currency 4 11 3 13" xfId="61701"/>
    <cellStyle name="Currency 4 11 3 2" xfId="16348"/>
    <cellStyle name="Currency 4 11 3 2 10" xfId="54579"/>
    <cellStyle name="Currency 4 11 3 2 11" xfId="26914"/>
    <cellStyle name="Currency 4 11 3 2 12" xfId="61702"/>
    <cellStyle name="Currency 4 11 3 2 2" xfId="16349"/>
    <cellStyle name="Currency 4 11 3 2 2 2" xfId="16350"/>
    <cellStyle name="Currency 4 11 3 2 2 2 2" xfId="36033"/>
    <cellStyle name="Currency 4 11 3 2 2 3" xfId="16351"/>
    <cellStyle name="Currency 4 11 3 2 2 3 2" xfId="39939"/>
    <cellStyle name="Currency 4 11 3 2 2 4" xfId="16352"/>
    <cellStyle name="Currency 4 11 3 2 2 4 2" xfId="43985"/>
    <cellStyle name="Currency 4 11 3 2 2 5" xfId="48092"/>
    <cellStyle name="Currency 4 11 3 2 2 6" xfId="52224"/>
    <cellStyle name="Currency 4 11 3 2 2 7" xfId="56501"/>
    <cellStyle name="Currency 4 11 3 2 2 8" xfId="26915"/>
    <cellStyle name="Currency 4 11 3 2 2 9" xfId="61703"/>
    <cellStyle name="Currency 4 11 3 2 3" xfId="16353"/>
    <cellStyle name="Currency 4 11 3 2 3 2" xfId="26916"/>
    <cellStyle name="Currency 4 11 3 2 4" xfId="16354"/>
    <cellStyle name="Currency 4 11 3 2 4 2" xfId="32100"/>
    <cellStyle name="Currency 4 11 3 2 5" xfId="16355"/>
    <cellStyle name="Currency 4 11 3 2 5 2" xfId="34088"/>
    <cellStyle name="Currency 4 11 3 2 6" xfId="16356"/>
    <cellStyle name="Currency 4 11 3 2 6 2" xfId="38017"/>
    <cellStyle name="Currency 4 11 3 2 7" xfId="16357"/>
    <cellStyle name="Currency 4 11 3 2 7 2" xfId="42034"/>
    <cellStyle name="Currency 4 11 3 2 8" xfId="46170"/>
    <cellStyle name="Currency 4 11 3 2 9" xfId="50271"/>
    <cellStyle name="Currency 4 11 3 3" xfId="16358"/>
    <cellStyle name="Currency 4 11 3 3 2" xfId="16359"/>
    <cellStyle name="Currency 4 11 3 3 2 2" xfId="35416"/>
    <cellStyle name="Currency 4 11 3 3 3" xfId="16360"/>
    <cellStyle name="Currency 4 11 3 3 3 2" xfId="39322"/>
    <cellStyle name="Currency 4 11 3 3 4" xfId="16361"/>
    <cellStyle name="Currency 4 11 3 3 4 2" xfId="43363"/>
    <cellStyle name="Currency 4 11 3 3 5" xfId="47475"/>
    <cellStyle name="Currency 4 11 3 3 6" xfId="51602"/>
    <cellStyle name="Currency 4 11 3 3 7" xfId="55884"/>
    <cellStyle name="Currency 4 11 3 3 8" xfId="26917"/>
    <cellStyle name="Currency 4 11 3 3 9" xfId="61704"/>
    <cellStyle name="Currency 4 11 3 4" xfId="16362"/>
    <cellStyle name="Currency 4 11 3 4 2" xfId="26918"/>
    <cellStyle name="Currency 4 11 3 5" xfId="16363"/>
    <cellStyle name="Currency 4 11 3 5 2" xfId="32099"/>
    <cellStyle name="Currency 4 11 3 6" xfId="16364"/>
    <cellStyle name="Currency 4 11 3 6 2" xfId="33429"/>
    <cellStyle name="Currency 4 11 3 7" xfId="16365"/>
    <cellStyle name="Currency 4 11 3 7 2" xfId="37404"/>
    <cellStyle name="Currency 4 11 3 8" xfId="16366"/>
    <cellStyle name="Currency 4 11 3 8 2" xfId="41418"/>
    <cellStyle name="Currency 4 11 3 9" xfId="45558"/>
    <cellStyle name="Currency 4 11 4" xfId="16367"/>
    <cellStyle name="Currency 4 11 4 10" xfId="54580"/>
    <cellStyle name="Currency 4 11 4 11" xfId="26919"/>
    <cellStyle name="Currency 4 11 4 12" xfId="61705"/>
    <cellStyle name="Currency 4 11 4 2" xfId="16368"/>
    <cellStyle name="Currency 4 11 4 2 2" xfId="16369"/>
    <cellStyle name="Currency 4 11 4 2 2 2" xfId="36034"/>
    <cellStyle name="Currency 4 11 4 2 3" xfId="16370"/>
    <cellStyle name="Currency 4 11 4 2 3 2" xfId="39940"/>
    <cellStyle name="Currency 4 11 4 2 4" xfId="16371"/>
    <cellStyle name="Currency 4 11 4 2 4 2" xfId="43986"/>
    <cellStyle name="Currency 4 11 4 2 5" xfId="48093"/>
    <cellStyle name="Currency 4 11 4 2 6" xfId="52225"/>
    <cellStyle name="Currency 4 11 4 2 7" xfId="56502"/>
    <cellStyle name="Currency 4 11 4 2 8" xfId="26920"/>
    <cellStyle name="Currency 4 11 4 2 9" xfId="61706"/>
    <cellStyle name="Currency 4 11 4 3" xfId="16372"/>
    <cellStyle name="Currency 4 11 4 3 2" xfId="26921"/>
    <cellStyle name="Currency 4 11 4 4" xfId="16373"/>
    <cellStyle name="Currency 4 11 4 4 2" xfId="32101"/>
    <cellStyle name="Currency 4 11 4 5" xfId="16374"/>
    <cellStyle name="Currency 4 11 4 5 2" xfId="34089"/>
    <cellStyle name="Currency 4 11 4 6" xfId="16375"/>
    <cellStyle name="Currency 4 11 4 6 2" xfId="38018"/>
    <cellStyle name="Currency 4 11 4 7" xfId="16376"/>
    <cellStyle name="Currency 4 11 4 7 2" xfId="42035"/>
    <cellStyle name="Currency 4 11 4 8" xfId="46171"/>
    <cellStyle name="Currency 4 11 4 9" xfId="50272"/>
    <cellStyle name="Currency 4 11 5" xfId="16377"/>
    <cellStyle name="Currency 4 11 5 2" xfId="16378"/>
    <cellStyle name="Currency 4 11 5 2 2" xfId="35198"/>
    <cellStyle name="Currency 4 11 5 3" xfId="16379"/>
    <cellStyle name="Currency 4 11 5 3 2" xfId="39104"/>
    <cellStyle name="Currency 4 11 5 4" xfId="16380"/>
    <cellStyle name="Currency 4 11 5 4 2" xfId="43138"/>
    <cellStyle name="Currency 4 11 5 5" xfId="47257"/>
    <cellStyle name="Currency 4 11 5 6" xfId="51377"/>
    <cellStyle name="Currency 4 11 5 7" xfId="55666"/>
    <cellStyle name="Currency 4 11 5 8" xfId="26922"/>
    <cellStyle name="Currency 4 11 5 9" xfId="61707"/>
    <cellStyle name="Currency 4 11 6" xfId="16381"/>
    <cellStyle name="Currency 4 11 6 2" xfId="26923"/>
    <cellStyle name="Currency 4 11 7" xfId="16382"/>
    <cellStyle name="Currency 4 11 7 2" xfId="32094"/>
    <cellStyle name="Currency 4 11 8" xfId="16383"/>
    <cellStyle name="Currency 4 11 8 2" xfId="33216"/>
    <cellStyle name="Currency 4 11 9" xfId="16384"/>
    <cellStyle name="Currency 4 11 9 2" xfId="37191"/>
    <cellStyle name="Currency 4 12" xfId="16385"/>
    <cellStyle name="Currency 4 12 10" xfId="45357"/>
    <cellStyle name="Currency 4 12 11" xfId="49438"/>
    <cellStyle name="Currency 4 12 12" xfId="53877"/>
    <cellStyle name="Currency 4 12 13" xfId="26924"/>
    <cellStyle name="Currency 4 12 14" xfId="61708"/>
    <cellStyle name="Currency 4 12 2" xfId="16386"/>
    <cellStyle name="Currency 4 12 2 10" xfId="49663"/>
    <cellStyle name="Currency 4 12 2 11" xfId="53992"/>
    <cellStyle name="Currency 4 12 2 12" xfId="26925"/>
    <cellStyle name="Currency 4 12 2 13" xfId="61709"/>
    <cellStyle name="Currency 4 12 2 2" xfId="16387"/>
    <cellStyle name="Currency 4 12 2 2 10" xfId="54581"/>
    <cellStyle name="Currency 4 12 2 2 11" xfId="26926"/>
    <cellStyle name="Currency 4 12 2 2 12" xfId="61710"/>
    <cellStyle name="Currency 4 12 2 2 2" xfId="16388"/>
    <cellStyle name="Currency 4 12 2 2 2 2" xfId="16389"/>
    <cellStyle name="Currency 4 12 2 2 2 2 2" xfId="36035"/>
    <cellStyle name="Currency 4 12 2 2 2 3" xfId="16390"/>
    <cellStyle name="Currency 4 12 2 2 2 3 2" xfId="39941"/>
    <cellStyle name="Currency 4 12 2 2 2 4" xfId="16391"/>
    <cellStyle name="Currency 4 12 2 2 2 4 2" xfId="43987"/>
    <cellStyle name="Currency 4 12 2 2 2 5" xfId="48094"/>
    <cellStyle name="Currency 4 12 2 2 2 6" xfId="52226"/>
    <cellStyle name="Currency 4 12 2 2 2 7" xfId="56503"/>
    <cellStyle name="Currency 4 12 2 2 2 8" xfId="26927"/>
    <cellStyle name="Currency 4 12 2 2 2 9" xfId="61711"/>
    <cellStyle name="Currency 4 12 2 2 3" xfId="16392"/>
    <cellStyle name="Currency 4 12 2 2 3 2" xfId="26928"/>
    <cellStyle name="Currency 4 12 2 2 4" xfId="16393"/>
    <cellStyle name="Currency 4 12 2 2 4 2" xfId="32104"/>
    <cellStyle name="Currency 4 12 2 2 5" xfId="16394"/>
    <cellStyle name="Currency 4 12 2 2 5 2" xfId="34090"/>
    <cellStyle name="Currency 4 12 2 2 6" xfId="16395"/>
    <cellStyle name="Currency 4 12 2 2 6 2" xfId="38019"/>
    <cellStyle name="Currency 4 12 2 2 7" xfId="16396"/>
    <cellStyle name="Currency 4 12 2 2 7 2" xfId="42036"/>
    <cellStyle name="Currency 4 12 2 2 8" xfId="46172"/>
    <cellStyle name="Currency 4 12 2 2 9" xfId="50273"/>
    <cellStyle name="Currency 4 12 2 3" xfId="16397"/>
    <cellStyle name="Currency 4 12 2 3 2" xfId="16398"/>
    <cellStyle name="Currency 4 12 2 3 2 2" xfId="35431"/>
    <cellStyle name="Currency 4 12 2 3 3" xfId="16399"/>
    <cellStyle name="Currency 4 12 2 3 3 2" xfId="39337"/>
    <cellStyle name="Currency 4 12 2 3 4" xfId="16400"/>
    <cellStyle name="Currency 4 12 2 3 4 2" xfId="43378"/>
    <cellStyle name="Currency 4 12 2 3 5" xfId="47490"/>
    <cellStyle name="Currency 4 12 2 3 6" xfId="51617"/>
    <cellStyle name="Currency 4 12 2 3 7" xfId="55899"/>
    <cellStyle name="Currency 4 12 2 3 8" xfId="26929"/>
    <cellStyle name="Currency 4 12 2 3 9" xfId="61712"/>
    <cellStyle name="Currency 4 12 2 4" xfId="16401"/>
    <cellStyle name="Currency 4 12 2 4 2" xfId="26930"/>
    <cellStyle name="Currency 4 12 2 5" xfId="16402"/>
    <cellStyle name="Currency 4 12 2 5 2" xfId="32103"/>
    <cellStyle name="Currency 4 12 2 6" xfId="16403"/>
    <cellStyle name="Currency 4 12 2 6 2" xfId="33444"/>
    <cellStyle name="Currency 4 12 2 7" xfId="16404"/>
    <cellStyle name="Currency 4 12 2 7 2" xfId="37419"/>
    <cellStyle name="Currency 4 12 2 8" xfId="16405"/>
    <cellStyle name="Currency 4 12 2 8 2" xfId="41433"/>
    <cellStyle name="Currency 4 12 2 9" xfId="45573"/>
    <cellStyle name="Currency 4 12 3" xfId="16406"/>
    <cellStyle name="Currency 4 12 3 10" xfId="54582"/>
    <cellStyle name="Currency 4 12 3 11" xfId="26931"/>
    <cellStyle name="Currency 4 12 3 12" xfId="61713"/>
    <cellStyle name="Currency 4 12 3 2" xfId="16407"/>
    <cellStyle name="Currency 4 12 3 2 2" xfId="16408"/>
    <cellStyle name="Currency 4 12 3 2 2 2" xfId="36036"/>
    <cellStyle name="Currency 4 12 3 2 3" xfId="16409"/>
    <cellStyle name="Currency 4 12 3 2 3 2" xfId="39942"/>
    <cellStyle name="Currency 4 12 3 2 4" xfId="16410"/>
    <cellStyle name="Currency 4 12 3 2 4 2" xfId="43988"/>
    <cellStyle name="Currency 4 12 3 2 5" xfId="48095"/>
    <cellStyle name="Currency 4 12 3 2 6" xfId="52227"/>
    <cellStyle name="Currency 4 12 3 2 7" xfId="56504"/>
    <cellStyle name="Currency 4 12 3 2 8" xfId="26932"/>
    <cellStyle name="Currency 4 12 3 2 9" xfId="61714"/>
    <cellStyle name="Currency 4 12 3 3" xfId="16411"/>
    <cellStyle name="Currency 4 12 3 3 2" xfId="26933"/>
    <cellStyle name="Currency 4 12 3 4" xfId="16412"/>
    <cellStyle name="Currency 4 12 3 4 2" xfId="32105"/>
    <cellStyle name="Currency 4 12 3 5" xfId="16413"/>
    <cellStyle name="Currency 4 12 3 5 2" xfId="34091"/>
    <cellStyle name="Currency 4 12 3 6" xfId="16414"/>
    <cellStyle name="Currency 4 12 3 6 2" xfId="38020"/>
    <cellStyle name="Currency 4 12 3 7" xfId="16415"/>
    <cellStyle name="Currency 4 12 3 7 2" xfId="42037"/>
    <cellStyle name="Currency 4 12 3 8" xfId="46173"/>
    <cellStyle name="Currency 4 12 3 9" xfId="50274"/>
    <cellStyle name="Currency 4 12 4" xfId="16416"/>
    <cellStyle name="Currency 4 12 4 2" xfId="16417"/>
    <cellStyle name="Currency 4 12 4 2 2" xfId="35213"/>
    <cellStyle name="Currency 4 12 4 3" xfId="16418"/>
    <cellStyle name="Currency 4 12 4 3 2" xfId="39119"/>
    <cellStyle name="Currency 4 12 4 4" xfId="16419"/>
    <cellStyle name="Currency 4 12 4 4 2" xfId="43155"/>
    <cellStyle name="Currency 4 12 4 5" xfId="47272"/>
    <cellStyle name="Currency 4 12 4 6" xfId="51394"/>
    <cellStyle name="Currency 4 12 4 7" xfId="55681"/>
    <cellStyle name="Currency 4 12 4 8" xfId="26934"/>
    <cellStyle name="Currency 4 12 4 9" xfId="61715"/>
    <cellStyle name="Currency 4 12 5" xfId="16420"/>
    <cellStyle name="Currency 4 12 5 2" xfId="26935"/>
    <cellStyle name="Currency 4 12 6" xfId="16421"/>
    <cellStyle name="Currency 4 12 6 2" xfId="32102"/>
    <cellStyle name="Currency 4 12 7" xfId="16422"/>
    <cellStyle name="Currency 4 12 7 2" xfId="33228"/>
    <cellStyle name="Currency 4 12 8" xfId="16423"/>
    <cellStyle name="Currency 4 12 8 2" xfId="37203"/>
    <cellStyle name="Currency 4 12 9" xfId="16424"/>
    <cellStyle name="Currency 4 12 9 2" xfId="41217"/>
    <cellStyle name="Currency 4 13" xfId="16425"/>
    <cellStyle name="Currency 4 13 10" xfId="49548"/>
    <cellStyle name="Currency 4 13 11" xfId="53691"/>
    <cellStyle name="Currency 4 13 12" xfId="26936"/>
    <cellStyle name="Currency 4 13 13" xfId="61716"/>
    <cellStyle name="Currency 4 13 2" xfId="16426"/>
    <cellStyle name="Currency 4 13 2 10" xfId="54583"/>
    <cellStyle name="Currency 4 13 2 11" xfId="26937"/>
    <cellStyle name="Currency 4 13 2 12" xfId="61717"/>
    <cellStyle name="Currency 4 13 2 2" xfId="16427"/>
    <cellStyle name="Currency 4 13 2 2 2" xfId="16428"/>
    <cellStyle name="Currency 4 13 2 2 2 2" xfId="36037"/>
    <cellStyle name="Currency 4 13 2 2 3" xfId="16429"/>
    <cellStyle name="Currency 4 13 2 2 3 2" xfId="39943"/>
    <cellStyle name="Currency 4 13 2 2 4" xfId="16430"/>
    <cellStyle name="Currency 4 13 2 2 4 2" xfId="43989"/>
    <cellStyle name="Currency 4 13 2 2 5" xfId="48096"/>
    <cellStyle name="Currency 4 13 2 2 6" xfId="52228"/>
    <cellStyle name="Currency 4 13 2 2 7" xfId="56505"/>
    <cellStyle name="Currency 4 13 2 2 8" xfId="26938"/>
    <cellStyle name="Currency 4 13 2 2 9" xfId="61718"/>
    <cellStyle name="Currency 4 13 2 3" xfId="16431"/>
    <cellStyle name="Currency 4 13 2 3 2" xfId="26939"/>
    <cellStyle name="Currency 4 13 2 4" xfId="16432"/>
    <cellStyle name="Currency 4 13 2 4 2" xfId="32107"/>
    <cellStyle name="Currency 4 13 2 5" xfId="16433"/>
    <cellStyle name="Currency 4 13 2 5 2" xfId="34092"/>
    <cellStyle name="Currency 4 13 2 6" xfId="16434"/>
    <cellStyle name="Currency 4 13 2 6 2" xfId="38021"/>
    <cellStyle name="Currency 4 13 2 7" xfId="16435"/>
    <cellStyle name="Currency 4 13 2 7 2" xfId="42038"/>
    <cellStyle name="Currency 4 13 2 8" xfId="46174"/>
    <cellStyle name="Currency 4 13 2 9" xfId="50275"/>
    <cellStyle name="Currency 4 13 3" xfId="16436"/>
    <cellStyle name="Currency 4 13 3 2" xfId="16437"/>
    <cellStyle name="Currency 4 13 3 2 2" xfId="35316"/>
    <cellStyle name="Currency 4 13 3 3" xfId="16438"/>
    <cellStyle name="Currency 4 13 3 3 2" xfId="39222"/>
    <cellStyle name="Currency 4 13 3 4" xfId="16439"/>
    <cellStyle name="Currency 4 13 3 4 2" xfId="43263"/>
    <cellStyle name="Currency 4 13 3 5" xfId="47375"/>
    <cellStyle name="Currency 4 13 3 6" xfId="51502"/>
    <cellStyle name="Currency 4 13 3 7" xfId="55784"/>
    <cellStyle name="Currency 4 13 3 8" xfId="26940"/>
    <cellStyle name="Currency 4 13 3 9" xfId="61719"/>
    <cellStyle name="Currency 4 13 4" xfId="16440"/>
    <cellStyle name="Currency 4 13 4 2" xfId="26941"/>
    <cellStyle name="Currency 4 13 5" xfId="16441"/>
    <cellStyle name="Currency 4 13 5 2" xfId="32106"/>
    <cellStyle name="Currency 4 13 6" xfId="16442"/>
    <cellStyle name="Currency 4 13 6 2" xfId="33329"/>
    <cellStyle name="Currency 4 13 7" xfId="16443"/>
    <cellStyle name="Currency 4 13 7 2" xfId="37304"/>
    <cellStyle name="Currency 4 13 8" xfId="16444"/>
    <cellStyle name="Currency 4 13 8 2" xfId="41318"/>
    <cellStyle name="Currency 4 13 9" xfId="45458"/>
    <cellStyle name="Currency 4 14" xfId="16445"/>
    <cellStyle name="Currency 4 14 10" xfId="49771"/>
    <cellStyle name="Currency 4 14 11" xfId="54094"/>
    <cellStyle name="Currency 4 14 12" xfId="26942"/>
    <cellStyle name="Currency 4 14 13" xfId="61720"/>
    <cellStyle name="Currency 4 14 2" xfId="16446"/>
    <cellStyle name="Currency 4 14 2 10" xfId="54584"/>
    <cellStyle name="Currency 4 14 2 11" xfId="26943"/>
    <cellStyle name="Currency 4 14 2 12" xfId="61721"/>
    <cellStyle name="Currency 4 14 2 2" xfId="16447"/>
    <cellStyle name="Currency 4 14 2 2 2" xfId="16448"/>
    <cellStyle name="Currency 4 14 2 2 2 2" xfId="36038"/>
    <cellStyle name="Currency 4 14 2 2 3" xfId="16449"/>
    <cellStyle name="Currency 4 14 2 2 3 2" xfId="39944"/>
    <cellStyle name="Currency 4 14 2 2 4" xfId="16450"/>
    <cellStyle name="Currency 4 14 2 2 4 2" xfId="43990"/>
    <cellStyle name="Currency 4 14 2 2 5" xfId="48097"/>
    <cellStyle name="Currency 4 14 2 2 6" xfId="52229"/>
    <cellStyle name="Currency 4 14 2 2 7" xfId="56506"/>
    <cellStyle name="Currency 4 14 2 2 8" xfId="26944"/>
    <cellStyle name="Currency 4 14 2 2 9" xfId="61722"/>
    <cellStyle name="Currency 4 14 2 3" xfId="16451"/>
    <cellStyle name="Currency 4 14 2 3 2" xfId="26945"/>
    <cellStyle name="Currency 4 14 2 4" xfId="16452"/>
    <cellStyle name="Currency 4 14 2 4 2" xfId="32109"/>
    <cellStyle name="Currency 4 14 2 5" xfId="16453"/>
    <cellStyle name="Currency 4 14 2 5 2" xfId="34093"/>
    <cellStyle name="Currency 4 14 2 6" xfId="16454"/>
    <cellStyle name="Currency 4 14 2 6 2" xfId="38022"/>
    <cellStyle name="Currency 4 14 2 7" xfId="16455"/>
    <cellStyle name="Currency 4 14 2 7 2" xfId="42039"/>
    <cellStyle name="Currency 4 14 2 8" xfId="46175"/>
    <cellStyle name="Currency 4 14 2 9" xfId="50276"/>
    <cellStyle name="Currency 4 14 3" xfId="16456"/>
    <cellStyle name="Currency 4 14 3 2" xfId="16457"/>
    <cellStyle name="Currency 4 14 3 2 2" xfId="35536"/>
    <cellStyle name="Currency 4 14 3 3" xfId="16458"/>
    <cellStyle name="Currency 4 14 3 3 2" xfId="39442"/>
    <cellStyle name="Currency 4 14 3 4" xfId="16459"/>
    <cellStyle name="Currency 4 14 3 4 2" xfId="43486"/>
    <cellStyle name="Currency 4 14 3 5" xfId="47595"/>
    <cellStyle name="Currency 4 14 3 6" xfId="51725"/>
    <cellStyle name="Currency 4 14 3 7" xfId="56004"/>
    <cellStyle name="Currency 4 14 3 8" xfId="26946"/>
    <cellStyle name="Currency 4 14 3 9" xfId="61723"/>
    <cellStyle name="Currency 4 14 4" xfId="16460"/>
    <cellStyle name="Currency 4 14 4 2" xfId="26947"/>
    <cellStyle name="Currency 4 14 5" xfId="16461"/>
    <cellStyle name="Currency 4 14 5 2" xfId="32108"/>
    <cellStyle name="Currency 4 14 6" xfId="16462"/>
    <cellStyle name="Currency 4 14 6 2" xfId="33547"/>
    <cellStyle name="Currency 4 14 7" xfId="16463"/>
    <cellStyle name="Currency 4 14 7 2" xfId="37522"/>
    <cellStyle name="Currency 4 14 8" xfId="16464"/>
    <cellStyle name="Currency 4 14 8 2" xfId="41536"/>
    <cellStyle name="Currency 4 14 9" xfId="45676"/>
    <cellStyle name="Currency 4 15" xfId="16465"/>
    <cellStyle name="Currency 4 15 10" xfId="49784"/>
    <cellStyle name="Currency 4 15 11" xfId="54104"/>
    <cellStyle name="Currency 4 15 12" xfId="26948"/>
    <cellStyle name="Currency 4 15 13" xfId="61724"/>
    <cellStyle name="Currency 4 15 2" xfId="16466"/>
    <cellStyle name="Currency 4 15 2 10" xfId="54585"/>
    <cellStyle name="Currency 4 15 2 11" xfId="26949"/>
    <cellStyle name="Currency 4 15 2 12" xfId="61725"/>
    <cellStyle name="Currency 4 15 2 2" xfId="16467"/>
    <cellStyle name="Currency 4 15 2 2 2" xfId="16468"/>
    <cellStyle name="Currency 4 15 2 2 2 2" xfId="36039"/>
    <cellStyle name="Currency 4 15 2 2 3" xfId="16469"/>
    <cellStyle name="Currency 4 15 2 2 3 2" xfId="39945"/>
    <cellStyle name="Currency 4 15 2 2 4" xfId="16470"/>
    <cellStyle name="Currency 4 15 2 2 4 2" xfId="43991"/>
    <cellStyle name="Currency 4 15 2 2 5" xfId="48098"/>
    <cellStyle name="Currency 4 15 2 2 6" xfId="52230"/>
    <cellStyle name="Currency 4 15 2 2 7" xfId="56507"/>
    <cellStyle name="Currency 4 15 2 2 8" xfId="26950"/>
    <cellStyle name="Currency 4 15 2 2 9" xfId="61726"/>
    <cellStyle name="Currency 4 15 2 3" xfId="16471"/>
    <cellStyle name="Currency 4 15 2 3 2" xfId="26951"/>
    <cellStyle name="Currency 4 15 2 4" xfId="16472"/>
    <cellStyle name="Currency 4 15 2 4 2" xfId="32111"/>
    <cellStyle name="Currency 4 15 2 5" xfId="16473"/>
    <cellStyle name="Currency 4 15 2 5 2" xfId="34094"/>
    <cellStyle name="Currency 4 15 2 6" xfId="16474"/>
    <cellStyle name="Currency 4 15 2 6 2" xfId="38023"/>
    <cellStyle name="Currency 4 15 2 7" xfId="16475"/>
    <cellStyle name="Currency 4 15 2 7 2" xfId="42040"/>
    <cellStyle name="Currency 4 15 2 8" xfId="46176"/>
    <cellStyle name="Currency 4 15 2 9" xfId="50277"/>
    <cellStyle name="Currency 4 15 3" xfId="16476"/>
    <cellStyle name="Currency 4 15 3 2" xfId="16477"/>
    <cellStyle name="Currency 4 15 3 2 2" xfId="35549"/>
    <cellStyle name="Currency 4 15 3 3" xfId="16478"/>
    <cellStyle name="Currency 4 15 3 3 2" xfId="39455"/>
    <cellStyle name="Currency 4 15 3 4" xfId="16479"/>
    <cellStyle name="Currency 4 15 3 4 2" xfId="43499"/>
    <cellStyle name="Currency 4 15 3 5" xfId="47608"/>
    <cellStyle name="Currency 4 15 3 6" xfId="51738"/>
    <cellStyle name="Currency 4 15 3 7" xfId="56017"/>
    <cellStyle name="Currency 4 15 3 8" xfId="26952"/>
    <cellStyle name="Currency 4 15 3 9" xfId="61727"/>
    <cellStyle name="Currency 4 15 4" xfId="16480"/>
    <cellStyle name="Currency 4 15 4 2" xfId="26953"/>
    <cellStyle name="Currency 4 15 5" xfId="16481"/>
    <cellStyle name="Currency 4 15 5 2" xfId="32110"/>
    <cellStyle name="Currency 4 15 6" xfId="16482"/>
    <cellStyle name="Currency 4 15 6 2" xfId="33558"/>
    <cellStyle name="Currency 4 15 7" xfId="16483"/>
    <cellStyle name="Currency 4 15 7 2" xfId="37533"/>
    <cellStyle name="Currency 4 15 8" xfId="16484"/>
    <cellStyle name="Currency 4 15 8 2" xfId="41546"/>
    <cellStyle name="Currency 4 15 9" xfId="45686"/>
    <cellStyle name="Currency 4 16" xfId="16485"/>
    <cellStyle name="Currency 4 16 10" xfId="49802"/>
    <cellStyle name="Currency 4 16 11" xfId="54119"/>
    <cellStyle name="Currency 4 16 12" xfId="26954"/>
    <cellStyle name="Currency 4 16 13" xfId="61728"/>
    <cellStyle name="Currency 4 16 2" xfId="16486"/>
    <cellStyle name="Currency 4 16 2 10" xfId="54586"/>
    <cellStyle name="Currency 4 16 2 11" xfId="26955"/>
    <cellStyle name="Currency 4 16 2 12" xfId="61729"/>
    <cellStyle name="Currency 4 16 2 2" xfId="16487"/>
    <cellStyle name="Currency 4 16 2 2 2" xfId="16488"/>
    <cellStyle name="Currency 4 16 2 2 2 2" xfId="36040"/>
    <cellStyle name="Currency 4 16 2 2 3" xfId="16489"/>
    <cellStyle name="Currency 4 16 2 2 3 2" xfId="39946"/>
    <cellStyle name="Currency 4 16 2 2 4" xfId="16490"/>
    <cellStyle name="Currency 4 16 2 2 4 2" xfId="43992"/>
    <cellStyle name="Currency 4 16 2 2 5" xfId="48099"/>
    <cellStyle name="Currency 4 16 2 2 6" xfId="52231"/>
    <cellStyle name="Currency 4 16 2 2 7" xfId="56508"/>
    <cellStyle name="Currency 4 16 2 2 8" xfId="26956"/>
    <cellStyle name="Currency 4 16 2 2 9" xfId="61730"/>
    <cellStyle name="Currency 4 16 2 3" xfId="16491"/>
    <cellStyle name="Currency 4 16 2 3 2" xfId="26957"/>
    <cellStyle name="Currency 4 16 2 4" xfId="16492"/>
    <cellStyle name="Currency 4 16 2 4 2" xfId="32113"/>
    <cellStyle name="Currency 4 16 2 5" xfId="16493"/>
    <cellStyle name="Currency 4 16 2 5 2" xfId="34095"/>
    <cellStyle name="Currency 4 16 2 6" xfId="16494"/>
    <cellStyle name="Currency 4 16 2 6 2" xfId="38024"/>
    <cellStyle name="Currency 4 16 2 7" xfId="16495"/>
    <cellStyle name="Currency 4 16 2 7 2" xfId="42041"/>
    <cellStyle name="Currency 4 16 2 8" xfId="46177"/>
    <cellStyle name="Currency 4 16 2 9" xfId="50278"/>
    <cellStyle name="Currency 4 16 3" xfId="16496"/>
    <cellStyle name="Currency 4 16 3 2" xfId="16497"/>
    <cellStyle name="Currency 4 16 3 2 2" xfId="35566"/>
    <cellStyle name="Currency 4 16 3 3" xfId="16498"/>
    <cellStyle name="Currency 4 16 3 3 2" xfId="39472"/>
    <cellStyle name="Currency 4 16 3 4" xfId="16499"/>
    <cellStyle name="Currency 4 16 3 4 2" xfId="43517"/>
    <cellStyle name="Currency 4 16 3 5" xfId="47625"/>
    <cellStyle name="Currency 4 16 3 6" xfId="51756"/>
    <cellStyle name="Currency 4 16 3 7" xfId="56034"/>
    <cellStyle name="Currency 4 16 3 8" xfId="26958"/>
    <cellStyle name="Currency 4 16 3 9" xfId="61731"/>
    <cellStyle name="Currency 4 16 4" xfId="16500"/>
    <cellStyle name="Currency 4 16 4 2" xfId="26959"/>
    <cellStyle name="Currency 4 16 5" xfId="16501"/>
    <cellStyle name="Currency 4 16 5 2" xfId="32112"/>
    <cellStyle name="Currency 4 16 6" xfId="16502"/>
    <cellStyle name="Currency 4 16 6 2" xfId="33575"/>
    <cellStyle name="Currency 4 16 7" xfId="16503"/>
    <cellStyle name="Currency 4 16 7 2" xfId="37550"/>
    <cellStyle name="Currency 4 16 8" xfId="16504"/>
    <cellStyle name="Currency 4 16 8 2" xfId="41564"/>
    <cellStyle name="Currency 4 16 9" xfId="45703"/>
    <cellStyle name="Currency 4 17" xfId="16505"/>
    <cellStyle name="Currency 4 17 10" xfId="49820"/>
    <cellStyle name="Currency 4 17 11" xfId="54137"/>
    <cellStyle name="Currency 4 17 12" xfId="26960"/>
    <cellStyle name="Currency 4 17 13" xfId="61732"/>
    <cellStyle name="Currency 4 17 2" xfId="16506"/>
    <cellStyle name="Currency 4 17 2 10" xfId="54587"/>
    <cellStyle name="Currency 4 17 2 11" xfId="26961"/>
    <cellStyle name="Currency 4 17 2 12" xfId="61733"/>
    <cellStyle name="Currency 4 17 2 2" xfId="16507"/>
    <cellStyle name="Currency 4 17 2 2 2" xfId="16508"/>
    <cellStyle name="Currency 4 17 2 2 2 2" xfId="36041"/>
    <cellStyle name="Currency 4 17 2 2 3" xfId="16509"/>
    <cellStyle name="Currency 4 17 2 2 3 2" xfId="39947"/>
    <cellStyle name="Currency 4 17 2 2 4" xfId="16510"/>
    <cellStyle name="Currency 4 17 2 2 4 2" xfId="43993"/>
    <cellStyle name="Currency 4 17 2 2 5" xfId="48100"/>
    <cellStyle name="Currency 4 17 2 2 6" xfId="52232"/>
    <cellStyle name="Currency 4 17 2 2 7" xfId="56509"/>
    <cellStyle name="Currency 4 17 2 2 8" xfId="26962"/>
    <cellStyle name="Currency 4 17 2 2 9" xfId="61734"/>
    <cellStyle name="Currency 4 17 2 3" xfId="16511"/>
    <cellStyle name="Currency 4 17 2 3 2" xfId="26963"/>
    <cellStyle name="Currency 4 17 2 4" xfId="16512"/>
    <cellStyle name="Currency 4 17 2 4 2" xfId="32115"/>
    <cellStyle name="Currency 4 17 2 5" xfId="16513"/>
    <cellStyle name="Currency 4 17 2 5 2" xfId="34096"/>
    <cellStyle name="Currency 4 17 2 6" xfId="16514"/>
    <cellStyle name="Currency 4 17 2 6 2" xfId="38025"/>
    <cellStyle name="Currency 4 17 2 7" xfId="16515"/>
    <cellStyle name="Currency 4 17 2 7 2" xfId="42042"/>
    <cellStyle name="Currency 4 17 2 8" xfId="46178"/>
    <cellStyle name="Currency 4 17 2 9" xfId="50279"/>
    <cellStyle name="Currency 4 17 3" xfId="16516"/>
    <cellStyle name="Currency 4 17 3 2" xfId="16517"/>
    <cellStyle name="Currency 4 17 3 2 2" xfId="35584"/>
    <cellStyle name="Currency 4 17 3 3" xfId="16518"/>
    <cellStyle name="Currency 4 17 3 3 2" xfId="39490"/>
    <cellStyle name="Currency 4 17 3 4" xfId="16519"/>
    <cellStyle name="Currency 4 17 3 4 2" xfId="43535"/>
    <cellStyle name="Currency 4 17 3 5" xfId="47643"/>
    <cellStyle name="Currency 4 17 3 6" xfId="51774"/>
    <cellStyle name="Currency 4 17 3 7" xfId="56052"/>
    <cellStyle name="Currency 4 17 3 8" xfId="26964"/>
    <cellStyle name="Currency 4 17 3 9" xfId="61735"/>
    <cellStyle name="Currency 4 17 4" xfId="16520"/>
    <cellStyle name="Currency 4 17 4 2" xfId="26965"/>
    <cellStyle name="Currency 4 17 5" xfId="16521"/>
    <cellStyle name="Currency 4 17 5 2" xfId="32114"/>
    <cellStyle name="Currency 4 17 6" xfId="16522"/>
    <cellStyle name="Currency 4 17 6 2" xfId="33593"/>
    <cellStyle name="Currency 4 17 7" xfId="16523"/>
    <cellStyle name="Currency 4 17 7 2" xfId="37568"/>
    <cellStyle name="Currency 4 17 8" xfId="16524"/>
    <cellStyle name="Currency 4 17 8 2" xfId="41582"/>
    <cellStyle name="Currency 4 17 9" xfId="45721"/>
    <cellStyle name="Currency 4 18" xfId="16525"/>
    <cellStyle name="Currency 4 18 10" xfId="49834"/>
    <cellStyle name="Currency 4 18 11" xfId="54151"/>
    <cellStyle name="Currency 4 18 12" xfId="26966"/>
    <cellStyle name="Currency 4 18 13" xfId="61736"/>
    <cellStyle name="Currency 4 18 2" xfId="16526"/>
    <cellStyle name="Currency 4 18 2 10" xfId="54588"/>
    <cellStyle name="Currency 4 18 2 11" xfId="26967"/>
    <cellStyle name="Currency 4 18 2 12" xfId="61737"/>
    <cellStyle name="Currency 4 18 2 2" xfId="16527"/>
    <cellStyle name="Currency 4 18 2 2 2" xfId="16528"/>
    <cellStyle name="Currency 4 18 2 2 2 2" xfId="36042"/>
    <cellStyle name="Currency 4 18 2 2 3" xfId="16529"/>
    <cellStyle name="Currency 4 18 2 2 3 2" xfId="39948"/>
    <cellStyle name="Currency 4 18 2 2 4" xfId="16530"/>
    <cellStyle name="Currency 4 18 2 2 4 2" xfId="43994"/>
    <cellStyle name="Currency 4 18 2 2 5" xfId="48101"/>
    <cellStyle name="Currency 4 18 2 2 6" xfId="52233"/>
    <cellStyle name="Currency 4 18 2 2 7" xfId="56510"/>
    <cellStyle name="Currency 4 18 2 2 8" xfId="26968"/>
    <cellStyle name="Currency 4 18 2 2 9" xfId="61738"/>
    <cellStyle name="Currency 4 18 2 3" xfId="16531"/>
    <cellStyle name="Currency 4 18 2 3 2" xfId="26969"/>
    <cellStyle name="Currency 4 18 2 4" xfId="16532"/>
    <cellStyle name="Currency 4 18 2 4 2" xfId="32117"/>
    <cellStyle name="Currency 4 18 2 5" xfId="16533"/>
    <cellStyle name="Currency 4 18 2 5 2" xfId="34097"/>
    <cellStyle name="Currency 4 18 2 6" xfId="16534"/>
    <cellStyle name="Currency 4 18 2 6 2" xfId="38026"/>
    <cellStyle name="Currency 4 18 2 7" xfId="16535"/>
    <cellStyle name="Currency 4 18 2 7 2" xfId="42043"/>
    <cellStyle name="Currency 4 18 2 8" xfId="46179"/>
    <cellStyle name="Currency 4 18 2 9" xfId="50280"/>
    <cellStyle name="Currency 4 18 3" xfId="16536"/>
    <cellStyle name="Currency 4 18 3 2" xfId="16537"/>
    <cellStyle name="Currency 4 18 3 2 2" xfId="35598"/>
    <cellStyle name="Currency 4 18 3 3" xfId="16538"/>
    <cellStyle name="Currency 4 18 3 3 2" xfId="39504"/>
    <cellStyle name="Currency 4 18 3 4" xfId="16539"/>
    <cellStyle name="Currency 4 18 3 4 2" xfId="43549"/>
    <cellStyle name="Currency 4 18 3 5" xfId="47657"/>
    <cellStyle name="Currency 4 18 3 6" xfId="51788"/>
    <cellStyle name="Currency 4 18 3 7" xfId="56066"/>
    <cellStyle name="Currency 4 18 3 8" xfId="26970"/>
    <cellStyle name="Currency 4 18 3 9" xfId="61739"/>
    <cellStyle name="Currency 4 18 4" xfId="16540"/>
    <cellStyle name="Currency 4 18 4 2" xfId="26971"/>
    <cellStyle name="Currency 4 18 5" xfId="16541"/>
    <cellStyle name="Currency 4 18 5 2" xfId="32116"/>
    <cellStyle name="Currency 4 18 6" xfId="16542"/>
    <cellStyle name="Currency 4 18 6 2" xfId="33607"/>
    <cellStyle name="Currency 4 18 7" xfId="16543"/>
    <cellStyle name="Currency 4 18 7 2" xfId="37582"/>
    <cellStyle name="Currency 4 18 8" xfId="16544"/>
    <cellStyle name="Currency 4 18 8 2" xfId="41596"/>
    <cellStyle name="Currency 4 18 9" xfId="45735"/>
    <cellStyle name="Currency 4 19" xfId="16545"/>
    <cellStyle name="Currency 4 19 10" xfId="54589"/>
    <cellStyle name="Currency 4 19 11" xfId="26972"/>
    <cellStyle name="Currency 4 19 12" xfId="61740"/>
    <cellStyle name="Currency 4 19 2" xfId="16546"/>
    <cellStyle name="Currency 4 19 2 2" xfId="16547"/>
    <cellStyle name="Currency 4 19 2 2 2" xfId="36043"/>
    <cellStyle name="Currency 4 19 2 3" xfId="16548"/>
    <cellStyle name="Currency 4 19 2 3 2" xfId="39949"/>
    <cellStyle name="Currency 4 19 2 4" xfId="16549"/>
    <cellStyle name="Currency 4 19 2 4 2" xfId="43995"/>
    <cellStyle name="Currency 4 19 2 5" xfId="48102"/>
    <cellStyle name="Currency 4 19 2 6" xfId="52234"/>
    <cellStyle name="Currency 4 19 2 7" xfId="56511"/>
    <cellStyle name="Currency 4 19 2 8" xfId="26973"/>
    <cellStyle name="Currency 4 19 2 9" xfId="61741"/>
    <cellStyle name="Currency 4 19 3" xfId="16550"/>
    <cellStyle name="Currency 4 19 3 2" xfId="26974"/>
    <cellStyle name="Currency 4 19 4" xfId="16551"/>
    <cellStyle name="Currency 4 19 4 2" xfId="32118"/>
    <cellStyle name="Currency 4 19 5" xfId="16552"/>
    <cellStyle name="Currency 4 19 5 2" xfId="34098"/>
    <cellStyle name="Currency 4 19 6" xfId="16553"/>
    <cellStyle name="Currency 4 19 6 2" xfId="38027"/>
    <cellStyle name="Currency 4 19 7" xfId="16554"/>
    <cellStyle name="Currency 4 19 7 2" xfId="42044"/>
    <cellStyle name="Currency 4 19 8" xfId="46180"/>
    <cellStyle name="Currency 4 19 9" xfId="50281"/>
    <cellStyle name="Currency 4 2" xfId="16555"/>
    <cellStyle name="Currency 4 2 10" xfId="16556"/>
    <cellStyle name="Currency 4 2 10 10" xfId="54701"/>
    <cellStyle name="Currency 4 2 10 11" xfId="26976"/>
    <cellStyle name="Currency 4 2 10 12" xfId="61743"/>
    <cellStyle name="Currency 4 2 10 2" xfId="16557"/>
    <cellStyle name="Currency 4 2 10 2 2" xfId="16558"/>
    <cellStyle name="Currency 4 2 10 2 2 2" xfId="36155"/>
    <cellStyle name="Currency 4 2 10 2 3" xfId="16559"/>
    <cellStyle name="Currency 4 2 10 2 3 2" xfId="40061"/>
    <cellStyle name="Currency 4 2 10 2 4" xfId="16560"/>
    <cellStyle name="Currency 4 2 10 2 4 2" xfId="44122"/>
    <cellStyle name="Currency 4 2 10 2 5" xfId="48214"/>
    <cellStyle name="Currency 4 2 10 2 6" xfId="52361"/>
    <cellStyle name="Currency 4 2 10 2 7" xfId="56623"/>
    <cellStyle name="Currency 4 2 10 2 8" xfId="26977"/>
    <cellStyle name="Currency 4 2 10 2 9" xfId="61744"/>
    <cellStyle name="Currency 4 2 10 3" xfId="16561"/>
    <cellStyle name="Currency 4 2 10 3 2" xfId="26978"/>
    <cellStyle name="Currency 4 2 10 4" xfId="16562"/>
    <cellStyle name="Currency 4 2 10 4 2" xfId="32120"/>
    <cellStyle name="Currency 4 2 10 5" xfId="16563"/>
    <cellStyle name="Currency 4 2 10 5 2" xfId="34233"/>
    <cellStyle name="Currency 4 2 10 6" xfId="16564"/>
    <cellStyle name="Currency 4 2 10 6 2" xfId="38139"/>
    <cellStyle name="Currency 4 2 10 7" xfId="16565"/>
    <cellStyle name="Currency 4 2 10 7 2" xfId="42171"/>
    <cellStyle name="Currency 4 2 10 8" xfId="46292"/>
    <cellStyle name="Currency 4 2 10 9" xfId="50409"/>
    <cellStyle name="Currency 4 2 11" xfId="16566"/>
    <cellStyle name="Currency 4 2 11 10" xfId="54719"/>
    <cellStyle name="Currency 4 2 11 11" xfId="26979"/>
    <cellStyle name="Currency 4 2 11 12" xfId="61745"/>
    <cellStyle name="Currency 4 2 11 2" xfId="16567"/>
    <cellStyle name="Currency 4 2 11 2 2" xfId="16568"/>
    <cellStyle name="Currency 4 2 11 2 2 2" xfId="36173"/>
    <cellStyle name="Currency 4 2 11 2 3" xfId="16569"/>
    <cellStyle name="Currency 4 2 11 2 3 2" xfId="40079"/>
    <cellStyle name="Currency 4 2 11 2 4" xfId="16570"/>
    <cellStyle name="Currency 4 2 11 2 4 2" xfId="44140"/>
    <cellStyle name="Currency 4 2 11 2 5" xfId="48232"/>
    <cellStyle name="Currency 4 2 11 2 6" xfId="52379"/>
    <cellStyle name="Currency 4 2 11 2 7" xfId="56641"/>
    <cellStyle name="Currency 4 2 11 2 8" xfId="26980"/>
    <cellStyle name="Currency 4 2 11 2 9" xfId="61746"/>
    <cellStyle name="Currency 4 2 11 3" xfId="16571"/>
    <cellStyle name="Currency 4 2 11 3 2" xfId="26981"/>
    <cellStyle name="Currency 4 2 11 4" xfId="16572"/>
    <cellStyle name="Currency 4 2 11 4 2" xfId="32121"/>
    <cellStyle name="Currency 4 2 11 5" xfId="16573"/>
    <cellStyle name="Currency 4 2 11 5 2" xfId="34251"/>
    <cellStyle name="Currency 4 2 11 6" xfId="16574"/>
    <cellStyle name="Currency 4 2 11 6 2" xfId="38157"/>
    <cellStyle name="Currency 4 2 11 7" xfId="16575"/>
    <cellStyle name="Currency 4 2 11 7 2" xfId="42189"/>
    <cellStyle name="Currency 4 2 11 8" xfId="46310"/>
    <cellStyle name="Currency 4 2 11 9" xfId="50427"/>
    <cellStyle name="Currency 4 2 12" xfId="16576"/>
    <cellStyle name="Currency 4 2 12 10" xfId="54733"/>
    <cellStyle name="Currency 4 2 12 11" xfId="26982"/>
    <cellStyle name="Currency 4 2 12 12" xfId="61747"/>
    <cellStyle name="Currency 4 2 12 2" xfId="16577"/>
    <cellStyle name="Currency 4 2 12 2 2" xfId="16578"/>
    <cellStyle name="Currency 4 2 12 2 2 2" xfId="36187"/>
    <cellStyle name="Currency 4 2 12 2 3" xfId="16579"/>
    <cellStyle name="Currency 4 2 12 2 3 2" xfId="40093"/>
    <cellStyle name="Currency 4 2 12 2 4" xfId="16580"/>
    <cellStyle name="Currency 4 2 12 2 4 2" xfId="44154"/>
    <cellStyle name="Currency 4 2 12 2 5" xfId="48246"/>
    <cellStyle name="Currency 4 2 12 2 6" xfId="52393"/>
    <cellStyle name="Currency 4 2 12 2 7" xfId="56655"/>
    <cellStyle name="Currency 4 2 12 2 8" xfId="26983"/>
    <cellStyle name="Currency 4 2 12 2 9" xfId="61748"/>
    <cellStyle name="Currency 4 2 12 3" xfId="16581"/>
    <cellStyle name="Currency 4 2 12 3 2" xfId="26984"/>
    <cellStyle name="Currency 4 2 12 4" xfId="16582"/>
    <cellStyle name="Currency 4 2 12 4 2" xfId="32122"/>
    <cellStyle name="Currency 4 2 12 5" xfId="16583"/>
    <cellStyle name="Currency 4 2 12 5 2" xfId="34265"/>
    <cellStyle name="Currency 4 2 12 6" xfId="16584"/>
    <cellStyle name="Currency 4 2 12 6 2" xfId="38171"/>
    <cellStyle name="Currency 4 2 12 7" xfId="16585"/>
    <cellStyle name="Currency 4 2 12 7 2" xfId="42203"/>
    <cellStyle name="Currency 4 2 12 8" xfId="46324"/>
    <cellStyle name="Currency 4 2 12 9" xfId="50441"/>
    <cellStyle name="Currency 4 2 13" xfId="16586"/>
    <cellStyle name="Currency 4 2 13 10" xfId="54784"/>
    <cellStyle name="Currency 4 2 13 11" xfId="26985"/>
    <cellStyle name="Currency 4 2 13 12" xfId="61749"/>
    <cellStyle name="Currency 4 2 13 2" xfId="16587"/>
    <cellStyle name="Currency 4 2 13 2 2" xfId="16588"/>
    <cellStyle name="Currency 4 2 13 2 2 2" xfId="36238"/>
    <cellStyle name="Currency 4 2 13 2 3" xfId="16589"/>
    <cellStyle name="Currency 4 2 13 2 3 2" xfId="40144"/>
    <cellStyle name="Currency 4 2 13 2 4" xfId="16590"/>
    <cellStyle name="Currency 4 2 13 2 4 2" xfId="44205"/>
    <cellStyle name="Currency 4 2 13 2 5" xfId="48297"/>
    <cellStyle name="Currency 4 2 13 2 6" xfId="52444"/>
    <cellStyle name="Currency 4 2 13 2 7" xfId="56706"/>
    <cellStyle name="Currency 4 2 13 2 8" xfId="26986"/>
    <cellStyle name="Currency 4 2 13 2 9" xfId="61750"/>
    <cellStyle name="Currency 4 2 13 3" xfId="16591"/>
    <cellStyle name="Currency 4 2 13 3 2" xfId="26987"/>
    <cellStyle name="Currency 4 2 13 4" xfId="16592"/>
    <cellStyle name="Currency 4 2 13 4 2" xfId="32123"/>
    <cellStyle name="Currency 4 2 13 5" xfId="16593"/>
    <cellStyle name="Currency 4 2 13 5 2" xfId="34316"/>
    <cellStyle name="Currency 4 2 13 6" xfId="16594"/>
    <cellStyle name="Currency 4 2 13 6 2" xfId="38222"/>
    <cellStyle name="Currency 4 2 13 7" xfId="16595"/>
    <cellStyle name="Currency 4 2 13 7 2" xfId="42254"/>
    <cellStyle name="Currency 4 2 13 8" xfId="46375"/>
    <cellStyle name="Currency 4 2 13 9" xfId="50492"/>
    <cellStyle name="Currency 4 2 14" xfId="16596"/>
    <cellStyle name="Currency 4 2 14 10" xfId="54838"/>
    <cellStyle name="Currency 4 2 14 11" xfId="26988"/>
    <cellStyle name="Currency 4 2 14 12" xfId="61751"/>
    <cellStyle name="Currency 4 2 14 2" xfId="16597"/>
    <cellStyle name="Currency 4 2 14 2 2" xfId="16598"/>
    <cellStyle name="Currency 4 2 14 2 2 2" xfId="36292"/>
    <cellStyle name="Currency 4 2 14 2 3" xfId="16599"/>
    <cellStyle name="Currency 4 2 14 2 3 2" xfId="40198"/>
    <cellStyle name="Currency 4 2 14 2 4" xfId="16600"/>
    <cellStyle name="Currency 4 2 14 2 4 2" xfId="44259"/>
    <cellStyle name="Currency 4 2 14 2 5" xfId="48351"/>
    <cellStyle name="Currency 4 2 14 2 6" xfId="52498"/>
    <cellStyle name="Currency 4 2 14 2 7" xfId="56760"/>
    <cellStyle name="Currency 4 2 14 2 8" xfId="26989"/>
    <cellStyle name="Currency 4 2 14 2 9" xfId="61752"/>
    <cellStyle name="Currency 4 2 14 3" xfId="16601"/>
    <cellStyle name="Currency 4 2 14 3 2" xfId="26990"/>
    <cellStyle name="Currency 4 2 14 4" xfId="16602"/>
    <cellStyle name="Currency 4 2 14 4 2" xfId="32124"/>
    <cellStyle name="Currency 4 2 14 5" xfId="16603"/>
    <cellStyle name="Currency 4 2 14 5 2" xfId="34370"/>
    <cellStyle name="Currency 4 2 14 6" xfId="16604"/>
    <cellStyle name="Currency 4 2 14 6 2" xfId="38276"/>
    <cellStyle name="Currency 4 2 14 7" xfId="16605"/>
    <cellStyle name="Currency 4 2 14 7 2" xfId="42308"/>
    <cellStyle name="Currency 4 2 14 8" xfId="46429"/>
    <cellStyle name="Currency 4 2 14 9" xfId="50546"/>
    <cellStyle name="Currency 4 2 15" xfId="16606"/>
    <cellStyle name="Currency 4 2 15 10" xfId="50600"/>
    <cellStyle name="Currency 4 2 15 11" xfId="54892"/>
    <cellStyle name="Currency 4 2 15 12" xfId="26991"/>
    <cellStyle name="Currency 4 2 15 13" xfId="61753"/>
    <cellStyle name="Currency 4 2 15 2" xfId="16607"/>
    <cellStyle name="Currency 4 2 15 2 2" xfId="16608"/>
    <cellStyle name="Currency 4 2 15 2 2 2" xfId="36346"/>
    <cellStyle name="Currency 4 2 15 2 3" xfId="16609"/>
    <cellStyle name="Currency 4 2 15 2 3 2" xfId="40252"/>
    <cellStyle name="Currency 4 2 15 2 4" xfId="16610"/>
    <cellStyle name="Currency 4 2 15 2 4 2" xfId="44313"/>
    <cellStyle name="Currency 4 2 15 2 5" xfId="48405"/>
    <cellStyle name="Currency 4 2 15 2 6" xfId="52552"/>
    <cellStyle name="Currency 4 2 15 2 7" xfId="56814"/>
    <cellStyle name="Currency 4 2 15 2 8" xfId="26992"/>
    <cellStyle name="Currency 4 2 15 2 9" xfId="61754"/>
    <cellStyle name="Currency 4 2 15 3" xfId="16611"/>
    <cellStyle name="Currency 4 2 15 3 2" xfId="26993"/>
    <cellStyle name="Currency 4 2 15 4" xfId="16612"/>
    <cellStyle name="Currency 4 2 15 4 2" xfId="26994"/>
    <cellStyle name="Currency 4 2 15 5" xfId="16613"/>
    <cellStyle name="Currency 4 2 15 5 2" xfId="32125"/>
    <cellStyle name="Currency 4 2 15 6" xfId="16614"/>
    <cellStyle name="Currency 4 2 15 6 2" xfId="34424"/>
    <cellStyle name="Currency 4 2 15 7" xfId="16615"/>
    <cellStyle name="Currency 4 2 15 7 2" xfId="38330"/>
    <cellStyle name="Currency 4 2 15 8" xfId="16616"/>
    <cellStyle name="Currency 4 2 15 8 2" xfId="42362"/>
    <cellStyle name="Currency 4 2 15 9" xfId="46483"/>
    <cellStyle name="Currency 4 2 16" xfId="16617"/>
    <cellStyle name="Currency 4 2 16 10" xfId="50652"/>
    <cellStyle name="Currency 4 2 16 11" xfId="54944"/>
    <cellStyle name="Currency 4 2 16 12" xfId="26995"/>
    <cellStyle name="Currency 4 2 16 13" xfId="61755"/>
    <cellStyle name="Currency 4 2 16 2" xfId="16618"/>
    <cellStyle name="Currency 4 2 16 2 2" xfId="16619"/>
    <cellStyle name="Currency 4 2 16 2 2 2" xfId="36398"/>
    <cellStyle name="Currency 4 2 16 2 3" xfId="16620"/>
    <cellStyle name="Currency 4 2 16 2 3 2" xfId="40304"/>
    <cellStyle name="Currency 4 2 16 2 4" xfId="16621"/>
    <cellStyle name="Currency 4 2 16 2 4 2" xfId="44365"/>
    <cellStyle name="Currency 4 2 16 2 5" xfId="48457"/>
    <cellStyle name="Currency 4 2 16 2 6" xfId="52604"/>
    <cellStyle name="Currency 4 2 16 2 7" xfId="56866"/>
    <cellStyle name="Currency 4 2 16 2 8" xfId="26996"/>
    <cellStyle name="Currency 4 2 16 2 9" xfId="61756"/>
    <cellStyle name="Currency 4 2 16 3" xfId="16622"/>
    <cellStyle name="Currency 4 2 16 3 2" xfId="26997"/>
    <cellStyle name="Currency 4 2 16 4" xfId="16623"/>
    <cellStyle name="Currency 4 2 16 4 2" xfId="26998"/>
    <cellStyle name="Currency 4 2 16 5" xfId="16624"/>
    <cellStyle name="Currency 4 2 16 5 2" xfId="32126"/>
    <cellStyle name="Currency 4 2 16 6" xfId="16625"/>
    <cellStyle name="Currency 4 2 16 6 2" xfId="34476"/>
    <cellStyle name="Currency 4 2 16 7" xfId="16626"/>
    <cellStyle name="Currency 4 2 16 7 2" xfId="38382"/>
    <cellStyle name="Currency 4 2 16 8" xfId="16627"/>
    <cellStyle name="Currency 4 2 16 8 2" xfId="42414"/>
    <cellStyle name="Currency 4 2 16 9" xfId="46535"/>
    <cellStyle name="Currency 4 2 17" xfId="16628"/>
    <cellStyle name="Currency 4 2 17 10" xfId="50706"/>
    <cellStyle name="Currency 4 2 17 11" xfId="54996"/>
    <cellStyle name="Currency 4 2 17 12" xfId="26999"/>
    <cellStyle name="Currency 4 2 17 13" xfId="61757"/>
    <cellStyle name="Currency 4 2 17 2" xfId="16629"/>
    <cellStyle name="Currency 4 2 17 2 2" xfId="16630"/>
    <cellStyle name="Currency 4 2 17 2 2 2" xfId="36451"/>
    <cellStyle name="Currency 4 2 17 2 3" xfId="16631"/>
    <cellStyle name="Currency 4 2 17 2 3 2" xfId="40357"/>
    <cellStyle name="Currency 4 2 17 2 4" xfId="16632"/>
    <cellStyle name="Currency 4 2 17 2 4 2" xfId="44418"/>
    <cellStyle name="Currency 4 2 17 2 5" xfId="48510"/>
    <cellStyle name="Currency 4 2 17 2 6" xfId="52657"/>
    <cellStyle name="Currency 4 2 17 2 7" xfId="56919"/>
    <cellStyle name="Currency 4 2 17 2 8" xfId="27000"/>
    <cellStyle name="Currency 4 2 17 2 9" xfId="61758"/>
    <cellStyle name="Currency 4 2 17 3" xfId="16633"/>
    <cellStyle name="Currency 4 2 17 3 2" xfId="27001"/>
    <cellStyle name="Currency 4 2 17 4" xfId="16634"/>
    <cellStyle name="Currency 4 2 17 4 2" xfId="27002"/>
    <cellStyle name="Currency 4 2 17 5" xfId="16635"/>
    <cellStyle name="Currency 4 2 17 5 2" xfId="32127"/>
    <cellStyle name="Currency 4 2 17 6" xfId="16636"/>
    <cellStyle name="Currency 4 2 17 6 2" xfId="34528"/>
    <cellStyle name="Currency 4 2 17 7" xfId="16637"/>
    <cellStyle name="Currency 4 2 17 7 2" xfId="38434"/>
    <cellStyle name="Currency 4 2 17 8" xfId="16638"/>
    <cellStyle name="Currency 4 2 17 8 2" xfId="42467"/>
    <cellStyle name="Currency 4 2 17 9" xfId="46587"/>
    <cellStyle name="Currency 4 2 18" xfId="16639"/>
    <cellStyle name="Currency 4 2 18 10" xfId="50759"/>
    <cellStyle name="Currency 4 2 18 11" xfId="55049"/>
    <cellStyle name="Currency 4 2 18 12" xfId="27003"/>
    <cellStyle name="Currency 4 2 18 13" xfId="61759"/>
    <cellStyle name="Currency 4 2 18 2" xfId="16640"/>
    <cellStyle name="Currency 4 2 18 2 2" xfId="16641"/>
    <cellStyle name="Currency 4 2 18 2 2 2" xfId="36504"/>
    <cellStyle name="Currency 4 2 18 2 3" xfId="16642"/>
    <cellStyle name="Currency 4 2 18 2 3 2" xfId="40410"/>
    <cellStyle name="Currency 4 2 18 2 4" xfId="16643"/>
    <cellStyle name="Currency 4 2 18 2 4 2" xfId="44471"/>
    <cellStyle name="Currency 4 2 18 2 5" xfId="48563"/>
    <cellStyle name="Currency 4 2 18 2 6" xfId="52710"/>
    <cellStyle name="Currency 4 2 18 2 7" xfId="56972"/>
    <cellStyle name="Currency 4 2 18 2 8" xfId="27004"/>
    <cellStyle name="Currency 4 2 18 2 9" xfId="61760"/>
    <cellStyle name="Currency 4 2 18 3" xfId="16644"/>
    <cellStyle name="Currency 4 2 18 3 2" xfId="27005"/>
    <cellStyle name="Currency 4 2 18 4" xfId="16645"/>
    <cellStyle name="Currency 4 2 18 4 2" xfId="27006"/>
    <cellStyle name="Currency 4 2 18 5" xfId="16646"/>
    <cellStyle name="Currency 4 2 18 5 2" xfId="32128"/>
    <cellStyle name="Currency 4 2 18 6" xfId="16647"/>
    <cellStyle name="Currency 4 2 18 6 2" xfId="34581"/>
    <cellStyle name="Currency 4 2 18 7" xfId="16648"/>
    <cellStyle name="Currency 4 2 18 7 2" xfId="38487"/>
    <cellStyle name="Currency 4 2 18 8" xfId="16649"/>
    <cellStyle name="Currency 4 2 18 8 2" xfId="42520"/>
    <cellStyle name="Currency 4 2 18 9" xfId="46640"/>
    <cellStyle name="Currency 4 2 19" xfId="16650"/>
    <cellStyle name="Currency 4 2 19 10" xfId="50819"/>
    <cellStyle name="Currency 4 2 19 11" xfId="55109"/>
    <cellStyle name="Currency 4 2 19 12" xfId="27007"/>
    <cellStyle name="Currency 4 2 19 13" xfId="61761"/>
    <cellStyle name="Currency 4 2 19 2" xfId="16651"/>
    <cellStyle name="Currency 4 2 19 2 2" xfId="16652"/>
    <cellStyle name="Currency 4 2 19 2 2 2" xfId="36564"/>
    <cellStyle name="Currency 4 2 19 2 3" xfId="16653"/>
    <cellStyle name="Currency 4 2 19 2 3 2" xfId="40470"/>
    <cellStyle name="Currency 4 2 19 2 4" xfId="16654"/>
    <cellStyle name="Currency 4 2 19 2 4 2" xfId="44531"/>
    <cellStyle name="Currency 4 2 19 2 5" xfId="48623"/>
    <cellStyle name="Currency 4 2 19 2 6" xfId="52770"/>
    <cellStyle name="Currency 4 2 19 2 7" xfId="57032"/>
    <cellStyle name="Currency 4 2 19 2 8" xfId="27008"/>
    <cellStyle name="Currency 4 2 19 2 9" xfId="61762"/>
    <cellStyle name="Currency 4 2 19 3" xfId="16655"/>
    <cellStyle name="Currency 4 2 19 3 2" xfId="27009"/>
    <cellStyle name="Currency 4 2 19 4" xfId="16656"/>
    <cellStyle name="Currency 4 2 19 4 2" xfId="27010"/>
    <cellStyle name="Currency 4 2 19 5" xfId="16657"/>
    <cellStyle name="Currency 4 2 19 5 2" xfId="32129"/>
    <cellStyle name="Currency 4 2 19 6" xfId="16658"/>
    <cellStyle name="Currency 4 2 19 6 2" xfId="34641"/>
    <cellStyle name="Currency 4 2 19 7" xfId="16659"/>
    <cellStyle name="Currency 4 2 19 7 2" xfId="38547"/>
    <cellStyle name="Currency 4 2 19 8" xfId="16660"/>
    <cellStyle name="Currency 4 2 19 8 2" xfId="42580"/>
    <cellStyle name="Currency 4 2 19 9" xfId="46700"/>
    <cellStyle name="Currency 4 2 2" xfId="16661"/>
    <cellStyle name="Currency 4 2 2 10" xfId="16662"/>
    <cellStyle name="Currency 4 2 2 10 2" xfId="41231"/>
    <cellStyle name="Currency 4 2 2 11" xfId="45371"/>
    <cellStyle name="Currency 4 2 2 12" xfId="49454"/>
    <cellStyle name="Currency 4 2 2 13" xfId="53764"/>
    <cellStyle name="Currency 4 2 2 14" xfId="27011"/>
    <cellStyle name="Currency 4 2 2 15" xfId="61763"/>
    <cellStyle name="Currency 4 2 2 2" xfId="16663"/>
    <cellStyle name="Currency 4 2 2 2 10" xfId="45587"/>
    <cellStyle name="Currency 4 2 2 2 11" xfId="49678"/>
    <cellStyle name="Currency 4 2 2 2 12" xfId="54006"/>
    <cellStyle name="Currency 4 2 2 2 13" xfId="27012"/>
    <cellStyle name="Currency 4 2 2 2 14" xfId="61764"/>
    <cellStyle name="Currency 4 2 2 2 2" xfId="16664"/>
    <cellStyle name="Currency 4 2 2 2 2 10" xfId="50282"/>
    <cellStyle name="Currency 4 2 2 2 2 11" xfId="54590"/>
    <cellStyle name="Currency 4 2 2 2 2 12" xfId="27013"/>
    <cellStyle name="Currency 4 2 2 2 2 13" xfId="61765"/>
    <cellStyle name="Currency 4 2 2 2 2 2" xfId="16665"/>
    <cellStyle name="Currency 4 2 2 2 2 2 2" xfId="16666"/>
    <cellStyle name="Currency 4 2 2 2 2 2 2 2" xfId="36044"/>
    <cellStyle name="Currency 4 2 2 2 2 2 3" xfId="16667"/>
    <cellStyle name="Currency 4 2 2 2 2 2 3 2" xfId="39950"/>
    <cellStyle name="Currency 4 2 2 2 2 2 4" xfId="16668"/>
    <cellStyle name="Currency 4 2 2 2 2 2 4 2" xfId="43996"/>
    <cellStyle name="Currency 4 2 2 2 2 2 5" xfId="48103"/>
    <cellStyle name="Currency 4 2 2 2 2 2 6" xfId="52235"/>
    <cellStyle name="Currency 4 2 2 2 2 2 7" xfId="56512"/>
    <cellStyle name="Currency 4 2 2 2 2 2 8" xfId="27014"/>
    <cellStyle name="Currency 4 2 2 2 2 2 9" xfId="61766"/>
    <cellStyle name="Currency 4 2 2 2 2 3" xfId="16669"/>
    <cellStyle name="Currency 4 2 2 2 2 3 2" xfId="27015"/>
    <cellStyle name="Currency 4 2 2 2 2 4" xfId="16670"/>
    <cellStyle name="Currency 4 2 2 2 2 4 2" xfId="27016"/>
    <cellStyle name="Currency 4 2 2 2 2 5" xfId="16671"/>
    <cellStyle name="Currency 4 2 2 2 2 5 2" xfId="32132"/>
    <cellStyle name="Currency 4 2 2 2 2 6" xfId="16672"/>
    <cellStyle name="Currency 4 2 2 2 2 6 2" xfId="34099"/>
    <cellStyle name="Currency 4 2 2 2 2 7" xfId="16673"/>
    <cellStyle name="Currency 4 2 2 2 2 7 2" xfId="38028"/>
    <cellStyle name="Currency 4 2 2 2 2 8" xfId="16674"/>
    <cellStyle name="Currency 4 2 2 2 2 8 2" xfId="42045"/>
    <cellStyle name="Currency 4 2 2 2 2 9" xfId="46181"/>
    <cellStyle name="Currency 4 2 2 2 3" xfId="16675"/>
    <cellStyle name="Currency 4 2 2 2 3 2" xfId="16676"/>
    <cellStyle name="Currency 4 2 2 2 3 2 2" xfId="35445"/>
    <cellStyle name="Currency 4 2 2 2 3 3" xfId="16677"/>
    <cellStyle name="Currency 4 2 2 2 3 3 2" xfId="39351"/>
    <cellStyle name="Currency 4 2 2 2 3 4" xfId="16678"/>
    <cellStyle name="Currency 4 2 2 2 3 4 2" xfId="43393"/>
    <cellStyle name="Currency 4 2 2 2 3 5" xfId="47504"/>
    <cellStyle name="Currency 4 2 2 2 3 6" xfId="51632"/>
    <cellStyle name="Currency 4 2 2 2 3 7" xfId="55913"/>
    <cellStyle name="Currency 4 2 2 2 3 8" xfId="27017"/>
    <cellStyle name="Currency 4 2 2 2 3 9" xfId="61767"/>
    <cellStyle name="Currency 4 2 2 2 4" xfId="16679"/>
    <cellStyle name="Currency 4 2 2 2 4 2" xfId="27018"/>
    <cellStyle name="Currency 4 2 2 2 5" xfId="16680"/>
    <cellStyle name="Currency 4 2 2 2 5 2" xfId="27019"/>
    <cellStyle name="Currency 4 2 2 2 6" xfId="16681"/>
    <cellStyle name="Currency 4 2 2 2 6 2" xfId="32131"/>
    <cellStyle name="Currency 4 2 2 2 7" xfId="16682"/>
    <cellStyle name="Currency 4 2 2 2 7 2" xfId="33458"/>
    <cellStyle name="Currency 4 2 2 2 8" xfId="16683"/>
    <cellStyle name="Currency 4 2 2 2 8 2" xfId="37433"/>
    <cellStyle name="Currency 4 2 2 2 9" xfId="16684"/>
    <cellStyle name="Currency 4 2 2 2 9 2" xfId="41447"/>
    <cellStyle name="Currency 4 2 2 3" xfId="16685"/>
    <cellStyle name="Currency 4 2 2 3 10" xfId="50283"/>
    <cellStyle name="Currency 4 2 2 3 11" xfId="54591"/>
    <cellStyle name="Currency 4 2 2 3 12" xfId="27020"/>
    <cellStyle name="Currency 4 2 2 3 13" xfId="61768"/>
    <cellStyle name="Currency 4 2 2 3 2" xfId="16686"/>
    <cellStyle name="Currency 4 2 2 3 2 2" xfId="16687"/>
    <cellStyle name="Currency 4 2 2 3 2 2 2" xfId="36045"/>
    <cellStyle name="Currency 4 2 2 3 2 3" xfId="16688"/>
    <cellStyle name="Currency 4 2 2 3 2 3 2" xfId="39951"/>
    <cellStyle name="Currency 4 2 2 3 2 4" xfId="16689"/>
    <cellStyle name="Currency 4 2 2 3 2 4 2" xfId="43997"/>
    <cellStyle name="Currency 4 2 2 3 2 5" xfId="48104"/>
    <cellStyle name="Currency 4 2 2 3 2 6" xfId="52236"/>
    <cellStyle name="Currency 4 2 2 3 2 7" xfId="56513"/>
    <cellStyle name="Currency 4 2 2 3 2 8" xfId="27021"/>
    <cellStyle name="Currency 4 2 2 3 2 9" xfId="61769"/>
    <cellStyle name="Currency 4 2 2 3 3" xfId="16690"/>
    <cellStyle name="Currency 4 2 2 3 3 2" xfId="27022"/>
    <cellStyle name="Currency 4 2 2 3 4" xfId="16691"/>
    <cellStyle name="Currency 4 2 2 3 4 2" xfId="27023"/>
    <cellStyle name="Currency 4 2 2 3 5" xfId="16692"/>
    <cellStyle name="Currency 4 2 2 3 5 2" xfId="32133"/>
    <cellStyle name="Currency 4 2 2 3 6" xfId="16693"/>
    <cellStyle name="Currency 4 2 2 3 6 2" xfId="34100"/>
    <cellStyle name="Currency 4 2 2 3 7" xfId="16694"/>
    <cellStyle name="Currency 4 2 2 3 7 2" xfId="38029"/>
    <cellStyle name="Currency 4 2 2 3 8" xfId="16695"/>
    <cellStyle name="Currency 4 2 2 3 8 2" xfId="42046"/>
    <cellStyle name="Currency 4 2 2 3 9" xfId="46182"/>
    <cellStyle name="Currency 4 2 2 4" xfId="16696"/>
    <cellStyle name="Currency 4 2 2 4 2" xfId="16697"/>
    <cellStyle name="Currency 4 2 2 4 2 2" xfId="35227"/>
    <cellStyle name="Currency 4 2 2 4 3" xfId="16698"/>
    <cellStyle name="Currency 4 2 2 4 3 2" xfId="39133"/>
    <cellStyle name="Currency 4 2 2 4 4" xfId="16699"/>
    <cellStyle name="Currency 4 2 2 4 4 2" xfId="43171"/>
    <cellStyle name="Currency 4 2 2 4 5" xfId="47286"/>
    <cellStyle name="Currency 4 2 2 4 6" xfId="51410"/>
    <cellStyle name="Currency 4 2 2 4 7" xfId="55695"/>
    <cellStyle name="Currency 4 2 2 4 8" xfId="27024"/>
    <cellStyle name="Currency 4 2 2 4 9" xfId="61770"/>
    <cellStyle name="Currency 4 2 2 5" xfId="16700"/>
    <cellStyle name="Currency 4 2 2 5 2" xfId="57828"/>
    <cellStyle name="Currency 4 2 2 5 3" xfId="27025"/>
    <cellStyle name="Currency 4 2 2 6" xfId="16701"/>
    <cellStyle name="Currency 4 2 2 6 2" xfId="27026"/>
    <cellStyle name="Currency 4 2 2 7" xfId="16702"/>
    <cellStyle name="Currency 4 2 2 7 2" xfId="32130"/>
    <cellStyle name="Currency 4 2 2 8" xfId="16703"/>
    <cellStyle name="Currency 4 2 2 8 2" xfId="33242"/>
    <cellStyle name="Currency 4 2 2 9" xfId="16704"/>
    <cellStyle name="Currency 4 2 2 9 2" xfId="37217"/>
    <cellStyle name="Currency 4 2 20" xfId="16705"/>
    <cellStyle name="Currency 4 2 20 10" xfId="50877"/>
    <cellStyle name="Currency 4 2 20 11" xfId="55167"/>
    <cellStyle name="Currency 4 2 20 12" xfId="27027"/>
    <cellStyle name="Currency 4 2 20 13" xfId="61771"/>
    <cellStyle name="Currency 4 2 20 2" xfId="16706"/>
    <cellStyle name="Currency 4 2 20 2 2" xfId="16707"/>
    <cellStyle name="Currency 4 2 20 2 2 2" xfId="36622"/>
    <cellStyle name="Currency 4 2 20 2 3" xfId="16708"/>
    <cellStyle name="Currency 4 2 20 2 3 2" xfId="40528"/>
    <cellStyle name="Currency 4 2 20 2 4" xfId="16709"/>
    <cellStyle name="Currency 4 2 20 2 4 2" xfId="44589"/>
    <cellStyle name="Currency 4 2 20 2 5" xfId="48681"/>
    <cellStyle name="Currency 4 2 20 2 6" xfId="52828"/>
    <cellStyle name="Currency 4 2 20 2 7" xfId="57090"/>
    <cellStyle name="Currency 4 2 20 2 8" xfId="27028"/>
    <cellStyle name="Currency 4 2 20 2 9" xfId="61772"/>
    <cellStyle name="Currency 4 2 20 3" xfId="16710"/>
    <cellStyle name="Currency 4 2 20 3 2" xfId="27029"/>
    <cellStyle name="Currency 4 2 20 4" xfId="16711"/>
    <cellStyle name="Currency 4 2 20 4 2" xfId="27030"/>
    <cellStyle name="Currency 4 2 20 5" xfId="16712"/>
    <cellStyle name="Currency 4 2 20 5 2" xfId="32134"/>
    <cellStyle name="Currency 4 2 20 6" xfId="16713"/>
    <cellStyle name="Currency 4 2 20 6 2" xfId="34699"/>
    <cellStyle name="Currency 4 2 20 7" xfId="16714"/>
    <cellStyle name="Currency 4 2 20 7 2" xfId="38605"/>
    <cellStyle name="Currency 4 2 20 8" xfId="16715"/>
    <cellStyle name="Currency 4 2 20 8 2" xfId="42638"/>
    <cellStyle name="Currency 4 2 20 9" xfId="46758"/>
    <cellStyle name="Currency 4 2 21" xfId="16716"/>
    <cellStyle name="Currency 4 2 21 10" xfId="50934"/>
    <cellStyle name="Currency 4 2 21 11" xfId="55224"/>
    <cellStyle name="Currency 4 2 21 12" xfId="27031"/>
    <cellStyle name="Currency 4 2 21 13" xfId="61773"/>
    <cellStyle name="Currency 4 2 21 2" xfId="16717"/>
    <cellStyle name="Currency 4 2 21 2 2" xfId="16718"/>
    <cellStyle name="Currency 4 2 21 2 2 2" xfId="36680"/>
    <cellStyle name="Currency 4 2 21 2 3" xfId="16719"/>
    <cellStyle name="Currency 4 2 21 2 3 2" xfId="40585"/>
    <cellStyle name="Currency 4 2 21 2 4" xfId="16720"/>
    <cellStyle name="Currency 4 2 21 2 4 2" xfId="44646"/>
    <cellStyle name="Currency 4 2 21 2 5" xfId="48738"/>
    <cellStyle name="Currency 4 2 21 2 6" xfId="52885"/>
    <cellStyle name="Currency 4 2 21 2 7" xfId="57147"/>
    <cellStyle name="Currency 4 2 21 2 8" xfId="27032"/>
    <cellStyle name="Currency 4 2 21 2 9" xfId="61774"/>
    <cellStyle name="Currency 4 2 21 3" xfId="16721"/>
    <cellStyle name="Currency 4 2 21 3 2" xfId="27033"/>
    <cellStyle name="Currency 4 2 21 4" xfId="16722"/>
    <cellStyle name="Currency 4 2 21 4 2" xfId="27034"/>
    <cellStyle name="Currency 4 2 21 5" xfId="16723"/>
    <cellStyle name="Currency 4 2 21 5 2" xfId="32135"/>
    <cellStyle name="Currency 4 2 21 6" xfId="16724"/>
    <cellStyle name="Currency 4 2 21 6 2" xfId="34756"/>
    <cellStyle name="Currency 4 2 21 7" xfId="16725"/>
    <cellStyle name="Currency 4 2 21 7 2" xfId="38662"/>
    <cellStyle name="Currency 4 2 21 8" xfId="16726"/>
    <cellStyle name="Currency 4 2 21 8 2" xfId="42695"/>
    <cellStyle name="Currency 4 2 21 9" xfId="46815"/>
    <cellStyle name="Currency 4 2 22" xfId="16727"/>
    <cellStyle name="Currency 4 2 22 10" xfId="50987"/>
    <cellStyle name="Currency 4 2 22 11" xfId="55277"/>
    <cellStyle name="Currency 4 2 22 12" xfId="27035"/>
    <cellStyle name="Currency 4 2 22 13" xfId="61775"/>
    <cellStyle name="Currency 4 2 22 2" xfId="16728"/>
    <cellStyle name="Currency 4 2 22 2 2" xfId="16729"/>
    <cellStyle name="Currency 4 2 22 2 2 2" xfId="36733"/>
    <cellStyle name="Currency 4 2 22 2 3" xfId="16730"/>
    <cellStyle name="Currency 4 2 22 2 3 2" xfId="40638"/>
    <cellStyle name="Currency 4 2 22 2 4" xfId="16731"/>
    <cellStyle name="Currency 4 2 22 2 4 2" xfId="44699"/>
    <cellStyle name="Currency 4 2 22 2 5" xfId="48791"/>
    <cellStyle name="Currency 4 2 22 2 6" xfId="52938"/>
    <cellStyle name="Currency 4 2 22 2 7" xfId="57200"/>
    <cellStyle name="Currency 4 2 22 2 8" xfId="27036"/>
    <cellStyle name="Currency 4 2 22 2 9" xfId="61776"/>
    <cellStyle name="Currency 4 2 22 3" xfId="16732"/>
    <cellStyle name="Currency 4 2 22 3 2" xfId="27037"/>
    <cellStyle name="Currency 4 2 22 4" xfId="16733"/>
    <cellStyle name="Currency 4 2 22 4 2" xfId="27038"/>
    <cellStyle name="Currency 4 2 22 5" xfId="16734"/>
    <cellStyle name="Currency 4 2 22 5 2" xfId="32136"/>
    <cellStyle name="Currency 4 2 22 6" xfId="16735"/>
    <cellStyle name="Currency 4 2 22 6 2" xfId="34809"/>
    <cellStyle name="Currency 4 2 22 7" xfId="16736"/>
    <cellStyle name="Currency 4 2 22 7 2" xfId="38715"/>
    <cellStyle name="Currency 4 2 22 8" xfId="16737"/>
    <cellStyle name="Currency 4 2 22 8 2" xfId="42748"/>
    <cellStyle name="Currency 4 2 22 9" xfId="46868"/>
    <cellStyle name="Currency 4 2 23" xfId="16738"/>
    <cellStyle name="Currency 4 2 23 10" xfId="51049"/>
    <cellStyle name="Currency 4 2 23 11" xfId="55339"/>
    <cellStyle name="Currency 4 2 23 12" xfId="27039"/>
    <cellStyle name="Currency 4 2 23 13" xfId="61777"/>
    <cellStyle name="Currency 4 2 23 2" xfId="16739"/>
    <cellStyle name="Currency 4 2 23 2 2" xfId="16740"/>
    <cellStyle name="Currency 4 2 23 2 2 2" xfId="36796"/>
    <cellStyle name="Currency 4 2 23 2 3" xfId="16741"/>
    <cellStyle name="Currency 4 2 23 2 3 2" xfId="40700"/>
    <cellStyle name="Currency 4 2 23 2 4" xfId="16742"/>
    <cellStyle name="Currency 4 2 23 2 4 2" xfId="44761"/>
    <cellStyle name="Currency 4 2 23 2 5" xfId="48853"/>
    <cellStyle name="Currency 4 2 23 2 6" xfId="53000"/>
    <cellStyle name="Currency 4 2 23 2 7" xfId="57262"/>
    <cellStyle name="Currency 4 2 23 2 8" xfId="27040"/>
    <cellStyle name="Currency 4 2 23 2 9" xfId="61778"/>
    <cellStyle name="Currency 4 2 23 3" xfId="16743"/>
    <cellStyle name="Currency 4 2 23 3 2" xfId="27041"/>
    <cellStyle name="Currency 4 2 23 4" xfId="16744"/>
    <cellStyle name="Currency 4 2 23 4 2" xfId="27042"/>
    <cellStyle name="Currency 4 2 23 5" xfId="16745"/>
    <cellStyle name="Currency 4 2 23 5 2" xfId="32137"/>
    <cellStyle name="Currency 4 2 23 6" xfId="16746"/>
    <cellStyle name="Currency 4 2 23 6 2" xfId="34871"/>
    <cellStyle name="Currency 4 2 23 7" xfId="16747"/>
    <cellStyle name="Currency 4 2 23 7 2" xfId="38777"/>
    <cellStyle name="Currency 4 2 23 8" xfId="16748"/>
    <cellStyle name="Currency 4 2 23 8 2" xfId="42810"/>
    <cellStyle name="Currency 4 2 23 9" xfId="46930"/>
    <cellStyle name="Currency 4 2 24" xfId="16749"/>
    <cellStyle name="Currency 4 2 24 10" xfId="51106"/>
    <cellStyle name="Currency 4 2 24 11" xfId="55396"/>
    <cellStyle name="Currency 4 2 24 12" xfId="27043"/>
    <cellStyle name="Currency 4 2 24 13" xfId="61779"/>
    <cellStyle name="Currency 4 2 24 2" xfId="16750"/>
    <cellStyle name="Currency 4 2 24 2 2" xfId="16751"/>
    <cellStyle name="Currency 4 2 24 2 2 2" xfId="36853"/>
    <cellStyle name="Currency 4 2 24 2 3" xfId="16752"/>
    <cellStyle name="Currency 4 2 24 2 3 2" xfId="40757"/>
    <cellStyle name="Currency 4 2 24 2 4" xfId="16753"/>
    <cellStyle name="Currency 4 2 24 2 4 2" xfId="44818"/>
    <cellStyle name="Currency 4 2 24 2 5" xfId="48910"/>
    <cellStyle name="Currency 4 2 24 2 6" xfId="53057"/>
    <cellStyle name="Currency 4 2 24 2 7" xfId="57319"/>
    <cellStyle name="Currency 4 2 24 2 8" xfId="27044"/>
    <cellStyle name="Currency 4 2 24 2 9" xfId="61780"/>
    <cellStyle name="Currency 4 2 24 3" xfId="16754"/>
    <cellStyle name="Currency 4 2 24 3 2" xfId="27045"/>
    <cellStyle name="Currency 4 2 24 4" xfId="16755"/>
    <cellStyle name="Currency 4 2 24 4 2" xfId="27046"/>
    <cellStyle name="Currency 4 2 24 5" xfId="16756"/>
    <cellStyle name="Currency 4 2 24 5 2" xfId="32138"/>
    <cellStyle name="Currency 4 2 24 6" xfId="16757"/>
    <cellStyle name="Currency 4 2 24 6 2" xfId="34928"/>
    <cellStyle name="Currency 4 2 24 7" xfId="16758"/>
    <cellStyle name="Currency 4 2 24 7 2" xfId="38834"/>
    <cellStyle name="Currency 4 2 24 8" xfId="16759"/>
    <cellStyle name="Currency 4 2 24 8 2" xfId="42867"/>
    <cellStyle name="Currency 4 2 24 9" xfId="46987"/>
    <cellStyle name="Currency 4 2 25" xfId="16760"/>
    <cellStyle name="Currency 4 2 25 10" xfId="51158"/>
    <cellStyle name="Currency 4 2 25 11" xfId="55448"/>
    <cellStyle name="Currency 4 2 25 12" xfId="27047"/>
    <cellStyle name="Currency 4 2 25 13" xfId="61781"/>
    <cellStyle name="Currency 4 2 25 2" xfId="16761"/>
    <cellStyle name="Currency 4 2 25 2 2" xfId="16762"/>
    <cellStyle name="Currency 4 2 25 2 2 2" xfId="36905"/>
    <cellStyle name="Currency 4 2 25 2 3" xfId="16763"/>
    <cellStyle name="Currency 4 2 25 2 3 2" xfId="40809"/>
    <cellStyle name="Currency 4 2 25 2 4" xfId="16764"/>
    <cellStyle name="Currency 4 2 25 2 4 2" xfId="44870"/>
    <cellStyle name="Currency 4 2 25 2 5" xfId="48962"/>
    <cellStyle name="Currency 4 2 25 2 6" xfId="53109"/>
    <cellStyle name="Currency 4 2 25 2 7" xfId="57371"/>
    <cellStyle name="Currency 4 2 25 2 8" xfId="27048"/>
    <cellStyle name="Currency 4 2 25 2 9" xfId="61782"/>
    <cellStyle name="Currency 4 2 25 3" xfId="16765"/>
    <cellStyle name="Currency 4 2 25 3 2" xfId="27049"/>
    <cellStyle name="Currency 4 2 25 4" xfId="16766"/>
    <cellStyle name="Currency 4 2 25 4 2" xfId="27050"/>
    <cellStyle name="Currency 4 2 25 5" xfId="16767"/>
    <cellStyle name="Currency 4 2 25 5 2" xfId="32139"/>
    <cellStyle name="Currency 4 2 25 6" xfId="16768"/>
    <cellStyle name="Currency 4 2 25 6 2" xfId="34980"/>
    <cellStyle name="Currency 4 2 25 7" xfId="16769"/>
    <cellStyle name="Currency 4 2 25 7 2" xfId="38886"/>
    <cellStyle name="Currency 4 2 25 8" xfId="16770"/>
    <cellStyle name="Currency 4 2 25 8 2" xfId="42919"/>
    <cellStyle name="Currency 4 2 25 9" xfId="47039"/>
    <cellStyle name="Currency 4 2 26" xfId="16771"/>
    <cellStyle name="Currency 4 2 26 10" xfId="51210"/>
    <cellStyle name="Currency 4 2 26 11" xfId="55500"/>
    <cellStyle name="Currency 4 2 26 12" xfId="27051"/>
    <cellStyle name="Currency 4 2 26 13" xfId="61783"/>
    <cellStyle name="Currency 4 2 26 2" xfId="16772"/>
    <cellStyle name="Currency 4 2 26 2 2" xfId="16773"/>
    <cellStyle name="Currency 4 2 26 2 2 2" xfId="36957"/>
    <cellStyle name="Currency 4 2 26 2 3" xfId="16774"/>
    <cellStyle name="Currency 4 2 26 2 3 2" xfId="40861"/>
    <cellStyle name="Currency 4 2 26 2 4" xfId="16775"/>
    <cellStyle name="Currency 4 2 26 2 4 2" xfId="44922"/>
    <cellStyle name="Currency 4 2 26 2 5" xfId="49014"/>
    <cellStyle name="Currency 4 2 26 2 6" xfId="53161"/>
    <cellStyle name="Currency 4 2 26 2 7" xfId="57423"/>
    <cellStyle name="Currency 4 2 26 2 8" xfId="27052"/>
    <cellStyle name="Currency 4 2 26 2 9" xfId="61784"/>
    <cellStyle name="Currency 4 2 26 3" xfId="16776"/>
    <cellStyle name="Currency 4 2 26 3 2" xfId="27053"/>
    <cellStyle name="Currency 4 2 26 4" xfId="16777"/>
    <cellStyle name="Currency 4 2 26 4 2" xfId="27054"/>
    <cellStyle name="Currency 4 2 26 5" xfId="16778"/>
    <cellStyle name="Currency 4 2 26 5 2" xfId="32140"/>
    <cellStyle name="Currency 4 2 26 6" xfId="16779"/>
    <cellStyle name="Currency 4 2 26 6 2" xfId="35032"/>
    <cellStyle name="Currency 4 2 26 7" xfId="16780"/>
    <cellStyle name="Currency 4 2 26 7 2" xfId="38938"/>
    <cellStyle name="Currency 4 2 26 8" xfId="16781"/>
    <cellStyle name="Currency 4 2 26 8 2" xfId="42971"/>
    <cellStyle name="Currency 4 2 26 9" xfId="47091"/>
    <cellStyle name="Currency 4 2 27" xfId="16782"/>
    <cellStyle name="Currency 4 2 27 2" xfId="16783"/>
    <cellStyle name="Currency 4 2 27 2 2" xfId="35086"/>
    <cellStyle name="Currency 4 2 27 3" xfId="16784"/>
    <cellStyle name="Currency 4 2 27 3 2" xfId="38992"/>
    <cellStyle name="Currency 4 2 27 4" xfId="16785"/>
    <cellStyle name="Currency 4 2 27 4 2" xfId="43025"/>
    <cellStyle name="Currency 4 2 27 5" xfId="47145"/>
    <cellStyle name="Currency 4 2 27 6" xfId="51264"/>
    <cellStyle name="Currency 4 2 27 7" xfId="55554"/>
    <cellStyle name="Currency 4 2 27 8" xfId="27055"/>
    <cellStyle name="Currency 4 2 27 9" xfId="61785"/>
    <cellStyle name="Currency 4 2 28" xfId="16786"/>
    <cellStyle name="Currency 4 2 28 2" xfId="16787"/>
    <cellStyle name="Currency 4 2 28 2 2" xfId="35117"/>
    <cellStyle name="Currency 4 2 28 3" xfId="16788"/>
    <cellStyle name="Currency 4 2 28 3 2" xfId="39023"/>
    <cellStyle name="Currency 4 2 28 4" xfId="16789"/>
    <cellStyle name="Currency 4 2 28 4 2" xfId="43056"/>
    <cellStyle name="Currency 4 2 28 5" xfId="47176"/>
    <cellStyle name="Currency 4 2 28 6" xfId="51295"/>
    <cellStyle name="Currency 4 2 28 7" xfId="55585"/>
    <cellStyle name="Currency 4 2 28 8" xfId="27056"/>
    <cellStyle name="Currency 4 2 28 9" xfId="61786"/>
    <cellStyle name="Currency 4 2 29" xfId="16790"/>
    <cellStyle name="Currency 4 2 29 2" xfId="16791"/>
    <cellStyle name="Currency 4 2 29 2 2" xfId="37011"/>
    <cellStyle name="Currency 4 2 29 3" xfId="16792"/>
    <cellStyle name="Currency 4 2 29 3 2" xfId="40915"/>
    <cellStyle name="Currency 4 2 29 4" xfId="16793"/>
    <cellStyle name="Currency 4 2 29 4 2" xfId="44976"/>
    <cellStyle name="Currency 4 2 29 5" xfId="49068"/>
    <cellStyle name="Currency 4 2 29 6" xfId="53215"/>
    <cellStyle name="Currency 4 2 29 7" xfId="57477"/>
    <cellStyle name="Currency 4 2 29 8" xfId="27057"/>
    <cellStyle name="Currency 4 2 29 9" xfId="61787"/>
    <cellStyle name="Currency 4 2 3" xfId="16794"/>
    <cellStyle name="Currency 4 2 3 10" xfId="45477"/>
    <cellStyle name="Currency 4 2 3 11" xfId="49567"/>
    <cellStyle name="Currency 4 2 3 12" xfId="53905"/>
    <cellStyle name="Currency 4 2 3 13" xfId="27058"/>
    <cellStyle name="Currency 4 2 3 14" xfId="61788"/>
    <cellStyle name="Currency 4 2 3 2" xfId="16795"/>
    <cellStyle name="Currency 4 2 3 2 10" xfId="50284"/>
    <cellStyle name="Currency 4 2 3 2 11" xfId="54592"/>
    <cellStyle name="Currency 4 2 3 2 12" xfId="27059"/>
    <cellStyle name="Currency 4 2 3 2 13" xfId="61789"/>
    <cellStyle name="Currency 4 2 3 2 2" xfId="16796"/>
    <cellStyle name="Currency 4 2 3 2 2 2" xfId="16797"/>
    <cellStyle name="Currency 4 2 3 2 2 2 2" xfId="36046"/>
    <cellStyle name="Currency 4 2 3 2 2 3" xfId="16798"/>
    <cellStyle name="Currency 4 2 3 2 2 3 2" xfId="39952"/>
    <cellStyle name="Currency 4 2 3 2 2 4" xfId="16799"/>
    <cellStyle name="Currency 4 2 3 2 2 4 2" xfId="43998"/>
    <cellStyle name="Currency 4 2 3 2 2 5" xfId="48105"/>
    <cellStyle name="Currency 4 2 3 2 2 6" xfId="52237"/>
    <cellStyle name="Currency 4 2 3 2 2 7" xfId="56514"/>
    <cellStyle name="Currency 4 2 3 2 2 8" xfId="27060"/>
    <cellStyle name="Currency 4 2 3 2 2 9" xfId="61790"/>
    <cellStyle name="Currency 4 2 3 2 3" xfId="16800"/>
    <cellStyle name="Currency 4 2 3 2 3 2" xfId="27061"/>
    <cellStyle name="Currency 4 2 3 2 4" xfId="16801"/>
    <cellStyle name="Currency 4 2 3 2 4 2" xfId="27062"/>
    <cellStyle name="Currency 4 2 3 2 5" xfId="16802"/>
    <cellStyle name="Currency 4 2 3 2 5 2" xfId="32142"/>
    <cellStyle name="Currency 4 2 3 2 6" xfId="16803"/>
    <cellStyle name="Currency 4 2 3 2 6 2" xfId="34101"/>
    <cellStyle name="Currency 4 2 3 2 7" xfId="16804"/>
    <cellStyle name="Currency 4 2 3 2 7 2" xfId="38030"/>
    <cellStyle name="Currency 4 2 3 2 8" xfId="16805"/>
    <cellStyle name="Currency 4 2 3 2 8 2" xfId="42047"/>
    <cellStyle name="Currency 4 2 3 2 9" xfId="46183"/>
    <cellStyle name="Currency 4 2 3 3" xfId="16806"/>
    <cellStyle name="Currency 4 2 3 3 2" xfId="16807"/>
    <cellStyle name="Currency 4 2 3 3 2 2" xfId="35335"/>
    <cellStyle name="Currency 4 2 3 3 3" xfId="16808"/>
    <cellStyle name="Currency 4 2 3 3 3 2" xfId="39241"/>
    <cellStyle name="Currency 4 2 3 3 4" xfId="16809"/>
    <cellStyle name="Currency 4 2 3 3 4 2" xfId="43282"/>
    <cellStyle name="Currency 4 2 3 3 5" xfId="47394"/>
    <cellStyle name="Currency 4 2 3 3 6" xfId="51521"/>
    <cellStyle name="Currency 4 2 3 3 7" xfId="55803"/>
    <cellStyle name="Currency 4 2 3 3 8" xfId="27063"/>
    <cellStyle name="Currency 4 2 3 3 9" xfId="61791"/>
    <cellStyle name="Currency 4 2 3 4" xfId="16810"/>
    <cellStyle name="Currency 4 2 3 4 2" xfId="27064"/>
    <cellStyle name="Currency 4 2 3 5" xfId="16811"/>
    <cellStyle name="Currency 4 2 3 5 2" xfId="27065"/>
    <cellStyle name="Currency 4 2 3 6" xfId="16812"/>
    <cellStyle name="Currency 4 2 3 6 2" xfId="32141"/>
    <cellStyle name="Currency 4 2 3 7" xfId="16813"/>
    <cellStyle name="Currency 4 2 3 7 2" xfId="33348"/>
    <cellStyle name="Currency 4 2 3 8" xfId="16814"/>
    <cellStyle name="Currency 4 2 3 8 2" xfId="37323"/>
    <cellStyle name="Currency 4 2 3 9" xfId="16815"/>
    <cellStyle name="Currency 4 2 3 9 2" xfId="41337"/>
    <cellStyle name="Currency 4 2 30" xfId="16816"/>
    <cellStyle name="Currency 4 2 30 2" xfId="16817"/>
    <cellStyle name="Currency 4 2 30 2 2" xfId="37067"/>
    <cellStyle name="Currency 4 2 30 3" xfId="16818"/>
    <cellStyle name="Currency 4 2 30 3 2" xfId="40971"/>
    <cellStyle name="Currency 4 2 30 4" xfId="45032"/>
    <cellStyle name="Currency 4 2 30 5" xfId="49124"/>
    <cellStyle name="Currency 4 2 30 6" xfId="53271"/>
    <cellStyle name="Currency 4 2 30 7" xfId="57533"/>
    <cellStyle name="Currency 4 2 30 8" xfId="27066"/>
    <cellStyle name="Currency 4 2 31" xfId="16819"/>
    <cellStyle name="Currency 4 2 31 2" xfId="16820"/>
    <cellStyle name="Currency 4 2 31 2 2" xfId="41028"/>
    <cellStyle name="Currency 4 2 31 3" xfId="45090"/>
    <cellStyle name="Currency 4 2 31 4" xfId="49182"/>
    <cellStyle name="Currency 4 2 31 5" xfId="53329"/>
    <cellStyle name="Currency 4 2 31 6" xfId="57591"/>
    <cellStyle name="Currency 4 2 31 7" xfId="32119"/>
    <cellStyle name="Currency 4 2 32" xfId="16821"/>
    <cellStyle name="Currency 4 2 32 2" xfId="45151"/>
    <cellStyle name="Currency 4 2 32 3" xfId="49244"/>
    <cellStyle name="Currency 4 2 32 4" xfId="53391"/>
    <cellStyle name="Currency 4 2 32 5" xfId="57653"/>
    <cellStyle name="Currency 4 2 32 6" xfId="33133"/>
    <cellStyle name="Currency 4 2 33" xfId="16822"/>
    <cellStyle name="Currency 4 2 33 2" xfId="45166"/>
    <cellStyle name="Currency 4 2 33 3" xfId="49302"/>
    <cellStyle name="Currency 4 2 33 4" xfId="53449"/>
    <cellStyle name="Currency 4 2 33 5" xfId="57711"/>
    <cellStyle name="Currency 4 2 33 6" xfId="37144"/>
    <cellStyle name="Currency 4 2 34" xfId="16823"/>
    <cellStyle name="Currency 4 2 34 2" xfId="53508"/>
    <cellStyle name="Currency 4 2 34 3" xfId="57770"/>
    <cellStyle name="Currency 4 2 34 4" xfId="41154"/>
    <cellStyle name="Currency 4 2 35" xfId="45291"/>
    <cellStyle name="Currency 4 2 36" xfId="49339"/>
    <cellStyle name="Currency 4 2 37" xfId="53629"/>
    <cellStyle name="Currency 4 2 38" xfId="26975"/>
    <cellStyle name="Currency 4 2 39" xfId="61742"/>
    <cellStyle name="Currency 4 2 4" xfId="16824"/>
    <cellStyle name="Currency 4 2 4 10" xfId="45704"/>
    <cellStyle name="Currency 4 2 4 11" xfId="49803"/>
    <cellStyle name="Currency 4 2 4 12" xfId="54120"/>
    <cellStyle name="Currency 4 2 4 13" xfId="27067"/>
    <cellStyle name="Currency 4 2 4 14" xfId="61792"/>
    <cellStyle name="Currency 4 2 4 2" xfId="16825"/>
    <cellStyle name="Currency 4 2 4 2 10" xfId="50285"/>
    <cellStyle name="Currency 4 2 4 2 11" xfId="54593"/>
    <cellStyle name="Currency 4 2 4 2 12" xfId="27068"/>
    <cellStyle name="Currency 4 2 4 2 13" xfId="61793"/>
    <cellStyle name="Currency 4 2 4 2 2" xfId="16826"/>
    <cellStyle name="Currency 4 2 4 2 2 2" xfId="16827"/>
    <cellStyle name="Currency 4 2 4 2 2 2 2" xfId="36047"/>
    <cellStyle name="Currency 4 2 4 2 2 3" xfId="16828"/>
    <cellStyle name="Currency 4 2 4 2 2 3 2" xfId="39953"/>
    <cellStyle name="Currency 4 2 4 2 2 4" xfId="16829"/>
    <cellStyle name="Currency 4 2 4 2 2 4 2" xfId="43999"/>
    <cellStyle name="Currency 4 2 4 2 2 5" xfId="48106"/>
    <cellStyle name="Currency 4 2 4 2 2 6" xfId="52238"/>
    <cellStyle name="Currency 4 2 4 2 2 7" xfId="56515"/>
    <cellStyle name="Currency 4 2 4 2 2 8" xfId="27069"/>
    <cellStyle name="Currency 4 2 4 2 2 9" xfId="61794"/>
    <cellStyle name="Currency 4 2 4 2 3" xfId="16830"/>
    <cellStyle name="Currency 4 2 4 2 3 2" xfId="27070"/>
    <cellStyle name="Currency 4 2 4 2 4" xfId="16831"/>
    <cellStyle name="Currency 4 2 4 2 4 2" xfId="27071"/>
    <cellStyle name="Currency 4 2 4 2 5" xfId="16832"/>
    <cellStyle name="Currency 4 2 4 2 5 2" xfId="32144"/>
    <cellStyle name="Currency 4 2 4 2 6" xfId="16833"/>
    <cellStyle name="Currency 4 2 4 2 6 2" xfId="34102"/>
    <cellStyle name="Currency 4 2 4 2 7" xfId="16834"/>
    <cellStyle name="Currency 4 2 4 2 7 2" xfId="38031"/>
    <cellStyle name="Currency 4 2 4 2 8" xfId="16835"/>
    <cellStyle name="Currency 4 2 4 2 8 2" xfId="42048"/>
    <cellStyle name="Currency 4 2 4 2 9" xfId="46184"/>
    <cellStyle name="Currency 4 2 4 3" xfId="16836"/>
    <cellStyle name="Currency 4 2 4 3 2" xfId="16837"/>
    <cellStyle name="Currency 4 2 4 3 2 2" xfId="35567"/>
    <cellStyle name="Currency 4 2 4 3 3" xfId="16838"/>
    <cellStyle name="Currency 4 2 4 3 3 2" xfId="39473"/>
    <cellStyle name="Currency 4 2 4 3 4" xfId="16839"/>
    <cellStyle name="Currency 4 2 4 3 4 2" xfId="43518"/>
    <cellStyle name="Currency 4 2 4 3 5" xfId="47626"/>
    <cellStyle name="Currency 4 2 4 3 6" xfId="51757"/>
    <cellStyle name="Currency 4 2 4 3 7" xfId="56035"/>
    <cellStyle name="Currency 4 2 4 3 8" xfId="27072"/>
    <cellStyle name="Currency 4 2 4 3 9" xfId="61795"/>
    <cellStyle name="Currency 4 2 4 4" xfId="16840"/>
    <cellStyle name="Currency 4 2 4 4 2" xfId="27073"/>
    <cellStyle name="Currency 4 2 4 5" xfId="16841"/>
    <cellStyle name="Currency 4 2 4 5 2" xfId="27074"/>
    <cellStyle name="Currency 4 2 4 6" xfId="16842"/>
    <cellStyle name="Currency 4 2 4 6 2" xfId="32143"/>
    <cellStyle name="Currency 4 2 4 7" xfId="16843"/>
    <cellStyle name="Currency 4 2 4 7 2" xfId="33576"/>
    <cellStyle name="Currency 4 2 4 8" xfId="16844"/>
    <cellStyle name="Currency 4 2 4 8 2" xfId="37551"/>
    <cellStyle name="Currency 4 2 4 9" xfId="16845"/>
    <cellStyle name="Currency 4 2 4 9 2" xfId="41565"/>
    <cellStyle name="Currency 4 2 5" xfId="16846"/>
    <cellStyle name="Currency 4 2 5 10" xfId="45722"/>
    <cellStyle name="Currency 4 2 5 11" xfId="49821"/>
    <cellStyle name="Currency 4 2 5 12" xfId="54138"/>
    <cellStyle name="Currency 4 2 5 13" xfId="27075"/>
    <cellStyle name="Currency 4 2 5 14" xfId="61796"/>
    <cellStyle name="Currency 4 2 5 2" xfId="16847"/>
    <cellStyle name="Currency 4 2 5 2 10" xfId="50286"/>
    <cellStyle name="Currency 4 2 5 2 11" xfId="54594"/>
    <cellStyle name="Currency 4 2 5 2 12" xfId="27076"/>
    <cellStyle name="Currency 4 2 5 2 13" xfId="61797"/>
    <cellStyle name="Currency 4 2 5 2 2" xfId="16848"/>
    <cellStyle name="Currency 4 2 5 2 2 2" xfId="16849"/>
    <cellStyle name="Currency 4 2 5 2 2 2 2" xfId="36048"/>
    <cellStyle name="Currency 4 2 5 2 2 3" xfId="16850"/>
    <cellStyle name="Currency 4 2 5 2 2 3 2" xfId="39954"/>
    <cellStyle name="Currency 4 2 5 2 2 4" xfId="16851"/>
    <cellStyle name="Currency 4 2 5 2 2 4 2" xfId="44000"/>
    <cellStyle name="Currency 4 2 5 2 2 5" xfId="48107"/>
    <cellStyle name="Currency 4 2 5 2 2 6" xfId="52239"/>
    <cellStyle name="Currency 4 2 5 2 2 7" xfId="56516"/>
    <cellStyle name="Currency 4 2 5 2 2 8" xfId="27077"/>
    <cellStyle name="Currency 4 2 5 2 2 9" xfId="61798"/>
    <cellStyle name="Currency 4 2 5 2 3" xfId="16852"/>
    <cellStyle name="Currency 4 2 5 2 3 2" xfId="27078"/>
    <cellStyle name="Currency 4 2 5 2 4" xfId="16853"/>
    <cellStyle name="Currency 4 2 5 2 4 2" xfId="27079"/>
    <cellStyle name="Currency 4 2 5 2 5" xfId="16854"/>
    <cellStyle name="Currency 4 2 5 2 5 2" xfId="32146"/>
    <cellStyle name="Currency 4 2 5 2 6" xfId="16855"/>
    <cellStyle name="Currency 4 2 5 2 6 2" xfId="34103"/>
    <cellStyle name="Currency 4 2 5 2 7" xfId="16856"/>
    <cellStyle name="Currency 4 2 5 2 7 2" xfId="38032"/>
    <cellStyle name="Currency 4 2 5 2 8" xfId="16857"/>
    <cellStyle name="Currency 4 2 5 2 8 2" xfId="42049"/>
    <cellStyle name="Currency 4 2 5 2 9" xfId="46185"/>
    <cellStyle name="Currency 4 2 5 3" xfId="16858"/>
    <cellStyle name="Currency 4 2 5 3 2" xfId="16859"/>
    <cellStyle name="Currency 4 2 5 3 2 2" xfId="35585"/>
    <cellStyle name="Currency 4 2 5 3 3" xfId="16860"/>
    <cellStyle name="Currency 4 2 5 3 3 2" xfId="39491"/>
    <cellStyle name="Currency 4 2 5 3 4" xfId="16861"/>
    <cellStyle name="Currency 4 2 5 3 4 2" xfId="43536"/>
    <cellStyle name="Currency 4 2 5 3 5" xfId="47644"/>
    <cellStyle name="Currency 4 2 5 3 6" xfId="51775"/>
    <cellStyle name="Currency 4 2 5 3 7" xfId="56053"/>
    <cellStyle name="Currency 4 2 5 3 8" xfId="27080"/>
    <cellStyle name="Currency 4 2 5 3 9" xfId="61799"/>
    <cellStyle name="Currency 4 2 5 4" xfId="16862"/>
    <cellStyle name="Currency 4 2 5 4 2" xfId="27081"/>
    <cellStyle name="Currency 4 2 5 5" xfId="16863"/>
    <cellStyle name="Currency 4 2 5 5 2" xfId="27082"/>
    <cellStyle name="Currency 4 2 5 6" xfId="16864"/>
    <cellStyle name="Currency 4 2 5 6 2" xfId="32145"/>
    <cellStyle name="Currency 4 2 5 7" xfId="16865"/>
    <cellStyle name="Currency 4 2 5 7 2" xfId="33594"/>
    <cellStyle name="Currency 4 2 5 8" xfId="16866"/>
    <cellStyle name="Currency 4 2 5 8 2" xfId="37569"/>
    <cellStyle name="Currency 4 2 5 9" xfId="16867"/>
    <cellStyle name="Currency 4 2 5 9 2" xfId="41583"/>
    <cellStyle name="Currency 4 2 6" xfId="16868"/>
    <cellStyle name="Currency 4 2 6 10" xfId="45736"/>
    <cellStyle name="Currency 4 2 6 11" xfId="49835"/>
    <cellStyle name="Currency 4 2 6 12" xfId="54152"/>
    <cellStyle name="Currency 4 2 6 13" xfId="27083"/>
    <cellStyle name="Currency 4 2 6 14" xfId="61800"/>
    <cellStyle name="Currency 4 2 6 2" xfId="16869"/>
    <cellStyle name="Currency 4 2 6 2 10" xfId="50287"/>
    <cellStyle name="Currency 4 2 6 2 11" xfId="54595"/>
    <cellStyle name="Currency 4 2 6 2 12" xfId="27084"/>
    <cellStyle name="Currency 4 2 6 2 13" xfId="61801"/>
    <cellStyle name="Currency 4 2 6 2 2" xfId="16870"/>
    <cellStyle name="Currency 4 2 6 2 2 2" xfId="16871"/>
    <cellStyle name="Currency 4 2 6 2 2 2 2" xfId="36049"/>
    <cellStyle name="Currency 4 2 6 2 2 3" xfId="16872"/>
    <cellStyle name="Currency 4 2 6 2 2 3 2" xfId="39955"/>
    <cellStyle name="Currency 4 2 6 2 2 4" xfId="16873"/>
    <cellStyle name="Currency 4 2 6 2 2 4 2" xfId="44001"/>
    <cellStyle name="Currency 4 2 6 2 2 5" xfId="48108"/>
    <cellStyle name="Currency 4 2 6 2 2 6" xfId="52240"/>
    <cellStyle name="Currency 4 2 6 2 2 7" xfId="56517"/>
    <cellStyle name="Currency 4 2 6 2 2 8" xfId="27085"/>
    <cellStyle name="Currency 4 2 6 2 2 9" xfId="61802"/>
    <cellStyle name="Currency 4 2 6 2 3" xfId="16874"/>
    <cellStyle name="Currency 4 2 6 2 3 2" xfId="27086"/>
    <cellStyle name="Currency 4 2 6 2 4" xfId="16875"/>
    <cellStyle name="Currency 4 2 6 2 4 2" xfId="27087"/>
    <cellStyle name="Currency 4 2 6 2 5" xfId="16876"/>
    <cellStyle name="Currency 4 2 6 2 5 2" xfId="32148"/>
    <cellStyle name="Currency 4 2 6 2 6" xfId="16877"/>
    <cellStyle name="Currency 4 2 6 2 6 2" xfId="34104"/>
    <cellStyle name="Currency 4 2 6 2 7" xfId="16878"/>
    <cellStyle name="Currency 4 2 6 2 7 2" xfId="38033"/>
    <cellStyle name="Currency 4 2 6 2 8" xfId="16879"/>
    <cellStyle name="Currency 4 2 6 2 8 2" xfId="42050"/>
    <cellStyle name="Currency 4 2 6 2 9" xfId="46186"/>
    <cellStyle name="Currency 4 2 6 3" xfId="16880"/>
    <cellStyle name="Currency 4 2 6 3 2" xfId="16881"/>
    <cellStyle name="Currency 4 2 6 3 2 2" xfId="35599"/>
    <cellStyle name="Currency 4 2 6 3 3" xfId="16882"/>
    <cellStyle name="Currency 4 2 6 3 3 2" xfId="39505"/>
    <cellStyle name="Currency 4 2 6 3 4" xfId="16883"/>
    <cellStyle name="Currency 4 2 6 3 4 2" xfId="43550"/>
    <cellStyle name="Currency 4 2 6 3 5" xfId="47658"/>
    <cellStyle name="Currency 4 2 6 3 6" xfId="51789"/>
    <cellStyle name="Currency 4 2 6 3 7" xfId="56067"/>
    <cellStyle name="Currency 4 2 6 3 8" xfId="27088"/>
    <cellStyle name="Currency 4 2 6 3 9" xfId="61803"/>
    <cellStyle name="Currency 4 2 6 4" xfId="16884"/>
    <cellStyle name="Currency 4 2 6 4 2" xfId="27089"/>
    <cellStyle name="Currency 4 2 6 5" xfId="16885"/>
    <cellStyle name="Currency 4 2 6 5 2" xfId="27090"/>
    <cellStyle name="Currency 4 2 6 6" xfId="16886"/>
    <cellStyle name="Currency 4 2 6 6 2" xfId="32147"/>
    <cellStyle name="Currency 4 2 6 7" xfId="16887"/>
    <cellStyle name="Currency 4 2 6 7 2" xfId="33608"/>
    <cellStyle name="Currency 4 2 6 8" xfId="16888"/>
    <cellStyle name="Currency 4 2 6 8 2" xfId="37583"/>
    <cellStyle name="Currency 4 2 6 9" xfId="16889"/>
    <cellStyle name="Currency 4 2 6 9 2" xfId="41597"/>
    <cellStyle name="Currency 4 2 7" xfId="16890"/>
    <cellStyle name="Currency 4 2 7 10" xfId="50288"/>
    <cellStyle name="Currency 4 2 7 11" xfId="54596"/>
    <cellStyle name="Currency 4 2 7 12" xfId="27091"/>
    <cellStyle name="Currency 4 2 7 13" xfId="61804"/>
    <cellStyle name="Currency 4 2 7 2" xfId="16891"/>
    <cellStyle name="Currency 4 2 7 2 2" xfId="16892"/>
    <cellStyle name="Currency 4 2 7 2 2 2" xfId="36050"/>
    <cellStyle name="Currency 4 2 7 2 3" xfId="16893"/>
    <cellStyle name="Currency 4 2 7 2 3 2" xfId="39956"/>
    <cellStyle name="Currency 4 2 7 2 4" xfId="16894"/>
    <cellStyle name="Currency 4 2 7 2 4 2" xfId="44002"/>
    <cellStyle name="Currency 4 2 7 2 5" xfId="48109"/>
    <cellStyle name="Currency 4 2 7 2 6" xfId="52241"/>
    <cellStyle name="Currency 4 2 7 2 7" xfId="56518"/>
    <cellStyle name="Currency 4 2 7 2 8" xfId="27092"/>
    <cellStyle name="Currency 4 2 7 2 9" xfId="61805"/>
    <cellStyle name="Currency 4 2 7 3" xfId="16895"/>
    <cellStyle name="Currency 4 2 7 3 2" xfId="27093"/>
    <cellStyle name="Currency 4 2 7 4" xfId="16896"/>
    <cellStyle name="Currency 4 2 7 4 2" xfId="27094"/>
    <cellStyle name="Currency 4 2 7 5" xfId="16897"/>
    <cellStyle name="Currency 4 2 7 5 2" xfId="32149"/>
    <cellStyle name="Currency 4 2 7 6" xfId="16898"/>
    <cellStyle name="Currency 4 2 7 6 2" xfId="34105"/>
    <cellStyle name="Currency 4 2 7 7" xfId="16899"/>
    <cellStyle name="Currency 4 2 7 7 2" xfId="38034"/>
    <cellStyle name="Currency 4 2 7 8" xfId="16900"/>
    <cellStyle name="Currency 4 2 7 8 2" xfId="42051"/>
    <cellStyle name="Currency 4 2 7 9" xfId="46187"/>
    <cellStyle name="Currency 4 2 8" xfId="16901"/>
    <cellStyle name="Currency 4 2 8 10" xfId="50377"/>
    <cellStyle name="Currency 4 2 8 11" xfId="54669"/>
    <cellStyle name="Currency 4 2 8 12" xfId="27095"/>
    <cellStyle name="Currency 4 2 8 13" xfId="61806"/>
    <cellStyle name="Currency 4 2 8 2" xfId="16902"/>
    <cellStyle name="Currency 4 2 8 2 2" xfId="16903"/>
    <cellStyle name="Currency 4 2 8 2 2 2" xfId="36123"/>
    <cellStyle name="Currency 4 2 8 2 3" xfId="16904"/>
    <cellStyle name="Currency 4 2 8 2 3 2" xfId="40029"/>
    <cellStyle name="Currency 4 2 8 2 4" xfId="16905"/>
    <cellStyle name="Currency 4 2 8 2 4 2" xfId="44090"/>
    <cellStyle name="Currency 4 2 8 2 5" xfId="48182"/>
    <cellStyle name="Currency 4 2 8 2 6" xfId="52329"/>
    <cellStyle name="Currency 4 2 8 2 7" xfId="56591"/>
    <cellStyle name="Currency 4 2 8 2 8" xfId="27096"/>
    <cellStyle name="Currency 4 2 8 2 9" xfId="61807"/>
    <cellStyle name="Currency 4 2 8 3" xfId="16906"/>
    <cellStyle name="Currency 4 2 8 3 2" xfId="27097"/>
    <cellStyle name="Currency 4 2 8 4" xfId="16907"/>
    <cellStyle name="Currency 4 2 8 4 2" xfId="27098"/>
    <cellStyle name="Currency 4 2 8 5" xfId="16908"/>
    <cellStyle name="Currency 4 2 8 5 2" xfId="32150"/>
    <cellStyle name="Currency 4 2 8 6" xfId="16909"/>
    <cellStyle name="Currency 4 2 8 6 2" xfId="34201"/>
    <cellStyle name="Currency 4 2 8 7" xfId="16910"/>
    <cellStyle name="Currency 4 2 8 7 2" xfId="38107"/>
    <cellStyle name="Currency 4 2 8 8" xfId="16911"/>
    <cellStyle name="Currency 4 2 8 8 2" xfId="42139"/>
    <cellStyle name="Currency 4 2 8 9" xfId="46260"/>
    <cellStyle name="Currency 4 2 9" xfId="16912"/>
    <cellStyle name="Currency 4 2 9 10" xfId="50393"/>
    <cellStyle name="Currency 4 2 9 11" xfId="54685"/>
    <cellStyle name="Currency 4 2 9 12" xfId="27099"/>
    <cellStyle name="Currency 4 2 9 13" xfId="61808"/>
    <cellStyle name="Currency 4 2 9 2" xfId="16913"/>
    <cellStyle name="Currency 4 2 9 2 2" xfId="16914"/>
    <cellStyle name="Currency 4 2 9 2 2 2" xfId="36139"/>
    <cellStyle name="Currency 4 2 9 2 3" xfId="16915"/>
    <cellStyle name="Currency 4 2 9 2 3 2" xfId="40045"/>
    <cellStyle name="Currency 4 2 9 2 4" xfId="16916"/>
    <cellStyle name="Currency 4 2 9 2 4 2" xfId="44106"/>
    <cellStyle name="Currency 4 2 9 2 5" xfId="48198"/>
    <cellStyle name="Currency 4 2 9 2 6" xfId="52345"/>
    <cellStyle name="Currency 4 2 9 2 7" xfId="56607"/>
    <cellStyle name="Currency 4 2 9 2 8" xfId="27100"/>
    <cellStyle name="Currency 4 2 9 2 9" xfId="61809"/>
    <cellStyle name="Currency 4 2 9 3" xfId="16917"/>
    <cellStyle name="Currency 4 2 9 3 2" xfId="27101"/>
    <cellStyle name="Currency 4 2 9 4" xfId="16918"/>
    <cellStyle name="Currency 4 2 9 4 2" xfId="27102"/>
    <cellStyle name="Currency 4 2 9 5" xfId="16919"/>
    <cellStyle name="Currency 4 2 9 5 2" xfId="32151"/>
    <cellStyle name="Currency 4 2 9 6" xfId="16920"/>
    <cellStyle name="Currency 4 2 9 6 2" xfId="34217"/>
    <cellStyle name="Currency 4 2 9 7" xfId="16921"/>
    <cellStyle name="Currency 4 2 9 7 2" xfId="38123"/>
    <cellStyle name="Currency 4 2 9 8" xfId="16922"/>
    <cellStyle name="Currency 4 2 9 8 2" xfId="42155"/>
    <cellStyle name="Currency 4 2 9 9" xfId="46276"/>
    <cellStyle name="Currency 4 20" xfId="16923"/>
    <cellStyle name="Currency 4 20 10" xfId="50376"/>
    <cellStyle name="Currency 4 20 11" xfId="54668"/>
    <cellStyle name="Currency 4 20 12" xfId="27103"/>
    <cellStyle name="Currency 4 20 13" xfId="61810"/>
    <cellStyle name="Currency 4 20 2" xfId="16924"/>
    <cellStyle name="Currency 4 20 2 2" xfId="16925"/>
    <cellStyle name="Currency 4 20 2 2 2" xfId="36122"/>
    <cellStyle name="Currency 4 20 2 3" xfId="16926"/>
    <cellStyle name="Currency 4 20 2 3 2" xfId="40028"/>
    <cellStyle name="Currency 4 20 2 4" xfId="16927"/>
    <cellStyle name="Currency 4 20 2 4 2" xfId="44089"/>
    <cellStyle name="Currency 4 20 2 5" xfId="48181"/>
    <cellStyle name="Currency 4 20 2 6" xfId="52328"/>
    <cellStyle name="Currency 4 20 2 7" xfId="56590"/>
    <cellStyle name="Currency 4 20 2 8" xfId="27104"/>
    <cellStyle name="Currency 4 20 2 9" xfId="61811"/>
    <cellStyle name="Currency 4 20 3" xfId="16928"/>
    <cellStyle name="Currency 4 20 3 2" xfId="27105"/>
    <cellStyle name="Currency 4 20 4" xfId="16929"/>
    <cellStyle name="Currency 4 20 4 2" xfId="27106"/>
    <cellStyle name="Currency 4 20 5" xfId="16930"/>
    <cellStyle name="Currency 4 20 5 2" xfId="32152"/>
    <cellStyle name="Currency 4 20 6" xfId="16931"/>
    <cellStyle name="Currency 4 20 6 2" xfId="34200"/>
    <cellStyle name="Currency 4 20 7" xfId="16932"/>
    <cellStyle name="Currency 4 20 7 2" xfId="38106"/>
    <cellStyle name="Currency 4 20 8" xfId="16933"/>
    <cellStyle name="Currency 4 20 8 2" xfId="42138"/>
    <cellStyle name="Currency 4 20 9" xfId="46259"/>
    <cellStyle name="Currency 4 21" xfId="16934"/>
    <cellStyle name="Currency 4 21 10" xfId="50392"/>
    <cellStyle name="Currency 4 21 11" xfId="54684"/>
    <cellStyle name="Currency 4 21 12" xfId="27107"/>
    <cellStyle name="Currency 4 21 13" xfId="61812"/>
    <cellStyle name="Currency 4 21 2" xfId="16935"/>
    <cellStyle name="Currency 4 21 2 2" xfId="16936"/>
    <cellStyle name="Currency 4 21 2 2 2" xfId="36138"/>
    <cellStyle name="Currency 4 21 2 3" xfId="16937"/>
    <cellStyle name="Currency 4 21 2 3 2" xfId="40044"/>
    <cellStyle name="Currency 4 21 2 4" xfId="16938"/>
    <cellStyle name="Currency 4 21 2 4 2" xfId="44105"/>
    <cellStyle name="Currency 4 21 2 5" xfId="48197"/>
    <cellStyle name="Currency 4 21 2 6" xfId="52344"/>
    <cellStyle name="Currency 4 21 2 7" xfId="56606"/>
    <cellStyle name="Currency 4 21 2 8" xfId="27108"/>
    <cellStyle name="Currency 4 21 2 9" xfId="61813"/>
    <cellStyle name="Currency 4 21 3" xfId="16939"/>
    <cellStyle name="Currency 4 21 3 2" xfId="27109"/>
    <cellStyle name="Currency 4 21 4" xfId="16940"/>
    <cellStyle name="Currency 4 21 4 2" xfId="27110"/>
    <cellStyle name="Currency 4 21 5" xfId="16941"/>
    <cellStyle name="Currency 4 21 5 2" xfId="32153"/>
    <cellStyle name="Currency 4 21 6" xfId="16942"/>
    <cellStyle name="Currency 4 21 6 2" xfId="34216"/>
    <cellStyle name="Currency 4 21 7" xfId="16943"/>
    <cellStyle name="Currency 4 21 7 2" xfId="38122"/>
    <cellStyle name="Currency 4 21 8" xfId="16944"/>
    <cellStyle name="Currency 4 21 8 2" xfId="42154"/>
    <cellStyle name="Currency 4 21 9" xfId="46275"/>
    <cellStyle name="Currency 4 22" xfId="16945"/>
    <cellStyle name="Currency 4 22 10" xfId="50408"/>
    <cellStyle name="Currency 4 22 11" xfId="54700"/>
    <cellStyle name="Currency 4 22 12" xfId="27111"/>
    <cellStyle name="Currency 4 22 13" xfId="61814"/>
    <cellStyle name="Currency 4 22 2" xfId="16946"/>
    <cellStyle name="Currency 4 22 2 2" xfId="16947"/>
    <cellStyle name="Currency 4 22 2 2 2" xfId="36154"/>
    <cellStyle name="Currency 4 22 2 3" xfId="16948"/>
    <cellStyle name="Currency 4 22 2 3 2" xfId="40060"/>
    <cellStyle name="Currency 4 22 2 4" xfId="16949"/>
    <cellStyle name="Currency 4 22 2 4 2" xfId="44121"/>
    <cellStyle name="Currency 4 22 2 5" xfId="48213"/>
    <cellStyle name="Currency 4 22 2 6" xfId="52360"/>
    <cellStyle name="Currency 4 22 2 7" xfId="56622"/>
    <cellStyle name="Currency 4 22 2 8" xfId="27112"/>
    <cellStyle name="Currency 4 22 2 9" xfId="61815"/>
    <cellStyle name="Currency 4 22 3" xfId="16950"/>
    <cellStyle name="Currency 4 22 3 2" xfId="27113"/>
    <cellStyle name="Currency 4 22 4" xfId="16951"/>
    <cellStyle name="Currency 4 22 4 2" xfId="27114"/>
    <cellStyle name="Currency 4 22 5" xfId="16952"/>
    <cellStyle name="Currency 4 22 5 2" xfId="32154"/>
    <cellStyle name="Currency 4 22 6" xfId="16953"/>
    <cellStyle name="Currency 4 22 6 2" xfId="34232"/>
    <cellStyle name="Currency 4 22 7" xfId="16954"/>
    <cellStyle name="Currency 4 22 7 2" xfId="38138"/>
    <cellStyle name="Currency 4 22 8" xfId="16955"/>
    <cellStyle name="Currency 4 22 8 2" xfId="42170"/>
    <cellStyle name="Currency 4 22 9" xfId="46291"/>
    <cellStyle name="Currency 4 23" xfId="16956"/>
    <cellStyle name="Currency 4 23 10" xfId="50426"/>
    <cellStyle name="Currency 4 23 11" xfId="54718"/>
    <cellStyle name="Currency 4 23 12" xfId="27115"/>
    <cellStyle name="Currency 4 23 13" xfId="61816"/>
    <cellStyle name="Currency 4 23 2" xfId="16957"/>
    <cellStyle name="Currency 4 23 2 2" xfId="16958"/>
    <cellStyle name="Currency 4 23 2 2 2" xfId="36172"/>
    <cellStyle name="Currency 4 23 2 3" xfId="16959"/>
    <cellStyle name="Currency 4 23 2 3 2" xfId="40078"/>
    <cellStyle name="Currency 4 23 2 4" xfId="16960"/>
    <cellStyle name="Currency 4 23 2 4 2" xfId="44139"/>
    <cellStyle name="Currency 4 23 2 5" xfId="48231"/>
    <cellStyle name="Currency 4 23 2 6" xfId="52378"/>
    <cellStyle name="Currency 4 23 2 7" xfId="56640"/>
    <cellStyle name="Currency 4 23 2 8" xfId="27116"/>
    <cellStyle name="Currency 4 23 2 9" xfId="61817"/>
    <cellStyle name="Currency 4 23 3" xfId="16961"/>
    <cellStyle name="Currency 4 23 3 2" xfId="27117"/>
    <cellStyle name="Currency 4 23 4" xfId="16962"/>
    <cellStyle name="Currency 4 23 4 2" xfId="27118"/>
    <cellStyle name="Currency 4 23 5" xfId="16963"/>
    <cellStyle name="Currency 4 23 5 2" xfId="32155"/>
    <cellStyle name="Currency 4 23 6" xfId="16964"/>
    <cellStyle name="Currency 4 23 6 2" xfId="34250"/>
    <cellStyle name="Currency 4 23 7" xfId="16965"/>
    <cellStyle name="Currency 4 23 7 2" xfId="38156"/>
    <cellStyle name="Currency 4 23 8" xfId="16966"/>
    <cellStyle name="Currency 4 23 8 2" xfId="42188"/>
    <cellStyle name="Currency 4 23 9" xfId="46309"/>
    <cellStyle name="Currency 4 24" xfId="16967"/>
    <cellStyle name="Currency 4 24 10" xfId="50440"/>
    <cellStyle name="Currency 4 24 11" xfId="54732"/>
    <cellStyle name="Currency 4 24 12" xfId="27119"/>
    <cellStyle name="Currency 4 24 13" xfId="61818"/>
    <cellStyle name="Currency 4 24 2" xfId="16968"/>
    <cellStyle name="Currency 4 24 2 2" xfId="16969"/>
    <cellStyle name="Currency 4 24 2 2 2" xfId="36186"/>
    <cellStyle name="Currency 4 24 2 3" xfId="16970"/>
    <cellStyle name="Currency 4 24 2 3 2" xfId="40092"/>
    <cellStyle name="Currency 4 24 2 4" xfId="16971"/>
    <cellStyle name="Currency 4 24 2 4 2" xfId="44153"/>
    <cellStyle name="Currency 4 24 2 5" xfId="48245"/>
    <cellStyle name="Currency 4 24 2 6" xfId="52392"/>
    <cellStyle name="Currency 4 24 2 7" xfId="56654"/>
    <cellStyle name="Currency 4 24 2 8" xfId="27120"/>
    <cellStyle name="Currency 4 24 2 9" xfId="61819"/>
    <cellStyle name="Currency 4 24 3" xfId="16972"/>
    <cellStyle name="Currency 4 24 3 2" xfId="27121"/>
    <cellStyle name="Currency 4 24 4" xfId="16973"/>
    <cellStyle name="Currency 4 24 4 2" xfId="27122"/>
    <cellStyle name="Currency 4 24 5" xfId="16974"/>
    <cellStyle name="Currency 4 24 5 2" xfId="32156"/>
    <cellStyle name="Currency 4 24 6" xfId="16975"/>
    <cellStyle name="Currency 4 24 6 2" xfId="34264"/>
    <cellStyle name="Currency 4 24 7" xfId="16976"/>
    <cellStyle name="Currency 4 24 7 2" xfId="38170"/>
    <cellStyle name="Currency 4 24 8" xfId="16977"/>
    <cellStyle name="Currency 4 24 8 2" xfId="42202"/>
    <cellStyle name="Currency 4 24 9" xfId="46323"/>
    <cellStyle name="Currency 4 25" xfId="16978"/>
    <cellStyle name="Currency 4 25 10" xfId="50491"/>
    <cellStyle name="Currency 4 25 11" xfId="54783"/>
    <cellStyle name="Currency 4 25 12" xfId="27123"/>
    <cellStyle name="Currency 4 25 13" xfId="61820"/>
    <cellStyle name="Currency 4 25 2" xfId="16979"/>
    <cellStyle name="Currency 4 25 2 2" xfId="16980"/>
    <cellStyle name="Currency 4 25 2 2 2" xfId="36237"/>
    <cellStyle name="Currency 4 25 2 3" xfId="16981"/>
    <cellStyle name="Currency 4 25 2 3 2" xfId="40143"/>
    <cellStyle name="Currency 4 25 2 4" xfId="16982"/>
    <cellStyle name="Currency 4 25 2 4 2" xfId="44204"/>
    <cellStyle name="Currency 4 25 2 5" xfId="48296"/>
    <cellStyle name="Currency 4 25 2 6" xfId="52443"/>
    <cellStyle name="Currency 4 25 2 7" xfId="56705"/>
    <cellStyle name="Currency 4 25 2 8" xfId="27124"/>
    <cellStyle name="Currency 4 25 2 9" xfId="61821"/>
    <cellStyle name="Currency 4 25 3" xfId="16983"/>
    <cellStyle name="Currency 4 25 3 2" xfId="27125"/>
    <cellStyle name="Currency 4 25 4" xfId="16984"/>
    <cellStyle name="Currency 4 25 4 2" xfId="27126"/>
    <cellStyle name="Currency 4 25 5" xfId="16985"/>
    <cellStyle name="Currency 4 25 5 2" xfId="32157"/>
    <cellStyle name="Currency 4 25 6" xfId="16986"/>
    <cellStyle name="Currency 4 25 6 2" xfId="34315"/>
    <cellStyle name="Currency 4 25 7" xfId="16987"/>
    <cellStyle name="Currency 4 25 7 2" xfId="38221"/>
    <cellStyle name="Currency 4 25 8" xfId="16988"/>
    <cellStyle name="Currency 4 25 8 2" xfId="42253"/>
    <cellStyle name="Currency 4 25 9" xfId="46374"/>
    <cellStyle name="Currency 4 26" xfId="16989"/>
    <cellStyle name="Currency 4 26 10" xfId="50545"/>
    <cellStyle name="Currency 4 26 11" xfId="54837"/>
    <cellStyle name="Currency 4 26 12" xfId="27127"/>
    <cellStyle name="Currency 4 26 13" xfId="61822"/>
    <cellStyle name="Currency 4 26 2" xfId="16990"/>
    <cellStyle name="Currency 4 26 2 2" xfId="16991"/>
    <cellStyle name="Currency 4 26 2 2 2" xfId="36291"/>
    <cellStyle name="Currency 4 26 2 3" xfId="16992"/>
    <cellStyle name="Currency 4 26 2 3 2" xfId="40197"/>
    <cellStyle name="Currency 4 26 2 4" xfId="16993"/>
    <cellStyle name="Currency 4 26 2 4 2" xfId="44258"/>
    <cellStyle name="Currency 4 26 2 5" xfId="48350"/>
    <cellStyle name="Currency 4 26 2 6" xfId="52497"/>
    <cellStyle name="Currency 4 26 2 7" xfId="56759"/>
    <cellStyle name="Currency 4 26 2 8" xfId="27128"/>
    <cellStyle name="Currency 4 26 2 9" xfId="61823"/>
    <cellStyle name="Currency 4 26 3" xfId="16994"/>
    <cellStyle name="Currency 4 26 3 2" xfId="27129"/>
    <cellStyle name="Currency 4 26 4" xfId="16995"/>
    <cellStyle name="Currency 4 26 4 2" xfId="27130"/>
    <cellStyle name="Currency 4 26 5" xfId="16996"/>
    <cellStyle name="Currency 4 26 5 2" xfId="32158"/>
    <cellStyle name="Currency 4 26 6" xfId="16997"/>
    <cellStyle name="Currency 4 26 6 2" xfId="34369"/>
    <cellStyle name="Currency 4 26 7" xfId="16998"/>
    <cellStyle name="Currency 4 26 7 2" xfId="38275"/>
    <cellStyle name="Currency 4 26 8" xfId="16999"/>
    <cellStyle name="Currency 4 26 8 2" xfId="42307"/>
    <cellStyle name="Currency 4 26 9" xfId="46428"/>
    <cellStyle name="Currency 4 27" xfId="17000"/>
    <cellStyle name="Currency 4 27 10" xfId="50599"/>
    <cellStyle name="Currency 4 27 11" xfId="54891"/>
    <cellStyle name="Currency 4 27 12" xfId="27131"/>
    <cellStyle name="Currency 4 27 13" xfId="61824"/>
    <cellStyle name="Currency 4 27 2" xfId="17001"/>
    <cellStyle name="Currency 4 27 2 2" xfId="17002"/>
    <cellStyle name="Currency 4 27 2 2 2" xfId="36345"/>
    <cellStyle name="Currency 4 27 2 3" xfId="17003"/>
    <cellStyle name="Currency 4 27 2 3 2" xfId="40251"/>
    <cellStyle name="Currency 4 27 2 4" xfId="17004"/>
    <cellStyle name="Currency 4 27 2 4 2" xfId="44312"/>
    <cellStyle name="Currency 4 27 2 5" xfId="48404"/>
    <cellStyle name="Currency 4 27 2 6" xfId="52551"/>
    <cellStyle name="Currency 4 27 2 7" xfId="56813"/>
    <cellStyle name="Currency 4 27 2 8" xfId="27132"/>
    <cellStyle name="Currency 4 27 2 9" xfId="61825"/>
    <cellStyle name="Currency 4 27 3" xfId="17005"/>
    <cellStyle name="Currency 4 27 3 2" xfId="27133"/>
    <cellStyle name="Currency 4 27 4" xfId="17006"/>
    <cellStyle name="Currency 4 27 4 2" xfId="27134"/>
    <cellStyle name="Currency 4 27 5" xfId="17007"/>
    <cellStyle name="Currency 4 27 5 2" xfId="32159"/>
    <cellStyle name="Currency 4 27 6" xfId="17008"/>
    <cellStyle name="Currency 4 27 6 2" xfId="34423"/>
    <cellStyle name="Currency 4 27 7" xfId="17009"/>
    <cellStyle name="Currency 4 27 7 2" xfId="38329"/>
    <cellStyle name="Currency 4 27 8" xfId="17010"/>
    <cellStyle name="Currency 4 27 8 2" xfId="42361"/>
    <cellStyle name="Currency 4 27 9" xfId="46482"/>
    <cellStyle name="Currency 4 28" xfId="17011"/>
    <cellStyle name="Currency 4 28 10" xfId="50651"/>
    <cellStyle name="Currency 4 28 11" xfId="54943"/>
    <cellStyle name="Currency 4 28 12" xfId="27135"/>
    <cellStyle name="Currency 4 28 13" xfId="61826"/>
    <cellStyle name="Currency 4 28 2" xfId="17012"/>
    <cellStyle name="Currency 4 28 2 2" xfId="17013"/>
    <cellStyle name="Currency 4 28 2 2 2" xfId="36397"/>
    <cellStyle name="Currency 4 28 2 3" xfId="17014"/>
    <cellStyle name="Currency 4 28 2 3 2" xfId="40303"/>
    <cellStyle name="Currency 4 28 2 4" xfId="17015"/>
    <cellStyle name="Currency 4 28 2 4 2" xfId="44364"/>
    <cellStyle name="Currency 4 28 2 5" xfId="48456"/>
    <cellStyle name="Currency 4 28 2 6" xfId="52603"/>
    <cellStyle name="Currency 4 28 2 7" xfId="56865"/>
    <cellStyle name="Currency 4 28 2 8" xfId="27136"/>
    <cellStyle name="Currency 4 28 2 9" xfId="61827"/>
    <cellStyle name="Currency 4 28 3" xfId="17016"/>
    <cellStyle name="Currency 4 28 3 2" xfId="27137"/>
    <cellStyle name="Currency 4 28 4" xfId="17017"/>
    <cellStyle name="Currency 4 28 4 2" xfId="27138"/>
    <cellStyle name="Currency 4 28 5" xfId="17018"/>
    <cellStyle name="Currency 4 28 5 2" xfId="32160"/>
    <cellStyle name="Currency 4 28 6" xfId="17019"/>
    <cellStyle name="Currency 4 28 6 2" xfId="34475"/>
    <cellStyle name="Currency 4 28 7" xfId="17020"/>
    <cellStyle name="Currency 4 28 7 2" xfId="38381"/>
    <cellStyle name="Currency 4 28 8" xfId="17021"/>
    <cellStyle name="Currency 4 28 8 2" xfId="42413"/>
    <cellStyle name="Currency 4 28 9" xfId="46534"/>
    <cellStyle name="Currency 4 29" xfId="17022"/>
    <cellStyle name="Currency 4 29 10" xfId="50705"/>
    <cellStyle name="Currency 4 29 11" xfId="54995"/>
    <cellStyle name="Currency 4 29 12" xfId="27139"/>
    <cellStyle name="Currency 4 29 13" xfId="61828"/>
    <cellStyle name="Currency 4 29 2" xfId="17023"/>
    <cellStyle name="Currency 4 29 2 2" xfId="17024"/>
    <cellStyle name="Currency 4 29 2 2 2" xfId="36450"/>
    <cellStyle name="Currency 4 29 2 3" xfId="17025"/>
    <cellStyle name="Currency 4 29 2 3 2" xfId="40356"/>
    <cellStyle name="Currency 4 29 2 4" xfId="17026"/>
    <cellStyle name="Currency 4 29 2 4 2" xfId="44417"/>
    <cellStyle name="Currency 4 29 2 5" xfId="48509"/>
    <cellStyle name="Currency 4 29 2 6" xfId="52656"/>
    <cellStyle name="Currency 4 29 2 7" xfId="56918"/>
    <cellStyle name="Currency 4 29 2 8" xfId="27140"/>
    <cellStyle name="Currency 4 29 2 9" xfId="61829"/>
    <cellStyle name="Currency 4 29 3" xfId="17027"/>
    <cellStyle name="Currency 4 29 3 2" xfId="27141"/>
    <cellStyle name="Currency 4 29 4" xfId="17028"/>
    <cellStyle name="Currency 4 29 4 2" xfId="27142"/>
    <cellStyle name="Currency 4 29 5" xfId="17029"/>
    <cellStyle name="Currency 4 29 5 2" xfId="32161"/>
    <cellStyle name="Currency 4 29 6" xfId="17030"/>
    <cellStyle name="Currency 4 29 6 2" xfId="34527"/>
    <cellStyle name="Currency 4 29 7" xfId="17031"/>
    <cellStyle name="Currency 4 29 7 2" xfId="38433"/>
    <cellStyle name="Currency 4 29 8" xfId="17032"/>
    <cellStyle name="Currency 4 29 8 2" xfId="42466"/>
    <cellStyle name="Currency 4 29 9" xfId="46586"/>
    <cellStyle name="Currency 4 3" xfId="17033"/>
    <cellStyle name="Currency 4 3 10" xfId="17034"/>
    <cellStyle name="Currency 4 3 10 2" xfId="37084"/>
    <cellStyle name="Currency 4 3 11" xfId="17035"/>
    <cellStyle name="Currency 4 3 11 2" xfId="41093"/>
    <cellStyle name="Currency 4 3 12" xfId="45230"/>
    <cellStyle name="Currency 4 3 13" xfId="49338"/>
    <cellStyle name="Currency 4 3 14" xfId="53763"/>
    <cellStyle name="Currency 4 3 15" xfId="27143"/>
    <cellStyle name="Currency 4 3 16" xfId="61830"/>
    <cellStyle name="Currency 4 3 2" xfId="17036"/>
    <cellStyle name="Currency 4 3 2 10" xfId="17037"/>
    <cellStyle name="Currency 4 3 2 10 2" xfId="41230"/>
    <cellStyle name="Currency 4 3 2 11" xfId="45370"/>
    <cellStyle name="Currency 4 3 2 12" xfId="49453"/>
    <cellStyle name="Currency 4 3 2 13" xfId="53656"/>
    <cellStyle name="Currency 4 3 2 14" xfId="27144"/>
    <cellStyle name="Currency 4 3 2 15" xfId="61831"/>
    <cellStyle name="Currency 4 3 2 2" xfId="17038"/>
    <cellStyle name="Currency 4 3 2 2 10" xfId="45586"/>
    <cellStyle name="Currency 4 3 2 2 11" xfId="49677"/>
    <cellStyle name="Currency 4 3 2 2 12" xfId="54005"/>
    <cellStyle name="Currency 4 3 2 2 13" xfId="27145"/>
    <cellStyle name="Currency 4 3 2 2 14" xfId="61832"/>
    <cellStyle name="Currency 4 3 2 2 2" xfId="17039"/>
    <cellStyle name="Currency 4 3 2 2 2 10" xfId="50289"/>
    <cellStyle name="Currency 4 3 2 2 2 11" xfId="54597"/>
    <cellStyle name="Currency 4 3 2 2 2 12" xfId="27146"/>
    <cellStyle name="Currency 4 3 2 2 2 13" xfId="61833"/>
    <cellStyle name="Currency 4 3 2 2 2 2" xfId="17040"/>
    <cellStyle name="Currency 4 3 2 2 2 2 2" xfId="17041"/>
    <cellStyle name="Currency 4 3 2 2 2 2 2 2" xfId="36051"/>
    <cellStyle name="Currency 4 3 2 2 2 2 3" xfId="17042"/>
    <cellStyle name="Currency 4 3 2 2 2 2 3 2" xfId="39957"/>
    <cellStyle name="Currency 4 3 2 2 2 2 4" xfId="17043"/>
    <cellStyle name="Currency 4 3 2 2 2 2 4 2" xfId="44003"/>
    <cellStyle name="Currency 4 3 2 2 2 2 5" xfId="48110"/>
    <cellStyle name="Currency 4 3 2 2 2 2 6" xfId="52242"/>
    <cellStyle name="Currency 4 3 2 2 2 2 7" xfId="56519"/>
    <cellStyle name="Currency 4 3 2 2 2 2 8" xfId="27147"/>
    <cellStyle name="Currency 4 3 2 2 2 2 9" xfId="61834"/>
    <cellStyle name="Currency 4 3 2 2 2 3" xfId="17044"/>
    <cellStyle name="Currency 4 3 2 2 2 3 2" xfId="27148"/>
    <cellStyle name="Currency 4 3 2 2 2 4" xfId="17045"/>
    <cellStyle name="Currency 4 3 2 2 2 4 2" xfId="27149"/>
    <cellStyle name="Currency 4 3 2 2 2 5" xfId="17046"/>
    <cellStyle name="Currency 4 3 2 2 2 5 2" xfId="32165"/>
    <cellStyle name="Currency 4 3 2 2 2 6" xfId="17047"/>
    <cellStyle name="Currency 4 3 2 2 2 6 2" xfId="34106"/>
    <cellStyle name="Currency 4 3 2 2 2 7" xfId="17048"/>
    <cellStyle name="Currency 4 3 2 2 2 7 2" xfId="38035"/>
    <cellStyle name="Currency 4 3 2 2 2 8" xfId="17049"/>
    <cellStyle name="Currency 4 3 2 2 2 8 2" xfId="42052"/>
    <cellStyle name="Currency 4 3 2 2 2 9" xfId="46188"/>
    <cellStyle name="Currency 4 3 2 2 3" xfId="17050"/>
    <cellStyle name="Currency 4 3 2 2 3 2" xfId="17051"/>
    <cellStyle name="Currency 4 3 2 2 3 2 2" xfId="35444"/>
    <cellStyle name="Currency 4 3 2 2 3 3" xfId="17052"/>
    <cellStyle name="Currency 4 3 2 2 3 3 2" xfId="39350"/>
    <cellStyle name="Currency 4 3 2 2 3 4" xfId="17053"/>
    <cellStyle name="Currency 4 3 2 2 3 4 2" xfId="43392"/>
    <cellStyle name="Currency 4 3 2 2 3 5" xfId="47503"/>
    <cellStyle name="Currency 4 3 2 2 3 6" xfId="51631"/>
    <cellStyle name="Currency 4 3 2 2 3 7" xfId="55912"/>
    <cellStyle name="Currency 4 3 2 2 3 8" xfId="27150"/>
    <cellStyle name="Currency 4 3 2 2 3 9" xfId="61835"/>
    <cellStyle name="Currency 4 3 2 2 4" xfId="17054"/>
    <cellStyle name="Currency 4 3 2 2 4 2" xfId="27151"/>
    <cellStyle name="Currency 4 3 2 2 5" xfId="17055"/>
    <cellStyle name="Currency 4 3 2 2 5 2" xfId="27152"/>
    <cellStyle name="Currency 4 3 2 2 6" xfId="17056"/>
    <cellStyle name="Currency 4 3 2 2 6 2" xfId="32164"/>
    <cellStyle name="Currency 4 3 2 2 7" xfId="17057"/>
    <cellStyle name="Currency 4 3 2 2 7 2" xfId="33457"/>
    <cellStyle name="Currency 4 3 2 2 8" xfId="17058"/>
    <cellStyle name="Currency 4 3 2 2 8 2" xfId="37432"/>
    <cellStyle name="Currency 4 3 2 2 9" xfId="17059"/>
    <cellStyle name="Currency 4 3 2 2 9 2" xfId="41446"/>
    <cellStyle name="Currency 4 3 2 3" xfId="17060"/>
    <cellStyle name="Currency 4 3 2 3 10" xfId="50290"/>
    <cellStyle name="Currency 4 3 2 3 11" xfId="54598"/>
    <cellStyle name="Currency 4 3 2 3 12" xfId="27153"/>
    <cellStyle name="Currency 4 3 2 3 13" xfId="61836"/>
    <cellStyle name="Currency 4 3 2 3 2" xfId="17061"/>
    <cellStyle name="Currency 4 3 2 3 2 2" xfId="17062"/>
    <cellStyle name="Currency 4 3 2 3 2 2 2" xfId="36052"/>
    <cellStyle name="Currency 4 3 2 3 2 3" xfId="17063"/>
    <cellStyle name="Currency 4 3 2 3 2 3 2" xfId="39958"/>
    <cellStyle name="Currency 4 3 2 3 2 4" xfId="17064"/>
    <cellStyle name="Currency 4 3 2 3 2 4 2" xfId="44004"/>
    <cellStyle name="Currency 4 3 2 3 2 5" xfId="48111"/>
    <cellStyle name="Currency 4 3 2 3 2 6" xfId="52243"/>
    <cellStyle name="Currency 4 3 2 3 2 7" xfId="56520"/>
    <cellStyle name="Currency 4 3 2 3 2 8" xfId="27154"/>
    <cellStyle name="Currency 4 3 2 3 2 9" xfId="61837"/>
    <cellStyle name="Currency 4 3 2 3 3" xfId="17065"/>
    <cellStyle name="Currency 4 3 2 3 3 2" xfId="27155"/>
    <cellStyle name="Currency 4 3 2 3 4" xfId="17066"/>
    <cellStyle name="Currency 4 3 2 3 4 2" xfId="27156"/>
    <cellStyle name="Currency 4 3 2 3 5" xfId="17067"/>
    <cellStyle name="Currency 4 3 2 3 5 2" xfId="32166"/>
    <cellStyle name="Currency 4 3 2 3 6" xfId="17068"/>
    <cellStyle name="Currency 4 3 2 3 6 2" xfId="34107"/>
    <cellStyle name="Currency 4 3 2 3 7" xfId="17069"/>
    <cellStyle name="Currency 4 3 2 3 7 2" xfId="38036"/>
    <cellStyle name="Currency 4 3 2 3 8" xfId="17070"/>
    <cellStyle name="Currency 4 3 2 3 8 2" xfId="42053"/>
    <cellStyle name="Currency 4 3 2 3 9" xfId="46189"/>
    <cellStyle name="Currency 4 3 2 4" xfId="17071"/>
    <cellStyle name="Currency 4 3 2 4 2" xfId="17072"/>
    <cellStyle name="Currency 4 3 2 4 2 2" xfId="35226"/>
    <cellStyle name="Currency 4 3 2 4 3" xfId="17073"/>
    <cellStyle name="Currency 4 3 2 4 3 2" xfId="39132"/>
    <cellStyle name="Currency 4 3 2 4 4" xfId="17074"/>
    <cellStyle name="Currency 4 3 2 4 4 2" xfId="43170"/>
    <cellStyle name="Currency 4 3 2 4 5" xfId="47285"/>
    <cellStyle name="Currency 4 3 2 4 6" xfId="51409"/>
    <cellStyle name="Currency 4 3 2 4 7" xfId="55694"/>
    <cellStyle name="Currency 4 3 2 4 8" xfId="27157"/>
    <cellStyle name="Currency 4 3 2 4 9" xfId="61838"/>
    <cellStyle name="Currency 4 3 2 5" xfId="17075"/>
    <cellStyle name="Currency 4 3 2 5 2" xfId="27158"/>
    <cellStyle name="Currency 4 3 2 6" xfId="17076"/>
    <cellStyle name="Currency 4 3 2 6 2" xfId="27159"/>
    <cellStyle name="Currency 4 3 2 7" xfId="17077"/>
    <cellStyle name="Currency 4 3 2 7 2" xfId="32163"/>
    <cellStyle name="Currency 4 3 2 8" xfId="17078"/>
    <cellStyle name="Currency 4 3 2 8 2" xfId="33241"/>
    <cellStyle name="Currency 4 3 2 9" xfId="17079"/>
    <cellStyle name="Currency 4 3 2 9 2" xfId="37216"/>
    <cellStyle name="Currency 4 3 3" xfId="17080"/>
    <cellStyle name="Currency 4 3 3 10" xfId="45476"/>
    <cellStyle name="Currency 4 3 3 11" xfId="49566"/>
    <cellStyle name="Currency 4 3 3 12" xfId="53683"/>
    <cellStyle name="Currency 4 3 3 13" xfId="27160"/>
    <cellStyle name="Currency 4 3 3 14" xfId="61839"/>
    <cellStyle name="Currency 4 3 3 2" xfId="17081"/>
    <cellStyle name="Currency 4 3 3 2 10" xfId="50291"/>
    <cellStyle name="Currency 4 3 3 2 11" xfId="54599"/>
    <cellStyle name="Currency 4 3 3 2 12" xfId="27161"/>
    <cellStyle name="Currency 4 3 3 2 13" xfId="61840"/>
    <cellStyle name="Currency 4 3 3 2 2" xfId="17082"/>
    <cellStyle name="Currency 4 3 3 2 2 2" xfId="17083"/>
    <cellStyle name="Currency 4 3 3 2 2 2 2" xfId="36053"/>
    <cellStyle name="Currency 4 3 3 2 2 3" xfId="17084"/>
    <cellStyle name="Currency 4 3 3 2 2 3 2" xfId="39959"/>
    <cellStyle name="Currency 4 3 3 2 2 4" xfId="17085"/>
    <cellStyle name="Currency 4 3 3 2 2 4 2" xfId="44005"/>
    <cellStyle name="Currency 4 3 3 2 2 5" xfId="48112"/>
    <cellStyle name="Currency 4 3 3 2 2 6" xfId="52244"/>
    <cellStyle name="Currency 4 3 3 2 2 7" xfId="56521"/>
    <cellStyle name="Currency 4 3 3 2 2 8" xfId="27162"/>
    <cellStyle name="Currency 4 3 3 2 2 9" xfId="61841"/>
    <cellStyle name="Currency 4 3 3 2 3" xfId="17086"/>
    <cellStyle name="Currency 4 3 3 2 3 2" xfId="27163"/>
    <cellStyle name="Currency 4 3 3 2 4" xfId="17087"/>
    <cellStyle name="Currency 4 3 3 2 4 2" xfId="27164"/>
    <cellStyle name="Currency 4 3 3 2 5" xfId="17088"/>
    <cellStyle name="Currency 4 3 3 2 5 2" xfId="32168"/>
    <cellStyle name="Currency 4 3 3 2 6" xfId="17089"/>
    <cellStyle name="Currency 4 3 3 2 6 2" xfId="34108"/>
    <cellStyle name="Currency 4 3 3 2 7" xfId="17090"/>
    <cellStyle name="Currency 4 3 3 2 7 2" xfId="38037"/>
    <cellStyle name="Currency 4 3 3 2 8" xfId="17091"/>
    <cellStyle name="Currency 4 3 3 2 8 2" xfId="42054"/>
    <cellStyle name="Currency 4 3 3 2 9" xfId="46190"/>
    <cellStyle name="Currency 4 3 3 3" xfId="17092"/>
    <cellStyle name="Currency 4 3 3 3 2" xfId="17093"/>
    <cellStyle name="Currency 4 3 3 3 2 2" xfId="35334"/>
    <cellStyle name="Currency 4 3 3 3 3" xfId="17094"/>
    <cellStyle name="Currency 4 3 3 3 3 2" xfId="39240"/>
    <cellStyle name="Currency 4 3 3 3 4" xfId="17095"/>
    <cellStyle name="Currency 4 3 3 3 4 2" xfId="43281"/>
    <cellStyle name="Currency 4 3 3 3 5" xfId="47393"/>
    <cellStyle name="Currency 4 3 3 3 6" xfId="51520"/>
    <cellStyle name="Currency 4 3 3 3 7" xfId="55802"/>
    <cellStyle name="Currency 4 3 3 3 8" xfId="27165"/>
    <cellStyle name="Currency 4 3 3 3 9" xfId="61842"/>
    <cellStyle name="Currency 4 3 3 4" xfId="17096"/>
    <cellStyle name="Currency 4 3 3 4 2" xfId="27166"/>
    <cellStyle name="Currency 4 3 3 5" xfId="17097"/>
    <cellStyle name="Currency 4 3 3 5 2" xfId="27167"/>
    <cellStyle name="Currency 4 3 3 6" xfId="17098"/>
    <cellStyle name="Currency 4 3 3 6 2" xfId="32167"/>
    <cellStyle name="Currency 4 3 3 7" xfId="17099"/>
    <cellStyle name="Currency 4 3 3 7 2" xfId="33347"/>
    <cellStyle name="Currency 4 3 3 8" xfId="17100"/>
    <cellStyle name="Currency 4 3 3 8 2" xfId="37322"/>
    <cellStyle name="Currency 4 3 3 9" xfId="17101"/>
    <cellStyle name="Currency 4 3 3 9 2" xfId="41336"/>
    <cellStyle name="Currency 4 3 4" xfId="17102"/>
    <cellStyle name="Currency 4 3 4 10" xfId="50292"/>
    <cellStyle name="Currency 4 3 4 11" xfId="54600"/>
    <cellStyle name="Currency 4 3 4 12" xfId="27168"/>
    <cellStyle name="Currency 4 3 4 13" xfId="61843"/>
    <cellStyle name="Currency 4 3 4 2" xfId="17103"/>
    <cellStyle name="Currency 4 3 4 2 2" xfId="17104"/>
    <cellStyle name="Currency 4 3 4 2 2 2" xfId="36054"/>
    <cellStyle name="Currency 4 3 4 2 3" xfId="17105"/>
    <cellStyle name="Currency 4 3 4 2 3 2" xfId="39960"/>
    <cellStyle name="Currency 4 3 4 2 4" xfId="17106"/>
    <cellStyle name="Currency 4 3 4 2 4 2" xfId="44006"/>
    <cellStyle name="Currency 4 3 4 2 5" xfId="48113"/>
    <cellStyle name="Currency 4 3 4 2 6" xfId="52245"/>
    <cellStyle name="Currency 4 3 4 2 7" xfId="56522"/>
    <cellStyle name="Currency 4 3 4 2 8" xfId="27169"/>
    <cellStyle name="Currency 4 3 4 2 9" xfId="61844"/>
    <cellStyle name="Currency 4 3 4 3" xfId="17107"/>
    <cellStyle name="Currency 4 3 4 3 2" xfId="27170"/>
    <cellStyle name="Currency 4 3 4 4" xfId="17108"/>
    <cellStyle name="Currency 4 3 4 4 2" xfId="27171"/>
    <cellStyle name="Currency 4 3 4 5" xfId="17109"/>
    <cellStyle name="Currency 4 3 4 5 2" xfId="32169"/>
    <cellStyle name="Currency 4 3 4 6" xfId="17110"/>
    <cellStyle name="Currency 4 3 4 6 2" xfId="34109"/>
    <cellStyle name="Currency 4 3 4 7" xfId="17111"/>
    <cellStyle name="Currency 4 3 4 7 2" xfId="38038"/>
    <cellStyle name="Currency 4 3 4 8" xfId="17112"/>
    <cellStyle name="Currency 4 3 4 8 2" xfId="42055"/>
    <cellStyle name="Currency 4 3 4 9" xfId="46191"/>
    <cellStyle name="Currency 4 3 5" xfId="17113"/>
    <cellStyle name="Currency 4 3 5 2" xfId="17114"/>
    <cellStyle name="Currency 4 3 5 2 2" xfId="35116"/>
    <cellStyle name="Currency 4 3 5 3" xfId="17115"/>
    <cellStyle name="Currency 4 3 5 3 2" xfId="39022"/>
    <cellStyle name="Currency 4 3 5 4" xfId="17116"/>
    <cellStyle name="Currency 4 3 5 4 2" xfId="43055"/>
    <cellStyle name="Currency 4 3 5 5" xfId="47175"/>
    <cellStyle name="Currency 4 3 5 6" xfId="51294"/>
    <cellStyle name="Currency 4 3 5 7" xfId="55584"/>
    <cellStyle name="Currency 4 3 5 8" xfId="27172"/>
    <cellStyle name="Currency 4 3 5 9" xfId="61845"/>
    <cellStyle name="Currency 4 3 6" xfId="17117"/>
    <cellStyle name="Currency 4 3 6 2" xfId="57827"/>
    <cellStyle name="Currency 4 3 6 3" xfId="27173"/>
    <cellStyle name="Currency 4 3 7" xfId="17118"/>
    <cellStyle name="Currency 4 3 7 2" xfId="27174"/>
    <cellStyle name="Currency 4 3 8" xfId="17119"/>
    <cellStyle name="Currency 4 3 8 2" xfId="32162"/>
    <cellStyle name="Currency 4 3 9" xfId="17120"/>
    <cellStyle name="Currency 4 3 9 2" xfId="33077"/>
    <cellStyle name="Currency 4 30" xfId="17121"/>
    <cellStyle name="Currency 4 30 10" xfId="50758"/>
    <cellStyle name="Currency 4 30 11" xfId="55048"/>
    <cellStyle name="Currency 4 30 12" xfId="27175"/>
    <cellStyle name="Currency 4 30 13" xfId="61846"/>
    <cellStyle name="Currency 4 30 2" xfId="17122"/>
    <cellStyle name="Currency 4 30 2 2" xfId="17123"/>
    <cellStyle name="Currency 4 30 2 2 2" xfId="36503"/>
    <cellStyle name="Currency 4 30 2 3" xfId="17124"/>
    <cellStyle name="Currency 4 30 2 3 2" xfId="40409"/>
    <cellStyle name="Currency 4 30 2 4" xfId="17125"/>
    <cellStyle name="Currency 4 30 2 4 2" xfId="44470"/>
    <cellStyle name="Currency 4 30 2 5" xfId="48562"/>
    <cellStyle name="Currency 4 30 2 6" xfId="52709"/>
    <cellStyle name="Currency 4 30 2 7" xfId="56971"/>
    <cellStyle name="Currency 4 30 2 8" xfId="27176"/>
    <cellStyle name="Currency 4 30 2 9" xfId="61847"/>
    <cellStyle name="Currency 4 30 3" xfId="17126"/>
    <cellStyle name="Currency 4 30 3 2" xfId="27177"/>
    <cellStyle name="Currency 4 30 4" xfId="17127"/>
    <cellStyle name="Currency 4 30 4 2" xfId="27178"/>
    <cellStyle name="Currency 4 30 5" xfId="17128"/>
    <cellStyle name="Currency 4 30 5 2" xfId="32170"/>
    <cellStyle name="Currency 4 30 6" xfId="17129"/>
    <cellStyle name="Currency 4 30 6 2" xfId="34580"/>
    <cellStyle name="Currency 4 30 7" xfId="17130"/>
    <cellStyle name="Currency 4 30 7 2" xfId="38486"/>
    <cellStyle name="Currency 4 30 8" xfId="17131"/>
    <cellStyle name="Currency 4 30 8 2" xfId="42519"/>
    <cellStyle name="Currency 4 30 9" xfId="46639"/>
    <cellStyle name="Currency 4 31" xfId="17132"/>
    <cellStyle name="Currency 4 31 10" xfId="50818"/>
    <cellStyle name="Currency 4 31 11" xfId="55108"/>
    <cellStyle name="Currency 4 31 12" xfId="27179"/>
    <cellStyle name="Currency 4 31 13" xfId="61848"/>
    <cellStyle name="Currency 4 31 2" xfId="17133"/>
    <cellStyle name="Currency 4 31 2 2" xfId="17134"/>
    <cellStyle name="Currency 4 31 2 2 2" xfId="36563"/>
    <cellStyle name="Currency 4 31 2 3" xfId="17135"/>
    <cellStyle name="Currency 4 31 2 3 2" xfId="40469"/>
    <cellStyle name="Currency 4 31 2 4" xfId="17136"/>
    <cellStyle name="Currency 4 31 2 4 2" xfId="44530"/>
    <cellStyle name="Currency 4 31 2 5" xfId="48622"/>
    <cellStyle name="Currency 4 31 2 6" xfId="52769"/>
    <cellStyle name="Currency 4 31 2 7" xfId="57031"/>
    <cellStyle name="Currency 4 31 2 8" xfId="27180"/>
    <cellStyle name="Currency 4 31 2 9" xfId="61849"/>
    <cellStyle name="Currency 4 31 3" xfId="17137"/>
    <cellStyle name="Currency 4 31 3 2" xfId="27181"/>
    <cellStyle name="Currency 4 31 4" xfId="17138"/>
    <cellStyle name="Currency 4 31 4 2" xfId="27182"/>
    <cellStyle name="Currency 4 31 5" xfId="17139"/>
    <cellStyle name="Currency 4 31 5 2" xfId="32171"/>
    <cellStyle name="Currency 4 31 6" xfId="17140"/>
    <cellStyle name="Currency 4 31 6 2" xfId="34640"/>
    <cellStyle name="Currency 4 31 7" xfId="17141"/>
    <cellStyle name="Currency 4 31 7 2" xfId="38546"/>
    <cellStyle name="Currency 4 31 8" xfId="17142"/>
    <cellStyle name="Currency 4 31 8 2" xfId="42579"/>
    <cellStyle name="Currency 4 31 9" xfId="46699"/>
    <cellStyle name="Currency 4 32" xfId="17143"/>
    <cellStyle name="Currency 4 32 10" xfId="50876"/>
    <cellStyle name="Currency 4 32 11" xfId="55166"/>
    <cellStyle name="Currency 4 32 12" xfId="27183"/>
    <cellStyle name="Currency 4 32 13" xfId="61850"/>
    <cellStyle name="Currency 4 32 2" xfId="17144"/>
    <cellStyle name="Currency 4 32 2 2" xfId="17145"/>
    <cellStyle name="Currency 4 32 2 2 2" xfId="36621"/>
    <cellStyle name="Currency 4 32 2 3" xfId="17146"/>
    <cellStyle name="Currency 4 32 2 3 2" xfId="40527"/>
    <cellStyle name="Currency 4 32 2 4" xfId="17147"/>
    <cellStyle name="Currency 4 32 2 4 2" xfId="44588"/>
    <cellStyle name="Currency 4 32 2 5" xfId="48680"/>
    <cellStyle name="Currency 4 32 2 6" xfId="52827"/>
    <cellStyle name="Currency 4 32 2 7" xfId="57089"/>
    <cellStyle name="Currency 4 32 2 8" xfId="27184"/>
    <cellStyle name="Currency 4 32 2 9" xfId="61851"/>
    <cellStyle name="Currency 4 32 3" xfId="17148"/>
    <cellStyle name="Currency 4 32 3 2" xfId="27185"/>
    <cellStyle name="Currency 4 32 4" xfId="17149"/>
    <cellStyle name="Currency 4 32 4 2" xfId="27186"/>
    <cellStyle name="Currency 4 32 5" xfId="17150"/>
    <cellStyle name="Currency 4 32 5 2" xfId="32172"/>
    <cellStyle name="Currency 4 32 6" xfId="17151"/>
    <cellStyle name="Currency 4 32 6 2" xfId="34698"/>
    <cellStyle name="Currency 4 32 7" xfId="17152"/>
    <cellStyle name="Currency 4 32 7 2" xfId="38604"/>
    <cellStyle name="Currency 4 32 8" xfId="17153"/>
    <cellStyle name="Currency 4 32 8 2" xfId="42637"/>
    <cellStyle name="Currency 4 32 9" xfId="46757"/>
    <cellStyle name="Currency 4 33" xfId="17154"/>
    <cellStyle name="Currency 4 33 10" xfId="50933"/>
    <cellStyle name="Currency 4 33 11" xfId="55223"/>
    <cellStyle name="Currency 4 33 12" xfId="27187"/>
    <cellStyle name="Currency 4 33 13" xfId="61852"/>
    <cellStyle name="Currency 4 33 2" xfId="17155"/>
    <cellStyle name="Currency 4 33 2 2" xfId="17156"/>
    <cellStyle name="Currency 4 33 2 2 2" xfId="36679"/>
    <cellStyle name="Currency 4 33 2 3" xfId="17157"/>
    <cellStyle name="Currency 4 33 2 3 2" xfId="40584"/>
    <cellStyle name="Currency 4 33 2 4" xfId="17158"/>
    <cellStyle name="Currency 4 33 2 4 2" xfId="44645"/>
    <cellStyle name="Currency 4 33 2 5" xfId="48737"/>
    <cellStyle name="Currency 4 33 2 6" xfId="52884"/>
    <cellStyle name="Currency 4 33 2 7" xfId="57146"/>
    <cellStyle name="Currency 4 33 2 8" xfId="27188"/>
    <cellStyle name="Currency 4 33 2 9" xfId="61853"/>
    <cellStyle name="Currency 4 33 3" xfId="17159"/>
    <cellStyle name="Currency 4 33 3 2" xfId="27189"/>
    <cellStyle name="Currency 4 33 4" xfId="17160"/>
    <cellStyle name="Currency 4 33 4 2" xfId="27190"/>
    <cellStyle name="Currency 4 33 5" xfId="17161"/>
    <cellStyle name="Currency 4 33 5 2" xfId="32173"/>
    <cellStyle name="Currency 4 33 6" xfId="17162"/>
    <cellStyle name="Currency 4 33 6 2" xfId="34755"/>
    <cellStyle name="Currency 4 33 7" xfId="17163"/>
    <cellStyle name="Currency 4 33 7 2" xfId="38661"/>
    <cellStyle name="Currency 4 33 8" xfId="17164"/>
    <cellStyle name="Currency 4 33 8 2" xfId="42694"/>
    <cellStyle name="Currency 4 33 9" xfId="46814"/>
    <cellStyle name="Currency 4 34" xfId="17165"/>
    <cellStyle name="Currency 4 34 10" xfId="50986"/>
    <cellStyle name="Currency 4 34 11" xfId="55276"/>
    <cellStyle name="Currency 4 34 12" xfId="27191"/>
    <cellStyle name="Currency 4 34 13" xfId="61854"/>
    <cellStyle name="Currency 4 34 2" xfId="17166"/>
    <cellStyle name="Currency 4 34 2 2" xfId="17167"/>
    <cellStyle name="Currency 4 34 2 2 2" xfId="36732"/>
    <cellStyle name="Currency 4 34 2 3" xfId="17168"/>
    <cellStyle name="Currency 4 34 2 3 2" xfId="40637"/>
    <cellStyle name="Currency 4 34 2 4" xfId="17169"/>
    <cellStyle name="Currency 4 34 2 4 2" xfId="44698"/>
    <cellStyle name="Currency 4 34 2 5" xfId="48790"/>
    <cellStyle name="Currency 4 34 2 6" xfId="52937"/>
    <cellStyle name="Currency 4 34 2 7" xfId="57199"/>
    <cellStyle name="Currency 4 34 2 8" xfId="27192"/>
    <cellStyle name="Currency 4 34 2 9" xfId="61855"/>
    <cellStyle name="Currency 4 34 3" xfId="17170"/>
    <cellStyle name="Currency 4 34 3 2" xfId="27193"/>
    <cellStyle name="Currency 4 34 4" xfId="17171"/>
    <cellStyle name="Currency 4 34 4 2" xfId="27194"/>
    <cellStyle name="Currency 4 34 5" xfId="17172"/>
    <cellStyle name="Currency 4 34 5 2" xfId="32174"/>
    <cellStyle name="Currency 4 34 6" xfId="17173"/>
    <cellStyle name="Currency 4 34 6 2" xfId="34808"/>
    <cellStyle name="Currency 4 34 7" xfId="17174"/>
    <cellStyle name="Currency 4 34 7 2" xfId="38714"/>
    <cellStyle name="Currency 4 34 8" xfId="17175"/>
    <cellStyle name="Currency 4 34 8 2" xfId="42747"/>
    <cellStyle name="Currency 4 34 9" xfId="46867"/>
    <cellStyle name="Currency 4 35" xfId="17176"/>
    <cellStyle name="Currency 4 35 10" xfId="51048"/>
    <cellStyle name="Currency 4 35 11" xfId="55338"/>
    <cellStyle name="Currency 4 35 12" xfId="27195"/>
    <cellStyle name="Currency 4 35 13" xfId="61856"/>
    <cellStyle name="Currency 4 35 2" xfId="17177"/>
    <cellStyle name="Currency 4 35 2 2" xfId="17178"/>
    <cellStyle name="Currency 4 35 2 2 2" xfId="36795"/>
    <cellStyle name="Currency 4 35 2 3" xfId="17179"/>
    <cellStyle name="Currency 4 35 2 3 2" xfId="40699"/>
    <cellStyle name="Currency 4 35 2 4" xfId="17180"/>
    <cellStyle name="Currency 4 35 2 4 2" xfId="44760"/>
    <cellStyle name="Currency 4 35 2 5" xfId="48852"/>
    <cellStyle name="Currency 4 35 2 6" xfId="52999"/>
    <cellStyle name="Currency 4 35 2 7" xfId="57261"/>
    <cellStyle name="Currency 4 35 2 8" xfId="27196"/>
    <cellStyle name="Currency 4 35 2 9" xfId="61857"/>
    <cellStyle name="Currency 4 35 3" xfId="17181"/>
    <cellStyle name="Currency 4 35 3 2" xfId="27197"/>
    <cellStyle name="Currency 4 35 4" xfId="17182"/>
    <cellStyle name="Currency 4 35 4 2" xfId="27198"/>
    <cellStyle name="Currency 4 35 5" xfId="17183"/>
    <cellStyle name="Currency 4 35 5 2" xfId="32175"/>
    <cellStyle name="Currency 4 35 6" xfId="17184"/>
    <cellStyle name="Currency 4 35 6 2" xfId="34870"/>
    <cellStyle name="Currency 4 35 7" xfId="17185"/>
    <cellStyle name="Currency 4 35 7 2" xfId="38776"/>
    <cellStyle name="Currency 4 35 8" xfId="17186"/>
    <cellStyle name="Currency 4 35 8 2" xfId="42809"/>
    <cellStyle name="Currency 4 35 9" xfId="46929"/>
    <cellStyle name="Currency 4 36" xfId="17187"/>
    <cellStyle name="Currency 4 36 10" xfId="51105"/>
    <cellStyle name="Currency 4 36 11" xfId="55395"/>
    <cellStyle name="Currency 4 36 12" xfId="27199"/>
    <cellStyle name="Currency 4 36 13" xfId="61858"/>
    <cellStyle name="Currency 4 36 2" xfId="17188"/>
    <cellStyle name="Currency 4 36 2 2" xfId="17189"/>
    <cellStyle name="Currency 4 36 2 2 2" xfId="36852"/>
    <cellStyle name="Currency 4 36 2 3" xfId="17190"/>
    <cellStyle name="Currency 4 36 2 3 2" xfId="40756"/>
    <cellStyle name="Currency 4 36 2 4" xfId="17191"/>
    <cellStyle name="Currency 4 36 2 4 2" xfId="44817"/>
    <cellStyle name="Currency 4 36 2 5" xfId="48909"/>
    <cellStyle name="Currency 4 36 2 6" xfId="53056"/>
    <cellStyle name="Currency 4 36 2 7" xfId="57318"/>
    <cellStyle name="Currency 4 36 2 8" xfId="27200"/>
    <cellStyle name="Currency 4 36 2 9" xfId="61859"/>
    <cellStyle name="Currency 4 36 3" xfId="17192"/>
    <cellStyle name="Currency 4 36 3 2" xfId="27201"/>
    <cellStyle name="Currency 4 36 4" xfId="17193"/>
    <cellStyle name="Currency 4 36 4 2" xfId="27202"/>
    <cellStyle name="Currency 4 36 5" xfId="17194"/>
    <cellStyle name="Currency 4 36 5 2" xfId="32176"/>
    <cellStyle name="Currency 4 36 6" xfId="17195"/>
    <cellStyle name="Currency 4 36 6 2" xfId="34927"/>
    <cellStyle name="Currency 4 36 7" xfId="17196"/>
    <cellStyle name="Currency 4 36 7 2" xfId="38833"/>
    <cellStyle name="Currency 4 36 8" xfId="17197"/>
    <cellStyle name="Currency 4 36 8 2" xfId="42866"/>
    <cellStyle name="Currency 4 36 9" xfId="46986"/>
    <cellStyle name="Currency 4 37" xfId="17198"/>
    <cellStyle name="Currency 4 37 10" xfId="51157"/>
    <cellStyle name="Currency 4 37 11" xfId="55447"/>
    <cellStyle name="Currency 4 37 12" xfId="27203"/>
    <cellStyle name="Currency 4 37 13" xfId="61860"/>
    <cellStyle name="Currency 4 37 2" xfId="17199"/>
    <cellStyle name="Currency 4 37 2 2" xfId="17200"/>
    <cellStyle name="Currency 4 37 2 2 2" xfId="36904"/>
    <cellStyle name="Currency 4 37 2 3" xfId="17201"/>
    <cellStyle name="Currency 4 37 2 3 2" xfId="40808"/>
    <cellStyle name="Currency 4 37 2 4" xfId="17202"/>
    <cellStyle name="Currency 4 37 2 4 2" xfId="44869"/>
    <cellStyle name="Currency 4 37 2 5" xfId="48961"/>
    <cellStyle name="Currency 4 37 2 6" xfId="53108"/>
    <cellStyle name="Currency 4 37 2 7" xfId="57370"/>
    <cellStyle name="Currency 4 37 2 8" xfId="27204"/>
    <cellStyle name="Currency 4 37 2 9" xfId="61861"/>
    <cellStyle name="Currency 4 37 3" xfId="17203"/>
    <cellStyle name="Currency 4 37 3 2" xfId="27205"/>
    <cellStyle name="Currency 4 37 4" xfId="17204"/>
    <cellStyle name="Currency 4 37 4 2" xfId="27206"/>
    <cellStyle name="Currency 4 37 5" xfId="17205"/>
    <cellStyle name="Currency 4 37 5 2" xfId="32177"/>
    <cellStyle name="Currency 4 37 6" xfId="17206"/>
    <cellStyle name="Currency 4 37 6 2" xfId="34979"/>
    <cellStyle name="Currency 4 37 7" xfId="17207"/>
    <cellStyle name="Currency 4 37 7 2" xfId="38885"/>
    <cellStyle name="Currency 4 37 8" xfId="17208"/>
    <cellStyle name="Currency 4 37 8 2" xfId="42918"/>
    <cellStyle name="Currency 4 37 9" xfId="47038"/>
    <cellStyle name="Currency 4 38" xfId="17209"/>
    <cellStyle name="Currency 4 38 10" xfId="51209"/>
    <cellStyle name="Currency 4 38 11" xfId="55499"/>
    <cellStyle name="Currency 4 38 12" xfId="27207"/>
    <cellStyle name="Currency 4 38 13" xfId="61862"/>
    <cellStyle name="Currency 4 38 2" xfId="17210"/>
    <cellStyle name="Currency 4 38 2 2" xfId="17211"/>
    <cellStyle name="Currency 4 38 2 2 2" xfId="36956"/>
    <cellStyle name="Currency 4 38 2 3" xfId="17212"/>
    <cellStyle name="Currency 4 38 2 3 2" xfId="40860"/>
    <cellStyle name="Currency 4 38 2 4" xfId="17213"/>
    <cellStyle name="Currency 4 38 2 4 2" xfId="44921"/>
    <cellStyle name="Currency 4 38 2 5" xfId="49013"/>
    <cellStyle name="Currency 4 38 2 6" xfId="53160"/>
    <cellStyle name="Currency 4 38 2 7" xfId="57422"/>
    <cellStyle name="Currency 4 38 2 8" xfId="27208"/>
    <cellStyle name="Currency 4 38 2 9" xfId="61863"/>
    <cellStyle name="Currency 4 38 3" xfId="17214"/>
    <cellStyle name="Currency 4 38 3 2" xfId="27209"/>
    <cellStyle name="Currency 4 38 4" xfId="17215"/>
    <cellStyle name="Currency 4 38 4 2" xfId="27210"/>
    <cellStyle name="Currency 4 38 5" xfId="17216"/>
    <cellStyle name="Currency 4 38 5 2" xfId="32178"/>
    <cellStyle name="Currency 4 38 6" xfId="17217"/>
    <cellStyle name="Currency 4 38 6 2" xfId="35031"/>
    <cellStyle name="Currency 4 38 7" xfId="17218"/>
    <cellStyle name="Currency 4 38 7 2" xfId="38937"/>
    <cellStyle name="Currency 4 38 8" xfId="17219"/>
    <cellStyle name="Currency 4 38 8 2" xfId="42970"/>
    <cellStyle name="Currency 4 38 9" xfId="47090"/>
    <cellStyle name="Currency 4 39" xfId="17220"/>
    <cellStyle name="Currency 4 39 2" xfId="17221"/>
    <cellStyle name="Currency 4 39 2 2" xfId="35085"/>
    <cellStyle name="Currency 4 39 3" xfId="17222"/>
    <cellStyle name="Currency 4 39 3 2" xfId="38991"/>
    <cellStyle name="Currency 4 39 4" xfId="17223"/>
    <cellStyle name="Currency 4 39 4 2" xfId="43024"/>
    <cellStyle name="Currency 4 39 5" xfId="47144"/>
    <cellStyle name="Currency 4 39 6" xfId="51263"/>
    <cellStyle name="Currency 4 39 7" xfId="55553"/>
    <cellStyle name="Currency 4 39 8" xfId="27211"/>
    <cellStyle name="Currency 4 39 9" xfId="61864"/>
    <cellStyle name="Currency 4 4" xfId="17224"/>
    <cellStyle name="Currency 4 4 10" xfId="17225"/>
    <cellStyle name="Currency 4 4 10 2" xfId="37079"/>
    <cellStyle name="Currency 4 4 11" xfId="17226"/>
    <cellStyle name="Currency 4 4 11 2" xfId="41089"/>
    <cellStyle name="Currency 4 4 12" xfId="45226"/>
    <cellStyle name="Currency 4 4 13" xfId="49348"/>
    <cellStyle name="Currency 4 4 14" xfId="53868"/>
    <cellStyle name="Currency 4 4 15" xfId="27212"/>
    <cellStyle name="Currency 4 4 16" xfId="61865"/>
    <cellStyle name="Currency 4 4 2" xfId="17227"/>
    <cellStyle name="Currency 4 4 2 10" xfId="17228"/>
    <cellStyle name="Currency 4 4 2 10 2" xfId="41240"/>
    <cellStyle name="Currency 4 4 2 11" xfId="45380"/>
    <cellStyle name="Currency 4 4 2 12" xfId="49463"/>
    <cellStyle name="Currency 4 4 2 13" xfId="53844"/>
    <cellStyle name="Currency 4 4 2 14" xfId="27213"/>
    <cellStyle name="Currency 4 4 2 15" xfId="61866"/>
    <cellStyle name="Currency 4 4 2 2" xfId="17229"/>
    <cellStyle name="Currency 4 4 2 2 10" xfId="45596"/>
    <cellStyle name="Currency 4 4 2 2 11" xfId="49687"/>
    <cellStyle name="Currency 4 4 2 2 12" xfId="54015"/>
    <cellStyle name="Currency 4 4 2 2 13" xfId="27214"/>
    <cellStyle name="Currency 4 4 2 2 14" xfId="61867"/>
    <cellStyle name="Currency 4 4 2 2 2" xfId="17230"/>
    <cellStyle name="Currency 4 4 2 2 2 10" xfId="50293"/>
    <cellStyle name="Currency 4 4 2 2 2 11" xfId="54601"/>
    <cellStyle name="Currency 4 4 2 2 2 12" xfId="27215"/>
    <cellStyle name="Currency 4 4 2 2 2 13" xfId="61868"/>
    <cellStyle name="Currency 4 4 2 2 2 2" xfId="17231"/>
    <cellStyle name="Currency 4 4 2 2 2 2 2" xfId="17232"/>
    <cellStyle name="Currency 4 4 2 2 2 2 2 2" xfId="36055"/>
    <cellStyle name="Currency 4 4 2 2 2 2 3" xfId="17233"/>
    <cellStyle name="Currency 4 4 2 2 2 2 3 2" xfId="39961"/>
    <cellStyle name="Currency 4 4 2 2 2 2 4" xfId="17234"/>
    <cellStyle name="Currency 4 4 2 2 2 2 4 2" xfId="44007"/>
    <cellStyle name="Currency 4 4 2 2 2 2 5" xfId="48114"/>
    <cellStyle name="Currency 4 4 2 2 2 2 6" xfId="52246"/>
    <cellStyle name="Currency 4 4 2 2 2 2 7" xfId="56523"/>
    <cellStyle name="Currency 4 4 2 2 2 2 8" xfId="27216"/>
    <cellStyle name="Currency 4 4 2 2 2 2 9" xfId="61869"/>
    <cellStyle name="Currency 4 4 2 2 2 3" xfId="17235"/>
    <cellStyle name="Currency 4 4 2 2 2 3 2" xfId="27217"/>
    <cellStyle name="Currency 4 4 2 2 2 4" xfId="17236"/>
    <cellStyle name="Currency 4 4 2 2 2 4 2" xfId="27218"/>
    <cellStyle name="Currency 4 4 2 2 2 5" xfId="17237"/>
    <cellStyle name="Currency 4 4 2 2 2 5 2" xfId="32182"/>
    <cellStyle name="Currency 4 4 2 2 2 6" xfId="17238"/>
    <cellStyle name="Currency 4 4 2 2 2 6 2" xfId="34110"/>
    <cellStyle name="Currency 4 4 2 2 2 7" xfId="17239"/>
    <cellStyle name="Currency 4 4 2 2 2 7 2" xfId="38039"/>
    <cellStyle name="Currency 4 4 2 2 2 8" xfId="17240"/>
    <cellStyle name="Currency 4 4 2 2 2 8 2" xfId="42056"/>
    <cellStyle name="Currency 4 4 2 2 2 9" xfId="46192"/>
    <cellStyle name="Currency 4 4 2 2 3" xfId="17241"/>
    <cellStyle name="Currency 4 4 2 2 3 2" xfId="17242"/>
    <cellStyle name="Currency 4 4 2 2 3 2 2" xfId="35454"/>
    <cellStyle name="Currency 4 4 2 2 3 3" xfId="17243"/>
    <cellStyle name="Currency 4 4 2 2 3 3 2" xfId="39360"/>
    <cellStyle name="Currency 4 4 2 2 3 4" xfId="17244"/>
    <cellStyle name="Currency 4 4 2 2 3 4 2" xfId="43402"/>
    <cellStyle name="Currency 4 4 2 2 3 5" xfId="47513"/>
    <cellStyle name="Currency 4 4 2 2 3 6" xfId="51641"/>
    <cellStyle name="Currency 4 4 2 2 3 7" xfId="55922"/>
    <cellStyle name="Currency 4 4 2 2 3 8" xfId="27219"/>
    <cellStyle name="Currency 4 4 2 2 3 9" xfId="61870"/>
    <cellStyle name="Currency 4 4 2 2 4" xfId="17245"/>
    <cellStyle name="Currency 4 4 2 2 4 2" xfId="27220"/>
    <cellStyle name="Currency 4 4 2 2 5" xfId="17246"/>
    <cellStyle name="Currency 4 4 2 2 5 2" xfId="27221"/>
    <cellStyle name="Currency 4 4 2 2 6" xfId="17247"/>
    <cellStyle name="Currency 4 4 2 2 6 2" xfId="32181"/>
    <cellStyle name="Currency 4 4 2 2 7" xfId="17248"/>
    <cellStyle name="Currency 4 4 2 2 7 2" xfId="33467"/>
    <cellStyle name="Currency 4 4 2 2 8" xfId="17249"/>
    <cellStyle name="Currency 4 4 2 2 8 2" xfId="37442"/>
    <cellStyle name="Currency 4 4 2 2 9" xfId="17250"/>
    <cellStyle name="Currency 4 4 2 2 9 2" xfId="41456"/>
    <cellStyle name="Currency 4 4 2 3" xfId="17251"/>
    <cellStyle name="Currency 4 4 2 3 10" xfId="50294"/>
    <cellStyle name="Currency 4 4 2 3 11" xfId="54602"/>
    <cellStyle name="Currency 4 4 2 3 12" xfId="27222"/>
    <cellStyle name="Currency 4 4 2 3 13" xfId="61871"/>
    <cellStyle name="Currency 4 4 2 3 2" xfId="17252"/>
    <cellStyle name="Currency 4 4 2 3 2 2" xfId="17253"/>
    <cellStyle name="Currency 4 4 2 3 2 2 2" xfId="36056"/>
    <cellStyle name="Currency 4 4 2 3 2 3" xfId="17254"/>
    <cellStyle name="Currency 4 4 2 3 2 3 2" xfId="39962"/>
    <cellStyle name="Currency 4 4 2 3 2 4" xfId="17255"/>
    <cellStyle name="Currency 4 4 2 3 2 4 2" xfId="44008"/>
    <cellStyle name="Currency 4 4 2 3 2 5" xfId="48115"/>
    <cellStyle name="Currency 4 4 2 3 2 6" xfId="52247"/>
    <cellStyle name="Currency 4 4 2 3 2 7" xfId="56524"/>
    <cellStyle name="Currency 4 4 2 3 2 8" xfId="27223"/>
    <cellStyle name="Currency 4 4 2 3 2 9" xfId="61872"/>
    <cellStyle name="Currency 4 4 2 3 3" xfId="17256"/>
    <cellStyle name="Currency 4 4 2 3 3 2" xfId="27224"/>
    <cellStyle name="Currency 4 4 2 3 4" xfId="17257"/>
    <cellStyle name="Currency 4 4 2 3 4 2" xfId="27225"/>
    <cellStyle name="Currency 4 4 2 3 5" xfId="17258"/>
    <cellStyle name="Currency 4 4 2 3 5 2" xfId="32183"/>
    <cellStyle name="Currency 4 4 2 3 6" xfId="17259"/>
    <cellStyle name="Currency 4 4 2 3 6 2" xfId="34111"/>
    <cellStyle name="Currency 4 4 2 3 7" xfId="17260"/>
    <cellStyle name="Currency 4 4 2 3 7 2" xfId="38040"/>
    <cellStyle name="Currency 4 4 2 3 8" xfId="17261"/>
    <cellStyle name="Currency 4 4 2 3 8 2" xfId="42057"/>
    <cellStyle name="Currency 4 4 2 3 9" xfId="46193"/>
    <cellStyle name="Currency 4 4 2 4" xfId="17262"/>
    <cellStyle name="Currency 4 4 2 4 2" xfId="17263"/>
    <cellStyle name="Currency 4 4 2 4 2 2" xfId="35236"/>
    <cellStyle name="Currency 4 4 2 4 3" xfId="17264"/>
    <cellStyle name="Currency 4 4 2 4 3 2" xfId="39142"/>
    <cellStyle name="Currency 4 4 2 4 4" xfId="17265"/>
    <cellStyle name="Currency 4 4 2 4 4 2" xfId="43180"/>
    <cellStyle name="Currency 4 4 2 4 5" xfId="47295"/>
    <cellStyle name="Currency 4 4 2 4 6" xfId="51419"/>
    <cellStyle name="Currency 4 4 2 4 7" xfId="55704"/>
    <cellStyle name="Currency 4 4 2 4 8" xfId="27226"/>
    <cellStyle name="Currency 4 4 2 4 9" xfId="61873"/>
    <cellStyle name="Currency 4 4 2 5" xfId="17266"/>
    <cellStyle name="Currency 4 4 2 5 2" xfId="27227"/>
    <cellStyle name="Currency 4 4 2 6" xfId="17267"/>
    <cellStyle name="Currency 4 4 2 6 2" xfId="27228"/>
    <cellStyle name="Currency 4 4 2 7" xfId="17268"/>
    <cellStyle name="Currency 4 4 2 7 2" xfId="32180"/>
    <cellStyle name="Currency 4 4 2 8" xfId="17269"/>
    <cellStyle name="Currency 4 4 2 8 2" xfId="33251"/>
    <cellStyle name="Currency 4 4 2 9" xfId="17270"/>
    <cellStyle name="Currency 4 4 2 9 2" xfId="37226"/>
    <cellStyle name="Currency 4 4 3" xfId="17271"/>
    <cellStyle name="Currency 4 4 3 10" xfId="45486"/>
    <cellStyle name="Currency 4 4 3 11" xfId="49576"/>
    <cellStyle name="Currency 4 4 3 12" xfId="53641"/>
    <cellStyle name="Currency 4 4 3 13" xfId="27229"/>
    <cellStyle name="Currency 4 4 3 14" xfId="61874"/>
    <cellStyle name="Currency 4 4 3 2" xfId="17272"/>
    <cellStyle name="Currency 4 4 3 2 10" xfId="50295"/>
    <cellStyle name="Currency 4 4 3 2 11" xfId="54603"/>
    <cellStyle name="Currency 4 4 3 2 12" xfId="27230"/>
    <cellStyle name="Currency 4 4 3 2 13" xfId="61875"/>
    <cellStyle name="Currency 4 4 3 2 2" xfId="17273"/>
    <cellStyle name="Currency 4 4 3 2 2 2" xfId="17274"/>
    <cellStyle name="Currency 4 4 3 2 2 2 2" xfId="36057"/>
    <cellStyle name="Currency 4 4 3 2 2 3" xfId="17275"/>
    <cellStyle name="Currency 4 4 3 2 2 3 2" xfId="39963"/>
    <cellStyle name="Currency 4 4 3 2 2 4" xfId="17276"/>
    <cellStyle name="Currency 4 4 3 2 2 4 2" xfId="44009"/>
    <cellStyle name="Currency 4 4 3 2 2 5" xfId="48116"/>
    <cellStyle name="Currency 4 4 3 2 2 6" xfId="52248"/>
    <cellStyle name="Currency 4 4 3 2 2 7" xfId="56525"/>
    <cellStyle name="Currency 4 4 3 2 2 8" xfId="27231"/>
    <cellStyle name="Currency 4 4 3 2 2 9" xfId="61876"/>
    <cellStyle name="Currency 4 4 3 2 3" xfId="17277"/>
    <cellStyle name="Currency 4 4 3 2 3 2" xfId="27232"/>
    <cellStyle name="Currency 4 4 3 2 4" xfId="17278"/>
    <cellStyle name="Currency 4 4 3 2 4 2" xfId="27233"/>
    <cellStyle name="Currency 4 4 3 2 5" xfId="17279"/>
    <cellStyle name="Currency 4 4 3 2 5 2" xfId="32185"/>
    <cellStyle name="Currency 4 4 3 2 6" xfId="17280"/>
    <cellStyle name="Currency 4 4 3 2 6 2" xfId="34112"/>
    <cellStyle name="Currency 4 4 3 2 7" xfId="17281"/>
    <cellStyle name="Currency 4 4 3 2 7 2" xfId="38041"/>
    <cellStyle name="Currency 4 4 3 2 8" xfId="17282"/>
    <cellStyle name="Currency 4 4 3 2 8 2" xfId="42058"/>
    <cellStyle name="Currency 4 4 3 2 9" xfId="46194"/>
    <cellStyle name="Currency 4 4 3 3" xfId="17283"/>
    <cellStyle name="Currency 4 4 3 3 2" xfId="17284"/>
    <cellStyle name="Currency 4 4 3 3 2 2" xfId="35344"/>
    <cellStyle name="Currency 4 4 3 3 3" xfId="17285"/>
    <cellStyle name="Currency 4 4 3 3 3 2" xfId="39250"/>
    <cellStyle name="Currency 4 4 3 3 4" xfId="17286"/>
    <cellStyle name="Currency 4 4 3 3 4 2" xfId="43291"/>
    <cellStyle name="Currency 4 4 3 3 5" xfId="47403"/>
    <cellStyle name="Currency 4 4 3 3 6" xfId="51530"/>
    <cellStyle name="Currency 4 4 3 3 7" xfId="55812"/>
    <cellStyle name="Currency 4 4 3 3 8" xfId="27234"/>
    <cellStyle name="Currency 4 4 3 3 9" xfId="61877"/>
    <cellStyle name="Currency 4 4 3 4" xfId="17287"/>
    <cellStyle name="Currency 4 4 3 4 2" xfId="27235"/>
    <cellStyle name="Currency 4 4 3 5" xfId="17288"/>
    <cellStyle name="Currency 4 4 3 5 2" xfId="27236"/>
    <cellStyle name="Currency 4 4 3 6" xfId="17289"/>
    <cellStyle name="Currency 4 4 3 6 2" xfId="32184"/>
    <cellStyle name="Currency 4 4 3 7" xfId="17290"/>
    <cellStyle name="Currency 4 4 3 7 2" xfId="33357"/>
    <cellStyle name="Currency 4 4 3 8" xfId="17291"/>
    <cellStyle name="Currency 4 4 3 8 2" xfId="37332"/>
    <cellStyle name="Currency 4 4 3 9" xfId="17292"/>
    <cellStyle name="Currency 4 4 3 9 2" xfId="41346"/>
    <cellStyle name="Currency 4 4 4" xfId="17293"/>
    <cellStyle name="Currency 4 4 4 10" xfId="50296"/>
    <cellStyle name="Currency 4 4 4 11" xfId="54604"/>
    <cellStyle name="Currency 4 4 4 12" xfId="27237"/>
    <cellStyle name="Currency 4 4 4 13" xfId="61878"/>
    <cellStyle name="Currency 4 4 4 2" xfId="17294"/>
    <cellStyle name="Currency 4 4 4 2 2" xfId="17295"/>
    <cellStyle name="Currency 4 4 4 2 2 2" xfId="36058"/>
    <cellStyle name="Currency 4 4 4 2 3" xfId="17296"/>
    <cellStyle name="Currency 4 4 4 2 3 2" xfId="39964"/>
    <cellStyle name="Currency 4 4 4 2 4" xfId="17297"/>
    <cellStyle name="Currency 4 4 4 2 4 2" xfId="44010"/>
    <cellStyle name="Currency 4 4 4 2 5" xfId="48117"/>
    <cellStyle name="Currency 4 4 4 2 6" xfId="52249"/>
    <cellStyle name="Currency 4 4 4 2 7" xfId="56526"/>
    <cellStyle name="Currency 4 4 4 2 8" xfId="27238"/>
    <cellStyle name="Currency 4 4 4 2 9" xfId="61879"/>
    <cellStyle name="Currency 4 4 4 3" xfId="17298"/>
    <cellStyle name="Currency 4 4 4 3 2" xfId="27239"/>
    <cellStyle name="Currency 4 4 4 4" xfId="17299"/>
    <cellStyle name="Currency 4 4 4 4 2" xfId="27240"/>
    <cellStyle name="Currency 4 4 4 5" xfId="17300"/>
    <cellStyle name="Currency 4 4 4 5 2" xfId="32186"/>
    <cellStyle name="Currency 4 4 4 6" xfId="17301"/>
    <cellStyle name="Currency 4 4 4 6 2" xfId="34113"/>
    <cellStyle name="Currency 4 4 4 7" xfId="17302"/>
    <cellStyle name="Currency 4 4 4 7 2" xfId="38042"/>
    <cellStyle name="Currency 4 4 4 8" xfId="17303"/>
    <cellStyle name="Currency 4 4 4 8 2" xfId="42059"/>
    <cellStyle name="Currency 4 4 4 9" xfId="46195"/>
    <cellStyle name="Currency 4 4 5" xfId="17304"/>
    <cellStyle name="Currency 4 4 5 2" xfId="17305"/>
    <cellStyle name="Currency 4 4 5 2 2" xfId="35126"/>
    <cellStyle name="Currency 4 4 5 3" xfId="17306"/>
    <cellStyle name="Currency 4 4 5 3 2" xfId="39032"/>
    <cellStyle name="Currency 4 4 5 4" xfId="17307"/>
    <cellStyle name="Currency 4 4 5 4 2" xfId="43065"/>
    <cellStyle name="Currency 4 4 5 5" xfId="47185"/>
    <cellStyle name="Currency 4 4 5 6" xfId="51304"/>
    <cellStyle name="Currency 4 4 5 7" xfId="55594"/>
    <cellStyle name="Currency 4 4 5 8" xfId="27241"/>
    <cellStyle name="Currency 4 4 5 9" xfId="61880"/>
    <cellStyle name="Currency 4 4 6" xfId="17308"/>
    <cellStyle name="Currency 4 4 6 2" xfId="27242"/>
    <cellStyle name="Currency 4 4 7" xfId="17309"/>
    <cellStyle name="Currency 4 4 7 2" xfId="27243"/>
    <cellStyle name="Currency 4 4 8" xfId="17310"/>
    <cellStyle name="Currency 4 4 8 2" xfId="32179"/>
    <cellStyle name="Currency 4 4 9" xfId="17311"/>
    <cellStyle name="Currency 4 4 9 2" xfId="33147"/>
    <cellStyle name="Currency 4 40" xfId="17312"/>
    <cellStyle name="Currency 4 40 2" xfId="17313"/>
    <cellStyle name="Currency 4 40 2 2" xfId="35098"/>
    <cellStyle name="Currency 4 40 3" xfId="17314"/>
    <cellStyle name="Currency 4 40 3 2" xfId="39004"/>
    <cellStyle name="Currency 4 40 4" xfId="17315"/>
    <cellStyle name="Currency 4 40 4 2" xfId="43037"/>
    <cellStyle name="Currency 4 40 5" xfId="47157"/>
    <cellStyle name="Currency 4 40 6" xfId="51276"/>
    <cellStyle name="Currency 4 40 7" xfId="55566"/>
    <cellStyle name="Currency 4 40 8" xfId="27244"/>
    <cellStyle name="Currency 4 40 9" xfId="61881"/>
    <cellStyle name="Currency 4 41" xfId="17316"/>
    <cellStyle name="Currency 4 41 2" xfId="17317"/>
    <cellStyle name="Currency 4 41 2 2" xfId="37010"/>
    <cellStyle name="Currency 4 41 3" xfId="17318"/>
    <cellStyle name="Currency 4 41 3 2" xfId="40914"/>
    <cellStyle name="Currency 4 41 4" xfId="17319"/>
    <cellStyle name="Currency 4 41 4 2" xfId="44975"/>
    <cellStyle name="Currency 4 41 5" xfId="49067"/>
    <cellStyle name="Currency 4 41 6" xfId="53214"/>
    <cellStyle name="Currency 4 41 7" xfId="57476"/>
    <cellStyle name="Currency 4 41 8" xfId="27245"/>
    <cellStyle name="Currency 4 41 9" xfId="61882"/>
    <cellStyle name="Currency 4 42" xfId="17320"/>
    <cellStyle name="Currency 4 42 2" xfId="17321"/>
    <cellStyle name="Currency 4 42 2 2" xfId="37066"/>
    <cellStyle name="Currency 4 42 3" xfId="17322"/>
    <cellStyle name="Currency 4 42 3 2" xfId="40970"/>
    <cellStyle name="Currency 4 42 4" xfId="45031"/>
    <cellStyle name="Currency 4 42 5" xfId="49123"/>
    <cellStyle name="Currency 4 42 6" xfId="53270"/>
    <cellStyle name="Currency 4 42 7" xfId="57532"/>
    <cellStyle name="Currency 4 42 8" xfId="27246"/>
    <cellStyle name="Currency 4 43" xfId="17323"/>
    <cellStyle name="Currency 4 43 2" xfId="17324"/>
    <cellStyle name="Currency 4 43 2 2" xfId="41027"/>
    <cellStyle name="Currency 4 43 3" xfId="45089"/>
    <cellStyle name="Currency 4 43 4" xfId="49181"/>
    <cellStyle name="Currency 4 43 5" xfId="53328"/>
    <cellStyle name="Currency 4 43 6" xfId="57590"/>
    <cellStyle name="Currency 4 43 7" xfId="32085"/>
    <cellStyle name="Currency 4 44" xfId="17325"/>
    <cellStyle name="Currency 4 44 2" xfId="45150"/>
    <cellStyle name="Currency 4 44 3" xfId="49243"/>
    <cellStyle name="Currency 4 44 4" xfId="53390"/>
    <cellStyle name="Currency 4 44 5" xfId="57652"/>
    <cellStyle name="Currency 4 44 6" xfId="33132"/>
    <cellStyle name="Currency 4 45" xfId="17326"/>
    <cellStyle name="Currency 4 45 2" xfId="45165"/>
    <cellStyle name="Currency 4 45 3" xfId="49301"/>
    <cellStyle name="Currency 4 45 4" xfId="53448"/>
    <cellStyle name="Currency 4 45 5" xfId="57710"/>
    <cellStyle name="Currency 4 45 6" xfId="37143"/>
    <cellStyle name="Currency 4 46" xfId="17327"/>
    <cellStyle name="Currency 4 46 2" xfId="53507"/>
    <cellStyle name="Currency 4 46 3" xfId="57769"/>
    <cellStyle name="Currency 4 46 4" xfId="41153"/>
    <cellStyle name="Currency 4 47" xfId="45290"/>
    <cellStyle name="Currency 4 48" xfId="49318"/>
    <cellStyle name="Currency 4 49" xfId="53628"/>
    <cellStyle name="Currency 4 5" xfId="17328"/>
    <cellStyle name="Currency 4 5 10" xfId="17329"/>
    <cellStyle name="Currency 4 5 10 2" xfId="37072"/>
    <cellStyle name="Currency 4 5 11" xfId="17330"/>
    <cellStyle name="Currency 4 5 11 2" xfId="41082"/>
    <cellStyle name="Currency 4 5 12" xfId="45222"/>
    <cellStyle name="Currency 4 5 13" xfId="49358"/>
    <cellStyle name="Currency 4 5 14" xfId="53560"/>
    <cellStyle name="Currency 4 5 15" xfId="27247"/>
    <cellStyle name="Currency 4 5 16" xfId="61883"/>
    <cellStyle name="Currency 4 5 2" xfId="17331"/>
    <cellStyle name="Currency 4 5 2 10" xfId="17332"/>
    <cellStyle name="Currency 4 5 2 10 2" xfId="41250"/>
    <cellStyle name="Currency 4 5 2 11" xfId="45390"/>
    <cellStyle name="Currency 4 5 2 12" xfId="49475"/>
    <cellStyle name="Currency 4 5 2 13" xfId="53861"/>
    <cellStyle name="Currency 4 5 2 14" xfId="27248"/>
    <cellStyle name="Currency 4 5 2 15" xfId="61884"/>
    <cellStyle name="Currency 4 5 2 2" xfId="17333"/>
    <cellStyle name="Currency 4 5 2 2 10" xfId="45606"/>
    <cellStyle name="Currency 4 5 2 2 11" xfId="49697"/>
    <cellStyle name="Currency 4 5 2 2 12" xfId="54025"/>
    <cellStyle name="Currency 4 5 2 2 13" xfId="27249"/>
    <cellStyle name="Currency 4 5 2 2 14" xfId="61885"/>
    <cellStyle name="Currency 4 5 2 2 2" xfId="17334"/>
    <cellStyle name="Currency 4 5 2 2 2 10" xfId="50297"/>
    <cellStyle name="Currency 4 5 2 2 2 11" xfId="54605"/>
    <cellStyle name="Currency 4 5 2 2 2 12" xfId="27250"/>
    <cellStyle name="Currency 4 5 2 2 2 13" xfId="61886"/>
    <cellStyle name="Currency 4 5 2 2 2 2" xfId="17335"/>
    <cellStyle name="Currency 4 5 2 2 2 2 2" xfId="17336"/>
    <cellStyle name="Currency 4 5 2 2 2 2 2 2" xfId="36059"/>
    <cellStyle name="Currency 4 5 2 2 2 2 3" xfId="17337"/>
    <cellStyle name="Currency 4 5 2 2 2 2 3 2" xfId="39965"/>
    <cellStyle name="Currency 4 5 2 2 2 2 4" xfId="17338"/>
    <cellStyle name="Currency 4 5 2 2 2 2 4 2" xfId="44011"/>
    <cellStyle name="Currency 4 5 2 2 2 2 5" xfId="48118"/>
    <cellStyle name="Currency 4 5 2 2 2 2 6" xfId="52250"/>
    <cellStyle name="Currency 4 5 2 2 2 2 7" xfId="56527"/>
    <cellStyle name="Currency 4 5 2 2 2 2 8" xfId="27251"/>
    <cellStyle name="Currency 4 5 2 2 2 2 9" xfId="61887"/>
    <cellStyle name="Currency 4 5 2 2 2 3" xfId="17339"/>
    <cellStyle name="Currency 4 5 2 2 2 3 2" xfId="27252"/>
    <cellStyle name="Currency 4 5 2 2 2 4" xfId="17340"/>
    <cellStyle name="Currency 4 5 2 2 2 4 2" xfId="27253"/>
    <cellStyle name="Currency 4 5 2 2 2 5" xfId="17341"/>
    <cellStyle name="Currency 4 5 2 2 2 5 2" xfId="32190"/>
    <cellStyle name="Currency 4 5 2 2 2 6" xfId="17342"/>
    <cellStyle name="Currency 4 5 2 2 2 6 2" xfId="34114"/>
    <cellStyle name="Currency 4 5 2 2 2 7" xfId="17343"/>
    <cellStyle name="Currency 4 5 2 2 2 7 2" xfId="38043"/>
    <cellStyle name="Currency 4 5 2 2 2 8" xfId="17344"/>
    <cellStyle name="Currency 4 5 2 2 2 8 2" xfId="42060"/>
    <cellStyle name="Currency 4 5 2 2 2 9" xfId="46196"/>
    <cellStyle name="Currency 4 5 2 2 3" xfId="17345"/>
    <cellStyle name="Currency 4 5 2 2 3 2" xfId="17346"/>
    <cellStyle name="Currency 4 5 2 2 3 2 2" xfId="35464"/>
    <cellStyle name="Currency 4 5 2 2 3 3" xfId="17347"/>
    <cellStyle name="Currency 4 5 2 2 3 3 2" xfId="39370"/>
    <cellStyle name="Currency 4 5 2 2 3 4" xfId="17348"/>
    <cellStyle name="Currency 4 5 2 2 3 4 2" xfId="43412"/>
    <cellStyle name="Currency 4 5 2 2 3 5" xfId="47523"/>
    <cellStyle name="Currency 4 5 2 2 3 6" xfId="51651"/>
    <cellStyle name="Currency 4 5 2 2 3 7" xfId="55932"/>
    <cellStyle name="Currency 4 5 2 2 3 8" xfId="27254"/>
    <cellStyle name="Currency 4 5 2 2 3 9" xfId="61888"/>
    <cellStyle name="Currency 4 5 2 2 4" xfId="17349"/>
    <cellStyle name="Currency 4 5 2 2 4 2" xfId="27255"/>
    <cellStyle name="Currency 4 5 2 2 5" xfId="17350"/>
    <cellStyle name="Currency 4 5 2 2 5 2" xfId="27256"/>
    <cellStyle name="Currency 4 5 2 2 6" xfId="17351"/>
    <cellStyle name="Currency 4 5 2 2 6 2" xfId="32189"/>
    <cellStyle name="Currency 4 5 2 2 7" xfId="17352"/>
    <cellStyle name="Currency 4 5 2 2 7 2" xfId="33477"/>
    <cellStyle name="Currency 4 5 2 2 8" xfId="17353"/>
    <cellStyle name="Currency 4 5 2 2 8 2" xfId="37452"/>
    <cellStyle name="Currency 4 5 2 2 9" xfId="17354"/>
    <cellStyle name="Currency 4 5 2 2 9 2" xfId="41466"/>
    <cellStyle name="Currency 4 5 2 3" xfId="17355"/>
    <cellStyle name="Currency 4 5 2 3 10" xfId="50298"/>
    <cellStyle name="Currency 4 5 2 3 11" xfId="54606"/>
    <cellStyle name="Currency 4 5 2 3 12" xfId="27257"/>
    <cellStyle name="Currency 4 5 2 3 13" xfId="61889"/>
    <cellStyle name="Currency 4 5 2 3 2" xfId="17356"/>
    <cellStyle name="Currency 4 5 2 3 2 2" xfId="17357"/>
    <cellStyle name="Currency 4 5 2 3 2 2 2" xfId="36060"/>
    <cellStyle name="Currency 4 5 2 3 2 3" xfId="17358"/>
    <cellStyle name="Currency 4 5 2 3 2 3 2" xfId="39966"/>
    <cellStyle name="Currency 4 5 2 3 2 4" xfId="17359"/>
    <cellStyle name="Currency 4 5 2 3 2 4 2" xfId="44012"/>
    <cellStyle name="Currency 4 5 2 3 2 5" xfId="48119"/>
    <cellStyle name="Currency 4 5 2 3 2 6" xfId="52251"/>
    <cellStyle name="Currency 4 5 2 3 2 7" xfId="56528"/>
    <cellStyle name="Currency 4 5 2 3 2 8" xfId="27258"/>
    <cellStyle name="Currency 4 5 2 3 2 9" xfId="61890"/>
    <cellStyle name="Currency 4 5 2 3 3" xfId="17360"/>
    <cellStyle name="Currency 4 5 2 3 3 2" xfId="27259"/>
    <cellStyle name="Currency 4 5 2 3 4" xfId="17361"/>
    <cellStyle name="Currency 4 5 2 3 4 2" xfId="27260"/>
    <cellStyle name="Currency 4 5 2 3 5" xfId="17362"/>
    <cellStyle name="Currency 4 5 2 3 5 2" xfId="32191"/>
    <cellStyle name="Currency 4 5 2 3 6" xfId="17363"/>
    <cellStyle name="Currency 4 5 2 3 6 2" xfId="34115"/>
    <cellStyle name="Currency 4 5 2 3 7" xfId="17364"/>
    <cellStyle name="Currency 4 5 2 3 7 2" xfId="38044"/>
    <cellStyle name="Currency 4 5 2 3 8" xfId="17365"/>
    <cellStyle name="Currency 4 5 2 3 8 2" xfId="42061"/>
    <cellStyle name="Currency 4 5 2 3 9" xfId="46197"/>
    <cellStyle name="Currency 4 5 2 4" xfId="17366"/>
    <cellStyle name="Currency 4 5 2 4 2" xfId="17367"/>
    <cellStyle name="Currency 4 5 2 4 2 2" xfId="35246"/>
    <cellStyle name="Currency 4 5 2 4 3" xfId="17368"/>
    <cellStyle name="Currency 4 5 2 4 3 2" xfId="39152"/>
    <cellStyle name="Currency 4 5 2 4 4" xfId="17369"/>
    <cellStyle name="Currency 4 5 2 4 4 2" xfId="43190"/>
    <cellStyle name="Currency 4 5 2 4 5" xfId="47305"/>
    <cellStyle name="Currency 4 5 2 4 6" xfId="51429"/>
    <cellStyle name="Currency 4 5 2 4 7" xfId="55714"/>
    <cellStyle name="Currency 4 5 2 4 8" xfId="27261"/>
    <cellStyle name="Currency 4 5 2 4 9" xfId="61891"/>
    <cellStyle name="Currency 4 5 2 5" xfId="17370"/>
    <cellStyle name="Currency 4 5 2 5 2" xfId="27262"/>
    <cellStyle name="Currency 4 5 2 6" xfId="17371"/>
    <cellStyle name="Currency 4 5 2 6 2" xfId="27263"/>
    <cellStyle name="Currency 4 5 2 7" xfId="17372"/>
    <cellStyle name="Currency 4 5 2 7 2" xfId="32188"/>
    <cellStyle name="Currency 4 5 2 8" xfId="17373"/>
    <cellStyle name="Currency 4 5 2 8 2" xfId="33261"/>
    <cellStyle name="Currency 4 5 2 9" xfId="17374"/>
    <cellStyle name="Currency 4 5 2 9 2" xfId="37236"/>
    <cellStyle name="Currency 4 5 3" xfId="17375"/>
    <cellStyle name="Currency 4 5 3 10" xfId="45496"/>
    <cellStyle name="Currency 4 5 3 11" xfId="49586"/>
    <cellStyle name="Currency 4 5 3 12" xfId="53918"/>
    <cellStyle name="Currency 4 5 3 13" xfId="27264"/>
    <cellStyle name="Currency 4 5 3 14" xfId="61892"/>
    <cellStyle name="Currency 4 5 3 2" xfId="17376"/>
    <cellStyle name="Currency 4 5 3 2 10" xfId="50299"/>
    <cellStyle name="Currency 4 5 3 2 11" xfId="54607"/>
    <cellStyle name="Currency 4 5 3 2 12" xfId="27265"/>
    <cellStyle name="Currency 4 5 3 2 13" xfId="61893"/>
    <cellStyle name="Currency 4 5 3 2 2" xfId="17377"/>
    <cellStyle name="Currency 4 5 3 2 2 2" xfId="17378"/>
    <cellStyle name="Currency 4 5 3 2 2 2 2" xfId="36061"/>
    <cellStyle name="Currency 4 5 3 2 2 3" xfId="17379"/>
    <cellStyle name="Currency 4 5 3 2 2 3 2" xfId="39967"/>
    <cellStyle name="Currency 4 5 3 2 2 4" xfId="17380"/>
    <cellStyle name="Currency 4 5 3 2 2 4 2" xfId="44013"/>
    <cellStyle name="Currency 4 5 3 2 2 5" xfId="48120"/>
    <cellStyle name="Currency 4 5 3 2 2 6" xfId="52252"/>
    <cellStyle name="Currency 4 5 3 2 2 7" xfId="56529"/>
    <cellStyle name="Currency 4 5 3 2 2 8" xfId="27266"/>
    <cellStyle name="Currency 4 5 3 2 2 9" xfId="61894"/>
    <cellStyle name="Currency 4 5 3 2 3" xfId="17381"/>
    <cellStyle name="Currency 4 5 3 2 3 2" xfId="27267"/>
    <cellStyle name="Currency 4 5 3 2 4" xfId="17382"/>
    <cellStyle name="Currency 4 5 3 2 4 2" xfId="27268"/>
    <cellStyle name="Currency 4 5 3 2 5" xfId="17383"/>
    <cellStyle name="Currency 4 5 3 2 5 2" xfId="32193"/>
    <cellStyle name="Currency 4 5 3 2 6" xfId="17384"/>
    <cellStyle name="Currency 4 5 3 2 6 2" xfId="34116"/>
    <cellStyle name="Currency 4 5 3 2 7" xfId="17385"/>
    <cellStyle name="Currency 4 5 3 2 7 2" xfId="38045"/>
    <cellStyle name="Currency 4 5 3 2 8" xfId="17386"/>
    <cellStyle name="Currency 4 5 3 2 8 2" xfId="42062"/>
    <cellStyle name="Currency 4 5 3 2 9" xfId="46198"/>
    <cellStyle name="Currency 4 5 3 3" xfId="17387"/>
    <cellStyle name="Currency 4 5 3 3 2" xfId="17388"/>
    <cellStyle name="Currency 4 5 3 3 2 2" xfId="35354"/>
    <cellStyle name="Currency 4 5 3 3 3" xfId="17389"/>
    <cellStyle name="Currency 4 5 3 3 3 2" xfId="39260"/>
    <cellStyle name="Currency 4 5 3 3 4" xfId="17390"/>
    <cellStyle name="Currency 4 5 3 3 4 2" xfId="43301"/>
    <cellStyle name="Currency 4 5 3 3 5" xfId="47413"/>
    <cellStyle name="Currency 4 5 3 3 6" xfId="51540"/>
    <cellStyle name="Currency 4 5 3 3 7" xfId="55822"/>
    <cellStyle name="Currency 4 5 3 3 8" xfId="27269"/>
    <cellStyle name="Currency 4 5 3 3 9" xfId="61895"/>
    <cellStyle name="Currency 4 5 3 4" xfId="17391"/>
    <cellStyle name="Currency 4 5 3 4 2" xfId="27270"/>
    <cellStyle name="Currency 4 5 3 5" xfId="17392"/>
    <cellStyle name="Currency 4 5 3 5 2" xfId="27271"/>
    <cellStyle name="Currency 4 5 3 6" xfId="17393"/>
    <cellStyle name="Currency 4 5 3 6 2" xfId="32192"/>
    <cellStyle name="Currency 4 5 3 7" xfId="17394"/>
    <cellStyle name="Currency 4 5 3 7 2" xfId="33367"/>
    <cellStyle name="Currency 4 5 3 8" xfId="17395"/>
    <cellStyle name="Currency 4 5 3 8 2" xfId="37342"/>
    <cellStyle name="Currency 4 5 3 9" xfId="17396"/>
    <cellStyle name="Currency 4 5 3 9 2" xfId="41356"/>
    <cellStyle name="Currency 4 5 4" xfId="17397"/>
    <cellStyle name="Currency 4 5 4 10" xfId="50300"/>
    <cellStyle name="Currency 4 5 4 11" xfId="54608"/>
    <cellStyle name="Currency 4 5 4 12" xfId="27272"/>
    <cellStyle name="Currency 4 5 4 13" xfId="61896"/>
    <cellStyle name="Currency 4 5 4 2" xfId="17398"/>
    <cellStyle name="Currency 4 5 4 2 2" xfId="17399"/>
    <cellStyle name="Currency 4 5 4 2 2 2" xfId="36062"/>
    <cellStyle name="Currency 4 5 4 2 3" xfId="17400"/>
    <cellStyle name="Currency 4 5 4 2 3 2" xfId="39968"/>
    <cellStyle name="Currency 4 5 4 2 4" xfId="17401"/>
    <cellStyle name="Currency 4 5 4 2 4 2" xfId="44014"/>
    <cellStyle name="Currency 4 5 4 2 5" xfId="48121"/>
    <cellStyle name="Currency 4 5 4 2 6" xfId="52253"/>
    <cellStyle name="Currency 4 5 4 2 7" xfId="56530"/>
    <cellStyle name="Currency 4 5 4 2 8" xfId="27273"/>
    <cellStyle name="Currency 4 5 4 2 9" xfId="61897"/>
    <cellStyle name="Currency 4 5 4 3" xfId="17402"/>
    <cellStyle name="Currency 4 5 4 3 2" xfId="27274"/>
    <cellStyle name="Currency 4 5 4 4" xfId="17403"/>
    <cellStyle name="Currency 4 5 4 4 2" xfId="27275"/>
    <cellStyle name="Currency 4 5 4 5" xfId="17404"/>
    <cellStyle name="Currency 4 5 4 5 2" xfId="32194"/>
    <cellStyle name="Currency 4 5 4 6" xfId="17405"/>
    <cellStyle name="Currency 4 5 4 6 2" xfId="34117"/>
    <cellStyle name="Currency 4 5 4 7" xfId="17406"/>
    <cellStyle name="Currency 4 5 4 7 2" xfId="38046"/>
    <cellStyle name="Currency 4 5 4 8" xfId="17407"/>
    <cellStyle name="Currency 4 5 4 8 2" xfId="42063"/>
    <cellStyle name="Currency 4 5 4 9" xfId="46199"/>
    <cellStyle name="Currency 4 5 5" xfId="17408"/>
    <cellStyle name="Currency 4 5 5 2" xfId="17409"/>
    <cellStyle name="Currency 4 5 5 2 2" xfId="35136"/>
    <cellStyle name="Currency 4 5 5 3" xfId="17410"/>
    <cellStyle name="Currency 4 5 5 3 2" xfId="39042"/>
    <cellStyle name="Currency 4 5 5 4" xfId="17411"/>
    <cellStyle name="Currency 4 5 5 4 2" xfId="43075"/>
    <cellStyle name="Currency 4 5 5 5" xfId="47195"/>
    <cellStyle name="Currency 4 5 5 6" xfId="51314"/>
    <cellStyle name="Currency 4 5 5 7" xfId="55604"/>
    <cellStyle name="Currency 4 5 5 8" xfId="27276"/>
    <cellStyle name="Currency 4 5 5 9" xfId="61898"/>
    <cellStyle name="Currency 4 5 6" xfId="17412"/>
    <cellStyle name="Currency 4 5 6 2" xfId="27277"/>
    <cellStyle name="Currency 4 5 7" xfId="17413"/>
    <cellStyle name="Currency 4 5 7 2" xfId="27278"/>
    <cellStyle name="Currency 4 5 8" xfId="17414"/>
    <cellStyle name="Currency 4 5 8 2" xfId="32187"/>
    <cellStyle name="Currency 4 5 9" xfId="17415"/>
    <cellStyle name="Currency 4 5 9 2" xfId="33171"/>
    <cellStyle name="Currency 4 50" xfId="26875"/>
    <cellStyle name="Currency 4 51" xfId="61675"/>
    <cellStyle name="Currency 4 6" xfId="17416"/>
    <cellStyle name="Currency 4 6 10" xfId="17417"/>
    <cellStyle name="Currency 4 6 10 2" xfId="37155"/>
    <cellStyle name="Currency 4 6 11" xfId="17418"/>
    <cellStyle name="Currency 4 6 11 2" xfId="41168"/>
    <cellStyle name="Currency 4 6 12" xfId="45312"/>
    <cellStyle name="Currency 4 6 13" xfId="49368"/>
    <cellStyle name="Currency 4 6 14" xfId="53671"/>
    <cellStyle name="Currency 4 6 15" xfId="27279"/>
    <cellStyle name="Currency 4 6 16" xfId="61899"/>
    <cellStyle name="Currency 4 6 2" xfId="17419"/>
    <cellStyle name="Currency 4 6 2 10" xfId="17420"/>
    <cellStyle name="Currency 4 6 2 10 2" xfId="41260"/>
    <cellStyle name="Currency 4 6 2 11" xfId="45400"/>
    <cellStyle name="Currency 4 6 2 12" xfId="49485"/>
    <cellStyle name="Currency 4 6 2 13" xfId="53646"/>
    <cellStyle name="Currency 4 6 2 14" xfId="27280"/>
    <cellStyle name="Currency 4 6 2 15" xfId="61900"/>
    <cellStyle name="Currency 4 6 2 2" xfId="17421"/>
    <cellStyle name="Currency 4 6 2 2 10" xfId="45616"/>
    <cellStyle name="Currency 4 6 2 2 11" xfId="49707"/>
    <cellStyle name="Currency 4 6 2 2 12" xfId="54035"/>
    <cellStyle name="Currency 4 6 2 2 13" xfId="27281"/>
    <cellStyle name="Currency 4 6 2 2 14" xfId="61901"/>
    <cellStyle name="Currency 4 6 2 2 2" xfId="17422"/>
    <cellStyle name="Currency 4 6 2 2 2 10" xfId="50301"/>
    <cellStyle name="Currency 4 6 2 2 2 11" xfId="54609"/>
    <cellStyle name="Currency 4 6 2 2 2 12" xfId="27282"/>
    <cellStyle name="Currency 4 6 2 2 2 13" xfId="61902"/>
    <cellStyle name="Currency 4 6 2 2 2 2" xfId="17423"/>
    <cellStyle name="Currency 4 6 2 2 2 2 2" xfId="17424"/>
    <cellStyle name="Currency 4 6 2 2 2 2 2 2" xfId="36063"/>
    <cellStyle name="Currency 4 6 2 2 2 2 3" xfId="17425"/>
    <cellStyle name="Currency 4 6 2 2 2 2 3 2" xfId="39969"/>
    <cellStyle name="Currency 4 6 2 2 2 2 4" xfId="17426"/>
    <cellStyle name="Currency 4 6 2 2 2 2 4 2" xfId="44015"/>
    <cellStyle name="Currency 4 6 2 2 2 2 5" xfId="48122"/>
    <cellStyle name="Currency 4 6 2 2 2 2 6" xfId="52254"/>
    <cellStyle name="Currency 4 6 2 2 2 2 7" xfId="56531"/>
    <cellStyle name="Currency 4 6 2 2 2 2 8" xfId="27283"/>
    <cellStyle name="Currency 4 6 2 2 2 2 9" xfId="61903"/>
    <cellStyle name="Currency 4 6 2 2 2 3" xfId="17427"/>
    <cellStyle name="Currency 4 6 2 2 2 3 2" xfId="27284"/>
    <cellStyle name="Currency 4 6 2 2 2 4" xfId="17428"/>
    <cellStyle name="Currency 4 6 2 2 2 4 2" xfId="27285"/>
    <cellStyle name="Currency 4 6 2 2 2 5" xfId="17429"/>
    <cellStyle name="Currency 4 6 2 2 2 5 2" xfId="32198"/>
    <cellStyle name="Currency 4 6 2 2 2 6" xfId="17430"/>
    <cellStyle name="Currency 4 6 2 2 2 6 2" xfId="34118"/>
    <cellStyle name="Currency 4 6 2 2 2 7" xfId="17431"/>
    <cellStyle name="Currency 4 6 2 2 2 7 2" xfId="38047"/>
    <cellStyle name="Currency 4 6 2 2 2 8" xfId="17432"/>
    <cellStyle name="Currency 4 6 2 2 2 8 2" xfId="42064"/>
    <cellStyle name="Currency 4 6 2 2 2 9" xfId="46200"/>
    <cellStyle name="Currency 4 6 2 2 3" xfId="17433"/>
    <cellStyle name="Currency 4 6 2 2 3 2" xfId="17434"/>
    <cellStyle name="Currency 4 6 2 2 3 2 2" xfId="35474"/>
    <cellStyle name="Currency 4 6 2 2 3 3" xfId="17435"/>
    <cellStyle name="Currency 4 6 2 2 3 3 2" xfId="39380"/>
    <cellStyle name="Currency 4 6 2 2 3 4" xfId="17436"/>
    <cellStyle name="Currency 4 6 2 2 3 4 2" xfId="43422"/>
    <cellStyle name="Currency 4 6 2 2 3 5" xfId="47533"/>
    <cellStyle name="Currency 4 6 2 2 3 6" xfId="51661"/>
    <cellStyle name="Currency 4 6 2 2 3 7" xfId="55942"/>
    <cellStyle name="Currency 4 6 2 2 3 8" xfId="27286"/>
    <cellStyle name="Currency 4 6 2 2 3 9" xfId="61904"/>
    <cellStyle name="Currency 4 6 2 2 4" xfId="17437"/>
    <cellStyle name="Currency 4 6 2 2 4 2" xfId="27287"/>
    <cellStyle name="Currency 4 6 2 2 5" xfId="17438"/>
    <cellStyle name="Currency 4 6 2 2 5 2" xfId="27288"/>
    <cellStyle name="Currency 4 6 2 2 6" xfId="17439"/>
    <cellStyle name="Currency 4 6 2 2 6 2" xfId="32197"/>
    <cellStyle name="Currency 4 6 2 2 7" xfId="17440"/>
    <cellStyle name="Currency 4 6 2 2 7 2" xfId="33487"/>
    <cellStyle name="Currency 4 6 2 2 8" xfId="17441"/>
    <cellStyle name="Currency 4 6 2 2 8 2" xfId="37462"/>
    <cellStyle name="Currency 4 6 2 2 9" xfId="17442"/>
    <cellStyle name="Currency 4 6 2 2 9 2" xfId="41476"/>
    <cellStyle name="Currency 4 6 2 3" xfId="17443"/>
    <cellStyle name="Currency 4 6 2 3 10" xfId="50302"/>
    <cellStyle name="Currency 4 6 2 3 11" xfId="54610"/>
    <cellStyle name="Currency 4 6 2 3 12" xfId="27289"/>
    <cellStyle name="Currency 4 6 2 3 13" xfId="61905"/>
    <cellStyle name="Currency 4 6 2 3 2" xfId="17444"/>
    <cellStyle name="Currency 4 6 2 3 2 2" xfId="17445"/>
    <cellStyle name="Currency 4 6 2 3 2 2 2" xfId="36064"/>
    <cellStyle name="Currency 4 6 2 3 2 3" xfId="17446"/>
    <cellStyle name="Currency 4 6 2 3 2 3 2" xfId="39970"/>
    <cellStyle name="Currency 4 6 2 3 2 4" xfId="17447"/>
    <cellStyle name="Currency 4 6 2 3 2 4 2" xfId="44016"/>
    <cellStyle name="Currency 4 6 2 3 2 5" xfId="48123"/>
    <cellStyle name="Currency 4 6 2 3 2 6" xfId="52255"/>
    <cellStyle name="Currency 4 6 2 3 2 7" xfId="56532"/>
    <cellStyle name="Currency 4 6 2 3 2 8" xfId="27290"/>
    <cellStyle name="Currency 4 6 2 3 2 9" xfId="61906"/>
    <cellStyle name="Currency 4 6 2 3 3" xfId="17448"/>
    <cellStyle name="Currency 4 6 2 3 3 2" xfId="27291"/>
    <cellStyle name="Currency 4 6 2 3 4" xfId="17449"/>
    <cellStyle name="Currency 4 6 2 3 4 2" xfId="27292"/>
    <cellStyle name="Currency 4 6 2 3 5" xfId="17450"/>
    <cellStyle name="Currency 4 6 2 3 5 2" xfId="32199"/>
    <cellStyle name="Currency 4 6 2 3 6" xfId="17451"/>
    <cellStyle name="Currency 4 6 2 3 6 2" xfId="34119"/>
    <cellStyle name="Currency 4 6 2 3 7" xfId="17452"/>
    <cellStyle name="Currency 4 6 2 3 7 2" xfId="38048"/>
    <cellStyle name="Currency 4 6 2 3 8" xfId="17453"/>
    <cellStyle name="Currency 4 6 2 3 8 2" xfId="42065"/>
    <cellStyle name="Currency 4 6 2 3 9" xfId="46201"/>
    <cellStyle name="Currency 4 6 2 4" xfId="17454"/>
    <cellStyle name="Currency 4 6 2 4 2" xfId="17455"/>
    <cellStyle name="Currency 4 6 2 4 2 2" xfId="35256"/>
    <cellStyle name="Currency 4 6 2 4 3" xfId="17456"/>
    <cellStyle name="Currency 4 6 2 4 3 2" xfId="39162"/>
    <cellStyle name="Currency 4 6 2 4 4" xfId="17457"/>
    <cellStyle name="Currency 4 6 2 4 4 2" xfId="43200"/>
    <cellStyle name="Currency 4 6 2 4 5" xfId="47315"/>
    <cellStyle name="Currency 4 6 2 4 6" xfId="51439"/>
    <cellStyle name="Currency 4 6 2 4 7" xfId="55724"/>
    <cellStyle name="Currency 4 6 2 4 8" xfId="27293"/>
    <cellStyle name="Currency 4 6 2 4 9" xfId="61907"/>
    <cellStyle name="Currency 4 6 2 5" xfId="17458"/>
    <cellStyle name="Currency 4 6 2 5 2" xfId="27294"/>
    <cellStyle name="Currency 4 6 2 6" xfId="17459"/>
    <cellStyle name="Currency 4 6 2 6 2" xfId="27295"/>
    <cellStyle name="Currency 4 6 2 7" xfId="17460"/>
    <cellStyle name="Currency 4 6 2 7 2" xfId="32196"/>
    <cellStyle name="Currency 4 6 2 8" xfId="17461"/>
    <cellStyle name="Currency 4 6 2 8 2" xfId="33271"/>
    <cellStyle name="Currency 4 6 2 9" xfId="17462"/>
    <cellStyle name="Currency 4 6 2 9 2" xfId="37246"/>
    <cellStyle name="Currency 4 6 3" xfId="17463"/>
    <cellStyle name="Currency 4 6 3 10" xfId="45506"/>
    <cellStyle name="Currency 4 6 3 11" xfId="49596"/>
    <cellStyle name="Currency 4 6 3 12" xfId="53928"/>
    <cellStyle name="Currency 4 6 3 13" xfId="27296"/>
    <cellStyle name="Currency 4 6 3 14" xfId="61908"/>
    <cellStyle name="Currency 4 6 3 2" xfId="17464"/>
    <cellStyle name="Currency 4 6 3 2 10" xfId="50303"/>
    <cellStyle name="Currency 4 6 3 2 11" xfId="54611"/>
    <cellStyle name="Currency 4 6 3 2 12" xfId="27297"/>
    <cellStyle name="Currency 4 6 3 2 13" xfId="61909"/>
    <cellStyle name="Currency 4 6 3 2 2" xfId="17465"/>
    <cellStyle name="Currency 4 6 3 2 2 2" xfId="17466"/>
    <cellStyle name="Currency 4 6 3 2 2 2 2" xfId="36065"/>
    <cellStyle name="Currency 4 6 3 2 2 3" xfId="17467"/>
    <cellStyle name="Currency 4 6 3 2 2 3 2" xfId="39971"/>
    <cellStyle name="Currency 4 6 3 2 2 4" xfId="17468"/>
    <cellStyle name="Currency 4 6 3 2 2 4 2" xfId="44017"/>
    <cellStyle name="Currency 4 6 3 2 2 5" xfId="48124"/>
    <cellStyle name="Currency 4 6 3 2 2 6" xfId="52256"/>
    <cellStyle name="Currency 4 6 3 2 2 7" xfId="56533"/>
    <cellStyle name="Currency 4 6 3 2 2 8" xfId="27298"/>
    <cellStyle name="Currency 4 6 3 2 2 9" xfId="61910"/>
    <cellStyle name="Currency 4 6 3 2 3" xfId="17469"/>
    <cellStyle name="Currency 4 6 3 2 3 2" xfId="27299"/>
    <cellStyle name="Currency 4 6 3 2 4" xfId="17470"/>
    <cellStyle name="Currency 4 6 3 2 4 2" xfId="27300"/>
    <cellStyle name="Currency 4 6 3 2 5" xfId="17471"/>
    <cellStyle name="Currency 4 6 3 2 5 2" xfId="32201"/>
    <cellStyle name="Currency 4 6 3 2 6" xfId="17472"/>
    <cellStyle name="Currency 4 6 3 2 6 2" xfId="34120"/>
    <cellStyle name="Currency 4 6 3 2 7" xfId="17473"/>
    <cellStyle name="Currency 4 6 3 2 7 2" xfId="38049"/>
    <cellStyle name="Currency 4 6 3 2 8" xfId="17474"/>
    <cellStyle name="Currency 4 6 3 2 8 2" xfId="42066"/>
    <cellStyle name="Currency 4 6 3 2 9" xfId="46202"/>
    <cellStyle name="Currency 4 6 3 3" xfId="17475"/>
    <cellStyle name="Currency 4 6 3 3 2" xfId="17476"/>
    <cellStyle name="Currency 4 6 3 3 2 2" xfId="35364"/>
    <cellStyle name="Currency 4 6 3 3 3" xfId="17477"/>
    <cellStyle name="Currency 4 6 3 3 3 2" xfId="39270"/>
    <cellStyle name="Currency 4 6 3 3 4" xfId="17478"/>
    <cellStyle name="Currency 4 6 3 3 4 2" xfId="43311"/>
    <cellStyle name="Currency 4 6 3 3 5" xfId="47423"/>
    <cellStyle name="Currency 4 6 3 3 6" xfId="51550"/>
    <cellStyle name="Currency 4 6 3 3 7" xfId="55832"/>
    <cellStyle name="Currency 4 6 3 3 8" xfId="27301"/>
    <cellStyle name="Currency 4 6 3 3 9" xfId="61911"/>
    <cellStyle name="Currency 4 6 3 4" xfId="17479"/>
    <cellStyle name="Currency 4 6 3 4 2" xfId="27302"/>
    <cellStyle name="Currency 4 6 3 5" xfId="17480"/>
    <cellStyle name="Currency 4 6 3 5 2" xfId="27303"/>
    <cellStyle name="Currency 4 6 3 6" xfId="17481"/>
    <cellStyle name="Currency 4 6 3 6 2" xfId="32200"/>
    <cellStyle name="Currency 4 6 3 7" xfId="17482"/>
    <cellStyle name="Currency 4 6 3 7 2" xfId="33377"/>
    <cellStyle name="Currency 4 6 3 8" xfId="17483"/>
    <cellStyle name="Currency 4 6 3 8 2" xfId="37352"/>
    <cellStyle name="Currency 4 6 3 9" xfId="17484"/>
    <cellStyle name="Currency 4 6 3 9 2" xfId="41366"/>
    <cellStyle name="Currency 4 6 4" xfId="17485"/>
    <cellStyle name="Currency 4 6 4 10" xfId="50304"/>
    <cellStyle name="Currency 4 6 4 11" xfId="54612"/>
    <cellStyle name="Currency 4 6 4 12" xfId="27304"/>
    <cellStyle name="Currency 4 6 4 13" xfId="61912"/>
    <cellStyle name="Currency 4 6 4 2" xfId="17486"/>
    <cellStyle name="Currency 4 6 4 2 2" xfId="17487"/>
    <cellStyle name="Currency 4 6 4 2 2 2" xfId="36066"/>
    <cellStyle name="Currency 4 6 4 2 3" xfId="17488"/>
    <cellStyle name="Currency 4 6 4 2 3 2" xfId="39972"/>
    <cellStyle name="Currency 4 6 4 2 4" xfId="17489"/>
    <cellStyle name="Currency 4 6 4 2 4 2" xfId="44018"/>
    <cellStyle name="Currency 4 6 4 2 5" xfId="48125"/>
    <cellStyle name="Currency 4 6 4 2 6" xfId="52257"/>
    <cellStyle name="Currency 4 6 4 2 7" xfId="56534"/>
    <cellStyle name="Currency 4 6 4 2 8" xfId="27305"/>
    <cellStyle name="Currency 4 6 4 2 9" xfId="61913"/>
    <cellStyle name="Currency 4 6 4 3" xfId="17490"/>
    <cellStyle name="Currency 4 6 4 3 2" xfId="27306"/>
    <cellStyle name="Currency 4 6 4 4" xfId="17491"/>
    <cellStyle name="Currency 4 6 4 4 2" xfId="27307"/>
    <cellStyle name="Currency 4 6 4 5" xfId="17492"/>
    <cellStyle name="Currency 4 6 4 5 2" xfId="32202"/>
    <cellStyle name="Currency 4 6 4 6" xfId="17493"/>
    <cellStyle name="Currency 4 6 4 6 2" xfId="34121"/>
    <cellStyle name="Currency 4 6 4 7" xfId="17494"/>
    <cellStyle name="Currency 4 6 4 7 2" xfId="38050"/>
    <cellStyle name="Currency 4 6 4 8" xfId="17495"/>
    <cellStyle name="Currency 4 6 4 8 2" xfId="42067"/>
    <cellStyle name="Currency 4 6 4 9" xfId="46203"/>
    <cellStyle name="Currency 4 6 5" xfId="17496"/>
    <cellStyle name="Currency 4 6 5 2" xfId="17497"/>
    <cellStyle name="Currency 4 6 5 2 2" xfId="35146"/>
    <cellStyle name="Currency 4 6 5 3" xfId="17498"/>
    <cellStyle name="Currency 4 6 5 3 2" xfId="39052"/>
    <cellStyle name="Currency 4 6 5 4" xfId="17499"/>
    <cellStyle name="Currency 4 6 5 4 2" xfId="43085"/>
    <cellStyle name="Currency 4 6 5 5" xfId="47205"/>
    <cellStyle name="Currency 4 6 5 6" xfId="51324"/>
    <cellStyle name="Currency 4 6 5 7" xfId="55614"/>
    <cellStyle name="Currency 4 6 5 8" xfId="27308"/>
    <cellStyle name="Currency 4 6 5 9" xfId="61914"/>
    <cellStyle name="Currency 4 6 6" xfId="17500"/>
    <cellStyle name="Currency 4 6 6 2" xfId="27309"/>
    <cellStyle name="Currency 4 6 7" xfId="17501"/>
    <cellStyle name="Currency 4 6 7 2" xfId="27310"/>
    <cellStyle name="Currency 4 6 8" xfId="17502"/>
    <cellStyle name="Currency 4 6 8 2" xfId="32195"/>
    <cellStyle name="Currency 4 6 9" xfId="17503"/>
    <cellStyle name="Currency 4 6 9 2" xfId="33178"/>
    <cellStyle name="Currency 4 7" xfId="17504"/>
    <cellStyle name="Currency 4 7 10" xfId="17505"/>
    <cellStyle name="Currency 4 7 10 2" xfId="37162"/>
    <cellStyle name="Currency 4 7 11" xfId="17506"/>
    <cellStyle name="Currency 4 7 11 2" xfId="41175"/>
    <cellStyle name="Currency 4 7 12" xfId="45317"/>
    <cellStyle name="Currency 4 7 13" xfId="49380"/>
    <cellStyle name="Currency 4 7 14" xfId="53648"/>
    <cellStyle name="Currency 4 7 15" xfId="27311"/>
    <cellStyle name="Currency 4 7 16" xfId="61915"/>
    <cellStyle name="Currency 4 7 2" xfId="17507"/>
    <cellStyle name="Currency 4 7 2 10" xfId="17508"/>
    <cellStyle name="Currency 4 7 2 10 2" xfId="41272"/>
    <cellStyle name="Currency 4 7 2 11" xfId="45412"/>
    <cellStyle name="Currency 4 7 2 12" xfId="49497"/>
    <cellStyle name="Currency 4 7 2 13" xfId="53892"/>
    <cellStyle name="Currency 4 7 2 14" xfId="27312"/>
    <cellStyle name="Currency 4 7 2 15" xfId="61916"/>
    <cellStyle name="Currency 4 7 2 2" xfId="17509"/>
    <cellStyle name="Currency 4 7 2 2 10" xfId="45628"/>
    <cellStyle name="Currency 4 7 2 2 11" xfId="49719"/>
    <cellStyle name="Currency 4 7 2 2 12" xfId="54047"/>
    <cellStyle name="Currency 4 7 2 2 13" xfId="27313"/>
    <cellStyle name="Currency 4 7 2 2 14" xfId="61917"/>
    <cellStyle name="Currency 4 7 2 2 2" xfId="17510"/>
    <cellStyle name="Currency 4 7 2 2 2 10" xfId="50305"/>
    <cellStyle name="Currency 4 7 2 2 2 11" xfId="54613"/>
    <cellStyle name="Currency 4 7 2 2 2 12" xfId="27314"/>
    <cellStyle name="Currency 4 7 2 2 2 13" xfId="61918"/>
    <cellStyle name="Currency 4 7 2 2 2 2" xfId="17511"/>
    <cellStyle name="Currency 4 7 2 2 2 2 2" xfId="17512"/>
    <cellStyle name="Currency 4 7 2 2 2 2 2 2" xfId="36067"/>
    <cellStyle name="Currency 4 7 2 2 2 2 3" xfId="17513"/>
    <cellStyle name="Currency 4 7 2 2 2 2 3 2" xfId="39973"/>
    <cellStyle name="Currency 4 7 2 2 2 2 4" xfId="17514"/>
    <cellStyle name="Currency 4 7 2 2 2 2 4 2" xfId="44019"/>
    <cellStyle name="Currency 4 7 2 2 2 2 5" xfId="48126"/>
    <cellStyle name="Currency 4 7 2 2 2 2 6" xfId="52258"/>
    <cellStyle name="Currency 4 7 2 2 2 2 7" xfId="56535"/>
    <cellStyle name="Currency 4 7 2 2 2 2 8" xfId="27315"/>
    <cellStyle name="Currency 4 7 2 2 2 2 9" xfId="61919"/>
    <cellStyle name="Currency 4 7 2 2 2 3" xfId="17515"/>
    <cellStyle name="Currency 4 7 2 2 2 3 2" xfId="27316"/>
    <cellStyle name="Currency 4 7 2 2 2 4" xfId="17516"/>
    <cellStyle name="Currency 4 7 2 2 2 4 2" xfId="27317"/>
    <cellStyle name="Currency 4 7 2 2 2 5" xfId="17517"/>
    <cellStyle name="Currency 4 7 2 2 2 5 2" xfId="32206"/>
    <cellStyle name="Currency 4 7 2 2 2 6" xfId="17518"/>
    <cellStyle name="Currency 4 7 2 2 2 6 2" xfId="34122"/>
    <cellStyle name="Currency 4 7 2 2 2 7" xfId="17519"/>
    <cellStyle name="Currency 4 7 2 2 2 7 2" xfId="38051"/>
    <cellStyle name="Currency 4 7 2 2 2 8" xfId="17520"/>
    <cellStyle name="Currency 4 7 2 2 2 8 2" xfId="42068"/>
    <cellStyle name="Currency 4 7 2 2 2 9" xfId="46204"/>
    <cellStyle name="Currency 4 7 2 2 3" xfId="17521"/>
    <cellStyle name="Currency 4 7 2 2 3 2" xfId="17522"/>
    <cellStyle name="Currency 4 7 2 2 3 2 2" xfId="35486"/>
    <cellStyle name="Currency 4 7 2 2 3 3" xfId="17523"/>
    <cellStyle name="Currency 4 7 2 2 3 3 2" xfId="39392"/>
    <cellStyle name="Currency 4 7 2 2 3 4" xfId="17524"/>
    <cellStyle name="Currency 4 7 2 2 3 4 2" xfId="43434"/>
    <cellStyle name="Currency 4 7 2 2 3 5" xfId="47545"/>
    <cellStyle name="Currency 4 7 2 2 3 6" xfId="51673"/>
    <cellStyle name="Currency 4 7 2 2 3 7" xfId="55954"/>
    <cellStyle name="Currency 4 7 2 2 3 8" xfId="27318"/>
    <cellStyle name="Currency 4 7 2 2 3 9" xfId="61920"/>
    <cellStyle name="Currency 4 7 2 2 4" xfId="17525"/>
    <cellStyle name="Currency 4 7 2 2 4 2" xfId="27319"/>
    <cellStyle name="Currency 4 7 2 2 5" xfId="17526"/>
    <cellStyle name="Currency 4 7 2 2 5 2" xfId="27320"/>
    <cellStyle name="Currency 4 7 2 2 6" xfId="17527"/>
    <cellStyle name="Currency 4 7 2 2 6 2" xfId="32205"/>
    <cellStyle name="Currency 4 7 2 2 7" xfId="17528"/>
    <cellStyle name="Currency 4 7 2 2 7 2" xfId="33499"/>
    <cellStyle name="Currency 4 7 2 2 8" xfId="17529"/>
    <cellStyle name="Currency 4 7 2 2 8 2" xfId="37474"/>
    <cellStyle name="Currency 4 7 2 2 9" xfId="17530"/>
    <cellStyle name="Currency 4 7 2 2 9 2" xfId="41488"/>
    <cellStyle name="Currency 4 7 2 3" xfId="17531"/>
    <cellStyle name="Currency 4 7 2 3 10" xfId="50306"/>
    <cellStyle name="Currency 4 7 2 3 11" xfId="54614"/>
    <cellStyle name="Currency 4 7 2 3 12" xfId="27321"/>
    <cellStyle name="Currency 4 7 2 3 13" xfId="61921"/>
    <cellStyle name="Currency 4 7 2 3 2" xfId="17532"/>
    <cellStyle name="Currency 4 7 2 3 2 2" xfId="17533"/>
    <cellStyle name="Currency 4 7 2 3 2 2 2" xfId="36068"/>
    <cellStyle name="Currency 4 7 2 3 2 3" xfId="17534"/>
    <cellStyle name="Currency 4 7 2 3 2 3 2" xfId="39974"/>
    <cellStyle name="Currency 4 7 2 3 2 4" xfId="17535"/>
    <cellStyle name="Currency 4 7 2 3 2 4 2" xfId="44020"/>
    <cellStyle name="Currency 4 7 2 3 2 5" xfId="48127"/>
    <cellStyle name="Currency 4 7 2 3 2 6" xfId="52259"/>
    <cellStyle name="Currency 4 7 2 3 2 7" xfId="56536"/>
    <cellStyle name="Currency 4 7 2 3 2 8" xfId="27322"/>
    <cellStyle name="Currency 4 7 2 3 2 9" xfId="61922"/>
    <cellStyle name="Currency 4 7 2 3 3" xfId="17536"/>
    <cellStyle name="Currency 4 7 2 3 3 2" xfId="27323"/>
    <cellStyle name="Currency 4 7 2 3 4" xfId="17537"/>
    <cellStyle name="Currency 4 7 2 3 4 2" xfId="27324"/>
    <cellStyle name="Currency 4 7 2 3 5" xfId="17538"/>
    <cellStyle name="Currency 4 7 2 3 5 2" xfId="32207"/>
    <cellStyle name="Currency 4 7 2 3 6" xfId="17539"/>
    <cellStyle name="Currency 4 7 2 3 6 2" xfId="34123"/>
    <cellStyle name="Currency 4 7 2 3 7" xfId="17540"/>
    <cellStyle name="Currency 4 7 2 3 7 2" xfId="38052"/>
    <cellStyle name="Currency 4 7 2 3 8" xfId="17541"/>
    <cellStyle name="Currency 4 7 2 3 8 2" xfId="42069"/>
    <cellStyle name="Currency 4 7 2 3 9" xfId="46205"/>
    <cellStyle name="Currency 4 7 2 4" xfId="17542"/>
    <cellStyle name="Currency 4 7 2 4 2" xfId="17543"/>
    <cellStyle name="Currency 4 7 2 4 2 2" xfId="35268"/>
    <cellStyle name="Currency 4 7 2 4 3" xfId="17544"/>
    <cellStyle name="Currency 4 7 2 4 3 2" xfId="39174"/>
    <cellStyle name="Currency 4 7 2 4 4" xfId="17545"/>
    <cellStyle name="Currency 4 7 2 4 4 2" xfId="43212"/>
    <cellStyle name="Currency 4 7 2 4 5" xfId="47327"/>
    <cellStyle name="Currency 4 7 2 4 6" xfId="51451"/>
    <cellStyle name="Currency 4 7 2 4 7" xfId="55736"/>
    <cellStyle name="Currency 4 7 2 4 8" xfId="27325"/>
    <cellStyle name="Currency 4 7 2 4 9" xfId="61923"/>
    <cellStyle name="Currency 4 7 2 5" xfId="17546"/>
    <cellStyle name="Currency 4 7 2 5 2" xfId="27326"/>
    <cellStyle name="Currency 4 7 2 6" xfId="17547"/>
    <cellStyle name="Currency 4 7 2 6 2" xfId="27327"/>
    <cellStyle name="Currency 4 7 2 7" xfId="17548"/>
    <cellStyle name="Currency 4 7 2 7 2" xfId="32204"/>
    <cellStyle name="Currency 4 7 2 8" xfId="17549"/>
    <cellStyle name="Currency 4 7 2 8 2" xfId="33283"/>
    <cellStyle name="Currency 4 7 2 9" xfId="17550"/>
    <cellStyle name="Currency 4 7 2 9 2" xfId="37258"/>
    <cellStyle name="Currency 4 7 3" xfId="17551"/>
    <cellStyle name="Currency 4 7 3 10" xfId="45518"/>
    <cellStyle name="Currency 4 7 3 11" xfId="49608"/>
    <cellStyle name="Currency 4 7 3 12" xfId="53940"/>
    <cellStyle name="Currency 4 7 3 13" xfId="27328"/>
    <cellStyle name="Currency 4 7 3 14" xfId="61924"/>
    <cellStyle name="Currency 4 7 3 2" xfId="17552"/>
    <cellStyle name="Currency 4 7 3 2 10" xfId="50307"/>
    <cellStyle name="Currency 4 7 3 2 11" xfId="54615"/>
    <cellStyle name="Currency 4 7 3 2 12" xfId="27329"/>
    <cellStyle name="Currency 4 7 3 2 13" xfId="61925"/>
    <cellStyle name="Currency 4 7 3 2 2" xfId="17553"/>
    <cellStyle name="Currency 4 7 3 2 2 2" xfId="17554"/>
    <cellStyle name="Currency 4 7 3 2 2 2 2" xfId="36069"/>
    <cellStyle name="Currency 4 7 3 2 2 3" xfId="17555"/>
    <cellStyle name="Currency 4 7 3 2 2 3 2" xfId="39975"/>
    <cellStyle name="Currency 4 7 3 2 2 4" xfId="17556"/>
    <cellStyle name="Currency 4 7 3 2 2 4 2" xfId="44021"/>
    <cellStyle name="Currency 4 7 3 2 2 5" xfId="48128"/>
    <cellStyle name="Currency 4 7 3 2 2 6" xfId="52260"/>
    <cellStyle name="Currency 4 7 3 2 2 7" xfId="56537"/>
    <cellStyle name="Currency 4 7 3 2 2 8" xfId="27330"/>
    <cellStyle name="Currency 4 7 3 2 2 9" xfId="61926"/>
    <cellStyle name="Currency 4 7 3 2 3" xfId="17557"/>
    <cellStyle name="Currency 4 7 3 2 3 2" xfId="27331"/>
    <cellStyle name="Currency 4 7 3 2 4" xfId="17558"/>
    <cellStyle name="Currency 4 7 3 2 4 2" xfId="27332"/>
    <cellStyle name="Currency 4 7 3 2 5" xfId="17559"/>
    <cellStyle name="Currency 4 7 3 2 5 2" xfId="32209"/>
    <cellStyle name="Currency 4 7 3 2 6" xfId="17560"/>
    <cellStyle name="Currency 4 7 3 2 6 2" xfId="34124"/>
    <cellStyle name="Currency 4 7 3 2 7" xfId="17561"/>
    <cellStyle name="Currency 4 7 3 2 7 2" xfId="38053"/>
    <cellStyle name="Currency 4 7 3 2 8" xfId="17562"/>
    <cellStyle name="Currency 4 7 3 2 8 2" xfId="42070"/>
    <cellStyle name="Currency 4 7 3 2 9" xfId="46206"/>
    <cellStyle name="Currency 4 7 3 3" xfId="17563"/>
    <cellStyle name="Currency 4 7 3 3 2" xfId="17564"/>
    <cellStyle name="Currency 4 7 3 3 2 2" xfId="35376"/>
    <cellStyle name="Currency 4 7 3 3 3" xfId="17565"/>
    <cellStyle name="Currency 4 7 3 3 3 2" xfId="39282"/>
    <cellStyle name="Currency 4 7 3 3 4" xfId="17566"/>
    <cellStyle name="Currency 4 7 3 3 4 2" xfId="43323"/>
    <cellStyle name="Currency 4 7 3 3 5" xfId="47435"/>
    <cellStyle name="Currency 4 7 3 3 6" xfId="51562"/>
    <cellStyle name="Currency 4 7 3 3 7" xfId="55844"/>
    <cellStyle name="Currency 4 7 3 3 8" xfId="27333"/>
    <cellStyle name="Currency 4 7 3 3 9" xfId="61927"/>
    <cellStyle name="Currency 4 7 3 4" xfId="17567"/>
    <cellStyle name="Currency 4 7 3 4 2" xfId="27334"/>
    <cellStyle name="Currency 4 7 3 5" xfId="17568"/>
    <cellStyle name="Currency 4 7 3 5 2" xfId="27335"/>
    <cellStyle name="Currency 4 7 3 6" xfId="17569"/>
    <cellStyle name="Currency 4 7 3 6 2" xfId="32208"/>
    <cellStyle name="Currency 4 7 3 7" xfId="17570"/>
    <cellStyle name="Currency 4 7 3 7 2" xfId="33389"/>
    <cellStyle name="Currency 4 7 3 8" xfId="17571"/>
    <cellStyle name="Currency 4 7 3 8 2" xfId="37364"/>
    <cellStyle name="Currency 4 7 3 9" xfId="17572"/>
    <cellStyle name="Currency 4 7 3 9 2" xfId="41378"/>
    <cellStyle name="Currency 4 7 4" xfId="17573"/>
    <cellStyle name="Currency 4 7 4 10" xfId="50308"/>
    <cellStyle name="Currency 4 7 4 11" xfId="54616"/>
    <cellStyle name="Currency 4 7 4 12" xfId="27336"/>
    <cellStyle name="Currency 4 7 4 13" xfId="61928"/>
    <cellStyle name="Currency 4 7 4 2" xfId="17574"/>
    <cellStyle name="Currency 4 7 4 2 2" xfId="17575"/>
    <cellStyle name="Currency 4 7 4 2 2 2" xfId="36070"/>
    <cellStyle name="Currency 4 7 4 2 3" xfId="17576"/>
    <cellStyle name="Currency 4 7 4 2 3 2" xfId="39976"/>
    <cellStyle name="Currency 4 7 4 2 4" xfId="17577"/>
    <cellStyle name="Currency 4 7 4 2 4 2" xfId="44022"/>
    <cellStyle name="Currency 4 7 4 2 5" xfId="48129"/>
    <cellStyle name="Currency 4 7 4 2 6" xfId="52261"/>
    <cellStyle name="Currency 4 7 4 2 7" xfId="56538"/>
    <cellStyle name="Currency 4 7 4 2 8" xfId="27337"/>
    <cellStyle name="Currency 4 7 4 2 9" xfId="61929"/>
    <cellStyle name="Currency 4 7 4 3" xfId="17578"/>
    <cellStyle name="Currency 4 7 4 3 2" xfId="27338"/>
    <cellStyle name="Currency 4 7 4 4" xfId="17579"/>
    <cellStyle name="Currency 4 7 4 4 2" xfId="27339"/>
    <cellStyle name="Currency 4 7 4 5" xfId="17580"/>
    <cellStyle name="Currency 4 7 4 5 2" xfId="32210"/>
    <cellStyle name="Currency 4 7 4 6" xfId="17581"/>
    <cellStyle name="Currency 4 7 4 6 2" xfId="34125"/>
    <cellStyle name="Currency 4 7 4 7" xfId="17582"/>
    <cellStyle name="Currency 4 7 4 7 2" xfId="38054"/>
    <cellStyle name="Currency 4 7 4 8" xfId="17583"/>
    <cellStyle name="Currency 4 7 4 8 2" xfId="42071"/>
    <cellStyle name="Currency 4 7 4 9" xfId="46207"/>
    <cellStyle name="Currency 4 7 5" xfId="17584"/>
    <cellStyle name="Currency 4 7 5 2" xfId="17585"/>
    <cellStyle name="Currency 4 7 5 2 2" xfId="35158"/>
    <cellStyle name="Currency 4 7 5 3" xfId="17586"/>
    <cellStyle name="Currency 4 7 5 3 2" xfId="39064"/>
    <cellStyle name="Currency 4 7 5 4" xfId="17587"/>
    <cellStyle name="Currency 4 7 5 4 2" xfId="43097"/>
    <cellStyle name="Currency 4 7 5 5" xfId="47217"/>
    <cellStyle name="Currency 4 7 5 6" xfId="51336"/>
    <cellStyle name="Currency 4 7 5 7" xfId="55626"/>
    <cellStyle name="Currency 4 7 5 8" xfId="27340"/>
    <cellStyle name="Currency 4 7 5 9" xfId="61930"/>
    <cellStyle name="Currency 4 7 6" xfId="17588"/>
    <cellStyle name="Currency 4 7 6 2" xfId="27341"/>
    <cellStyle name="Currency 4 7 7" xfId="17589"/>
    <cellStyle name="Currency 4 7 7 2" xfId="27342"/>
    <cellStyle name="Currency 4 7 8" xfId="17590"/>
    <cellStyle name="Currency 4 7 8 2" xfId="32203"/>
    <cellStyle name="Currency 4 7 9" xfId="17591"/>
    <cellStyle name="Currency 4 7 9 2" xfId="33185"/>
    <cellStyle name="Currency 4 8" xfId="17592"/>
    <cellStyle name="Currency 4 8 10" xfId="17593"/>
    <cellStyle name="Currency 4 8 10 2" xfId="37169"/>
    <cellStyle name="Currency 4 8 11" xfId="17594"/>
    <cellStyle name="Currency 4 8 11 2" xfId="41182"/>
    <cellStyle name="Currency 4 8 12" xfId="45301"/>
    <cellStyle name="Currency 4 8 13" xfId="49390"/>
    <cellStyle name="Currency 4 8 14" xfId="53557"/>
    <cellStyle name="Currency 4 8 15" xfId="27343"/>
    <cellStyle name="Currency 4 8 16" xfId="61931"/>
    <cellStyle name="Currency 4 8 2" xfId="17595"/>
    <cellStyle name="Currency 4 8 2 10" xfId="17596"/>
    <cellStyle name="Currency 4 8 2 10 2" xfId="41282"/>
    <cellStyle name="Currency 4 8 2 11" xfId="45422"/>
    <cellStyle name="Currency 4 8 2 12" xfId="49507"/>
    <cellStyle name="Currency 4 8 2 13" xfId="53564"/>
    <cellStyle name="Currency 4 8 2 14" xfId="27344"/>
    <cellStyle name="Currency 4 8 2 15" xfId="61932"/>
    <cellStyle name="Currency 4 8 2 2" xfId="17597"/>
    <cellStyle name="Currency 4 8 2 2 10" xfId="45638"/>
    <cellStyle name="Currency 4 8 2 2 11" xfId="49729"/>
    <cellStyle name="Currency 4 8 2 2 12" xfId="54057"/>
    <cellStyle name="Currency 4 8 2 2 13" xfId="27345"/>
    <cellStyle name="Currency 4 8 2 2 14" xfId="61933"/>
    <cellStyle name="Currency 4 8 2 2 2" xfId="17598"/>
    <cellStyle name="Currency 4 8 2 2 2 10" xfId="50309"/>
    <cellStyle name="Currency 4 8 2 2 2 11" xfId="54617"/>
    <cellStyle name="Currency 4 8 2 2 2 12" xfId="27346"/>
    <cellStyle name="Currency 4 8 2 2 2 13" xfId="61934"/>
    <cellStyle name="Currency 4 8 2 2 2 2" xfId="17599"/>
    <cellStyle name="Currency 4 8 2 2 2 2 2" xfId="17600"/>
    <cellStyle name="Currency 4 8 2 2 2 2 2 2" xfId="36071"/>
    <cellStyle name="Currency 4 8 2 2 2 2 3" xfId="17601"/>
    <cellStyle name="Currency 4 8 2 2 2 2 3 2" xfId="39977"/>
    <cellStyle name="Currency 4 8 2 2 2 2 4" xfId="17602"/>
    <cellStyle name="Currency 4 8 2 2 2 2 4 2" xfId="44023"/>
    <cellStyle name="Currency 4 8 2 2 2 2 5" xfId="48130"/>
    <cellStyle name="Currency 4 8 2 2 2 2 6" xfId="52262"/>
    <cellStyle name="Currency 4 8 2 2 2 2 7" xfId="56539"/>
    <cellStyle name="Currency 4 8 2 2 2 2 8" xfId="27347"/>
    <cellStyle name="Currency 4 8 2 2 2 2 9" xfId="61935"/>
    <cellStyle name="Currency 4 8 2 2 2 3" xfId="17603"/>
    <cellStyle name="Currency 4 8 2 2 2 3 2" xfId="27348"/>
    <cellStyle name="Currency 4 8 2 2 2 4" xfId="17604"/>
    <cellStyle name="Currency 4 8 2 2 2 4 2" xfId="27349"/>
    <cellStyle name="Currency 4 8 2 2 2 5" xfId="17605"/>
    <cellStyle name="Currency 4 8 2 2 2 5 2" xfId="32214"/>
    <cellStyle name="Currency 4 8 2 2 2 6" xfId="17606"/>
    <cellStyle name="Currency 4 8 2 2 2 6 2" xfId="34126"/>
    <cellStyle name="Currency 4 8 2 2 2 7" xfId="17607"/>
    <cellStyle name="Currency 4 8 2 2 2 7 2" xfId="38055"/>
    <cellStyle name="Currency 4 8 2 2 2 8" xfId="17608"/>
    <cellStyle name="Currency 4 8 2 2 2 8 2" xfId="42072"/>
    <cellStyle name="Currency 4 8 2 2 2 9" xfId="46208"/>
    <cellStyle name="Currency 4 8 2 2 3" xfId="17609"/>
    <cellStyle name="Currency 4 8 2 2 3 2" xfId="17610"/>
    <cellStyle name="Currency 4 8 2 2 3 2 2" xfId="35496"/>
    <cellStyle name="Currency 4 8 2 2 3 3" xfId="17611"/>
    <cellStyle name="Currency 4 8 2 2 3 3 2" xfId="39402"/>
    <cellStyle name="Currency 4 8 2 2 3 4" xfId="17612"/>
    <cellStyle name="Currency 4 8 2 2 3 4 2" xfId="43444"/>
    <cellStyle name="Currency 4 8 2 2 3 5" xfId="47555"/>
    <cellStyle name="Currency 4 8 2 2 3 6" xfId="51683"/>
    <cellStyle name="Currency 4 8 2 2 3 7" xfId="55964"/>
    <cellStyle name="Currency 4 8 2 2 3 8" xfId="27350"/>
    <cellStyle name="Currency 4 8 2 2 3 9" xfId="61936"/>
    <cellStyle name="Currency 4 8 2 2 4" xfId="17613"/>
    <cellStyle name="Currency 4 8 2 2 4 2" xfId="27351"/>
    <cellStyle name="Currency 4 8 2 2 5" xfId="17614"/>
    <cellStyle name="Currency 4 8 2 2 5 2" xfId="27352"/>
    <cellStyle name="Currency 4 8 2 2 6" xfId="17615"/>
    <cellStyle name="Currency 4 8 2 2 6 2" xfId="32213"/>
    <cellStyle name="Currency 4 8 2 2 7" xfId="17616"/>
    <cellStyle name="Currency 4 8 2 2 7 2" xfId="33509"/>
    <cellStyle name="Currency 4 8 2 2 8" xfId="17617"/>
    <cellStyle name="Currency 4 8 2 2 8 2" xfId="37484"/>
    <cellStyle name="Currency 4 8 2 2 9" xfId="17618"/>
    <cellStyle name="Currency 4 8 2 2 9 2" xfId="41498"/>
    <cellStyle name="Currency 4 8 2 3" xfId="17619"/>
    <cellStyle name="Currency 4 8 2 3 10" xfId="50310"/>
    <cellStyle name="Currency 4 8 2 3 11" xfId="54618"/>
    <cellStyle name="Currency 4 8 2 3 12" xfId="27353"/>
    <cellStyle name="Currency 4 8 2 3 13" xfId="61937"/>
    <cellStyle name="Currency 4 8 2 3 2" xfId="17620"/>
    <cellStyle name="Currency 4 8 2 3 2 2" xfId="17621"/>
    <cellStyle name="Currency 4 8 2 3 2 2 2" xfId="36072"/>
    <cellStyle name="Currency 4 8 2 3 2 3" xfId="17622"/>
    <cellStyle name="Currency 4 8 2 3 2 3 2" xfId="39978"/>
    <cellStyle name="Currency 4 8 2 3 2 4" xfId="17623"/>
    <cellStyle name="Currency 4 8 2 3 2 4 2" xfId="44024"/>
    <cellStyle name="Currency 4 8 2 3 2 5" xfId="48131"/>
    <cellStyle name="Currency 4 8 2 3 2 6" xfId="52263"/>
    <cellStyle name="Currency 4 8 2 3 2 7" xfId="56540"/>
    <cellStyle name="Currency 4 8 2 3 2 8" xfId="27354"/>
    <cellStyle name="Currency 4 8 2 3 2 9" xfId="61938"/>
    <cellStyle name="Currency 4 8 2 3 3" xfId="17624"/>
    <cellStyle name="Currency 4 8 2 3 3 2" xfId="27355"/>
    <cellStyle name="Currency 4 8 2 3 4" xfId="17625"/>
    <cellStyle name="Currency 4 8 2 3 4 2" xfId="27356"/>
    <cellStyle name="Currency 4 8 2 3 5" xfId="17626"/>
    <cellStyle name="Currency 4 8 2 3 5 2" xfId="32215"/>
    <cellStyle name="Currency 4 8 2 3 6" xfId="17627"/>
    <cellStyle name="Currency 4 8 2 3 6 2" xfId="34127"/>
    <cellStyle name="Currency 4 8 2 3 7" xfId="17628"/>
    <cellStyle name="Currency 4 8 2 3 7 2" xfId="38056"/>
    <cellStyle name="Currency 4 8 2 3 8" xfId="17629"/>
    <cellStyle name="Currency 4 8 2 3 8 2" xfId="42073"/>
    <cellStyle name="Currency 4 8 2 3 9" xfId="46209"/>
    <cellStyle name="Currency 4 8 2 4" xfId="17630"/>
    <cellStyle name="Currency 4 8 2 4 2" xfId="17631"/>
    <cellStyle name="Currency 4 8 2 4 2 2" xfId="35278"/>
    <cellStyle name="Currency 4 8 2 4 3" xfId="17632"/>
    <cellStyle name="Currency 4 8 2 4 3 2" xfId="39184"/>
    <cellStyle name="Currency 4 8 2 4 4" xfId="17633"/>
    <cellStyle name="Currency 4 8 2 4 4 2" xfId="43222"/>
    <cellStyle name="Currency 4 8 2 4 5" xfId="47337"/>
    <cellStyle name="Currency 4 8 2 4 6" xfId="51461"/>
    <cellStyle name="Currency 4 8 2 4 7" xfId="55746"/>
    <cellStyle name="Currency 4 8 2 4 8" xfId="27357"/>
    <cellStyle name="Currency 4 8 2 4 9" xfId="61939"/>
    <cellStyle name="Currency 4 8 2 5" xfId="17634"/>
    <cellStyle name="Currency 4 8 2 5 2" xfId="27358"/>
    <cellStyle name="Currency 4 8 2 6" xfId="17635"/>
    <cellStyle name="Currency 4 8 2 6 2" xfId="27359"/>
    <cellStyle name="Currency 4 8 2 7" xfId="17636"/>
    <cellStyle name="Currency 4 8 2 7 2" xfId="32212"/>
    <cellStyle name="Currency 4 8 2 8" xfId="17637"/>
    <cellStyle name="Currency 4 8 2 8 2" xfId="33293"/>
    <cellStyle name="Currency 4 8 2 9" xfId="17638"/>
    <cellStyle name="Currency 4 8 2 9 2" xfId="37268"/>
    <cellStyle name="Currency 4 8 3" xfId="17639"/>
    <cellStyle name="Currency 4 8 3 10" xfId="45528"/>
    <cellStyle name="Currency 4 8 3 11" xfId="49618"/>
    <cellStyle name="Currency 4 8 3 12" xfId="53950"/>
    <cellStyle name="Currency 4 8 3 13" xfId="27360"/>
    <cellStyle name="Currency 4 8 3 14" xfId="61940"/>
    <cellStyle name="Currency 4 8 3 2" xfId="17640"/>
    <cellStyle name="Currency 4 8 3 2 10" xfId="50311"/>
    <cellStyle name="Currency 4 8 3 2 11" xfId="54619"/>
    <cellStyle name="Currency 4 8 3 2 12" xfId="27361"/>
    <cellStyle name="Currency 4 8 3 2 13" xfId="61941"/>
    <cellStyle name="Currency 4 8 3 2 2" xfId="17641"/>
    <cellStyle name="Currency 4 8 3 2 2 2" xfId="17642"/>
    <cellStyle name="Currency 4 8 3 2 2 2 2" xfId="36073"/>
    <cellStyle name="Currency 4 8 3 2 2 3" xfId="17643"/>
    <cellStyle name="Currency 4 8 3 2 2 3 2" xfId="39979"/>
    <cellStyle name="Currency 4 8 3 2 2 4" xfId="17644"/>
    <cellStyle name="Currency 4 8 3 2 2 4 2" xfId="44025"/>
    <cellStyle name="Currency 4 8 3 2 2 5" xfId="48132"/>
    <cellStyle name="Currency 4 8 3 2 2 6" xfId="52264"/>
    <cellStyle name="Currency 4 8 3 2 2 7" xfId="56541"/>
    <cellStyle name="Currency 4 8 3 2 2 8" xfId="27362"/>
    <cellStyle name="Currency 4 8 3 2 2 9" xfId="61942"/>
    <cellStyle name="Currency 4 8 3 2 3" xfId="17645"/>
    <cellStyle name="Currency 4 8 3 2 3 2" xfId="27363"/>
    <cellStyle name="Currency 4 8 3 2 4" xfId="17646"/>
    <cellStyle name="Currency 4 8 3 2 4 2" xfId="27364"/>
    <cellStyle name="Currency 4 8 3 2 5" xfId="17647"/>
    <cellStyle name="Currency 4 8 3 2 5 2" xfId="32217"/>
    <cellStyle name="Currency 4 8 3 2 6" xfId="17648"/>
    <cellStyle name="Currency 4 8 3 2 6 2" xfId="34128"/>
    <cellStyle name="Currency 4 8 3 2 7" xfId="17649"/>
    <cellStyle name="Currency 4 8 3 2 7 2" xfId="38057"/>
    <cellStyle name="Currency 4 8 3 2 8" xfId="17650"/>
    <cellStyle name="Currency 4 8 3 2 8 2" xfId="42074"/>
    <cellStyle name="Currency 4 8 3 2 9" xfId="46210"/>
    <cellStyle name="Currency 4 8 3 3" xfId="17651"/>
    <cellStyle name="Currency 4 8 3 3 2" xfId="17652"/>
    <cellStyle name="Currency 4 8 3 3 2 2" xfId="35386"/>
    <cellStyle name="Currency 4 8 3 3 3" xfId="17653"/>
    <cellStyle name="Currency 4 8 3 3 3 2" xfId="39292"/>
    <cellStyle name="Currency 4 8 3 3 4" xfId="17654"/>
    <cellStyle name="Currency 4 8 3 3 4 2" xfId="43333"/>
    <cellStyle name="Currency 4 8 3 3 5" xfId="47445"/>
    <cellStyle name="Currency 4 8 3 3 6" xfId="51572"/>
    <cellStyle name="Currency 4 8 3 3 7" xfId="55854"/>
    <cellStyle name="Currency 4 8 3 3 8" xfId="27365"/>
    <cellStyle name="Currency 4 8 3 3 9" xfId="61943"/>
    <cellStyle name="Currency 4 8 3 4" xfId="17655"/>
    <cellStyle name="Currency 4 8 3 4 2" xfId="27366"/>
    <cellStyle name="Currency 4 8 3 5" xfId="17656"/>
    <cellStyle name="Currency 4 8 3 5 2" xfId="27367"/>
    <cellStyle name="Currency 4 8 3 6" xfId="17657"/>
    <cellStyle name="Currency 4 8 3 6 2" xfId="32216"/>
    <cellStyle name="Currency 4 8 3 7" xfId="17658"/>
    <cellStyle name="Currency 4 8 3 7 2" xfId="33399"/>
    <cellStyle name="Currency 4 8 3 8" xfId="17659"/>
    <cellStyle name="Currency 4 8 3 8 2" xfId="37374"/>
    <cellStyle name="Currency 4 8 3 9" xfId="17660"/>
    <cellStyle name="Currency 4 8 3 9 2" xfId="41388"/>
    <cellStyle name="Currency 4 8 4" xfId="17661"/>
    <cellStyle name="Currency 4 8 4 10" xfId="50312"/>
    <cellStyle name="Currency 4 8 4 11" xfId="54620"/>
    <cellStyle name="Currency 4 8 4 12" xfId="27368"/>
    <cellStyle name="Currency 4 8 4 13" xfId="61944"/>
    <cellStyle name="Currency 4 8 4 2" xfId="17662"/>
    <cellStyle name="Currency 4 8 4 2 2" xfId="17663"/>
    <cellStyle name="Currency 4 8 4 2 2 2" xfId="36074"/>
    <cellStyle name="Currency 4 8 4 2 3" xfId="17664"/>
    <cellStyle name="Currency 4 8 4 2 3 2" xfId="39980"/>
    <cellStyle name="Currency 4 8 4 2 4" xfId="17665"/>
    <cellStyle name="Currency 4 8 4 2 4 2" xfId="44026"/>
    <cellStyle name="Currency 4 8 4 2 5" xfId="48133"/>
    <cellStyle name="Currency 4 8 4 2 6" xfId="52265"/>
    <cellStyle name="Currency 4 8 4 2 7" xfId="56542"/>
    <cellStyle name="Currency 4 8 4 2 8" xfId="27369"/>
    <cellStyle name="Currency 4 8 4 2 9" xfId="61945"/>
    <cellStyle name="Currency 4 8 4 3" xfId="17666"/>
    <cellStyle name="Currency 4 8 4 3 2" xfId="27370"/>
    <cellStyle name="Currency 4 8 4 4" xfId="17667"/>
    <cellStyle name="Currency 4 8 4 4 2" xfId="27371"/>
    <cellStyle name="Currency 4 8 4 5" xfId="17668"/>
    <cellStyle name="Currency 4 8 4 5 2" xfId="32218"/>
    <cellStyle name="Currency 4 8 4 6" xfId="17669"/>
    <cellStyle name="Currency 4 8 4 6 2" xfId="34129"/>
    <cellStyle name="Currency 4 8 4 7" xfId="17670"/>
    <cellStyle name="Currency 4 8 4 7 2" xfId="38058"/>
    <cellStyle name="Currency 4 8 4 8" xfId="17671"/>
    <cellStyle name="Currency 4 8 4 8 2" xfId="42075"/>
    <cellStyle name="Currency 4 8 4 9" xfId="46211"/>
    <cellStyle name="Currency 4 8 5" xfId="17672"/>
    <cellStyle name="Currency 4 8 5 2" xfId="17673"/>
    <cellStyle name="Currency 4 8 5 2 2" xfId="35168"/>
    <cellStyle name="Currency 4 8 5 3" xfId="17674"/>
    <cellStyle name="Currency 4 8 5 3 2" xfId="39074"/>
    <cellStyle name="Currency 4 8 5 4" xfId="17675"/>
    <cellStyle name="Currency 4 8 5 4 2" xfId="43107"/>
    <cellStyle name="Currency 4 8 5 5" xfId="47227"/>
    <cellStyle name="Currency 4 8 5 6" xfId="51346"/>
    <cellStyle name="Currency 4 8 5 7" xfId="55636"/>
    <cellStyle name="Currency 4 8 5 8" xfId="27372"/>
    <cellStyle name="Currency 4 8 5 9" xfId="61946"/>
    <cellStyle name="Currency 4 8 6" xfId="17676"/>
    <cellStyle name="Currency 4 8 6 2" xfId="27373"/>
    <cellStyle name="Currency 4 8 7" xfId="17677"/>
    <cellStyle name="Currency 4 8 7 2" xfId="27374"/>
    <cellStyle name="Currency 4 8 8" xfId="17678"/>
    <cellStyle name="Currency 4 8 8 2" xfId="32211"/>
    <cellStyle name="Currency 4 8 9" xfId="17679"/>
    <cellStyle name="Currency 4 8 9 2" xfId="33192"/>
    <cellStyle name="Currency 4 9" xfId="17680"/>
    <cellStyle name="Currency 4 9 10" xfId="17681"/>
    <cellStyle name="Currency 4 9 10 2" xfId="37176"/>
    <cellStyle name="Currency 4 9 11" xfId="17682"/>
    <cellStyle name="Currency 4 9 11 2" xfId="41190"/>
    <cellStyle name="Currency 4 9 12" xfId="45328"/>
    <cellStyle name="Currency 4 9 13" xfId="49400"/>
    <cellStyle name="Currency 4 9 14" xfId="53827"/>
    <cellStyle name="Currency 4 9 15" xfId="27375"/>
    <cellStyle name="Currency 4 9 16" xfId="61947"/>
    <cellStyle name="Currency 4 9 2" xfId="17683"/>
    <cellStyle name="Currency 4 9 2 10" xfId="17684"/>
    <cellStyle name="Currency 4 9 2 10 2" xfId="41292"/>
    <cellStyle name="Currency 4 9 2 11" xfId="45432"/>
    <cellStyle name="Currency 4 9 2 12" xfId="49517"/>
    <cellStyle name="Currency 4 9 2 13" xfId="53888"/>
    <cellStyle name="Currency 4 9 2 14" xfId="27376"/>
    <cellStyle name="Currency 4 9 2 15" xfId="61948"/>
    <cellStyle name="Currency 4 9 2 2" xfId="17685"/>
    <cellStyle name="Currency 4 9 2 2 10" xfId="45648"/>
    <cellStyle name="Currency 4 9 2 2 11" xfId="49739"/>
    <cellStyle name="Currency 4 9 2 2 12" xfId="54067"/>
    <cellStyle name="Currency 4 9 2 2 13" xfId="27377"/>
    <cellStyle name="Currency 4 9 2 2 14" xfId="61949"/>
    <cellStyle name="Currency 4 9 2 2 2" xfId="17686"/>
    <cellStyle name="Currency 4 9 2 2 2 10" xfId="50313"/>
    <cellStyle name="Currency 4 9 2 2 2 11" xfId="54621"/>
    <cellStyle name="Currency 4 9 2 2 2 12" xfId="27378"/>
    <cellStyle name="Currency 4 9 2 2 2 13" xfId="61950"/>
    <cellStyle name="Currency 4 9 2 2 2 2" xfId="17687"/>
    <cellStyle name="Currency 4 9 2 2 2 2 2" xfId="17688"/>
    <cellStyle name="Currency 4 9 2 2 2 2 2 2" xfId="36075"/>
    <cellStyle name="Currency 4 9 2 2 2 2 3" xfId="17689"/>
    <cellStyle name="Currency 4 9 2 2 2 2 3 2" xfId="39981"/>
    <cellStyle name="Currency 4 9 2 2 2 2 4" xfId="17690"/>
    <cellStyle name="Currency 4 9 2 2 2 2 4 2" xfId="44027"/>
    <cellStyle name="Currency 4 9 2 2 2 2 5" xfId="48134"/>
    <cellStyle name="Currency 4 9 2 2 2 2 6" xfId="52266"/>
    <cellStyle name="Currency 4 9 2 2 2 2 7" xfId="56543"/>
    <cellStyle name="Currency 4 9 2 2 2 2 8" xfId="27379"/>
    <cellStyle name="Currency 4 9 2 2 2 2 9" xfId="61951"/>
    <cellStyle name="Currency 4 9 2 2 2 3" xfId="17691"/>
    <cellStyle name="Currency 4 9 2 2 2 3 2" xfId="27380"/>
    <cellStyle name="Currency 4 9 2 2 2 4" xfId="17692"/>
    <cellStyle name="Currency 4 9 2 2 2 4 2" xfId="27381"/>
    <cellStyle name="Currency 4 9 2 2 2 5" xfId="17693"/>
    <cellStyle name="Currency 4 9 2 2 2 5 2" xfId="32222"/>
    <cellStyle name="Currency 4 9 2 2 2 6" xfId="17694"/>
    <cellStyle name="Currency 4 9 2 2 2 6 2" xfId="34130"/>
    <cellStyle name="Currency 4 9 2 2 2 7" xfId="17695"/>
    <cellStyle name="Currency 4 9 2 2 2 7 2" xfId="38059"/>
    <cellStyle name="Currency 4 9 2 2 2 8" xfId="17696"/>
    <cellStyle name="Currency 4 9 2 2 2 8 2" xfId="42076"/>
    <cellStyle name="Currency 4 9 2 2 2 9" xfId="46212"/>
    <cellStyle name="Currency 4 9 2 2 3" xfId="17697"/>
    <cellStyle name="Currency 4 9 2 2 3 2" xfId="17698"/>
    <cellStyle name="Currency 4 9 2 2 3 2 2" xfId="35506"/>
    <cellStyle name="Currency 4 9 2 2 3 3" xfId="17699"/>
    <cellStyle name="Currency 4 9 2 2 3 3 2" xfId="39412"/>
    <cellStyle name="Currency 4 9 2 2 3 4" xfId="17700"/>
    <cellStyle name="Currency 4 9 2 2 3 4 2" xfId="43454"/>
    <cellStyle name="Currency 4 9 2 2 3 5" xfId="47565"/>
    <cellStyle name="Currency 4 9 2 2 3 6" xfId="51693"/>
    <cellStyle name="Currency 4 9 2 2 3 7" xfId="55974"/>
    <cellStyle name="Currency 4 9 2 2 3 8" xfId="27382"/>
    <cellStyle name="Currency 4 9 2 2 3 9" xfId="61952"/>
    <cellStyle name="Currency 4 9 2 2 4" xfId="17701"/>
    <cellStyle name="Currency 4 9 2 2 4 2" xfId="27383"/>
    <cellStyle name="Currency 4 9 2 2 5" xfId="17702"/>
    <cellStyle name="Currency 4 9 2 2 5 2" xfId="27384"/>
    <cellStyle name="Currency 4 9 2 2 6" xfId="17703"/>
    <cellStyle name="Currency 4 9 2 2 6 2" xfId="32221"/>
    <cellStyle name="Currency 4 9 2 2 7" xfId="17704"/>
    <cellStyle name="Currency 4 9 2 2 7 2" xfId="33519"/>
    <cellStyle name="Currency 4 9 2 2 8" xfId="17705"/>
    <cellStyle name="Currency 4 9 2 2 8 2" xfId="37494"/>
    <cellStyle name="Currency 4 9 2 2 9" xfId="17706"/>
    <cellStyle name="Currency 4 9 2 2 9 2" xfId="41508"/>
    <cellStyle name="Currency 4 9 2 3" xfId="17707"/>
    <cellStyle name="Currency 4 9 2 3 10" xfId="50314"/>
    <cellStyle name="Currency 4 9 2 3 11" xfId="54622"/>
    <cellStyle name="Currency 4 9 2 3 12" xfId="27385"/>
    <cellStyle name="Currency 4 9 2 3 13" xfId="61953"/>
    <cellStyle name="Currency 4 9 2 3 2" xfId="17708"/>
    <cellStyle name="Currency 4 9 2 3 2 2" xfId="17709"/>
    <cellStyle name="Currency 4 9 2 3 2 2 2" xfId="36076"/>
    <cellStyle name="Currency 4 9 2 3 2 3" xfId="17710"/>
    <cellStyle name="Currency 4 9 2 3 2 3 2" xfId="39982"/>
    <cellStyle name="Currency 4 9 2 3 2 4" xfId="17711"/>
    <cellStyle name="Currency 4 9 2 3 2 4 2" xfId="44028"/>
    <cellStyle name="Currency 4 9 2 3 2 5" xfId="48135"/>
    <cellStyle name="Currency 4 9 2 3 2 6" xfId="52267"/>
    <cellStyle name="Currency 4 9 2 3 2 7" xfId="56544"/>
    <cellStyle name="Currency 4 9 2 3 2 8" xfId="27386"/>
    <cellStyle name="Currency 4 9 2 3 2 9" xfId="61954"/>
    <cellStyle name="Currency 4 9 2 3 3" xfId="17712"/>
    <cellStyle name="Currency 4 9 2 3 3 2" xfId="27387"/>
    <cellStyle name="Currency 4 9 2 3 4" xfId="17713"/>
    <cellStyle name="Currency 4 9 2 3 4 2" xfId="27388"/>
    <cellStyle name="Currency 4 9 2 3 5" xfId="17714"/>
    <cellStyle name="Currency 4 9 2 3 5 2" xfId="32223"/>
    <cellStyle name="Currency 4 9 2 3 6" xfId="17715"/>
    <cellStyle name="Currency 4 9 2 3 6 2" xfId="34131"/>
    <cellStyle name="Currency 4 9 2 3 7" xfId="17716"/>
    <cellStyle name="Currency 4 9 2 3 7 2" xfId="38060"/>
    <cellStyle name="Currency 4 9 2 3 8" xfId="17717"/>
    <cellStyle name="Currency 4 9 2 3 8 2" xfId="42077"/>
    <cellStyle name="Currency 4 9 2 3 9" xfId="46213"/>
    <cellStyle name="Currency 4 9 2 4" xfId="17718"/>
    <cellStyle name="Currency 4 9 2 4 2" xfId="17719"/>
    <cellStyle name="Currency 4 9 2 4 2 2" xfId="35288"/>
    <cellStyle name="Currency 4 9 2 4 3" xfId="17720"/>
    <cellStyle name="Currency 4 9 2 4 3 2" xfId="39194"/>
    <cellStyle name="Currency 4 9 2 4 4" xfId="17721"/>
    <cellStyle name="Currency 4 9 2 4 4 2" xfId="43232"/>
    <cellStyle name="Currency 4 9 2 4 5" xfId="47347"/>
    <cellStyle name="Currency 4 9 2 4 6" xfId="51471"/>
    <cellStyle name="Currency 4 9 2 4 7" xfId="55756"/>
    <cellStyle name="Currency 4 9 2 4 8" xfId="27389"/>
    <cellStyle name="Currency 4 9 2 4 9" xfId="61955"/>
    <cellStyle name="Currency 4 9 2 5" xfId="17722"/>
    <cellStyle name="Currency 4 9 2 5 2" xfId="27390"/>
    <cellStyle name="Currency 4 9 2 6" xfId="17723"/>
    <cellStyle name="Currency 4 9 2 6 2" xfId="27391"/>
    <cellStyle name="Currency 4 9 2 7" xfId="17724"/>
    <cellStyle name="Currency 4 9 2 7 2" xfId="32220"/>
    <cellStyle name="Currency 4 9 2 8" xfId="17725"/>
    <cellStyle name="Currency 4 9 2 8 2" xfId="33303"/>
    <cellStyle name="Currency 4 9 2 9" xfId="17726"/>
    <cellStyle name="Currency 4 9 2 9 2" xfId="37278"/>
    <cellStyle name="Currency 4 9 3" xfId="17727"/>
    <cellStyle name="Currency 4 9 3 10" xfId="45538"/>
    <cellStyle name="Currency 4 9 3 11" xfId="49628"/>
    <cellStyle name="Currency 4 9 3 12" xfId="53960"/>
    <cellStyle name="Currency 4 9 3 13" xfId="27392"/>
    <cellStyle name="Currency 4 9 3 14" xfId="61956"/>
    <cellStyle name="Currency 4 9 3 2" xfId="17728"/>
    <cellStyle name="Currency 4 9 3 2 10" xfId="50315"/>
    <cellStyle name="Currency 4 9 3 2 11" xfId="54623"/>
    <cellStyle name="Currency 4 9 3 2 12" xfId="27393"/>
    <cellStyle name="Currency 4 9 3 2 13" xfId="61957"/>
    <cellStyle name="Currency 4 9 3 2 2" xfId="17729"/>
    <cellStyle name="Currency 4 9 3 2 2 2" xfId="17730"/>
    <cellStyle name="Currency 4 9 3 2 2 2 2" xfId="36077"/>
    <cellStyle name="Currency 4 9 3 2 2 3" xfId="17731"/>
    <cellStyle name="Currency 4 9 3 2 2 3 2" xfId="39983"/>
    <cellStyle name="Currency 4 9 3 2 2 4" xfId="17732"/>
    <cellStyle name="Currency 4 9 3 2 2 4 2" xfId="44029"/>
    <cellStyle name="Currency 4 9 3 2 2 5" xfId="48136"/>
    <cellStyle name="Currency 4 9 3 2 2 6" xfId="52268"/>
    <cellStyle name="Currency 4 9 3 2 2 7" xfId="56545"/>
    <cellStyle name="Currency 4 9 3 2 2 8" xfId="27394"/>
    <cellStyle name="Currency 4 9 3 2 2 9" xfId="61958"/>
    <cellStyle name="Currency 4 9 3 2 3" xfId="17733"/>
    <cellStyle name="Currency 4 9 3 2 3 2" xfId="27395"/>
    <cellStyle name="Currency 4 9 3 2 4" xfId="17734"/>
    <cellStyle name="Currency 4 9 3 2 4 2" xfId="27396"/>
    <cellStyle name="Currency 4 9 3 2 5" xfId="17735"/>
    <cellStyle name="Currency 4 9 3 2 5 2" xfId="32225"/>
    <cellStyle name="Currency 4 9 3 2 6" xfId="17736"/>
    <cellStyle name="Currency 4 9 3 2 6 2" xfId="34132"/>
    <cellStyle name="Currency 4 9 3 2 7" xfId="17737"/>
    <cellStyle name="Currency 4 9 3 2 7 2" xfId="38061"/>
    <cellStyle name="Currency 4 9 3 2 8" xfId="17738"/>
    <cellStyle name="Currency 4 9 3 2 8 2" xfId="42078"/>
    <cellStyle name="Currency 4 9 3 2 9" xfId="46214"/>
    <cellStyle name="Currency 4 9 3 3" xfId="17739"/>
    <cellStyle name="Currency 4 9 3 3 2" xfId="17740"/>
    <cellStyle name="Currency 4 9 3 3 2 2" xfId="35396"/>
    <cellStyle name="Currency 4 9 3 3 3" xfId="17741"/>
    <cellStyle name="Currency 4 9 3 3 3 2" xfId="39302"/>
    <cellStyle name="Currency 4 9 3 3 4" xfId="17742"/>
    <cellStyle name="Currency 4 9 3 3 4 2" xfId="43343"/>
    <cellStyle name="Currency 4 9 3 3 5" xfId="47455"/>
    <cellStyle name="Currency 4 9 3 3 6" xfId="51582"/>
    <cellStyle name="Currency 4 9 3 3 7" xfId="55864"/>
    <cellStyle name="Currency 4 9 3 3 8" xfId="27397"/>
    <cellStyle name="Currency 4 9 3 3 9" xfId="61959"/>
    <cellStyle name="Currency 4 9 3 4" xfId="17743"/>
    <cellStyle name="Currency 4 9 3 4 2" xfId="27398"/>
    <cellStyle name="Currency 4 9 3 5" xfId="17744"/>
    <cellStyle name="Currency 4 9 3 5 2" xfId="27399"/>
    <cellStyle name="Currency 4 9 3 6" xfId="17745"/>
    <cellStyle name="Currency 4 9 3 6 2" xfId="32224"/>
    <cellStyle name="Currency 4 9 3 7" xfId="17746"/>
    <cellStyle name="Currency 4 9 3 7 2" xfId="33409"/>
    <cellStyle name="Currency 4 9 3 8" xfId="17747"/>
    <cellStyle name="Currency 4 9 3 8 2" xfId="37384"/>
    <cellStyle name="Currency 4 9 3 9" xfId="17748"/>
    <cellStyle name="Currency 4 9 3 9 2" xfId="41398"/>
    <cellStyle name="Currency 4 9 4" xfId="17749"/>
    <cellStyle name="Currency 4 9 4 10" xfId="50316"/>
    <cellStyle name="Currency 4 9 4 11" xfId="54624"/>
    <cellStyle name="Currency 4 9 4 12" xfId="27400"/>
    <cellStyle name="Currency 4 9 4 13" xfId="61960"/>
    <cellStyle name="Currency 4 9 4 2" xfId="17750"/>
    <cellStyle name="Currency 4 9 4 2 2" xfId="17751"/>
    <cellStyle name="Currency 4 9 4 2 2 2" xfId="36078"/>
    <cellStyle name="Currency 4 9 4 2 3" xfId="17752"/>
    <cellStyle name="Currency 4 9 4 2 3 2" xfId="39984"/>
    <cellStyle name="Currency 4 9 4 2 4" xfId="17753"/>
    <cellStyle name="Currency 4 9 4 2 4 2" xfId="44030"/>
    <cellStyle name="Currency 4 9 4 2 5" xfId="48137"/>
    <cellStyle name="Currency 4 9 4 2 6" xfId="52269"/>
    <cellStyle name="Currency 4 9 4 2 7" xfId="56546"/>
    <cellStyle name="Currency 4 9 4 2 8" xfId="27401"/>
    <cellStyle name="Currency 4 9 4 2 9" xfId="61961"/>
    <cellStyle name="Currency 4 9 4 3" xfId="17754"/>
    <cellStyle name="Currency 4 9 4 3 2" xfId="27402"/>
    <cellStyle name="Currency 4 9 4 4" xfId="17755"/>
    <cellStyle name="Currency 4 9 4 4 2" xfId="27403"/>
    <cellStyle name="Currency 4 9 4 5" xfId="17756"/>
    <cellStyle name="Currency 4 9 4 5 2" xfId="32226"/>
    <cellStyle name="Currency 4 9 4 6" xfId="17757"/>
    <cellStyle name="Currency 4 9 4 6 2" xfId="34133"/>
    <cellStyle name="Currency 4 9 4 7" xfId="17758"/>
    <cellStyle name="Currency 4 9 4 7 2" xfId="38062"/>
    <cellStyle name="Currency 4 9 4 8" xfId="17759"/>
    <cellStyle name="Currency 4 9 4 8 2" xfId="42079"/>
    <cellStyle name="Currency 4 9 4 9" xfId="46215"/>
    <cellStyle name="Currency 4 9 5" xfId="17760"/>
    <cellStyle name="Currency 4 9 5 2" xfId="17761"/>
    <cellStyle name="Currency 4 9 5 2 2" xfId="35178"/>
    <cellStyle name="Currency 4 9 5 3" xfId="17762"/>
    <cellStyle name="Currency 4 9 5 3 2" xfId="39084"/>
    <cellStyle name="Currency 4 9 5 4" xfId="17763"/>
    <cellStyle name="Currency 4 9 5 4 2" xfId="43117"/>
    <cellStyle name="Currency 4 9 5 5" xfId="47237"/>
    <cellStyle name="Currency 4 9 5 6" xfId="51356"/>
    <cellStyle name="Currency 4 9 5 7" xfId="55646"/>
    <cellStyle name="Currency 4 9 5 8" xfId="27404"/>
    <cellStyle name="Currency 4 9 5 9" xfId="61962"/>
    <cellStyle name="Currency 4 9 6" xfId="17764"/>
    <cellStyle name="Currency 4 9 6 2" xfId="27405"/>
    <cellStyle name="Currency 4 9 7" xfId="17765"/>
    <cellStyle name="Currency 4 9 7 2" xfId="27406"/>
    <cellStyle name="Currency 4 9 8" xfId="17766"/>
    <cellStyle name="Currency 4 9 8 2" xfId="32219"/>
    <cellStyle name="Currency 4 9 9" xfId="17767"/>
    <cellStyle name="Currency 4 9 9 2" xfId="33201"/>
    <cellStyle name="Currency 4_ PDR" xfId="17768"/>
    <cellStyle name="Currency 40" xfId="17769"/>
    <cellStyle name="Currency 40 10" xfId="50764"/>
    <cellStyle name="Currency 40 11" xfId="55054"/>
    <cellStyle name="Currency 40 12" xfId="27407"/>
    <cellStyle name="Currency 40 13" xfId="61963"/>
    <cellStyle name="Currency 40 2" xfId="17770"/>
    <cellStyle name="Currency 40 2 2" xfId="17771"/>
    <cellStyle name="Currency 40 2 2 2" xfId="36509"/>
    <cellStyle name="Currency 40 2 3" xfId="17772"/>
    <cellStyle name="Currency 40 2 3 2" xfId="40415"/>
    <cellStyle name="Currency 40 2 4" xfId="17773"/>
    <cellStyle name="Currency 40 2 4 2" xfId="44476"/>
    <cellStyle name="Currency 40 2 5" xfId="48568"/>
    <cellStyle name="Currency 40 2 6" xfId="52715"/>
    <cellStyle name="Currency 40 2 7" xfId="56977"/>
    <cellStyle name="Currency 40 2 8" xfId="27408"/>
    <cellStyle name="Currency 40 2 9" xfId="61964"/>
    <cellStyle name="Currency 40 3" xfId="17774"/>
    <cellStyle name="Currency 40 3 2" xfId="27409"/>
    <cellStyle name="Currency 40 4" xfId="17775"/>
    <cellStyle name="Currency 40 4 2" xfId="27410"/>
    <cellStyle name="Currency 40 5" xfId="17776"/>
    <cellStyle name="Currency 40 5 2" xfId="32227"/>
    <cellStyle name="Currency 40 6" xfId="17777"/>
    <cellStyle name="Currency 40 6 2" xfId="34586"/>
    <cellStyle name="Currency 40 7" xfId="17778"/>
    <cellStyle name="Currency 40 7 2" xfId="38492"/>
    <cellStyle name="Currency 40 8" xfId="17779"/>
    <cellStyle name="Currency 40 8 2" xfId="42525"/>
    <cellStyle name="Currency 40 9" xfId="46645"/>
    <cellStyle name="Currency 41" xfId="17780"/>
    <cellStyle name="Currency 41 10" xfId="50814"/>
    <cellStyle name="Currency 41 11" xfId="55104"/>
    <cellStyle name="Currency 41 12" xfId="27411"/>
    <cellStyle name="Currency 41 13" xfId="61965"/>
    <cellStyle name="Currency 41 2" xfId="17781"/>
    <cellStyle name="Currency 41 2 2" xfId="17782"/>
    <cellStyle name="Currency 41 2 2 2" xfId="36559"/>
    <cellStyle name="Currency 41 2 3" xfId="17783"/>
    <cellStyle name="Currency 41 2 3 2" xfId="40465"/>
    <cellStyle name="Currency 41 2 4" xfId="17784"/>
    <cellStyle name="Currency 41 2 4 2" xfId="44526"/>
    <cellStyle name="Currency 41 2 5" xfId="48618"/>
    <cellStyle name="Currency 41 2 6" xfId="52765"/>
    <cellStyle name="Currency 41 2 7" xfId="57027"/>
    <cellStyle name="Currency 41 2 8" xfId="27412"/>
    <cellStyle name="Currency 41 2 9" xfId="61966"/>
    <cellStyle name="Currency 41 3" xfId="17785"/>
    <cellStyle name="Currency 41 3 2" xfId="27413"/>
    <cellStyle name="Currency 41 4" xfId="17786"/>
    <cellStyle name="Currency 41 4 2" xfId="27414"/>
    <cellStyle name="Currency 41 5" xfId="17787"/>
    <cellStyle name="Currency 41 5 2" xfId="32228"/>
    <cellStyle name="Currency 41 6" xfId="17788"/>
    <cellStyle name="Currency 41 6 2" xfId="34636"/>
    <cellStyle name="Currency 41 7" xfId="17789"/>
    <cellStyle name="Currency 41 7 2" xfId="38542"/>
    <cellStyle name="Currency 41 8" xfId="17790"/>
    <cellStyle name="Currency 41 8 2" xfId="42575"/>
    <cellStyle name="Currency 41 9" xfId="46695"/>
    <cellStyle name="Currency 42" xfId="17791"/>
    <cellStyle name="Currency 42 10" xfId="50872"/>
    <cellStyle name="Currency 42 11" xfId="55162"/>
    <cellStyle name="Currency 42 12" xfId="27415"/>
    <cellStyle name="Currency 42 13" xfId="61967"/>
    <cellStyle name="Currency 42 2" xfId="17792"/>
    <cellStyle name="Currency 42 2 2" xfId="17793"/>
    <cellStyle name="Currency 42 2 2 2" xfId="36617"/>
    <cellStyle name="Currency 42 2 3" xfId="17794"/>
    <cellStyle name="Currency 42 2 3 2" xfId="40523"/>
    <cellStyle name="Currency 42 2 4" xfId="17795"/>
    <cellStyle name="Currency 42 2 4 2" xfId="44584"/>
    <cellStyle name="Currency 42 2 5" xfId="48676"/>
    <cellStyle name="Currency 42 2 6" xfId="52823"/>
    <cellStyle name="Currency 42 2 7" xfId="57085"/>
    <cellStyle name="Currency 42 2 8" xfId="27416"/>
    <cellStyle name="Currency 42 2 9" xfId="61968"/>
    <cellStyle name="Currency 42 3" xfId="17796"/>
    <cellStyle name="Currency 42 3 2" xfId="27417"/>
    <cellStyle name="Currency 42 4" xfId="17797"/>
    <cellStyle name="Currency 42 4 2" xfId="27418"/>
    <cellStyle name="Currency 42 5" xfId="17798"/>
    <cellStyle name="Currency 42 5 2" xfId="32229"/>
    <cellStyle name="Currency 42 6" xfId="17799"/>
    <cellStyle name="Currency 42 6 2" xfId="34694"/>
    <cellStyle name="Currency 42 7" xfId="17800"/>
    <cellStyle name="Currency 42 7 2" xfId="38600"/>
    <cellStyle name="Currency 42 8" xfId="17801"/>
    <cellStyle name="Currency 42 8 2" xfId="42633"/>
    <cellStyle name="Currency 42 9" xfId="46753"/>
    <cellStyle name="Currency 43" xfId="17802"/>
    <cellStyle name="Currency 43 10" xfId="50824"/>
    <cellStyle name="Currency 43 11" xfId="55114"/>
    <cellStyle name="Currency 43 12" xfId="27419"/>
    <cellStyle name="Currency 43 13" xfId="61969"/>
    <cellStyle name="Currency 43 2" xfId="17803"/>
    <cellStyle name="Currency 43 2 2" xfId="17804"/>
    <cellStyle name="Currency 43 2 2 2" xfId="36569"/>
    <cellStyle name="Currency 43 2 3" xfId="17805"/>
    <cellStyle name="Currency 43 2 3 2" xfId="40475"/>
    <cellStyle name="Currency 43 2 4" xfId="17806"/>
    <cellStyle name="Currency 43 2 4 2" xfId="44536"/>
    <cellStyle name="Currency 43 2 5" xfId="48628"/>
    <cellStyle name="Currency 43 2 6" xfId="52775"/>
    <cellStyle name="Currency 43 2 7" xfId="57037"/>
    <cellStyle name="Currency 43 2 8" xfId="27420"/>
    <cellStyle name="Currency 43 2 9" xfId="61970"/>
    <cellStyle name="Currency 43 3" xfId="17807"/>
    <cellStyle name="Currency 43 3 2" xfId="27421"/>
    <cellStyle name="Currency 43 4" xfId="17808"/>
    <cellStyle name="Currency 43 4 2" xfId="27422"/>
    <cellStyle name="Currency 43 5" xfId="17809"/>
    <cellStyle name="Currency 43 5 2" xfId="32230"/>
    <cellStyle name="Currency 43 6" xfId="17810"/>
    <cellStyle name="Currency 43 6 2" xfId="34646"/>
    <cellStyle name="Currency 43 7" xfId="17811"/>
    <cellStyle name="Currency 43 7 2" xfId="38552"/>
    <cellStyle name="Currency 43 8" xfId="17812"/>
    <cellStyle name="Currency 43 8 2" xfId="42585"/>
    <cellStyle name="Currency 43 9" xfId="46705"/>
    <cellStyle name="Currency 44" xfId="17813"/>
    <cellStyle name="Currency 44 10" xfId="50826"/>
    <cellStyle name="Currency 44 11" xfId="55116"/>
    <cellStyle name="Currency 44 12" xfId="27423"/>
    <cellStyle name="Currency 44 13" xfId="61971"/>
    <cellStyle name="Currency 44 2" xfId="17814"/>
    <cellStyle name="Currency 44 2 2" xfId="17815"/>
    <cellStyle name="Currency 44 2 2 2" xfId="36571"/>
    <cellStyle name="Currency 44 2 3" xfId="17816"/>
    <cellStyle name="Currency 44 2 3 2" xfId="40477"/>
    <cellStyle name="Currency 44 2 4" xfId="17817"/>
    <cellStyle name="Currency 44 2 4 2" xfId="44538"/>
    <cellStyle name="Currency 44 2 5" xfId="48630"/>
    <cellStyle name="Currency 44 2 6" xfId="52777"/>
    <cellStyle name="Currency 44 2 7" xfId="57039"/>
    <cellStyle name="Currency 44 2 8" xfId="27424"/>
    <cellStyle name="Currency 44 2 9" xfId="61972"/>
    <cellStyle name="Currency 44 3" xfId="17818"/>
    <cellStyle name="Currency 44 3 2" xfId="27425"/>
    <cellStyle name="Currency 44 4" xfId="17819"/>
    <cellStyle name="Currency 44 4 2" xfId="27426"/>
    <cellStyle name="Currency 44 5" xfId="17820"/>
    <cellStyle name="Currency 44 5 2" xfId="32231"/>
    <cellStyle name="Currency 44 6" xfId="17821"/>
    <cellStyle name="Currency 44 6 2" xfId="34648"/>
    <cellStyle name="Currency 44 7" xfId="17822"/>
    <cellStyle name="Currency 44 7 2" xfId="38554"/>
    <cellStyle name="Currency 44 8" xfId="17823"/>
    <cellStyle name="Currency 44 8 2" xfId="42587"/>
    <cellStyle name="Currency 44 9" xfId="46707"/>
    <cellStyle name="Currency 45" xfId="17824"/>
    <cellStyle name="Currency 45 10" xfId="50825"/>
    <cellStyle name="Currency 45 11" xfId="55115"/>
    <cellStyle name="Currency 45 12" xfId="27427"/>
    <cellStyle name="Currency 45 13" xfId="61973"/>
    <cellStyle name="Currency 45 2" xfId="17825"/>
    <cellStyle name="Currency 45 2 2" xfId="17826"/>
    <cellStyle name="Currency 45 2 2 2" xfId="36570"/>
    <cellStyle name="Currency 45 2 3" xfId="17827"/>
    <cellStyle name="Currency 45 2 3 2" xfId="40476"/>
    <cellStyle name="Currency 45 2 4" xfId="17828"/>
    <cellStyle name="Currency 45 2 4 2" xfId="44537"/>
    <cellStyle name="Currency 45 2 5" xfId="48629"/>
    <cellStyle name="Currency 45 2 6" xfId="52776"/>
    <cellStyle name="Currency 45 2 7" xfId="57038"/>
    <cellStyle name="Currency 45 2 8" xfId="27428"/>
    <cellStyle name="Currency 45 2 9" xfId="61974"/>
    <cellStyle name="Currency 45 3" xfId="17829"/>
    <cellStyle name="Currency 45 3 2" xfId="27429"/>
    <cellStyle name="Currency 45 4" xfId="17830"/>
    <cellStyle name="Currency 45 4 2" xfId="27430"/>
    <cellStyle name="Currency 45 5" xfId="17831"/>
    <cellStyle name="Currency 45 5 2" xfId="32232"/>
    <cellStyle name="Currency 45 6" xfId="17832"/>
    <cellStyle name="Currency 45 6 2" xfId="34647"/>
    <cellStyle name="Currency 45 7" xfId="17833"/>
    <cellStyle name="Currency 45 7 2" xfId="38553"/>
    <cellStyle name="Currency 45 8" xfId="17834"/>
    <cellStyle name="Currency 45 8 2" xfId="42586"/>
    <cellStyle name="Currency 45 9" xfId="46706"/>
    <cellStyle name="Currency 46" xfId="17835"/>
    <cellStyle name="Currency 46 10" xfId="50827"/>
    <cellStyle name="Currency 46 11" xfId="55117"/>
    <cellStyle name="Currency 46 12" xfId="27431"/>
    <cellStyle name="Currency 46 13" xfId="61975"/>
    <cellStyle name="Currency 46 2" xfId="17836"/>
    <cellStyle name="Currency 46 2 2" xfId="17837"/>
    <cellStyle name="Currency 46 2 2 2" xfId="36572"/>
    <cellStyle name="Currency 46 2 3" xfId="17838"/>
    <cellStyle name="Currency 46 2 3 2" xfId="40478"/>
    <cellStyle name="Currency 46 2 4" xfId="17839"/>
    <cellStyle name="Currency 46 2 4 2" xfId="44539"/>
    <cellStyle name="Currency 46 2 5" xfId="48631"/>
    <cellStyle name="Currency 46 2 6" xfId="52778"/>
    <cellStyle name="Currency 46 2 7" xfId="57040"/>
    <cellStyle name="Currency 46 2 8" xfId="27432"/>
    <cellStyle name="Currency 46 2 9" xfId="61976"/>
    <cellStyle name="Currency 46 3" xfId="17840"/>
    <cellStyle name="Currency 46 3 2" xfId="27433"/>
    <cellStyle name="Currency 46 4" xfId="17841"/>
    <cellStyle name="Currency 46 4 2" xfId="27434"/>
    <cellStyle name="Currency 46 5" xfId="17842"/>
    <cellStyle name="Currency 46 5 2" xfId="32233"/>
    <cellStyle name="Currency 46 6" xfId="17843"/>
    <cellStyle name="Currency 46 6 2" xfId="34649"/>
    <cellStyle name="Currency 46 7" xfId="17844"/>
    <cellStyle name="Currency 46 7 2" xfId="38555"/>
    <cellStyle name="Currency 46 8" xfId="17845"/>
    <cellStyle name="Currency 46 8 2" xfId="42588"/>
    <cellStyle name="Currency 46 9" xfId="46708"/>
    <cellStyle name="Currency 47" xfId="17846"/>
    <cellStyle name="Currency 47 10" xfId="50929"/>
    <cellStyle name="Currency 47 11" xfId="55219"/>
    <cellStyle name="Currency 47 12" xfId="27435"/>
    <cellStyle name="Currency 47 13" xfId="61977"/>
    <cellStyle name="Currency 47 2" xfId="17847"/>
    <cellStyle name="Currency 47 2 2" xfId="17848"/>
    <cellStyle name="Currency 47 2 2 2" xfId="36675"/>
    <cellStyle name="Currency 47 2 3" xfId="17849"/>
    <cellStyle name="Currency 47 2 3 2" xfId="40580"/>
    <cellStyle name="Currency 47 2 4" xfId="17850"/>
    <cellStyle name="Currency 47 2 4 2" xfId="44641"/>
    <cellStyle name="Currency 47 2 5" xfId="48733"/>
    <cellStyle name="Currency 47 2 6" xfId="52880"/>
    <cellStyle name="Currency 47 2 7" xfId="57142"/>
    <cellStyle name="Currency 47 2 8" xfId="27436"/>
    <cellStyle name="Currency 47 2 9" xfId="61978"/>
    <cellStyle name="Currency 47 3" xfId="17851"/>
    <cellStyle name="Currency 47 3 2" xfId="27437"/>
    <cellStyle name="Currency 47 4" xfId="17852"/>
    <cellStyle name="Currency 47 4 2" xfId="27438"/>
    <cellStyle name="Currency 47 5" xfId="17853"/>
    <cellStyle name="Currency 47 5 2" xfId="32234"/>
    <cellStyle name="Currency 47 6" xfId="17854"/>
    <cellStyle name="Currency 47 6 2" xfId="34751"/>
    <cellStyle name="Currency 47 7" xfId="17855"/>
    <cellStyle name="Currency 47 7 2" xfId="38657"/>
    <cellStyle name="Currency 47 8" xfId="17856"/>
    <cellStyle name="Currency 47 8 2" xfId="42690"/>
    <cellStyle name="Currency 47 9" xfId="46810"/>
    <cellStyle name="Currency 48" xfId="17857"/>
    <cellStyle name="Currency 48 10" xfId="50883"/>
    <cellStyle name="Currency 48 11" xfId="55173"/>
    <cellStyle name="Currency 48 12" xfId="27439"/>
    <cellStyle name="Currency 48 13" xfId="61979"/>
    <cellStyle name="Currency 48 2" xfId="17858"/>
    <cellStyle name="Currency 48 2 2" xfId="17859"/>
    <cellStyle name="Currency 48 2 2 2" xfId="36629"/>
    <cellStyle name="Currency 48 2 3" xfId="17860"/>
    <cellStyle name="Currency 48 2 3 2" xfId="40534"/>
    <cellStyle name="Currency 48 2 4" xfId="17861"/>
    <cellStyle name="Currency 48 2 4 2" xfId="44595"/>
    <cellStyle name="Currency 48 2 5" xfId="48687"/>
    <cellStyle name="Currency 48 2 6" xfId="52834"/>
    <cellStyle name="Currency 48 2 7" xfId="57096"/>
    <cellStyle name="Currency 48 2 8" xfId="27440"/>
    <cellStyle name="Currency 48 2 9" xfId="61980"/>
    <cellStyle name="Currency 48 3" xfId="17862"/>
    <cellStyle name="Currency 48 3 2" xfId="27441"/>
    <cellStyle name="Currency 48 4" xfId="17863"/>
    <cellStyle name="Currency 48 4 2" xfId="27442"/>
    <cellStyle name="Currency 48 5" xfId="17864"/>
    <cellStyle name="Currency 48 5 2" xfId="32235"/>
    <cellStyle name="Currency 48 6" xfId="17865"/>
    <cellStyle name="Currency 48 6 2" xfId="34705"/>
    <cellStyle name="Currency 48 7" xfId="17866"/>
    <cellStyle name="Currency 48 7 2" xfId="38611"/>
    <cellStyle name="Currency 48 8" xfId="17867"/>
    <cellStyle name="Currency 48 8 2" xfId="42644"/>
    <cellStyle name="Currency 48 9" xfId="46764"/>
    <cellStyle name="Currency 49" xfId="17868"/>
    <cellStyle name="Currency 49 10" xfId="50884"/>
    <cellStyle name="Currency 49 11" xfId="55174"/>
    <cellStyle name="Currency 49 12" xfId="27443"/>
    <cellStyle name="Currency 49 13" xfId="61981"/>
    <cellStyle name="Currency 49 2" xfId="17869"/>
    <cellStyle name="Currency 49 2 2" xfId="17870"/>
    <cellStyle name="Currency 49 2 2 2" xfId="36630"/>
    <cellStyle name="Currency 49 2 3" xfId="17871"/>
    <cellStyle name="Currency 49 2 3 2" xfId="40535"/>
    <cellStyle name="Currency 49 2 4" xfId="17872"/>
    <cellStyle name="Currency 49 2 4 2" xfId="44596"/>
    <cellStyle name="Currency 49 2 5" xfId="48688"/>
    <cellStyle name="Currency 49 2 6" xfId="52835"/>
    <cellStyle name="Currency 49 2 7" xfId="57097"/>
    <cellStyle name="Currency 49 2 8" xfId="27444"/>
    <cellStyle name="Currency 49 2 9" xfId="61982"/>
    <cellStyle name="Currency 49 3" xfId="17873"/>
    <cellStyle name="Currency 49 3 2" xfId="27445"/>
    <cellStyle name="Currency 49 4" xfId="17874"/>
    <cellStyle name="Currency 49 4 2" xfId="27446"/>
    <cellStyle name="Currency 49 5" xfId="17875"/>
    <cellStyle name="Currency 49 5 2" xfId="32236"/>
    <cellStyle name="Currency 49 6" xfId="17876"/>
    <cellStyle name="Currency 49 6 2" xfId="34706"/>
    <cellStyle name="Currency 49 7" xfId="17877"/>
    <cellStyle name="Currency 49 7 2" xfId="38612"/>
    <cellStyle name="Currency 49 8" xfId="17878"/>
    <cellStyle name="Currency 49 8 2" xfId="42645"/>
    <cellStyle name="Currency 49 9" xfId="46765"/>
    <cellStyle name="Currency 5" xfId="17879"/>
    <cellStyle name="Currency 5 10" xfId="17880"/>
    <cellStyle name="Currency 5 10 10" xfId="50394"/>
    <cellStyle name="Currency 5 10 11" xfId="54686"/>
    <cellStyle name="Currency 5 10 12" xfId="27448"/>
    <cellStyle name="Currency 5 10 13" xfId="61984"/>
    <cellStyle name="Currency 5 10 2" xfId="17881"/>
    <cellStyle name="Currency 5 10 2 2" xfId="17882"/>
    <cellStyle name="Currency 5 10 2 2 2" xfId="36140"/>
    <cellStyle name="Currency 5 10 2 3" xfId="17883"/>
    <cellStyle name="Currency 5 10 2 3 2" xfId="40046"/>
    <cellStyle name="Currency 5 10 2 4" xfId="17884"/>
    <cellStyle name="Currency 5 10 2 4 2" xfId="44107"/>
    <cellStyle name="Currency 5 10 2 5" xfId="48199"/>
    <cellStyle name="Currency 5 10 2 6" xfId="52346"/>
    <cellStyle name="Currency 5 10 2 7" xfId="56608"/>
    <cellStyle name="Currency 5 10 2 8" xfId="27449"/>
    <cellStyle name="Currency 5 10 2 9" xfId="61985"/>
    <cellStyle name="Currency 5 10 3" xfId="17885"/>
    <cellStyle name="Currency 5 10 3 2" xfId="27450"/>
    <cellStyle name="Currency 5 10 4" xfId="17886"/>
    <cellStyle name="Currency 5 10 4 2" xfId="27451"/>
    <cellStyle name="Currency 5 10 5" xfId="17887"/>
    <cellStyle name="Currency 5 10 5 2" xfId="32238"/>
    <cellStyle name="Currency 5 10 6" xfId="17888"/>
    <cellStyle name="Currency 5 10 6 2" xfId="34218"/>
    <cellStyle name="Currency 5 10 7" xfId="17889"/>
    <cellStyle name="Currency 5 10 7 2" xfId="38124"/>
    <cellStyle name="Currency 5 10 8" xfId="17890"/>
    <cellStyle name="Currency 5 10 8 2" xfId="42156"/>
    <cellStyle name="Currency 5 10 9" xfId="46277"/>
    <cellStyle name="Currency 5 11" xfId="17891"/>
    <cellStyle name="Currency 5 11 10" xfId="50396"/>
    <cellStyle name="Currency 5 11 11" xfId="54688"/>
    <cellStyle name="Currency 5 11 12" xfId="27452"/>
    <cellStyle name="Currency 5 11 13" xfId="61986"/>
    <cellStyle name="Currency 5 11 2" xfId="17892"/>
    <cellStyle name="Currency 5 11 2 2" xfId="17893"/>
    <cellStyle name="Currency 5 11 2 2 2" xfId="36142"/>
    <cellStyle name="Currency 5 11 2 3" xfId="17894"/>
    <cellStyle name="Currency 5 11 2 3 2" xfId="40048"/>
    <cellStyle name="Currency 5 11 2 4" xfId="17895"/>
    <cellStyle name="Currency 5 11 2 4 2" xfId="44109"/>
    <cellStyle name="Currency 5 11 2 5" xfId="48201"/>
    <cellStyle name="Currency 5 11 2 6" xfId="52348"/>
    <cellStyle name="Currency 5 11 2 7" xfId="56610"/>
    <cellStyle name="Currency 5 11 2 8" xfId="27453"/>
    <cellStyle name="Currency 5 11 2 9" xfId="61987"/>
    <cellStyle name="Currency 5 11 3" xfId="17896"/>
    <cellStyle name="Currency 5 11 3 2" xfId="27454"/>
    <cellStyle name="Currency 5 11 4" xfId="17897"/>
    <cellStyle name="Currency 5 11 4 2" xfId="27455"/>
    <cellStyle name="Currency 5 11 5" xfId="17898"/>
    <cellStyle name="Currency 5 11 5 2" xfId="32239"/>
    <cellStyle name="Currency 5 11 6" xfId="17899"/>
    <cellStyle name="Currency 5 11 6 2" xfId="34220"/>
    <cellStyle name="Currency 5 11 7" xfId="17900"/>
    <cellStyle name="Currency 5 11 7 2" xfId="38126"/>
    <cellStyle name="Currency 5 11 8" xfId="17901"/>
    <cellStyle name="Currency 5 11 8 2" xfId="42158"/>
    <cellStyle name="Currency 5 11 9" xfId="46279"/>
    <cellStyle name="Currency 5 12" xfId="17902"/>
    <cellStyle name="Currency 5 12 10" xfId="50410"/>
    <cellStyle name="Currency 5 12 11" xfId="54702"/>
    <cellStyle name="Currency 5 12 12" xfId="27456"/>
    <cellStyle name="Currency 5 12 13" xfId="61988"/>
    <cellStyle name="Currency 5 12 2" xfId="17903"/>
    <cellStyle name="Currency 5 12 2 2" xfId="17904"/>
    <cellStyle name="Currency 5 12 2 2 2" xfId="36156"/>
    <cellStyle name="Currency 5 12 2 3" xfId="17905"/>
    <cellStyle name="Currency 5 12 2 3 2" xfId="40062"/>
    <cellStyle name="Currency 5 12 2 4" xfId="17906"/>
    <cellStyle name="Currency 5 12 2 4 2" xfId="44123"/>
    <cellStyle name="Currency 5 12 2 5" xfId="48215"/>
    <cellStyle name="Currency 5 12 2 6" xfId="52362"/>
    <cellStyle name="Currency 5 12 2 7" xfId="56624"/>
    <cellStyle name="Currency 5 12 2 8" xfId="27457"/>
    <cellStyle name="Currency 5 12 2 9" xfId="61989"/>
    <cellStyle name="Currency 5 12 3" xfId="17907"/>
    <cellStyle name="Currency 5 12 3 2" xfId="27458"/>
    <cellStyle name="Currency 5 12 4" xfId="17908"/>
    <cellStyle name="Currency 5 12 4 2" xfId="27459"/>
    <cellStyle name="Currency 5 12 5" xfId="17909"/>
    <cellStyle name="Currency 5 12 5 2" xfId="32240"/>
    <cellStyle name="Currency 5 12 6" xfId="17910"/>
    <cellStyle name="Currency 5 12 6 2" xfId="34234"/>
    <cellStyle name="Currency 5 12 7" xfId="17911"/>
    <cellStyle name="Currency 5 12 7 2" xfId="38140"/>
    <cellStyle name="Currency 5 12 8" xfId="17912"/>
    <cellStyle name="Currency 5 12 8 2" xfId="42172"/>
    <cellStyle name="Currency 5 12 9" xfId="46293"/>
    <cellStyle name="Currency 5 13" xfId="17913"/>
    <cellStyle name="Currency 5 13 10" xfId="50428"/>
    <cellStyle name="Currency 5 13 11" xfId="54720"/>
    <cellStyle name="Currency 5 13 12" xfId="27460"/>
    <cellStyle name="Currency 5 13 13" xfId="61990"/>
    <cellStyle name="Currency 5 13 2" xfId="17914"/>
    <cellStyle name="Currency 5 13 2 2" xfId="17915"/>
    <cellStyle name="Currency 5 13 2 2 2" xfId="36174"/>
    <cellStyle name="Currency 5 13 2 3" xfId="17916"/>
    <cellStyle name="Currency 5 13 2 3 2" xfId="40080"/>
    <cellStyle name="Currency 5 13 2 4" xfId="17917"/>
    <cellStyle name="Currency 5 13 2 4 2" xfId="44141"/>
    <cellStyle name="Currency 5 13 2 5" xfId="48233"/>
    <cellStyle name="Currency 5 13 2 6" xfId="52380"/>
    <cellStyle name="Currency 5 13 2 7" xfId="56642"/>
    <cellStyle name="Currency 5 13 2 8" xfId="27461"/>
    <cellStyle name="Currency 5 13 2 9" xfId="61991"/>
    <cellStyle name="Currency 5 13 3" xfId="17918"/>
    <cellStyle name="Currency 5 13 3 2" xfId="27462"/>
    <cellStyle name="Currency 5 13 4" xfId="17919"/>
    <cellStyle name="Currency 5 13 4 2" xfId="27463"/>
    <cellStyle name="Currency 5 13 5" xfId="17920"/>
    <cellStyle name="Currency 5 13 5 2" xfId="32241"/>
    <cellStyle name="Currency 5 13 6" xfId="17921"/>
    <cellStyle name="Currency 5 13 6 2" xfId="34252"/>
    <cellStyle name="Currency 5 13 7" xfId="17922"/>
    <cellStyle name="Currency 5 13 7 2" xfId="38158"/>
    <cellStyle name="Currency 5 13 8" xfId="17923"/>
    <cellStyle name="Currency 5 13 8 2" xfId="42190"/>
    <cellStyle name="Currency 5 13 9" xfId="46311"/>
    <cellStyle name="Currency 5 14" xfId="17924"/>
    <cellStyle name="Currency 5 14 10" xfId="50442"/>
    <cellStyle name="Currency 5 14 11" xfId="54734"/>
    <cellStyle name="Currency 5 14 12" xfId="27464"/>
    <cellStyle name="Currency 5 14 13" xfId="61992"/>
    <cellStyle name="Currency 5 14 2" xfId="17925"/>
    <cellStyle name="Currency 5 14 2 2" xfId="17926"/>
    <cellStyle name="Currency 5 14 2 2 2" xfId="36188"/>
    <cellStyle name="Currency 5 14 2 3" xfId="17927"/>
    <cellStyle name="Currency 5 14 2 3 2" xfId="40094"/>
    <cellStyle name="Currency 5 14 2 4" xfId="17928"/>
    <cellStyle name="Currency 5 14 2 4 2" xfId="44155"/>
    <cellStyle name="Currency 5 14 2 5" xfId="48247"/>
    <cellStyle name="Currency 5 14 2 6" xfId="52394"/>
    <cellStyle name="Currency 5 14 2 7" xfId="56656"/>
    <cellStyle name="Currency 5 14 2 8" xfId="27465"/>
    <cellStyle name="Currency 5 14 2 9" xfId="61993"/>
    <cellStyle name="Currency 5 14 3" xfId="17929"/>
    <cellStyle name="Currency 5 14 3 2" xfId="27466"/>
    <cellStyle name="Currency 5 14 4" xfId="17930"/>
    <cellStyle name="Currency 5 14 4 2" xfId="27467"/>
    <cellStyle name="Currency 5 14 5" xfId="17931"/>
    <cellStyle name="Currency 5 14 5 2" xfId="32242"/>
    <cellStyle name="Currency 5 14 6" xfId="17932"/>
    <cellStyle name="Currency 5 14 6 2" xfId="34266"/>
    <cellStyle name="Currency 5 14 7" xfId="17933"/>
    <cellStyle name="Currency 5 14 7 2" xfId="38172"/>
    <cellStyle name="Currency 5 14 8" xfId="17934"/>
    <cellStyle name="Currency 5 14 8 2" xfId="42204"/>
    <cellStyle name="Currency 5 14 9" xfId="46325"/>
    <cellStyle name="Currency 5 15" xfId="17935"/>
    <cellStyle name="Currency 5 15 10" xfId="50493"/>
    <cellStyle name="Currency 5 15 11" xfId="54785"/>
    <cellStyle name="Currency 5 15 12" xfId="27468"/>
    <cellStyle name="Currency 5 15 13" xfId="61994"/>
    <cellStyle name="Currency 5 15 2" xfId="17936"/>
    <cellStyle name="Currency 5 15 2 2" xfId="17937"/>
    <cellStyle name="Currency 5 15 2 2 2" xfId="36239"/>
    <cellStyle name="Currency 5 15 2 3" xfId="17938"/>
    <cellStyle name="Currency 5 15 2 3 2" xfId="40145"/>
    <cellStyle name="Currency 5 15 2 4" xfId="17939"/>
    <cellStyle name="Currency 5 15 2 4 2" xfId="44206"/>
    <cellStyle name="Currency 5 15 2 5" xfId="48298"/>
    <cellStyle name="Currency 5 15 2 6" xfId="52445"/>
    <cellStyle name="Currency 5 15 2 7" xfId="56707"/>
    <cellStyle name="Currency 5 15 2 8" xfId="27469"/>
    <cellStyle name="Currency 5 15 2 9" xfId="61995"/>
    <cellStyle name="Currency 5 15 3" xfId="17940"/>
    <cellStyle name="Currency 5 15 3 2" xfId="27470"/>
    <cellStyle name="Currency 5 15 4" xfId="17941"/>
    <cellStyle name="Currency 5 15 4 2" xfId="27471"/>
    <cellStyle name="Currency 5 15 5" xfId="17942"/>
    <cellStyle name="Currency 5 15 5 2" xfId="32243"/>
    <cellStyle name="Currency 5 15 6" xfId="17943"/>
    <cellStyle name="Currency 5 15 6 2" xfId="34317"/>
    <cellStyle name="Currency 5 15 7" xfId="17944"/>
    <cellStyle name="Currency 5 15 7 2" xfId="38223"/>
    <cellStyle name="Currency 5 15 8" xfId="17945"/>
    <cellStyle name="Currency 5 15 8 2" xfId="42255"/>
    <cellStyle name="Currency 5 15 9" xfId="46376"/>
    <cellStyle name="Currency 5 16" xfId="17946"/>
    <cellStyle name="Currency 5 16 10" xfId="50547"/>
    <cellStyle name="Currency 5 16 11" xfId="54839"/>
    <cellStyle name="Currency 5 16 12" xfId="27472"/>
    <cellStyle name="Currency 5 16 13" xfId="61996"/>
    <cellStyle name="Currency 5 16 2" xfId="17947"/>
    <cellStyle name="Currency 5 16 2 2" xfId="17948"/>
    <cellStyle name="Currency 5 16 2 2 2" xfId="36293"/>
    <cellStyle name="Currency 5 16 2 3" xfId="17949"/>
    <cellStyle name="Currency 5 16 2 3 2" xfId="40199"/>
    <cellStyle name="Currency 5 16 2 4" xfId="17950"/>
    <cellStyle name="Currency 5 16 2 4 2" xfId="44260"/>
    <cellStyle name="Currency 5 16 2 5" xfId="48352"/>
    <cellStyle name="Currency 5 16 2 6" xfId="52499"/>
    <cellStyle name="Currency 5 16 2 7" xfId="56761"/>
    <cellStyle name="Currency 5 16 2 8" xfId="27473"/>
    <cellStyle name="Currency 5 16 2 9" xfId="61997"/>
    <cellStyle name="Currency 5 16 3" xfId="17951"/>
    <cellStyle name="Currency 5 16 3 2" xfId="27474"/>
    <cellStyle name="Currency 5 16 4" xfId="17952"/>
    <cellStyle name="Currency 5 16 4 2" xfId="27475"/>
    <cellStyle name="Currency 5 16 5" xfId="17953"/>
    <cellStyle name="Currency 5 16 5 2" xfId="32244"/>
    <cellStyle name="Currency 5 16 6" xfId="17954"/>
    <cellStyle name="Currency 5 16 6 2" xfId="34371"/>
    <cellStyle name="Currency 5 16 7" xfId="17955"/>
    <cellStyle name="Currency 5 16 7 2" xfId="38277"/>
    <cellStyle name="Currency 5 16 8" xfId="17956"/>
    <cellStyle name="Currency 5 16 8 2" xfId="42309"/>
    <cellStyle name="Currency 5 16 9" xfId="46430"/>
    <cellStyle name="Currency 5 17" xfId="17957"/>
    <cellStyle name="Currency 5 17 10" xfId="50601"/>
    <cellStyle name="Currency 5 17 11" xfId="54893"/>
    <cellStyle name="Currency 5 17 12" xfId="27476"/>
    <cellStyle name="Currency 5 17 13" xfId="61998"/>
    <cellStyle name="Currency 5 17 2" xfId="17958"/>
    <cellStyle name="Currency 5 17 2 2" xfId="17959"/>
    <cellStyle name="Currency 5 17 2 2 2" xfId="36347"/>
    <cellStyle name="Currency 5 17 2 3" xfId="17960"/>
    <cellStyle name="Currency 5 17 2 3 2" xfId="40253"/>
    <cellStyle name="Currency 5 17 2 4" xfId="17961"/>
    <cellStyle name="Currency 5 17 2 4 2" xfId="44314"/>
    <cellStyle name="Currency 5 17 2 5" xfId="48406"/>
    <cellStyle name="Currency 5 17 2 6" xfId="52553"/>
    <cellStyle name="Currency 5 17 2 7" xfId="56815"/>
    <cellStyle name="Currency 5 17 2 8" xfId="27477"/>
    <cellStyle name="Currency 5 17 2 9" xfId="61999"/>
    <cellStyle name="Currency 5 17 3" xfId="17962"/>
    <cellStyle name="Currency 5 17 3 2" xfId="27478"/>
    <cellStyle name="Currency 5 17 4" xfId="17963"/>
    <cellStyle name="Currency 5 17 4 2" xfId="27479"/>
    <cellStyle name="Currency 5 17 5" xfId="17964"/>
    <cellStyle name="Currency 5 17 5 2" xfId="32245"/>
    <cellStyle name="Currency 5 17 6" xfId="17965"/>
    <cellStyle name="Currency 5 17 6 2" xfId="34425"/>
    <cellStyle name="Currency 5 17 7" xfId="17966"/>
    <cellStyle name="Currency 5 17 7 2" xfId="38331"/>
    <cellStyle name="Currency 5 17 8" xfId="17967"/>
    <cellStyle name="Currency 5 17 8 2" xfId="42363"/>
    <cellStyle name="Currency 5 17 9" xfId="46484"/>
    <cellStyle name="Currency 5 18" xfId="17968"/>
    <cellStyle name="Currency 5 18 10" xfId="50653"/>
    <cellStyle name="Currency 5 18 11" xfId="54945"/>
    <cellStyle name="Currency 5 18 12" xfId="27480"/>
    <cellStyle name="Currency 5 18 13" xfId="62000"/>
    <cellStyle name="Currency 5 18 2" xfId="17969"/>
    <cellStyle name="Currency 5 18 2 2" xfId="17970"/>
    <cellStyle name="Currency 5 18 2 2 2" xfId="36399"/>
    <cellStyle name="Currency 5 18 2 3" xfId="17971"/>
    <cellStyle name="Currency 5 18 2 3 2" xfId="40305"/>
    <cellStyle name="Currency 5 18 2 4" xfId="17972"/>
    <cellStyle name="Currency 5 18 2 4 2" xfId="44366"/>
    <cellStyle name="Currency 5 18 2 5" xfId="48458"/>
    <cellStyle name="Currency 5 18 2 6" xfId="52605"/>
    <cellStyle name="Currency 5 18 2 7" xfId="56867"/>
    <cellStyle name="Currency 5 18 2 8" xfId="27481"/>
    <cellStyle name="Currency 5 18 2 9" xfId="62001"/>
    <cellStyle name="Currency 5 18 3" xfId="17973"/>
    <cellStyle name="Currency 5 18 3 2" xfId="27482"/>
    <cellStyle name="Currency 5 18 4" xfId="17974"/>
    <cellStyle name="Currency 5 18 4 2" xfId="27483"/>
    <cellStyle name="Currency 5 18 5" xfId="17975"/>
    <cellStyle name="Currency 5 18 5 2" xfId="32246"/>
    <cellStyle name="Currency 5 18 6" xfId="17976"/>
    <cellStyle name="Currency 5 18 6 2" xfId="34477"/>
    <cellStyle name="Currency 5 18 7" xfId="17977"/>
    <cellStyle name="Currency 5 18 7 2" xfId="38383"/>
    <cellStyle name="Currency 5 18 8" xfId="17978"/>
    <cellStyle name="Currency 5 18 8 2" xfId="42415"/>
    <cellStyle name="Currency 5 18 9" xfId="46536"/>
    <cellStyle name="Currency 5 19" xfId="17979"/>
    <cellStyle name="Currency 5 19 10" xfId="50707"/>
    <cellStyle name="Currency 5 19 11" xfId="54997"/>
    <cellStyle name="Currency 5 19 12" xfId="27484"/>
    <cellStyle name="Currency 5 19 13" xfId="62002"/>
    <cellStyle name="Currency 5 19 2" xfId="17980"/>
    <cellStyle name="Currency 5 19 2 2" xfId="17981"/>
    <cellStyle name="Currency 5 19 2 2 2" xfId="36452"/>
    <cellStyle name="Currency 5 19 2 3" xfId="17982"/>
    <cellStyle name="Currency 5 19 2 3 2" xfId="40358"/>
    <cellStyle name="Currency 5 19 2 4" xfId="17983"/>
    <cellStyle name="Currency 5 19 2 4 2" xfId="44419"/>
    <cellStyle name="Currency 5 19 2 5" xfId="48511"/>
    <cellStyle name="Currency 5 19 2 6" xfId="52658"/>
    <cellStyle name="Currency 5 19 2 7" xfId="56920"/>
    <cellStyle name="Currency 5 19 2 8" xfId="27485"/>
    <cellStyle name="Currency 5 19 2 9" xfId="62003"/>
    <cellStyle name="Currency 5 19 3" xfId="17984"/>
    <cellStyle name="Currency 5 19 3 2" xfId="27486"/>
    <cellStyle name="Currency 5 19 4" xfId="17985"/>
    <cellStyle name="Currency 5 19 4 2" xfId="27487"/>
    <cellStyle name="Currency 5 19 5" xfId="17986"/>
    <cellStyle name="Currency 5 19 5 2" xfId="32247"/>
    <cellStyle name="Currency 5 19 6" xfId="17987"/>
    <cellStyle name="Currency 5 19 6 2" xfId="34529"/>
    <cellStyle name="Currency 5 19 7" xfId="17988"/>
    <cellStyle name="Currency 5 19 7 2" xfId="38435"/>
    <cellStyle name="Currency 5 19 8" xfId="17989"/>
    <cellStyle name="Currency 5 19 8 2" xfId="42468"/>
    <cellStyle name="Currency 5 19 9" xfId="46588"/>
    <cellStyle name="Currency 5 2" xfId="17990"/>
    <cellStyle name="Currency 5 2 10" xfId="17991"/>
    <cellStyle name="Currency 5 2 10 10" xfId="50761"/>
    <cellStyle name="Currency 5 2 10 11" xfId="55051"/>
    <cellStyle name="Currency 5 2 10 12" xfId="27489"/>
    <cellStyle name="Currency 5 2 10 13" xfId="62005"/>
    <cellStyle name="Currency 5 2 10 2" xfId="17992"/>
    <cellStyle name="Currency 5 2 10 2 2" xfId="17993"/>
    <cellStyle name="Currency 5 2 10 2 2 2" xfId="36506"/>
    <cellStyle name="Currency 5 2 10 2 3" xfId="17994"/>
    <cellStyle name="Currency 5 2 10 2 3 2" xfId="40412"/>
    <cellStyle name="Currency 5 2 10 2 4" xfId="17995"/>
    <cellStyle name="Currency 5 2 10 2 4 2" xfId="44473"/>
    <cellStyle name="Currency 5 2 10 2 5" xfId="48565"/>
    <cellStyle name="Currency 5 2 10 2 6" xfId="52712"/>
    <cellStyle name="Currency 5 2 10 2 7" xfId="56974"/>
    <cellStyle name="Currency 5 2 10 2 8" xfId="27490"/>
    <cellStyle name="Currency 5 2 10 2 9" xfId="62006"/>
    <cellStyle name="Currency 5 2 10 3" xfId="17996"/>
    <cellStyle name="Currency 5 2 10 3 2" xfId="27491"/>
    <cellStyle name="Currency 5 2 10 4" xfId="17997"/>
    <cellStyle name="Currency 5 2 10 4 2" xfId="27492"/>
    <cellStyle name="Currency 5 2 10 5" xfId="17998"/>
    <cellStyle name="Currency 5 2 10 5 2" xfId="32249"/>
    <cellStyle name="Currency 5 2 10 6" xfId="17999"/>
    <cellStyle name="Currency 5 2 10 6 2" xfId="34583"/>
    <cellStyle name="Currency 5 2 10 7" xfId="18000"/>
    <cellStyle name="Currency 5 2 10 7 2" xfId="38489"/>
    <cellStyle name="Currency 5 2 10 8" xfId="18001"/>
    <cellStyle name="Currency 5 2 10 8 2" xfId="42522"/>
    <cellStyle name="Currency 5 2 10 9" xfId="46642"/>
    <cellStyle name="Currency 5 2 11" xfId="18002"/>
    <cellStyle name="Currency 5 2 11 10" xfId="50821"/>
    <cellStyle name="Currency 5 2 11 11" xfId="55111"/>
    <cellStyle name="Currency 5 2 11 12" xfId="27493"/>
    <cellStyle name="Currency 5 2 11 13" xfId="62007"/>
    <cellStyle name="Currency 5 2 11 2" xfId="18003"/>
    <cellStyle name="Currency 5 2 11 2 2" xfId="18004"/>
    <cellStyle name="Currency 5 2 11 2 2 2" xfId="36566"/>
    <cellStyle name="Currency 5 2 11 2 3" xfId="18005"/>
    <cellStyle name="Currency 5 2 11 2 3 2" xfId="40472"/>
    <cellStyle name="Currency 5 2 11 2 4" xfId="18006"/>
    <cellStyle name="Currency 5 2 11 2 4 2" xfId="44533"/>
    <cellStyle name="Currency 5 2 11 2 5" xfId="48625"/>
    <cellStyle name="Currency 5 2 11 2 6" xfId="52772"/>
    <cellStyle name="Currency 5 2 11 2 7" xfId="57034"/>
    <cellStyle name="Currency 5 2 11 2 8" xfId="27494"/>
    <cellStyle name="Currency 5 2 11 2 9" xfId="62008"/>
    <cellStyle name="Currency 5 2 11 3" xfId="18007"/>
    <cellStyle name="Currency 5 2 11 3 2" xfId="27495"/>
    <cellStyle name="Currency 5 2 11 4" xfId="18008"/>
    <cellStyle name="Currency 5 2 11 4 2" xfId="27496"/>
    <cellStyle name="Currency 5 2 11 5" xfId="18009"/>
    <cellStyle name="Currency 5 2 11 5 2" xfId="32250"/>
    <cellStyle name="Currency 5 2 11 6" xfId="18010"/>
    <cellStyle name="Currency 5 2 11 6 2" xfId="34643"/>
    <cellStyle name="Currency 5 2 11 7" xfId="18011"/>
    <cellStyle name="Currency 5 2 11 7 2" xfId="38549"/>
    <cellStyle name="Currency 5 2 11 8" xfId="18012"/>
    <cellStyle name="Currency 5 2 11 8 2" xfId="42582"/>
    <cellStyle name="Currency 5 2 11 9" xfId="46702"/>
    <cellStyle name="Currency 5 2 12" xfId="18013"/>
    <cellStyle name="Currency 5 2 12 10" xfId="50879"/>
    <cellStyle name="Currency 5 2 12 11" xfId="55169"/>
    <cellStyle name="Currency 5 2 12 12" xfId="27497"/>
    <cellStyle name="Currency 5 2 12 13" xfId="62009"/>
    <cellStyle name="Currency 5 2 12 2" xfId="18014"/>
    <cellStyle name="Currency 5 2 12 2 2" xfId="18015"/>
    <cellStyle name="Currency 5 2 12 2 2 2" xfId="36624"/>
    <cellStyle name="Currency 5 2 12 2 3" xfId="18016"/>
    <cellStyle name="Currency 5 2 12 2 3 2" xfId="40530"/>
    <cellStyle name="Currency 5 2 12 2 4" xfId="18017"/>
    <cellStyle name="Currency 5 2 12 2 4 2" xfId="44591"/>
    <cellStyle name="Currency 5 2 12 2 5" xfId="48683"/>
    <cellStyle name="Currency 5 2 12 2 6" xfId="52830"/>
    <cellStyle name="Currency 5 2 12 2 7" xfId="57092"/>
    <cellStyle name="Currency 5 2 12 2 8" xfId="27498"/>
    <cellStyle name="Currency 5 2 12 2 9" xfId="62010"/>
    <cellStyle name="Currency 5 2 12 3" xfId="18018"/>
    <cellStyle name="Currency 5 2 12 3 2" xfId="27499"/>
    <cellStyle name="Currency 5 2 12 4" xfId="18019"/>
    <cellStyle name="Currency 5 2 12 4 2" xfId="27500"/>
    <cellStyle name="Currency 5 2 12 5" xfId="18020"/>
    <cellStyle name="Currency 5 2 12 5 2" xfId="32251"/>
    <cellStyle name="Currency 5 2 12 6" xfId="18021"/>
    <cellStyle name="Currency 5 2 12 6 2" xfId="34701"/>
    <cellStyle name="Currency 5 2 12 7" xfId="18022"/>
    <cellStyle name="Currency 5 2 12 7 2" xfId="38607"/>
    <cellStyle name="Currency 5 2 12 8" xfId="18023"/>
    <cellStyle name="Currency 5 2 12 8 2" xfId="42640"/>
    <cellStyle name="Currency 5 2 12 9" xfId="46760"/>
    <cellStyle name="Currency 5 2 13" xfId="18024"/>
    <cellStyle name="Currency 5 2 13 10" xfId="50936"/>
    <cellStyle name="Currency 5 2 13 11" xfId="55226"/>
    <cellStyle name="Currency 5 2 13 12" xfId="27501"/>
    <cellStyle name="Currency 5 2 13 13" xfId="62011"/>
    <cellStyle name="Currency 5 2 13 2" xfId="18025"/>
    <cellStyle name="Currency 5 2 13 2 2" xfId="18026"/>
    <cellStyle name="Currency 5 2 13 2 2 2" xfId="36682"/>
    <cellStyle name="Currency 5 2 13 2 3" xfId="18027"/>
    <cellStyle name="Currency 5 2 13 2 3 2" xfId="40587"/>
    <cellStyle name="Currency 5 2 13 2 4" xfId="18028"/>
    <cellStyle name="Currency 5 2 13 2 4 2" xfId="44648"/>
    <cellStyle name="Currency 5 2 13 2 5" xfId="48740"/>
    <cellStyle name="Currency 5 2 13 2 6" xfId="52887"/>
    <cellStyle name="Currency 5 2 13 2 7" xfId="57149"/>
    <cellStyle name="Currency 5 2 13 2 8" xfId="27502"/>
    <cellStyle name="Currency 5 2 13 2 9" xfId="62012"/>
    <cellStyle name="Currency 5 2 13 3" xfId="18029"/>
    <cellStyle name="Currency 5 2 13 3 2" xfId="27503"/>
    <cellStyle name="Currency 5 2 13 4" xfId="18030"/>
    <cellStyle name="Currency 5 2 13 4 2" xfId="27504"/>
    <cellStyle name="Currency 5 2 13 5" xfId="18031"/>
    <cellStyle name="Currency 5 2 13 5 2" xfId="32252"/>
    <cellStyle name="Currency 5 2 13 6" xfId="18032"/>
    <cellStyle name="Currency 5 2 13 6 2" xfId="34758"/>
    <cellStyle name="Currency 5 2 13 7" xfId="18033"/>
    <cellStyle name="Currency 5 2 13 7 2" xfId="38664"/>
    <cellStyle name="Currency 5 2 13 8" xfId="18034"/>
    <cellStyle name="Currency 5 2 13 8 2" xfId="42697"/>
    <cellStyle name="Currency 5 2 13 9" xfId="46817"/>
    <cellStyle name="Currency 5 2 14" xfId="18035"/>
    <cellStyle name="Currency 5 2 14 10" xfId="50989"/>
    <cellStyle name="Currency 5 2 14 11" xfId="55279"/>
    <cellStyle name="Currency 5 2 14 12" xfId="27505"/>
    <cellStyle name="Currency 5 2 14 13" xfId="62013"/>
    <cellStyle name="Currency 5 2 14 2" xfId="18036"/>
    <cellStyle name="Currency 5 2 14 2 2" xfId="18037"/>
    <cellStyle name="Currency 5 2 14 2 2 2" xfId="36735"/>
    <cellStyle name="Currency 5 2 14 2 3" xfId="18038"/>
    <cellStyle name="Currency 5 2 14 2 3 2" xfId="40640"/>
    <cellStyle name="Currency 5 2 14 2 4" xfId="18039"/>
    <cellStyle name="Currency 5 2 14 2 4 2" xfId="44701"/>
    <cellStyle name="Currency 5 2 14 2 5" xfId="48793"/>
    <cellStyle name="Currency 5 2 14 2 6" xfId="52940"/>
    <cellStyle name="Currency 5 2 14 2 7" xfId="57202"/>
    <cellStyle name="Currency 5 2 14 2 8" xfId="27506"/>
    <cellStyle name="Currency 5 2 14 2 9" xfId="62014"/>
    <cellStyle name="Currency 5 2 14 3" xfId="18040"/>
    <cellStyle name="Currency 5 2 14 3 2" xfId="27507"/>
    <cellStyle name="Currency 5 2 14 4" xfId="18041"/>
    <cellStyle name="Currency 5 2 14 4 2" xfId="27508"/>
    <cellStyle name="Currency 5 2 14 5" xfId="18042"/>
    <cellStyle name="Currency 5 2 14 5 2" xfId="32253"/>
    <cellStyle name="Currency 5 2 14 6" xfId="18043"/>
    <cellStyle name="Currency 5 2 14 6 2" xfId="34811"/>
    <cellStyle name="Currency 5 2 14 7" xfId="18044"/>
    <cellStyle name="Currency 5 2 14 7 2" xfId="38717"/>
    <cellStyle name="Currency 5 2 14 8" xfId="18045"/>
    <cellStyle name="Currency 5 2 14 8 2" xfId="42750"/>
    <cellStyle name="Currency 5 2 14 9" xfId="46870"/>
    <cellStyle name="Currency 5 2 15" xfId="18046"/>
    <cellStyle name="Currency 5 2 15 10" xfId="51051"/>
    <cellStyle name="Currency 5 2 15 11" xfId="55341"/>
    <cellStyle name="Currency 5 2 15 12" xfId="27509"/>
    <cellStyle name="Currency 5 2 15 13" xfId="62015"/>
    <cellStyle name="Currency 5 2 15 2" xfId="18047"/>
    <cellStyle name="Currency 5 2 15 2 2" xfId="18048"/>
    <cellStyle name="Currency 5 2 15 2 2 2" xfId="36798"/>
    <cellStyle name="Currency 5 2 15 2 3" xfId="18049"/>
    <cellStyle name="Currency 5 2 15 2 3 2" xfId="40702"/>
    <cellStyle name="Currency 5 2 15 2 4" xfId="18050"/>
    <cellStyle name="Currency 5 2 15 2 4 2" xfId="44763"/>
    <cellStyle name="Currency 5 2 15 2 5" xfId="48855"/>
    <cellStyle name="Currency 5 2 15 2 6" xfId="53002"/>
    <cellStyle name="Currency 5 2 15 2 7" xfId="57264"/>
    <cellStyle name="Currency 5 2 15 2 8" xfId="27510"/>
    <cellStyle name="Currency 5 2 15 2 9" xfId="62016"/>
    <cellStyle name="Currency 5 2 15 3" xfId="18051"/>
    <cellStyle name="Currency 5 2 15 3 2" xfId="27511"/>
    <cellStyle name="Currency 5 2 15 4" xfId="18052"/>
    <cellStyle name="Currency 5 2 15 4 2" xfId="27512"/>
    <cellStyle name="Currency 5 2 15 5" xfId="18053"/>
    <cellStyle name="Currency 5 2 15 5 2" xfId="32254"/>
    <cellStyle name="Currency 5 2 15 6" xfId="18054"/>
    <cellStyle name="Currency 5 2 15 6 2" xfId="34873"/>
    <cellStyle name="Currency 5 2 15 7" xfId="18055"/>
    <cellStyle name="Currency 5 2 15 7 2" xfId="38779"/>
    <cellStyle name="Currency 5 2 15 8" xfId="18056"/>
    <cellStyle name="Currency 5 2 15 8 2" xfId="42812"/>
    <cellStyle name="Currency 5 2 15 9" xfId="46932"/>
    <cellStyle name="Currency 5 2 16" xfId="18057"/>
    <cellStyle name="Currency 5 2 16 10" xfId="51108"/>
    <cellStyle name="Currency 5 2 16 11" xfId="55398"/>
    <cellStyle name="Currency 5 2 16 12" xfId="27513"/>
    <cellStyle name="Currency 5 2 16 13" xfId="62017"/>
    <cellStyle name="Currency 5 2 16 2" xfId="18058"/>
    <cellStyle name="Currency 5 2 16 2 2" xfId="18059"/>
    <cellStyle name="Currency 5 2 16 2 2 2" xfId="36855"/>
    <cellStyle name="Currency 5 2 16 2 3" xfId="18060"/>
    <cellStyle name="Currency 5 2 16 2 3 2" xfId="40759"/>
    <cellStyle name="Currency 5 2 16 2 4" xfId="18061"/>
    <cellStyle name="Currency 5 2 16 2 4 2" xfId="44820"/>
    <cellStyle name="Currency 5 2 16 2 5" xfId="48912"/>
    <cellStyle name="Currency 5 2 16 2 6" xfId="53059"/>
    <cellStyle name="Currency 5 2 16 2 7" xfId="57321"/>
    <cellStyle name="Currency 5 2 16 2 8" xfId="27514"/>
    <cellStyle name="Currency 5 2 16 2 9" xfId="62018"/>
    <cellStyle name="Currency 5 2 16 3" xfId="18062"/>
    <cellStyle name="Currency 5 2 16 3 2" xfId="27515"/>
    <cellStyle name="Currency 5 2 16 4" xfId="18063"/>
    <cellStyle name="Currency 5 2 16 4 2" xfId="27516"/>
    <cellStyle name="Currency 5 2 16 5" xfId="18064"/>
    <cellStyle name="Currency 5 2 16 5 2" xfId="32255"/>
    <cellStyle name="Currency 5 2 16 6" xfId="18065"/>
    <cellStyle name="Currency 5 2 16 6 2" xfId="34930"/>
    <cellStyle name="Currency 5 2 16 7" xfId="18066"/>
    <cellStyle name="Currency 5 2 16 7 2" xfId="38836"/>
    <cellStyle name="Currency 5 2 16 8" xfId="18067"/>
    <cellStyle name="Currency 5 2 16 8 2" xfId="42869"/>
    <cellStyle name="Currency 5 2 16 9" xfId="46989"/>
    <cellStyle name="Currency 5 2 17" xfId="18068"/>
    <cellStyle name="Currency 5 2 17 10" xfId="51160"/>
    <cellStyle name="Currency 5 2 17 11" xfId="55450"/>
    <cellStyle name="Currency 5 2 17 12" xfId="27517"/>
    <cellStyle name="Currency 5 2 17 13" xfId="62019"/>
    <cellStyle name="Currency 5 2 17 2" xfId="18069"/>
    <cellStyle name="Currency 5 2 17 2 2" xfId="18070"/>
    <cellStyle name="Currency 5 2 17 2 2 2" xfId="36907"/>
    <cellStyle name="Currency 5 2 17 2 3" xfId="18071"/>
    <cellStyle name="Currency 5 2 17 2 3 2" xfId="40811"/>
    <cellStyle name="Currency 5 2 17 2 4" xfId="18072"/>
    <cellStyle name="Currency 5 2 17 2 4 2" xfId="44872"/>
    <cellStyle name="Currency 5 2 17 2 5" xfId="48964"/>
    <cellStyle name="Currency 5 2 17 2 6" xfId="53111"/>
    <cellStyle name="Currency 5 2 17 2 7" xfId="57373"/>
    <cellStyle name="Currency 5 2 17 2 8" xfId="27518"/>
    <cellStyle name="Currency 5 2 17 2 9" xfId="62020"/>
    <cellStyle name="Currency 5 2 17 3" xfId="18073"/>
    <cellStyle name="Currency 5 2 17 3 2" xfId="27519"/>
    <cellStyle name="Currency 5 2 17 4" xfId="18074"/>
    <cellStyle name="Currency 5 2 17 4 2" xfId="27520"/>
    <cellStyle name="Currency 5 2 17 5" xfId="18075"/>
    <cellStyle name="Currency 5 2 17 5 2" xfId="32256"/>
    <cellStyle name="Currency 5 2 17 6" xfId="18076"/>
    <cellStyle name="Currency 5 2 17 6 2" xfId="34982"/>
    <cellStyle name="Currency 5 2 17 7" xfId="18077"/>
    <cellStyle name="Currency 5 2 17 7 2" xfId="38888"/>
    <cellStyle name="Currency 5 2 17 8" xfId="18078"/>
    <cellStyle name="Currency 5 2 17 8 2" xfId="42921"/>
    <cellStyle name="Currency 5 2 17 9" xfId="47041"/>
    <cellStyle name="Currency 5 2 18" xfId="18079"/>
    <cellStyle name="Currency 5 2 18 10" xfId="51212"/>
    <cellStyle name="Currency 5 2 18 11" xfId="55502"/>
    <cellStyle name="Currency 5 2 18 12" xfId="27521"/>
    <cellStyle name="Currency 5 2 18 13" xfId="62021"/>
    <cellStyle name="Currency 5 2 18 2" xfId="18080"/>
    <cellStyle name="Currency 5 2 18 2 2" xfId="18081"/>
    <cellStyle name="Currency 5 2 18 2 2 2" xfId="36959"/>
    <cellStyle name="Currency 5 2 18 2 3" xfId="18082"/>
    <cellStyle name="Currency 5 2 18 2 3 2" xfId="40863"/>
    <cellStyle name="Currency 5 2 18 2 4" xfId="18083"/>
    <cellStyle name="Currency 5 2 18 2 4 2" xfId="44924"/>
    <cellStyle name="Currency 5 2 18 2 5" xfId="49016"/>
    <cellStyle name="Currency 5 2 18 2 6" xfId="53163"/>
    <cellStyle name="Currency 5 2 18 2 7" xfId="57425"/>
    <cellStyle name="Currency 5 2 18 2 8" xfId="27522"/>
    <cellStyle name="Currency 5 2 18 2 9" xfId="62022"/>
    <cellStyle name="Currency 5 2 18 3" xfId="18084"/>
    <cellStyle name="Currency 5 2 18 3 2" xfId="27523"/>
    <cellStyle name="Currency 5 2 18 4" xfId="18085"/>
    <cellStyle name="Currency 5 2 18 4 2" xfId="27524"/>
    <cellStyle name="Currency 5 2 18 5" xfId="18086"/>
    <cellStyle name="Currency 5 2 18 5 2" xfId="32257"/>
    <cellStyle name="Currency 5 2 18 6" xfId="18087"/>
    <cellStyle name="Currency 5 2 18 6 2" xfId="35034"/>
    <cellStyle name="Currency 5 2 18 7" xfId="18088"/>
    <cellStyle name="Currency 5 2 18 7 2" xfId="38940"/>
    <cellStyle name="Currency 5 2 18 8" xfId="18089"/>
    <cellStyle name="Currency 5 2 18 8 2" xfId="42973"/>
    <cellStyle name="Currency 5 2 18 9" xfId="47093"/>
    <cellStyle name="Currency 5 2 19" xfId="18090"/>
    <cellStyle name="Currency 5 2 19 2" xfId="18091"/>
    <cellStyle name="Currency 5 2 19 2 2" xfId="35088"/>
    <cellStyle name="Currency 5 2 19 3" xfId="18092"/>
    <cellStyle name="Currency 5 2 19 3 2" xfId="38994"/>
    <cellStyle name="Currency 5 2 19 4" xfId="18093"/>
    <cellStyle name="Currency 5 2 19 4 2" xfId="43027"/>
    <cellStyle name="Currency 5 2 19 5" xfId="47147"/>
    <cellStyle name="Currency 5 2 19 6" xfId="51266"/>
    <cellStyle name="Currency 5 2 19 7" xfId="55556"/>
    <cellStyle name="Currency 5 2 19 8" xfId="27525"/>
    <cellStyle name="Currency 5 2 19 9" xfId="62023"/>
    <cellStyle name="Currency 5 2 2" xfId="18094"/>
    <cellStyle name="Currency 5 2 2 10" xfId="18095"/>
    <cellStyle name="Currency 5 2 2 10 2" xfId="41232"/>
    <cellStyle name="Currency 5 2 2 11" xfId="45372"/>
    <cellStyle name="Currency 5 2 2 12" xfId="49455"/>
    <cellStyle name="Currency 5 2 2 13" xfId="53766"/>
    <cellStyle name="Currency 5 2 2 14" xfId="27526"/>
    <cellStyle name="Currency 5 2 2 15" xfId="62024"/>
    <cellStyle name="Currency 5 2 2 2" xfId="18096"/>
    <cellStyle name="Currency 5 2 2 2 10" xfId="45588"/>
    <cellStyle name="Currency 5 2 2 2 11" xfId="49679"/>
    <cellStyle name="Currency 5 2 2 2 12" xfId="54007"/>
    <cellStyle name="Currency 5 2 2 2 13" xfId="27527"/>
    <cellStyle name="Currency 5 2 2 2 14" xfId="62025"/>
    <cellStyle name="Currency 5 2 2 2 2" xfId="18097"/>
    <cellStyle name="Currency 5 2 2 2 2 10" xfId="50317"/>
    <cellStyle name="Currency 5 2 2 2 2 11" xfId="54625"/>
    <cellStyle name="Currency 5 2 2 2 2 12" xfId="27528"/>
    <cellStyle name="Currency 5 2 2 2 2 13" xfId="62026"/>
    <cellStyle name="Currency 5 2 2 2 2 2" xfId="18098"/>
    <cellStyle name="Currency 5 2 2 2 2 2 2" xfId="18099"/>
    <cellStyle name="Currency 5 2 2 2 2 2 2 2" xfId="36079"/>
    <cellStyle name="Currency 5 2 2 2 2 2 3" xfId="18100"/>
    <cellStyle name="Currency 5 2 2 2 2 2 3 2" xfId="39985"/>
    <cellStyle name="Currency 5 2 2 2 2 2 4" xfId="18101"/>
    <cellStyle name="Currency 5 2 2 2 2 2 4 2" xfId="44031"/>
    <cellStyle name="Currency 5 2 2 2 2 2 5" xfId="48138"/>
    <cellStyle name="Currency 5 2 2 2 2 2 6" xfId="52270"/>
    <cellStyle name="Currency 5 2 2 2 2 2 7" xfId="56547"/>
    <cellStyle name="Currency 5 2 2 2 2 2 8" xfId="27529"/>
    <cellStyle name="Currency 5 2 2 2 2 2 9" xfId="62027"/>
    <cellStyle name="Currency 5 2 2 2 2 3" xfId="18102"/>
    <cellStyle name="Currency 5 2 2 2 2 3 2" xfId="27530"/>
    <cellStyle name="Currency 5 2 2 2 2 4" xfId="18103"/>
    <cellStyle name="Currency 5 2 2 2 2 4 2" xfId="27531"/>
    <cellStyle name="Currency 5 2 2 2 2 5" xfId="18104"/>
    <cellStyle name="Currency 5 2 2 2 2 5 2" xfId="32260"/>
    <cellStyle name="Currency 5 2 2 2 2 6" xfId="18105"/>
    <cellStyle name="Currency 5 2 2 2 2 6 2" xfId="34134"/>
    <cellStyle name="Currency 5 2 2 2 2 7" xfId="18106"/>
    <cellStyle name="Currency 5 2 2 2 2 7 2" xfId="38063"/>
    <cellStyle name="Currency 5 2 2 2 2 8" xfId="18107"/>
    <cellStyle name="Currency 5 2 2 2 2 8 2" xfId="42080"/>
    <cellStyle name="Currency 5 2 2 2 2 9" xfId="46216"/>
    <cellStyle name="Currency 5 2 2 2 3" xfId="18108"/>
    <cellStyle name="Currency 5 2 2 2 3 2" xfId="18109"/>
    <cellStyle name="Currency 5 2 2 2 3 2 2" xfId="35446"/>
    <cellStyle name="Currency 5 2 2 2 3 3" xfId="18110"/>
    <cellStyle name="Currency 5 2 2 2 3 3 2" xfId="39352"/>
    <cellStyle name="Currency 5 2 2 2 3 4" xfId="18111"/>
    <cellStyle name="Currency 5 2 2 2 3 4 2" xfId="43394"/>
    <cellStyle name="Currency 5 2 2 2 3 5" xfId="47505"/>
    <cellStyle name="Currency 5 2 2 2 3 6" xfId="51633"/>
    <cellStyle name="Currency 5 2 2 2 3 7" xfId="55914"/>
    <cellStyle name="Currency 5 2 2 2 3 8" xfId="27532"/>
    <cellStyle name="Currency 5 2 2 2 3 9" xfId="62028"/>
    <cellStyle name="Currency 5 2 2 2 4" xfId="18112"/>
    <cellStyle name="Currency 5 2 2 2 4 2" xfId="27533"/>
    <cellStyle name="Currency 5 2 2 2 5" xfId="18113"/>
    <cellStyle name="Currency 5 2 2 2 5 2" xfId="27534"/>
    <cellStyle name="Currency 5 2 2 2 6" xfId="18114"/>
    <cellStyle name="Currency 5 2 2 2 6 2" xfId="32259"/>
    <cellStyle name="Currency 5 2 2 2 7" xfId="18115"/>
    <cellStyle name="Currency 5 2 2 2 7 2" xfId="33459"/>
    <cellStyle name="Currency 5 2 2 2 8" xfId="18116"/>
    <cellStyle name="Currency 5 2 2 2 8 2" xfId="37434"/>
    <cellStyle name="Currency 5 2 2 2 9" xfId="18117"/>
    <cellStyle name="Currency 5 2 2 2 9 2" xfId="41448"/>
    <cellStyle name="Currency 5 2 2 3" xfId="18118"/>
    <cellStyle name="Currency 5 2 2 3 10" xfId="50318"/>
    <cellStyle name="Currency 5 2 2 3 11" xfId="54626"/>
    <cellStyle name="Currency 5 2 2 3 12" xfId="27535"/>
    <cellStyle name="Currency 5 2 2 3 13" xfId="62029"/>
    <cellStyle name="Currency 5 2 2 3 2" xfId="18119"/>
    <cellStyle name="Currency 5 2 2 3 2 2" xfId="18120"/>
    <cellStyle name="Currency 5 2 2 3 2 2 2" xfId="36080"/>
    <cellStyle name="Currency 5 2 2 3 2 3" xfId="18121"/>
    <cellStyle name="Currency 5 2 2 3 2 3 2" xfId="39986"/>
    <cellStyle name="Currency 5 2 2 3 2 4" xfId="18122"/>
    <cellStyle name="Currency 5 2 2 3 2 4 2" xfId="44032"/>
    <cellStyle name="Currency 5 2 2 3 2 5" xfId="48139"/>
    <cellStyle name="Currency 5 2 2 3 2 6" xfId="52271"/>
    <cellStyle name="Currency 5 2 2 3 2 7" xfId="56548"/>
    <cellStyle name="Currency 5 2 2 3 2 8" xfId="27536"/>
    <cellStyle name="Currency 5 2 2 3 2 9" xfId="62030"/>
    <cellStyle name="Currency 5 2 2 3 3" xfId="18123"/>
    <cellStyle name="Currency 5 2 2 3 3 2" xfId="27537"/>
    <cellStyle name="Currency 5 2 2 3 4" xfId="18124"/>
    <cellStyle name="Currency 5 2 2 3 4 2" xfId="27538"/>
    <cellStyle name="Currency 5 2 2 3 5" xfId="18125"/>
    <cellStyle name="Currency 5 2 2 3 5 2" xfId="32261"/>
    <cellStyle name="Currency 5 2 2 3 6" xfId="18126"/>
    <cellStyle name="Currency 5 2 2 3 6 2" xfId="34135"/>
    <cellStyle name="Currency 5 2 2 3 7" xfId="18127"/>
    <cellStyle name="Currency 5 2 2 3 7 2" xfId="38064"/>
    <cellStyle name="Currency 5 2 2 3 8" xfId="18128"/>
    <cellStyle name="Currency 5 2 2 3 8 2" xfId="42081"/>
    <cellStyle name="Currency 5 2 2 3 9" xfId="46217"/>
    <cellStyle name="Currency 5 2 2 4" xfId="18129"/>
    <cellStyle name="Currency 5 2 2 4 2" xfId="18130"/>
    <cellStyle name="Currency 5 2 2 4 2 2" xfId="35228"/>
    <cellStyle name="Currency 5 2 2 4 3" xfId="18131"/>
    <cellStyle name="Currency 5 2 2 4 3 2" xfId="39134"/>
    <cellStyle name="Currency 5 2 2 4 4" xfId="18132"/>
    <cellStyle name="Currency 5 2 2 4 4 2" xfId="43172"/>
    <cellStyle name="Currency 5 2 2 4 5" xfId="47287"/>
    <cellStyle name="Currency 5 2 2 4 6" xfId="51411"/>
    <cellStyle name="Currency 5 2 2 4 7" xfId="55696"/>
    <cellStyle name="Currency 5 2 2 4 8" xfId="27539"/>
    <cellStyle name="Currency 5 2 2 4 9" xfId="62031"/>
    <cellStyle name="Currency 5 2 2 5" xfId="18133"/>
    <cellStyle name="Currency 5 2 2 5 2" xfId="57830"/>
    <cellStyle name="Currency 5 2 2 5 3" xfId="27540"/>
    <cellStyle name="Currency 5 2 2 6" xfId="18134"/>
    <cellStyle name="Currency 5 2 2 6 2" xfId="27541"/>
    <cellStyle name="Currency 5 2 2 7" xfId="18135"/>
    <cellStyle name="Currency 5 2 2 7 2" xfId="32258"/>
    <cellStyle name="Currency 5 2 2 8" xfId="18136"/>
    <cellStyle name="Currency 5 2 2 8 2" xfId="33243"/>
    <cellStyle name="Currency 5 2 2 9" xfId="18137"/>
    <cellStyle name="Currency 5 2 2 9 2" xfId="37218"/>
    <cellStyle name="Currency 5 2 20" xfId="18138"/>
    <cellStyle name="Currency 5 2 20 2" xfId="18139"/>
    <cellStyle name="Currency 5 2 20 2 2" xfId="35118"/>
    <cellStyle name="Currency 5 2 20 3" xfId="18140"/>
    <cellStyle name="Currency 5 2 20 3 2" xfId="39024"/>
    <cellStyle name="Currency 5 2 20 4" xfId="18141"/>
    <cellStyle name="Currency 5 2 20 4 2" xfId="43057"/>
    <cellStyle name="Currency 5 2 20 5" xfId="47177"/>
    <cellStyle name="Currency 5 2 20 6" xfId="51296"/>
    <cellStyle name="Currency 5 2 20 7" xfId="55586"/>
    <cellStyle name="Currency 5 2 20 8" xfId="27542"/>
    <cellStyle name="Currency 5 2 20 9" xfId="62032"/>
    <cellStyle name="Currency 5 2 21" xfId="18142"/>
    <cellStyle name="Currency 5 2 21 2" xfId="18143"/>
    <cellStyle name="Currency 5 2 21 2 2" xfId="37013"/>
    <cellStyle name="Currency 5 2 21 3" xfId="18144"/>
    <cellStyle name="Currency 5 2 21 3 2" xfId="40917"/>
    <cellStyle name="Currency 5 2 21 4" xfId="18145"/>
    <cellStyle name="Currency 5 2 21 4 2" xfId="44978"/>
    <cellStyle name="Currency 5 2 21 5" xfId="49070"/>
    <cellStyle name="Currency 5 2 21 6" xfId="53217"/>
    <cellStyle name="Currency 5 2 21 7" xfId="57479"/>
    <cellStyle name="Currency 5 2 21 8" xfId="27543"/>
    <cellStyle name="Currency 5 2 21 9" xfId="62033"/>
    <cellStyle name="Currency 5 2 22" xfId="18146"/>
    <cellStyle name="Currency 5 2 22 2" xfId="18147"/>
    <cellStyle name="Currency 5 2 22 2 2" xfId="37069"/>
    <cellStyle name="Currency 5 2 22 3" xfId="18148"/>
    <cellStyle name="Currency 5 2 22 3 2" xfId="40973"/>
    <cellStyle name="Currency 5 2 22 4" xfId="45034"/>
    <cellStyle name="Currency 5 2 22 5" xfId="49126"/>
    <cellStyle name="Currency 5 2 22 6" xfId="53273"/>
    <cellStyle name="Currency 5 2 22 7" xfId="57535"/>
    <cellStyle name="Currency 5 2 22 8" xfId="27544"/>
    <cellStyle name="Currency 5 2 23" xfId="18149"/>
    <cellStyle name="Currency 5 2 23 2" xfId="18150"/>
    <cellStyle name="Currency 5 2 23 2 2" xfId="41030"/>
    <cellStyle name="Currency 5 2 23 3" xfId="45092"/>
    <cellStyle name="Currency 5 2 23 4" xfId="49184"/>
    <cellStyle name="Currency 5 2 23 5" xfId="53331"/>
    <cellStyle name="Currency 5 2 23 6" xfId="57593"/>
    <cellStyle name="Currency 5 2 23 7" xfId="27545"/>
    <cellStyle name="Currency 5 2 24" xfId="18151"/>
    <cellStyle name="Currency 5 2 24 2" xfId="45153"/>
    <cellStyle name="Currency 5 2 24 3" xfId="49246"/>
    <cellStyle name="Currency 5 2 24 4" xfId="53393"/>
    <cellStyle name="Currency 5 2 24 5" xfId="57655"/>
    <cellStyle name="Currency 5 2 24 6" xfId="32248"/>
    <cellStyle name="Currency 5 2 25" xfId="18152"/>
    <cellStyle name="Currency 5 2 25 2" xfId="45168"/>
    <cellStyle name="Currency 5 2 25 3" xfId="49304"/>
    <cellStyle name="Currency 5 2 25 4" xfId="53451"/>
    <cellStyle name="Currency 5 2 25 5" xfId="57713"/>
    <cellStyle name="Currency 5 2 25 6" xfId="33135"/>
    <cellStyle name="Currency 5 2 26" xfId="18153"/>
    <cellStyle name="Currency 5 2 26 2" xfId="53510"/>
    <cellStyle name="Currency 5 2 26 3" xfId="57772"/>
    <cellStyle name="Currency 5 2 26 4" xfId="37146"/>
    <cellStyle name="Currency 5 2 27" xfId="18154"/>
    <cellStyle name="Currency 5 2 27 2" xfId="41156"/>
    <cellStyle name="Currency 5 2 28" xfId="45293"/>
    <cellStyle name="Currency 5 2 29" xfId="49340"/>
    <cellStyle name="Currency 5 2 3" xfId="18155"/>
    <cellStyle name="Currency 5 2 3 10" xfId="45478"/>
    <cellStyle name="Currency 5 2 3 11" xfId="49568"/>
    <cellStyle name="Currency 5 2 3 12" xfId="53568"/>
    <cellStyle name="Currency 5 2 3 13" xfId="27546"/>
    <cellStyle name="Currency 5 2 3 14" xfId="62034"/>
    <cellStyle name="Currency 5 2 3 2" xfId="18156"/>
    <cellStyle name="Currency 5 2 3 2 10" xfId="50319"/>
    <cellStyle name="Currency 5 2 3 2 11" xfId="54627"/>
    <cellStyle name="Currency 5 2 3 2 12" xfId="27547"/>
    <cellStyle name="Currency 5 2 3 2 13" xfId="62035"/>
    <cellStyle name="Currency 5 2 3 2 2" xfId="18157"/>
    <cellStyle name="Currency 5 2 3 2 2 2" xfId="18158"/>
    <cellStyle name="Currency 5 2 3 2 2 2 2" xfId="36081"/>
    <cellStyle name="Currency 5 2 3 2 2 3" xfId="18159"/>
    <cellStyle name="Currency 5 2 3 2 2 3 2" xfId="39987"/>
    <cellStyle name="Currency 5 2 3 2 2 4" xfId="18160"/>
    <cellStyle name="Currency 5 2 3 2 2 4 2" xfId="44033"/>
    <cellStyle name="Currency 5 2 3 2 2 5" xfId="48140"/>
    <cellStyle name="Currency 5 2 3 2 2 6" xfId="52272"/>
    <cellStyle name="Currency 5 2 3 2 2 7" xfId="56549"/>
    <cellStyle name="Currency 5 2 3 2 2 8" xfId="27548"/>
    <cellStyle name="Currency 5 2 3 2 2 9" xfId="62036"/>
    <cellStyle name="Currency 5 2 3 2 3" xfId="18161"/>
    <cellStyle name="Currency 5 2 3 2 3 2" xfId="27549"/>
    <cellStyle name="Currency 5 2 3 2 4" xfId="18162"/>
    <cellStyle name="Currency 5 2 3 2 4 2" xfId="27550"/>
    <cellStyle name="Currency 5 2 3 2 5" xfId="18163"/>
    <cellStyle name="Currency 5 2 3 2 5 2" xfId="32263"/>
    <cellStyle name="Currency 5 2 3 2 6" xfId="18164"/>
    <cellStyle name="Currency 5 2 3 2 6 2" xfId="34136"/>
    <cellStyle name="Currency 5 2 3 2 7" xfId="18165"/>
    <cellStyle name="Currency 5 2 3 2 7 2" xfId="38065"/>
    <cellStyle name="Currency 5 2 3 2 8" xfId="18166"/>
    <cellStyle name="Currency 5 2 3 2 8 2" xfId="42082"/>
    <cellStyle name="Currency 5 2 3 2 9" xfId="46218"/>
    <cellStyle name="Currency 5 2 3 3" xfId="18167"/>
    <cellStyle name="Currency 5 2 3 3 2" xfId="18168"/>
    <cellStyle name="Currency 5 2 3 3 2 2" xfId="35336"/>
    <cellStyle name="Currency 5 2 3 3 3" xfId="18169"/>
    <cellStyle name="Currency 5 2 3 3 3 2" xfId="39242"/>
    <cellStyle name="Currency 5 2 3 3 4" xfId="18170"/>
    <cellStyle name="Currency 5 2 3 3 4 2" xfId="43283"/>
    <cellStyle name="Currency 5 2 3 3 5" xfId="47395"/>
    <cellStyle name="Currency 5 2 3 3 6" xfId="51522"/>
    <cellStyle name="Currency 5 2 3 3 7" xfId="55804"/>
    <cellStyle name="Currency 5 2 3 3 8" xfId="27551"/>
    <cellStyle name="Currency 5 2 3 3 9" xfId="62037"/>
    <cellStyle name="Currency 5 2 3 4" xfId="18171"/>
    <cellStyle name="Currency 5 2 3 4 2" xfId="27552"/>
    <cellStyle name="Currency 5 2 3 5" xfId="18172"/>
    <cellStyle name="Currency 5 2 3 5 2" xfId="27553"/>
    <cellStyle name="Currency 5 2 3 6" xfId="18173"/>
    <cellStyle name="Currency 5 2 3 6 2" xfId="32262"/>
    <cellStyle name="Currency 5 2 3 7" xfId="18174"/>
    <cellStyle name="Currency 5 2 3 7 2" xfId="33349"/>
    <cellStyle name="Currency 5 2 3 8" xfId="18175"/>
    <cellStyle name="Currency 5 2 3 8 2" xfId="37324"/>
    <cellStyle name="Currency 5 2 3 9" xfId="18176"/>
    <cellStyle name="Currency 5 2 3 9 2" xfId="41338"/>
    <cellStyle name="Currency 5 2 30" xfId="53631"/>
    <cellStyle name="Currency 5 2 31" xfId="27488"/>
    <cellStyle name="Currency 5 2 32" xfId="62004"/>
    <cellStyle name="Currency 5 2 4" xfId="18177"/>
    <cellStyle name="Currency 5 2 4 10" xfId="50320"/>
    <cellStyle name="Currency 5 2 4 11" xfId="54628"/>
    <cellStyle name="Currency 5 2 4 12" xfId="27554"/>
    <cellStyle name="Currency 5 2 4 13" xfId="62038"/>
    <cellStyle name="Currency 5 2 4 2" xfId="18178"/>
    <cellStyle name="Currency 5 2 4 2 2" xfId="18179"/>
    <cellStyle name="Currency 5 2 4 2 2 2" xfId="36082"/>
    <cellStyle name="Currency 5 2 4 2 3" xfId="18180"/>
    <cellStyle name="Currency 5 2 4 2 3 2" xfId="39988"/>
    <cellStyle name="Currency 5 2 4 2 4" xfId="18181"/>
    <cellStyle name="Currency 5 2 4 2 4 2" xfId="44034"/>
    <cellStyle name="Currency 5 2 4 2 5" xfId="48141"/>
    <cellStyle name="Currency 5 2 4 2 6" xfId="52273"/>
    <cellStyle name="Currency 5 2 4 2 7" xfId="56550"/>
    <cellStyle name="Currency 5 2 4 2 8" xfId="27555"/>
    <cellStyle name="Currency 5 2 4 2 9" xfId="62039"/>
    <cellStyle name="Currency 5 2 4 3" xfId="18182"/>
    <cellStyle name="Currency 5 2 4 3 2" xfId="27556"/>
    <cellStyle name="Currency 5 2 4 4" xfId="18183"/>
    <cellStyle name="Currency 5 2 4 4 2" xfId="27557"/>
    <cellStyle name="Currency 5 2 4 5" xfId="18184"/>
    <cellStyle name="Currency 5 2 4 5 2" xfId="32264"/>
    <cellStyle name="Currency 5 2 4 6" xfId="18185"/>
    <cellStyle name="Currency 5 2 4 6 2" xfId="34137"/>
    <cellStyle name="Currency 5 2 4 7" xfId="18186"/>
    <cellStyle name="Currency 5 2 4 7 2" xfId="38066"/>
    <cellStyle name="Currency 5 2 4 8" xfId="18187"/>
    <cellStyle name="Currency 5 2 4 8 2" xfId="42083"/>
    <cellStyle name="Currency 5 2 4 9" xfId="46219"/>
    <cellStyle name="Currency 5 2 5" xfId="18188"/>
    <cellStyle name="Currency 5 2 5 10" xfId="50494"/>
    <cellStyle name="Currency 5 2 5 11" xfId="54786"/>
    <cellStyle name="Currency 5 2 5 12" xfId="27558"/>
    <cellStyle name="Currency 5 2 5 13" xfId="62040"/>
    <cellStyle name="Currency 5 2 5 2" xfId="18189"/>
    <cellStyle name="Currency 5 2 5 2 2" xfId="18190"/>
    <cellStyle name="Currency 5 2 5 2 2 2" xfId="36240"/>
    <cellStyle name="Currency 5 2 5 2 3" xfId="18191"/>
    <cellStyle name="Currency 5 2 5 2 3 2" xfId="40146"/>
    <cellStyle name="Currency 5 2 5 2 4" xfId="18192"/>
    <cellStyle name="Currency 5 2 5 2 4 2" xfId="44207"/>
    <cellStyle name="Currency 5 2 5 2 5" xfId="48299"/>
    <cellStyle name="Currency 5 2 5 2 6" xfId="52446"/>
    <cellStyle name="Currency 5 2 5 2 7" xfId="56708"/>
    <cellStyle name="Currency 5 2 5 2 8" xfId="27559"/>
    <cellStyle name="Currency 5 2 5 2 9" xfId="62041"/>
    <cellStyle name="Currency 5 2 5 3" xfId="18193"/>
    <cellStyle name="Currency 5 2 5 3 2" xfId="27560"/>
    <cellStyle name="Currency 5 2 5 4" xfId="18194"/>
    <cellStyle name="Currency 5 2 5 4 2" xfId="27561"/>
    <cellStyle name="Currency 5 2 5 5" xfId="18195"/>
    <cellStyle name="Currency 5 2 5 5 2" xfId="32265"/>
    <cellStyle name="Currency 5 2 5 6" xfId="18196"/>
    <cellStyle name="Currency 5 2 5 6 2" xfId="34318"/>
    <cellStyle name="Currency 5 2 5 7" xfId="18197"/>
    <cellStyle name="Currency 5 2 5 7 2" xfId="38224"/>
    <cellStyle name="Currency 5 2 5 8" xfId="18198"/>
    <cellStyle name="Currency 5 2 5 8 2" xfId="42256"/>
    <cellStyle name="Currency 5 2 5 9" xfId="46377"/>
    <cellStyle name="Currency 5 2 6" xfId="18199"/>
    <cellStyle name="Currency 5 2 6 10" xfId="50548"/>
    <cellStyle name="Currency 5 2 6 11" xfId="54840"/>
    <cellStyle name="Currency 5 2 6 12" xfId="27562"/>
    <cellStyle name="Currency 5 2 6 13" xfId="62042"/>
    <cellStyle name="Currency 5 2 6 2" xfId="18200"/>
    <cellStyle name="Currency 5 2 6 2 2" xfId="18201"/>
    <cellStyle name="Currency 5 2 6 2 2 2" xfId="36294"/>
    <cellStyle name="Currency 5 2 6 2 3" xfId="18202"/>
    <cellStyle name="Currency 5 2 6 2 3 2" xfId="40200"/>
    <cellStyle name="Currency 5 2 6 2 4" xfId="18203"/>
    <cellStyle name="Currency 5 2 6 2 4 2" xfId="44261"/>
    <cellStyle name="Currency 5 2 6 2 5" xfId="48353"/>
    <cellStyle name="Currency 5 2 6 2 6" xfId="52500"/>
    <cellStyle name="Currency 5 2 6 2 7" xfId="56762"/>
    <cellStyle name="Currency 5 2 6 2 8" xfId="27563"/>
    <cellStyle name="Currency 5 2 6 2 9" xfId="62043"/>
    <cellStyle name="Currency 5 2 6 3" xfId="18204"/>
    <cellStyle name="Currency 5 2 6 3 2" xfId="27564"/>
    <cellStyle name="Currency 5 2 6 4" xfId="18205"/>
    <cellStyle name="Currency 5 2 6 4 2" xfId="27565"/>
    <cellStyle name="Currency 5 2 6 5" xfId="18206"/>
    <cellStyle name="Currency 5 2 6 5 2" xfId="32266"/>
    <cellStyle name="Currency 5 2 6 6" xfId="18207"/>
    <cellStyle name="Currency 5 2 6 6 2" xfId="34372"/>
    <cellStyle name="Currency 5 2 6 7" xfId="18208"/>
    <cellStyle name="Currency 5 2 6 7 2" xfId="38278"/>
    <cellStyle name="Currency 5 2 6 8" xfId="18209"/>
    <cellStyle name="Currency 5 2 6 8 2" xfId="42310"/>
    <cellStyle name="Currency 5 2 6 9" xfId="46431"/>
    <cellStyle name="Currency 5 2 7" xfId="18210"/>
    <cellStyle name="Currency 5 2 7 10" xfId="50602"/>
    <cellStyle name="Currency 5 2 7 11" xfId="54894"/>
    <cellStyle name="Currency 5 2 7 12" xfId="27566"/>
    <cellStyle name="Currency 5 2 7 13" xfId="62044"/>
    <cellStyle name="Currency 5 2 7 2" xfId="18211"/>
    <cellStyle name="Currency 5 2 7 2 2" xfId="18212"/>
    <cellStyle name="Currency 5 2 7 2 2 2" xfId="36348"/>
    <cellStyle name="Currency 5 2 7 2 3" xfId="18213"/>
    <cellStyle name="Currency 5 2 7 2 3 2" xfId="40254"/>
    <cellStyle name="Currency 5 2 7 2 4" xfId="18214"/>
    <cellStyle name="Currency 5 2 7 2 4 2" xfId="44315"/>
    <cellStyle name="Currency 5 2 7 2 5" xfId="48407"/>
    <cellStyle name="Currency 5 2 7 2 6" xfId="52554"/>
    <cellStyle name="Currency 5 2 7 2 7" xfId="56816"/>
    <cellStyle name="Currency 5 2 7 2 8" xfId="27567"/>
    <cellStyle name="Currency 5 2 7 2 9" xfId="62045"/>
    <cellStyle name="Currency 5 2 7 3" xfId="18215"/>
    <cellStyle name="Currency 5 2 7 3 2" xfId="27568"/>
    <cellStyle name="Currency 5 2 7 4" xfId="18216"/>
    <cellStyle name="Currency 5 2 7 4 2" xfId="27569"/>
    <cellStyle name="Currency 5 2 7 5" xfId="18217"/>
    <cellStyle name="Currency 5 2 7 5 2" xfId="32267"/>
    <cellStyle name="Currency 5 2 7 6" xfId="18218"/>
    <cellStyle name="Currency 5 2 7 6 2" xfId="34426"/>
    <cellStyle name="Currency 5 2 7 7" xfId="18219"/>
    <cellStyle name="Currency 5 2 7 7 2" xfId="38332"/>
    <cellStyle name="Currency 5 2 7 8" xfId="18220"/>
    <cellStyle name="Currency 5 2 7 8 2" xfId="42364"/>
    <cellStyle name="Currency 5 2 7 9" xfId="46485"/>
    <cellStyle name="Currency 5 2 8" xfId="18221"/>
    <cellStyle name="Currency 5 2 8 10" xfId="50654"/>
    <cellStyle name="Currency 5 2 8 11" xfId="54946"/>
    <cellStyle name="Currency 5 2 8 12" xfId="27570"/>
    <cellStyle name="Currency 5 2 8 13" xfId="62046"/>
    <cellStyle name="Currency 5 2 8 2" xfId="18222"/>
    <cellStyle name="Currency 5 2 8 2 2" xfId="18223"/>
    <cellStyle name="Currency 5 2 8 2 2 2" xfId="36400"/>
    <cellStyle name="Currency 5 2 8 2 3" xfId="18224"/>
    <cellStyle name="Currency 5 2 8 2 3 2" xfId="40306"/>
    <cellStyle name="Currency 5 2 8 2 4" xfId="18225"/>
    <cellStyle name="Currency 5 2 8 2 4 2" xfId="44367"/>
    <cellStyle name="Currency 5 2 8 2 5" xfId="48459"/>
    <cellStyle name="Currency 5 2 8 2 6" xfId="52606"/>
    <cellStyle name="Currency 5 2 8 2 7" xfId="56868"/>
    <cellStyle name="Currency 5 2 8 2 8" xfId="27571"/>
    <cellStyle name="Currency 5 2 8 2 9" xfId="62047"/>
    <cellStyle name="Currency 5 2 8 3" xfId="18226"/>
    <cellStyle name="Currency 5 2 8 3 2" xfId="27572"/>
    <cellStyle name="Currency 5 2 8 4" xfId="18227"/>
    <cellStyle name="Currency 5 2 8 4 2" xfId="27573"/>
    <cellStyle name="Currency 5 2 8 5" xfId="18228"/>
    <cellStyle name="Currency 5 2 8 5 2" xfId="32268"/>
    <cellStyle name="Currency 5 2 8 6" xfId="18229"/>
    <cellStyle name="Currency 5 2 8 6 2" xfId="34478"/>
    <cellStyle name="Currency 5 2 8 7" xfId="18230"/>
    <cellStyle name="Currency 5 2 8 7 2" xfId="38384"/>
    <cellStyle name="Currency 5 2 8 8" xfId="18231"/>
    <cellStyle name="Currency 5 2 8 8 2" xfId="42416"/>
    <cellStyle name="Currency 5 2 8 9" xfId="46537"/>
    <cellStyle name="Currency 5 2 9" xfId="18232"/>
    <cellStyle name="Currency 5 2 9 10" xfId="50708"/>
    <cellStyle name="Currency 5 2 9 11" xfId="54998"/>
    <cellStyle name="Currency 5 2 9 12" xfId="27574"/>
    <cellStyle name="Currency 5 2 9 13" xfId="62048"/>
    <cellStyle name="Currency 5 2 9 2" xfId="18233"/>
    <cellStyle name="Currency 5 2 9 2 2" xfId="18234"/>
    <cellStyle name="Currency 5 2 9 2 2 2" xfId="36453"/>
    <cellStyle name="Currency 5 2 9 2 3" xfId="18235"/>
    <cellStyle name="Currency 5 2 9 2 3 2" xfId="40359"/>
    <cellStyle name="Currency 5 2 9 2 4" xfId="18236"/>
    <cellStyle name="Currency 5 2 9 2 4 2" xfId="44420"/>
    <cellStyle name="Currency 5 2 9 2 5" xfId="48512"/>
    <cellStyle name="Currency 5 2 9 2 6" xfId="52659"/>
    <cellStyle name="Currency 5 2 9 2 7" xfId="56921"/>
    <cellStyle name="Currency 5 2 9 2 8" xfId="27575"/>
    <cellStyle name="Currency 5 2 9 2 9" xfId="62049"/>
    <cellStyle name="Currency 5 2 9 3" xfId="18237"/>
    <cellStyle name="Currency 5 2 9 3 2" xfId="27576"/>
    <cellStyle name="Currency 5 2 9 4" xfId="18238"/>
    <cellStyle name="Currency 5 2 9 4 2" xfId="27577"/>
    <cellStyle name="Currency 5 2 9 5" xfId="18239"/>
    <cellStyle name="Currency 5 2 9 5 2" xfId="32269"/>
    <cellStyle name="Currency 5 2 9 6" xfId="18240"/>
    <cellStyle name="Currency 5 2 9 6 2" xfId="34530"/>
    <cellStyle name="Currency 5 2 9 7" xfId="18241"/>
    <cellStyle name="Currency 5 2 9 7 2" xfId="38436"/>
    <cellStyle name="Currency 5 2 9 8" xfId="18242"/>
    <cellStyle name="Currency 5 2 9 8 2" xfId="42469"/>
    <cellStyle name="Currency 5 2 9 9" xfId="46589"/>
    <cellStyle name="Currency 5 20" xfId="18243"/>
    <cellStyle name="Currency 5 20 10" xfId="50760"/>
    <cellStyle name="Currency 5 20 11" xfId="55050"/>
    <cellStyle name="Currency 5 20 12" xfId="27578"/>
    <cellStyle name="Currency 5 20 13" xfId="62050"/>
    <cellStyle name="Currency 5 20 2" xfId="18244"/>
    <cellStyle name="Currency 5 20 2 2" xfId="18245"/>
    <cellStyle name="Currency 5 20 2 2 2" xfId="36505"/>
    <cellStyle name="Currency 5 20 2 3" xfId="18246"/>
    <cellStyle name="Currency 5 20 2 3 2" xfId="40411"/>
    <cellStyle name="Currency 5 20 2 4" xfId="18247"/>
    <cellStyle name="Currency 5 20 2 4 2" xfId="44472"/>
    <cellStyle name="Currency 5 20 2 5" xfId="48564"/>
    <cellStyle name="Currency 5 20 2 6" xfId="52711"/>
    <cellStyle name="Currency 5 20 2 7" xfId="56973"/>
    <cellStyle name="Currency 5 20 2 8" xfId="27579"/>
    <cellStyle name="Currency 5 20 2 9" xfId="62051"/>
    <cellStyle name="Currency 5 20 3" xfId="18248"/>
    <cellStyle name="Currency 5 20 3 2" xfId="27580"/>
    <cellStyle name="Currency 5 20 4" xfId="18249"/>
    <cellStyle name="Currency 5 20 4 2" xfId="27581"/>
    <cellStyle name="Currency 5 20 5" xfId="18250"/>
    <cellStyle name="Currency 5 20 5 2" xfId="32270"/>
    <cellStyle name="Currency 5 20 6" xfId="18251"/>
    <cellStyle name="Currency 5 20 6 2" xfId="34582"/>
    <cellStyle name="Currency 5 20 7" xfId="18252"/>
    <cellStyle name="Currency 5 20 7 2" xfId="38488"/>
    <cellStyle name="Currency 5 20 8" xfId="18253"/>
    <cellStyle name="Currency 5 20 8 2" xfId="42521"/>
    <cellStyle name="Currency 5 20 9" xfId="46641"/>
    <cellStyle name="Currency 5 21" xfId="18254"/>
    <cellStyle name="Currency 5 21 10" xfId="50820"/>
    <cellStyle name="Currency 5 21 11" xfId="55110"/>
    <cellStyle name="Currency 5 21 12" xfId="27582"/>
    <cellStyle name="Currency 5 21 13" xfId="62052"/>
    <cellStyle name="Currency 5 21 2" xfId="18255"/>
    <cellStyle name="Currency 5 21 2 2" xfId="18256"/>
    <cellStyle name="Currency 5 21 2 2 2" xfId="36565"/>
    <cellStyle name="Currency 5 21 2 3" xfId="18257"/>
    <cellStyle name="Currency 5 21 2 3 2" xfId="40471"/>
    <cellStyle name="Currency 5 21 2 4" xfId="18258"/>
    <cellStyle name="Currency 5 21 2 4 2" xfId="44532"/>
    <cellStyle name="Currency 5 21 2 5" xfId="48624"/>
    <cellStyle name="Currency 5 21 2 6" xfId="52771"/>
    <cellStyle name="Currency 5 21 2 7" xfId="57033"/>
    <cellStyle name="Currency 5 21 2 8" xfId="27583"/>
    <cellStyle name="Currency 5 21 2 9" xfId="62053"/>
    <cellStyle name="Currency 5 21 3" xfId="18259"/>
    <cellStyle name="Currency 5 21 3 2" xfId="27584"/>
    <cellStyle name="Currency 5 21 4" xfId="18260"/>
    <cellStyle name="Currency 5 21 4 2" xfId="27585"/>
    <cellStyle name="Currency 5 21 5" xfId="18261"/>
    <cellStyle name="Currency 5 21 5 2" xfId="32271"/>
    <cellStyle name="Currency 5 21 6" xfId="18262"/>
    <cellStyle name="Currency 5 21 6 2" xfId="34642"/>
    <cellStyle name="Currency 5 21 7" xfId="18263"/>
    <cellStyle name="Currency 5 21 7 2" xfId="38548"/>
    <cellStyle name="Currency 5 21 8" xfId="18264"/>
    <cellStyle name="Currency 5 21 8 2" xfId="42581"/>
    <cellStyle name="Currency 5 21 9" xfId="46701"/>
    <cellStyle name="Currency 5 22" xfId="18265"/>
    <cellStyle name="Currency 5 22 10" xfId="50878"/>
    <cellStyle name="Currency 5 22 11" xfId="55168"/>
    <cellStyle name="Currency 5 22 12" xfId="27586"/>
    <cellStyle name="Currency 5 22 13" xfId="62054"/>
    <cellStyle name="Currency 5 22 2" xfId="18266"/>
    <cellStyle name="Currency 5 22 2 2" xfId="18267"/>
    <cellStyle name="Currency 5 22 2 2 2" xfId="36623"/>
    <cellStyle name="Currency 5 22 2 3" xfId="18268"/>
    <cellStyle name="Currency 5 22 2 3 2" xfId="40529"/>
    <cellStyle name="Currency 5 22 2 4" xfId="18269"/>
    <cellStyle name="Currency 5 22 2 4 2" xfId="44590"/>
    <cellStyle name="Currency 5 22 2 5" xfId="48682"/>
    <cellStyle name="Currency 5 22 2 6" xfId="52829"/>
    <cellStyle name="Currency 5 22 2 7" xfId="57091"/>
    <cellStyle name="Currency 5 22 2 8" xfId="27587"/>
    <cellStyle name="Currency 5 22 2 9" xfId="62055"/>
    <cellStyle name="Currency 5 22 3" xfId="18270"/>
    <cellStyle name="Currency 5 22 3 2" xfId="27588"/>
    <cellStyle name="Currency 5 22 4" xfId="18271"/>
    <cellStyle name="Currency 5 22 4 2" xfId="27589"/>
    <cellStyle name="Currency 5 22 5" xfId="18272"/>
    <cellStyle name="Currency 5 22 5 2" xfId="32272"/>
    <cellStyle name="Currency 5 22 6" xfId="18273"/>
    <cellStyle name="Currency 5 22 6 2" xfId="34700"/>
    <cellStyle name="Currency 5 22 7" xfId="18274"/>
    <cellStyle name="Currency 5 22 7 2" xfId="38606"/>
    <cellStyle name="Currency 5 22 8" xfId="18275"/>
    <cellStyle name="Currency 5 22 8 2" xfId="42639"/>
    <cellStyle name="Currency 5 22 9" xfId="46759"/>
    <cellStyle name="Currency 5 23" xfId="18276"/>
    <cellStyle name="Currency 5 23 10" xfId="50935"/>
    <cellStyle name="Currency 5 23 11" xfId="55225"/>
    <cellStyle name="Currency 5 23 12" xfId="27590"/>
    <cellStyle name="Currency 5 23 13" xfId="62056"/>
    <cellStyle name="Currency 5 23 2" xfId="18277"/>
    <cellStyle name="Currency 5 23 2 2" xfId="18278"/>
    <cellStyle name="Currency 5 23 2 2 2" xfId="36681"/>
    <cellStyle name="Currency 5 23 2 3" xfId="18279"/>
    <cellStyle name="Currency 5 23 2 3 2" xfId="40586"/>
    <cellStyle name="Currency 5 23 2 4" xfId="18280"/>
    <cellStyle name="Currency 5 23 2 4 2" xfId="44647"/>
    <cellStyle name="Currency 5 23 2 5" xfId="48739"/>
    <cellStyle name="Currency 5 23 2 6" xfId="52886"/>
    <cellStyle name="Currency 5 23 2 7" xfId="57148"/>
    <cellStyle name="Currency 5 23 2 8" xfId="27591"/>
    <cellStyle name="Currency 5 23 2 9" xfId="62057"/>
    <cellStyle name="Currency 5 23 3" xfId="18281"/>
    <cellStyle name="Currency 5 23 3 2" xfId="27592"/>
    <cellStyle name="Currency 5 23 4" xfId="18282"/>
    <cellStyle name="Currency 5 23 4 2" xfId="27593"/>
    <cellStyle name="Currency 5 23 5" xfId="18283"/>
    <cellStyle name="Currency 5 23 5 2" xfId="32273"/>
    <cellStyle name="Currency 5 23 6" xfId="18284"/>
    <cellStyle name="Currency 5 23 6 2" xfId="34757"/>
    <cellStyle name="Currency 5 23 7" xfId="18285"/>
    <cellStyle name="Currency 5 23 7 2" xfId="38663"/>
    <cellStyle name="Currency 5 23 8" xfId="18286"/>
    <cellStyle name="Currency 5 23 8 2" xfId="42696"/>
    <cellStyle name="Currency 5 23 9" xfId="46816"/>
    <cellStyle name="Currency 5 24" xfId="18287"/>
    <cellStyle name="Currency 5 24 10" xfId="50988"/>
    <cellStyle name="Currency 5 24 11" xfId="55278"/>
    <cellStyle name="Currency 5 24 12" xfId="27594"/>
    <cellStyle name="Currency 5 24 13" xfId="62058"/>
    <cellStyle name="Currency 5 24 2" xfId="18288"/>
    <cellStyle name="Currency 5 24 2 2" xfId="18289"/>
    <cellStyle name="Currency 5 24 2 2 2" xfId="36734"/>
    <cellStyle name="Currency 5 24 2 3" xfId="18290"/>
    <cellStyle name="Currency 5 24 2 3 2" xfId="40639"/>
    <cellStyle name="Currency 5 24 2 4" xfId="18291"/>
    <cellStyle name="Currency 5 24 2 4 2" xfId="44700"/>
    <cellStyle name="Currency 5 24 2 5" xfId="48792"/>
    <cellStyle name="Currency 5 24 2 6" xfId="52939"/>
    <cellStyle name="Currency 5 24 2 7" xfId="57201"/>
    <cellStyle name="Currency 5 24 2 8" xfId="27595"/>
    <cellStyle name="Currency 5 24 2 9" xfId="62059"/>
    <cellStyle name="Currency 5 24 3" xfId="18292"/>
    <cellStyle name="Currency 5 24 3 2" xfId="27596"/>
    <cellStyle name="Currency 5 24 4" xfId="18293"/>
    <cellStyle name="Currency 5 24 4 2" xfId="27597"/>
    <cellStyle name="Currency 5 24 5" xfId="18294"/>
    <cellStyle name="Currency 5 24 5 2" xfId="32274"/>
    <cellStyle name="Currency 5 24 6" xfId="18295"/>
    <cellStyle name="Currency 5 24 6 2" xfId="34810"/>
    <cellStyle name="Currency 5 24 7" xfId="18296"/>
    <cellStyle name="Currency 5 24 7 2" xfId="38716"/>
    <cellStyle name="Currency 5 24 8" xfId="18297"/>
    <cellStyle name="Currency 5 24 8 2" xfId="42749"/>
    <cellStyle name="Currency 5 24 9" xfId="46869"/>
    <cellStyle name="Currency 5 25" xfId="18298"/>
    <cellStyle name="Currency 5 25 10" xfId="51050"/>
    <cellStyle name="Currency 5 25 11" xfId="55340"/>
    <cellStyle name="Currency 5 25 12" xfId="27598"/>
    <cellStyle name="Currency 5 25 13" xfId="62060"/>
    <cellStyle name="Currency 5 25 2" xfId="18299"/>
    <cellStyle name="Currency 5 25 2 2" xfId="18300"/>
    <cellStyle name="Currency 5 25 2 2 2" xfId="36797"/>
    <cellStyle name="Currency 5 25 2 3" xfId="18301"/>
    <cellStyle name="Currency 5 25 2 3 2" xfId="40701"/>
    <cellStyle name="Currency 5 25 2 4" xfId="18302"/>
    <cellStyle name="Currency 5 25 2 4 2" xfId="44762"/>
    <cellStyle name="Currency 5 25 2 5" xfId="48854"/>
    <cellStyle name="Currency 5 25 2 6" xfId="53001"/>
    <cellStyle name="Currency 5 25 2 7" xfId="57263"/>
    <cellStyle name="Currency 5 25 2 8" xfId="27599"/>
    <cellStyle name="Currency 5 25 2 9" xfId="62061"/>
    <cellStyle name="Currency 5 25 3" xfId="18303"/>
    <cellStyle name="Currency 5 25 3 2" xfId="27600"/>
    <cellStyle name="Currency 5 25 4" xfId="18304"/>
    <cellStyle name="Currency 5 25 4 2" xfId="27601"/>
    <cellStyle name="Currency 5 25 5" xfId="18305"/>
    <cellStyle name="Currency 5 25 5 2" xfId="32275"/>
    <cellStyle name="Currency 5 25 6" xfId="18306"/>
    <cellStyle name="Currency 5 25 6 2" xfId="34872"/>
    <cellStyle name="Currency 5 25 7" xfId="18307"/>
    <cellStyle name="Currency 5 25 7 2" xfId="38778"/>
    <cellStyle name="Currency 5 25 8" xfId="18308"/>
    <cellStyle name="Currency 5 25 8 2" xfId="42811"/>
    <cellStyle name="Currency 5 25 9" xfId="46931"/>
    <cellStyle name="Currency 5 26" xfId="18309"/>
    <cellStyle name="Currency 5 26 10" xfId="51107"/>
    <cellStyle name="Currency 5 26 11" xfId="55397"/>
    <cellStyle name="Currency 5 26 12" xfId="27602"/>
    <cellStyle name="Currency 5 26 13" xfId="62062"/>
    <cellStyle name="Currency 5 26 2" xfId="18310"/>
    <cellStyle name="Currency 5 26 2 2" xfId="18311"/>
    <cellStyle name="Currency 5 26 2 2 2" xfId="36854"/>
    <cellStyle name="Currency 5 26 2 3" xfId="18312"/>
    <cellStyle name="Currency 5 26 2 3 2" xfId="40758"/>
    <cellStyle name="Currency 5 26 2 4" xfId="18313"/>
    <cellStyle name="Currency 5 26 2 4 2" xfId="44819"/>
    <cellStyle name="Currency 5 26 2 5" xfId="48911"/>
    <cellStyle name="Currency 5 26 2 6" xfId="53058"/>
    <cellStyle name="Currency 5 26 2 7" xfId="57320"/>
    <cellStyle name="Currency 5 26 2 8" xfId="27603"/>
    <cellStyle name="Currency 5 26 2 9" xfId="62063"/>
    <cellStyle name="Currency 5 26 3" xfId="18314"/>
    <cellStyle name="Currency 5 26 3 2" xfId="27604"/>
    <cellStyle name="Currency 5 26 4" xfId="18315"/>
    <cellStyle name="Currency 5 26 4 2" xfId="27605"/>
    <cellStyle name="Currency 5 26 5" xfId="18316"/>
    <cellStyle name="Currency 5 26 5 2" xfId="32276"/>
    <cellStyle name="Currency 5 26 6" xfId="18317"/>
    <cellStyle name="Currency 5 26 6 2" xfId="34929"/>
    <cellStyle name="Currency 5 26 7" xfId="18318"/>
    <cellStyle name="Currency 5 26 7 2" xfId="38835"/>
    <cellStyle name="Currency 5 26 8" xfId="18319"/>
    <cellStyle name="Currency 5 26 8 2" xfId="42868"/>
    <cellStyle name="Currency 5 26 9" xfId="46988"/>
    <cellStyle name="Currency 5 27" xfId="18320"/>
    <cellStyle name="Currency 5 27 10" xfId="51159"/>
    <cellStyle name="Currency 5 27 11" xfId="55449"/>
    <cellStyle name="Currency 5 27 12" xfId="27606"/>
    <cellStyle name="Currency 5 27 13" xfId="62064"/>
    <cellStyle name="Currency 5 27 2" xfId="18321"/>
    <cellStyle name="Currency 5 27 2 2" xfId="18322"/>
    <cellStyle name="Currency 5 27 2 2 2" xfId="36906"/>
    <cellStyle name="Currency 5 27 2 3" xfId="18323"/>
    <cellStyle name="Currency 5 27 2 3 2" xfId="40810"/>
    <cellStyle name="Currency 5 27 2 4" xfId="18324"/>
    <cellStyle name="Currency 5 27 2 4 2" xfId="44871"/>
    <cellStyle name="Currency 5 27 2 5" xfId="48963"/>
    <cellStyle name="Currency 5 27 2 6" xfId="53110"/>
    <cellStyle name="Currency 5 27 2 7" xfId="57372"/>
    <cellStyle name="Currency 5 27 2 8" xfId="27607"/>
    <cellStyle name="Currency 5 27 2 9" xfId="62065"/>
    <cellStyle name="Currency 5 27 3" xfId="18325"/>
    <cellStyle name="Currency 5 27 3 2" xfId="27608"/>
    <cellStyle name="Currency 5 27 4" xfId="18326"/>
    <cellStyle name="Currency 5 27 4 2" xfId="27609"/>
    <cellStyle name="Currency 5 27 5" xfId="18327"/>
    <cellStyle name="Currency 5 27 5 2" xfId="32277"/>
    <cellStyle name="Currency 5 27 6" xfId="18328"/>
    <cellStyle name="Currency 5 27 6 2" xfId="34981"/>
    <cellStyle name="Currency 5 27 7" xfId="18329"/>
    <cellStyle name="Currency 5 27 7 2" xfId="38887"/>
    <cellStyle name="Currency 5 27 8" xfId="18330"/>
    <cellStyle name="Currency 5 27 8 2" xfId="42920"/>
    <cellStyle name="Currency 5 27 9" xfId="47040"/>
    <cellStyle name="Currency 5 28" xfId="18331"/>
    <cellStyle name="Currency 5 28 10" xfId="51211"/>
    <cellStyle name="Currency 5 28 11" xfId="55501"/>
    <cellStyle name="Currency 5 28 12" xfId="27610"/>
    <cellStyle name="Currency 5 28 13" xfId="62066"/>
    <cellStyle name="Currency 5 28 2" xfId="18332"/>
    <cellStyle name="Currency 5 28 2 2" xfId="18333"/>
    <cellStyle name="Currency 5 28 2 2 2" xfId="36958"/>
    <cellStyle name="Currency 5 28 2 3" xfId="18334"/>
    <cellStyle name="Currency 5 28 2 3 2" xfId="40862"/>
    <cellStyle name="Currency 5 28 2 4" xfId="18335"/>
    <cellStyle name="Currency 5 28 2 4 2" xfId="44923"/>
    <cellStyle name="Currency 5 28 2 5" xfId="49015"/>
    <cellStyle name="Currency 5 28 2 6" xfId="53162"/>
    <cellStyle name="Currency 5 28 2 7" xfId="57424"/>
    <cellStyle name="Currency 5 28 2 8" xfId="27611"/>
    <cellStyle name="Currency 5 28 2 9" xfId="62067"/>
    <cellStyle name="Currency 5 28 3" xfId="18336"/>
    <cellStyle name="Currency 5 28 3 2" xfId="27612"/>
    <cellStyle name="Currency 5 28 4" xfId="18337"/>
    <cellStyle name="Currency 5 28 4 2" xfId="27613"/>
    <cellStyle name="Currency 5 28 5" xfId="18338"/>
    <cellStyle name="Currency 5 28 5 2" xfId="32278"/>
    <cellStyle name="Currency 5 28 6" xfId="18339"/>
    <cellStyle name="Currency 5 28 6 2" xfId="35033"/>
    <cellStyle name="Currency 5 28 7" xfId="18340"/>
    <cellStyle name="Currency 5 28 7 2" xfId="38939"/>
    <cellStyle name="Currency 5 28 8" xfId="18341"/>
    <cellStyle name="Currency 5 28 8 2" xfId="42972"/>
    <cellStyle name="Currency 5 28 9" xfId="47092"/>
    <cellStyle name="Currency 5 29" xfId="18342"/>
    <cellStyle name="Currency 5 29 2" xfId="18343"/>
    <cellStyle name="Currency 5 29 2 2" xfId="35087"/>
    <cellStyle name="Currency 5 29 3" xfId="18344"/>
    <cellStyle name="Currency 5 29 3 2" xfId="38993"/>
    <cellStyle name="Currency 5 29 4" xfId="18345"/>
    <cellStyle name="Currency 5 29 4 2" xfId="43026"/>
    <cellStyle name="Currency 5 29 5" xfId="47146"/>
    <cellStyle name="Currency 5 29 6" xfId="51265"/>
    <cellStyle name="Currency 5 29 7" xfId="55555"/>
    <cellStyle name="Currency 5 29 8" xfId="27614"/>
    <cellStyle name="Currency 5 29 9" xfId="62068"/>
    <cellStyle name="Currency 5 3" xfId="18346"/>
    <cellStyle name="Currency 5 3 10" xfId="18347"/>
    <cellStyle name="Currency 5 3 10 2" xfId="41207"/>
    <cellStyle name="Currency 5 3 11" xfId="45347"/>
    <cellStyle name="Currency 5 3 12" xfId="49425"/>
    <cellStyle name="Currency 5 3 13" xfId="53765"/>
    <cellStyle name="Currency 5 3 14" xfId="27615"/>
    <cellStyle name="Currency 5 3 15" xfId="62069"/>
    <cellStyle name="Currency 5 3 2" xfId="18348"/>
    <cellStyle name="Currency 5 3 2 10" xfId="45560"/>
    <cellStyle name="Currency 5 3 2 11" xfId="49650"/>
    <cellStyle name="Currency 5 3 2 12" xfId="53982"/>
    <cellStyle name="Currency 5 3 2 13" xfId="27616"/>
    <cellStyle name="Currency 5 3 2 14" xfId="62070"/>
    <cellStyle name="Currency 5 3 2 2" xfId="18349"/>
    <cellStyle name="Currency 5 3 2 2 10" xfId="50321"/>
    <cellStyle name="Currency 5 3 2 2 11" xfId="54629"/>
    <cellStyle name="Currency 5 3 2 2 12" xfId="27617"/>
    <cellStyle name="Currency 5 3 2 2 13" xfId="62071"/>
    <cellStyle name="Currency 5 3 2 2 2" xfId="18350"/>
    <cellStyle name="Currency 5 3 2 2 2 2" xfId="18351"/>
    <cellStyle name="Currency 5 3 2 2 2 2 2" xfId="36083"/>
    <cellStyle name="Currency 5 3 2 2 2 3" xfId="18352"/>
    <cellStyle name="Currency 5 3 2 2 2 3 2" xfId="39989"/>
    <cellStyle name="Currency 5 3 2 2 2 4" xfId="18353"/>
    <cellStyle name="Currency 5 3 2 2 2 4 2" xfId="44035"/>
    <cellStyle name="Currency 5 3 2 2 2 5" xfId="48142"/>
    <cellStyle name="Currency 5 3 2 2 2 6" xfId="52274"/>
    <cellStyle name="Currency 5 3 2 2 2 7" xfId="56551"/>
    <cellStyle name="Currency 5 3 2 2 2 8" xfId="27618"/>
    <cellStyle name="Currency 5 3 2 2 2 9" xfId="62072"/>
    <cellStyle name="Currency 5 3 2 2 3" xfId="18354"/>
    <cellStyle name="Currency 5 3 2 2 3 2" xfId="27619"/>
    <cellStyle name="Currency 5 3 2 2 4" xfId="18355"/>
    <cellStyle name="Currency 5 3 2 2 4 2" xfId="27620"/>
    <cellStyle name="Currency 5 3 2 2 5" xfId="18356"/>
    <cellStyle name="Currency 5 3 2 2 5 2" xfId="32281"/>
    <cellStyle name="Currency 5 3 2 2 6" xfId="18357"/>
    <cellStyle name="Currency 5 3 2 2 6 2" xfId="34138"/>
    <cellStyle name="Currency 5 3 2 2 7" xfId="18358"/>
    <cellStyle name="Currency 5 3 2 2 7 2" xfId="38067"/>
    <cellStyle name="Currency 5 3 2 2 8" xfId="18359"/>
    <cellStyle name="Currency 5 3 2 2 8 2" xfId="42084"/>
    <cellStyle name="Currency 5 3 2 2 9" xfId="46220"/>
    <cellStyle name="Currency 5 3 2 3" xfId="18360"/>
    <cellStyle name="Currency 5 3 2 3 2" xfId="18361"/>
    <cellStyle name="Currency 5 3 2 3 2 2" xfId="35418"/>
    <cellStyle name="Currency 5 3 2 3 3" xfId="18362"/>
    <cellStyle name="Currency 5 3 2 3 3 2" xfId="39324"/>
    <cellStyle name="Currency 5 3 2 3 4" xfId="18363"/>
    <cellStyle name="Currency 5 3 2 3 4 2" xfId="43365"/>
    <cellStyle name="Currency 5 3 2 3 5" xfId="47477"/>
    <cellStyle name="Currency 5 3 2 3 6" xfId="51604"/>
    <cellStyle name="Currency 5 3 2 3 7" xfId="55886"/>
    <cellStyle name="Currency 5 3 2 3 8" xfId="27621"/>
    <cellStyle name="Currency 5 3 2 3 9" xfId="62073"/>
    <cellStyle name="Currency 5 3 2 4" xfId="18364"/>
    <cellStyle name="Currency 5 3 2 4 2" xfId="27622"/>
    <cellStyle name="Currency 5 3 2 5" xfId="18365"/>
    <cellStyle name="Currency 5 3 2 5 2" xfId="27623"/>
    <cellStyle name="Currency 5 3 2 6" xfId="18366"/>
    <cellStyle name="Currency 5 3 2 6 2" xfId="32280"/>
    <cellStyle name="Currency 5 3 2 7" xfId="18367"/>
    <cellStyle name="Currency 5 3 2 7 2" xfId="33431"/>
    <cellStyle name="Currency 5 3 2 8" xfId="18368"/>
    <cellStyle name="Currency 5 3 2 8 2" xfId="37406"/>
    <cellStyle name="Currency 5 3 2 9" xfId="18369"/>
    <cellStyle name="Currency 5 3 2 9 2" xfId="41420"/>
    <cellStyle name="Currency 5 3 3" xfId="18370"/>
    <cellStyle name="Currency 5 3 3 10" xfId="50322"/>
    <cellStyle name="Currency 5 3 3 11" xfId="54630"/>
    <cellStyle name="Currency 5 3 3 12" xfId="27624"/>
    <cellStyle name="Currency 5 3 3 13" xfId="62074"/>
    <cellStyle name="Currency 5 3 3 2" xfId="18371"/>
    <cellStyle name="Currency 5 3 3 2 2" xfId="18372"/>
    <cellStyle name="Currency 5 3 3 2 2 2" xfId="36084"/>
    <cellStyle name="Currency 5 3 3 2 3" xfId="18373"/>
    <cellStyle name="Currency 5 3 3 2 3 2" xfId="39990"/>
    <cellStyle name="Currency 5 3 3 2 4" xfId="18374"/>
    <cellStyle name="Currency 5 3 3 2 4 2" xfId="44036"/>
    <cellStyle name="Currency 5 3 3 2 5" xfId="48143"/>
    <cellStyle name="Currency 5 3 3 2 6" xfId="52275"/>
    <cellStyle name="Currency 5 3 3 2 7" xfId="56552"/>
    <cellStyle name="Currency 5 3 3 2 8" xfId="27625"/>
    <cellStyle name="Currency 5 3 3 2 9" xfId="62075"/>
    <cellStyle name="Currency 5 3 3 3" xfId="18375"/>
    <cellStyle name="Currency 5 3 3 3 2" xfId="27626"/>
    <cellStyle name="Currency 5 3 3 4" xfId="18376"/>
    <cellStyle name="Currency 5 3 3 4 2" xfId="27627"/>
    <cellStyle name="Currency 5 3 3 5" xfId="18377"/>
    <cellStyle name="Currency 5 3 3 5 2" xfId="32282"/>
    <cellStyle name="Currency 5 3 3 6" xfId="18378"/>
    <cellStyle name="Currency 5 3 3 6 2" xfId="34139"/>
    <cellStyle name="Currency 5 3 3 7" xfId="18379"/>
    <cellStyle name="Currency 5 3 3 7 2" xfId="38068"/>
    <cellStyle name="Currency 5 3 3 8" xfId="18380"/>
    <cellStyle name="Currency 5 3 3 8 2" xfId="42085"/>
    <cellStyle name="Currency 5 3 3 9" xfId="46221"/>
    <cellStyle name="Currency 5 3 4" xfId="18381"/>
    <cellStyle name="Currency 5 3 4 2" xfId="18382"/>
    <cellStyle name="Currency 5 3 4 2 2" xfId="35200"/>
    <cellStyle name="Currency 5 3 4 3" xfId="18383"/>
    <cellStyle name="Currency 5 3 4 3 2" xfId="39106"/>
    <cellStyle name="Currency 5 3 4 4" xfId="18384"/>
    <cellStyle name="Currency 5 3 4 4 2" xfId="43142"/>
    <cellStyle name="Currency 5 3 4 5" xfId="47259"/>
    <cellStyle name="Currency 5 3 4 6" xfId="51381"/>
    <cellStyle name="Currency 5 3 4 7" xfId="55668"/>
    <cellStyle name="Currency 5 3 4 8" xfId="27628"/>
    <cellStyle name="Currency 5 3 4 9" xfId="62076"/>
    <cellStyle name="Currency 5 3 5" xfId="18385"/>
    <cellStyle name="Currency 5 3 5 2" xfId="57829"/>
    <cellStyle name="Currency 5 3 5 3" xfId="27629"/>
    <cellStyle name="Currency 5 3 6" xfId="18386"/>
    <cellStyle name="Currency 5 3 6 2" xfId="27630"/>
    <cellStyle name="Currency 5 3 7" xfId="18387"/>
    <cellStyle name="Currency 5 3 7 2" xfId="32279"/>
    <cellStyle name="Currency 5 3 8" xfId="18388"/>
    <cellStyle name="Currency 5 3 8 2" xfId="33218"/>
    <cellStyle name="Currency 5 3 9" xfId="18389"/>
    <cellStyle name="Currency 5 3 9 2" xfId="37193"/>
    <cellStyle name="Currency 5 30" xfId="18390"/>
    <cellStyle name="Currency 5 30 2" xfId="18391"/>
    <cellStyle name="Currency 5 30 2 2" xfId="35100"/>
    <cellStyle name="Currency 5 30 3" xfId="18392"/>
    <cellStyle name="Currency 5 30 3 2" xfId="39006"/>
    <cellStyle name="Currency 5 30 4" xfId="18393"/>
    <cellStyle name="Currency 5 30 4 2" xfId="43039"/>
    <cellStyle name="Currency 5 30 5" xfId="47159"/>
    <cellStyle name="Currency 5 30 6" xfId="51278"/>
    <cellStyle name="Currency 5 30 7" xfId="55568"/>
    <cellStyle name="Currency 5 30 8" xfId="27631"/>
    <cellStyle name="Currency 5 30 9" xfId="62077"/>
    <cellStyle name="Currency 5 31" xfId="18394"/>
    <cellStyle name="Currency 5 31 2" xfId="18395"/>
    <cellStyle name="Currency 5 31 2 2" xfId="37012"/>
    <cellStyle name="Currency 5 31 3" xfId="18396"/>
    <cellStyle name="Currency 5 31 3 2" xfId="40916"/>
    <cellStyle name="Currency 5 31 4" xfId="18397"/>
    <cellStyle name="Currency 5 31 4 2" xfId="44977"/>
    <cellStyle name="Currency 5 31 5" xfId="49069"/>
    <cellStyle name="Currency 5 31 6" xfId="53216"/>
    <cellStyle name="Currency 5 31 7" xfId="57478"/>
    <cellStyle name="Currency 5 31 8" xfId="27632"/>
    <cellStyle name="Currency 5 31 9" xfId="62078"/>
    <cellStyle name="Currency 5 32" xfId="18398"/>
    <cellStyle name="Currency 5 32 2" xfId="18399"/>
    <cellStyle name="Currency 5 32 2 2" xfId="37068"/>
    <cellStyle name="Currency 5 32 3" xfId="18400"/>
    <cellStyle name="Currency 5 32 3 2" xfId="40972"/>
    <cellStyle name="Currency 5 32 4" xfId="45033"/>
    <cellStyle name="Currency 5 32 5" xfId="49125"/>
    <cellStyle name="Currency 5 32 6" xfId="53272"/>
    <cellStyle name="Currency 5 32 7" xfId="57534"/>
    <cellStyle name="Currency 5 32 8" xfId="27633"/>
    <cellStyle name="Currency 5 33" xfId="18401"/>
    <cellStyle name="Currency 5 33 2" xfId="18402"/>
    <cellStyle name="Currency 5 33 2 2" xfId="41029"/>
    <cellStyle name="Currency 5 33 3" xfId="45091"/>
    <cellStyle name="Currency 5 33 4" xfId="49183"/>
    <cellStyle name="Currency 5 33 5" xfId="53330"/>
    <cellStyle name="Currency 5 33 6" xfId="57592"/>
    <cellStyle name="Currency 5 33 7" xfId="27634"/>
    <cellStyle name="Currency 5 34" xfId="18403"/>
    <cellStyle name="Currency 5 34 2" xfId="45152"/>
    <cellStyle name="Currency 5 34 3" xfId="49245"/>
    <cellStyle name="Currency 5 34 4" xfId="53392"/>
    <cellStyle name="Currency 5 34 5" xfId="57654"/>
    <cellStyle name="Currency 5 34 6" xfId="32237"/>
    <cellStyle name="Currency 5 35" xfId="18404"/>
    <cellStyle name="Currency 5 35 2" xfId="45167"/>
    <cellStyle name="Currency 5 35 3" xfId="49303"/>
    <cellStyle name="Currency 5 35 4" xfId="53450"/>
    <cellStyle name="Currency 5 35 5" xfId="57712"/>
    <cellStyle name="Currency 5 35 6" xfId="33134"/>
    <cellStyle name="Currency 5 36" xfId="18405"/>
    <cellStyle name="Currency 5 36 2" xfId="53509"/>
    <cellStyle name="Currency 5 36 3" xfId="57771"/>
    <cellStyle name="Currency 5 36 4" xfId="37145"/>
    <cellStyle name="Currency 5 37" xfId="18406"/>
    <cellStyle name="Currency 5 37 2" xfId="41155"/>
    <cellStyle name="Currency 5 38" xfId="45292"/>
    <cellStyle name="Currency 5 39" xfId="49320"/>
    <cellStyle name="Currency 5 4" xfId="18407"/>
    <cellStyle name="Currency 5 4 10" xfId="45460"/>
    <cellStyle name="Currency 5 4 11" xfId="49550"/>
    <cellStyle name="Currency 5 4 12" xfId="53859"/>
    <cellStyle name="Currency 5 4 13" xfId="27635"/>
    <cellStyle name="Currency 5 4 14" xfId="62079"/>
    <cellStyle name="Currency 5 4 2" xfId="18408"/>
    <cellStyle name="Currency 5 4 2 10" xfId="50323"/>
    <cellStyle name="Currency 5 4 2 11" xfId="54631"/>
    <cellStyle name="Currency 5 4 2 12" xfId="27636"/>
    <cellStyle name="Currency 5 4 2 13" xfId="62080"/>
    <cellStyle name="Currency 5 4 2 2" xfId="18409"/>
    <cellStyle name="Currency 5 4 2 2 2" xfId="18410"/>
    <cellStyle name="Currency 5 4 2 2 2 2" xfId="36085"/>
    <cellStyle name="Currency 5 4 2 2 3" xfId="18411"/>
    <cellStyle name="Currency 5 4 2 2 3 2" xfId="39991"/>
    <cellStyle name="Currency 5 4 2 2 4" xfId="18412"/>
    <cellStyle name="Currency 5 4 2 2 4 2" xfId="44037"/>
    <cellStyle name="Currency 5 4 2 2 5" xfId="48144"/>
    <cellStyle name="Currency 5 4 2 2 6" xfId="52276"/>
    <cellStyle name="Currency 5 4 2 2 7" xfId="56553"/>
    <cellStyle name="Currency 5 4 2 2 8" xfId="27637"/>
    <cellStyle name="Currency 5 4 2 2 9" xfId="62081"/>
    <cellStyle name="Currency 5 4 2 3" xfId="18413"/>
    <cellStyle name="Currency 5 4 2 3 2" xfId="27638"/>
    <cellStyle name="Currency 5 4 2 4" xfId="18414"/>
    <cellStyle name="Currency 5 4 2 4 2" xfId="27639"/>
    <cellStyle name="Currency 5 4 2 5" xfId="18415"/>
    <cellStyle name="Currency 5 4 2 5 2" xfId="32284"/>
    <cellStyle name="Currency 5 4 2 6" xfId="18416"/>
    <cellStyle name="Currency 5 4 2 6 2" xfId="34140"/>
    <cellStyle name="Currency 5 4 2 7" xfId="18417"/>
    <cellStyle name="Currency 5 4 2 7 2" xfId="38069"/>
    <cellStyle name="Currency 5 4 2 8" xfId="18418"/>
    <cellStyle name="Currency 5 4 2 8 2" xfId="42086"/>
    <cellStyle name="Currency 5 4 2 9" xfId="46222"/>
    <cellStyle name="Currency 5 4 3" xfId="18419"/>
    <cellStyle name="Currency 5 4 3 2" xfId="18420"/>
    <cellStyle name="Currency 5 4 3 2 2" xfId="35318"/>
    <cellStyle name="Currency 5 4 3 3" xfId="18421"/>
    <cellStyle name="Currency 5 4 3 3 2" xfId="39224"/>
    <cellStyle name="Currency 5 4 3 4" xfId="18422"/>
    <cellStyle name="Currency 5 4 3 4 2" xfId="43265"/>
    <cellStyle name="Currency 5 4 3 5" xfId="47377"/>
    <cellStyle name="Currency 5 4 3 6" xfId="51504"/>
    <cellStyle name="Currency 5 4 3 7" xfId="55786"/>
    <cellStyle name="Currency 5 4 3 8" xfId="27640"/>
    <cellStyle name="Currency 5 4 3 9" xfId="62082"/>
    <cellStyle name="Currency 5 4 4" xfId="18423"/>
    <cellStyle name="Currency 5 4 4 2" xfId="27641"/>
    <cellStyle name="Currency 5 4 5" xfId="18424"/>
    <cellStyle name="Currency 5 4 5 2" xfId="27642"/>
    <cellStyle name="Currency 5 4 6" xfId="18425"/>
    <cellStyle name="Currency 5 4 6 2" xfId="32283"/>
    <cellStyle name="Currency 5 4 7" xfId="18426"/>
    <cellStyle name="Currency 5 4 7 2" xfId="33331"/>
    <cellStyle name="Currency 5 4 8" xfId="18427"/>
    <cellStyle name="Currency 5 4 8 2" xfId="37306"/>
    <cellStyle name="Currency 5 4 9" xfId="18428"/>
    <cellStyle name="Currency 5 4 9 2" xfId="41320"/>
    <cellStyle name="Currency 5 40" xfId="53630"/>
    <cellStyle name="Currency 5 41" xfId="27447"/>
    <cellStyle name="Currency 5 42" xfId="61983"/>
    <cellStyle name="Currency 5 5" xfId="18429"/>
    <cellStyle name="Currency 5 5 10" xfId="45705"/>
    <cellStyle name="Currency 5 5 11" xfId="49804"/>
    <cellStyle name="Currency 5 5 12" xfId="54121"/>
    <cellStyle name="Currency 5 5 13" xfId="27643"/>
    <cellStyle name="Currency 5 5 14" xfId="62083"/>
    <cellStyle name="Currency 5 5 2" xfId="18430"/>
    <cellStyle name="Currency 5 5 2 10" xfId="50324"/>
    <cellStyle name="Currency 5 5 2 11" xfId="54632"/>
    <cellStyle name="Currency 5 5 2 12" xfId="27644"/>
    <cellStyle name="Currency 5 5 2 13" xfId="62084"/>
    <cellStyle name="Currency 5 5 2 2" xfId="18431"/>
    <cellStyle name="Currency 5 5 2 2 2" xfId="18432"/>
    <cellStyle name="Currency 5 5 2 2 2 2" xfId="36086"/>
    <cellStyle name="Currency 5 5 2 2 3" xfId="18433"/>
    <cellStyle name="Currency 5 5 2 2 3 2" xfId="39992"/>
    <cellStyle name="Currency 5 5 2 2 4" xfId="18434"/>
    <cellStyle name="Currency 5 5 2 2 4 2" xfId="44038"/>
    <cellStyle name="Currency 5 5 2 2 5" xfId="48145"/>
    <cellStyle name="Currency 5 5 2 2 6" xfId="52277"/>
    <cellStyle name="Currency 5 5 2 2 7" xfId="56554"/>
    <cellStyle name="Currency 5 5 2 2 8" xfId="27645"/>
    <cellStyle name="Currency 5 5 2 2 9" xfId="62085"/>
    <cellStyle name="Currency 5 5 2 3" xfId="18435"/>
    <cellStyle name="Currency 5 5 2 3 2" xfId="27646"/>
    <cellStyle name="Currency 5 5 2 4" xfId="18436"/>
    <cellStyle name="Currency 5 5 2 4 2" xfId="27647"/>
    <cellStyle name="Currency 5 5 2 5" xfId="18437"/>
    <cellStyle name="Currency 5 5 2 5 2" xfId="32286"/>
    <cellStyle name="Currency 5 5 2 6" xfId="18438"/>
    <cellStyle name="Currency 5 5 2 6 2" xfId="34141"/>
    <cellStyle name="Currency 5 5 2 7" xfId="18439"/>
    <cellStyle name="Currency 5 5 2 7 2" xfId="38070"/>
    <cellStyle name="Currency 5 5 2 8" xfId="18440"/>
    <cellStyle name="Currency 5 5 2 8 2" xfId="42087"/>
    <cellStyle name="Currency 5 5 2 9" xfId="46223"/>
    <cellStyle name="Currency 5 5 3" xfId="18441"/>
    <cellStyle name="Currency 5 5 3 2" xfId="18442"/>
    <cellStyle name="Currency 5 5 3 2 2" xfId="35568"/>
    <cellStyle name="Currency 5 5 3 3" xfId="18443"/>
    <cellStyle name="Currency 5 5 3 3 2" xfId="39474"/>
    <cellStyle name="Currency 5 5 3 4" xfId="18444"/>
    <cellStyle name="Currency 5 5 3 4 2" xfId="43519"/>
    <cellStyle name="Currency 5 5 3 5" xfId="47627"/>
    <cellStyle name="Currency 5 5 3 6" xfId="51758"/>
    <cellStyle name="Currency 5 5 3 7" xfId="56036"/>
    <cellStyle name="Currency 5 5 3 8" xfId="27648"/>
    <cellStyle name="Currency 5 5 3 9" xfId="62086"/>
    <cellStyle name="Currency 5 5 4" xfId="18445"/>
    <cellStyle name="Currency 5 5 4 2" xfId="27649"/>
    <cellStyle name="Currency 5 5 5" xfId="18446"/>
    <cellStyle name="Currency 5 5 5 2" xfId="27650"/>
    <cellStyle name="Currency 5 5 6" xfId="18447"/>
    <cellStyle name="Currency 5 5 6 2" xfId="32285"/>
    <cellStyle name="Currency 5 5 7" xfId="18448"/>
    <cellStyle name="Currency 5 5 7 2" xfId="33577"/>
    <cellStyle name="Currency 5 5 8" xfId="18449"/>
    <cellStyle name="Currency 5 5 8 2" xfId="37552"/>
    <cellStyle name="Currency 5 5 9" xfId="18450"/>
    <cellStyle name="Currency 5 5 9 2" xfId="41566"/>
    <cellStyle name="Currency 5 6" xfId="18451"/>
    <cellStyle name="Currency 5 6 10" xfId="45723"/>
    <cellStyle name="Currency 5 6 11" xfId="49822"/>
    <cellStyle name="Currency 5 6 12" xfId="54139"/>
    <cellStyle name="Currency 5 6 13" xfId="27651"/>
    <cellStyle name="Currency 5 6 14" xfId="62087"/>
    <cellStyle name="Currency 5 6 2" xfId="18452"/>
    <cellStyle name="Currency 5 6 2 10" xfId="50325"/>
    <cellStyle name="Currency 5 6 2 11" xfId="54633"/>
    <cellStyle name="Currency 5 6 2 12" xfId="27652"/>
    <cellStyle name="Currency 5 6 2 13" xfId="62088"/>
    <cellStyle name="Currency 5 6 2 2" xfId="18453"/>
    <cellStyle name="Currency 5 6 2 2 2" xfId="18454"/>
    <cellStyle name="Currency 5 6 2 2 2 2" xfId="36087"/>
    <cellStyle name="Currency 5 6 2 2 3" xfId="18455"/>
    <cellStyle name="Currency 5 6 2 2 3 2" xfId="39993"/>
    <cellStyle name="Currency 5 6 2 2 4" xfId="18456"/>
    <cellStyle name="Currency 5 6 2 2 4 2" xfId="44039"/>
    <cellStyle name="Currency 5 6 2 2 5" xfId="48146"/>
    <cellStyle name="Currency 5 6 2 2 6" xfId="52278"/>
    <cellStyle name="Currency 5 6 2 2 7" xfId="56555"/>
    <cellStyle name="Currency 5 6 2 2 8" xfId="27653"/>
    <cellStyle name="Currency 5 6 2 2 9" xfId="62089"/>
    <cellStyle name="Currency 5 6 2 3" xfId="18457"/>
    <cellStyle name="Currency 5 6 2 3 2" xfId="27654"/>
    <cellStyle name="Currency 5 6 2 4" xfId="18458"/>
    <cellStyle name="Currency 5 6 2 4 2" xfId="27655"/>
    <cellStyle name="Currency 5 6 2 5" xfId="18459"/>
    <cellStyle name="Currency 5 6 2 5 2" xfId="32288"/>
    <cellStyle name="Currency 5 6 2 6" xfId="18460"/>
    <cellStyle name="Currency 5 6 2 6 2" xfId="34142"/>
    <cellStyle name="Currency 5 6 2 7" xfId="18461"/>
    <cellStyle name="Currency 5 6 2 7 2" xfId="38071"/>
    <cellStyle name="Currency 5 6 2 8" xfId="18462"/>
    <cellStyle name="Currency 5 6 2 8 2" xfId="42088"/>
    <cellStyle name="Currency 5 6 2 9" xfId="46224"/>
    <cellStyle name="Currency 5 6 3" xfId="18463"/>
    <cellStyle name="Currency 5 6 3 2" xfId="18464"/>
    <cellStyle name="Currency 5 6 3 2 2" xfId="35586"/>
    <cellStyle name="Currency 5 6 3 3" xfId="18465"/>
    <cellStyle name="Currency 5 6 3 3 2" xfId="39492"/>
    <cellStyle name="Currency 5 6 3 4" xfId="18466"/>
    <cellStyle name="Currency 5 6 3 4 2" xfId="43537"/>
    <cellStyle name="Currency 5 6 3 5" xfId="47645"/>
    <cellStyle name="Currency 5 6 3 6" xfId="51776"/>
    <cellStyle name="Currency 5 6 3 7" xfId="56054"/>
    <cellStyle name="Currency 5 6 3 8" xfId="27656"/>
    <cellStyle name="Currency 5 6 3 9" xfId="62090"/>
    <cellStyle name="Currency 5 6 4" xfId="18467"/>
    <cellStyle name="Currency 5 6 4 2" xfId="27657"/>
    <cellStyle name="Currency 5 6 5" xfId="18468"/>
    <cellStyle name="Currency 5 6 5 2" xfId="27658"/>
    <cellStyle name="Currency 5 6 6" xfId="18469"/>
    <cellStyle name="Currency 5 6 6 2" xfId="32287"/>
    <cellStyle name="Currency 5 6 7" xfId="18470"/>
    <cellStyle name="Currency 5 6 7 2" xfId="33595"/>
    <cellStyle name="Currency 5 6 8" xfId="18471"/>
    <cellStyle name="Currency 5 6 8 2" xfId="37570"/>
    <cellStyle name="Currency 5 6 9" xfId="18472"/>
    <cellStyle name="Currency 5 6 9 2" xfId="41584"/>
    <cellStyle name="Currency 5 7" xfId="18473"/>
    <cellStyle name="Currency 5 7 10" xfId="45737"/>
    <cellStyle name="Currency 5 7 11" xfId="49836"/>
    <cellStyle name="Currency 5 7 12" xfId="54153"/>
    <cellStyle name="Currency 5 7 13" xfId="27659"/>
    <cellStyle name="Currency 5 7 14" xfId="62091"/>
    <cellStyle name="Currency 5 7 2" xfId="18474"/>
    <cellStyle name="Currency 5 7 2 10" xfId="50326"/>
    <cellStyle name="Currency 5 7 2 11" xfId="54634"/>
    <cellStyle name="Currency 5 7 2 12" xfId="27660"/>
    <cellStyle name="Currency 5 7 2 13" xfId="62092"/>
    <cellStyle name="Currency 5 7 2 2" xfId="18475"/>
    <cellStyle name="Currency 5 7 2 2 2" xfId="18476"/>
    <cellStyle name="Currency 5 7 2 2 2 2" xfId="36088"/>
    <cellStyle name="Currency 5 7 2 2 3" xfId="18477"/>
    <cellStyle name="Currency 5 7 2 2 3 2" xfId="39994"/>
    <cellStyle name="Currency 5 7 2 2 4" xfId="18478"/>
    <cellStyle name="Currency 5 7 2 2 4 2" xfId="44040"/>
    <cellStyle name="Currency 5 7 2 2 5" xfId="48147"/>
    <cellStyle name="Currency 5 7 2 2 6" xfId="52279"/>
    <cellStyle name="Currency 5 7 2 2 7" xfId="56556"/>
    <cellStyle name="Currency 5 7 2 2 8" xfId="27661"/>
    <cellStyle name="Currency 5 7 2 2 9" xfId="62093"/>
    <cellStyle name="Currency 5 7 2 3" xfId="18479"/>
    <cellStyle name="Currency 5 7 2 3 2" xfId="27662"/>
    <cellStyle name="Currency 5 7 2 4" xfId="18480"/>
    <cellStyle name="Currency 5 7 2 4 2" xfId="27663"/>
    <cellStyle name="Currency 5 7 2 5" xfId="18481"/>
    <cellStyle name="Currency 5 7 2 5 2" xfId="32290"/>
    <cellStyle name="Currency 5 7 2 6" xfId="18482"/>
    <cellStyle name="Currency 5 7 2 6 2" xfId="34143"/>
    <cellStyle name="Currency 5 7 2 7" xfId="18483"/>
    <cellStyle name="Currency 5 7 2 7 2" xfId="38072"/>
    <cellStyle name="Currency 5 7 2 8" xfId="18484"/>
    <cellStyle name="Currency 5 7 2 8 2" xfId="42089"/>
    <cellStyle name="Currency 5 7 2 9" xfId="46225"/>
    <cellStyle name="Currency 5 7 3" xfId="18485"/>
    <cellStyle name="Currency 5 7 3 2" xfId="18486"/>
    <cellStyle name="Currency 5 7 3 2 2" xfId="35600"/>
    <cellStyle name="Currency 5 7 3 3" xfId="18487"/>
    <cellStyle name="Currency 5 7 3 3 2" xfId="39506"/>
    <cellStyle name="Currency 5 7 3 4" xfId="18488"/>
    <cellStyle name="Currency 5 7 3 4 2" xfId="43551"/>
    <cellStyle name="Currency 5 7 3 5" xfId="47659"/>
    <cellStyle name="Currency 5 7 3 6" xfId="51790"/>
    <cellStyle name="Currency 5 7 3 7" xfId="56068"/>
    <cellStyle name="Currency 5 7 3 8" xfId="27664"/>
    <cellStyle name="Currency 5 7 3 9" xfId="62094"/>
    <cellStyle name="Currency 5 7 4" xfId="18489"/>
    <cellStyle name="Currency 5 7 4 2" xfId="27665"/>
    <cellStyle name="Currency 5 7 5" xfId="18490"/>
    <cellStyle name="Currency 5 7 5 2" xfId="27666"/>
    <cellStyle name="Currency 5 7 6" xfId="18491"/>
    <cellStyle name="Currency 5 7 6 2" xfId="32289"/>
    <cellStyle name="Currency 5 7 7" xfId="18492"/>
    <cellStyle name="Currency 5 7 7 2" xfId="33609"/>
    <cellStyle name="Currency 5 7 8" xfId="18493"/>
    <cellStyle name="Currency 5 7 8 2" xfId="37584"/>
    <cellStyle name="Currency 5 7 9" xfId="18494"/>
    <cellStyle name="Currency 5 7 9 2" xfId="41598"/>
    <cellStyle name="Currency 5 8" xfId="18495"/>
    <cellStyle name="Currency 5 8 10" xfId="50378"/>
    <cellStyle name="Currency 5 8 11" xfId="54670"/>
    <cellStyle name="Currency 5 8 12" xfId="27667"/>
    <cellStyle name="Currency 5 8 13" xfId="62095"/>
    <cellStyle name="Currency 5 8 2" xfId="18496"/>
    <cellStyle name="Currency 5 8 2 2" xfId="18497"/>
    <cellStyle name="Currency 5 8 2 2 2" xfId="36124"/>
    <cellStyle name="Currency 5 8 2 3" xfId="18498"/>
    <cellStyle name="Currency 5 8 2 3 2" xfId="40030"/>
    <cellStyle name="Currency 5 8 2 4" xfId="18499"/>
    <cellStyle name="Currency 5 8 2 4 2" xfId="44091"/>
    <cellStyle name="Currency 5 8 2 5" xfId="48183"/>
    <cellStyle name="Currency 5 8 2 6" xfId="52330"/>
    <cellStyle name="Currency 5 8 2 7" xfId="56592"/>
    <cellStyle name="Currency 5 8 2 8" xfId="27668"/>
    <cellStyle name="Currency 5 8 2 9" xfId="62096"/>
    <cellStyle name="Currency 5 8 3" xfId="18500"/>
    <cellStyle name="Currency 5 8 3 2" xfId="27669"/>
    <cellStyle name="Currency 5 8 4" xfId="18501"/>
    <cellStyle name="Currency 5 8 4 2" xfId="27670"/>
    <cellStyle name="Currency 5 8 5" xfId="18502"/>
    <cellStyle name="Currency 5 8 5 2" xfId="32291"/>
    <cellStyle name="Currency 5 8 6" xfId="18503"/>
    <cellStyle name="Currency 5 8 6 2" xfId="34202"/>
    <cellStyle name="Currency 5 8 7" xfId="18504"/>
    <cellStyle name="Currency 5 8 7 2" xfId="38108"/>
    <cellStyle name="Currency 5 8 8" xfId="18505"/>
    <cellStyle name="Currency 5 8 8 2" xfId="42140"/>
    <cellStyle name="Currency 5 8 9" xfId="46261"/>
    <cellStyle name="Currency 5 9" xfId="18506"/>
    <cellStyle name="Currency 5 9 10" xfId="50363"/>
    <cellStyle name="Currency 5 9 11" xfId="54655"/>
    <cellStyle name="Currency 5 9 12" xfId="27671"/>
    <cellStyle name="Currency 5 9 13" xfId="62097"/>
    <cellStyle name="Currency 5 9 2" xfId="18507"/>
    <cellStyle name="Currency 5 9 2 2" xfId="18508"/>
    <cellStyle name="Currency 5 9 2 2 2" xfId="36109"/>
    <cellStyle name="Currency 5 9 2 3" xfId="18509"/>
    <cellStyle name="Currency 5 9 2 3 2" xfId="40015"/>
    <cellStyle name="Currency 5 9 2 4" xfId="18510"/>
    <cellStyle name="Currency 5 9 2 4 2" xfId="44076"/>
    <cellStyle name="Currency 5 9 2 5" xfId="48168"/>
    <cellStyle name="Currency 5 9 2 6" xfId="52315"/>
    <cellStyle name="Currency 5 9 2 7" xfId="56577"/>
    <cellStyle name="Currency 5 9 2 8" xfId="27672"/>
    <cellStyle name="Currency 5 9 2 9" xfId="62098"/>
    <cellStyle name="Currency 5 9 3" xfId="18511"/>
    <cellStyle name="Currency 5 9 3 2" xfId="27673"/>
    <cellStyle name="Currency 5 9 4" xfId="18512"/>
    <cellStyle name="Currency 5 9 4 2" xfId="27674"/>
    <cellStyle name="Currency 5 9 5" xfId="18513"/>
    <cellStyle name="Currency 5 9 5 2" xfId="32292"/>
    <cellStyle name="Currency 5 9 6" xfId="18514"/>
    <cellStyle name="Currency 5 9 6 2" xfId="34187"/>
    <cellStyle name="Currency 5 9 7" xfId="18515"/>
    <cellStyle name="Currency 5 9 7 2" xfId="38093"/>
    <cellStyle name="Currency 5 9 8" xfId="18516"/>
    <cellStyle name="Currency 5 9 8 2" xfId="42125"/>
    <cellStyle name="Currency 5 9 9" xfId="46246"/>
    <cellStyle name="Currency 50" xfId="18517"/>
    <cellStyle name="Currency 50 10" xfId="50982"/>
    <cellStyle name="Currency 50 11" xfId="55272"/>
    <cellStyle name="Currency 50 12" xfId="27675"/>
    <cellStyle name="Currency 50 13" xfId="62099"/>
    <cellStyle name="Currency 50 2" xfId="18518"/>
    <cellStyle name="Currency 50 2 2" xfId="18519"/>
    <cellStyle name="Currency 50 2 2 2" xfId="36728"/>
    <cellStyle name="Currency 50 2 3" xfId="18520"/>
    <cellStyle name="Currency 50 2 3 2" xfId="40633"/>
    <cellStyle name="Currency 50 2 4" xfId="18521"/>
    <cellStyle name="Currency 50 2 4 2" xfId="44694"/>
    <cellStyle name="Currency 50 2 5" xfId="48786"/>
    <cellStyle name="Currency 50 2 6" xfId="52933"/>
    <cellStyle name="Currency 50 2 7" xfId="57195"/>
    <cellStyle name="Currency 50 2 8" xfId="27676"/>
    <cellStyle name="Currency 50 2 9" xfId="62100"/>
    <cellStyle name="Currency 50 3" xfId="18522"/>
    <cellStyle name="Currency 50 3 2" xfId="27677"/>
    <cellStyle name="Currency 50 4" xfId="18523"/>
    <cellStyle name="Currency 50 4 2" xfId="27678"/>
    <cellStyle name="Currency 50 5" xfId="18524"/>
    <cellStyle name="Currency 50 5 2" xfId="32293"/>
    <cellStyle name="Currency 50 6" xfId="18525"/>
    <cellStyle name="Currency 50 6 2" xfId="34804"/>
    <cellStyle name="Currency 50 7" xfId="18526"/>
    <cellStyle name="Currency 50 7 2" xfId="38710"/>
    <cellStyle name="Currency 50 8" xfId="18527"/>
    <cellStyle name="Currency 50 8 2" xfId="42743"/>
    <cellStyle name="Currency 50 9" xfId="46863"/>
    <cellStyle name="Currency 51" xfId="18528"/>
    <cellStyle name="Currency 51 10" xfId="51044"/>
    <cellStyle name="Currency 51 11" xfId="55334"/>
    <cellStyle name="Currency 51 12" xfId="27679"/>
    <cellStyle name="Currency 51 13" xfId="62101"/>
    <cellStyle name="Currency 51 2" xfId="18529"/>
    <cellStyle name="Currency 51 2 2" xfId="18530"/>
    <cellStyle name="Currency 51 2 2 2" xfId="36791"/>
    <cellStyle name="Currency 51 2 3" xfId="18531"/>
    <cellStyle name="Currency 51 2 3 2" xfId="40695"/>
    <cellStyle name="Currency 51 2 4" xfId="18532"/>
    <cellStyle name="Currency 51 2 4 2" xfId="44756"/>
    <cellStyle name="Currency 51 2 5" xfId="48848"/>
    <cellStyle name="Currency 51 2 6" xfId="52995"/>
    <cellStyle name="Currency 51 2 7" xfId="57257"/>
    <cellStyle name="Currency 51 2 8" xfId="27680"/>
    <cellStyle name="Currency 51 2 9" xfId="62102"/>
    <cellStyle name="Currency 51 3" xfId="18533"/>
    <cellStyle name="Currency 51 3 2" xfId="27681"/>
    <cellStyle name="Currency 51 4" xfId="18534"/>
    <cellStyle name="Currency 51 4 2" xfId="27682"/>
    <cellStyle name="Currency 51 5" xfId="18535"/>
    <cellStyle name="Currency 51 5 2" xfId="32294"/>
    <cellStyle name="Currency 51 6" xfId="18536"/>
    <cellStyle name="Currency 51 6 2" xfId="34866"/>
    <cellStyle name="Currency 51 7" xfId="18537"/>
    <cellStyle name="Currency 51 7 2" xfId="38772"/>
    <cellStyle name="Currency 51 8" xfId="18538"/>
    <cellStyle name="Currency 51 8 2" xfId="42805"/>
    <cellStyle name="Currency 51 9" xfId="46925"/>
    <cellStyle name="Currency 52" xfId="18539"/>
    <cellStyle name="Currency 52 10" xfId="50996"/>
    <cellStyle name="Currency 52 11" xfId="55286"/>
    <cellStyle name="Currency 52 12" xfId="27683"/>
    <cellStyle name="Currency 52 13" xfId="62103"/>
    <cellStyle name="Currency 52 2" xfId="18540"/>
    <cellStyle name="Currency 52 2 2" xfId="18541"/>
    <cellStyle name="Currency 52 2 2 2" xfId="36743"/>
    <cellStyle name="Currency 52 2 3" xfId="18542"/>
    <cellStyle name="Currency 52 2 3 2" xfId="40647"/>
    <cellStyle name="Currency 52 2 4" xfId="18543"/>
    <cellStyle name="Currency 52 2 4 2" xfId="44708"/>
    <cellStyle name="Currency 52 2 5" xfId="48800"/>
    <cellStyle name="Currency 52 2 6" xfId="52947"/>
    <cellStyle name="Currency 52 2 7" xfId="57209"/>
    <cellStyle name="Currency 52 2 8" xfId="27684"/>
    <cellStyle name="Currency 52 2 9" xfId="62104"/>
    <cellStyle name="Currency 52 3" xfId="18544"/>
    <cellStyle name="Currency 52 3 2" xfId="27685"/>
    <cellStyle name="Currency 52 4" xfId="18545"/>
    <cellStyle name="Currency 52 4 2" xfId="27686"/>
    <cellStyle name="Currency 52 5" xfId="18546"/>
    <cellStyle name="Currency 52 5 2" xfId="32295"/>
    <cellStyle name="Currency 52 6" xfId="18547"/>
    <cellStyle name="Currency 52 6 2" xfId="34818"/>
    <cellStyle name="Currency 52 7" xfId="18548"/>
    <cellStyle name="Currency 52 7 2" xfId="38724"/>
    <cellStyle name="Currency 52 8" xfId="18549"/>
    <cellStyle name="Currency 52 8 2" xfId="42757"/>
    <cellStyle name="Currency 52 9" xfId="46877"/>
    <cellStyle name="Currency 53" xfId="18550"/>
    <cellStyle name="Currency 53 10" xfId="50997"/>
    <cellStyle name="Currency 53 11" xfId="55287"/>
    <cellStyle name="Currency 53 12" xfId="27687"/>
    <cellStyle name="Currency 53 13" xfId="62105"/>
    <cellStyle name="Currency 53 2" xfId="18551"/>
    <cellStyle name="Currency 53 2 2" xfId="18552"/>
    <cellStyle name="Currency 53 2 2 2" xfId="36744"/>
    <cellStyle name="Currency 53 2 3" xfId="18553"/>
    <cellStyle name="Currency 53 2 3 2" xfId="40648"/>
    <cellStyle name="Currency 53 2 4" xfId="18554"/>
    <cellStyle name="Currency 53 2 4 2" xfId="44709"/>
    <cellStyle name="Currency 53 2 5" xfId="48801"/>
    <cellStyle name="Currency 53 2 6" xfId="52948"/>
    <cellStyle name="Currency 53 2 7" xfId="57210"/>
    <cellStyle name="Currency 53 2 8" xfId="27688"/>
    <cellStyle name="Currency 53 2 9" xfId="62106"/>
    <cellStyle name="Currency 53 3" xfId="18555"/>
    <cellStyle name="Currency 53 3 2" xfId="27689"/>
    <cellStyle name="Currency 53 4" xfId="18556"/>
    <cellStyle name="Currency 53 4 2" xfId="27690"/>
    <cellStyle name="Currency 53 5" xfId="18557"/>
    <cellStyle name="Currency 53 5 2" xfId="32296"/>
    <cellStyle name="Currency 53 6" xfId="18558"/>
    <cellStyle name="Currency 53 6 2" xfId="34819"/>
    <cellStyle name="Currency 53 7" xfId="18559"/>
    <cellStyle name="Currency 53 7 2" xfId="38725"/>
    <cellStyle name="Currency 53 8" xfId="18560"/>
    <cellStyle name="Currency 53 8 2" xfId="42758"/>
    <cellStyle name="Currency 53 9" xfId="46878"/>
    <cellStyle name="Currency 54" xfId="18561"/>
    <cellStyle name="Currency 54 10" xfId="50995"/>
    <cellStyle name="Currency 54 11" xfId="55285"/>
    <cellStyle name="Currency 54 12" xfId="27691"/>
    <cellStyle name="Currency 54 13" xfId="62107"/>
    <cellStyle name="Currency 54 2" xfId="18562"/>
    <cellStyle name="Currency 54 2 2" xfId="18563"/>
    <cellStyle name="Currency 54 2 2 2" xfId="36742"/>
    <cellStyle name="Currency 54 2 3" xfId="18564"/>
    <cellStyle name="Currency 54 2 3 2" xfId="40646"/>
    <cellStyle name="Currency 54 2 4" xfId="18565"/>
    <cellStyle name="Currency 54 2 4 2" xfId="44707"/>
    <cellStyle name="Currency 54 2 5" xfId="48799"/>
    <cellStyle name="Currency 54 2 6" xfId="52946"/>
    <cellStyle name="Currency 54 2 7" xfId="57208"/>
    <cellStyle name="Currency 54 2 8" xfId="27692"/>
    <cellStyle name="Currency 54 2 9" xfId="62108"/>
    <cellStyle name="Currency 54 3" xfId="18566"/>
    <cellStyle name="Currency 54 3 2" xfId="27693"/>
    <cellStyle name="Currency 54 4" xfId="18567"/>
    <cellStyle name="Currency 54 4 2" xfId="27694"/>
    <cellStyle name="Currency 54 5" xfId="18568"/>
    <cellStyle name="Currency 54 5 2" xfId="32297"/>
    <cellStyle name="Currency 54 6" xfId="18569"/>
    <cellStyle name="Currency 54 6 2" xfId="34817"/>
    <cellStyle name="Currency 54 7" xfId="18570"/>
    <cellStyle name="Currency 54 7 2" xfId="38723"/>
    <cellStyle name="Currency 54 8" xfId="18571"/>
    <cellStyle name="Currency 54 8 2" xfId="42756"/>
    <cellStyle name="Currency 54 9" xfId="46876"/>
    <cellStyle name="Currency 55" xfId="18572"/>
    <cellStyle name="Currency 55 10" xfId="50998"/>
    <cellStyle name="Currency 55 11" xfId="55288"/>
    <cellStyle name="Currency 55 12" xfId="27695"/>
    <cellStyle name="Currency 55 13" xfId="62109"/>
    <cellStyle name="Currency 55 2" xfId="18573"/>
    <cellStyle name="Currency 55 2 2" xfId="18574"/>
    <cellStyle name="Currency 55 2 2 2" xfId="36745"/>
    <cellStyle name="Currency 55 2 3" xfId="18575"/>
    <cellStyle name="Currency 55 2 3 2" xfId="40649"/>
    <cellStyle name="Currency 55 2 4" xfId="18576"/>
    <cellStyle name="Currency 55 2 4 2" xfId="44710"/>
    <cellStyle name="Currency 55 2 5" xfId="48802"/>
    <cellStyle name="Currency 55 2 6" xfId="52949"/>
    <cellStyle name="Currency 55 2 7" xfId="57211"/>
    <cellStyle name="Currency 55 2 8" xfId="27696"/>
    <cellStyle name="Currency 55 2 9" xfId="62110"/>
    <cellStyle name="Currency 55 3" xfId="18577"/>
    <cellStyle name="Currency 55 3 2" xfId="27697"/>
    <cellStyle name="Currency 55 4" xfId="18578"/>
    <cellStyle name="Currency 55 4 2" xfId="27698"/>
    <cellStyle name="Currency 55 5" xfId="18579"/>
    <cellStyle name="Currency 55 5 2" xfId="32298"/>
    <cellStyle name="Currency 55 6" xfId="18580"/>
    <cellStyle name="Currency 55 6 2" xfId="34820"/>
    <cellStyle name="Currency 55 7" xfId="18581"/>
    <cellStyle name="Currency 55 7 2" xfId="38726"/>
    <cellStyle name="Currency 55 8" xfId="18582"/>
    <cellStyle name="Currency 55 8 2" xfId="42759"/>
    <cellStyle name="Currency 55 9" xfId="46879"/>
    <cellStyle name="Currency 56" xfId="18583"/>
    <cellStyle name="Currency 56 10" xfId="50994"/>
    <cellStyle name="Currency 56 11" xfId="55284"/>
    <cellStyle name="Currency 56 12" xfId="27699"/>
    <cellStyle name="Currency 56 13" xfId="62111"/>
    <cellStyle name="Currency 56 2" xfId="18584"/>
    <cellStyle name="Currency 56 2 2" xfId="18585"/>
    <cellStyle name="Currency 56 2 2 2" xfId="36741"/>
    <cellStyle name="Currency 56 2 3" xfId="18586"/>
    <cellStyle name="Currency 56 2 3 2" xfId="40645"/>
    <cellStyle name="Currency 56 2 4" xfId="18587"/>
    <cellStyle name="Currency 56 2 4 2" xfId="44706"/>
    <cellStyle name="Currency 56 2 5" xfId="48798"/>
    <cellStyle name="Currency 56 2 6" xfId="52945"/>
    <cellStyle name="Currency 56 2 7" xfId="57207"/>
    <cellStyle name="Currency 56 2 8" xfId="27700"/>
    <cellStyle name="Currency 56 2 9" xfId="62112"/>
    <cellStyle name="Currency 56 3" xfId="18588"/>
    <cellStyle name="Currency 56 3 2" xfId="27701"/>
    <cellStyle name="Currency 56 4" xfId="18589"/>
    <cellStyle name="Currency 56 4 2" xfId="27702"/>
    <cellStyle name="Currency 56 5" xfId="18590"/>
    <cellStyle name="Currency 56 5 2" xfId="32299"/>
    <cellStyle name="Currency 56 6" xfId="18591"/>
    <cellStyle name="Currency 56 6 2" xfId="34816"/>
    <cellStyle name="Currency 56 7" xfId="18592"/>
    <cellStyle name="Currency 56 7 2" xfId="38722"/>
    <cellStyle name="Currency 56 8" xfId="18593"/>
    <cellStyle name="Currency 56 8 2" xfId="42755"/>
    <cellStyle name="Currency 56 9" xfId="46875"/>
    <cellStyle name="Currency 57" xfId="18594"/>
    <cellStyle name="Currency 57 10" xfId="50999"/>
    <cellStyle name="Currency 57 11" xfId="55289"/>
    <cellStyle name="Currency 57 12" xfId="27703"/>
    <cellStyle name="Currency 57 13" xfId="62113"/>
    <cellStyle name="Currency 57 2" xfId="18595"/>
    <cellStyle name="Currency 57 2 2" xfId="18596"/>
    <cellStyle name="Currency 57 2 2 2" xfId="36746"/>
    <cellStyle name="Currency 57 2 3" xfId="18597"/>
    <cellStyle name="Currency 57 2 3 2" xfId="40650"/>
    <cellStyle name="Currency 57 2 4" xfId="18598"/>
    <cellStyle name="Currency 57 2 4 2" xfId="44711"/>
    <cellStyle name="Currency 57 2 5" xfId="48803"/>
    <cellStyle name="Currency 57 2 6" xfId="52950"/>
    <cellStyle name="Currency 57 2 7" xfId="57212"/>
    <cellStyle name="Currency 57 2 8" xfId="27704"/>
    <cellStyle name="Currency 57 2 9" xfId="62114"/>
    <cellStyle name="Currency 57 3" xfId="18599"/>
    <cellStyle name="Currency 57 3 2" xfId="27705"/>
    <cellStyle name="Currency 57 4" xfId="18600"/>
    <cellStyle name="Currency 57 4 2" xfId="27706"/>
    <cellStyle name="Currency 57 5" xfId="18601"/>
    <cellStyle name="Currency 57 5 2" xfId="32300"/>
    <cellStyle name="Currency 57 6" xfId="18602"/>
    <cellStyle name="Currency 57 6 2" xfId="34821"/>
    <cellStyle name="Currency 57 7" xfId="18603"/>
    <cellStyle name="Currency 57 7 2" xfId="38727"/>
    <cellStyle name="Currency 57 8" xfId="18604"/>
    <cellStyle name="Currency 57 8 2" xfId="42760"/>
    <cellStyle name="Currency 57 9" xfId="46880"/>
    <cellStyle name="Currency 58" xfId="18605"/>
    <cellStyle name="Currency 58 10" xfId="50993"/>
    <cellStyle name="Currency 58 11" xfId="55283"/>
    <cellStyle name="Currency 58 12" xfId="27707"/>
    <cellStyle name="Currency 58 13" xfId="62115"/>
    <cellStyle name="Currency 58 2" xfId="18606"/>
    <cellStyle name="Currency 58 2 2" xfId="18607"/>
    <cellStyle name="Currency 58 2 2 2" xfId="36740"/>
    <cellStyle name="Currency 58 2 3" xfId="18608"/>
    <cellStyle name="Currency 58 2 3 2" xfId="40644"/>
    <cellStyle name="Currency 58 2 4" xfId="18609"/>
    <cellStyle name="Currency 58 2 4 2" xfId="44705"/>
    <cellStyle name="Currency 58 2 5" xfId="48797"/>
    <cellStyle name="Currency 58 2 6" xfId="52944"/>
    <cellStyle name="Currency 58 2 7" xfId="57206"/>
    <cellStyle name="Currency 58 2 8" xfId="27708"/>
    <cellStyle name="Currency 58 2 9" xfId="62116"/>
    <cellStyle name="Currency 58 3" xfId="18610"/>
    <cellStyle name="Currency 58 3 2" xfId="27709"/>
    <cellStyle name="Currency 58 4" xfId="18611"/>
    <cellStyle name="Currency 58 4 2" xfId="27710"/>
    <cellStyle name="Currency 58 5" xfId="18612"/>
    <cellStyle name="Currency 58 5 2" xfId="32301"/>
    <cellStyle name="Currency 58 6" xfId="18613"/>
    <cellStyle name="Currency 58 6 2" xfId="34815"/>
    <cellStyle name="Currency 58 7" xfId="18614"/>
    <cellStyle name="Currency 58 7 2" xfId="38721"/>
    <cellStyle name="Currency 58 8" xfId="18615"/>
    <cellStyle name="Currency 58 8 2" xfId="42754"/>
    <cellStyle name="Currency 58 9" xfId="46874"/>
    <cellStyle name="Currency 59" xfId="18616"/>
    <cellStyle name="Currency 59 10" xfId="51101"/>
    <cellStyle name="Currency 59 11" xfId="55391"/>
    <cellStyle name="Currency 59 12" xfId="27711"/>
    <cellStyle name="Currency 59 13" xfId="62117"/>
    <cellStyle name="Currency 59 2" xfId="18617"/>
    <cellStyle name="Currency 59 2 2" xfId="18618"/>
    <cellStyle name="Currency 59 2 2 2" xfId="36848"/>
    <cellStyle name="Currency 59 2 3" xfId="18619"/>
    <cellStyle name="Currency 59 2 3 2" xfId="40752"/>
    <cellStyle name="Currency 59 2 4" xfId="18620"/>
    <cellStyle name="Currency 59 2 4 2" xfId="44813"/>
    <cellStyle name="Currency 59 2 5" xfId="48905"/>
    <cellStyle name="Currency 59 2 6" xfId="53052"/>
    <cellStyle name="Currency 59 2 7" xfId="57314"/>
    <cellStyle name="Currency 59 2 8" xfId="27712"/>
    <cellStyle name="Currency 59 2 9" xfId="62118"/>
    <cellStyle name="Currency 59 3" xfId="18621"/>
    <cellStyle name="Currency 59 3 2" xfId="27713"/>
    <cellStyle name="Currency 59 4" xfId="18622"/>
    <cellStyle name="Currency 59 4 2" xfId="27714"/>
    <cellStyle name="Currency 59 5" xfId="18623"/>
    <cellStyle name="Currency 59 5 2" xfId="32302"/>
    <cellStyle name="Currency 59 6" xfId="18624"/>
    <cellStyle name="Currency 59 6 2" xfId="34923"/>
    <cellStyle name="Currency 59 7" xfId="18625"/>
    <cellStyle name="Currency 59 7 2" xfId="38829"/>
    <cellStyle name="Currency 59 8" xfId="18626"/>
    <cellStyle name="Currency 59 8 2" xfId="42862"/>
    <cellStyle name="Currency 59 9" xfId="46982"/>
    <cellStyle name="Currency 6" xfId="18627"/>
    <cellStyle name="Currency 6 10" xfId="18628"/>
    <cellStyle name="Currency 6 10 2" xfId="18629"/>
    <cellStyle name="Currency 6 10 2 2" xfId="37070"/>
    <cellStyle name="Currency 6 10 3" xfId="18630"/>
    <cellStyle name="Currency 6 10 3 2" xfId="40974"/>
    <cellStyle name="Currency 6 10 4" xfId="45035"/>
    <cellStyle name="Currency 6 10 5" xfId="49127"/>
    <cellStyle name="Currency 6 10 6" xfId="53274"/>
    <cellStyle name="Currency 6 10 7" xfId="57536"/>
    <cellStyle name="Currency 6 10 8" xfId="27716"/>
    <cellStyle name="Currency 6 11" xfId="18631"/>
    <cellStyle name="Currency 6 11 2" xfId="18632"/>
    <cellStyle name="Currency 6 11 2 2" xfId="41031"/>
    <cellStyle name="Currency 6 11 3" xfId="45093"/>
    <cellStyle name="Currency 6 11 4" xfId="49185"/>
    <cellStyle name="Currency 6 11 5" xfId="53332"/>
    <cellStyle name="Currency 6 11 6" xfId="57594"/>
    <cellStyle name="Currency 6 11 7" xfId="27717"/>
    <cellStyle name="Currency 6 12" xfId="18633"/>
    <cellStyle name="Currency 6 12 2" xfId="45154"/>
    <cellStyle name="Currency 6 12 3" xfId="49247"/>
    <cellStyle name="Currency 6 12 4" xfId="53394"/>
    <cellStyle name="Currency 6 12 5" xfId="57656"/>
    <cellStyle name="Currency 6 12 6" xfId="32303"/>
    <cellStyle name="Currency 6 13" xfId="18634"/>
    <cellStyle name="Currency 6 13 2" xfId="45169"/>
    <cellStyle name="Currency 6 13 3" xfId="49305"/>
    <cellStyle name="Currency 6 13 4" xfId="53452"/>
    <cellStyle name="Currency 6 13 5" xfId="57714"/>
    <cellStyle name="Currency 6 13 6" xfId="33136"/>
    <cellStyle name="Currency 6 14" xfId="18635"/>
    <cellStyle name="Currency 6 14 2" xfId="53511"/>
    <cellStyle name="Currency 6 14 3" xfId="57773"/>
    <cellStyle name="Currency 6 14 4" xfId="37147"/>
    <cellStyle name="Currency 6 15" xfId="18636"/>
    <cellStyle name="Currency 6 15 2" xfId="41157"/>
    <cellStyle name="Currency 6 16" xfId="45294"/>
    <cellStyle name="Currency 6 17" xfId="49321"/>
    <cellStyle name="Currency 6 18" xfId="53632"/>
    <cellStyle name="Currency 6 19" xfId="27715"/>
    <cellStyle name="Currency 6 2" xfId="18637"/>
    <cellStyle name="Currency 6 2 10" xfId="18638"/>
    <cellStyle name="Currency 6 2 10 2" xfId="37083"/>
    <cellStyle name="Currency 6 2 11" xfId="18639"/>
    <cellStyle name="Currency 6 2 11 2" xfId="41092"/>
    <cellStyle name="Currency 6 2 12" xfId="45229"/>
    <cellStyle name="Currency 6 2 13" xfId="49341"/>
    <cellStyle name="Currency 6 2 14" xfId="53767"/>
    <cellStyle name="Currency 6 2 15" xfId="27718"/>
    <cellStyle name="Currency 6 2 16" xfId="62120"/>
    <cellStyle name="Currency 6 2 2" xfId="18640"/>
    <cellStyle name="Currency 6 2 2 10" xfId="18641"/>
    <cellStyle name="Currency 6 2 2 10 2" xfId="41233"/>
    <cellStyle name="Currency 6 2 2 11" xfId="45373"/>
    <cellStyle name="Currency 6 2 2 12" xfId="49456"/>
    <cellStyle name="Currency 6 2 2 13" xfId="53662"/>
    <cellStyle name="Currency 6 2 2 14" xfId="27719"/>
    <cellStyle name="Currency 6 2 2 15" xfId="62121"/>
    <cellStyle name="Currency 6 2 2 2" xfId="18642"/>
    <cellStyle name="Currency 6 2 2 2 10" xfId="45589"/>
    <cellStyle name="Currency 6 2 2 2 11" xfId="49680"/>
    <cellStyle name="Currency 6 2 2 2 12" xfId="54008"/>
    <cellStyle name="Currency 6 2 2 2 13" xfId="27720"/>
    <cellStyle name="Currency 6 2 2 2 14" xfId="62122"/>
    <cellStyle name="Currency 6 2 2 2 2" xfId="18643"/>
    <cellStyle name="Currency 6 2 2 2 2 10" xfId="50327"/>
    <cellStyle name="Currency 6 2 2 2 2 11" xfId="54635"/>
    <cellStyle name="Currency 6 2 2 2 2 12" xfId="27721"/>
    <cellStyle name="Currency 6 2 2 2 2 13" xfId="62123"/>
    <cellStyle name="Currency 6 2 2 2 2 2" xfId="18644"/>
    <cellStyle name="Currency 6 2 2 2 2 2 2" xfId="18645"/>
    <cellStyle name="Currency 6 2 2 2 2 2 2 2" xfId="36089"/>
    <cellStyle name="Currency 6 2 2 2 2 2 3" xfId="18646"/>
    <cellStyle name="Currency 6 2 2 2 2 2 3 2" xfId="39995"/>
    <cellStyle name="Currency 6 2 2 2 2 2 4" xfId="18647"/>
    <cellStyle name="Currency 6 2 2 2 2 2 4 2" xfId="44041"/>
    <cellStyle name="Currency 6 2 2 2 2 2 5" xfId="48148"/>
    <cellStyle name="Currency 6 2 2 2 2 2 6" xfId="52280"/>
    <cellStyle name="Currency 6 2 2 2 2 2 7" xfId="56557"/>
    <cellStyle name="Currency 6 2 2 2 2 2 8" xfId="27722"/>
    <cellStyle name="Currency 6 2 2 2 2 2 9" xfId="62124"/>
    <cellStyle name="Currency 6 2 2 2 2 3" xfId="18648"/>
    <cellStyle name="Currency 6 2 2 2 2 3 2" xfId="27723"/>
    <cellStyle name="Currency 6 2 2 2 2 4" xfId="18649"/>
    <cellStyle name="Currency 6 2 2 2 2 4 2" xfId="27724"/>
    <cellStyle name="Currency 6 2 2 2 2 5" xfId="18650"/>
    <cellStyle name="Currency 6 2 2 2 2 5 2" xfId="32307"/>
    <cellStyle name="Currency 6 2 2 2 2 6" xfId="18651"/>
    <cellStyle name="Currency 6 2 2 2 2 6 2" xfId="34144"/>
    <cellStyle name="Currency 6 2 2 2 2 7" xfId="18652"/>
    <cellStyle name="Currency 6 2 2 2 2 7 2" xfId="38073"/>
    <cellStyle name="Currency 6 2 2 2 2 8" xfId="18653"/>
    <cellStyle name="Currency 6 2 2 2 2 8 2" xfId="42090"/>
    <cellStyle name="Currency 6 2 2 2 2 9" xfId="46226"/>
    <cellStyle name="Currency 6 2 2 2 3" xfId="18654"/>
    <cellStyle name="Currency 6 2 2 2 3 2" xfId="18655"/>
    <cellStyle name="Currency 6 2 2 2 3 2 2" xfId="35447"/>
    <cellStyle name="Currency 6 2 2 2 3 3" xfId="18656"/>
    <cellStyle name="Currency 6 2 2 2 3 3 2" xfId="39353"/>
    <cellStyle name="Currency 6 2 2 2 3 4" xfId="18657"/>
    <cellStyle name="Currency 6 2 2 2 3 4 2" xfId="43395"/>
    <cellStyle name="Currency 6 2 2 2 3 5" xfId="47506"/>
    <cellStyle name="Currency 6 2 2 2 3 6" xfId="51634"/>
    <cellStyle name="Currency 6 2 2 2 3 7" xfId="55915"/>
    <cellStyle name="Currency 6 2 2 2 3 8" xfId="27725"/>
    <cellStyle name="Currency 6 2 2 2 3 9" xfId="62125"/>
    <cellStyle name="Currency 6 2 2 2 4" xfId="18658"/>
    <cellStyle name="Currency 6 2 2 2 4 2" xfId="27726"/>
    <cellStyle name="Currency 6 2 2 2 5" xfId="18659"/>
    <cellStyle name="Currency 6 2 2 2 5 2" xfId="27727"/>
    <cellStyle name="Currency 6 2 2 2 6" xfId="18660"/>
    <cellStyle name="Currency 6 2 2 2 6 2" xfId="32306"/>
    <cellStyle name="Currency 6 2 2 2 7" xfId="18661"/>
    <cellStyle name="Currency 6 2 2 2 7 2" xfId="33460"/>
    <cellStyle name="Currency 6 2 2 2 8" xfId="18662"/>
    <cellStyle name="Currency 6 2 2 2 8 2" xfId="37435"/>
    <cellStyle name="Currency 6 2 2 2 9" xfId="18663"/>
    <cellStyle name="Currency 6 2 2 2 9 2" xfId="41449"/>
    <cellStyle name="Currency 6 2 2 3" xfId="18664"/>
    <cellStyle name="Currency 6 2 2 3 10" xfId="50328"/>
    <cellStyle name="Currency 6 2 2 3 11" xfId="54636"/>
    <cellStyle name="Currency 6 2 2 3 12" xfId="27728"/>
    <cellStyle name="Currency 6 2 2 3 13" xfId="62126"/>
    <cellStyle name="Currency 6 2 2 3 2" xfId="18665"/>
    <cellStyle name="Currency 6 2 2 3 2 2" xfId="18666"/>
    <cellStyle name="Currency 6 2 2 3 2 2 2" xfId="36090"/>
    <cellStyle name="Currency 6 2 2 3 2 3" xfId="18667"/>
    <cellStyle name="Currency 6 2 2 3 2 3 2" xfId="39996"/>
    <cellStyle name="Currency 6 2 2 3 2 4" xfId="18668"/>
    <cellStyle name="Currency 6 2 2 3 2 4 2" xfId="44042"/>
    <cellStyle name="Currency 6 2 2 3 2 5" xfId="48149"/>
    <cellStyle name="Currency 6 2 2 3 2 6" xfId="52281"/>
    <cellStyle name="Currency 6 2 2 3 2 7" xfId="56558"/>
    <cellStyle name="Currency 6 2 2 3 2 8" xfId="27729"/>
    <cellStyle name="Currency 6 2 2 3 2 9" xfId="62127"/>
    <cellStyle name="Currency 6 2 2 3 3" xfId="18669"/>
    <cellStyle name="Currency 6 2 2 3 3 2" xfId="27730"/>
    <cellStyle name="Currency 6 2 2 3 4" xfId="18670"/>
    <cellStyle name="Currency 6 2 2 3 4 2" xfId="27731"/>
    <cellStyle name="Currency 6 2 2 3 5" xfId="18671"/>
    <cellStyle name="Currency 6 2 2 3 5 2" xfId="32308"/>
    <cellStyle name="Currency 6 2 2 3 6" xfId="18672"/>
    <cellStyle name="Currency 6 2 2 3 6 2" xfId="34145"/>
    <cellStyle name="Currency 6 2 2 3 7" xfId="18673"/>
    <cellStyle name="Currency 6 2 2 3 7 2" xfId="38074"/>
    <cellStyle name="Currency 6 2 2 3 8" xfId="18674"/>
    <cellStyle name="Currency 6 2 2 3 8 2" xfId="42091"/>
    <cellStyle name="Currency 6 2 2 3 9" xfId="46227"/>
    <cellStyle name="Currency 6 2 2 4" xfId="18675"/>
    <cellStyle name="Currency 6 2 2 4 2" xfId="18676"/>
    <cellStyle name="Currency 6 2 2 4 2 2" xfId="35229"/>
    <cellStyle name="Currency 6 2 2 4 3" xfId="18677"/>
    <cellStyle name="Currency 6 2 2 4 3 2" xfId="39135"/>
    <cellStyle name="Currency 6 2 2 4 4" xfId="18678"/>
    <cellStyle name="Currency 6 2 2 4 4 2" xfId="43173"/>
    <cellStyle name="Currency 6 2 2 4 5" xfId="47288"/>
    <cellStyle name="Currency 6 2 2 4 6" xfId="51412"/>
    <cellStyle name="Currency 6 2 2 4 7" xfId="55697"/>
    <cellStyle name="Currency 6 2 2 4 8" xfId="27732"/>
    <cellStyle name="Currency 6 2 2 4 9" xfId="62128"/>
    <cellStyle name="Currency 6 2 2 5" xfId="18679"/>
    <cellStyle name="Currency 6 2 2 5 2" xfId="27733"/>
    <cellStyle name="Currency 6 2 2 6" xfId="18680"/>
    <cellStyle name="Currency 6 2 2 6 2" xfId="27734"/>
    <cellStyle name="Currency 6 2 2 7" xfId="18681"/>
    <cellStyle name="Currency 6 2 2 7 2" xfId="32305"/>
    <cellStyle name="Currency 6 2 2 8" xfId="18682"/>
    <cellStyle name="Currency 6 2 2 8 2" xfId="33244"/>
    <cellStyle name="Currency 6 2 2 9" xfId="18683"/>
    <cellStyle name="Currency 6 2 2 9 2" xfId="37219"/>
    <cellStyle name="Currency 6 2 3" xfId="18684"/>
    <cellStyle name="Currency 6 2 3 10" xfId="45479"/>
    <cellStyle name="Currency 6 2 3 11" xfId="49569"/>
    <cellStyle name="Currency 6 2 3 12" xfId="53576"/>
    <cellStyle name="Currency 6 2 3 13" xfId="27735"/>
    <cellStyle name="Currency 6 2 3 14" xfId="62129"/>
    <cellStyle name="Currency 6 2 3 2" xfId="18685"/>
    <cellStyle name="Currency 6 2 3 2 10" xfId="50329"/>
    <cellStyle name="Currency 6 2 3 2 11" xfId="54637"/>
    <cellStyle name="Currency 6 2 3 2 12" xfId="27736"/>
    <cellStyle name="Currency 6 2 3 2 13" xfId="62130"/>
    <cellStyle name="Currency 6 2 3 2 2" xfId="18686"/>
    <cellStyle name="Currency 6 2 3 2 2 2" xfId="18687"/>
    <cellStyle name="Currency 6 2 3 2 2 2 2" xfId="36091"/>
    <cellStyle name="Currency 6 2 3 2 2 3" xfId="18688"/>
    <cellStyle name="Currency 6 2 3 2 2 3 2" xfId="39997"/>
    <cellStyle name="Currency 6 2 3 2 2 4" xfId="18689"/>
    <cellStyle name="Currency 6 2 3 2 2 4 2" xfId="44043"/>
    <cellStyle name="Currency 6 2 3 2 2 5" xfId="48150"/>
    <cellStyle name="Currency 6 2 3 2 2 6" xfId="52282"/>
    <cellStyle name="Currency 6 2 3 2 2 7" xfId="56559"/>
    <cellStyle name="Currency 6 2 3 2 2 8" xfId="27737"/>
    <cellStyle name="Currency 6 2 3 2 2 9" xfId="62131"/>
    <cellStyle name="Currency 6 2 3 2 3" xfId="18690"/>
    <cellStyle name="Currency 6 2 3 2 3 2" xfId="27738"/>
    <cellStyle name="Currency 6 2 3 2 4" xfId="18691"/>
    <cellStyle name="Currency 6 2 3 2 4 2" xfId="27739"/>
    <cellStyle name="Currency 6 2 3 2 5" xfId="18692"/>
    <cellStyle name="Currency 6 2 3 2 5 2" xfId="32310"/>
    <cellStyle name="Currency 6 2 3 2 6" xfId="18693"/>
    <cellStyle name="Currency 6 2 3 2 6 2" xfId="34146"/>
    <cellStyle name="Currency 6 2 3 2 7" xfId="18694"/>
    <cellStyle name="Currency 6 2 3 2 7 2" xfId="38075"/>
    <cellStyle name="Currency 6 2 3 2 8" xfId="18695"/>
    <cellStyle name="Currency 6 2 3 2 8 2" xfId="42092"/>
    <cellStyle name="Currency 6 2 3 2 9" xfId="46228"/>
    <cellStyle name="Currency 6 2 3 3" xfId="18696"/>
    <cellStyle name="Currency 6 2 3 3 2" xfId="18697"/>
    <cellStyle name="Currency 6 2 3 3 2 2" xfId="35337"/>
    <cellStyle name="Currency 6 2 3 3 3" xfId="18698"/>
    <cellStyle name="Currency 6 2 3 3 3 2" xfId="39243"/>
    <cellStyle name="Currency 6 2 3 3 4" xfId="18699"/>
    <cellStyle name="Currency 6 2 3 3 4 2" xfId="43284"/>
    <cellStyle name="Currency 6 2 3 3 5" xfId="47396"/>
    <cellStyle name="Currency 6 2 3 3 6" xfId="51523"/>
    <cellStyle name="Currency 6 2 3 3 7" xfId="55805"/>
    <cellStyle name="Currency 6 2 3 3 8" xfId="27740"/>
    <cellStyle name="Currency 6 2 3 3 9" xfId="62132"/>
    <cellStyle name="Currency 6 2 3 4" xfId="18700"/>
    <cellStyle name="Currency 6 2 3 4 2" xfId="27741"/>
    <cellStyle name="Currency 6 2 3 5" xfId="18701"/>
    <cellStyle name="Currency 6 2 3 5 2" xfId="27742"/>
    <cellStyle name="Currency 6 2 3 6" xfId="18702"/>
    <cellStyle name="Currency 6 2 3 6 2" xfId="32309"/>
    <cellStyle name="Currency 6 2 3 7" xfId="18703"/>
    <cellStyle name="Currency 6 2 3 7 2" xfId="33350"/>
    <cellStyle name="Currency 6 2 3 8" xfId="18704"/>
    <cellStyle name="Currency 6 2 3 8 2" xfId="37325"/>
    <cellStyle name="Currency 6 2 3 9" xfId="18705"/>
    <cellStyle name="Currency 6 2 3 9 2" xfId="41339"/>
    <cellStyle name="Currency 6 2 4" xfId="18706"/>
    <cellStyle name="Currency 6 2 4 10" xfId="50330"/>
    <cellStyle name="Currency 6 2 4 11" xfId="54638"/>
    <cellStyle name="Currency 6 2 4 12" xfId="27743"/>
    <cellStyle name="Currency 6 2 4 13" xfId="62133"/>
    <cellStyle name="Currency 6 2 4 2" xfId="18707"/>
    <cellStyle name="Currency 6 2 4 2 2" xfId="18708"/>
    <cellStyle name="Currency 6 2 4 2 2 2" xfId="36092"/>
    <cellStyle name="Currency 6 2 4 2 3" xfId="18709"/>
    <cellStyle name="Currency 6 2 4 2 3 2" xfId="39998"/>
    <cellStyle name="Currency 6 2 4 2 4" xfId="18710"/>
    <cellStyle name="Currency 6 2 4 2 4 2" xfId="44044"/>
    <cellStyle name="Currency 6 2 4 2 5" xfId="48151"/>
    <cellStyle name="Currency 6 2 4 2 6" xfId="52283"/>
    <cellStyle name="Currency 6 2 4 2 7" xfId="56560"/>
    <cellStyle name="Currency 6 2 4 2 8" xfId="27744"/>
    <cellStyle name="Currency 6 2 4 2 9" xfId="62134"/>
    <cellStyle name="Currency 6 2 4 3" xfId="18711"/>
    <cellStyle name="Currency 6 2 4 3 2" xfId="27745"/>
    <cellStyle name="Currency 6 2 4 4" xfId="18712"/>
    <cellStyle name="Currency 6 2 4 4 2" xfId="27746"/>
    <cellStyle name="Currency 6 2 4 5" xfId="18713"/>
    <cellStyle name="Currency 6 2 4 5 2" xfId="32311"/>
    <cellStyle name="Currency 6 2 4 6" xfId="18714"/>
    <cellStyle name="Currency 6 2 4 6 2" xfId="34147"/>
    <cellStyle name="Currency 6 2 4 7" xfId="18715"/>
    <cellStyle name="Currency 6 2 4 7 2" xfId="38076"/>
    <cellStyle name="Currency 6 2 4 8" xfId="18716"/>
    <cellStyle name="Currency 6 2 4 8 2" xfId="42093"/>
    <cellStyle name="Currency 6 2 4 9" xfId="46229"/>
    <cellStyle name="Currency 6 2 5" xfId="18717"/>
    <cellStyle name="Currency 6 2 5 2" xfId="18718"/>
    <cellStyle name="Currency 6 2 5 2 2" xfId="35119"/>
    <cellStyle name="Currency 6 2 5 3" xfId="18719"/>
    <cellStyle name="Currency 6 2 5 3 2" xfId="39025"/>
    <cellStyle name="Currency 6 2 5 4" xfId="18720"/>
    <cellStyle name="Currency 6 2 5 4 2" xfId="43058"/>
    <cellStyle name="Currency 6 2 5 5" xfId="47178"/>
    <cellStyle name="Currency 6 2 5 6" xfId="51297"/>
    <cellStyle name="Currency 6 2 5 7" xfId="55587"/>
    <cellStyle name="Currency 6 2 5 8" xfId="27747"/>
    <cellStyle name="Currency 6 2 5 9" xfId="62135"/>
    <cellStyle name="Currency 6 2 6" xfId="18721"/>
    <cellStyle name="Currency 6 2 6 2" xfId="57831"/>
    <cellStyle name="Currency 6 2 6 3" xfId="27748"/>
    <cellStyle name="Currency 6 2 7" xfId="18722"/>
    <cellStyle name="Currency 6 2 7 2" xfId="27749"/>
    <cellStyle name="Currency 6 2 8" xfId="18723"/>
    <cellStyle name="Currency 6 2 8 2" xfId="32304"/>
    <cellStyle name="Currency 6 2 9" xfId="18724"/>
    <cellStyle name="Currency 6 2 9 2" xfId="33080"/>
    <cellStyle name="Currency 6 20" xfId="62119"/>
    <cellStyle name="Currency 6 3" xfId="18725"/>
    <cellStyle name="Currency 6 3 10" xfId="18726"/>
    <cellStyle name="Currency 6 3 10 2" xfId="41208"/>
    <cellStyle name="Currency 6 3 11" xfId="45348"/>
    <cellStyle name="Currency 6 3 12" xfId="49426"/>
    <cellStyle name="Currency 6 3 13" xfId="53907"/>
    <cellStyle name="Currency 6 3 14" xfId="27750"/>
    <cellStyle name="Currency 6 3 15" xfId="62136"/>
    <cellStyle name="Currency 6 3 2" xfId="18727"/>
    <cellStyle name="Currency 6 3 2 10" xfId="45561"/>
    <cellStyle name="Currency 6 3 2 11" xfId="49651"/>
    <cellStyle name="Currency 6 3 2 12" xfId="53983"/>
    <cellStyle name="Currency 6 3 2 13" xfId="27751"/>
    <cellStyle name="Currency 6 3 2 14" xfId="62137"/>
    <cellStyle name="Currency 6 3 2 2" xfId="18728"/>
    <cellStyle name="Currency 6 3 2 2 10" xfId="50331"/>
    <cellStyle name="Currency 6 3 2 2 11" xfId="54639"/>
    <cellStyle name="Currency 6 3 2 2 12" xfId="27752"/>
    <cellStyle name="Currency 6 3 2 2 13" xfId="62138"/>
    <cellStyle name="Currency 6 3 2 2 2" xfId="18729"/>
    <cellStyle name="Currency 6 3 2 2 2 2" xfId="18730"/>
    <cellStyle name="Currency 6 3 2 2 2 2 2" xfId="36093"/>
    <cellStyle name="Currency 6 3 2 2 2 3" xfId="18731"/>
    <cellStyle name="Currency 6 3 2 2 2 3 2" xfId="39999"/>
    <cellStyle name="Currency 6 3 2 2 2 4" xfId="18732"/>
    <cellStyle name="Currency 6 3 2 2 2 4 2" xfId="44045"/>
    <cellStyle name="Currency 6 3 2 2 2 5" xfId="48152"/>
    <cellStyle name="Currency 6 3 2 2 2 6" xfId="52284"/>
    <cellStyle name="Currency 6 3 2 2 2 7" xfId="56561"/>
    <cellStyle name="Currency 6 3 2 2 2 8" xfId="27753"/>
    <cellStyle name="Currency 6 3 2 2 2 9" xfId="62139"/>
    <cellStyle name="Currency 6 3 2 2 3" xfId="18733"/>
    <cellStyle name="Currency 6 3 2 2 3 2" xfId="27754"/>
    <cellStyle name="Currency 6 3 2 2 4" xfId="18734"/>
    <cellStyle name="Currency 6 3 2 2 4 2" xfId="27755"/>
    <cellStyle name="Currency 6 3 2 2 5" xfId="18735"/>
    <cellStyle name="Currency 6 3 2 2 5 2" xfId="32314"/>
    <cellStyle name="Currency 6 3 2 2 6" xfId="18736"/>
    <cellStyle name="Currency 6 3 2 2 6 2" xfId="34148"/>
    <cellStyle name="Currency 6 3 2 2 7" xfId="18737"/>
    <cellStyle name="Currency 6 3 2 2 7 2" xfId="38077"/>
    <cellStyle name="Currency 6 3 2 2 8" xfId="18738"/>
    <cellStyle name="Currency 6 3 2 2 8 2" xfId="42094"/>
    <cellStyle name="Currency 6 3 2 2 9" xfId="46230"/>
    <cellStyle name="Currency 6 3 2 3" xfId="18739"/>
    <cellStyle name="Currency 6 3 2 3 2" xfId="18740"/>
    <cellStyle name="Currency 6 3 2 3 2 2" xfId="35419"/>
    <cellStyle name="Currency 6 3 2 3 3" xfId="18741"/>
    <cellStyle name="Currency 6 3 2 3 3 2" xfId="39325"/>
    <cellStyle name="Currency 6 3 2 3 4" xfId="18742"/>
    <cellStyle name="Currency 6 3 2 3 4 2" xfId="43366"/>
    <cellStyle name="Currency 6 3 2 3 5" xfId="47478"/>
    <cellStyle name="Currency 6 3 2 3 6" xfId="51605"/>
    <cellStyle name="Currency 6 3 2 3 7" xfId="55887"/>
    <cellStyle name="Currency 6 3 2 3 8" xfId="27756"/>
    <cellStyle name="Currency 6 3 2 3 9" xfId="62140"/>
    <cellStyle name="Currency 6 3 2 4" xfId="18743"/>
    <cellStyle name="Currency 6 3 2 4 2" xfId="27757"/>
    <cellStyle name="Currency 6 3 2 5" xfId="18744"/>
    <cellStyle name="Currency 6 3 2 5 2" xfId="27758"/>
    <cellStyle name="Currency 6 3 2 6" xfId="18745"/>
    <cellStyle name="Currency 6 3 2 6 2" xfId="32313"/>
    <cellStyle name="Currency 6 3 2 7" xfId="18746"/>
    <cellStyle name="Currency 6 3 2 7 2" xfId="33432"/>
    <cellStyle name="Currency 6 3 2 8" xfId="18747"/>
    <cellStyle name="Currency 6 3 2 8 2" xfId="37407"/>
    <cellStyle name="Currency 6 3 2 9" xfId="18748"/>
    <cellStyle name="Currency 6 3 2 9 2" xfId="41421"/>
    <cellStyle name="Currency 6 3 3" xfId="18749"/>
    <cellStyle name="Currency 6 3 3 10" xfId="50332"/>
    <cellStyle name="Currency 6 3 3 11" xfId="54640"/>
    <cellStyle name="Currency 6 3 3 12" xfId="27759"/>
    <cellStyle name="Currency 6 3 3 13" xfId="62141"/>
    <cellStyle name="Currency 6 3 3 2" xfId="18750"/>
    <cellStyle name="Currency 6 3 3 2 2" xfId="18751"/>
    <cellStyle name="Currency 6 3 3 2 2 2" xfId="36094"/>
    <cellStyle name="Currency 6 3 3 2 3" xfId="18752"/>
    <cellStyle name="Currency 6 3 3 2 3 2" xfId="40000"/>
    <cellStyle name="Currency 6 3 3 2 4" xfId="18753"/>
    <cellStyle name="Currency 6 3 3 2 4 2" xfId="44046"/>
    <cellStyle name="Currency 6 3 3 2 5" xfId="48153"/>
    <cellStyle name="Currency 6 3 3 2 6" xfId="52285"/>
    <cellStyle name="Currency 6 3 3 2 7" xfId="56562"/>
    <cellStyle name="Currency 6 3 3 2 8" xfId="27760"/>
    <cellStyle name="Currency 6 3 3 2 9" xfId="62142"/>
    <cellStyle name="Currency 6 3 3 3" xfId="18754"/>
    <cellStyle name="Currency 6 3 3 3 2" xfId="27761"/>
    <cellStyle name="Currency 6 3 3 4" xfId="18755"/>
    <cellStyle name="Currency 6 3 3 4 2" xfId="27762"/>
    <cellStyle name="Currency 6 3 3 5" xfId="18756"/>
    <cellStyle name="Currency 6 3 3 5 2" xfId="32315"/>
    <cellStyle name="Currency 6 3 3 6" xfId="18757"/>
    <cellStyle name="Currency 6 3 3 6 2" xfId="34149"/>
    <cellStyle name="Currency 6 3 3 7" xfId="18758"/>
    <cellStyle name="Currency 6 3 3 7 2" xfId="38078"/>
    <cellStyle name="Currency 6 3 3 8" xfId="18759"/>
    <cellStyle name="Currency 6 3 3 8 2" xfId="42095"/>
    <cellStyle name="Currency 6 3 3 9" xfId="46231"/>
    <cellStyle name="Currency 6 3 4" xfId="18760"/>
    <cellStyle name="Currency 6 3 4 2" xfId="18761"/>
    <cellStyle name="Currency 6 3 4 2 2" xfId="35201"/>
    <cellStyle name="Currency 6 3 4 3" xfId="18762"/>
    <cellStyle name="Currency 6 3 4 3 2" xfId="39107"/>
    <cellStyle name="Currency 6 3 4 4" xfId="18763"/>
    <cellStyle name="Currency 6 3 4 4 2" xfId="43143"/>
    <cellStyle name="Currency 6 3 4 5" xfId="47260"/>
    <cellStyle name="Currency 6 3 4 6" xfId="51382"/>
    <cellStyle name="Currency 6 3 4 7" xfId="55669"/>
    <cellStyle name="Currency 6 3 4 8" xfId="27763"/>
    <cellStyle name="Currency 6 3 4 9" xfId="62143"/>
    <cellStyle name="Currency 6 3 5" xfId="18764"/>
    <cellStyle name="Currency 6 3 5 2" xfId="27764"/>
    <cellStyle name="Currency 6 3 6" xfId="18765"/>
    <cellStyle name="Currency 6 3 6 2" xfId="27765"/>
    <cellStyle name="Currency 6 3 7" xfId="18766"/>
    <cellStyle name="Currency 6 3 7 2" xfId="32312"/>
    <cellStyle name="Currency 6 3 8" xfId="18767"/>
    <cellStyle name="Currency 6 3 8 2" xfId="33219"/>
    <cellStyle name="Currency 6 3 9" xfId="18768"/>
    <cellStyle name="Currency 6 3 9 2" xfId="37194"/>
    <cellStyle name="Currency 6 4" xfId="18769"/>
    <cellStyle name="Currency 6 4 10" xfId="45461"/>
    <cellStyle name="Currency 6 4 11" xfId="49551"/>
    <cellStyle name="Currency 6 4 12" xfId="53870"/>
    <cellStyle name="Currency 6 4 13" xfId="27766"/>
    <cellStyle name="Currency 6 4 14" xfId="62144"/>
    <cellStyle name="Currency 6 4 2" xfId="18770"/>
    <cellStyle name="Currency 6 4 2 10" xfId="50333"/>
    <cellStyle name="Currency 6 4 2 11" xfId="54641"/>
    <cellStyle name="Currency 6 4 2 12" xfId="27767"/>
    <cellStyle name="Currency 6 4 2 13" xfId="62145"/>
    <cellStyle name="Currency 6 4 2 2" xfId="18771"/>
    <cellStyle name="Currency 6 4 2 2 2" xfId="18772"/>
    <cellStyle name="Currency 6 4 2 2 2 2" xfId="36095"/>
    <cellStyle name="Currency 6 4 2 2 3" xfId="18773"/>
    <cellStyle name="Currency 6 4 2 2 3 2" xfId="40001"/>
    <cellStyle name="Currency 6 4 2 2 4" xfId="18774"/>
    <cellStyle name="Currency 6 4 2 2 4 2" xfId="44047"/>
    <cellStyle name="Currency 6 4 2 2 5" xfId="48154"/>
    <cellStyle name="Currency 6 4 2 2 6" xfId="52286"/>
    <cellStyle name="Currency 6 4 2 2 7" xfId="56563"/>
    <cellStyle name="Currency 6 4 2 2 8" xfId="27768"/>
    <cellStyle name="Currency 6 4 2 2 9" xfId="62146"/>
    <cellStyle name="Currency 6 4 2 3" xfId="18775"/>
    <cellStyle name="Currency 6 4 2 3 2" xfId="27769"/>
    <cellStyle name="Currency 6 4 2 4" xfId="18776"/>
    <cellStyle name="Currency 6 4 2 4 2" xfId="27770"/>
    <cellStyle name="Currency 6 4 2 5" xfId="18777"/>
    <cellStyle name="Currency 6 4 2 5 2" xfId="32317"/>
    <cellStyle name="Currency 6 4 2 6" xfId="18778"/>
    <cellStyle name="Currency 6 4 2 6 2" xfId="34150"/>
    <cellStyle name="Currency 6 4 2 7" xfId="18779"/>
    <cellStyle name="Currency 6 4 2 7 2" xfId="38079"/>
    <cellStyle name="Currency 6 4 2 8" xfId="18780"/>
    <cellStyle name="Currency 6 4 2 8 2" xfId="42096"/>
    <cellStyle name="Currency 6 4 2 9" xfId="46232"/>
    <cellStyle name="Currency 6 4 3" xfId="18781"/>
    <cellStyle name="Currency 6 4 3 2" xfId="18782"/>
    <cellStyle name="Currency 6 4 3 2 2" xfId="35319"/>
    <cellStyle name="Currency 6 4 3 3" xfId="18783"/>
    <cellStyle name="Currency 6 4 3 3 2" xfId="39225"/>
    <cellStyle name="Currency 6 4 3 4" xfId="18784"/>
    <cellStyle name="Currency 6 4 3 4 2" xfId="43266"/>
    <cellStyle name="Currency 6 4 3 5" xfId="47378"/>
    <cellStyle name="Currency 6 4 3 6" xfId="51505"/>
    <cellStyle name="Currency 6 4 3 7" xfId="55787"/>
    <cellStyle name="Currency 6 4 3 8" xfId="27771"/>
    <cellStyle name="Currency 6 4 3 9" xfId="62147"/>
    <cellStyle name="Currency 6 4 4" xfId="18785"/>
    <cellStyle name="Currency 6 4 4 2" xfId="27772"/>
    <cellStyle name="Currency 6 4 5" xfId="18786"/>
    <cellStyle name="Currency 6 4 5 2" xfId="27773"/>
    <cellStyle name="Currency 6 4 6" xfId="18787"/>
    <cellStyle name="Currency 6 4 6 2" xfId="32316"/>
    <cellStyle name="Currency 6 4 7" xfId="18788"/>
    <cellStyle name="Currency 6 4 7 2" xfId="33332"/>
    <cellStyle name="Currency 6 4 8" xfId="18789"/>
    <cellStyle name="Currency 6 4 8 2" xfId="37307"/>
    <cellStyle name="Currency 6 4 9" xfId="18790"/>
    <cellStyle name="Currency 6 4 9 2" xfId="41321"/>
    <cellStyle name="Currency 6 5" xfId="18791"/>
    <cellStyle name="Currency 6 5 10" xfId="50334"/>
    <cellStyle name="Currency 6 5 11" xfId="54642"/>
    <cellStyle name="Currency 6 5 12" xfId="27774"/>
    <cellStyle name="Currency 6 5 13" xfId="62148"/>
    <cellStyle name="Currency 6 5 2" xfId="18792"/>
    <cellStyle name="Currency 6 5 2 2" xfId="18793"/>
    <cellStyle name="Currency 6 5 2 2 2" xfId="36096"/>
    <cellStyle name="Currency 6 5 2 3" xfId="18794"/>
    <cellStyle name="Currency 6 5 2 3 2" xfId="40002"/>
    <cellStyle name="Currency 6 5 2 4" xfId="18795"/>
    <cellStyle name="Currency 6 5 2 4 2" xfId="44048"/>
    <cellStyle name="Currency 6 5 2 5" xfId="48155"/>
    <cellStyle name="Currency 6 5 2 6" xfId="52287"/>
    <cellStyle name="Currency 6 5 2 7" xfId="56564"/>
    <cellStyle name="Currency 6 5 2 8" xfId="27775"/>
    <cellStyle name="Currency 6 5 2 9" xfId="62149"/>
    <cellStyle name="Currency 6 5 3" xfId="18796"/>
    <cellStyle name="Currency 6 5 3 2" xfId="27776"/>
    <cellStyle name="Currency 6 5 4" xfId="18797"/>
    <cellStyle name="Currency 6 5 4 2" xfId="27777"/>
    <cellStyle name="Currency 6 5 5" xfId="18798"/>
    <cellStyle name="Currency 6 5 5 2" xfId="32318"/>
    <cellStyle name="Currency 6 5 6" xfId="18799"/>
    <cellStyle name="Currency 6 5 6 2" xfId="34151"/>
    <cellStyle name="Currency 6 5 7" xfId="18800"/>
    <cellStyle name="Currency 6 5 7 2" xfId="38080"/>
    <cellStyle name="Currency 6 5 8" xfId="18801"/>
    <cellStyle name="Currency 6 5 8 2" xfId="42097"/>
    <cellStyle name="Currency 6 5 9" xfId="46233"/>
    <cellStyle name="Currency 6 6" xfId="18802"/>
    <cellStyle name="Currency 6 6 10" xfId="50549"/>
    <cellStyle name="Currency 6 6 11" xfId="54841"/>
    <cellStyle name="Currency 6 6 12" xfId="27778"/>
    <cellStyle name="Currency 6 6 13" xfId="62150"/>
    <cellStyle name="Currency 6 6 2" xfId="18803"/>
    <cellStyle name="Currency 6 6 2 2" xfId="18804"/>
    <cellStyle name="Currency 6 6 2 2 2" xfId="36295"/>
    <cellStyle name="Currency 6 6 2 3" xfId="18805"/>
    <cellStyle name="Currency 6 6 2 3 2" xfId="40201"/>
    <cellStyle name="Currency 6 6 2 4" xfId="18806"/>
    <cellStyle name="Currency 6 6 2 4 2" xfId="44262"/>
    <cellStyle name="Currency 6 6 2 5" xfId="48354"/>
    <cellStyle name="Currency 6 6 2 6" xfId="52501"/>
    <cellStyle name="Currency 6 6 2 7" xfId="56763"/>
    <cellStyle name="Currency 6 6 2 8" xfId="27779"/>
    <cellStyle name="Currency 6 6 2 9" xfId="62151"/>
    <cellStyle name="Currency 6 6 3" xfId="18807"/>
    <cellStyle name="Currency 6 6 3 2" xfId="27780"/>
    <cellStyle name="Currency 6 6 4" xfId="18808"/>
    <cellStyle name="Currency 6 6 4 2" xfId="27781"/>
    <cellStyle name="Currency 6 6 5" xfId="18809"/>
    <cellStyle name="Currency 6 6 5 2" xfId="32319"/>
    <cellStyle name="Currency 6 6 6" xfId="18810"/>
    <cellStyle name="Currency 6 6 6 2" xfId="34373"/>
    <cellStyle name="Currency 6 6 7" xfId="18811"/>
    <cellStyle name="Currency 6 6 7 2" xfId="38279"/>
    <cellStyle name="Currency 6 6 8" xfId="18812"/>
    <cellStyle name="Currency 6 6 8 2" xfId="42311"/>
    <cellStyle name="Currency 6 6 9" xfId="46432"/>
    <cellStyle name="Currency 6 7" xfId="18813"/>
    <cellStyle name="Currency 6 7 2" xfId="18814"/>
    <cellStyle name="Currency 6 7 2 2" xfId="35089"/>
    <cellStyle name="Currency 6 7 3" xfId="18815"/>
    <cellStyle name="Currency 6 7 3 2" xfId="38995"/>
    <cellStyle name="Currency 6 7 4" xfId="18816"/>
    <cellStyle name="Currency 6 7 4 2" xfId="43028"/>
    <cellStyle name="Currency 6 7 5" xfId="47148"/>
    <cellStyle name="Currency 6 7 6" xfId="51267"/>
    <cellStyle name="Currency 6 7 7" xfId="55557"/>
    <cellStyle name="Currency 6 7 8" xfId="27782"/>
    <cellStyle name="Currency 6 7 9" xfId="62152"/>
    <cellStyle name="Currency 6 8" xfId="18817"/>
    <cellStyle name="Currency 6 8 2" xfId="18818"/>
    <cellStyle name="Currency 6 8 2 2" xfId="35101"/>
    <cellStyle name="Currency 6 8 3" xfId="18819"/>
    <cellStyle name="Currency 6 8 3 2" xfId="39007"/>
    <cellStyle name="Currency 6 8 4" xfId="18820"/>
    <cellStyle name="Currency 6 8 4 2" xfId="43040"/>
    <cellStyle name="Currency 6 8 5" xfId="47160"/>
    <cellStyle name="Currency 6 8 6" xfId="51279"/>
    <cellStyle name="Currency 6 8 7" xfId="55569"/>
    <cellStyle name="Currency 6 8 8" xfId="27783"/>
    <cellStyle name="Currency 6 8 9" xfId="62153"/>
    <cellStyle name="Currency 6 9" xfId="18821"/>
    <cellStyle name="Currency 6 9 2" xfId="18822"/>
    <cellStyle name="Currency 6 9 2 2" xfId="37014"/>
    <cellStyle name="Currency 6 9 3" xfId="18823"/>
    <cellStyle name="Currency 6 9 3 2" xfId="40918"/>
    <cellStyle name="Currency 6 9 4" xfId="18824"/>
    <cellStyle name="Currency 6 9 4 2" xfId="44979"/>
    <cellStyle name="Currency 6 9 5" xfId="49071"/>
    <cellStyle name="Currency 6 9 6" xfId="53218"/>
    <cellStyle name="Currency 6 9 7" xfId="57480"/>
    <cellStyle name="Currency 6 9 8" xfId="27784"/>
    <cellStyle name="Currency 6 9 9" xfId="62154"/>
    <cellStyle name="Currency 60" xfId="18825"/>
    <cellStyle name="Currency 60 10" xfId="51153"/>
    <cellStyle name="Currency 60 11" xfId="55443"/>
    <cellStyle name="Currency 60 12" xfId="27785"/>
    <cellStyle name="Currency 60 13" xfId="62155"/>
    <cellStyle name="Currency 60 2" xfId="18826"/>
    <cellStyle name="Currency 60 2 2" xfId="18827"/>
    <cellStyle name="Currency 60 2 2 2" xfId="36900"/>
    <cellStyle name="Currency 60 2 3" xfId="18828"/>
    <cellStyle name="Currency 60 2 3 2" xfId="40804"/>
    <cellStyle name="Currency 60 2 4" xfId="18829"/>
    <cellStyle name="Currency 60 2 4 2" xfId="44865"/>
    <cellStyle name="Currency 60 2 5" xfId="48957"/>
    <cellStyle name="Currency 60 2 6" xfId="53104"/>
    <cellStyle name="Currency 60 2 7" xfId="57366"/>
    <cellStyle name="Currency 60 2 8" xfId="27786"/>
    <cellStyle name="Currency 60 2 9" xfId="62156"/>
    <cellStyle name="Currency 60 3" xfId="18830"/>
    <cellStyle name="Currency 60 3 2" xfId="27787"/>
    <cellStyle name="Currency 60 4" xfId="18831"/>
    <cellStyle name="Currency 60 4 2" xfId="27788"/>
    <cellStyle name="Currency 60 5" xfId="18832"/>
    <cellStyle name="Currency 60 5 2" xfId="32320"/>
    <cellStyle name="Currency 60 6" xfId="18833"/>
    <cellStyle name="Currency 60 6 2" xfId="34975"/>
    <cellStyle name="Currency 60 7" xfId="18834"/>
    <cellStyle name="Currency 60 7 2" xfId="38881"/>
    <cellStyle name="Currency 60 8" xfId="18835"/>
    <cellStyle name="Currency 60 8 2" xfId="42914"/>
    <cellStyle name="Currency 60 9" xfId="47034"/>
    <cellStyle name="Currency 61" xfId="18836"/>
    <cellStyle name="Currency 61 10" xfId="51205"/>
    <cellStyle name="Currency 61 11" xfId="55495"/>
    <cellStyle name="Currency 61 12" xfId="27789"/>
    <cellStyle name="Currency 61 13" xfId="62157"/>
    <cellStyle name="Currency 61 2" xfId="18837"/>
    <cellStyle name="Currency 61 2 2" xfId="18838"/>
    <cellStyle name="Currency 61 2 2 2" xfId="36952"/>
    <cellStyle name="Currency 61 2 3" xfId="18839"/>
    <cellStyle name="Currency 61 2 3 2" xfId="40856"/>
    <cellStyle name="Currency 61 2 4" xfId="18840"/>
    <cellStyle name="Currency 61 2 4 2" xfId="44917"/>
    <cellStyle name="Currency 61 2 5" xfId="49009"/>
    <cellStyle name="Currency 61 2 6" xfId="53156"/>
    <cellStyle name="Currency 61 2 7" xfId="57418"/>
    <cellStyle name="Currency 61 2 8" xfId="27790"/>
    <cellStyle name="Currency 61 2 9" xfId="62158"/>
    <cellStyle name="Currency 61 3" xfId="18841"/>
    <cellStyle name="Currency 61 3 2" xfId="27791"/>
    <cellStyle name="Currency 61 4" xfId="18842"/>
    <cellStyle name="Currency 61 4 2" xfId="27792"/>
    <cellStyle name="Currency 61 5" xfId="18843"/>
    <cellStyle name="Currency 61 5 2" xfId="32321"/>
    <cellStyle name="Currency 61 6" xfId="18844"/>
    <cellStyle name="Currency 61 6 2" xfId="35027"/>
    <cellStyle name="Currency 61 7" xfId="18845"/>
    <cellStyle name="Currency 61 7 2" xfId="38933"/>
    <cellStyle name="Currency 61 8" xfId="18846"/>
    <cellStyle name="Currency 61 8 2" xfId="42966"/>
    <cellStyle name="Currency 61 9" xfId="47086"/>
    <cellStyle name="Currency 62" xfId="18847"/>
    <cellStyle name="Currency 62 2" xfId="18848"/>
    <cellStyle name="Currency 62 2 2" xfId="35081"/>
    <cellStyle name="Currency 62 3" xfId="18849"/>
    <cellStyle name="Currency 62 3 2" xfId="38987"/>
    <cellStyle name="Currency 62 4" xfId="18850"/>
    <cellStyle name="Currency 62 4 2" xfId="43020"/>
    <cellStyle name="Currency 62 5" xfId="47140"/>
    <cellStyle name="Currency 62 6" xfId="51259"/>
    <cellStyle name="Currency 62 7" xfId="55549"/>
    <cellStyle name="Currency 62 8" xfId="27793"/>
    <cellStyle name="Currency 62 9" xfId="62159"/>
    <cellStyle name="Currency 63" xfId="18851"/>
    <cellStyle name="Currency 63 2" xfId="18852"/>
    <cellStyle name="Currency 63 2 2" xfId="37006"/>
    <cellStyle name="Currency 63 3" xfId="18853"/>
    <cellStyle name="Currency 63 3 2" xfId="40910"/>
    <cellStyle name="Currency 63 4" xfId="18854"/>
    <cellStyle name="Currency 63 4 2" xfId="44971"/>
    <cellStyle name="Currency 63 5" xfId="49063"/>
    <cellStyle name="Currency 63 6" xfId="53210"/>
    <cellStyle name="Currency 63 7" xfId="57472"/>
    <cellStyle name="Currency 63 8" xfId="27794"/>
    <cellStyle name="Currency 63 9" xfId="62160"/>
    <cellStyle name="Currency 64" xfId="18855"/>
    <cellStyle name="Currency 64 2" xfId="18856"/>
    <cellStyle name="Currency 64 2 2" xfId="40966"/>
    <cellStyle name="Currency 64 3" xfId="45027"/>
    <cellStyle name="Currency 64 4" xfId="49119"/>
    <cellStyle name="Currency 64 5" xfId="53266"/>
    <cellStyle name="Currency 64 6" xfId="57528"/>
    <cellStyle name="Currency 64 7" xfId="33128"/>
    <cellStyle name="Currency 65" xfId="18857"/>
    <cellStyle name="Currency 65 2" xfId="45085"/>
    <cellStyle name="Currency 65 3" xfId="49177"/>
    <cellStyle name="Currency 65 4" xfId="53324"/>
    <cellStyle name="Currency 65 5" xfId="57586"/>
    <cellStyle name="Currency 65 6" xfId="37139"/>
    <cellStyle name="Currency 66" xfId="18858"/>
    <cellStyle name="Currency 66 2" xfId="45038"/>
    <cellStyle name="Currency 66 3" xfId="49130"/>
    <cellStyle name="Currency 66 4" xfId="53277"/>
    <cellStyle name="Currency 66 5" xfId="57539"/>
    <cellStyle name="Currency 66 6" xfId="40977"/>
    <cellStyle name="Currency 67" xfId="41149"/>
    <cellStyle name="Currency 67 2" xfId="49239"/>
    <cellStyle name="Currency 67 3" xfId="53386"/>
    <cellStyle name="Currency 67 4" xfId="57648"/>
    <cellStyle name="Currency 68" xfId="45099"/>
    <cellStyle name="Currency 68 2" xfId="49191"/>
    <cellStyle name="Currency 68 3" xfId="53338"/>
    <cellStyle name="Currency 68 4" xfId="57600"/>
    <cellStyle name="Currency 69" xfId="45098"/>
    <cellStyle name="Currency 69 2" xfId="49190"/>
    <cellStyle name="Currency 69 3" xfId="53337"/>
    <cellStyle name="Currency 69 4" xfId="57599"/>
    <cellStyle name="Currency 7" xfId="18859"/>
    <cellStyle name="Currency 7 10" xfId="18860"/>
    <cellStyle name="Currency 7 10 2" xfId="18861"/>
    <cellStyle name="Currency 7 10 2 2" xfId="41032"/>
    <cellStyle name="Currency 7 10 3" xfId="45094"/>
    <cellStyle name="Currency 7 10 4" xfId="49186"/>
    <cellStyle name="Currency 7 10 5" xfId="53333"/>
    <cellStyle name="Currency 7 10 6" xfId="57595"/>
    <cellStyle name="Currency 7 10 7" xfId="27796"/>
    <cellStyle name="Currency 7 11" xfId="18862"/>
    <cellStyle name="Currency 7 11 2" xfId="45155"/>
    <cellStyle name="Currency 7 11 3" xfId="49248"/>
    <cellStyle name="Currency 7 11 4" xfId="53395"/>
    <cellStyle name="Currency 7 11 5" xfId="57657"/>
    <cellStyle name="Currency 7 11 6" xfId="32322"/>
    <cellStyle name="Currency 7 12" xfId="18863"/>
    <cellStyle name="Currency 7 12 2" xfId="45170"/>
    <cellStyle name="Currency 7 12 3" xfId="49306"/>
    <cellStyle name="Currency 7 12 4" xfId="53453"/>
    <cellStyle name="Currency 7 12 5" xfId="57715"/>
    <cellStyle name="Currency 7 12 6" xfId="33137"/>
    <cellStyle name="Currency 7 13" xfId="18864"/>
    <cellStyle name="Currency 7 13 2" xfId="53512"/>
    <cellStyle name="Currency 7 13 3" xfId="57774"/>
    <cellStyle name="Currency 7 13 4" xfId="37148"/>
    <cellStyle name="Currency 7 14" xfId="18865"/>
    <cellStyle name="Currency 7 14 2" xfId="41158"/>
    <cellStyle name="Currency 7 15" xfId="45295"/>
    <cellStyle name="Currency 7 16" xfId="49342"/>
    <cellStyle name="Currency 7 17" xfId="53633"/>
    <cellStyle name="Currency 7 18" xfId="27795"/>
    <cellStyle name="Currency 7 19" xfId="62161"/>
    <cellStyle name="Currency 7 2" xfId="18866"/>
    <cellStyle name="Currency 7 2 10" xfId="18867"/>
    <cellStyle name="Currency 7 2 10 2" xfId="41234"/>
    <cellStyle name="Currency 7 2 11" xfId="45374"/>
    <cellStyle name="Currency 7 2 12" xfId="49457"/>
    <cellStyle name="Currency 7 2 13" xfId="53768"/>
    <cellStyle name="Currency 7 2 14" xfId="27797"/>
    <cellStyle name="Currency 7 2 15" xfId="62162"/>
    <cellStyle name="Currency 7 2 2" xfId="18868"/>
    <cellStyle name="Currency 7 2 2 10" xfId="45590"/>
    <cellStyle name="Currency 7 2 2 11" xfId="49681"/>
    <cellStyle name="Currency 7 2 2 12" xfId="54009"/>
    <cellStyle name="Currency 7 2 2 13" xfId="27798"/>
    <cellStyle name="Currency 7 2 2 14" xfId="62163"/>
    <cellStyle name="Currency 7 2 2 2" xfId="18869"/>
    <cellStyle name="Currency 7 2 2 2 10" xfId="50335"/>
    <cellStyle name="Currency 7 2 2 2 11" xfId="54643"/>
    <cellStyle name="Currency 7 2 2 2 12" xfId="27799"/>
    <cellStyle name="Currency 7 2 2 2 13" xfId="62164"/>
    <cellStyle name="Currency 7 2 2 2 2" xfId="18870"/>
    <cellStyle name="Currency 7 2 2 2 2 2" xfId="18871"/>
    <cellStyle name="Currency 7 2 2 2 2 2 2" xfId="36097"/>
    <cellStyle name="Currency 7 2 2 2 2 3" xfId="18872"/>
    <cellStyle name="Currency 7 2 2 2 2 3 2" xfId="40003"/>
    <cellStyle name="Currency 7 2 2 2 2 4" xfId="18873"/>
    <cellStyle name="Currency 7 2 2 2 2 4 2" xfId="44049"/>
    <cellStyle name="Currency 7 2 2 2 2 5" xfId="48156"/>
    <cellStyle name="Currency 7 2 2 2 2 6" xfId="52288"/>
    <cellStyle name="Currency 7 2 2 2 2 7" xfId="56565"/>
    <cellStyle name="Currency 7 2 2 2 2 8" xfId="27800"/>
    <cellStyle name="Currency 7 2 2 2 2 9" xfId="62165"/>
    <cellStyle name="Currency 7 2 2 2 3" xfId="18874"/>
    <cellStyle name="Currency 7 2 2 2 3 2" xfId="27801"/>
    <cellStyle name="Currency 7 2 2 2 4" xfId="18875"/>
    <cellStyle name="Currency 7 2 2 2 4 2" xfId="27802"/>
    <cellStyle name="Currency 7 2 2 2 5" xfId="18876"/>
    <cellStyle name="Currency 7 2 2 2 5 2" xfId="32325"/>
    <cellStyle name="Currency 7 2 2 2 6" xfId="18877"/>
    <cellStyle name="Currency 7 2 2 2 6 2" xfId="34152"/>
    <cellStyle name="Currency 7 2 2 2 7" xfId="18878"/>
    <cellStyle name="Currency 7 2 2 2 7 2" xfId="38081"/>
    <cellStyle name="Currency 7 2 2 2 8" xfId="18879"/>
    <cellStyle name="Currency 7 2 2 2 8 2" xfId="42098"/>
    <cellStyle name="Currency 7 2 2 2 9" xfId="46234"/>
    <cellStyle name="Currency 7 2 2 3" xfId="18880"/>
    <cellStyle name="Currency 7 2 2 3 2" xfId="18881"/>
    <cellStyle name="Currency 7 2 2 3 2 2" xfId="35448"/>
    <cellStyle name="Currency 7 2 2 3 3" xfId="18882"/>
    <cellStyle name="Currency 7 2 2 3 3 2" xfId="39354"/>
    <cellStyle name="Currency 7 2 2 3 4" xfId="18883"/>
    <cellStyle name="Currency 7 2 2 3 4 2" xfId="43396"/>
    <cellStyle name="Currency 7 2 2 3 5" xfId="47507"/>
    <cellStyle name="Currency 7 2 2 3 6" xfId="51635"/>
    <cellStyle name="Currency 7 2 2 3 7" xfId="55916"/>
    <cellStyle name="Currency 7 2 2 3 8" xfId="27803"/>
    <cellStyle name="Currency 7 2 2 3 9" xfId="62166"/>
    <cellStyle name="Currency 7 2 2 4" xfId="18884"/>
    <cellStyle name="Currency 7 2 2 4 2" xfId="27804"/>
    <cellStyle name="Currency 7 2 2 5" xfId="18885"/>
    <cellStyle name="Currency 7 2 2 5 2" xfId="27805"/>
    <cellStyle name="Currency 7 2 2 6" xfId="18886"/>
    <cellStyle name="Currency 7 2 2 6 2" xfId="32324"/>
    <cellStyle name="Currency 7 2 2 7" xfId="18887"/>
    <cellStyle name="Currency 7 2 2 7 2" xfId="33461"/>
    <cellStyle name="Currency 7 2 2 8" xfId="18888"/>
    <cellStyle name="Currency 7 2 2 8 2" xfId="37436"/>
    <cellStyle name="Currency 7 2 2 9" xfId="18889"/>
    <cellStyle name="Currency 7 2 2 9 2" xfId="41450"/>
    <cellStyle name="Currency 7 2 3" xfId="18890"/>
    <cellStyle name="Currency 7 2 3 10" xfId="50336"/>
    <cellStyle name="Currency 7 2 3 11" xfId="54644"/>
    <cellStyle name="Currency 7 2 3 12" xfId="27806"/>
    <cellStyle name="Currency 7 2 3 13" xfId="62167"/>
    <cellStyle name="Currency 7 2 3 2" xfId="18891"/>
    <cellStyle name="Currency 7 2 3 2 2" xfId="18892"/>
    <cellStyle name="Currency 7 2 3 2 2 2" xfId="36098"/>
    <cellStyle name="Currency 7 2 3 2 3" xfId="18893"/>
    <cellStyle name="Currency 7 2 3 2 3 2" xfId="40004"/>
    <cellStyle name="Currency 7 2 3 2 4" xfId="18894"/>
    <cellStyle name="Currency 7 2 3 2 4 2" xfId="44050"/>
    <cellStyle name="Currency 7 2 3 2 5" xfId="48157"/>
    <cellStyle name="Currency 7 2 3 2 6" xfId="52289"/>
    <cellStyle name="Currency 7 2 3 2 7" xfId="56566"/>
    <cellStyle name="Currency 7 2 3 2 8" xfId="27807"/>
    <cellStyle name="Currency 7 2 3 2 9" xfId="62168"/>
    <cellStyle name="Currency 7 2 3 3" xfId="18895"/>
    <cellStyle name="Currency 7 2 3 3 2" xfId="27808"/>
    <cellStyle name="Currency 7 2 3 4" xfId="18896"/>
    <cellStyle name="Currency 7 2 3 4 2" xfId="27809"/>
    <cellStyle name="Currency 7 2 3 5" xfId="18897"/>
    <cellStyle name="Currency 7 2 3 5 2" xfId="32326"/>
    <cellStyle name="Currency 7 2 3 6" xfId="18898"/>
    <cellStyle name="Currency 7 2 3 6 2" xfId="34153"/>
    <cellStyle name="Currency 7 2 3 7" xfId="18899"/>
    <cellStyle name="Currency 7 2 3 7 2" xfId="38082"/>
    <cellStyle name="Currency 7 2 3 8" xfId="18900"/>
    <cellStyle name="Currency 7 2 3 8 2" xfId="42099"/>
    <cellStyle name="Currency 7 2 3 9" xfId="46235"/>
    <cellStyle name="Currency 7 2 4" xfId="18901"/>
    <cellStyle name="Currency 7 2 4 2" xfId="18902"/>
    <cellStyle name="Currency 7 2 4 2 2" xfId="35230"/>
    <cellStyle name="Currency 7 2 4 3" xfId="18903"/>
    <cellStyle name="Currency 7 2 4 3 2" xfId="39136"/>
    <cellStyle name="Currency 7 2 4 4" xfId="18904"/>
    <cellStyle name="Currency 7 2 4 4 2" xfId="43174"/>
    <cellStyle name="Currency 7 2 4 5" xfId="47289"/>
    <cellStyle name="Currency 7 2 4 6" xfId="51413"/>
    <cellStyle name="Currency 7 2 4 7" xfId="55698"/>
    <cellStyle name="Currency 7 2 4 8" xfId="27810"/>
    <cellStyle name="Currency 7 2 4 9" xfId="62169"/>
    <cellStyle name="Currency 7 2 5" xfId="18905"/>
    <cellStyle name="Currency 7 2 5 2" xfId="57832"/>
    <cellStyle name="Currency 7 2 5 3" xfId="27811"/>
    <cellStyle name="Currency 7 2 6" xfId="18906"/>
    <cellStyle name="Currency 7 2 6 2" xfId="27812"/>
    <cellStyle name="Currency 7 2 7" xfId="18907"/>
    <cellStyle name="Currency 7 2 7 2" xfId="32323"/>
    <cellStyle name="Currency 7 2 8" xfId="18908"/>
    <cellStyle name="Currency 7 2 8 2" xfId="33245"/>
    <cellStyle name="Currency 7 2 9" xfId="18909"/>
    <cellStyle name="Currency 7 2 9 2" xfId="37220"/>
    <cellStyle name="Currency 7 3" xfId="18910"/>
    <cellStyle name="Currency 7 3 10" xfId="45480"/>
    <cellStyle name="Currency 7 3 11" xfId="49570"/>
    <cellStyle name="Currency 7 3 12" xfId="53898"/>
    <cellStyle name="Currency 7 3 13" xfId="27813"/>
    <cellStyle name="Currency 7 3 14" xfId="62170"/>
    <cellStyle name="Currency 7 3 2" xfId="18911"/>
    <cellStyle name="Currency 7 3 2 10" xfId="50337"/>
    <cellStyle name="Currency 7 3 2 11" xfId="54645"/>
    <cellStyle name="Currency 7 3 2 12" xfId="27814"/>
    <cellStyle name="Currency 7 3 2 13" xfId="62171"/>
    <cellStyle name="Currency 7 3 2 2" xfId="18912"/>
    <cellStyle name="Currency 7 3 2 2 2" xfId="18913"/>
    <cellStyle name="Currency 7 3 2 2 2 2" xfId="36099"/>
    <cellStyle name="Currency 7 3 2 2 3" xfId="18914"/>
    <cellStyle name="Currency 7 3 2 2 3 2" xfId="40005"/>
    <cellStyle name="Currency 7 3 2 2 4" xfId="18915"/>
    <cellStyle name="Currency 7 3 2 2 4 2" xfId="44051"/>
    <cellStyle name="Currency 7 3 2 2 5" xfId="48158"/>
    <cellStyle name="Currency 7 3 2 2 6" xfId="52290"/>
    <cellStyle name="Currency 7 3 2 2 7" xfId="56567"/>
    <cellStyle name="Currency 7 3 2 2 8" xfId="27815"/>
    <cellStyle name="Currency 7 3 2 2 9" xfId="62172"/>
    <cellStyle name="Currency 7 3 2 3" xfId="18916"/>
    <cellStyle name="Currency 7 3 2 3 2" xfId="27816"/>
    <cellStyle name="Currency 7 3 2 4" xfId="18917"/>
    <cellStyle name="Currency 7 3 2 4 2" xfId="27817"/>
    <cellStyle name="Currency 7 3 2 5" xfId="18918"/>
    <cellStyle name="Currency 7 3 2 5 2" xfId="32328"/>
    <cellStyle name="Currency 7 3 2 6" xfId="18919"/>
    <cellStyle name="Currency 7 3 2 6 2" xfId="34154"/>
    <cellStyle name="Currency 7 3 2 7" xfId="18920"/>
    <cellStyle name="Currency 7 3 2 7 2" xfId="38083"/>
    <cellStyle name="Currency 7 3 2 8" xfId="18921"/>
    <cellStyle name="Currency 7 3 2 8 2" xfId="42100"/>
    <cellStyle name="Currency 7 3 2 9" xfId="46236"/>
    <cellStyle name="Currency 7 3 3" xfId="18922"/>
    <cellStyle name="Currency 7 3 3 2" xfId="18923"/>
    <cellStyle name="Currency 7 3 3 2 2" xfId="35338"/>
    <cellStyle name="Currency 7 3 3 3" xfId="18924"/>
    <cellStyle name="Currency 7 3 3 3 2" xfId="39244"/>
    <cellStyle name="Currency 7 3 3 4" xfId="18925"/>
    <cellStyle name="Currency 7 3 3 4 2" xfId="43285"/>
    <cellStyle name="Currency 7 3 3 5" xfId="47397"/>
    <cellStyle name="Currency 7 3 3 6" xfId="51524"/>
    <cellStyle name="Currency 7 3 3 7" xfId="55806"/>
    <cellStyle name="Currency 7 3 3 8" xfId="27818"/>
    <cellStyle name="Currency 7 3 3 9" xfId="62173"/>
    <cellStyle name="Currency 7 3 4" xfId="18926"/>
    <cellStyle name="Currency 7 3 4 2" xfId="27819"/>
    <cellStyle name="Currency 7 3 5" xfId="18927"/>
    <cellStyle name="Currency 7 3 5 2" xfId="27820"/>
    <cellStyle name="Currency 7 3 6" xfId="18928"/>
    <cellStyle name="Currency 7 3 6 2" xfId="32327"/>
    <cellStyle name="Currency 7 3 7" xfId="18929"/>
    <cellStyle name="Currency 7 3 7 2" xfId="33351"/>
    <cellStyle name="Currency 7 3 8" xfId="18930"/>
    <cellStyle name="Currency 7 3 8 2" xfId="37326"/>
    <cellStyle name="Currency 7 3 9" xfId="18931"/>
    <cellStyle name="Currency 7 3 9 2" xfId="41340"/>
    <cellStyle name="Currency 7 4" xfId="18932"/>
    <cellStyle name="Currency 7 4 10" xfId="50338"/>
    <cellStyle name="Currency 7 4 11" xfId="54646"/>
    <cellStyle name="Currency 7 4 12" xfId="27821"/>
    <cellStyle name="Currency 7 4 13" xfId="62174"/>
    <cellStyle name="Currency 7 4 2" xfId="18933"/>
    <cellStyle name="Currency 7 4 2 2" xfId="18934"/>
    <cellStyle name="Currency 7 4 2 2 2" xfId="36100"/>
    <cellStyle name="Currency 7 4 2 3" xfId="18935"/>
    <cellStyle name="Currency 7 4 2 3 2" xfId="40006"/>
    <cellStyle name="Currency 7 4 2 4" xfId="18936"/>
    <cellStyle name="Currency 7 4 2 4 2" xfId="44052"/>
    <cellStyle name="Currency 7 4 2 5" xfId="48159"/>
    <cellStyle name="Currency 7 4 2 6" xfId="52291"/>
    <cellStyle name="Currency 7 4 2 7" xfId="56568"/>
    <cellStyle name="Currency 7 4 2 8" xfId="27822"/>
    <cellStyle name="Currency 7 4 2 9" xfId="62175"/>
    <cellStyle name="Currency 7 4 3" xfId="18937"/>
    <cellStyle name="Currency 7 4 3 2" xfId="27823"/>
    <cellStyle name="Currency 7 4 4" xfId="18938"/>
    <cellStyle name="Currency 7 4 4 2" xfId="27824"/>
    <cellStyle name="Currency 7 4 5" xfId="18939"/>
    <cellStyle name="Currency 7 4 5 2" xfId="32329"/>
    <cellStyle name="Currency 7 4 6" xfId="18940"/>
    <cellStyle name="Currency 7 4 6 2" xfId="34155"/>
    <cellStyle name="Currency 7 4 7" xfId="18941"/>
    <cellStyle name="Currency 7 4 7 2" xfId="38084"/>
    <cellStyle name="Currency 7 4 8" xfId="18942"/>
    <cellStyle name="Currency 7 4 8 2" xfId="42101"/>
    <cellStyle name="Currency 7 4 9" xfId="46237"/>
    <cellStyle name="Currency 7 5" xfId="18943"/>
    <cellStyle name="Currency 7 5 10" xfId="50550"/>
    <cellStyle name="Currency 7 5 11" xfId="54842"/>
    <cellStyle name="Currency 7 5 12" xfId="27825"/>
    <cellStyle name="Currency 7 5 13" xfId="62176"/>
    <cellStyle name="Currency 7 5 2" xfId="18944"/>
    <cellStyle name="Currency 7 5 2 2" xfId="18945"/>
    <cellStyle name="Currency 7 5 2 2 2" xfId="36296"/>
    <cellStyle name="Currency 7 5 2 3" xfId="18946"/>
    <cellStyle name="Currency 7 5 2 3 2" xfId="40202"/>
    <cellStyle name="Currency 7 5 2 4" xfId="18947"/>
    <cellStyle name="Currency 7 5 2 4 2" xfId="44263"/>
    <cellStyle name="Currency 7 5 2 5" xfId="48355"/>
    <cellStyle name="Currency 7 5 2 6" xfId="52502"/>
    <cellStyle name="Currency 7 5 2 7" xfId="56764"/>
    <cellStyle name="Currency 7 5 2 8" xfId="27826"/>
    <cellStyle name="Currency 7 5 2 9" xfId="62177"/>
    <cellStyle name="Currency 7 5 3" xfId="18948"/>
    <cellStyle name="Currency 7 5 3 2" xfId="27827"/>
    <cellStyle name="Currency 7 5 4" xfId="18949"/>
    <cellStyle name="Currency 7 5 4 2" xfId="27828"/>
    <cellStyle name="Currency 7 5 5" xfId="18950"/>
    <cellStyle name="Currency 7 5 5 2" xfId="32330"/>
    <cellStyle name="Currency 7 5 6" xfId="18951"/>
    <cellStyle name="Currency 7 5 6 2" xfId="34374"/>
    <cellStyle name="Currency 7 5 7" xfId="18952"/>
    <cellStyle name="Currency 7 5 7 2" xfId="38280"/>
    <cellStyle name="Currency 7 5 8" xfId="18953"/>
    <cellStyle name="Currency 7 5 8 2" xfId="42312"/>
    <cellStyle name="Currency 7 5 9" xfId="46433"/>
    <cellStyle name="Currency 7 6" xfId="18954"/>
    <cellStyle name="Currency 7 6 2" xfId="18955"/>
    <cellStyle name="Currency 7 6 2 2" xfId="35090"/>
    <cellStyle name="Currency 7 6 3" xfId="18956"/>
    <cellStyle name="Currency 7 6 3 2" xfId="38996"/>
    <cellStyle name="Currency 7 6 4" xfId="18957"/>
    <cellStyle name="Currency 7 6 4 2" xfId="43029"/>
    <cellStyle name="Currency 7 6 5" xfId="47149"/>
    <cellStyle name="Currency 7 6 6" xfId="51268"/>
    <cellStyle name="Currency 7 6 7" xfId="55558"/>
    <cellStyle name="Currency 7 6 8" xfId="27829"/>
    <cellStyle name="Currency 7 6 9" xfId="62178"/>
    <cellStyle name="Currency 7 7" xfId="18958"/>
    <cellStyle name="Currency 7 7 2" xfId="18959"/>
    <cellStyle name="Currency 7 7 2 2" xfId="35120"/>
    <cellStyle name="Currency 7 7 3" xfId="18960"/>
    <cellStyle name="Currency 7 7 3 2" xfId="39026"/>
    <cellStyle name="Currency 7 7 4" xfId="18961"/>
    <cellStyle name="Currency 7 7 4 2" xfId="43059"/>
    <cellStyle name="Currency 7 7 5" xfId="47179"/>
    <cellStyle name="Currency 7 7 6" xfId="51298"/>
    <cellStyle name="Currency 7 7 7" xfId="55588"/>
    <cellStyle name="Currency 7 7 8" xfId="27830"/>
    <cellStyle name="Currency 7 7 9" xfId="62179"/>
    <cellStyle name="Currency 7 8" xfId="18962"/>
    <cellStyle name="Currency 7 8 2" xfId="18963"/>
    <cellStyle name="Currency 7 8 2 2" xfId="37015"/>
    <cellStyle name="Currency 7 8 3" xfId="18964"/>
    <cellStyle name="Currency 7 8 3 2" xfId="40919"/>
    <cellStyle name="Currency 7 8 4" xfId="18965"/>
    <cellStyle name="Currency 7 8 4 2" xfId="44980"/>
    <cellStyle name="Currency 7 8 5" xfId="49072"/>
    <cellStyle name="Currency 7 8 6" xfId="53219"/>
    <cellStyle name="Currency 7 8 7" xfId="57481"/>
    <cellStyle name="Currency 7 8 8" xfId="27831"/>
    <cellStyle name="Currency 7 8 9" xfId="62180"/>
    <cellStyle name="Currency 7 9" xfId="18966"/>
    <cellStyle name="Currency 7 9 2" xfId="18967"/>
    <cellStyle name="Currency 7 9 2 2" xfId="37071"/>
    <cellStyle name="Currency 7 9 3" xfId="18968"/>
    <cellStyle name="Currency 7 9 3 2" xfId="40975"/>
    <cellStyle name="Currency 7 9 4" xfId="45036"/>
    <cellStyle name="Currency 7 9 5" xfId="49128"/>
    <cellStyle name="Currency 7 9 6" xfId="53275"/>
    <cellStyle name="Currency 7 9 7" xfId="57537"/>
    <cellStyle name="Currency 7 9 8" xfId="27832"/>
    <cellStyle name="Currency 70" xfId="45100"/>
    <cellStyle name="Currency 70 2" xfId="49192"/>
    <cellStyle name="Currency 70 3" xfId="53339"/>
    <cellStyle name="Currency 70 4" xfId="57601"/>
    <cellStyle name="Currency 71" xfId="45097"/>
    <cellStyle name="Currency 71 2" xfId="49189"/>
    <cellStyle name="Currency 71 3" xfId="53336"/>
    <cellStyle name="Currency 71 4" xfId="57598"/>
    <cellStyle name="Currency 72" xfId="45164"/>
    <cellStyle name="Currency 72 2" xfId="49297"/>
    <cellStyle name="Currency 72 3" xfId="53444"/>
    <cellStyle name="Currency 72 4" xfId="57706"/>
    <cellStyle name="Currency 73" xfId="45286"/>
    <cellStyle name="Currency 73 2" xfId="53503"/>
    <cellStyle name="Currency 73 3" xfId="57765"/>
    <cellStyle name="Currency 74" xfId="53624"/>
    <cellStyle name="Currency 8" xfId="18969"/>
    <cellStyle name="Currency 8 10" xfId="18970"/>
    <cellStyle name="Currency 8 10 2" xfId="37081"/>
    <cellStyle name="Currency 8 11" xfId="18971"/>
    <cellStyle name="Currency 8 11 2" xfId="41163"/>
    <cellStyle name="Currency 8 12" xfId="45296"/>
    <cellStyle name="Currency 8 13" xfId="49346"/>
    <cellStyle name="Currency 8 14" xfId="53634"/>
    <cellStyle name="Currency 8 15" xfId="27833"/>
    <cellStyle name="Currency 8 16" xfId="62181"/>
    <cellStyle name="Currency 8 2" xfId="18972"/>
    <cellStyle name="Currency 8 2 10" xfId="18973"/>
    <cellStyle name="Currency 8 2 10 2" xfId="41238"/>
    <cellStyle name="Currency 8 2 11" xfId="45378"/>
    <cellStyle name="Currency 8 2 12" xfId="49461"/>
    <cellStyle name="Currency 8 2 13" xfId="53769"/>
    <cellStyle name="Currency 8 2 14" xfId="27834"/>
    <cellStyle name="Currency 8 2 15" xfId="62182"/>
    <cellStyle name="Currency 8 2 2" xfId="18974"/>
    <cellStyle name="Currency 8 2 2 10" xfId="45594"/>
    <cellStyle name="Currency 8 2 2 11" xfId="49685"/>
    <cellStyle name="Currency 8 2 2 12" xfId="54013"/>
    <cellStyle name="Currency 8 2 2 13" xfId="27835"/>
    <cellStyle name="Currency 8 2 2 14" xfId="62183"/>
    <cellStyle name="Currency 8 2 2 2" xfId="18975"/>
    <cellStyle name="Currency 8 2 2 2 10" xfId="50339"/>
    <cellStyle name="Currency 8 2 2 2 11" xfId="54647"/>
    <cellStyle name="Currency 8 2 2 2 12" xfId="27836"/>
    <cellStyle name="Currency 8 2 2 2 13" xfId="62184"/>
    <cellStyle name="Currency 8 2 2 2 2" xfId="18976"/>
    <cellStyle name="Currency 8 2 2 2 2 2" xfId="18977"/>
    <cellStyle name="Currency 8 2 2 2 2 2 2" xfId="36101"/>
    <cellStyle name="Currency 8 2 2 2 2 3" xfId="18978"/>
    <cellStyle name="Currency 8 2 2 2 2 3 2" xfId="40007"/>
    <cellStyle name="Currency 8 2 2 2 2 4" xfId="18979"/>
    <cellStyle name="Currency 8 2 2 2 2 4 2" xfId="44053"/>
    <cellStyle name="Currency 8 2 2 2 2 5" xfId="48160"/>
    <cellStyle name="Currency 8 2 2 2 2 6" xfId="52292"/>
    <cellStyle name="Currency 8 2 2 2 2 7" xfId="56569"/>
    <cellStyle name="Currency 8 2 2 2 2 8" xfId="27837"/>
    <cellStyle name="Currency 8 2 2 2 2 9" xfId="62185"/>
    <cellStyle name="Currency 8 2 2 2 3" xfId="18980"/>
    <cellStyle name="Currency 8 2 2 2 3 2" xfId="27838"/>
    <cellStyle name="Currency 8 2 2 2 4" xfId="18981"/>
    <cellStyle name="Currency 8 2 2 2 4 2" xfId="27839"/>
    <cellStyle name="Currency 8 2 2 2 5" xfId="18982"/>
    <cellStyle name="Currency 8 2 2 2 5 2" xfId="32334"/>
    <cellStyle name="Currency 8 2 2 2 6" xfId="18983"/>
    <cellStyle name="Currency 8 2 2 2 6 2" xfId="34156"/>
    <cellStyle name="Currency 8 2 2 2 7" xfId="18984"/>
    <cellStyle name="Currency 8 2 2 2 7 2" xfId="38085"/>
    <cellStyle name="Currency 8 2 2 2 8" xfId="18985"/>
    <cellStyle name="Currency 8 2 2 2 8 2" xfId="42102"/>
    <cellStyle name="Currency 8 2 2 2 9" xfId="46238"/>
    <cellStyle name="Currency 8 2 2 3" xfId="18986"/>
    <cellStyle name="Currency 8 2 2 3 2" xfId="18987"/>
    <cellStyle name="Currency 8 2 2 3 2 2" xfId="35452"/>
    <cellStyle name="Currency 8 2 2 3 3" xfId="18988"/>
    <cellStyle name="Currency 8 2 2 3 3 2" xfId="39358"/>
    <cellStyle name="Currency 8 2 2 3 4" xfId="18989"/>
    <cellStyle name="Currency 8 2 2 3 4 2" xfId="43400"/>
    <cellStyle name="Currency 8 2 2 3 5" xfId="47511"/>
    <cellStyle name="Currency 8 2 2 3 6" xfId="51639"/>
    <cellStyle name="Currency 8 2 2 3 7" xfId="55920"/>
    <cellStyle name="Currency 8 2 2 3 8" xfId="27840"/>
    <cellStyle name="Currency 8 2 2 3 9" xfId="62186"/>
    <cellStyle name="Currency 8 2 2 4" xfId="18990"/>
    <cellStyle name="Currency 8 2 2 4 2" xfId="27841"/>
    <cellStyle name="Currency 8 2 2 5" xfId="18991"/>
    <cellStyle name="Currency 8 2 2 5 2" xfId="27842"/>
    <cellStyle name="Currency 8 2 2 6" xfId="18992"/>
    <cellStyle name="Currency 8 2 2 6 2" xfId="32333"/>
    <cellStyle name="Currency 8 2 2 7" xfId="18993"/>
    <cellStyle name="Currency 8 2 2 7 2" xfId="33465"/>
    <cellStyle name="Currency 8 2 2 8" xfId="18994"/>
    <cellStyle name="Currency 8 2 2 8 2" xfId="37440"/>
    <cellStyle name="Currency 8 2 2 9" xfId="18995"/>
    <cellStyle name="Currency 8 2 2 9 2" xfId="41454"/>
    <cellStyle name="Currency 8 2 3" xfId="18996"/>
    <cellStyle name="Currency 8 2 3 10" xfId="50340"/>
    <cellStyle name="Currency 8 2 3 11" xfId="54648"/>
    <cellStyle name="Currency 8 2 3 12" xfId="27843"/>
    <cellStyle name="Currency 8 2 3 13" xfId="62187"/>
    <cellStyle name="Currency 8 2 3 2" xfId="18997"/>
    <cellStyle name="Currency 8 2 3 2 2" xfId="18998"/>
    <cellStyle name="Currency 8 2 3 2 2 2" xfId="36102"/>
    <cellStyle name="Currency 8 2 3 2 3" xfId="18999"/>
    <cellStyle name="Currency 8 2 3 2 3 2" xfId="40008"/>
    <cellStyle name="Currency 8 2 3 2 4" xfId="19000"/>
    <cellStyle name="Currency 8 2 3 2 4 2" xfId="44054"/>
    <cellStyle name="Currency 8 2 3 2 5" xfId="48161"/>
    <cellStyle name="Currency 8 2 3 2 6" xfId="52293"/>
    <cellStyle name="Currency 8 2 3 2 7" xfId="56570"/>
    <cellStyle name="Currency 8 2 3 2 8" xfId="27844"/>
    <cellStyle name="Currency 8 2 3 2 9" xfId="62188"/>
    <cellStyle name="Currency 8 2 3 3" xfId="19001"/>
    <cellStyle name="Currency 8 2 3 3 2" xfId="27845"/>
    <cellStyle name="Currency 8 2 3 4" xfId="19002"/>
    <cellStyle name="Currency 8 2 3 4 2" xfId="27846"/>
    <cellStyle name="Currency 8 2 3 5" xfId="19003"/>
    <cellStyle name="Currency 8 2 3 5 2" xfId="32335"/>
    <cellStyle name="Currency 8 2 3 6" xfId="19004"/>
    <cellStyle name="Currency 8 2 3 6 2" xfId="34157"/>
    <cellStyle name="Currency 8 2 3 7" xfId="19005"/>
    <cellStyle name="Currency 8 2 3 7 2" xfId="38086"/>
    <cellStyle name="Currency 8 2 3 8" xfId="19006"/>
    <cellStyle name="Currency 8 2 3 8 2" xfId="42103"/>
    <cellStyle name="Currency 8 2 3 9" xfId="46239"/>
    <cellStyle name="Currency 8 2 4" xfId="19007"/>
    <cellStyle name="Currency 8 2 4 2" xfId="19008"/>
    <cellStyle name="Currency 8 2 4 2 2" xfId="35234"/>
    <cellStyle name="Currency 8 2 4 3" xfId="19009"/>
    <cellStyle name="Currency 8 2 4 3 2" xfId="39140"/>
    <cellStyle name="Currency 8 2 4 4" xfId="19010"/>
    <cellStyle name="Currency 8 2 4 4 2" xfId="43178"/>
    <cellStyle name="Currency 8 2 4 5" xfId="47293"/>
    <cellStyle name="Currency 8 2 4 6" xfId="51417"/>
    <cellStyle name="Currency 8 2 4 7" xfId="55702"/>
    <cellStyle name="Currency 8 2 4 8" xfId="27847"/>
    <cellStyle name="Currency 8 2 4 9" xfId="62189"/>
    <cellStyle name="Currency 8 2 5" xfId="19011"/>
    <cellStyle name="Currency 8 2 5 2" xfId="57833"/>
    <cellStyle name="Currency 8 2 5 3" xfId="27848"/>
    <cellStyle name="Currency 8 2 6" xfId="19012"/>
    <cellStyle name="Currency 8 2 6 2" xfId="27849"/>
    <cellStyle name="Currency 8 2 7" xfId="19013"/>
    <cellStyle name="Currency 8 2 7 2" xfId="32332"/>
    <cellStyle name="Currency 8 2 8" xfId="19014"/>
    <cellStyle name="Currency 8 2 8 2" xfId="33249"/>
    <cellStyle name="Currency 8 2 9" xfId="19015"/>
    <cellStyle name="Currency 8 2 9 2" xfId="37224"/>
    <cellStyle name="Currency 8 3" xfId="19016"/>
    <cellStyle name="Currency 8 3 10" xfId="45484"/>
    <cellStyle name="Currency 8 3 11" xfId="49574"/>
    <cellStyle name="Currency 8 3 12" xfId="53652"/>
    <cellStyle name="Currency 8 3 13" xfId="27850"/>
    <cellStyle name="Currency 8 3 14" xfId="62190"/>
    <cellStyle name="Currency 8 3 2" xfId="19017"/>
    <cellStyle name="Currency 8 3 2 10" xfId="50341"/>
    <cellStyle name="Currency 8 3 2 11" xfId="54649"/>
    <cellStyle name="Currency 8 3 2 12" xfId="27851"/>
    <cellStyle name="Currency 8 3 2 13" xfId="62191"/>
    <cellStyle name="Currency 8 3 2 2" xfId="19018"/>
    <cellStyle name="Currency 8 3 2 2 2" xfId="19019"/>
    <cellStyle name="Currency 8 3 2 2 2 2" xfId="36103"/>
    <cellStyle name="Currency 8 3 2 2 3" xfId="19020"/>
    <cellStyle name="Currency 8 3 2 2 3 2" xfId="40009"/>
    <cellStyle name="Currency 8 3 2 2 4" xfId="19021"/>
    <cellStyle name="Currency 8 3 2 2 4 2" xfId="44055"/>
    <cellStyle name="Currency 8 3 2 2 5" xfId="48162"/>
    <cellStyle name="Currency 8 3 2 2 6" xfId="52294"/>
    <cellStyle name="Currency 8 3 2 2 7" xfId="56571"/>
    <cellStyle name="Currency 8 3 2 2 8" xfId="27852"/>
    <cellStyle name="Currency 8 3 2 2 9" xfId="62192"/>
    <cellStyle name="Currency 8 3 2 3" xfId="19022"/>
    <cellStyle name="Currency 8 3 2 3 2" xfId="27853"/>
    <cellStyle name="Currency 8 3 2 4" xfId="19023"/>
    <cellStyle name="Currency 8 3 2 4 2" xfId="27854"/>
    <cellStyle name="Currency 8 3 2 5" xfId="19024"/>
    <cellStyle name="Currency 8 3 2 5 2" xfId="32337"/>
    <cellStyle name="Currency 8 3 2 6" xfId="19025"/>
    <cellStyle name="Currency 8 3 2 6 2" xfId="34158"/>
    <cellStyle name="Currency 8 3 2 7" xfId="19026"/>
    <cellStyle name="Currency 8 3 2 7 2" xfId="38087"/>
    <cellStyle name="Currency 8 3 2 8" xfId="19027"/>
    <cellStyle name="Currency 8 3 2 8 2" xfId="42104"/>
    <cellStyle name="Currency 8 3 2 9" xfId="46240"/>
    <cellStyle name="Currency 8 3 3" xfId="19028"/>
    <cellStyle name="Currency 8 3 3 2" xfId="19029"/>
    <cellStyle name="Currency 8 3 3 2 2" xfId="35342"/>
    <cellStyle name="Currency 8 3 3 3" xfId="19030"/>
    <cellStyle name="Currency 8 3 3 3 2" xfId="39248"/>
    <cellStyle name="Currency 8 3 3 4" xfId="19031"/>
    <cellStyle name="Currency 8 3 3 4 2" xfId="43289"/>
    <cellStyle name="Currency 8 3 3 5" xfId="47401"/>
    <cellStyle name="Currency 8 3 3 6" xfId="51528"/>
    <cellStyle name="Currency 8 3 3 7" xfId="55810"/>
    <cellStyle name="Currency 8 3 3 8" xfId="27855"/>
    <cellStyle name="Currency 8 3 3 9" xfId="62193"/>
    <cellStyle name="Currency 8 3 4" xfId="19032"/>
    <cellStyle name="Currency 8 3 4 2" xfId="27856"/>
    <cellStyle name="Currency 8 3 5" xfId="19033"/>
    <cellStyle name="Currency 8 3 5 2" xfId="27857"/>
    <cellStyle name="Currency 8 3 6" xfId="19034"/>
    <cellStyle name="Currency 8 3 6 2" xfId="32336"/>
    <cellStyle name="Currency 8 3 7" xfId="19035"/>
    <cellStyle name="Currency 8 3 7 2" xfId="33355"/>
    <cellStyle name="Currency 8 3 8" xfId="19036"/>
    <cellStyle name="Currency 8 3 8 2" xfId="37330"/>
    <cellStyle name="Currency 8 3 9" xfId="19037"/>
    <cellStyle name="Currency 8 3 9 2" xfId="41344"/>
    <cellStyle name="Currency 8 4" xfId="19038"/>
    <cellStyle name="Currency 8 4 10" xfId="50342"/>
    <cellStyle name="Currency 8 4 11" xfId="54650"/>
    <cellStyle name="Currency 8 4 12" xfId="27858"/>
    <cellStyle name="Currency 8 4 13" xfId="62194"/>
    <cellStyle name="Currency 8 4 2" xfId="19039"/>
    <cellStyle name="Currency 8 4 2 2" xfId="19040"/>
    <cellStyle name="Currency 8 4 2 2 2" xfId="36104"/>
    <cellStyle name="Currency 8 4 2 3" xfId="19041"/>
    <cellStyle name="Currency 8 4 2 3 2" xfId="40010"/>
    <cellStyle name="Currency 8 4 2 4" xfId="19042"/>
    <cellStyle name="Currency 8 4 2 4 2" xfId="44056"/>
    <cellStyle name="Currency 8 4 2 5" xfId="48163"/>
    <cellStyle name="Currency 8 4 2 6" xfId="52295"/>
    <cellStyle name="Currency 8 4 2 7" xfId="56572"/>
    <cellStyle name="Currency 8 4 2 8" xfId="27859"/>
    <cellStyle name="Currency 8 4 2 9" xfId="62195"/>
    <cellStyle name="Currency 8 4 3" xfId="19043"/>
    <cellStyle name="Currency 8 4 3 2" xfId="27860"/>
    <cellStyle name="Currency 8 4 4" xfId="19044"/>
    <cellStyle name="Currency 8 4 4 2" xfId="27861"/>
    <cellStyle name="Currency 8 4 5" xfId="19045"/>
    <cellStyle name="Currency 8 4 5 2" xfId="32338"/>
    <cellStyle name="Currency 8 4 6" xfId="19046"/>
    <cellStyle name="Currency 8 4 6 2" xfId="34159"/>
    <cellStyle name="Currency 8 4 7" xfId="19047"/>
    <cellStyle name="Currency 8 4 7 2" xfId="38088"/>
    <cellStyle name="Currency 8 4 8" xfId="19048"/>
    <cellStyle name="Currency 8 4 8 2" xfId="42105"/>
    <cellStyle name="Currency 8 4 9" xfId="46241"/>
    <cellStyle name="Currency 8 5" xfId="19049"/>
    <cellStyle name="Currency 8 5 2" xfId="19050"/>
    <cellStyle name="Currency 8 5 2 2" xfId="35124"/>
    <cellStyle name="Currency 8 5 3" xfId="19051"/>
    <cellStyle name="Currency 8 5 3 2" xfId="39030"/>
    <cellStyle name="Currency 8 5 4" xfId="19052"/>
    <cellStyle name="Currency 8 5 4 2" xfId="43063"/>
    <cellStyle name="Currency 8 5 5" xfId="47183"/>
    <cellStyle name="Currency 8 5 6" xfId="51302"/>
    <cellStyle name="Currency 8 5 7" xfId="55592"/>
    <cellStyle name="Currency 8 5 8" xfId="27862"/>
    <cellStyle name="Currency 8 5 9" xfId="62196"/>
    <cellStyle name="Currency 8 6" xfId="19053"/>
    <cellStyle name="Currency 8 6 2" xfId="45172"/>
    <cellStyle name="Currency 8 6 3" xfId="49308"/>
    <cellStyle name="Currency 8 6 4" xfId="53455"/>
    <cellStyle name="Currency 8 6 5" xfId="57717"/>
    <cellStyle name="Currency 8 6 6" xfId="27863"/>
    <cellStyle name="Currency 8 7" xfId="19054"/>
    <cellStyle name="Currency 8 7 2" xfId="53513"/>
    <cellStyle name="Currency 8 7 3" xfId="57775"/>
    <cellStyle name="Currency 8 7 4" xfId="27864"/>
    <cellStyle name="Currency 8 8" xfId="19055"/>
    <cellStyle name="Currency 8 8 2" xfId="32331"/>
    <cellStyle name="Currency 8 9" xfId="19056"/>
    <cellStyle name="Currency 8 9 2" xfId="33144"/>
    <cellStyle name="Currency 9" xfId="19057"/>
    <cellStyle name="Currency 9 10" xfId="19058"/>
    <cellStyle name="Currency 9 10 2" xfId="37076"/>
    <cellStyle name="Currency 9 11" xfId="19059"/>
    <cellStyle name="Currency 9 11 2" xfId="41086"/>
    <cellStyle name="Currency 9 12" xfId="45334"/>
    <cellStyle name="Currency 9 13" xfId="49354"/>
    <cellStyle name="Currency 9 14" xfId="53759"/>
    <cellStyle name="Currency 9 15" xfId="27865"/>
    <cellStyle name="Currency 9 16" xfId="62197"/>
    <cellStyle name="Currency 9 2" xfId="19060"/>
    <cellStyle name="Currency 9 2 10" xfId="19061"/>
    <cellStyle name="Currency 9 2 10 2" xfId="41246"/>
    <cellStyle name="Currency 9 2 11" xfId="45386"/>
    <cellStyle name="Currency 9 2 12" xfId="49471"/>
    <cellStyle name="Currency 9 2 13" xfId="53843"/>
    <cellStyle name="Currency 9 2 14" xfId="27866"/>
    <cellStyle name="Currency 9 2 15" xfId="62198"/>
    <cellStyle name="Currency 9 2 2" xfId="19062"/>
    <cellStyle name="Currency 9 2 2 10" xfId="45602"/>
    <cellStyle name="Currency 9 2 2 11" xfId="49693"/>
    <cellStyle name="Currency 9 2 2 12" xfId="54021"/>
    <cellStyle name="Currency 9 2 2 13" xfId="27867"/>
    <cellStyle name="Currency 9 2 2 14" xfId="62199"/>
    <cellStyle name="Currency 9 2 2 2" xfId="19063"/>
    <cellStyle name="Currency 9 2 2 2 10" xfId="50343"/>
    <cellStyle name="Currency 9 2 2 2 11" xfId="54651"/>
    <cellStyle name="Currency 9 2 2 2 12" xfId="27868"/>
    <cellStyle name="Currency 9 2 2 2 13" xfId="62200"/>
    <cellStyle name="Currency 9 2 2 2 2" xfId="19064"/>
    <cellStyle name="Currency 9 2 2 2 2 2" xfId="19065"/>
    <cellStyle name="Currency 9 2 2 2 2 2 2" xfId="36105"/>
    <cellStyle name="Currency 9 2 2 2 2 3" xfId="19066"/>
    <cellStyle name="Currency 9 2 2 2 2 3 2" xfId="40011"/>
    <cellStyle name="Currency 9 2 2 2 2 4" xfId="19067"/>
    <cellStyle name="Currency 9 2 2 2 2 4 2" xfId="44057"/>
    <cellStyle name="Currency 9 2 2 2 2 5" xfId="48164"/>
    <cellStyle name="Currency 9 2 2 2 2 6" xfId="52296"/>
    <cellStyle name="Currency 9 2 2 2 2 7" xfId="56573"/>
    <cellStyle name="Currency 9 2 2 2 2 8" xfId="27869"/>
    <cellStyle name="Currency 9 2 2 2 2 9" xfId="62201"/>
    <cellStyle name="Currency 9 2 2 2 3" xfId="19068"/>
    <cellStyle name="Currency 9 2 2 2 3 2" xfId="27870"/>
    <cellStyle name="Currency 9 2 2 2 4" xfId="19069"/>
    <cellStyle name="Currency 9 2 2 2 4 2" xfId="27871"/>
    <cellStyle name="Currency 9 2 2 2 5" xfId="19070"/>
    <cellStyle name="Currency 9 2 2 2 5 2" xfId="32342"/>
    <cellStyle name="Currency 9 2 2 2 6" xfId="19071"/>
    <cellStyle name="Currency 9 2 2 2 6 2" xfId="34160"/>
    <cellStyle name="Currency 9 2 2 2 7" xfId="19072"/>
    <cellStyle name="Currency 9 2 2 2 7 2" xfId="38089"/>
    <cellStyle name="Currency 9 2 2 2 8" xfId="19073"/>
    <cellStyle name="Currency 9 2 2 2 8 2" xfId="42106"/>
    <cellStyle name="Currency 9 2 2 2 9" xfId="46242"/>
    <cellStyle name="Currency 9 2 2 3" xfId="19074"/>
    <cellStyle name="Currency 9 2 2 3 2" xfId="19075"/>
    <cellStyle name="Currency 9 2 2 3 2 2" xfId="35460"/>
    <cellStyle name="Currency 9 2 2 3 3" xfId="19076"/>
    <cellStyle name="Currency 9 2 2 3 3 2" xfId="39366"/>
    <cellStyle name="Currency 9 2 2 3 4" xfId="19077"/>
    <cellStyle name="Currency 9 2 2 3 4 2" xfId="43408"/>
    <cellStyle name="Currency 9 2 2 3 5" xfId="47519"/>
    <cellStyle name="Currency 9 2 2 3 6" xfId="51647"/>
    <cellStyle name="Currency 9 2 2 3 7" xfId="55928"/>
    <cellStyle name="Currency 9 2 2 3 8" xfId="27872"/>
    <cellStyle name="Currency 9 2 2 3 9" xfId="62202"/>
    <cellStyle name="Currency 9 2 2 4" xfId="19078"/>
    <cellStyle name="Currency 9 2 2 4 2" xfId="27873"/>
    <cellStyle name="Currency 9 2 2 5" xfId="19079"/>
    <cellStyle name="Currency 9 2 2 5 2" xfId="27874"/>
    <cellStyle name="Currency 9 2 2 6" xfId="19080"/>
    <cellStyle name="Currency 9 2 2 6 2" xfId="32341"/>
    <cellStyle name="Currency 9 2 2 7" xfId="19081"/>
    <cellStyle name="Currency 9 2 2 7 2" xfId="33473"/>
    <cellStyle name="Currency 9 2 2 8" xfId="19082"/>
    <cellStyle name="Currency 9 2 2 8 2" xfId="37448"/>
    <cellStyle name="Currency 9 2 2 9" xfId="19083"/>
    <cellStyle name="Currency 9 2 2 9 2" xfId="41462"/>
    <cellStyle name="Currency 9 2 3" xfId="19084"/>
    <cellStyle name="Currency 9 2 3 10" xfId="50344"/>
    <cellStyle name="Currency 9 2 3 11" xfId="54652"/>
    <cellStyle name="Currency 9 2 3 12" xfId="27875"/>
    <cellStyle name="Currency 9 2 3 13" xfId="62203"/>
    <cellStyle name="Currency 9 2 3 2" xfId="19085"/>
    <cellStyle name="Currency 9 2 3 2 2" xfId="19086"/>
    <cellStyle name="Currency 9 2 3 2 2 2" xfId="36106"/>
    <cellStyle name="Currency 9 2 3 2 3" xfId="19087"/>
    <cellStyle name="Currency 9 2 3 2 3 2" xfId="40012"/>
    <cellStyle name="Currency 9 2 3 2 4" xfId="19088"/>
    <cellStyle name="Currency 9 2 3 2 4 2" xfId="44058"/>
    <cellStyle name="Currency 9 2 3 2 5" xfId="48165"/>
    <cellStyle name="Currency 9 2 3 2 6" xfId="52297"/>
    <cellStyle name="Currency 9 2 3 2 7" xfId="56574"/>
    <cellStyle name="Currency 9 2 3 2 8" xfId="27876"/>
    <cellStyle name="Currency 9 2 3 2 9" xfId="62204"/>
    <cellStyle name="Currency 9 2 3 3" xfId="19089"/>
    <cellStyle name="Currency 9 2 3 3 2" xfId="27877"/>
    <cellStyle name="Currency 9 2 3 4" xfId="19090"/>
    <cellStyle name="Currency 9 2 3 4 2" xfId="27878"/>
    <cellStyle name="Currency 9 2 3 5" xfId="19091"/>
    <cellStyle name="Currency 9 2 3 5 2" xfId="32343"/>
    <cellStyle name="Currency 9 2 3 6" xfId="19092"/>
    <cellStyle name="Currency 9 2 3 6 2" xfId="34161"/>
    <cellStyle name="Currency 9 2 3 7" xfId="19093"/>
    <cellStyle name="Currency 9 2 3 7 2" xfId="38090"/>
    <cellStyle name="Currency 9 2 3 8" xfId="19094"/>
    <cellStyle name="Currency 9 2 3 8 2" xfId="42107"/>
    <cellStyle name="Currency 9 2 3 9" xfId="46243"/>
    <cellStyle name="Currency 9 2 4" xfId="19095"/>
    <cellStyle name="Currency 9 2 4 2" xfId="19096"/>
    <cellStyle name="Currency 9 2 4 2 2" xfId="35242"/>
    <cellStyle name="Currency 9 2 4 3" xfId="19097"/>
    <cellStyle name="Currency 9 2 4 3 2" xfId="39148"/>
    <cellStyle name="Currency 9 2 4 4" xfId="19098"/>
    <cellStyle name="Currency 9 2 4 4 2" xfId="43186"/>
    <cellStyle name="Currency 9 2 4 5" xfId="47301"/>
    <cellStyle name="Currency 9 2 4 6" xfId="51425"/>
    <cellStyle name="Currency 9 2 4 7" xfId="55710"/>
    <cellStyle name="Currency 9 2 4 8" xfId="27879"/>
    <cellStyle name="Currency 9 2 4 9" xfId="62205"/>
    <cellStyle name="Currency 9 2 5" xfId="19099"/>
    <cellStyle name="Currency 9 2 5 2" xfId="27880"/>
    <cellStyle name="Currency 9 2 6" xfId="19100"/>
    <cellStyle name="Currency 9 2 6 2" xfId="27881"/>
    <cellStyle name="Currency 9 2 7" xfId="19101"/>
    <cellStyle name="Currency 9 2 7 2" xfId="32340"/>
    <cellStyle name="Currency 9 2 8" xfId="19102"/>
    <cellStyle name="Currency 9 2 8 2" xfId="33257"/>
    <cellStyle name="Currency 9 2 9" xfId="19103"/>
    <cellStyle name="Currency 9 2 9 2" xfId="37232"/>
    <cellStyle name="Currency 9 3" xfId="19104"/>
    <cellStyle name="Currency 9 3 10" xfId="45492"/>
    <cellStyle name="Currency 9 3 11" xfId="49582"/>
    <cellStyle name="Currency 9 3 12" xfId="53670"/>
    <cellStyle name="Currency 9 3 13" xfId="27882"/>
    <cellStyle name="Currency 9 3 14" xfId="62206"/>
    <cellStyle name="Currency 9 3 2" xfId="19105"/>
    <cellStyle name="Currency 9 3 2 10" xfId="50345"/>
    <cellStyle name="Currency 9 3 2 11" xfId="54653"/>
    <cellStyle name="Currency 9 3 2 12" xfId="27883"/>
    <cellStyle name="Currency 9 3 2 13" xfId="62207"/>
    <cellStyle name="Currency 9 3 2 2" xfId="19106"/>
    <cellStyle name="Currency 9 3 2 2 2" xfId="19107"/>
    <cellStyle name="Currency 9 3 2 2 2 2" xfId="36107"/>
    <cellStyle name="Currency 9 3 2 2 3" xfId="19108"/>
    <cellStyle name="Currency 9 3 2 2 3 2" xfId="40013"/>
    <cellStyle name="Currency 9 3 2 2 4" xfId="19109"/>
    <cellStyle name="Currency 9 3 2 2 4 2" xfId="44059"/>
    <cellStyle name="Currency 9 3 2 2 5" xfId="48166"/>
    <cellStyle name="Currency 9 3 2 2 6" xfId="52298"/>
    <cellStyle name="Currency 9 3 2 2 7" xfId="56575"/>
    <cellStyle name="Currency 9 3 2 2 8" xfId="27884"/>
    <cellStyle name="Currency 9 3 2 2 9" xfId="62208"/>
    <cellStyle name="Currency 9 3 2 3" xfId="19110"/>
    <cellStyle name="Currency 9 3 2 3 2" xfId="27885"/>
    <cellStyle name="Currency 9 3 2 4" xfId="19111"/>
    <cellStyle name="Currency 9 3 2 4 2" xfId="27886"/>
    <cellStyle name="Currency 9 3 2 5" xfId="19112"/>
    <cellStyle name="Currency 9 3 2 5 2" xfId="32345"/>
    <cellStyle name="Currency 9 3 2 6" xfId="19113"/>
    <cellStyle name="Currency 9 3 2 6 2" xfId="34162"/>
    <cellStyle name="Currency 9 3 2 7" xfId="19114"/>
    <cellStyle name="Currency 9 3 2 7 2" xfId="38091"/>
    <cellStyle name="Currency 9 3 2 8" xfId="19115"/>
    <cellStyle name="Currency 9 3 2 8 2" xfId="42108"/>
    <cellStyle name="Currency 9 3 2 9" xfId="46244"/>
    <cellStyle name="Currency 9 3 3" xfId="19116"/>
    <cellStyle name="Currency 9 3 3 2" xfId="19117"/>
    <cellStyle name="Currency 9 3 3 2 2" xfId="35350"/>
    <cellStyle name="Currency 9 3 3 3" xfId="19118"/>
    <cellStyle name="Currency 9 3 3 3 2" xfId="39256"/>
    <cellStyle name="Currency 9 3 3 4" xfId="19119"/>
    <cellStyle name="Currency 9 3 3 4 2" xfId="43297"/>
    <cellStyle name="Currency 9 3 3 5" xfId="47409"/>
    <cellStyle name="Currency 9 3 3 6" xfId="51536"/>
    <cellStyle name="Currency 9 3 3 7" xfId="55818"/>
    <cellStyle name="Currency 9 3 3 8" xfId="27887"/>
    <cellStyle name="Currency 9 3 3 9" xfId="62209"/>
    <cellStyle name="Currency 9 3 4" xfId="19120"/>
    <cellStyle name="Currency 9 3 4 2" xfId="27888"/>
    <cellStyle name="Currency 9 3 5" xfId="19121"/>
    <cellStyle name="Currency 9 3 5 2" xfId="27889"/>
    <cellStyle name="Currency 9 3 6" xfId="19122"/>
    <cellStyle name="Currency 9 3 6 2" xfId="32344"/>
    <cellStyle name="Currency 9 3 7" xfId="19123"/>
    <cellStyle name="Currency 9 3 7 2" xfId="33363"/>
    <cellStyle name="Currency 9 3 8" xfId="19124"/>
    <cellStyle name="Currency 9 3 8 2" xfId="37338"/>
    <cellStyle name="Currency 9 3 9" xfId="19125"/>
    <cellStyle name="Currency 9 3 9 2" xfId="41352"/>
    <cellStyle name="Currency 9 4" xfId="19126"/>
    <cellStyle name="Currency 9 4 10" xfId="50346"/>
    <cellStyle name="Currency 9 4 11" xfId="54654"/>
    <cellStyle name="Currency 9 4 12" xfId="27890"/>
    <cellStyle name="Currency 9 4 13" xfId="62210"/>
    <cellStyle name="Currency 9 4 2" xfId="19127"/>
    <cellStyle name="Currency 9 4 2 2" xfId="19128"/>
    <cellStyle name="Currency 9 4 2 2 2" xfId="36108"/>
    <cellStyle name="Currency 9 4 2 3" xfId="19129"/>
    <cellStyle name="Currency 9 4 2 3 2" xfId="40014"/>
    <cellStyle name="Currency 9 4 2 4" xfId="19130"/>
    <cellStyle name="Currency 9 4 2 4 2" xfId="44060"/>
    <cellStyle name="Currency 9 4 2 5" xfId="48167"/>
    <cellStyle name="Currency 9 4 2 6" xfId="52299"/>
    <cellStyle name="Currency 9 4 2 7" xfId="56576"/>
    <cellStyle name="Currency 9 4 2 8" xfId="27891"/>
    <cellStyle name="Currency 9 4 2 9" xfId="62211"/>
    <cellStyle name="Currency 9 4 3" xfId="19131"/>
    <cellStyle name="Currency 9 4 3 2" xfId="27892"/>
    <cellStyle name="Currency 9 4 4" xfId="19132"/>
    <cellStyle name="Currency 9 4 4 2" xfId="27893"/>
    <cellStyle name="Currency 9 4 5" xfId="19133"/>
    <cellStyle name="Currency 9 4 5 2" xfId="32346"/>
    <cellStyle name="Currency 9 4 6" xfId="19134"/>
    <cellStyle name="Currency 9 4 6 2" xfId="34163"/>
    <cellStyle name="Currency 9 4 7" xfId="19135"/>
    <cellStyle name="Currency 9 4 7 2" xfId="38092"/>
    <cellStyle name="Currency 9 4 8" xfId="19136"/>
    <cellStyle name="Currency 9 4 8 2" xfId="42109"/>
    <cellStyle name="Currency 9 4 9" xfId="46245"/>
    <cellStyle name="Currency 9 5" xfId="19137"/>
    <cellStyle name="Currency 9 5 2" xfId="19138"/>
    <cellStyle name="Currency 9 5 2 2" xfId="35132"/>
    <cellStyle name="Currency 9 5 3" xfId="19139"/>
    <cellStyle name="Currency 9 5 3 2" xfId="39038"/>
    <cellStyle name="Currency 9 5 4" xfId="19140"/>
    <cellStyle name="Currency 9 5 4 2" xfId="43071"/>
    <cellStyle name="Currency 9 5 5" xfId="47191"/>
    <cellStyle name="Currency 9 5 6" xfId="51310"/>
    <cellStyle name="Currency 9 5 7" xfId="55600"/>
    <cellStyle name="Currency 9 5 8" xfId="27894"/>
    <cellStyle name="Currency 9 5 9" xfId="62212"/>
    <cellStyle name="Currency 9 6" xfId="19141"/>
    <cellStyle name="Currency 9 6 2" xfId="57823"/>
    <cellStyle name="Currency 9 6 3" xfId="27895"/>
    <cellStyle name="Currency 9 7" xfId="19142"/>
    <cellStyle name="Currency 9 7 2" xfId="27896"/>
    <cellStyle name="Currency 9 8" xfId="19143"/>
    <cellStyle name="Currency 9 8 2" xfId="32339"/>
    <cellStyle name="Currency 9 9" xfId="19144"/>
    <cellStyle name="Currency 9 9 2" xfId="33152"/>
    <cellStyle name="Explanatory Text" xfId="15" builtinId="53" customBuiltin="1"/>
    <cellStyle name="Explanatory Text 2" xfId="19146"/>
    <cellStyle name="Explanatory Text 2 2" xfId="19147"/>
    <cellStyle name="Explanatory Text 2 2 2" xfId="27899"/>
    <cellStyle name="Explanatory Text 2 3" xfId="19148"/>
    <cellStyle name="Explanatory Text 2 3 2" xfId="27900"/>
    <cellStyle name="Explanatory Text 2 4" xfId="19149"/>
    <cellStyle name="Explanatory Text 2 4 2" xfId="32347"/>
    <cellStyle name="Explanatory Text 2 5" xfId="19150"/>
    <cellStyle name="Explanatory Text 2 6" xfId="27898"/>
    <cellStyle name="Explanatory Text 2 7" xfId="62214"/>
    <cellStyle name="Explanatory Text 3" xfId="19151"/>
    <cellStyle name="Explanatory Text 3 2" xfId="27901"/>
    <cellStyle name="Explanatory Text 3 3" xfId="62213"/>
    <cellStyle name="Explanatory Text 4" xfId="19152"/>
    <cellStyle name="Explanatory Text 4 2" xfId="27902"/>
    <cellStyle name="Explanatory Text 5" xfId="19153"/>
    <cellStyle name="Explanatory Text 5 2" xfId="27897"/>
    <cellStyle name="Explanatory Text 6" xfId="23051"/>
    <cellStyle name="Explanatory Text 7" xfId="19145"/>
    <cellStyle name="Good" xfId="6" builtinId="26" customBuiltin="1"/>
    <cellStyle name="Good 10" xfId="19155"/>
    <cellStyle name="Good 10 2" xfId="27904"/>
    <cellStyle name="Good 11" xfId="19156"/>
    <cellStyle name="Good 11 2" xfId="27905"/>
    <cellStyle name="Good 12" xfId="19157"/>
    <cellStyle name="Good 12 2" xfId="27906"/>
    <cellStyle name="Good 13" xfId="19158"/>
    <cellStyle name="Good 13 2" xfId="27907"/>
    <cellStyle name="Good 14" xfId="19159"/>
    <cellStyle name="Good 14 2" xfId="27903"/>
    <cellStyle name="Good 15" xfId="19160"/>
    <cellStyle name="Good 15 2" xfId="32348"/>
    <cellStyle name="Good 16" xfId="23042"/>
    <cellStyle name="Good 17" xfId="19154"/>
    <cellStyle name="Good 2" xfId="19161"/>
    <cellStyle name="Good 2 10" xfId="19162"/>
    <cellStyle name="Good 2 10 2" xfId="27909"/>
    <cellStyle name="Good 2 11" xfId="19163"/>
    <cellStyle name="Good 2 11 2" xfId="27910"/>
    <cellStyle name="Good 2 12" xfId="19164"/>
    <cellStyle name="Good 2 12 2" xfId="32349"/>
    <cellStyle name="Good 2 13" xfId="19165"/>
    <cellStyle name="Good 2 13 2" xfId="33138"/>
    <cellStyle name="Good 2 14" xfId="19166"/>
    <cellStyle name="Good 2 15" xfId="19167"/>
    <cellStyle name="Good 2 16" xfId="27908"/>
    <cellStyle name="Good 2 17" xfId="57938"/>
    <cellStyle name="Good 2 18" xfId="62216"/>
    <cellStyle name="Good 2 2" xfId="19168"/>
    <cellStyle name="Good 2 2 10" xfId="19169"/>
    <cellStyle name="Good 2 2 11" xfId="19170"/>
    <cellStyle name="Good 2 2 12" xfId="27911"/>
    <cellStyle name="Good 2 2 13" xfId="57939"/>
    <cellStyle name="Good 2 2 14" xfId="62217"/>
    <cellStyle name="Good 2 2 2" xfId="19171"/>
    <cellStyle name="Good 2 2 2 2" xfId="19172"/>
    <cellStyle name="Good 2 2 2 2 2" xfId="27913"/>
    <cellStyle name="Good 2 2 2 3" xfId="19173"/>
    <cellStyle name="Good 2 2 2 3 2" xfId="27914"/>
    <cellStyle name="Good 2 2 2 4" xfId="19174"/>
    <cellStyle name="Good 2 2 2 4 2" xfId="32351"/>
    <cellStyle name="Good 2 2 2 5" xfId="27912"/>
    <cellStyle name="Good 2 2 3" xfId="19175"/>
    <cellStyle name="Good 2 2 3 2" xfId="19176"/>
    <cellStyle name="Good 2 2 3 2 2" xfId="27916"/>
    <cellStyle name="Good 2 2 3 3" xfId="19177"/>
    <cellStyle name="Good 2 2 3 3 2" xfId="27917"/>
    <cellStyle name="Good 2 2 3 4" xfId="19178"/>
    <cellStyle name="Good 2 2 3 4 2" xfId="32352"/>
    <cellStyle name="Good 2 2 3 5" xfId="27915"/>
    <cellStyle name="Good 2 2 4" xfId="19179"/>
    <cellStyle name="Good 2 2 4 2" xfId="19180"/>
    <cellStyle name="Good 2 2 4 2 2" xfId="27919"/>
    <cellStyle name="Good 2 2 4 3" xfId="19181"/>
    <cellStyle name="Good 2 2 4 3 2" xfId="27920"/>
    <cellStyle name="Good 2 2 4 4" xfId="19182"/>
    <cellStyle name="Good 2 2 4 4 2" xfId="32353"/>
    <cellStyle name="Good 2 2 4 5" xfId="27918"/>
    <cellStyle name="Good 2 2 5" xfId="19183"/>
    <cellStyle name="Good 2 2 5 2" xfId="27921"/>
    <cellStyle name="Good 2 2 6" xfId="19184"/>
    <cellStyle name="Good 2 2 6 2" xfId="27922"/>
    <cellStyle name="Good 2 2 7" xfId="19185"/>
    <cellStyle name="Good 2 2 7 2" xfId="27923"/>
    <cellStyle name="Good 2 2 8" xfId="19186"/>
    <cellStyle name="Good 2 2 8 2" xfId="32350"/>
    <cellStyle name="Good 2 2 9" xfId="19187"/>
    <cellStyle name="Good 2 2 9 2" xfId="34164"/>
    <cellStyle name="Good 2 3" xfId="19188"/>
    <cellStyle name="Good 2 3 2" xfId="19189"/>
    <cellStyle name="Good 2 3 2 2" xfId="27925"/>
    <cellStyle name="Good 2 3 3" xfId="19190"/>
    <cellStyle name="Good 2 3 3 2" xfId="27926"/>
    <cellStyle name="Good 2 3 4" xfId="19191"/>
    <cellStyle name="Good 2 3 4 2" xfId="32354"/>
    <cellStyle name="Good 2 3 5" xfId="19192"/>
    <cellStyle name="Good 2 3 6" xfId="27924"/>
    <cellStyle name="Good 2 3 7" xfId="57940"/>
    <cellStyle name="Good 2 3 8" xfId="62218"/>
    <cellStyle name="Good 2 4" xfId="19193"/>
    <cellStyle name="Good 2 4 2" xfId="19194"/>
    <cellStyle name="Good 2 4 2 2" xfId="27928"/>
    <cellStyle name="Good 2 4 3" xfId="19195"/>
    <cellStyle name="Good 2 4 3 2" xfId="27929"/>
    <cellStyle name="Good 2 4 4" xfId="19196"/>
    <cellStyle name="Good 2 4 4 2" xfId="32355"/>
    <cellStyle name="Good 2 4 5" xfId="19197"/>
    <cellStyle name="Good 2 4 6" xfId="27927"/>
    <cellStyle name="Good 2 4 7" xfId="62219"/>
    <cellStyle name="Good 2 5" xfId="19198"/>
    <cellStyle name="Good 2 5 2" xfId="19199"/>
    <cellStyle name="Good 2 5 2 2" xfId="27931"/>
    <cellStyle name="Good 2 5 3" xfId="19200"/>
    <cellStyle name="Good 2 5 3 2" xfId="27932"/>
    <cellStyle name="Good 2 5 4" xfId="19201"/>
    <cellStyle name="Good 2 5 4 2" xfId="32356"/>
    <cellStyle name="Good 2 5 5" xfId="27930"/>
    <cellStyle name="Good 2 6" xfId="19202"/>
    <cellStyle name="Good 2 6 2" xfId="19203"/>
    <cellStyle name="Good 2 6 2 2" xfId="27934"/>
    <cellStyle name="Good 2 6 3" xfId="19204"/>
    <cellStyle name="Good 2 6 3 2" xfId="27935"/>
    <cellStyle name="Good 2 6 4" xfId="19205"/>
    <cellStyle name="Good 2 6 4 2" xfId="32357"/>
    <cellStyle name="Good 2 6 5" xfId="27933"/>
    <cellStyle name="Good 2 7" xfId="19206"/>
    <cellStyle name="Good 2 7 2" xfId="19207"/>
    <cellStyle name="Good 2 7 2 2" xfId="27937"/>
    <cellStyle name="Good 2 7 3" xfId="19208"/>
    <cellStyle name="Good 2 7 3 2" xfId="27938"/>
    <cellStyle name="Good 2 7 4" xfId="19209"/>
    <cellStyle name="Good 2 7 4 2" xfId="32358"/>
    <cellStyle name="Good 2 7 5" xfId="27936"/>
    <cellStyle name="Good 2 8" xfId="19210"/>
    <cellStyle name="Good 2 8 2" xfId="27939"/>
    <cellStyle name="Good 2 9" xfId="19211"/>
    <cellStyle name="Good 2 9 2" xfId="27940"/>
    <cellStyle name="Good 2_CEWH-TLM Accounting" xfId="19212"/>
    <cellStyle name="Good 3" xfId="19213"/>
    <cellStyle name="Good 3 2" xfId="19214"/>
    <cellStyle name="Good 3 2 2" xfId="27942"/>
    <cellStyle name="Good 3 3" xfId="19215"/>
    <cellStyle name="Good 3 3 2" xfId="27943"/>
    <cellStyle name="Good 3 4" xfId="19216"/>
    <cellStyle name="Good 3 4 2" xfId="32359"/>
    <cellStyle name="Good 3 5" xfId="19217"/>
    <cellStyle name="Good 3 6" xfId="27941"/>
    <cellStyle name="Good 3 7" xfId="62220"/>
    <cellStyle name="Good 4" xfId="19218"/>
    <cellStyle name="Good 4 10" xfId="19219"/>
    <cellStyle name="Good 4 11" xfId="27944"/>
    <cellStyle name="Good 4 12" xfId="62221"/>
    <cellStyle name="Good 4 2" xfId="19220"/>
    <cellStyle name="Good 4 2 2" xfId="19221"/>
    <cellStyle name="Good 4 2 2 2" xfId="27946"/>
    <cellStyle name="Good 4 2 3" xfId="19222"/>
    <cellStyle name="Good 4 2 3 2" xfId="27947"/>
    <cellStyle name="Good 4 2 4" xfId="19223"/>
    <cellStyle name="Good 4 2 4 2" xfId="32361"/>
    <cellStyle name="Good 4 2 5" xfId="27945"/>
    <cellStyle name="Good 4 3" xfId="19224"/>
    <cellStyle name="Good 4 3 2" xfId="19225"/>
    <cellStyle name="Good 4 3 2 2" xfId="27949"/>
    <cellStyle name="Good 4 3 3" xfId="19226"/>
    <cellStyle name="Good 4 3 3 2" xfId="27950"/>
    <cellStyle name="Good 4 3 4" xfId="19227"/>
    <cellStyle name="Good 4 3 4 2" xfId="32362"/>
    <cellStyle name="Good 4 3 5" xfId="27948"/>
    <cellStyle name="Good 4 4" xfId="19228"/>
    <cellStyle name="Good 4 4 2" xfId="19229"/>
    <cellStyle name="Good 4 4 2 2" xfId="27952"/>
    <cellStyle name="Good 4 4 3" xfId="19230"/>
    <cellStyle name="Good 4 4 3 2" xfId="27953"/>
    <cellStyle name="Good 4 4 4" xfId="19231"/>
    <cellStyle name="Good 4 4 4 2" xfId="32363"/>
    <cellStyle name="Good 4 4 5" xfId="27951"/>
    <cellStyle name="Good 4 5" xfId="19232"/>
    <cellStyle name="Good 4 5 2" xfId="27954"/>
    <cellStyle name="Good 4 6" xfId="19233"/>
    <cellStyle name="Good 4 6 2" xfId="27955"/>
    <cellStyle name="Good 4 7" xfId="19234"/>
    <cellStyle name="Good 4 7 2" xfId="27956"/>
    <cellStyle name="Good 4 8" xfId="19235"/>
    <cellStyle name="Good 4 8 2" xfId="32360"/>
    <cellStyle name="Good 4 9" xfId="19236"/>
    <cellStyle name="Good 4 9 2" xfId="34165"/>
    <cellStyle name="Good 5" xfId="19237"/>
    <cellStyle name="Good 5 2" xfId="19238"/>
    <cellStyle name="Good 5 2 2" xfId="27958"/>
    <cellStyle name="Good 5 3" xfId="19239"/>
    <cellStyle name="Good 5 3 2" xfId="27959"/>
    <cellStyle name="Good 5 4" xfId="19240"/>
    <cellStyle name="Good 5 4 2" xfId="32364"/>
    <cellStyle name="Good 5 5" xfId="27957"/>
    <cellStyle name="Good 5 6" xfId="62215"/>
    <cellStyle name="Good 6" xfId="19241"/>
    <cellStyle name="Good 6 2" xfId="19242"/>
    <cellStyle name="Good 6 2 2" xfId="27961"/>
    <cellStyle name="Good 6 3" xfId="19243"/>
    <cellStyle name="Good 6 3 2" xfId="27962"/>
    <cellStyle name="Good 6 4" xfId="19244"/>
    <cellStyle name="Good 6 4 2" xfId="32365"/>
    <cellStyle name="Good 6 5" xfId="27960"/>
    <cellStyle name="Good 7" xfId="19245"/>
    <cellStyle name="Good 7 2" xfId="19246"/>
    <cellStyle name="Good 7 2 2" xfId="27964"/>
    <cellStyle name="Good 7 3" xfId="19247"/>
    <cellStyle name="Good 7 3 2" xfId="27965"/>
    <cellStyle name="Good 7 4" xfId="19248"/>
    <cellStyle name="Good 7 4 2" xfId="32366"/>
    <cellStyle name="Good 7 5" xfId="27963"/>
    <cellStyle name="Good 8" xfId="19249"/>
    <cellStyle name="Good 8 2" xfId="19250"/>
    <cellStyle name="Good 8 2 2" xfId="27967"/>
    <cellStyle name="Good 8 3" xfId="19251"/>
    <cellStyle name="Good 8 3 2" xfId="27968"/>
    <cellStyle name="Good 8 4" xfId="19252"/>
    <cellStyle name="Good 8 4 2" xfId="32367"/>
    <cellStyle name="Good 8 5" xfId="27966"/>
    <cellStyle name="Good 9" xfId="19253"/>
    <cellStyle name="Good 9 2" xfId="19254"/>
    <cellStyle name="Good 9 2 2" xfId="27970"/>
    <cellStyle name="Good 9 3" xfId="19255"/>
    <cellStyle name="Good 9 3 2" xfId="27971"/>
    <cellStyle name="Good 9 4" xfId="19256"/>
    <cellStyle name="Good 9 4 2" xfId="32368"/>
    <cellStyle name="Good 9 5" xfId="27969"/>
    <cellStyle name="Heading 1" xfId="2" builtinId="16" customBuiltin="1"/>
    <cellStyle name="Heading 1 10" xfId="19258"/>
    <cellStyle name="Heading 1 10 2" xfId="27973"/>
    <cellStyle name="Heading 1 11" xfId="19259"/>
    <cellStyle name="Heading 1 11 2" xfId="27974"/>
    <cellStyle name="Heading 1 12" xfId="19260"/>
    <cellStyle name="Heading 1 12 2" xfId="27975"/>
    <cellStyle name="Heading 1 13" xfId="19261"/>
    <cellStyle name="Heading 1 13 2" xfId="27976"/>
    <cellStyle name="Heading 1 14" xfId="19262"/>
    <cellStyle name="Heading 1 14 2" xfId="27972"/>
    <cellStyle name="Heading 1 15" xfId="19263"/>
    <cellStyle name="Heading 1 15 2" xfId="32369"/>
    <cellStyle name="Heading 1 16" xfId="23038"/>
    <cellStyle name="Heading 1 17" xfId="19257"/>
    <cellStyle name="Heading 1 2" xfId="19264"/>
    <cellStyle name="Heading 1 2 10" xfId="19265"/>
    <cellStyle name="Heading 1 2 10 2" xfId="27978"/>
    <cellStyle name="Heading 1 2 11" xfId="19266"/>
    <cellStyle name="Heading 1 2 11 2" xfId="27979"/>
    <cellStyle name="Heading 1 2 12" xfId="19267"/>
    <cellStyle name="Heading 1 2 12 2" xfId="32370"/>
    <cellStyle name="Heading 1 2 13" xfId="19268"/>
    <cellStyle name="Heading 1 2 13 2" xfId="33139"/>
    <cellStyle name="Heading 1 2 14" xfId="19269"/>
    <cellStyle name="Heading 1 2 15" xfId="19270"/>
    <cellStyle name="Heading 1 2 16" xfId="27977"/>
    <cellStyle name="Heading 1 2 17" xfId="62223"/>
    <cellStyle name="Heading 1 2 2" xfId="19271"/>
    <cellStyle name="Heading 1 2 2 10" xfId="19272"/>
    <cellStyle name="Heading 1 2 2 11" xfId="19273"/>
    <cellStyle name="Heading 1 2 2 12" xfId="27980"/>
    <cellStyle name="Heading 1 2 2 13" xfId="57941"/>
    <cellStyle name="Heading 1 2 2 14" xfId="62224"/>
    <cellStyle name="Heading 1 2 2 2" xfId="19274"/>
    <cellStyle name="Heading 1 2 2 2 2" xfId="19275"/>
    <cellStyle name="Heading 1 2 2 2 2 2" xfId="27982"/>
    <cellStyle name="Heading 1 2 2 2 3" xfId="19276"/>
    <cellStyle name="Heading 1 2 2 2 3 2" xfId="27983"/>
    <cellStyle name="Heading 1 2 2 2 4" xfId="19277"/>
    <cellStyle name="Heading 1 2 2 2 4 2" xfId="32372"/>
    <cellStyle name="Heading 1 2 2 2 5" xfId="27981"/>
    <cellStyle name="Heading 1 2 2 3" xfId="19278"/>
    <cellStyle name="Heading 1 2 2 3 2" xfId="19279"/>
    <cellStyle name="Heading 1 2 2 3 2 2" xfId="27985"/>
    <cellStyle name="Heading 1 2 2 3 3" xfId="19280"/>
    <cellStyle name="Heading 1 2 2 3 3 2" xfId="27986"/>
    <cellStyle name="Heading 1 2 2 3 4" xfId="19281"/>
    <cellStyle name="Heading 1 2 2 3 4 2" xfId="32373"/>
    <cellStyle name="Heading 1 2 2 3 5" xfId="27984"/>
    <cellStyle name="Heading 1 2 2 4" xfId="19282"/>
    <cellStyle name="Heading 1 2 2 4 2" xfId="19283"/>
    <cellStyle name="Heading 1 2 2 4 2 2" xfId="27988"/>
    <cellStyle name="Heading 1 2 2 4 3" xfId="19284"/>
    <cellStyle name="Heading 1 2 2 4 3 2" xfId="27989"/>
    <cellStyle name="Heading 1 2 2 4 4" xfId="19285"/>
    <cellStyle name="Heading 1 2 2 4 4 2" xfId="32374"/>
    <cellStyle name="Heading 1 2 2 4 5" xfId="27987"/>
    <cellStyle name="Heading 1 2 2 5" xfId="19286"/>
    <cellStyle name="Heading 1 2 2 5 2" xfId="27990"/>
    <cellStyle name="Heading 1 2 2 6" xfId="19287"/>
    <cellStyle name="Heading 1 2 2 6 2" xfId="27991"/>
    <cellStyle name="Heading 1 2 2 7" xfId="19288"/>
    <cellStyle name="Heading 1 2 2 7 2" xfId="27992"/>
    <cellStyle name="Heading 1 2 2 8" xfId="19289"/>
    <cellStyle name="Heading 1 2 2 8 2" xfId="32371"/>
    <cellStyle name="Heading 1 2 2 9" xfId="19290"/>
    <cellStyle name="Heading 1 2 2 9 2" xfId="34166"/>
    <cellStyle name="Heading 1 2 3" xfId="19291"/>
    <cellStyle name="Heading 1 2 3 2" xfId="19292"/>
    <cellStyle name="Heading 1 2 3 2 2" xfId="27994"/>
    <cellStyle name="Heading 1 2 3 3" xfId="19293"/>
    <cellStyle name="Heading 1 2 3 3 2" xfId="27995"/>
    <cellStyle name="Heading 1 2 3 4" xfId="19294"/>
    <cellStyle name="Heading 1 2 3 4 2" xfId="32375"/>
    <cellStyle name="Heading 1 2 3 5" xfId="19295"/>
    <cellStyle name="Heading 1 2 3 6" xfId="27993"/>
    <cellStyle name="Heading 1 2 3 7" xfId="62225"/>
    <cellStyle name="Heading 1 2 4" xfId="19296"/>
    <cellStyle name="Heading 1 2 4 2" xfId="19297"/>
    <cellStyle name="Heading 1 2 4 2 2" xfId="27997"/>
    <cellStyle name="Heading 1 2 4 3" xfId="19298"/>
    <cellStyle name="Heading 1 2 4 3 2" xfId="27998"/>
    <cellStyle name="Heading 1 2 4 4" xfId="19299"/>
    <cellStyle name="Heading 1 2 4 4 2" xfId="32376"/>
    <cellStyle name="Heading 1 2 4 5" xfId="19300"/>
    <cellStyle name="Heading 1 2 4 6" xfId="27996"/>
    <cellStyle name="Heading 1 2 4 7" xfId="62226"/>
    <cellStyle name="Heading 1 2 5" xfId="19301"/>
    <cellStyle name="Heading 1 2 5 2" xfId="19302"/>
    <cellStyle name="Heading 1 2 5 2 2" xfId="28000"/>
    <cellStyle name="Heading 1 2 5 3" xfId="19303"/>
    <cellStyle name="Heading 1 2 5 3 2" xfId="28001"/>
    <cellStyle name="Heading 1 2 5 4" xfId="19304"/>
    <cellStyle name="Heading 1 2 5 4 2" xfId="32377"/>
    <cellStyle name="Heading 1 2 5 5" xfId="27999"/>
    <cellStyle name="Heading 1 2 6" xfId="19305"/>
    <cellStyle name="Heading 1 2 6 2" xfId="19306"/>
    <cellStyle name="Heading 1 2 6 2 2" xfId="28003"/>
    <cellStyle name="Heading 1 2 6 3" xfId="19307"/>
    <cellStyle name="Heading 1 2 6 3 2" xfId="28004"/>
    <cellStyle name="Heading 1 2 6 4" xfId="19308"/>
    <cellStyle name="Heading 1 2 6 4 2" xfId="32378"/>
    <cellStyle name="Heading 1 2 6 5" xfId="28002"/>
    <cellStyle name="Heading 1 2 7" xfId="19309"/>
    <cellStyle name="Heading 1 2 7 2" xfId="19310"/>
    <cellStyle name="Heading 1 2 7 2 2" xfId="28006"/>
    <cellStyle name="Heading 1 2 7 3" xfId="19311"/>
    <cellStyle name="Heading 1 2 7 3 2" xfId="28007"/>
    <cellStyle name="Heading 1 2 7 4" xfId="19312"/>
    <cellStyle name="Heading 1 2 7 4 2" xfId="32379"/>
    <cellStyle name="Heading 1 2 7 5" xfId="28005"/>
    <cellStyle name="Heading 1 2 8" xfId="19313"/>
    <cellStyle name="Heading 1 2 8 2" xfId="28008"/>
    <cellStyle name="Heading 1 2 9" xfId="19314"/>
    <cellStyle name="Heading 1 2 9 2" xfId="28009"/>
    <cellStyle name="Heading 1 2_CEWH-TLM Accounting" xfId="19315"/>
    <cellStyle name="Heading 1 3" xfId="19316"/>
    <cellStyle name="Heading 1 3 2" xfId="19317"/>
    <cellStyle name="Heading 1 3 2 2" xfId="28011"/>
    <cellStyle name="Heading 1 3 3" xfId="19318"/>
    <cellStyle name="Heading 1 3 3 2" xfId="28012"/>
    <cellStyle name="Heading 1 3 4" xfId="19319"/>
    <cellStyle name="Heading 1 3 4 2" xfId="32380"/>
    <cellStyle name="Heading 1 3 5" xfId="19320"/>
    <cellStyle name="Heading 1 3 6" xfId="28010"/>
    <cellStyle name="Heading 1 3 7" xfId="62227"/>
    <cellStyle name="Heading 1 4" xfId="19321"/>
    <cellStyle name="Heading 1 4 10" xfId="19322"/>
    <cellStyle name="Heading 1 4 11" xfId="28013"/>
    <cellStyle name="Heading 1 4 12" xfId="62228"/>
    <cellStyle name="Heading 1 4 2" xfId="19323"/>
    <cellStyle name="Heading 1 4 2 2" xfId="19324"/>
    <cellStyle name="Heading 1 4 2 2 2" xfId="28015"/>
    <cellStyle name="Heading 1 4 2 3" xfId="19325"/>
    <cellStyle name="Heading 1 4 2 3 2" xfId="28016"/>
    <cellStyle name="Heading 1 4 2 4" xfId="19326"/>
    <cellStyle name="Heading 1 4 2 4 2" xfId="32382"/>
    <cellStyle name="Heading 1 4 2 5" xfId="28014"/>
    <cellStyle name="Heading 1 4 3" xfId="19327"/>
    <cellStyle name="Heading 1 4 3 2" xfId="19328"/>
    <cellStyle name="Heading 1 4 3 2 2" xfId="28018"/>
    <cellStyle name="Heading 1 4 3 3" xfId="19329"/>
    <cellStyle name="Heading 1 4 3 3 2" xfId="28019"/>
    <cellStyle name="Heading 1 4 3 4" xfId="19330"/>
    <cellStyle name="Heading 1 4 3 4 2" xfId="32383"/>
    <cellStyle name="Heading 1 4 3 5" xfId="28017"/>
    <cellStyle name="Heading 1 4 4" xfId="19331"/>
    <cellStyle name="Heading 1 4 4 2" xfId="19332"/>
    <cellStyle name="Heading 1 4 4 2 2" xfId="28021"/>
    <cellStyle name="Heading 1 4 4 3" xfId="19333"/>
    <cellStyle name="Heading 1 4 4 3 2" xfId="28022"/>
    <cellStyle name="Heading 1 4 4 4" xfId="19334"/>
    <cellStyle name="Heading 1 4 4 4 2" xfId="32384"/>
    <cellStyle name="Heading 1 4 4 5" xfId="28020"/>
    <cellStyle name="Heading 1 4 5" xfId="19335"/>
    <cellStyle name="Heading 1 4 5 2" xfId="28023"/>
    <cellStyle name="Heading 1 4 6" xfId="19336"/>
    <cellStyle name="Heading 1 4 6 2" xfId="28024"/>
    <cellStyle name="Heading 1 4 7" xfId="19337"/>
    <cellStyle name="Heading 1 4 7 2" xfId="28025"/>
    <cellStyle name="Heading 1 4 8" xfId="19338"/>
    <cellStyle name="Heading 1 4 8 2" xfId="32381"/>
    <cellStyle name="Heading 1 4 9" xfId="19339"/>
    <cellStyle name="Heading 1 4 9 2" xfId="34167"/>
    <cellStyle name="Heading 1 5" xfId="19340"/>
    <cellStyle name="Heading 1 5 2" xfId="19341"/>
    <cellStyle name="Heading 1 5 2 2" xfId="28027"/>
    <cellStyle name="Heading 1 5 3" xfId="19342"/>
    <cellStyle name="Heading 1 5 3 2" xfId="28028"/>
    <cellStyle name="Heading 1 5 4" xfId="19343"/>
    <cellStyle name="Heading 1 5 4 2" xfId="32385"/>
    <cellStyle name="Heading 1 5 5" xfId="28026"/>
    <cellStyle name="Heading 1 5 6" xfId="62222"/>
    <cellStyle name="Heading 1 6" xfId="19344"/>
    <cellStyle name="Heading 1 6 2" xfId="19345"/>
    <cellStyle name="Heading 1 6 2 2" xfId="28030"/>
    <cellStyle name="Heading 1 6 3" xfId="19346"/>
    <cellStyle name="Heading 1 6 3 2" xfId="28031"/>
    <cellStyle name="Heading 1 6 4" xfId="19347"/>
    <cellStyle name="Heading 1 6 4 2" xfId="32386"/>
    <cellStyle name="Heading 1 6 5" xfId="28029"/>
    <cellStyle name="Heading 1 7" xfId="19348"/>
    <cellStyle name="Heading 1 7 2" xfId="19349"/>
    <cellStyle name="Heading 1 7 2 2" xfId="28033"/>
    <cellStyle name="Heading 1 7 3" xfId="19350"/>
    <cellStyle name="Heading 1 7 3 2" xfId="28034"/>
    <cellStyle name="Heading 1 7 4" xfId="19351"/>
    <cellStyle name="Heading 1 7 4 2" xfId="32387"/>
    <cellStyle name="Heading 1 7 5" xfId="28032"/>
    <cellStyle name="Heading 1 8" xfId="19352"/>
    <cellStyle name="Heading 1 8 2" xfId="19353"/>
    <cellStyle name="Heading 1 8 2 2" xfId="28036"/>
    <cellStyle name="Heading 1 8 3" xfId="19354"/>
    <cellStyle name="Heading 1 8 3 2" xfId="28037"/>
    <cellStyle name="Heading 1 8 4" xfId="19355"/>
    <cellStyle name="Heading 1 8 4 2" xfId="32388"/>
    <cellStyle name="Heading 1 8 5" xfId="28035"/>
    <cellStyle name="Heading 1 9" xfId="19356"/>
    <cellStyle name="Heading 1 9 2" xfId="19357"/>
    <cellStyle name="Heading 1 9 2 2" xfId="28039"/>
    <cellStyle name="Heading 1 9 3" xfId="19358"/>
    <cellStyle name="Heading 1 9 3 2" xfId="28040"/>
    <cellStyle name="Heading 1 9 4" xfId="19359"/>
    <cellStyle name="Heading 1 9 4 2" xfId="32389"/>
    <cellStyle name="Heading 1 9 5" xfId="28038"/>
    <cellStyle name="Heading 2" xfId="3" builtinId="17" customBuiltin="1"/>
    <cellStyle name="Heading 2 10" xfId="19361"/>
    <cellStyle name="Heading 2 10 2" xfId="28042"/>
    <cellStyle name="Heading 2 11" xfId="19362"/>
    <cellStyle name="Heading 2 11 2" xfId="28043"/>
    <cellStyle name="Heading 2 12" xfId="19363"/>
    <cellStyle name="Heading 2 12 2" xfId="28044"/>
    <cellStyle name="Heading 2 13" xfId="19364"/>
    <cellStyle name="Heading 2 13 2" xfId="28045"/>
    <cellStyle name="Heading 2 14" xfId="19365"/>
    <cellStyle name="Heading 2 14 2" xfId="28041"/>
    <cellStyle name="Heading 2 15" xfId="19366"/>
    <cellStyle name="Heading 2 15 2" xfId="32390"/>
    <cellStyle name="Heading 2 16" xfId="23039"/>
    <cellStyle name="Heading 2 17" xfId="19360"/>
    <cellStyle name="Heading 2 2" xfId="19367"/>
    <cellStyle name="Heading 2 2 10" xfId="19368"/>
    <cellStyle name="Heading 2 2 10 2" xfId="28047"/>
    <cellStyle name="Heading 2 2 11" xfId="19369"/>
    <cellStyle name="Heading 2 2 11 2" xfId="28048"/>
    <cellStyle name="Heading 2 2 12" xfId="19370"/>
    <cellStyle name="Heading 2 2 12 2" xfId="32391"/>
    <cellStyle name="Heading 2 2 13" xfId="19371"/>
    <cellStyle name="Heading 2 2 13 2" xfId="33140"/>
    <cellStyle name="Heading 2 2 14" xfId="19372"/>
    <cellStyle name="Heading 2 2 15" xfId="19373"/>
    <cellStyle name="Heading 2 2 16" xfId="28046"/>
    <cellStyle name="Heading 2 2 17" xfId="62230"/>
    <cellStyle name="Heading 2 2 2" xfId="19374"/>
    <cellStyle name="Heading 2 2 2 10" xfId="19375"/>
    <cellStyle name="Heading 2 2 2 11" xfId="19376"/>
    <cellStyle name="Heading 2 2 2 12" xfId="28049"/>
    <cellStyle name="Heading 2 2 2 13" xfId="57942"/>
    <cellStyle name="Heading 2 2 2 14" xfId="62231"/>
    <cellStyle name="Heading 2 2 2 2" xfId="19377"/>
    <cellStyle name="Heading 2 2 2 2 2" xfId="19378"/>
    <cellStyle name="Heading 2 2 2 2 2 2" xfId="28051"/>
    <cellStyle name="Heading 2 2 2 2 3" xfId="19379"/>
    <cellStyle name="Heading 2 2 2 2 3 2" xfId="28052"/>
    <cellStyle name="Heading 2 2 2 2 4" xfId="19380"/>
    <cellStyle name="Heading 2 2 2 2 4 2" xfId="32393"/>
    <cellStyle name="Heading 2 2 2 2 5" xfId="28050"/>
    <cellStyle name="Heading 2 2 2 3" xfId="19381"/>
    <cellStyle name="Heading 2 2 2 3 2" xfId="19382"/>
    <cellStyle name="Heading 2 2 2 3 2 2" xfId="28054"/>
    <cellStyle name="Heading 2 2 2 3 3" xfId="19383"/>
    <cellStyle name="Heading 2 2 2 3 3 2" xfId="28055"/>
    <cellStyle name="Heading 2 2 2 3 4" xfId="19384"/>
    <cellStyle name="Heading 2 2 2 3 4 2" xfId="32394"/>
    <cellStyle name="Heading 2 2 2 3 5" xfId="28053"/>
    <cellStyle name="Heading 2 2 2 4" xfId="19385"/>
    <cellStyle name="Heading 2 2 2 4 2" xfId="19386"/>
    <cellStyle name="Heading 2 2 2 4 2 2" xfId="28057"/>
    <cellStyle name="Heading 2 2 2 4 3" xfId="19387"/>
    <cellStyle name="Heading 2 2 2 4 3 2" xfId="28058"/>
    <cellStyle name="Heading 2 2 2 4 4" xfId="19388"/>
    <cellStyle name="Heading 2 2 2 4 4 2" xfId="32395"/>
    <cellStyle name="Heading 2 2 2 4 5" xfId="28056"/>
    <cellStyle name="Heading 2 2 2 5" xfId="19389"/>
    <cellStyle name="Heading 2 2 2 5 2" xfId="28059"/>
    <cellStyle name="Heading 2 2 2 6" xfId="19390"/>
    <cellStyle name="Heading 2 2 2 6 2" xfId="28060"/>
    <cellStyle name="Heading 2 2 2 7" xfId="19391"/>
    <cellStyle name="Heading 2 2 2 7 2" xfId="28061"/>
    <cellStyle name="Heading 2 2 2 8" xfId="19392"/>
    <cellStyle name="Heading 2 2 2 8 2" xfId="32392"/>
    <cellStyle name="Heading 2 2 2 9" xfId="19393"/>
    <cellStyle name="Heading 2 2 2 9 2" xfId="34168"/>
    <cellStyle name="Heading 2 2 3" xfId="19394"/>
    <cellStyle name="Heading 2 2 3 2" xfId="19395"/>
    <cellStyle name="Heading 2 2 3 2 2" xfId="28063"/>
    <cellStyle name="Heading 2 2 3 3" xfId="19396"/>
    <cellStyle name="Heading 2 2 3 3 2" xfId="28064"/>
    <cellStyle name="Heading 2 2 3 4" xfId="19397"/>
    <cellStyle name="Heading 2 2 3 4 2" xfId="32396"/>
    <cellStyle name="Heading 2 2 3 5" xfId="19398"/>
    <cellStyle name="Heading 2 2 3 6" xfId="28062"/>
    <cellStyle name="Heading 2 2 3 7" xfId="62232"/>
    <cellStyle name="Heading 2 2 4" xfId="19399"/>
    <cellStyle name="Heading 2 2 4 2" xfId="19400"/>
    <cellStyle name="Heading 2 2 4 2 2" xfId="28066"/>
    <cellStyle name="Heading 2 2 4 3" xfId="19401"/>
    <cellStyle name="Heading 2 2 4 3 2" xfId="28067"/>
    <cellStyle name="Heading 2 2 4 4" xfId="19402"/>
    <cellStyle name="Heading 2 2 4 4 2" xfId="32397"/>
    <cellStyle name="Heading 2 2 4 5" xfId="19403"/>
    <cellStyle name="Heading 2 2 4 6" xfId="28065"/>
    <cellStyle name="Heading 2 2 4 7" xfId="62233"/>
    <cellStyle name="Heading 2 2 5" xfId="19404"/>
    <cellStyle name="Heading 2 2 5 2" xfId="19405"/>
    <cellStyle name="Heading 2 2 5 2 2" xfId="28069"/>
    <cellStyle name="Heading 2 2 5 3" xfId="19406"/>
    <cellStyle name="Heading 2 2 5 3 2" xfId="28070"/>
    <cellStyle name="Heading 2 2 5 4" xfId="19407"/>
    <cellStyle name="Heading 2 2 5 4 2" xfId="32398"/>
    <cellStyle name="Heading 2 2 5 5" xfId="28068"/>
    <cellStyle name="Heading 2 2 6" xfId="19408"/>
    <cellStyle name="Heading 2 2 6 2" xfId="19409"/>
    <cellStyle name="Heading 2 2 6 2 2" xfId="28072"/>
    <cellStyle name="Heading 2 2 6 3" xfId="19410"/>
    <cellStyle name="Heading 2 2 6 3 2" xfId="28073"/>
    <cellStyle name="Heading 2 2 6 4" xfId="19411"/>
    <cellStyle name="Heading 2 2 6 4 2" xfId="32399"/>
    <cellStyle name="Heading 2 2 6 5" xfId="28071"/>
    <cellStyle name="Heading 2 2 7" xfId="19412"/>
    <cellStyle name="Heading 2 2 7 2" xfId="19413"/>
    <cellStyle name="Heading 2 2 7 2 2" xfId="28075"/>
    <cellStyle name="Heading 2 2 7 3" xfId="19414"/>
    <cellStyle name="Heading 2 2 7 3 2" xfId="28076"/>
    <cellStyle name="Heading 2 2 7 4" xfId="19415"/>
    <cellStyle name="Heading 2 2 7 4 2" xfId="32400"/>
    <cellStyle name="Heading 2 2 7 5" xfId="28074"/>
    <cellStyle name="Heading 2 2 8" xfId="19416"/>
    <cellStyle name="Heading 2 2 8 2" xfId="28077"/>
    <cellStyle name="Heading 2 2 9" xfId="19417"/>
    <cellStyle name="Heading 2 2 9 2" xfId="28078"/>
    <cellStyle name="Heading 2 2_CEWH-TLM Accounting" xfId="19418"/>
    <cellStyle name="Heading 2 3" xfId="19419"/>
    <cellStyle name="Heading 2 3 2" xfId="19420"/>
    <cellStyle name="Heading 2 3 2 2" xfId="28080"/>
    <cellStyle name="Heading 2 3 3" xfId="19421"/>
    <cellStyle name="Heading 2 3 3 2" xfId="28081"/>
    <cellStyle name="Heading 2 3 4" xfId="19422"/>
    <cellStyle name="Heading 2 3 4 2" xfId="32401"/>
    <cellStyle name="Heading 2 3 5" xfId="19423"/>
    <cellStyle name="Heading 2 3 6" xfId="28079"/>
    <cellStyle name="Heading 2 3 7" xfId="62234"/>
    <cellStyle name="Heading 2 4" xfId="19424"/>
    <cellStyle name="Heading 2 4 10" xfId="19425"/>
    <cellStyle name="Heading 2 4 11" xfId="28082"/>
    <cellStyle name="Heading 2 4 12" xfId="62235"/>
    <cellStyle name="Heading 2 4 2" xfId="19426"/>
    <cellStyle name="Heading 2 4 2 2" xfId="19427"/>
    <cellStyle name="Heading 2 4 2 2 2" xfId="28084"/>
    <cellStyle name="Heading 2 4 2 3" xfId="19428"/>
    <cellStyle name="Heading 2 4 2 3 2" xfId="28085"/>
    <cellStyle name="Heading 2 4 2 4" xfId="19429"/>
    <cellStyle name="Heading 2 4 2 4 2" xfId="32403"/>
    <cellStyle name="Heading 2 4 2 5" xfId="28083"/>
    <cellStyle name="Heading 2 4 3" xfId="19430"/>
    <cellStyle name="Heading 2 4 3 2" xfId="19431"/>
    <cellStyle name="Heading 2 4 3 2 2" xfId="28087"/>
    <cellStyle name="Heading 2 4 3 3" xfId="19432"/>
    <cellStyle name="Heading 2 4 3 3 2" xfId="28088"/>
    <cellStyle name="Heading 2 4 3 4" xfId="19433"/>
    <cellStyle name="Heading 2 4 3 4 2" xfId="32404"/>
    <cellStyle name="Heading 2 4 3 5" xfId="28086"/>
    <cellStyle name="Heading 2 4 4" xfId="19434"/>
    <cellStyle name="Heading 2 4 4 2" xfId="19435"/>
    <cellStyle name="Heading 2 4 4 2 2" xfId="28090"/>
    <cellStyle name="Heading 2 4 4 3" xfId="19436"/>
    <cellStyle name="Heading 2 4 4 3 2" xfId="28091"/>
    <cellStyle name="Heading 2 4 4 4" xfId="19437"/>
    <cellStyle name="Heading 2 4 4 4 2" xfId="32405"/>
    <cellStyle name="Heading 2 4 4 5" xfId="28089"/>
    <cellStyle name="Heading 2 4 5" xfId="19438"/>
    <cellStyle name="Heading 2 4 5 2" xfId="28092"/>
    <cellStyle name="Heading 2 4 6" xfId="19439"/>
    <cellStyle name="Heading 2 4 6 2" xfId="28093"/>
    <cellStyle name="Heading 2 4 7" xfId="19440"/>
    <cellStyle name="Heading 2 4 7 2" xfId="28094"/>
    <cellStyle name="Heading 2 4 8" xfId="19441"/>
    <cellStyle name="Heading 2 4 8 2" xfId="32402"/>
    <cellStyle name="Heading 2 4 9" xfId="19442"/>
    <cellStyle name="Heading 2 4 9 2" xfId="34169"/>
    <cellStyle name="Heading 2 5" xfId="19443"/>
    <cellStyle name="Heading 2 5 2" xfId="19444"/>
    <cellStyle name="Heading 2 5 2 2" xfId="28096"/>
    <cellStyle name="Heading 2 5 3" xfId="19445"/>
    <cellStyle name="Heading 2 5 3 2" xfId="28097"/>
    <cellStyle name="Heading 2 5 4" xfId="19446"/>
    <cellStyle name="Heading 2 5 4 2" xfId="32406"/>
    <cellStyle name="Heading 2 5 5" xfId="28095"/>
    <cellStyle name="Heading 2 5 6" xfId="62229"/>
    <cellStyle name="Heading 2 6" xfId="19447"/>
    <cellStyle name="Heading 2 6 2" xfId="19448"/>
    <cellStyle name="Heading 2 6 2 2" xfId="28099"/>
    <cellStyle name="Heading 2 6 3" xfId="19449"/>
    <cellStyle name="Heading 2 6 3 2" xfId="28100"/>
    <cellStyle name="Heading 2 6 4" xfId="19450"/>
    <cellStyle name="Heading 2 6 4 2" xfId="32407"/>
    <cellStyle name="Heading 2 6 5" xfId="28098"/>
    <cellStyle name="Heading 2 7" xfId="19451"/>
    <cellStyle name="Heading 2 7 2" xfId="19452"/>
    <cellStyle name="Heading 2 7 2 2" xfId="28102"/>
    <cellStyle name="Heading 2 7 3" xfId="19453"/>
    <cellStyle name="Heading 2 7 3 2" xfId="28103"/>
    <cellStyle name="Heading 2 7 4" xfId="19454"/>
    <cellStyle name="Heading 2 7 4 2" xfId="32408"/>
    <cellStyle name="Heading 2 7 5" xfId="28101"/>
    <cellStyle name="Heading 2 8" xfId="19455"/>
    <cellStyle name="Heading 2 8 2" xfId="19456"/>
    <cellStyle name="Heading 2 8 2 2" xfId="28105"/>
    <cellStyle name="Heading 2 8 3" xfId="19457"/>
    <cellStyle name="Heading 2 8 3 2" xfId="28106"/>
    <cellStyle name="Heading 2 8 4" xfId="19458"/>
    <cellStyle name="Heading 2 8 4 2" xfId="32409"/>
    <cellStyle name="Heading 2 8 5" xfId="28104"/>
    <cellStyle name="Heading 2 9" xfId="19459"/>
    <cellStyle name="Heading 2 9 2" xfId="19460"/>
    <cellStyle name="Heading 2 9 2 2" xfId="28108"/>
    <cellStyle name="Heading 2 9 3" xfId="19461"/>
    <cellStyle name="Heading 2 9 3 2" xfId="28109"/>
    <cellStyle name="Heading 2 9 4" xfId="19462"/>
    <cellStyle name="Heading 2 9 4 2" xfId="32410"/>
    <cellStyle name="Heading 2 9 5" xfId="28107"/>
    <cellStyle name="Heading 3" xfId="4" builtinId="18" customBuiltin="1"/>
    <cellStyle name="Heading 3 10" xfId="19464"/>
    <cellStyle name="Heading 3 10 2" xfId="28111"/>
    <cellStyle name="Heading 3 11" xfId="19465"/>
    <cellStyle name="Heading 3 11 2" xfId="28112"/>
    <cellStyle name="Heading 3 12" xfId="19466"/>
    <cellStyle name="Heading 3 12 2" xfId="28113"/>
    <cellStyle name="Heading 3 13" xfId="19467"/>
    <cellStyle name="Heading 3 13 2" xfId="28114"/>
    <cellStyle name="Heading 3 14" xfId="19468"/>
    <cellStyle name="Heading 3 14 2" xfId="28110"/>
    <cellStyle name="Heading 3 15" xfId="19469"/>
    <cellStyle name="Heading 3 15 2" xfId="32411"/>
    <cellStyle name="Heading 3 16" xfId="23040"/>
    <cellStyle name="Heading 3 17" xfId="19463"/>
    <cellStyle name="Heading 3 2" xfId="19470"/>
    <cellStyle name="Heading 3 2 10" xfId="19471"/>
    <cellStyle name="Heading 3 2 10 2" xfId="28116"/>
    <cellStyle name="Heading 3 2 11" xfId="19472"/>
    <cellStyle name="Heading 3 2 11 2" xfId="28117"/>
    <cellStyle name="Heading 3 2 12" xfId="19473"/>
    <cellStyle name="Heading 3 2 12 2" xfId="32412"/>
    <cellStyle name="Heading 3 2 13" xfId="19474"/>
    <cellStyle name="Heading 3 2 13 2" xfId="33141"/>
    <cellStyle name="Heading 3 2 14" xfId="19475"/>
    <cellStyle name="Heading 3 2 15" xfId="19476"/>
    <cellStyle name="Heading 3 2 16" xfId="28115"/>
    <cellStyle name="Heading 3 2 17" xfId="62237"/>
    <cellStyle name="Heading 3 2 2" xfId="19477"/>
    <cellStyle name="Heading 3 2 2 10" xfId="19478"/>
    <cellStyle name="Heading 3 2 2 11" xfId="19479"/>
    <cellStyle name="Heading 3 2 2 12" xfId="28118"/>
    <cellStyle name="Heading 3 2 2 13" xfId="57943"/>
    <cellStyle name="Heading 3 2 2 14" xfId="62238"/>
    <cellStyle name="Heading 3 2 2 2" xfId="19480"/>
    <cellStyle name="Heading 3 2 2 2 2" xfId="19481"/>
    <cellStyle name="Heading 3 2 2 2 2 2" xfId="28120"/>
    <cellStyle name="Heading 3 2 2 2 3" xfId="19482"/>
    <cellStyle name="Heading 3 2 2 2 3 2" xfId="28121"/>
    <cellStyle name="Heading 3 2 2 2 4" xfId="19483"/>
    <cellStyle name="Heading 3 2 2 2 4 2" xfId="32414"/>
    <cellStyle name="Heading 3 2 2 2 5" xfId="28119"/>
    <cellStyle name="Heading 3 2 2 3" xfId="19484"/>
    <cellStyle name="Heading 3 2 2 3 2" xfId="19485"/>
    <cellStyle name="Heading 3 2 2 3 2 2" xfId="28123"/>
    <cellStyle name="Heading 3 2 2 3 3" xfId="19486"/>
    <cellStyle name="Heading 3 2 2 3 3 2" xfId="28124"/>
    <cellStyle name="Heading 3 2 2 3 4" xfId="19487"/>
    <cellStyle name="Heading 3 2 2 3 4 2" xfId="32415"/>
    <cellStyle name="Heading 3 2 2 3 5" xfId="28122"/>
    <cellStyle name="Heading 3 2 2 4" xfId="19488"/>
    <cellStyle name="Heading 3 2 2 4 2" xfId="19489"/>
    <cellStyle name="Heading 3 2 2 4 2 2" xfId="28126"/>
    <cellStyle name="Heading 3 2 2 4 3" xfId="19490"/>
    <cellStyle name="Heading 3 2 2 4 3 2" xfId="28127"/>
    <cellStyle name="Heading 3 2 2 4 4" xfId="19491"/>
    <cellStyle name="Heading 3 2 2 4 4 2" xfId="32416"/>
    <cellStyle name="Heading 3 2 2 4 5" xfId="28125"/>
    <cellStyle name="Heading 3 2 2 5" xfId="19492"/>
    <cellStyle name="Heading 3 2 2 5 2" xfId="28128"/>
    <cellStyle name="Heading 3 2 2 6" xfId="19493"/>
    <cellStyle name="Heading 3 2 2 6 2" xfId="28129"/>
    <cellStyle name="Heading 3 2 2 7" xfId="19494"/>
    <cellStyle name="Heading 3 2 2 7 2" xfId="28130"/>
    <cellStyle name="Heading 3 2 2 8" xfId="19495"/>
    <cellStyle name="Heading 3 2 2 8 2" xfId="32413"/>
    <cellStyle name="Heading 3 2 2 9" xfId="19496"/>
    <cellStyle name="Heading 3 2 2 9 2" xfId="34170"/>
    <cellStyle name="Heading 3 2 3" xfId="19497"/>
    <cellStyle name="Heading 3 2 3 2" xfId="19498"/>
    <cellStyle name="Heading 3 2 3 2 2" xfId="28132"/>
    <cellStyle name="Heading 3 2 3 3" xfId="19499"/>
    <cellStyle name="Heading 3 2 3 3 2" xfId="28133"/>
    <cellStyle name="Heading 3 2 3 4" xfId="19500"/>
    <cellStyle name="Heading 3 2 3 4 2" xfId="32417"/>
    <cellStyle name="Heading 3 2 3 5" xfId="19501"/>
    <cellStyle name="Heading 3 2 3 6" xfId="28131"/>
    <cellStyle name="Heading 3 2 3 7" xfId="62239"/>
    <cellStyle name="Heading 3 2 4" xfId="19502"/>
    <cellStyle name="Heading 3 2 4 2" xfId="19503"/>
    <cellStyle name="Heading 3 2 4 2 2" xfId="28135"/>
    <cellStyle name="Heading 3 2 4 3" xfId="19504"/>
    <cellStyle name="Heading 3 2 4 3 2" xfId="28136"/>
    <cellStyle name="Heading 3 2 4 4" xfId="19505"/>
    <cellStyle name="Heading 3 2 4 4 2" xfId="32418"/>
    <cellStyle name="Heading 3 2 4 5" xfId="19506"/>
    <cellStyle name="Heading 3 2 4 6" xfId="28134"/>
    <cellStyle name="Heading 3 2 4 7" xfId="62240"/>
    <cellStyle name="Heading 3 2 5" xfId="19507"/>
    <cellStyle name="Heading 3 2 5 2" xfId="19508"/>
    <cellStyle name="Heading 3 2 5 2 2" xfId="28138"/>
    <cellStyle name="Heading 3 2 5 3" xfId="19509"/>
    <cellStyle name="Heading 3 2 5 3 2" xfId="28139"/>
    <cellStyle name="Heading 3 2 5 4" xfId="19510"/>
    <cellStyle name="Heading 3 2 5 4 2" xfId="32419"/>
    <cellStyle name="Heading 3 2 5 5" xfId="28137"/>
    <cellStyle name="Heading 3 2 6" xfId="19511"/>
    <cellStyle name="Heading 3 2 6 2" xfId="19512"/>
    <cellStyle name="Heading 3 2 6 2 2" xfId="28141"/>
    <cellStyle name="Heading 3 2 6 3" xfId="19513"/>
    <cellStyle name="Heading 3 2 6 3 2" xfId="28142"/>
    <cellStyle name="Heading 3 2 6 4" xfId="19514"/>
    <cellStyle name="Heading 3 2 6 4 2" xfId="32420"/>
    <cellStyle name="Heading 3 2 6 5" xfId="28140"/>
    <cellStyle name="Heading 3 2 7" xfId="19515"/>
    <cellStyle name="Heading 3 2 7 2" xfId="19516"/>
    <cellStyle name="Heading 3 2 7 2 2" xfId="28144"/>
    <cellStyle name="Heading 3 2 7 3" xfId="19517"/>
    <cellStyle name="Heading 3 2 7 3 2" xfId="28145"/>
    <cellStyle name="Heading 3 2 7 4" xfId="19518"/>
    <cellStyle name="Heading 3 2 7 4 2" xfId="32421"/>
    <cellStyle name="Heading 3 2 7 5" xfId="28143"/>
    <cellStyle name="Heading 3 2 8" xfId="19519"/>
    <cellStyle name="Heading 3 2 8 2" xfId="28146"/>
    <cellStyle name="Heading 3 2 9" xfId="19520"/>
    <cellStyle name="Heading 3 2 9 2" xfId="28147"/>
    <cellStyle name="Heading 3 2_CEWH-TLM Accounting" xfId="19521"/>
    <cellStyle name="Heading 3 3" xfId="19522"/>
    <cellStyle name="Heading 3 3 2" xfId="19523"/>
    <cellStyle name="Heading 3 3 2 2" xfId="28149"/>
    <cellStyle name="Heading 3 3 3" xfId="19524"/>
    <cellStyle name="Heading 3 3 3 2" xfId="28150"/>
    <cellStyle name="Heading 3 3 4" xfId="19525"/>
    <cellStyle name="Heading 3 3 4 2" xfId="32422"/>
    <cellStyle name="Heading 3 3 5" xfId="19526"/>
    <cellStyle name="Heading 3 3 6" xfId="28148"/>
    <cellStyle name="Heading 3 3 7" xfId="62241"/>
    <cellStyle name="Heading 3 4" xfId="19527"/>
    <cellStyle name="Heading 3 4 10" xfId="19528"/>
    <cellStyle name="Heading 3 4 11" xfId="28151"/>
    <cellStyle name="Heading 3 4 12" xfId="62242"/>
    <cellStyle name="Heading 3 4 2" xfId="19529"/>
    <cellStyle name="Heading 3 4 2 2" xfId="19530"/>
    <cellStyle name="Heading 3 4 2 2 2" xfId="28153"/>
    <cellStyle name="Heading 3 4 2 3" xfId="19531"/>
    <cellStyle name="Heading 3 4 2 3 2" xfId="28154"/>
    <cellStyle name="Heading 3 4 2 4" xfId="19532"/>
    <cellStyle name="Heading 3 4 2 4 2" xfId="32424"/>
    <cellStyle name="Heading 3 4 2 5" xfId="28152"/>
    <cellStyle name="Heading 3 4 3" xfId="19533"/>
    <cellStyle name="Heading 3 4 3 2" xfId="19534"/>
    <cellStyle name="Heading 3 4 3 2 2" xfId="28156"/>
    <cellStyle name="Heading 3 4 3 3" xfId="19535"/>
    <cellStyle name="Heading 3 4 3 3 2" xfId="28157"/>
    <cellStyle name="Heading 3 4 3 4" xfId="19536"/>
    <cellStyle name="Heading 3 4 3 4 2" xfId="32425"/>
    <cellStyle name="Heading 3 4 3 5" xfId="28155"/>
    <cellStyle name="Heading 3 4 4" xfId="19537"/>
    <cellStyle name="Heading 3 4 4 2" xfId="19538"/>
    <cellStyle name="Heading 3 4 4 2 2" xfId="28159"/>
    <cellStyle name="Heading 3 4 4 3" xfId="19539"/>
    <cellStyle name="Heading 3 4 4 3 2" xfId="28160"/>
    <cellStyle name="Heading 3 4 4 4" xfId="19540"/>
    <cellStyle name="Heading 3 4 4 4 2" xfId="32426"/>
    <cellStyle name="Heading 3 4 4 5" xfId="28158"/>
    <cellStyle name="Heading 3 4 5" xfId="19541"/>
    <cellStyle name="Heading 3 4 5 2" xfId="28161"/>
    <cellStyle name="Heading 3 4 6" xfId="19542"/>
    <cellStyle name="Heading 3 4 6 2" xfId="28162"/>
    <cellStyle name="Heading 3 4 7" xfId="19543"/>
    <cellStyle name="Heading 3 4 7 2" xfId="28163"/>
    <cellStyle name="Heading 3 4 8" xfId="19544"/>
    <cellStyle name="Heading 3 4 8 2" xfId="32423"/>
    <cellStyle name="Heading 3 4 9" xfId="19545"/>
    <cellStyle name="Heading 3 4 9 2" xfId="34171"/>
    <cellStyle name="Heading 3 5" xfId="19546"/>
    <cellStyle name="Heading 3 5 2" xfId="19547"/>
    <cellStyle name="Heading 3 5 2 2" xfId="28165"/>
    <cellStyle name="Heading 3 5 3" xfId="19548"/>
    <cellStyle name="Heading 3 5 3 2" xfId="28166"/>
    <cellStyle name="Heading 3 5 4" xfId="19549"/>
    <cellStyle name="Heading 3 5 4 2" xfId="32427"/>
    <cellStyle name="Heading 3 5 5" xfId="28164"/>
    <cellStyle name="Heading 3 5 6" xfId="62236"/>
    <cellStyle name="Heading 3 6" xfId="19550"/>
    <cellStyle name="Heading 3 6 2" xfId="19551"/>
    <cellStyle name="Heading 3 6 2 2" xfId="28168"/>
    <cellStyle name="Heading 3 6 3" xfId="19552"/>
    <cellStyle name="Heading 3 6 3 2" xfId="28169"/>
    <cellStyle name="Heading 3 6 4" xfId="19553"/>
    <cellStyle name="Heading 3 6 4 2" xfId="32428"/>
    <cellStyle name="Heading 3 6 5" xfId="28167"/>
    <cellStyle name="Heading 3 7" xfId="19554"/>
    <cellStyle name="Heading 3 7 2" xfId="19555"/>
    <cellStyle name="Heading 3 7 2 2" xfId="28171"/>
    <cellStyle name="Heading 3 7 3" xfId="19556"/>
    <cellStyle name="Heading 3 7 3 2" xfId="28172"/>
    <cellStyle name="Heading 3 7 4" xfId="19557"/>
    <cellStyle name="Heading 3 7 4 2" xfId="32429"/>
    <cellStyle name="Heading 3 7 5" xfId="28170"/>
    <cellStyle name="Heading 3 8" xfId="19558"/>
    <cellStyle name="Heading 3 8 2" xfId="19559"/>
    <cellStyle name="Heading 3 8 2 2" xfId="28174"/>
    <cellStyle name="Heading 3 8 3" xfId="19560"/>
    <cellStyle name="Heading 3 8 3 2" xfId="28175"/>
    <cellStyle name="Heading 3 8 4" xfId="19561"/>
    <cellStyle name="Heading 3 8 4 2" xfId="32430"/>
    <cellStyle name="Heading 3 8 5" xfId="28173"/>
    <cellStyle name="Heading 3 9" xfId="19562"/>
    <cellStyle name="Heading 3 9 2" xfId="19563"/>
    <cellStyle name="Heading 3 9 2 2" xfId="28177"/>
    <cellStyle name="Heading 3 9 3" xfId="19564"/>
    <cellStyle name="Heading 3 9 3 2" xfId="28178"/>
    <cellStyle name="Heading 3 9 4" xfId="19565"/>
    <cellStyle name="Heading 3 9 4 2" xfId="32431"/>
    <cellStyle name="Heading 3 9 5" xfId="28176"/>
    <cellStyle name="Heading 4" xfId="5" builtinId="19" customBuiltin="1"/>
    <cellStyle name="Heading 4 10" xfId="19567"/>
    <cellStyle name="Heading 4 10 2" xfId="28180"/>
    <cellStyle name="Heading 4 11" xfId="19568"/>
    <cellStyle name="Heading 4 11 2" xfId="28181"/>
    <cellStyle name="Heading 4 12" xfId="19569"/>
    <cellStyle name="Heading 4 12 2" xfId="28182"/>
    <cellStyle name="Heading 4 13" xfId="19570"/>
    <cellStyle name="Heading 4 13 2" xfId="28183"/>
    <cellStyle name="Heading 4 14" xfId="19571"/>
    <cellStyle name="Heading 4 14 2" xfId="28179"/>
    <cellStyle name="Heading 4 15" xfId="19572"/>
    <cellStyle name="Heading 4 15 2" xfId="32432"/>
    <cellStyle name="Heading 4 16" xfId="23041"/>
    <cellStyle name="Heading 4 17" xfId="19566"/>
    <cellStyle name="Heading 4 2" xfId="19573"/>
    <cellStyle name="Heading 4 2 10" xfId="19574"/>
    <cellStyle name="Heading 4 2 10 2" xfId="28185"/>
    <cellStyle name="Heading 4 2 11" xfId="19575"/>
    <cellStyle name="Heading 4 2 11 2" xfId="28186"/>
    <cellStyle name="Heading 4 2 12" xfId="19576"/>
    <cellStyle name="Heading 4 2 12 2" xfId="32433"/>
    <cellStyle name="Heading 4 2 13" xfId="19577"/>
    <cellStyle name="Heading 4 2 13 2" xfId="33143"/>
    <cellStyle name="Heading 4 2 14" xfId="19578"/>
    <cellStyle name="Heading 4 2 15" xfId="19579"/>
    <cellStyle name="Heading 4 2 16" xfId="28184"/>
    <cellStyle name="Heading 4 2 17" xfId="62244"/>
    <cellStyle name="Heading 4 2 2" xfId="19580"/>
    <cellStyle name="Heading 4 2 2 10" xfId="19581"/>
    <cellStyle name="Heading 4 2 2 11" xfId="19582"/>
    <cellStyle name="Heading 4 2 2 12" xfId="28187"/>
    <cellStyle name="Heading 4 2 2 13" xfId="57944"/>
    <cellStyle name="Heading 4 2 2 14" xfId="62245"/>
    <cellStyle name="Heading 4 2 2 2" xfId="19583"/>
    <cellStyle name="Heading 4 2 2 2 2" xfId="19584"/>
    <cellStyle name="Heading 4 2 2 2 2 2" xfId="28189"/>
    <cellStyle name="Heading 4 2 2 2 3" xfId="19585"/>
    <cellStyle name="Heading 4 2 2 2 3 2" xfId="28190"/>
    <cellStyle name="Heading 4 2 2 2 4" xfId="19586"/>
    <cellStyle name="Heading 4 2 2 2 4 2" xfId="32435"/>
    <cellStyle name="Heading 4 2 2 2 5" xfId="28188"/>
    <cellStyle name="Heading 4 2 2 3" xfId="19587"/>
    <cellStyle name="Heading 4 2 2 3 2" xfId="19588"/>
    <cellStyle name="Heading 4 2 2 3 2 2" xfId="28192"/>
    <cellStyle name="Heading 4 2 2 3 3" xfId="19589"/>
    <cellStyle name="Heading 4 2 2 3 3 2" xfId="28193"/>
    <cellStyle name="Heading 4 2 2 3 4" xfId="19590"/>
    <cellStyle name="Heading 4 2 2 3 4 2" xfId="32436"/>
    <cellStyle name="Heading 4 2 2 3 5" xfId="28191"/>
    <cellStyle name="Heading 4 2 2 4" xfId="19591"/>
    <cellStyle name="Heading 4 2 2 4 2" xfId="19592"/>
    <cellStyle name="Heading 4 2 2 4 2 2" xfId="28195"/>
    <cellStyle name="Heading 4 2 2 4 3" xfId="19593"/>
    <cellStyle name="Heading 4 2 2 4 3 2" xfId="28196"/>
    <cellStyle name="Heading 4 2 2 4 4" xfId="19594"/>
    <cellStyle name="Heading 4 2 2 4 4 2" xfId="32437"/>
    <cellStyle name="Heading 4 2 2 4 5" xfId="28194"/>
    <cellStyle name="Heading 4 2 2 5" xfId="19595"/>
    <cellStyle name="Heading 4 2 2 5 2" xfId="28197"/>
    <cellStyle name="Heading 4 2 2 6" xfId="19596"/>
    <cellStyle name="Heading 4 2 2 6 2" xfId="28198"/>
    <cellStyle name="Heading 4 2 2 7" xfId="19597"/>
    <cellStyle name="Heading 4 2 2 7 2" xfId="28199"/>
    <cellStyle name="Heading 4 2 2 8" xfId="19598"/>
    <cellStyle name="Heading 4 2 2 8 2" xfId="32434"/>
    <cellStyle name="Heading 4 2 2 9" xfId="19599"/>
    <cellStyle name="Heading 4 2 2 9 2" xfId="34172"/>
    <cellStyle name="Heading 4 2 3" xfId="19600"/>
    <cellStyle name="Heading 4 2 3 2" xfId="19601"/>
    <cellStyle name="Heading 4 2 3 2 2" xfId="28201"/>
    <cellStyle name="Heading 4 2 3 3" xfId="19602"/>
    <cellStyle name="Heading 4 2 3 3 2" xfId="28202"/>
    <cellStyle name="Heading 4 2 3 4" xfId="19603"/>
    <cellStyle name="Heading 4 2 3 4 2" xfId="32438"/>
    <cellStyle name="Heading 4 2 3 5" xfId="19604"/>
    <cellStyle name="Heading 4 2 3 6" xfId="28200"/>
    <cellStyle name="Heading 4 2 3 7" xfId="62246"/>
    <cellStyle name="Heading 4 2 4" xfId="19605"/>
    <cellStyle name="Heading 4 2 4 2" xfId="19606"/>
    <cellStyle name="Heading 4 2 4 2 2" xfId="28204"/>
    <cellStyle name="Heading 4 2 4 3" xfId="19607"/>
    <cellStyle name="Heading 4 2 4 3 2" xfId="28205"/>
    <cellStyle name="Heading 4 2 4 4" xfId="19608"/>
    <cellStyle name="Heading 4 2 4 4 2" xfId="32439"/>
    <cellStyle name="Heading 4 2 4 5" xfId="19609"/>
    <cellStyle name="Heading 4 2 4 6" xfId="28203"/>
    <cellStyle name="Heading 4 2 4 7" xfId="62247"/>
    <cellStyle name="Heading 4 2 5" xfId="19610"/>
    <cellStyle name="Heading 4 2 5 2" xfId="19611"/>
    <cellStyle name="Heading 4 2 5 2 2" xfId="28207"/>
    <cellStyle name="Heading 4 2 5 3" xfId="19612"/>
    <cellStyle name="Heading 4 2 5 3 2" xfId="28208"/>
    <cellStyle name="Heading 4 2 5 4" xfId="19613"/>
    <cellStyle name="Heading 4 2 5 4 2" xfId="32440"/>
    <cellStyle name="Heading 4 2 5 5" xfId="28206"/>
    <cellStyle name="Heading 4 2 6" xfId="19614"/>
    <cellStyle name="Heading 4 2 6 2" xfId="19615"/>
    <cellStyle name="Heading 4 2 6 2 2" xfId="28210"/>
    <cellStyle name="Heading 4 2 6 3" xfId="19616"/>
    <cellStyle name="Heading 4 2 6 3 2" xfId="28211"/>
    <cellStyle name="Heading 4 2 6 4" xfId="19617"/>
    <cellStyle name="Heading 4 2 6 4 2" xfId="32441"/>
    <cellStyle name="Heading 4 2 6 5" xfId="28209"/>
    <cellStyle name="Heading 4 2 7" xfId="19618"/>
    <cellStyle name="Heading 4 2 7 2" xfId="19619"/>
    <cellStyle name="Heading 4 2 7 2 2" xfId="28213"/>
    <cellStyle name="Heading 4 2 7 3" xfId="19620"/>
    <cellStyle name="Heading 4 2 7 3 2" xfId="28214"/>
    <cellStyle name="Heading 4 2 7 4" xfId="19621"/>
    <cellStyle name="Heading 4 2 7 4 2" xfId="32442"/>
    <cellStyle name="Heading 4 2 7 5" xfId="28212"/>
    <cellStyle name="Heading 4 2 8" xfId="19622"/>
    <cellStyle name="Heading 4 2 8 2" xfId="28215"/>
    <cellStyle name="Heading 4 2 9" xfId="19623"/>
    <cellStyle name="Heading 4 2 9 2" xfId="28216"/>
    <cellStyle name="Heading 4 2_CEWH-TLM Accounting" xfId="19624"/>
    <cellStyle name="Heading 4 3" xfId="19625"/>
    <cellStyle name="Heading 4 3 2" xfId="19626"/>
    <cellStyle name="Heading 4 3 2 2" xfId="28218"/>
    <cellStyle name="Heading 4 3 3" xfId="19627"/>
    <cellStyle name="Heading 4 3 3 2" xfId="28219"/>
    <cellStyle name="Heading 4 3 4" xfId="19628"/>
    <cellStyle name="Heading 4 3 4 2" xfId="32443"/>
    <cellStyle name="Heading 4 3 5" xfId="19629"/>
    <cellStyle name="Heading 4 3 6" xfId="28217"/>
    <cellStyle name="Heading 4 3 7" xfId="62248"/>
    <cellStyle name="Heading 4 4" xfId="19630"/>
    <cellStyle name="Heading 4 4 10" xfId="19631"/>
    <cellStyle name="Heading 4 4 11" xfId="28220"/>
    <cellStyle name="Heading 4 4 12" xfId="62249"/>
    <cellStyle name="Heading 4 4 2" xfId="19632"/>
    <cellStyle name="Heading 4 4 2 2" xfId="19633"/>
    <cellStyle name="Heading 4 4 2 2 2" xfId="28222"/>
    <cellStyle name="Heading 4 4 2 3" xfId="19634"/>
    <cellStyle name="Heading 4 4 2 3 2" xfId="28223"/>
    <cellStyle name="Heading 4 4 2 4" xfId="19635"/>
    <cellStyle name="Heading 4 4 2 4 2" xfId="32445"/>
    <cellStyle name="Heading 4 4 2 5" xfId="28221"/>
    <cellStyle name="Heading 4 4 3" xfId="19636"/>
    <cellStyle name="Heading 4 4 3 2" xfId="19637"/>
    <cellStyle name="Heading 4 4 3 2 2" xfId="28225"/>
    <cellStyle name="Heading 4 4 3 3" xfId="19638"/>
    <cellStyle name="Heading 4 4 3 3 2" xfId="28226"/>
    <cellStyle name="Heading 4 4 3 4" xfId="19639"/>
    <cellStyle name="Heading 4 4 3 4 2" xfId="32446"/>
    <cellStyle name="Heading 4 4 3 5" xfId="28224"/>
    <cellStyle name="Heading 4 4 4" xfId="19640"/>
    <cellStyle name="Heading 4 4 4 2" xfId="19641"/>
    <cellStyle name="Heading 4 4 4 2 2" xfId="28228"/>
    <cellStyle name="Heading 4 4 4 3" xfId="19642"/>
    <cellStyle name="Heading 4 4 4 3 2" xfId="28229"/>
    <cellStyle name="Heading 4 4 4 4" xfId="19643"/>
    <cellStyle name="Heading 4 4 4 4 2" xfId="32447"/>
    <cellStyle name="Heading 4 4 4 5" xfId="28227"/>
    <cellStyle name="Heading 4 4 5" xfId="19644"/>
    <cellStyle name="Heading 4 4 5 2" xfId="28230"/>
    <cellStyle name="Heading 4 4 6" xfId="19645"/>
    <cellStyle name="Heading 4 4 6 2" xfId="28231"/>
    <cellStyle name="Heading 4 4 7" xfId="19646"/>
    <cellStyle name="Heading 4 4 7 2" xfId="28232"/>
    <cellStyle name="Heading 4 4 8" xfId="19647"/>
    <cellStyle name="Heading 4 4 8 2" xfId="32444"/>
    <cellStyle name="Heading 4 4 9" xfId="19648"/>
    <cellStyle name="Heading 4 4 9 2" xfId="34173"/>
    <cellStyle name="Heading 4 5" xfId="19649"/>
    <cellStyle name="Heading 4 5 2" xfId="19650"/>
    <cellStyle name="Heading 4 5 2 2" xfId="28234"/>
    <cellStyle name="Heading 4 5 3" xfId="19651"/>
    <cellStyle name="Heading 4 5 3 2" xfId="28235"/>
    <cellStyle name="Heading 4 5 4" xfId="19652"/>
    <cellStyle name="Heading 4 5 4 2" xfId="32448"/>
    <cellStyle name="Heading 4 5 5" xfId="28233"/>
    <cellStyle name="Heading 4 5 6" xfId="62243"/>
    <cellStyle name="Heading 4 6" xfId="19653"/>
    <cellStyle name="Heading 4 6 2" xfId="19654"/>
    <cellStyle name="Heading 4 6 2 2" xfId="28237"/>
    <cellStyle name="Heading 4 6 3" xfId="19655"/>
    <cellStyle name="Heading 4 6 3 2" xfId="28238"/>
    <cellStyle name="Heading 4 6 4" xfId="19656"/>
    <cellStyle name="Heading 4 6 4 2" xfId="32449"/>
    <cellStyle name="Heading 4 6 5" xfId="28236"/>
    <cellStyle name="Heading 4 7" xfId="19657"/>
    <cellStyle name="Heading 4 7 2" xfId="19658"/>
    <cellStyle name="Heading 4 7 2 2" xfId="28240"/>
    <cellStyle name="Heading 4 7 3" xfId="19659"/>
    <cellStyle name="Heading 4 7 3 2" xfId="28241"/>
    <cellStyle name="Heading 4 7 4" xfId="19660"/>
    <cellStyle name="Heading 4 7 4 2" xfId="32450"/>
    <cellStyle name="Heading 4 7 5" xfId="28239"/>
    <cellStyle name="Heading 4 8" xfId="19661"/>
    <cellStyle name="Heading 4 8 2" xfId="19662"/>
    <cellStyle name="Heading 4 8 2 2" xfId="28243"/>
    <cellStyle name="Heading 4 8 3" xfId="19663"/>
    <cellStyle name="Heading 4 8 3 2" xfId="28244"/>
    <cellStyle name="Heading 4 8 4" xfId="19664"/>
    <cellStyle name="Heading 4 8 4 2" xfId="32451"/>
    <cellStyle name="Heading 4 8 5" xfId="28242"/>
    <cellStyle name="Heading 4 9" xfId="19665"/>
    <cellStyle name="Heading 4 9 2" xfId="19666"/>
    <cellStyle name="Heading 4 9 2 2" xfId="28246"/>
    <cellStyle name="Heading 4 9 3" xfId="19667"/>
    <cellStyle name="Heading 4 9 3 2" xfId="28247"/>
    <cellStyle name="Heading 4 9 4" xfId="19668"/>
    <cellStyle name="Heading 4 9 4 2" xfId="32452"/>
    <cellStyle name="Heading 4 9 5" xfId="28245"/>
    <cellStyle name="Hyperlink 2" xfId="47"/>
    <cellStyle name="Input" xfId="9" builtinId="20" customBuiltin="1"/>
    <cellStyle name="Input 10" xfId="19670"/>
    <cellStyle name="Input 10 2" xfId="28249"/>
    <cellStyle name="Input 11" xfId="19671"/>
    <cellStyle name="Input 11 2" xfId="28250"/>
    <cellStyle name="Input 12" xfId="19672"/>
    <cellStyle name="Input 12 2" xfId="28251"/>
    <cellStyle name="Input 13" xfId="19673"/>
    <cellStyle name="Input 13 2" xfId="28252"/>
    <cellStyle name="Input 14" xfId="19674"/>
    <cellStyle name="Input 14 2" xfId="28248"/>
    <cellStyle name="Input 15" xfId="19675"/>
    <cellStyle name="Input 15 2" xfId="32453"/>
    <cellStyle name="Input 16" xfId="23045"/>
    <cellStyle name="Input 17" xfId="19669"/>
    <cellStyle name="Input 2" xfId="19676"/>
    <cellStyle name="Input 2 10" xfId="19677"/>
    <cellStyle name="Input 2 10 2" xfId="28254"/>
    <cellStyle name="Input 2 11" xfId="19678"/>
    <cellStyle name="Input 2 11 2" xfId="28255"/>
    <cellStyle name="Input 2 12" xfId="19679"/>
    <cellStyle name="Input 2 12 2" xfId="32454"/>
    <cellStyle name="Input 2 13" xfId="19680"/>
    <cellStyle name="Input 2 13 2" xfId="33145"/>
    <cellStyle name="Input 2 14" xfId="19681"/>
    <cellStyle name="Input 2 15" xfId="19682"/>
    <cellStyle name="Input 2 16" xfId="28253"/>
    <cellStyle name="Input 2 17" xfId="57945"/>
    <cellStyle name="Input 2 18" xfId="62251"/>
    <cellStyle name="Input 2 2" xfId="19683"/>
    <cellStyle name="Input 2 2 10" xfId="19684"/>
    <cellStyle name="Input 2 2 11" xfId="19685"/>
    <cellStyle name="Input 2 2 12" xfId="28256"/>
    <cellStyle name="Input 2 2 13" xfId="57946"/>
    <cellStyle name="Input 2 2 14" xfId="62252"/>
    <cellStyle name="Input 2 2 2" xfId="19686"/>
    <cellStyle name="Input 2 2 2 2" xfId="19687"/>
    <cellStyle name="Input 2 2 2 2 2" xfId="28258"/>
    <cellStyle name="Input 2 2 2 3" xfId="19688"/>
    <cellStyle name="Input 2 2 2 3 2" xfId="28259"/>
    <cellStyle name="Input 2 2 2 4" xfId="19689"/>
    <cellStyle name="Input 2 2 2 4 2" xfId="32456"/>
    <cellStyle name="Input 2 2 2 5" xfId="28257"/>
    <cellStyle name="Input 2 2 3" xfId="19690"/>
    <cellStyle name="Input 2 2 3 2" xfId="19691"/>
    <cellStyle name="Input 2 2 3 2 2" xfId="28261"/>
    <cellStyle name="Input 2 2 3 3" xfId="19692"/>
    <cellStyle name="Input 2 2 3 3 2" xfId="28262"/>
    <cellStyle name="Input 2 2 3 4" xfId="19693"/>
    <cellStyle name="Input 2 2 3 4 2" xfId="32457"/>
    <cellStyle name="Input 2 2 3 5" xfId="28260"/>
    <cellStyle name="Input 2 2 4" xfId="19694"/>
    <cellStyle name="Input 2 2 4 2" xfId="19695"/>
    <cellStyle name="Input 2 2 4 2 2" xfId="28264"/>
    <cellStyle name="Input 2 2 4 3" xfId="19696"/>
    <cellStyle name="Input 2 2 4 3 2" xfId="28265"/>
    <cellStyle name="Input 2 2 4 4" xfId="19697"/>
    <cellStyle name="Input 2 2 4 4 2" xfId="32458"/>
    <cellStyle name="Input 2 2 4 5" xfId="28263"/>
    <cellStyle name="Input 2 2 5" xfId="19698"/>
    <cellStyle name="Input 2 2 5 2" xfId="28266"/>
    <cellStyle name="Input 2 2 6" xfId="19699"/>
    <cellStyle name="Input 2 2 6 2" xfId="28267"/>
    <cellStyle name="Input 2 2 7" xfId="19700"/>
    <cellStyle name="Input 2 2 7 2" xfId="28268"/>
    <cellStyle name="Input 2 2 8" xfId="19701"/>
    <cellStyle name="Input 2 2 8 2" xfId="32455"/>
    <cellStyle name="Input 2 2 9" xfId="19702"/>
    <cellStyle name="Input 2 2 9 2" xfId="34174"/>
    <cellStyle name="Input 2 3" xfId="19703"/>
    <cellStyle name="Input 2 3 2" xfId="19704"/>
    <cellStyle name="Input 2 3 2 2" xfId="28270"/>
    <cellStyle name="Input 2 3 3" xfId="19705"/>
    <cellStyle name="Input 2 3 3 2" xfId="28271"/>
    <cellStyle name="Input 2 3 4" xfId="19706"/>
    <cellStyle name="Input 2 3 4 2" xfId="32459"/>
    <cellStyle name="Input 2 3 5" xfId="19707"/>
    <cellStyle name="Input 2 3 6" xfId="28269"/>
    <cellStyle name="Input 2 3 7" xfId="57947"/>
    <cellStyle name="Input 2 3 8" xfId="62253"/>
    <cellStyle name="Input 2 4" xfId="19708"/>
    <cellStyle name="Input 2 4 2" xfId="19709"/>
    <cellStyle name="Input 2 4 2 2" xfId="28273"/>
    <cellStyle name="Input 2 4 3" xfId="19710"/>
    <cellStyle name="Input 2 4 3 2" xfId="28274"/>
    <cellStyle name="Input 2 4 4" xfId="19711"/>
    <cellStyle name="Input 2 4 4 2" xfId="32460"/>
    <cellStyle name="Input 2 4 5" xfId="19712"/>
    <cellStyle name="Input 2 4 6" xfId="28272"/>
    <cellStyle name="Input 2 4 7" xfId="62254"/>
    <cellStyle name="Input 2 5" xfId="19713"/>
    <cellStyle name="Input 2 5 2" xfId="19714"/>
    <cellStyle name="Input 2 5 2 2" xfId="28276"/>
    <cellStyle name="Input 2 5 3" xfId="19715"/>
    <cellStyle name="Input 2 5 3 2" xfId="28277"/>
    <cellStyle name="Input 2 5 4" xfId="19716"/>
    <cellStyle name="Input 2 5 4 2" xfId="32461"/>
    <cellStyle name="Input 2 5 5" xfId="28275"/>
    <cellStyle name="Input 2 6" xfId="19717"/>
    <cellStyle name="Input 2 6 2" xfId="19718"/>
    <cellStyle name="Input 2 6 2 2" xfId="28279"/>
    <cellStyle name="Input 2 6 3" xfId="19719"/>
    <cellStyle name="Input 2 6 3 2" xfId="28280"/>
    <cellStyle name="Input 2 6 4" xfId="19720"/>
    <cellStyle name="Input 2 6 4 2" xfId="32462"/>
    <cellStyle name="Input 2 6 5" xfId="28278"/>
    <cellStyle name="Input 2 7" xfId="19721"/>
    <cellStyle name="Input 2 7 2" xfId="19722"/>
    <cellStyle name="Input 2 7 2 2" xfId="28282"/>
    <cellStyle name="Input 2 7 3" xfId="19723"/>
    <cellStyle name="Input 2 7 3 2" xfId="28283"/>
    <cellStyle name="Input 2 7 4" xfId="19724"/>
    <cellStyle name="Input 2 7 4 2" xfId="32463"/>
    <cellStyle name="Input 2 7 5" xfId="28281"/>
    <cellStyle name="Input 2 8" xfId="19725"/>
    <cellStyle name="Input 2 8 2" xfId="28284"/>
    <cellStyle name="Input 2 9" xfId="19726"/>
    <cellStyle name="Input 2 9 2" xfId="28285"/>
    <cellStyle name="Input 2_CEWH-TLM Accounting" xfId="19727"/>
    <cellStyle name="Input 3" xfId="19728"/>
    <cellStyle name="Input 3 2" xfId="19729"/>
    <cellStyle name="Input 3 2 2" xfId="28287"/>
    <cellStyle name="Input 3 3" xfId="19730"/>
    <cellStyle name="Input 3 3 2" xfId="28288"/>
    <cellStyle name="Input 3 4" xfId="19731"/>
    <cellStyle name="Input 3 4 2" xfId="32464"/>
    <cellStyle name="Input 3 5" xfId="19732"/>
    <cellStyle name="Input 3 6" xfId="28286"/>
    <cellStyle name="Input 3 7" xfId="62255"/>
    <cellStyle name="Input 4" xfId="19733"/>
    <cellStyle name="Input 4 10" xfId="19734"/>
    <cellStyle name="Input 4 11" xfId="28289"/>
    <cellStyle name="Input 4 12" xfId="62256"/>
    <cellStyle name="Input 4 2" xfId="19735"/>
    <cellStyle name="Input 4 2 2" xfId="19736"/>
    <cellStyle name="Input 4 2 2 2" xfId="28291"/>
    <cellStyle name="Input 4 2 3" xfId="19737"/>
    <cellStyle name="Input 4 2 3 2" xfId="28292"/>
    <cellStyle name="Input 4 2 4" xfId="19738"/>
    <cellStyle name="Input 4 2 4 2" xfId="32466"/>
    <cellStyle name="Input 4 2 5" xfId="28290"/>
    <cellStyle name="Input 4 3" xfId="19739"/>
    <cellStyle name="Input 4 3 2" xfId="19740"/>
    <cellStyle name="Input 4 3 2 2" xfId="28294"/>
    <cellStyle name="Input 4 3 3" xfId="19741"/>
    <cellStyle name="Input 4 3 3 2" xfId="28295"/>
    <cellStyle name="Input 4 3 4" xfId="19742"/>
    <cellStyle name="Input 4 3 4 2" xfId="32467"/>
    <cellStyle name="Input 4 3 5" xfId="28293"/>
    <cellStyle name="Input 4 4" xfId="19743"/>
    <cellStyle name="Input 4 4 2" xfId="19744"/>
    <cellStyle name="Input 4 4 2 2" xfId="28297"/>
    <cellStyle name="Input 4 4 3" xfId="19745"/>
    <cellStyle name="Input 4 4 3 2" xfId="28298"/>
    <cellStyle name="Input 4 4 4" xfId="19746"/>
    <cellStyle name="Input 4 4 4 2" xfId="32468"/>
    <cellStyle name="Input 4 4 5" xfId="28296"/>
    <cellStyle name="Input 4 5" xfId="19747"/>
    <cellStyle name="Input 4 5 2" xfId="28299"/>
    <cellStyle name="Input 4 6" xfId="19748"/>
    <cellStyle name="Input 4 6 2" xfId="28300"/>
    <cellStyle name="Input 4 7" xfId="19749"/>
    <cellStyle name="Input 4 7 2" xfId="28301"/>
    <cellStyle name="Input 4 8" xfId="19750"/>
    <cellStyle name="Input 4 8 2" xfId="32465"/>
    <cellStyle name="Input 4 9" xfId="19751"/>
    <cellStyle name="Input 4 9 2" xfId="34175"/>
    <cellStyle name="Input 5" xfId="19752"/>
    <cellStyle name="Input 5 2" xfId="19753"/>
    <cellStyle name="Input 5 2 2" xfId="28303"/>
    <cellStyle name="Input 5 3" xfId="19754"/>
    <cellStyle name="Input 5 3 2" xfId="28304"/>
    <cellStyle name="Input 5 4" xfId="19755"/>
    <cellStyle name="Input 5 4 2" xfId="32469"/>
    <cellStyle name="Input 5 5" xfId="28302"/>
    <cellStyle name="Input 5 6" xfId="62250"/>
    <cellStyle name="Input 6" xfId="19756"/>
    <cellStyle name="Input 6 2" xfId="19757"/>
    <cellStyle name="Input 6 2 2" xfId="28306"/>
    <cellStyle name="Input 6 3" xfId="19758"/>
    <cellStyle name="Input 6 3 2" xfId="28307"/>
    <cellStyle name="Input 6 4" xfId="19759"/>
    <cellStyle name="Input 6 4 2" xfId="32470"/>
    <cellStyle name="Input 6 5" xfId="28305"/>
    <cellStyle name="Input 7" xfId="19760"/>
    <cellStyle name="Input 7 2" xfId="19761"/>
    <cellStyle name="Input 7 2 2" xfId="28309"/>
    <cellStyle name="Input 7 3" xfId="19762"/>
    <cellStyle name="Input 7 3 2" xfId="28310"/>
    <cellStyle name="Input 7 4" xfId="19763"/>
    <cellStyle name="Input 7 4 2" xfId="32471"/>
    <cellStyle name="Input 7 5" xfId="28308"/>
    <cellStyle name="Input 8" xfId="19764"/>
    <cellStyle name="Input 8 2" xfId="19765"/>
    <cellStyle name="Input 8 2 2" xfId="28312"/>
    <cellStyle name="Input 8 3" xfId="19766"/>
    <cellStyle name="Input 8 3 2" xfId="28313"/>
    <cellStyle name="Input 8 4" xfId="19767"/>
    <cellStyle name="Input 8 4 2" xfId="32472"/>
    <cellStyle name="Input 8 5" xfId="28311"/>
    <cellStyle name="Input 9" xfId="19768"/>
    <cellStyle name="Input 9 2" xfId="19769"/>
    <cellStyle name="Input 9 2 2" xfId="28315"/>
    <cellStyle name="Input 9 3" xfId="19770"/>
    <cellStyle name="Input 9 3 2" xfId="28316"/>
    <cellStyle name="Input 9 4" xfId="19771"/>
    <cellStyle name="Input 9 4 2" xfId="32473"/>
    <cellStyle name="Input 9 5" xfId="28314"/>
    <cellStyle name="Linked Cell" xfId="12" builtinId="24" customBuiltin="1"/>
    <cellStyle name="Linked Cell 10" xfId="19773"/>
    <cellStyle name="Linked Cell 10 2" xfId="28318"/>
    <cellStyle name="Linked Cell 11" xfId="19774"/>
    <cellStyle name="Linked Cell 11 2" xfId="28319"/>
    <cellStyle name="Linked Cell 12" xfId="19775"/>
    <cellStyle name="Linked Cell 12 2" xfId="28320"/>
    <cellStyle name="Linked Cell 13" xfId="19776"/>
    <cellStyle name="Linked Cell 13 2" xfId="28321"/>
    <cellStyle name="Linked Cell 14" xfId="19777"/>
    <cellStyle name="Linked Cell 14 2" xfId="28317"/>
    <cellStyle name="Linked Cell 15" xfId="19778"/>
    <cellStyle name="Linked Cell 15 2" xfId="32474"/>
    <cellStyle name="Linked Cell 16" xfId="23048"/>
    <cellStyle name="Linked Cell 17" xfId="19772"/>
    <cellStyle name="Linked Cell 2" xfId="19779"/>
    <cellStyle name="Linked Cell 2 10" xfId="19780"/>
    <cellStyle name="Linked Cell 2 10 2" xfId="28323"/>
    <cellStyle name="Linked Cell 2 11" xfId="19781"/>
    <cellStyle name="Linked Cell 2 11 2" xfId="28324"/>
    <cellStyle name="Linked Cell 2 12" xfId="19782"/>
    <cellStyle name="Linked Cell 2 12 2" xfId="32475"/>
    <cellStyle name="Linked Cell 2 13" xfId="19783"/>
    <cellStyle name="Linked Cell 2 13 2" xfId="33148"/>
    <cellStyle name="Linked Cell 2 14" xfId="19784"/>
    <cellStyle name="Linked Cell 2 15" xfId="19785"/>
    <cellStyle name="Linked Cell 2 16" xfId="28322"/>
    <cellStyle name="Linked Cell 2 17" xfId="62258"/>
    <cellStyle name="Linked Cell 2 2" xfId="19786"/>
    <cellStyle name="Linked Cell 2 2 10" xfId="19787"/>
    <cellStyle name="Linked Cell 2 2 11" xfId="19788"/>
    <cellStyle name="Linked Cell 2 2 12" xfId="28325"/>
    <cellStyle name="Linked Cell 2 2 13" xfId="57948"/>
    <cellStyle name="Linked Cell 2 2 14" xfId="62259"/>
    <cellStyle name="Linked Cell 2 2 2" xfId="19789"/>
    <cellStyle name="Linked Cell 2 2 2 2" xfId="19790"/>
    <cellStyle name="Linked Cell 2 2 2 2 2" xfId="28327"/>
    <cellStyle name="Linked Cell 2 2 2 3" xfId="19791"/>
    <cellStyle name="Linked Cell 2 2 2 3 2" xfId="28328"/>
    <cellStyle name="Linked Cell 2 2 2 4" xfId="19792"/>
    <cellStyle name="Linked Cell 2 2 2 4 2" xfId="32477"/>
    <cellStyle name="Linked Cell 2 2 2 5" xfId="28326"/>
    <cellStyle name="Linked Cell 2 2 3" xfId="19793"/>
    <cellStyle name="Linked Cell 2 2 3 2" xfId="19794"/>
    <cellStyle name="Linked Cell 2 2 3 2 2" xfId="28330"/>
    <cellStyle name="Linked Cell 2 2 3 3" xfId="19795"/>
    <cellStyle name="Linked Cell 2 2 3 3 2" xfId="28331"/>
    <cellStyle name="Linked Cell 2 2 3 4" xfId="19796"/>
    <cellStyle name="Linked Cell 2 2 3 4 2" xfId="32478"/>
    <cellStyle name="Linked Cell 2 2 3 5" xfId="28329"/>
    <cellStyle name="Linked Cell 2 2 4" xfId="19797"/>
    <cellStyle name="Linked Cell 2 2 4 2" xfId="19798"/>
    <cellStyle name="Linked Cell 2 2 4 2 2" xfId="28333"/>
    <cellStyle name="Linked Cell 2 2 4 3" xfId="19799"/>
    <cellStyle name="Linked Cell 2 2 4 3 2" xfId="28334"/>
    <cellStyle name="Linked Cell 2 2 4 4" xfId="19800"/>
    <cellStyle name="Linked Cell 2 2 4 4 2" xfId="32479"/>
    <cellStyle name="Linked Cell 2 2 4 5" xfId="28332"/>
    <cellStyle name="Linked Cell 2 2 5" xfId="19801"/>
    <cellStyle name="Linked Cell 2 2 5 2" xfId="28335"/>
    <cellStyle name="Linked Cell 2 2 6" xfId="19802"/>
    <cellStyle name="Linked Cell 2 2 6 2" xfId="28336"/>
    <cellStyle name="Linked Cell 2 2 7" xfId="19803"/>
    <cellStyle name="Linked Cell 2 2 7 2" xfId="28337"/>
    <cellStyle name="Linked Cell 2 2 8" xfId="19804"/>
    <cellStyle name="Linked Cell 2 2 8 2" xfId="32476"/>
    <cellStyle name="Linked Cell 2 2 9" xfId="19805"/>
    <cellStyle name="Linked Cell 2 2 9 2" xfId="34176"/>
    <cellStyle name="Linked Cell 2 3" xfId="19806"/>
    <cellStyle name="Linked Cell 2 3 2" xfId="19807"/>
    <cellStyle name="Linked Cell 2 3 2 2" xfId="28339"/>
    <cellStyle name="Linked Cell 2 3 3" xfId="19808"/>
    <cellStyle name="Linked Cell 2 3 3 2" xfId="28340"/>
    <cellStyle name="Linked Cell 2 3 4" xfId="19809"/>
    <cellStyle name="Linked Cell 2 3 4 2" xfId="32480"/>
    <cellStyle name="Linked Cell 2 3 5" xfId="19810"/>
    <cellStyle name="Linked Cell 2 3 6" xfId="28338"/>
    <cellStyle name="Linked Cell 2 3 7" xfId="62260"/>
    <cellStyle name="Linked Cell 2 4" xfId="19811"/>
    <cellStyle name="Linked Cell 2 4 2" xfId="19812"/>
    <cellStyle name="Linked Cell 2 4 2 2" xfId="28342"/>
    <cellStyle name="Linked Cell 2 4 3" xfId="19813"/>
    <cellStyle name="Linked Cell 2 4 3 2" xfId="28343"/>
    <cellStyle name="Linked Cell 2 4 4" xfId="19814"/>
    <cellStyle name="Linked Cell 2 4 4 2" xfId="32481"/>
    <cellStyle name="Linked Cell 2 4 5" xfId="19815"/>
    <cellStyle name="Linked Cell 2 4 6" xfId="28341"/>
    <cellStyle name="Linked Cell 2 4 7" xfId="62261"/>
    <cellStyle name="Linked Cell 2 5" xfId="19816"/>
    <cellStyle name="Linked Cell 2 5 2" xfId="19817"/>
    <cellStyle name="Linked Cell 2 5 2 2" xfId="28345"/>
    <cellStyle name="Linked Cell 2 5 3" xfId="19818"/>
    <cellStyle name="Linked Cell 2 5 3 2" xfId="28346"/>
    <cellStyle name="Linked Cell 2 5 4" xfId="19819"/>
    <cellStyle name="Linked Cell 2 5 4 2" xfId="32482"/>
    <cellStyle name="Linked Cell 2 5 5" xfId="28344"/>
    <cellStyle name="Linked Cell 2 6" xfId="19820"/>
    <cellStyle name="Linked Cell 2 6 2" xfId="19821"/>
    <cellStyle name="Linked Cell 2 6 2 2" xfId="28348"/>
    <cellStyle name="Linked Cell 2 6 3" xfId="19822"/>
    <cellStyle name="Linked Cell 2 6 3 2" xfId="28349"/>
    <cellStyle name="Linked Cell 2 6 4" xfId="19823"/>
    <cellStyle name="Linked Cell 2 6 4 2" xfId="32483"/>
    <cellStyle name="Linked Cell 2 6 5" xfId="28347"/>
    <cellStyle name="Linked Cell 2 7" xfId="19824"/>
    <cellStyle name="Linked Cell 2 7 2" xfId="19825"/>
    <cellStyle name="Linked Cell 2 7 2 2" xfId="28351"/>
    <cellStyle name="Linked Cell 2 7 3" xfId="19826"/>
    <cellStyle name="Linked Cell 2 7 3 2" xfId="28352"/>
    <cellStyle name="Linked Cell 2 7 4" xfId="19827"/>
    <cellStyle name="Linked Cell 2 7 4 2" xfId="32484"/>
    <cellStyle name="Linked Cell 2 7 5" xfId="28350"/>
    <cellStyle name="Linked Cell 2 8" xfId="19828"/>
    <cellStyle name="Linked Cell 2 8 2" xfId="28353"/>
    <cellStyle name="Linked Cell 2 9" xfId="19829"/>
    <cellStyle name="Linked Cell 2 9 2" xfId="28354"/>
    <cellStyle name="Linked Cell 2_CEWH-TLM Accounting" xfId="19830"/>
    <cellStyle name="Linked Cell 3" xfId="19831"/>
    <cellStyle name="Linked Cell 3 2" xfId="19832"/>
    <cellStyle name="Linked Cell 3 2 2" xfId="28356"/>
    <cellStyle name="Linked Cell 3 3" xfId="19833"/>
    <cellStyle name="Linked Cell 3 3 2" xfId="28357"/>
    <cellStyle name="Linked Cell 3 4" xfId="19834"/>
    <cellStyle name="Linked Cell 3 4 2" xfId="32485"/>
    <cellStyle name="Linked Cell 3 5" xfId="19835"/>
    <cellStyle name="Linked Cell 3 6" xfId="28355"/>
    <cellStyle name="Linked Cell 3 7" xfId="62262"/>
    <cellStyle name="Linked Cell 4" xfId="19836"/>
    <cellStyle name="Linked Cell 4 10" xfId="19837"/>
    <cellStyle name="Linked Cell 4 11" xfId="28358"/>
    <cellStyle name="Linked Cell 4 12" xfId="62263"/>
    <cellStyle name="Linked Cell 4 2" xfId="19838"/>
    <cellStyle name="Linked Cell 4 2 2" xfId="19839"/>
    <cellStyle name="Linked Cell 4 2 2 2" xfId="28360"/>
    <cellStyle name="Linked Cell 4 2 3" xfId="19840"/>
    <cellStyle name="Linked Cell 4 2 3 2" xfId="28361"/>
    <cellStyle name="Linked Cell 4 2 4" xfId="19841"/>
    <cellStyle name="Linked Cell 4 2 4 2" xfId="32487"/>
    <cellStyle name="Linked Cell 4 2 5" xfId="28359"/>
    <cellStyle name="Linked Cell 4 3" xfId="19842"/>
    <cellStyle name="Linked Cell 4 3 2" xfId="19843"/>
    <cellStyle name="Linked Cell 4 3 2 2" xfId="28363"/>
    <cellStyle name="Linked Cell 4 3 3" xfId="19844"/>
    <cellStyle name="Linked Cell 4 3 3 2" xfId="28364"/>
    <cellStyle name="Linked Cell 4 3 4" xfId="19845"/>
    <cellStyle name="Linked Cell 4 3 4 2" xfId="32488"/>
    <cellStyle name="Linked Cell 4 3 5" xfId="28362"/>
    <cellStyle name="Linked Cell 4 4" xfId="19846"/>
    <cellStyle name="Linked Cell 4 4 2" xfId="19847"/>
    <cellStyle name="Linked Cell 4 4 2 2" xfId="28366"/>
    <cellStyle name="Linked Cell 4 4 3" xfId="19848"/>
    <cellStyle name="Linked Cell 4 4 3 2" xfId="28367"/>
    <cellStyle name="Linked Cell 4 4 4" xfId="19849"/>
    <cellStyle name="Linked Cell 4 4 4 2" xfId="32489"/>
    <cellStyle name="Linked Cell 4 4 5" xfId="28365"/>
    <cellStyle name="Linked Cell 4 5" xfId="19850"/>
    <cellStyle name="Linked Cell 4 5 2" xfId="28368"/>
    <cellStyle name="Linked Cell 4 6" xfId="19851"/>
    <cellStyle name="Linked Cell 4 6 2" xfId="28369"/>
    <cellStyle name="Linked Cell 4 7" xfId="19852"/>
    <cellStyle name="Linked Cell 4 7 2" xfId="28370"/>
    <cellStyle name="Linked Cell 4 8" xfId="19853"/>
    <cellStyle name="Linked Cell 4 8 2" xfId="32486"/>
    <cellStyle name="Linked Cell 4 9" xfId="19854"/>
    <cellStyle name="Linked Cell 4 9 2" xfId="34177"/>
    <cellStyle name="Linked Cell 5" xfId="19855"/>
    <cellStyle name="Linked Cell 5 2" xfId="19856"/>
    <cellStyle name="Linked Cell 5 2 2" xfId="28372"/>
    <cellStyle name="Linked Cell 5 3" xfId="19857"/>
    <cellStyle name="Linked Cell 5 3 2" xfId="28373"/>
    <cellStyle name="Linked Cell 5 4" xfId="19858"/>
    <cellStyle name="Linked Cell 5 4 2" xfId="32490"/>
    <cellStyle name="Linked Cell 5 5" xfId="28371"/>
    <cellStyle name="Linked Cell 5 6" xfId="62257"/>
    <cellStyle name="Linked Cell 6" xfId="19859"/>
    <cellStyle name="Linked Cell 6 2" xfId="19860"/>
    <cellStyle name="Linked Cell 6 2 2" xfId="28375"/>
    <cellStyle name="Linked Cell 6 3" xfId="19861"/>
    <cellStyle name="Linked Cell 6 3 2" xfId="28376"/>
    <cellStyle name="Linked Cell 6 4" xfId="19862"/>
    <cellStyle name="Linked Cell 6 4 2" xfId="32491"/>
    <cellStyle name="Linked Cell 6 5" xfId="28374"/>
    <cellStyle name="Linked Cell 7" xfId="19863"/>
    <cellStyle name="Linked Cell 7 2" xfId="19864"/>
    <cellStyle name="Linked Cell 7 2 2" xfId="28378"/>
    <cellStyle name="Linked Cell 7 3" xfId="19865"/>
    <cellStyle name="Linked Cell 7 3 2" xfId="28379"/>
    <cellStyle name="Linked Cell 7 4" xfId="19866"/>
    <cellStyle name="Linked Cell 7 4 2" xfId="32492"/>
    <cellStyle name="Linked Cell 7 5" xfId="28377"/>
    <cellStyle name="Linked Cell 8" xfId="19867"/>
    <cellStyle name="Linked Cell 8 2" xfId="19868"/>
    <cellStyle name="Linked Cell 8 2 2" xfId="28381"/>
    <cellStyle name="Linked Cell 8 3" xfId="19869"/>
    <cellStyle name="Linked Cell 8 3 2" xfId="28382"/>
    <cellStyle name="Linked Cell 8 4" xfId="19870"/>
    <cellStyle name="Linked Cell 8 4 2" xfId="32493"/>
    <cellStyle name="Linked Cell 8 5" xfId="28380"/>
    <cellStyle name="Linked Cell 9" xfId="19871"/>
    <cellStyle name="Linked Cell 9 2" xfId="19872"/>
    <cellStyle name="Linked Cell 9 2 2" xfId="28384"/>
    <cellStyle name="Linked Cell 9 3" xfId="19873"/>
    <cellStyle name="Linked Cell 9 3 2" xfId="28385"/>
    <cellStyle name="Linked Cell 9 4" xfId="19874"/>
    <cellStyle name="Linked Cell 9 4 2" xfId="32494"/>
    <cellStyle name="Linked Cell 9 5" xfId="28383"/>
    <cellStyle name="Neutral" xfId="8" builtinId="28" customBuiltin="1"/>
    <cellStyle name="Neutral 10" xfId="19876"/>
    <cellStyle name="Neutral 10 2" xfId="28387"/>
    <cellStyle name="Neutral 11" xfId="19877"/>
    <cellStyle name="Neutral 11 2" xfId="28388"/>
    <cellStyle name="Neutral 12" xfId="19878"/>
    <cellStyle name="Neutral 12 2" xfId="28389"/>
    <cellStyle name="Neutral 13" xfId="19879"/>
    <cellStyle name="Neutral 13 2" xfId="28390"/>
    <cellStyle name="Neutral 14" xfId="19880"/>
    <cellStyle name="Neutral 14 2" xfId="28386"/>
    <cellStyle name="Neutral 15" xfId="19881"/>
    <cellStyle name="Neutral 15 2" xfId="32495"/>
    <cellStyle name="Neutral 16" xfId="23044"/>
    <cellStyle name="Neutral 17" xfId="19875"/>
    <cellStyle name="Neutral 2" xfId="19882"/>
    <cellStyle name="Neutral 2 10" xfId="19883"/>
    <cellStyle name="Neutral 2 10 2" xfId="28392"/>
    <cellStyle name="Neutral 2 11" xfId="19884"/>
    <cellStyle name="Neutral 2 11 2" xfId="28393"/>
    <cellStyle name="Neutral 2 12" xfId="19885"/>
    <cellStyle name="Neutral 2 12 2" xfId="32496"/>
    <cellStyle name="Neutral 2 13" xfId="19886"/>
    <cellStyle name="Neutral 2 13 2" xfId="33149"/>
    <cellStyle name="Neutral 2 14" xfId="19887"/>
    <cellStyle name="Neutral 2 15" xfId="19888"/>
    <cellStyle name="Neutral 2 16" xfId="28391"/>
    <cellStyle name="Neutral 2 17" xfId="57949"/>
    <cellStyle name="Neutral 2 18" xfId="62265"/>
    <cellStyle name="Neutral 2 2" xfId="19889"/>
    <cellStyle name="Neutral 2 2 10" xfId="19890"/>
    <cellStyle name="Neutral 2 2 11" xfId="19891"/>
    <cellStyle name="Neutral 2 2 12" xfId="28394"/>
    <cellStyle name="Neutral 2 2 13" xfId="57950"/>
    <cellStyle name="Neutral 2 2 14" xfId="62266"/>
    <cellStyle name="Neutral 2 2 2" xfId="19892"/>
    <cellStyle name="Neutral 2 2 2 2" xfId="19893"/>
    <cellStyle name="Neutral 2 2 2 2 2" xfId="28396"/>
    <cellStyle name="Neutral 2 2 2 3" xfId="19894"/>
    <cellStyle name="Neutral 2 2 2 3 2" xfId="28397"/>
    <cellStyle name="Neutral 2 2 2 4" xfId="19895"/>
    <cellStyle name="Neutral 2 2 2 4 2" xfId="32498"/>
    <cellStyle name="Neutral 2 2 2 5" xfId="28395"/>
    <cellStyle name="Neutral 2 2 3" xfId="19896"/>
    <cellStyle name="Neutral 2 2 3 2" xfId="19897"/>
    <cellStyle name="Neutral 2 2 3 2 2" xfId="28399"/>
    <cellStyle name="Neutral 2 2 3 3" xfId="19898"/>
    <cellStyle name="Neutral 2 2 3 3 2" xfId="28400"/>
    <cellStyle name="Neutral 2 2 3 4" xfId="19899"/>
    <cellStyle name="Neutral 2 2 3 4 2" xfId="32499"/>
    <cellStyle name="Neutral 2 2 3 5" xfId="28398"/>
    <cellStyle name="Neutral 2 2 4" xfId="19900"/>
    <cellStyle name="Neutral 2 2 4 2" xfId="19901"/>
    <cellStyle name="Neutral 2 2 4 2 2" xfId="28402"/>
    <cellStyle name="Neutral 2 2 4 3" xfId="19902"/>
    <cellStyle name="Neutral 2 2 4 3 2" xfId="28403"/>
    <cellStyle name="Neutral 2 2 4 4" xfId="19903"/>
    <cellStyle name="Neutral 2 2 4 4 2" xfId="32500"/>
    <cellStyle name="Neutral 2 2 4 5" xfId="28401"/>
    <cellStyle name="Neutral 2 2 5" xfId="19904"/>
    <cellStyle name="Neutral 2 2 5 2" xfId="28404"/>
    <cellStyle name="Neutral 2 2 6" xfId="19905"/>
    <cellStyle name="Neutral 2 2 6 2" xfId="28405"/>
    <cellStyle name="Neutral 2 2 7" xfId="19906"/>
    <cellStyle name="Neutral 2 2 7 2" xfId="28406"/>
    <cellStyle name="Neutral 2 2 8" xfId="19907"/>
    <cellStyle name="Neutral 2 2 8 2" xfId="32497"/>
    <cellStyle name="Neutral 2 2 9" xfId="19908"/>
    <cellStyle name="Neutral 2 2 9 2" xfId="34178"/>
    <cellStyle name="Neutral 2 3" xfId="19909"/>
    <cellStyle name="Neutral 2 3 2" xfId="19910"/>
    <cellStyle name="Neutral 2 3 2 2" xfId="28408"/>
    <cellStyle name="Neutral 2 3 3" xfId="19911"/>
    <cellStyle name="Neutral 2 3 3 2" xfId="28409"/>
    <cellStyle name="Neutral 2 3 4" xfId="19912"/>
    <cellStyle name="Neutral 2 3 4 2" xfId="32501"/>
    <cellStyle name="Neutral 2 3 5" xfId="19913"/>
    <cellStyle name="Neutral 2 3 6" xfId="28407"/>
    <cellStyle name="Neutral 2 3 7" xfId="57951"/>
    <cellStyle name="Neutral 2 3 8" xfId="62267"/>
    <cellStyle name="Neutral 2 4" xfId="19914"/>
    <cellStyle name="Neutral 2 4 2" xfId="19915"/>
    <cellStyle name="Neutral 2 4 2 2" xfId="28411"/>
    <cellStyle name="Neutral 2 4 3" xfId="19916"/>
    <cellStyle name="Neutral 2 4 3 2" xfId="28412"/>
    <cellStyle name="Neutral 2 4 4" xfId="19917"/>
    <cellStyle name="Neutral 2 4 4 2" xfId="32502"/>
    <cellStyle name="Neutral 2 4 5" xfId="19918"/>
    <cellStyle name="Neutral 2 4 6" xfId="28410"/>
    <cellStyle name="Neutral 2 4 7" xfId="62268"/>
    <cellStyle name="Neutral 2 5" xfId="19919"/>
    <cellStyle name="Neutral 2 5 2" xfId="19920"/>
    <cellStyle name="Neutral 2 5 2 2" xfId="28414"/>
    <cellStyle name="Neutral 2 5 3" xfId="19921"/>
    <cellStyle name="Neutral 2 5 3 2" xfId="28415"/>
    <cellStyle name="Neutral 2 5 4" xfId="19922"/>
    <cellStyle name="Neutral 2 5 4 2" xfId="32503"/>
    <cellStyle name="Neutral 2 5 5" xfId="28413"/>
    <cellStyle name="Neutral 2 6" xfId="19923"/>
    <cellStyle name="Neutral 2 6 2" xfId="19924"/>
    <cellStyle name="Neutral 2 6 2 2" xfId="28417"/>
    <cellStyle name="Neutral 2 6 3" xfId="19925"/>
    <cellStyle name="Neutral 2 6 3 2" xfId="28418"/>
    <cellStyle name="Neutral 2 6 4" xfId="19926"/>
    <cellStyle name="Neutral 2 6 4 2" xfId="32504"/>
    <cellStyle name="Neutral 2 6 5" xfId="28416"/>
    <cellStyle name="Neutral 2 7" xfId="19927"/>
    <cellStyle name="Neutral 2 7 2" xfId="19928"/>
    <cellStyle name="Neutral 2 7 2 2" xfId="28420"/>
    <cellStyle name="Neutral 2 7 3" xfId="19929"/>
    <cellStyle name="Neutral 2 7 3 2" xfId="28421"/>
    <cellStyle name="Neutral 2 7 4" xfId="19930"/>
    <cellStyle name="Neutral 2 7 4 2" xfId="32505"/>
    <cellStyle name="Neutral 2 7 5" xfId="28419"/>
    <cellStyle name="Neutral 2 8" xfId="19931"/>
    <cellStyle name="Neutral 2 8 2" xfId="28422"/>
    <cellStyle name="Neutral 2 9" xfId="19932"/>
    <cellStyle name="Neutral 2 9 2" xfId="28423"/>
    <cellStyle name="Neutral 2_CEWH-TLM Accounting" xfId="19933"/>
    <cellStyle name="Neutral 3" xfId="19934"/>
    <cellStyle name="Neutral 3 2" xfId="19935"/>
    <cellStyle name="Neutral 3 2 2" xfId="28425"/>
    <cellStyle name="Neutral 3 3" xfId="19936"/>
    <cellStyle name="Neutral 3 3 2" xfId="28426"/>
    <cellStyle name="Neutral 3 4" xfId="19937"/>
    <cellStyle name="Neutral 3 4 2" xfId="32506"/>
    <cellStyle name="Neutral 3 5" xfId="19938"/>
    <cellStyle name="Neutral 3 6" xfId="28424"/>
    <cellStyle name="Neutral 3 7" xfId="62269"/>
    <cellStyle name="Neutral 4" xfId="19939"/>
    <cellStyle name="Neutral 4 10" xfId="19940"/>
    <cellStyle name="Neutral 4 11" xfId="28427"/>
    <cellStyle name="Neutral 4 12" xfId="62270"/>
    <cellStyle name="Neutral 4 2" xfId="19941"/>
    <cellStyle name="Neutral 4 2 2" xfId="19942"/>
    <cellStyle name="Neutral 4 2 2 2" xfId="28429"/>
    <cellStyle name="Neutral 4 2 3" xfId="19943"/>
    <cellStyle name="Neutral 4 2 3 2" xfId="28430"/>
    <cellStyle name="Neutral 4 2 4" xfId="19944"/>
    <cellStyle name="Neutral 4 2 4 2" xfId="32508"/>
    <cellStyle name="Neutral 4 2 5" xfId="28428"/>
    <cellStyle name="Neutral 4 3" xfId="19945"/>
    <cellStyle name="Neutral 4 3 2" xfId="19946"/>
    <cellStyle name="Neutral 4 3 2 2" xfId="28432"/>
    <cellStyle name="Neutral 4 3 3" xfId="19947"/>
    <cellStyle name="Neutral 4 3 3 2" xfId="28433"/>
    <cellStyle name="Neutral 4 3 4" xfId="19948"/>
    <cellStyle name="Neutral 4 3 4 2" xfId="32509"/>
    <cellStyle name="Neutral 4 3 5" xfId="28431"/>
    <cellStyle name="Neutral 4 4" xfId="19949"/>
    <cellStyle name="Neutral 4 4 2" xfId="19950"/>
    <cellStyle name="Neutral 4 4 2 2" xfId="28435"/>
    <cellStyle name="Neutral 4 4 3" xfId="19951"/>
    <cellStyle name="Neutral 4 4 3 2" xfId="28436"/>
    <cellStyle name="Neutral 4 4 4" xfId="19952"/>
    <cellStyle name="Neutral 4 4 4 2" xfId="32510"/>
    <cellStyle name="Neutral 4 4 5" xfId="28434"/>
    <cellStyle name="Neutral 4 5" xfId="19953"/>
    <cellStyle name="Neutral 4 5 2" xfId="28437"/>
    <cellStyle name="Neutral 4 6" xfId="19954"/>
    <cellStyle name="Neutral 4 6 2" xfId="28438"/>
    <cellStyle name="Neutral 4 7" xfId="19955"/>
    <cellStyle name="Neutral 4 7 2" xfId="28439"/>
    <cellStyle name="Neutral 4 8" xfId="19956"/>
    <cellStyle name="Neutral 4 8 2" xfId="32507"/>
    <cellStyle name="Neutral 4 9" xfId="19957"/>
    <cellStyle name="Neutral 4 9 2" xfId="34179"/>
    <cellStyle name="Neutral 5" xfId="19958"/>
    <cellStyle name="Neutral 5 2" xfId="19959"/>
    <cellStyle name="Neutral 5 2 2" xfId="28441"/>
    <cellStyle name="Neutral 5 3" xfId="19960"/>
    <cellStyle name="Neutral 5 3 2" xfId="28442"/>
    <cellStyle name="Neutral 5 4" xfId="19961"/>
    <cellStyle name="Neutral 5 4 2" xfId="32511"/>
    <cellStyle name="Neutral 5 5" xfId="28440"/>
    <cellStyle name="Neutral 5 6" xfId="62264"/>
    <cellStyle name="Neutral 6" xfId="19962"/>
    <cellStyle name="Neutral 6 2" xfId="19963"/>
    <cellStyle name="Neutral 6 2 2" xfId="28444"/>
    <cellStyle name="Neutral 6 3" xfId="19964"/>
    <cellStyle name="Neutral 6 3 2" xfId="28445"/>
    <cellStyle name="Neutral 6 4" xfId="19965"/>
    <cellStyle name="Neutral 6 4 2" xfId="32512"/>
    <cellStyle name="Neutral 6 5" xfId="28443"/>
    <cellStyle name="Neutral 7" xfId="19966"/>
    <cellStyle name="Neutral 7 2" xfId="19967"/>
    <cellStyle name="Neutral 7 2 2" xfId="28447"/>
    <cellStyle name="Neutral 7 3" xfId="19968"/>
    <cellStyle name="Neutral 7 3 2" xfId="28448"/>
    <cellStyle name="Neutral 7 4" xfId="19969"/>
    <cellStyle name="Neutral 7 4 2" xfId="32513"/>
    <cellStyle name="Neutral 7 5" xfId="28446"/>
    <cellStyle name="Neutral 8" xfId="19970"/>
    <cellStyle name="Neutral 8 2" xfId="19971"/>
    <cellStyle name="Neutral 8 2 2" xfId="28450"/>
    <cellStyle name="Neutral 8 3" xfId="19972"/>
    <cellStyle name="Neutral 8 3 2" xfId="28451"/>
    <cellStyle name="Neutral 8 4" xfId="19973"/>
    <cellStyle name="Neutral 8 4 2" xfId="32514"/>
    <cellStyle name="Neutral 8 5" xfId="28449"/>
    <cellStyle name="Neutral 9" xfId="19974"/>
    <cellStyle name="Neutral 9 2" xfId="19975"/>
    <cellStyle name="Neutral 9 2 2" xfId="28453"/>
    <cellStyle name="Neutral 9 3" xfId="19976"/>
    <cellStyle name="Neutral 9 3 2" xfId="28454"/>
    <cellStyle name="Neutral 9 4" xfId="19977"/>
    <cellStyle name="Neutral 9 4 2" xfId="32515"/>
    <cellStyle name="Neutral 9 5" xfId="28452"/>
    <cellStyle name="Normal" xfId="0" builtinId="0"/>
    <cellStyle name="Normal 10" xfId="19978"/>
    <cellStyle name="Normal 10 2" xfId="19979"/>
    <cellStyle name="Normal 10 2 2" xfId="19980"/>
    <cellStyle name="Normal 10 2 2 2" xfId="28457"/>
    <cellStyle name="Normal 10 2 2 3" xfId="62273"/>
    <cellStyle name="Normal 10 2 3" xfId="19981"/>
    <cellStyle name="Normal 10 2 3 2" xfId="19982"/>
    <cellStyle name="Normal 10 2 3 2 2" xfId="28459"/>
    <cellStyle name="Normal 10 2 3 3" xfId="19983"/>
    <cellStyle name="Normal 10 2 3 3 2" xfId="28460"/>
    <cellStyle name="Normal 10 2 3 4" xfId="19984"/>
    <cellStyle name="Normal 10 2 3 4 2" xfId="32516"/>
    <cellStyle name="Normal 10 2 3 5" xfId="28458"/>
    <cellStyle name="Normal 10 2 4" xfId="28456"/>
    <cellStyle name="Normal 10 2 5" xfId="62272"/>
    <cellStyle name="Normal 10 3" xfId="19985"/>
    <cellStyle name="Normal 10 3 2" xfId="19986"/>
    <cellStyle name="Normal 10 3 2 2" xfId="58209"/>
    <cellStyle name="Normal 10 3 2 3" xfId="62275"/>
    <cellStyle name="Normal 10 3 3" xfId="19987"/>
    <cellStyle name="Normal 10 3 3 2" xfId="62276"/>
    <cellStyle name="Normal 10 3 4" xfId="28461"/>
    <cellStyle name="Normal 10 3 5" xfId="62274"/>
    <cellStyle name="Normal 10 4" xfId="19988"/>
    <cellStyle name="Normal 10 4 2" xfId="19989"/>
    <cellStyle name="Normal 10 4 2 2" xfId="28463"/>
    <cellStyle name="Normal 10 4 3" xfId="19990"/>
    <cellStyle name="Normal 10 4 3 2" xfId="19991"/>
    <cellStyle name="Normal 10 4 3 2 2" xfId="58103"/>
    <cellStyle name="Normal 10 4 3 3" xfId="28464"/>
    <cellStyle name="Normal 10 4 4" xfId="19992"/>
    <cellStyle name="Normal 10 4 4 2" xfId="32517"/>
    <cellStyle name="Normal 10 4 5" xfId="28462"/>
    <cellStyle name="Normal 10 5" xfId="19993"/>
    <cellStyle name="Normal 10 5 2" xfId="57952"/>
    <cellStyle name="Normal 10 6" xfId="28455"/>
    <cellStyle name="Normal 10 7" xfId="62271"/>
    <cellStyle name="Normal 10_CEWH-TLM Accounting" xfId="19994"/>
    <cellStyle name="Normal 11" xfId="19995"/>
    <cellStyle name="Normal 11 2" xfId="19996"/>
    <cellStyle name="Normal 11 2 2" xfId="19997"/>
    <cellStyle name="Normal 11 2 2 2" xfId="19998"/>
    <cellStyle name="Normal 11 2 2 2 2" xfId="57953"/>
    <cellStyle name="Normal 11 2 2 3" xfId="19999"/>
    <cellStyle name="Normal 11 2 2 3 2" xfId="57954"/>
    <cellStyle name="Normal 11 2 2 4" xfId="28467"/>
    <cellStyle name="Normal 11 2 3" xfId="20000"/>
    <cellStyle name="Normal 11 2 3 2" xfId="28468"/>
    <cellStyle name="Normal 11 2 4" xfId="20001"/>
    <cellStyle name="Normal 11 2 4 2" xfId="28469"/>
    <cellStyle name="Normal 11 2 5" xfId="20002"/>
    <cellStyle name="Normal 11 2 5 2" xfId="32519"/>
    <cellStyle name="Normal 11 2 6" xfId="28466"/>
    <cellStyle name="Normal 11 2 7" xfId="62278"/>
    <cellStyle name="Normal 11 3" xfId="20003"/>
    <cellStyle name="Normal 11 3 2" xfId="28470"/>
    <cellStyle name="Normal 11 3 3" xfId="62279"/>
    <cellStyle name="Normal 11 4" xfId="20004"/>
    <cellStyle name="Normal 11 4 2" xfId="32518"/>
    <cellStyle name="Normal 11 5" xfId="28465"/>
    <cellStyle name="Normal 11 6" xfId="62277"/>
    <cellStyle name="Normal 11_CEWH-TLM Accounting" xfId="20005"/>
    <cellStyle name="Normal 12" xfId="20006"/>
    <cellStyle name="Normal 12 2" xfId="20007"/>
    <cellStyle name="Normal 12 2 2" xfId="20008"/>
    <cellStyle name="Normal 12 2 2 2" xfId="28473"/>
    <cellStyle name="Normal 12 2 3" xfId="20009"/>
    <cellStyle name="Normal 12 2 3 2" xfId="28474"/>
    <cellStyle name="Normal 12 2 4" xfId="20010"/>
    <cellStyle name="Normal 12 2 4 2" xfId="28475"/>
    <cellStyle name="Normal 12 2 5" xfId="20011"/>
    <cellStyle name="Normal 12 2 5 2" xfId="32521"/>
    <cellStyle name="Normal 12 2 6" xfId="28472"/>
    <cellStyle name="Normal 12 2 7" xfId="62281"/>
    <cellStyle name="Normal 12 3" xfId="20012"/>
    <cellStyle name="Normal 12 3 2" xfId="28476"/>
    <cellStyle name="Normal 12 4" xfId="20013"/>
    <cellStyle name="Normal 12 4 2" xfId="32520"/>
    <cellStyle name="Normal 12 5" xfId="28471"/>
    <cellStyle name="Normal 12 6" xfId="62280"/>
    <cellStyle name="Normal 12_CEWH-TLM Accounting" xfId="20014"/>
    <cellStyle name="Normal 13" xfId="20015"/>
    <cellStyle name="Normal 13 2" xfId="20016"/>
    <cellStyle name="Normal 13 2 2" xfId="20017"/>
    <cellStyle name="Normal 13 2 2 2" xfId="28479"/>
    <cellStyle name="Normal 13 2 3" xfId="20018"/>
    <cellStyle name="Normal 13 2 3 2" xfId="28480"/>
    <cellStyle name="Normal 13 2 4" xfId="20019"/>
    <cellStyle name="Normal 13 2 4 2" xfId="28481"/>
    <cellStyle name="Normal 13 2 5" xfId="20020"/>
    <cellStyle name="Normal 13 2 5 2" xfId="32522"/>
    <cellStyle name="Normal 13 2 6" xfId="28478"/>
    <cellStyle name="Normal 13 2 7" xfId="62283"/>
    <cellStyle name="Normal 13 3" xfId="20021"/>
    <cellStyle name="Normal 13 3 2" xfId="57955"/>
    <cellStyle name="Normal 13 4" xfId="28477"/>
    <cellStyle name="Normal 13 5" xfId="62282"/>
    <cellStyle name="Normal 14" xfId="20022"/>
    <cellStyle name="Normal 14 2" xfId="20023"/>
    <cellStyle name="Normal 14 2 2" xfId="20024"/>
    <cellStyle name="Normal 14 2 2 2" xfId="28484"/>
    <cellStyle name="Normal 14 2 3" xfId="20025"/>
    <cellStyle name="Normal 14 2 3 2" xfId="28485"/>
    <cellStyle name="Normal 14 2 4" xfId="20026"/>
    <cellStyle name="Normal 14 2 4 2" xfId="32524"/>
    <cellStyle name="Normal 14 2 5" xfId="28483"/>
    <cellStyle name="Normal 14 3" xfId="20027"/>
    <cellStyle name="Normal 14 3 2" xfId="28486"/>
    <cellStyle name="Normal 14 4" xfId="20028"/>
    <cellStyle name="Normal 14 4 2" xfId="28487"/>
    <cellStyle name="Normal 14 5" xfId="20029"/>
    <cellStyle name="Normal 14 5 2" xfId="28488"/>
    <cellStyle name="Normal 14 6" xfId="20030"/>
    <cellStyle name="Normal 14 6 2" xfId="32523"/>
    <cellStyle name="Normal 14 7" xfId="20031"/>
    <cellStyle name="Normal 14 8" xfId="28482"/>
    <cellStyle name="Normal 14 9" xfId="62284"/>
    <cellStyle name="Normal 15" xfId="20032"/>
    <cellStyle name="Normal 15 2" xfId="20033"/>
    <cellStyle name="Normal 15 2 2" xfId="20034"/>
    <cellStyle name="Normal 15 2 2 2" xfId="28491"/>
    <cellStyle name="Normal 15 2 3" xfId="20035"/>
    <cellStyle name="Normal 15 2 3 2" xfId="28492"/>
    <cellStyle name="Normal 15 2 4" xfId="20036"/>
    <cellStyle name="Normal 15 2 4 2" xfId="32526"/>
    <cellStyle name="Normal 15 2 5" xfId="28490"/>
    <cellStyle name="Normal 15 2 6" xfId="57956"/>
    <cellStyle name="Normal 15 3" xfId="20037"/>
    <cellStyle name="Normal 15 3 2" xfId="28493"/>
    <cellStyle name="Normal 15 4" xfId="20038"/>
    <cellStyle name="Normal 15 4 2" xfId="28494"/>
    <cellStyle name="Normal 15 5" xfId="20039"/>
    <cellStyle name="Normal 15 5 2" xfId="32525"/>
    <cellStyle name="Normal 15 6" xfId="20040"/>
    <cellStyle name="Normal 15 7" xfId="28489"/>
    <cellStyle name="Normal 16" xfId="20041"/>
    <cellStyle name="Normal 16 2" xfId="20042"/>
    <cellStyle name="Normal 16 2 2" xfId="20043"/>
    <cellStyle name="Normal 16 2 2 2" xfId="28497"/>
    <cellStyle name="Normal 16 2 3" xfId="20044"/>
    <cellStyle name="Normal 16 2 3 2" xfId="28498"/>
    <cellStyle name="Normal 16 2 4" xfId="20045"/>
    <cellStyle name="Normal 16 2 4 2" xfId="32528"/>
    <cellStyle name="Normal 16 2 5" xfId="28496"/>
    <cellStyle name="Normal 16 2 6" xfId="57957"/>
    <cellStyle name="Normal 16 3" xfId="20046"/>
    <cellStyle name="Normal 16 3 2" xfId="28499"/>
    <cellStyle name="Normal 16 4" xfId="20047"/>
    <cellStyle name="Normal 16 4 2" xfId="28500"/>
    <cellStyle name="Normal 16 5" xfId="20048"/>
    <cellStyle name="Normal 16 5 2" xfId="32527"/>
    <cellStyle name="Normal 16 6" xfId="20049"/>
    <cellStyle name="Normal 16 7" xfId="28495"/>
    <cellStyle name="Normal 17" xfId="20050"/>
    <cellStyle name="Normal 17 2" xfId="20051"/>
    <cellStyle name="Normal 17 2 2" xfId="28502"/>
    <cellStyle name="Normal 17 2 3" xfId="57958"/>
    <cellStyle name="Normal 17 3" xfId="20052"/>
    <cellStyle name="Normal 17 3 2" xfId="28503"/>
    <cellStyle name="Normal 17 4" xfId="20053"/>
    <cellStyle name="Normal 17 4 2" xfId="32529"/>
    <cellStyle name="Normal 17 5" xfId="20054"/>
    <cellStyle name="Normal 17 6" xfId="28501"/>
    <cellStyle name="Normal 18" xfId="20055"/>
    <cellStyle name="Normal 18 2" xfId="20056"/>
    <cellStyle name="Normal 18 2 2" xfId="57959"/>
    <cellStyle name="Normal 18 3" xfId="23136"/>
    <cellStyle name="Normal 19" xfId="20057"/>
    <cellStyle name="Normal 19 2" xfId="57960"/>
    <cellStyle name="Normal 2" xfId="1"/>
    <cellStyle name="Normal 2 10" xfId="50"/>
    <cellStyle name="Normal 2 11" xfId="42"/>
    <cellStyle name="Normal 2 2" xfId="20059"/>
    <cellStyle name="Normal 2 2 2" xfId="20060"/>
    <cellStyle name="Normal 2 2 2 2" xfId="20061"/>
    <cellStyle name="Normal 2 2 2 2 2" xfId="28507"/>
    <cellStyle name="Normal 2 2 2 2 3" xfId="62288"/>
    <cellStyle name="Normal 2 2 2 3" xfId="20062"/>
    <cellStyle name="Normal 2 2 2 3 2" xfId="20063"/>
    <cellStyle name="Normal 2 2 2 3 3" xfId="28508"/>
    <cellStyle name="Normal 2 2 2 3 4" xfId="62289"/>
    <cellStyle name="Normal 2 2 2 4" xfId="20064"/>
    <cellStyle name="Normal 2 2 2 4 2" xfId="20065"/>
    <cellStyle name="Normal 2 2 2 4 3" xfId="32531"/>
    <cellStyle name="Normal 2 2 2 4 4" xfId="62290"/>
    <cellStyle name="Normal 2 2 2 5" xfId="20066"/>
    <cellStyle name="Normal 2 2 2 6" xfId="28506"/>
    <cellStyle name="Normal 2 2 2 7" xfId="57963"/>
    <cellStyle name="Normal 2 2 2 8" xfId="62287"/>
    <cellStyle name="Normal 2 2 3" xfId="20067"/>
    <cellStyle name="Normal 2 2 3 2" xfId="20068"/>
    <cellStyle name="Normal 2 2 3 2 2" xfId="20069"/>
    <cellStyle name="Normal 2 2 3 2 3" xfId="28510"/>
    <cellStyle name="Normal 2 2 3 2 4" xfId="62292"/>
    <cellStyle name="Normal 2 2 3 3" xfId="20070"/>
    <cellStyle name="Normal 2 2 3 3 2" xfId="20071"/>
    <cellStyle name="Normal 2 2 3 3 3" xfId="28511"/>
    <cellStyle name="Normal 2 2 3 3 4" xfId="62293"/>
    <cellStyle name="Normal 2 2 3 4" xfId="20072"/>
    <cellStyle name="Normal 2 2 3 4 2" xfId="32532"/>
    <cellStyle name="Normal 2 2 3 5" xfId="20073"/>
    <cellStyle name="Normal 2 2 3 6" xfId="20074"/>
    <cellStyle name="Normal 2 2 3 7" xfId="28509"/>
    <cellStyle name="Normal 2 2 3 8" xfId="62291"/>
    <cellStyle name="Normal 2 2 4" xfId="20075"/>
    <cellStyle name="Normal 2 2 4 2" xfId="57964"/>
    <cellStyle name="Normal 2 2 5" xfId="20076"/>
    <cellStyle name="Normal 2 2 5 2" xfId="57965"/>
    <cellStyle name="Normal 2 2 6" xfId="28505"/>
    <cellStyle name="Normal 2 2 7" xfId="57962"/>
    <cellStyle name="Normal 2 2 8" xfId="62286"/>
    <cellStyle name="Normal 2 2_ PDR" xfId="20077"/>
    <cellStyle name="Normal 2 3" xfId="20078"/>
    <cellStyle name="Normal 2 3 2" xfId="20079"/>
    <cellStyle name="Normal 2 3 2 2" xfId="28513"/>
    <cellStyle name="Normal 2 3 2 3" xfId="62295"/>
    <cellStyle name="Normal 2 3 3" xfId="53770"/>
    <cellStyle name="Normal 2 3 4" xfId="28512"/>
    <cellStyle name="Normal 2 3 5" xfId="62294"/>
    <cellStyle name="Normal 2 4" xfId="20080"/>
    <cellStyle name="Normal 2 4 2" xfId="28514"/>
    <cellStyle name="Normal 2 4 3" xfId="62296"/>
    <cellStyle name="Normal 2 5" xfId="20081"/>
    <cellStyle name="Normal 2 5 2" xfId="32530"/>
    <cellStyle name="Normal 2 6" xfId="28504"/>
    <cellStyle name="Normal 2 7" xfId="57961"/>
    <cellStyle name="Normal 2 8" xfId="62285"/>
    <cellStyle name="Normal 2 9" xfId="20058"/>
    <cellStyle name="Normal 2_ PDR" xfId="20082"/>
    <cellStyle name="Normal 20" xfId="20083"/>
    <cellStyle name="Normal 20 2" xfId="57966"/>
    <cellStyle name="Normal 21" xfId="20084"/>
    <cellStyle name="Normal 21 2" xfId="57967"/>
    <cellStyle name="Normal 22" xfId="20085"/>
    <cellStyle name="Normal 22 2" xfId="57968"/>
    <cellStyle name="Normal 23" xfId="20086"/>
    <cellStyle name="Normal 23 2" xfId="57969"/>
    <cellStyle name="Normal 24" xfId="23036"/>
    <cellStyle name="Normal 25" xfId="23076"/>
    <cellStyle name="Normal 26" xfId="23086"/>
    <cellStyle name="Normal 27" xfId="23084"/>
    <cellStyle name="Normal 28" xfId="23080"/>
    <cellStyle name="Normal 29" xfId="23082"/>
    <cellStyle name="Normal 3" xfId="44"/>
    <cellStyle name="Normal 3 10" xfId="49"/>
    <cellStyle name="Normal 3 2" xfId="52"/>
    <cellStyle name="Normal 3 2 2" xfId="20089"/>
    <cellStyle name="Normal 3 2 2 2" xfId="20090"/>
    <cellStyle name="Normal 3 2 2 2 2" xfId="57834"/>
    <cellStyle name="Normal 3 2 2 2 3" xfId="28518"/>
    <cellStyle name="Normal 3 2 2 3" xfId="20091"/>
    <cellStyle name="Normal 3 2 2 3 2" xfId="32533"/>
    <cellStyle name="Normal 3 2 2 4" xfId="28517"/>
    <cellStyle name="Normal 3 2 2 5" xfId="62299"/>
    <cellStyle name="Normal 3 2 3" xfId="20092"/>
    <cellStyle name="Normal 3 2 3 2" xfId="20093"/>
    <cellStyle name="Normal 3 2 3 2 2" xfId="28520"/>
    <cellStyle name="Normal 3 2 3 3" xfId="20094"/>
    <cellStyle name="Normal 3 2 3 3 2" xfId="28521"/>
    <cellStyle name="Normal 3 2 3 4" xfId="20095"/>
    <cellStyle name="Normal 3 2 3 4 2" xfId="32534"/>
    <cellStyle name="Normal 3 2 3 5" xfId="20096"/>
    <cellStyle name="Normal 3 2 3 6" xfId="28519"/>
    <cellStyle name="Normal 3 2 3 7" xfId="62300"/>
    <cellStyle name="Normal 3 2 4" xfId="28516"/>
    <cellStyle name="Normal 3 2 5" xfId="62298"/>
    <cellStyle name="Normal 3 2 6" xfId="20088"/>
    <cellStyle name="Normal 3 3" xfId="20097"/>
    <cellStyle name="Normal 3 3 2" xfId="53774"/>
    <cellStyle name="Normal 3 3 3" xfId="28522"/>
    <cellStyle name="Normal 3 3 4" xfId="62301"/>
    <cellStyle name="Normal 3 4" xfId="20098"/>
    <cellStyle name="Normal 3 4 2" xfId="20099"/>
    <cellStyle name="Normal 3 4 2 2" xfId="53775"/>
    <cellStyle name="Normal 3 4 2 3" xfId="28524"/>
    <cellStyle name="Normal 3 4 3" xfId="20100"/>
    <cellStyle name="Normal 3 4 3 2" xfId="28525"/>
    <cellStyle name="Normal 3 4 4" xfId="20101"/>
    <cellStyle name="Normal 3 4 4 2" xfId="32535"/>
    <cellStyle name="Normal 3 4 5" xfId="20102"/>
    <cellStyle name="Normal 3 4 6" xfId="28523"/>
    <cellStyle name="Normal 3 4 7" xfId="62302"/>
    <cellStyle name="Normal 3 5" xfId="53772"/>
    <cellStyle name="Normal 3 6" xfId="28515"/>
    <cellStyle name="Normal 3 7" xfId="62297"/>
    <cellStyle name="Normal 3 8" xfId="20087"/>
    <cellStyle name="Normal 3 9" xfId="55"/>
    <cellStyle name="Normal 3_ PDR" xfId="20103"/>
    <cellStyle name="Normal 30" xfId="23078"/>
    <cellStyle name="Normal 31" xfId="23083"/>
    <cellStyle name="Normal 32" xfId="23077"/>
    <cellStyle name="Normal 33" xfId="23105"/>
    <cellStyle name="Normal 34" xfId="57835"/>
    <cellStyle name="Normal 35" xfId="58211"/>
    <cellStyle name="Normal 36" xfId="58213"/>
    <cellStyle name="Normal 37" xfId="58227"/>
    <cellStyle name="Normal 38" xfId="58241"/>
    <cellStyle name="Normal 39" xfId="62688"/>
    <cellStyle name="Normal 4" xfId="51"/>
    <cellStyle name="Normal 4 2" xfId="20105"/>
    <cellStyle name="Normal 4 2 2" xfId="20106"/>
    <cellStyle name="Normal 4 2 2 2" xfId="28528"/>
    <cellStyle name="Normal 4 2 2 3" xfId="62305"/>
    <cellStyle name="Normal 4 2 3" xfId="20107"/>
    <cellStyle name="Normal 4 2 3 2" xfId="20108"/>
    <cellStyle name="Normal 4 2 3 2 2" xfId="28530"/>
    <cellStyle name="Normal 4 2 3 3" xfId="20109"/>
    <cellStyle name="Normal 4 2 3 3 2" xfId="28531"/>
    <cellStyle name="Normal 4 2 3 4" xfId="20110"/>
    <cellStyle name="Normal 4 2 3 4 2" xfId="32536"/>
    <cellStyle name="Normal 4 2 3 5" xfId="28529"/>
    <cellStyle name="Normal 4 2 4" xfId="28527"/>
    <cellStyle name="Normal 4 2 5" xfId="62304"/>
    <cellStyle name="Normal 4 2_Data" xfId="20111"/>
    <cellStyle name="Normal 4 3" xfId="20112"/>
    <cellStyle name="Normal 4 3 2" xfId="28532"/>
    <cellStyle name="Normal 4 3 3" xfId="62306"/>
    <cellStyle name="Normal 4 4" xfId="20113"/>
    <cellStyle name="Normal 4 4 2" xfId="62307"/>
    <cellStyle name="Normal 4 5" xfId="28526"/>
    <cellStyle name="Normal 4 6" xfId="62303"/>
    <cellStyle name="Normal 4 7" xfId="20104"/>
    <cellStyle name="Normal 4_CEWH-TLM Accounting" xfId="20114"/>
    <cellStyle name="Normal 40" xfId="62702"/>
    <cellStyle name="Normal 41" xfId="62716"/>
    <cellStyle name="Normal 42" xfId="62730"/>
    <cellStyle name="Normal 43" xfId="62744"/>
    <cellStyle name="Normal 44" xfId="62758"/>
    <cellStyle name="Normal 45" xfId="62772"/>
    <cellStyle name="Normal 46" xfId="62773"/>
    <cellStyle name="Normal 47" xfId="62800"/>
    <cellStyle name="Normal 48" xfId="62814"/>
    <cellStyle name="Normal 49" xfId="62828"/>
    <cellStyle name="Normal 5" xfId="20115"/>
    <cellStyle name="Normal 5 2" xfId="20116"/>
    <cellStyle name="Normal 5 2 2" xfId="20117"/>
    <cellStyle name="Normal 5 2 2 2" xfId="20118"/>
    <cellStyle name="Normal 5 2 2 2 2" xfId="28536"/>
    <cellStyle name="Normal 5 2 2 3" xfId="20119"/>
    <cellStyle name="Normal 5 2 2 3 2" xfId="28537"/>
    <cellStyle name="Normal 5 2 2 4" xfId="20120"/>
    <cellStyle name="Normal 5 2 2 4 2" xfId="32537"/>
    <cellStyle name="Normal 5 2 2 5" xfId="28535"/>
    <cellStyle name="Normal 5 2 3" xfId="28534"/>
    <cellStyle name="Normal 5 2 4" xfId="62309"/>
    <cellStyle name="Normal 5 3" xfId="28533"/>
    <cellStyle name="Normal 5 4" xfId="62308"/>
    <cellStyle name="Normal 50" xfId="62842"/>
    <cellStyle name="Normal 51" xfId="62856"/>
    <cellStyle name="Normal 52" xfId="62870"/>
    <cellStyle name="Normal 53" xfId="62884"/>
    <cellStyle name="Normal 54" xfId="62892"/>
    <cellStyle name="Normal 55" xfId="62890"/>
    <cellStyle name="Normal 56" xfId="62887"/>
    <cellStyle name="Normal 57" xfId="62889"/>
    <cellStyle name="Normal 58" xfId="62885"/>
    <cellStyle name="Normal 59" xfId="62957"/>
    <cellStyle name="Normal 6" xfId="20121"/>
    <cellStyle name="Normal 6 2" xfId="20122"/>
    <cellStyle name="Normal 6 2 2" xfId="20123"/>
    <cellStyle name="Normal 6 2 2 2" xfId="28540"/>
    <cellStyle name="Normal 6 2 2 3" xfId="62312"/>
    <cellStyle name="Normal 6 2 3" xfId="20124"/>
    <cellStyle name="Normal 6 2 3 2" xfId="20125"/>
    <cellStyle name="Normal 6 2 3 2 2" xfId="28542"/>
    <cellStyle name="Normal 6 2 3 3" xfId="20126"/>
    <cellStyle name="Normal 6 2 3 3 2" xfId="28543"/>
    <cellStyle name="Normal 6 2 3 4" xfId="20127"/>
    <cellStyle name="Normal 6 2 3 4 2" xfId="32538"/>
    <cellStyle name="Normal 6 2 3 5" xfId="28541"/>
    <cellStyle name="Normal 6 2 4" xfId="28539"/>
    <cellStyle name="Normal 6 2 5" xfId="62311"/>
    <cellStyle name="Normal 6 3" xfId="20128"/>
    <cellStyle name="Normal 6 3 2" xfId="28544"/>
    <cellStyle name="Normal 6 3 3" xfId="62313"/>
    <cellStyle name="Normal 6 4" xfId="49309"/>
    <cellStyle name="Normal 6 5" xfId="28538"/>
    <cellStyle name="Normal 6 6" xfId="62310"/>
    <cellStyle name="Normal 6_CEWH-TLM Accounting" xfId="20129"/>
    <cellStyle name="Normal 60" xfId="62982"/>
    <cellStyle name="Normal 61" xfId="62996"/>
    <cellStyle name="Normal 62" xfId="62998"/>
    <cellStyle name="Normal 63" xfId="63024"/>
    <cellStyle name="Normal 64" xfId="63038"/>
    <cellStyle name="Normal 65" xfId="63053"/>
    <cellStyle name="Normal 66" xfId="63067"/>
    <cellStyle name="Normal 67" xfId="63069"/>
    <cellStyle name="Normal 68" xfId="63095"/>
    <cellStyle name="Normal 69" xfId="63096"/>
    <cellStyle name="Normal 7" xfId="20130"/>
    <cellStyle name="Normal 7 2" xfId="20131"/>
    <cellStyle name="Normal 7 2 2" xfId="20132"/>
    <cellStyle name="Normal 7 2 2 2" xfId="20133"/>
    <cellStyle name="Normal 7 2 2 2 2" xfId="20134"/>
    <cellStyle name="Normal 7 2 2 2 2 2" xfId="28549"/>
    <cellStyle name="Normal 7 2 2 2 3" xfId="20135"/>
    <cellStyle name="Normal 7 2 2 2 3 2" xfId="28550"/>
    <cellStyle name="Normal 7 2 2 2 4" xfId="20136"/>
    <cellStyle name="Normal 7 2 2 2 4 2" xfId="32539"/>
    <cellStyle name="Normal 7 2 2 2 5" xfId="28548"/>
    <cellStyle name="Normal 7 2 2 3" xfId="28547"/>
    <cellStyle name="Normal 7 2 2 4" xfId="62316"/>
    <cellStyle name="Normal 7 2 3" xfId="28546"/>
    <cellStyle name="Normal 7 2 4" xfId="62315"/>
    <cellStyle name="Normal 7 3" xfId="20137"/>
    <cellStyle name="Normal 7 3 2" xfId="28551"/>
    <cellStyle name="Normal 7 3 3" xfId="62317"/>
    <cellStyle name="Normal 7 4" xfId="28545"/>
    <cellStyle name="Normal 7 5" xfId="62314"/>
    <cellStyle name="Normal 7_CEWH-TLM Accounting" xfId="20138"/>
    <cellStyle name="Normal 70" xfId="63110"/>
    <cellStyle name="Normal 71" xfId="56"/>
    <cellStyle name="Normal 72" xfId="45"/>
    <cellStyle name="Normal 8" xfId="20139"/>
    <cellStyle name="Normal 8 2" xfId="20140"/>
    <cellStyle name="Normal 8 2 2" xfId="20141"/>
    <cellStyle name="Normal 8 2 2 2" xfId="20142"/>
    <cellStyle name="Normal 8 2 2 2 2" xfId="20143"/>
    <cellStyle name="Normal 8 2 2 2 2 2" xfId="28556"/>
    <cellStyle name="Normal 8 2 2 2 3" xfId="20144"/>
    <cellStyle name="Normal 8 2 2 2 3 2" xfId="28557"/>
    <cellStyle name="Normal 8 2 2 2 4" xfId="20145"/>
    <cellStyle name="Normal 8 2 2 2 4 2" xfId="32540"/>
    <cellStyle name="Normal 8 2 2 2 5" xfId="28555"/>
    <cellStyle name="Normal 8 2 2 3" xfId="28554"/>
    <cellStyle name="Normal 8 2 2 4" xfId="62320"/>
    <cellStyle name="Normal 8 2 3" xfId="28553"/>
    <cellStyle name="Normal 8 2 4" xfId="62319"/>
    <cellStyle name="Normal 8 3" xfId="20146"/>
    <cellStyle name="Normal 8 3 2" xfId="28558"/>
    <cellStyle name="Normal 8 3 3" xfId="62321"/>
    <cellStyle name="Normal 8 4" xfId="20147"/>
    <cellStyle name="Normal 8 4 2" xfId="57970"/>
    <cellStyle name="Normal 8 5" xfId="28552"/>
    <cellStyle name="Normal 8 6" xfId="62318"/>
    <cellStyle name="Normal 8_CEWH-TLM Accounting" xfId="20148"/>
    <cellStyle name="Normal 9" xfId="20149"/>
    <cellStyle name="Normal 9 2" xfId="20150"/>
    <cellStyle name="Normal 9 2 2" xfId="20151"/>
    <cellStyle name="Normal 9 2 2 2" xfId="20152"/>
    <cellStyle name="Normal 9 2 2 2 2" xfId="20153"/>
    <cellStyle name="Normal 9 2 2 2 2 2" xfId="28563"/>
    <cellStyle name="Normal 9 2 2 2 3" xfId="20154"/>
    <cellStyle name="Normal 9 2 2 2 3 2" xfId="28564"/>
    <cellStyle name="Normal 9 2 2 2 4" xfId="20155"/>
    <cellStyle name="Normal 9 2 2 2 4 2" xfId="32541"/>
    <cellStyle name="Normal 9 2 2 2 5" xfId="28562"/>
    <cellStyle name="Normal 9 2 2 3" xfId="28561"/>
    <cellStyle name="Normal 9 2 2 4" xfId="62324"/>
    <cellStyle name="Normal 9 2 3" xfId="28560"/>
    <cellStyle name="Normal 9 2 4" xfId="62323"/>
    <cellStyle name="Normal 9 3" xfId="20156"/>
    <cellStyle name="Normal 9 3 2" xfId="20157"/>
    <cellStyle name="Normal 9 3 2 2" xfId="28566"/>
    <cellStyle name="Normal 9 3 3" xfId="20158"/>
    <cellStyle name="Normal 9 3 3 2" xfId="57971"/>
    <cellStyle name="Normal 9 3 4" xfId="28565"/>
    <cellStyle name="Normal 9 3 5" xfId="62325"/>
    <cellStyle name="Normal 9 3_Input &amp; Calculations" xfId="20159"/>
    <cellStyle name="Normal 9 4" xfId="20160"/>
    <cellStyle name="Normal 9 4 2" xfId="20161"/>
    <cellStyle name="Normal 9 4 2 2" xfId="28568"/>
    <cellStyle name="Normal 9 4 3" xfId="20162"/>
    <cellStyle name="Normal 9 4 3 2" xfId="28569"/>
    <cellStyle name="Normal 9 4 4" xfId="20163"/>
    <cellStyle name="Normal 9 4 4 2" xfId="32542"/>
    <cellStyle name="Normal 9 4 5" xfId="28567"/>
    <cellStyle name="Normal 9 5" xfId="20164"/>
    <cellStyle name="Normal 9 5 2" xfId="57972"/>
    <cellStyle name="Normal 9 6" xfId="28559"/>
    <cellStyle name="Normal 9 7" xfId="62322"/>
    <cellStyle name="Normal 9_CEWH-TLM Accounting" xfId="20165"/>
    <cellStyle name="Note 10" xfId="20166"/>
    <cellStyle name="Note 10 2" xfId="20167"/>
    <cellStyle name="Note 10 2 2" xfId="20168"/>
    <cellStyle name="Note 10 2 2 2" xfId="20169"/>
    <cellStyle name="Note 10 2 2 2 2" xfId="28573"/>
    <cellStyle name="Note 10 2 2 3" xfId="20170"/>
    <cellStyle name="Note 10 2 2 3 2" xfId="28574"/>
    <cellStyle name="Note 10 2 2 4" xfId="20171"/>
    <cellStyle name="Note 10 2 2 4 2" xfId="32545"/>
    <cellStyle name="Note 10 2 2 5" xfId="28572"/>
    <cellStyle name="Note 10 2 3" xfId="20172"/>
    <cellStyle name="Note 10 2 3 2" xfId="20173"/>
    <cellStyle name="Note 10 2 3 2 2" xfId="28576"/>
    <cellStyle name="Note 10 2 3 3" xfId="20174"/>
    <cellStyle name="Note 10 2 3 3 2" xfId="28577"/>
    <cellStyle name="Note 10 2 3 4" xfId="20175"/>
    <cellStyle name="Note 10 2 3 4 2" xfId="32546"/>
    <cellStyle name="Note 10 2 3 5" xfId="28575"/>
    <cellStyle name="Note 10 2 4" xfId="20176"/>
    <cellStyle name="Note 10 2 4 2" xfId="28578"/>
    <cellStyle name="Note 10 2 5" xfId="20177"/>
    <cellStyle name="Note 10 2 5 2" xfId="28579"/>
    <cellStyle name="Note 10 2 6" xfId="20178"/>
    <cellStyle name="Note 10 2 6 2" xfId="32544"/>
    <cellStyle name="Note 10 2 7" xfId="28571"/>
    <cellStyle name="Note 10 3" xfId="20179"/>
    <cellStyle name="Note 10 3 2" xfId="20180"/>
    <cellStyle name="Note 10 3 2 2" xfId="28581"/>
    <cellStyle name="Note 10 3 3" xfId="20181"/>
    <cellStyle name="Note 10 3 3 2" xfId="28582"/>
    <cellStyle name="Note 10 3 4" xfId="20182"/>
    <cellStyle name="Note 10 3 4 2" xfId="32547"/>
    <cellStyle name="Note 10 3 5" xfId="28580"/>
    <cellStyle name="Note 10 4" xfId="20183"/>
    <cellStyle name="Note 10 4 2" xfId="20184"/>
    <cellStyle name="Note 10 4 2 2" xfId="28584"/>
    <cellStyle name="Note 10 4 3" xfId="20185"/>
    <cellStyle name="Note 10 4 3 2" xfId="28585"/>
    <cellStyle name="Note 10 4 4" xfId="20186"/>
    <cellStyle name="Note 10 4 4 2" xfId="32548"/>
    <cellStyle name="Note 10 4 5" xfId="28583"/>
    <cellStyle name="Note 10 5" xfId="20187"/>
    <cellStyle name="Note 10 5 2" xfId="28586"/>
    <cellStyle name="Note 10 6" xfId="20188"/>
    <cellStyle name="Note 10 6 2" xfId="28587"/>
    <cellStyle name="Note 10 7" xfId="20189"/>
    <cellStyle name="Note 10 7 2" xfId="32543"/>
    <cellStyle name="Note 10 8" xfId="28570"/>
    <cellStyle name="Note 11" xfId="20190"/>
    <cellStyle name="Note 11 2" xfId="20191"/>
    <cellStyle name="Note 11 2 2" xfId="20192"/>
    <cellStyle name="Note 11 2 2 2" xfId="20193"/>
    <cellStyle name="Note 11 2 2 2 2" xfId="28591"/>
    <cellStyle name="Note 11 2 2 3" xfId="20194"/>
    <cellStyle name="Note 11 2 2 3 2" xfId="28592"/>
    <cellStyle name="Note 11 2 2 4" xfId="20195"/>
    <cellStyle name="Note 11 2 2 4 2" xfId="32551"/>
    <cellStyle name="Note 11 2 2 5" xfId="28590"/>
    <cellStyle name="Note 11 2 3" xfId="20196"/>
    <cellStyle name="Note 11 2 3 2" xfId="20197"/>
    <cellStyle name="Note 11 2 3 2 2" xfId="28594"/>
    <cellStyle name="Note 11 2 3 3" xfId="20198"/>
    <cellStyle name="Note 11 2 3 3 2" xfId="28595"/>
    <cellStyle name="Note 11 2 3 4" xfId="20199"/>
    <cellStyle name="Note 11 2 3 4 2" xfId="32552"/>
    <cellStyle name="Note 11 2 3 5" xfId="28593"/>
    <cellStyle name="Note 11 2 4" xfId="20200"/>
    <cellStyle name="Note 11 2 4 2" xfId="28596"/>
    <cellStyle name="Note 11 2 5" xfId="20201"/>
    <cellStyle name="Note 11 2 5 2" xfId="28597"/>
    <cellStyle name="Note 11 2 6" xfId="20202"/>
    <cellStyle name="Note 11 2 6 2" xfId="32550"/>
    <cellStyle name="Note 11 2 7" xfId="28589"/>
    <cellStyle name="Note 11 3" xfId="20203"/>
    <cellStyle name="Note 11 3 2" xfId="20204"/>
    <cellStyle name="Note 11 3 2 2" xfId="28599"/>
    <cellStyle name="Note 11 3 3" xfId="20205"/>
    <cellStyle name="Note 11 3 3 2" xfId="28600"/>
    <cellStyle name="Note 11 3 4" xfId="20206"/>
    <cellStyle name="Note 11 3 4 2" xfId="32553"/>
    <cellStyle name="Note 11 3 5" xfId="28598"/>
    <cellStyle name="Note 11 4" xfId="20207"/>
    <cellStyle name="Note 11 4 2" xfId="20208"/>
    <cellStyle name="Note 11 4 2 2" xfId="28602"/>
    <cellStyle name="Note 11 4 3" xfId="20209"/>
    <cellStyle name="Note 11 4 3 2" xfId="28603"/>
    <cellStyle name="Note 11 4 4" xfId="20210"/>
    <cellStyle name="Note 11 4 4 2" xfId="32554"/>
    <cellStyle name="Note 11 4 5" xfId="28601"/>
    <cellStyle name="Note 11 5" xfId="20211"/>
    <cellStyle name="Note 11 5 2" xfId="28604"/>
    <cellStyle name="Note 11 6" xfId="20212"/>
    <cellStyle name="Note 11 6 2" xfId="28605"/>
    <cellStyle name="Note 11 7" xfId="20213"/>
    <cellStyle name="Note 11 7 2" xfId="32549"/>
    <cellStyle name="Note 11 8" xfId="28588"/>
    <cellStyle name="Note 12" xfId="20214"/>
    <cellStyle name="Note 12 2" xfId="20215"/>
    <cellStyle name="Note 12 2 2" xfId="20216"/>
    <cellStyle name="Note 12 2 2 2" xfId="20217"/>
    <cellStyle name="Note 12 2 2 2 2" xfId="28609"/>
    <cellStyle name="Note 12 2 2 3" xfId="20218"/>
    <cellStyle name="Note 12 2 2 3 2" xfId="28610"/>
    <cellStyle name="Note 12 2 2 4" xfId="20219"/>
    <cellStyle name="Note 12 2 2 4 2" xfId="32557"/>
    <cellStyle name="Note 12 2 2 5" xfId="28608"/>
    <cellStyle name="Note 12 2 3" xfId="20220"/>
    <cellStyle name="Note 12 2 3 2" xfId="20221"/>
    <cellStyle name="Note 12 2 3 2 2" xfId="28612"/>
    <cellStyle name="Note 12 2 3 3" xfId="20222"/>
    <cellStyle name="Note 12 2 3 3 2" xfId="28613"/>
    <cellStyle name="Note 12 2 3 4" xfId="20223"/>
    <cellStyle name="Note 12 2 3 4 2" xfId="32558"/>
    <cellStyle name="Note 12 2 3 5" xfId="28611"/>
    <cellStyle name="Note 12 2 4" xfId="20224"/>
    <cellStyle name="Note 12 2 4 2" xfId="28614"/>
    <cellStyle name="Note 12 2 5" xfId="20225"/>
    <cellStyle name="Note 12 2 5 2" xfId="28615"/>
    <cellStyle name="Note 12 2 6" xfId="20226"/>
    <cellStyle name="Note 12 2 6 2" xfId="32556"/>
    <cellStyle name="Note 12 2 7" xfId="28607"/>
    <cellStyle name="Note 12 3" xfId="20227"/>
    <cellStyle name="Note 12 3 2" xfId="20228"/>
    <cellStyle name="Note 12 3 2 2" xfId="28617"/>
    <cellStyle name="Note 12 3 3" xfId="20229"/>
    <cellStyle name="Note 12 3 3 2" xfId="28618"/>
    <cellStyle name="Note 12 3 4" xfId="20230"/>
    <cellStyle name="Note 12 3 4 2" xfId="32559"/>
    <cellStyle name="Note 12 3 5" xfId="28616"/>
    <cellStyle name="Note 12 4" xfId="20231"/>
    <cellStyle name="Note 12 4 2" xfId="20232"/>
    <cellStyle name="Note 12 4 2 2" xfId="28620"/>
    <cellStyle name="Note 12 4 3" xfId="20233"/>
    <cellStyle name="Note 12 4 3 2" xfId="28621"/>
    <cellStyle name="Note 12 4 4" xfId="20234"/>
    <cellStyle name="Note 12 4 4 2" xfId="32560"/>
    <cellStyle name="Note 12 4 5" xfId="28619"/>
    <cellStyle name="Note 12 5" xfId="20235"/>
    <cellStyle name="Note 12 5 2" xfId="28622"/>
    <cellStyle name="Note 12 6" xfId="20236"/>
    <cellStyle name="Note 12 6 2" xfId="28623"/>
    <cellStyle name="Note 12 7" xfId="20237"/>
    <cellStyle name="Note 12 7 2" xfId="32555"/>
    <cellStyle name="Note 12 8" xfId="28606"/>
    <cellStyle name="Note 13" xfId="20238"/>
    <cellStyle name="Note 13 2" xfId="20239"/>
    <cellStyle name="Note 13 2 2" xfId="20240"/>
    <cellStyle name="Note 13 2 2 2" xfId="20241"/>
    <cellStyle name="Note 13 2 2 2 2" xfId="28627"/>
    <cellStyle name="Note 13 2 2 3" xfId="20242"/>
    <cellStyle name="Note 13 2 2 3 2" xfId="28628"/>
    <cellStyle name="Note 13 2 2 4" xfId="20243"/>
    <cellStyle name="Note 13 2 2 4 2" xfId="32563"/>
    <cellStyle name="Note 13 2 2 5" xfId="28626"/>
    <cellStyle name="Note 13 2 3" xfId="20244"/>
    <cellStyle name="Note 13 2 3 2" xfId="20245"/>
    <cellStyle name="Note 13 2 3 2 2" xfId="28630"/>
    <cellStyle name="Note 13 2 3 3" xfId="20246"/>
    <cellStyle name="Note 13 2 3 3 2" xfId="28631"/>
    <cellStyle name="Note 13 2 3 4" xfId="20247"/>
    <cellStyle name="Note 13 2 3 4 2" xfId="32564"/>
    <cellStyle name="Note 13 2 3 5" xfId="28629"/>
    <cellStyle name="Note 13 2 4" xfId="20248"/>
    <cellStyle name="Note 13 2 4 2" xfId="28632"/>
    <cellStyle name="Note 13 2 5" xfId="20249"/>
    <cellStyle name="Note 13 2 5 2" xfId="28633"/>
    <cellStyle name="Note 13 2 6" xfId="20250"/>
    <cellStyle name="Note 13 2 6 2" xfId="32562"/>
    <cellStyle name="Note 13 2 7" xfId="28625"/>
    <cellStyle name="Note 13 3" xfId="20251"/>
    <cellStyle name="Note 13 3 2" xfId="20252"/>
    <cellStyle name="Note 13 3 2 2" xfId="28635"/>
    <cellStyle name="Note 13 3 3" xfId="20253"/>
    <cellStyle name="Note 13 3 3 2" xfId="28636"/>
    <cellStyle name="Note 13 3 4" xfId="20254"/>
    <cellStyle name="Note 13 3 4 2" xfId="32565"/>
    <cellStyle name="Note 13 3 5" xfId="28634"/>
    <cellStyle name="Note 13 4" xfId="20255"/>
    <cellStyle name="Note 13 4 2" xfId="20256"/>
    <cellStyle name="Note 13 4 2 2" xfId="28638"/>
    <cellStyle name="Note 13 4 3" xfId="20257"/>
    <cellStyle name="Note 13 4 3 2" xfId="28639"/>
    <cellStyle name="Note 13 4 4" xfId="20258"/>
    <cellStyle name="Note 13 4 4 2" xfId="32566"/>
    <cellStyle name="Note 13 4 5" xfId="28637"/>
    <cellStyle name="Note 13 5" xfId="20259"/>
    <cellStyle name="Note 13 5 2" xfId="28640"/>
    <cellStyle name="Note 13 6" xfId="20260"/>
    <cellStyle name="Note 13 6 2" xfId="28641"/>
    <cellStyle name="Note 13 7" xfId="20261"/>
    <cellStyle name="Note 13 7 2" xfId="32561"/>
    <cellStyle name="Note 13 8" xfId="28624"/>
    <cellStyle name="Note 14" xfId="20262"/>
    <cellStyle name="Note 14 2" xfId="20263"/>
    <cellStyle name="Note 14 2 2" xfId="20264"/>
    <cellStyle name="Note 14 2 2 2" xfId="20265"/>
    <cellStyle name="Note 14 2 2 2 2" xfId="28645"/>
    <cellStyle name="Note 14 2 2 3" xfId="20266"/>
    <cellStyle name="Note 14 2 2 3 2" xfId="28646"/>
    <cellStyle name="Note 14 2 2 4" xfId="20267"/>
    <cellStyle name="Note 14 2 2 4 2" xfId="32569"/>
    <cellStyle name="Note 14 2 2 5" xfId="28644"/>
    <cellStyle name="Note 14 2 3" xfId="20268"/>
    <cellStyle name="Note 14 2 3 2" xfId="20269"/>
    <cellStyle name="Note 14 2 3 2 2" xfId="28648"/>
    <cellStyle name="Note 14 2 3 3" xfId="20270"/>
    <cellStyle name="Note 14 2 3 3 2" xfId="28649"/>
    <cellStyle name="Note 14 2 3 4" xfId="20271"/>
    <cellStyle name="Note 14 2 3 4 2" xfId="32570"/>
    <cellStyle name="Note 14 2 3 5" xfId="28647"/>
    <cellStyle name="Note 14 2 4" xfId="20272"/>
    <cellStyle name="Note 14 2 4 2" xfId="28650"/>
    <cellStyle name="Note 14 2 5" xfId="20273"/>
    <cellStyle name="Note 14 2 5 2" xfId="28651"/>
    <cellStyle name="Note 14 2 6" xfId="20274"/>
    <cellStyle name="Note 14 2 6 2" xfId="32568"/>
    <cellStyle name="Note 14 2 7" xfId="28643"/>
    <cellStyle name="Note 14 3" xfId="20275"/>
    <cellStyle name="Note 14 3 2" xfId="20276"/>
    <cellStyle name="Note 14 3 2 2" xfId="28653"/>
    <cellStyle name="Note 14 3 3" xfId="20277"/>
    <cellStyle name="Note 14 3 3 2" xfId="28654"/>
    <cellStyle name="Note 14 3 4" xfId="20278"/>
    <cellStyle name="Note 14 3 4 2" xfId="32571"/>
    <cellStyle name="Note 14 3 5" xfId="28652"/>
    <cellStyle name="Note 14 4" xfId="20279"/>
    <cellStyle name="Note 14 4 2" xfId="20280"/>
    <cellStyle name="Note 14 4 2 2" xfId="28656"/>
    <cellStyle name="Note 14 4 3" xfId="20281"/>
    <cellStyle name="Note 14 4 3 2" xfId="28657"/>
    <cellStyle name="Note 14 4 4" xfId="20282"/>
    <cellStyle name="Note 14 4 4 2" xfId="32572"/>
    <cellStyle name="Note 14 4 5" xfId="28655"/>
    <cellStyle name="Note 14 5" xfId="20283"/>
    <cellStyle name="Note 14 5 2" xfId="28658"/>
    <cellStyle name="Note 14 6" xfId="20284"/>
    <cellStyle name="Note 14 6 2" xfId="28659"/>
    <cellStyle name="Note 14 7" xfId="20285"/>
    <cellStyle name="Note 14 7 2" xfId="32567"/>
    <cellStyle name="Note 14 8" xfId="28642"/>
    <cellStyle name="Note 15" xfId="20286"/>
    <cellStyle name="Note 15 2" xfId="20287"/>
    <cellStyle name="Note 15 2 2" xfId="20288"/>
    <cellStyle name="Note 15 2 2 2" xfId="20289"/>
    <cellStyle name="Note 15 2 2 2 2" xfId="28663"/>
    <cellStyle name="Note 15 2 2 3" xfId="20290"/>
    <cellStyle name="Note 15 2 2 3 2" xfId="28664"/>
    <cellStyle name="Note 15 2 2 4" xfId="20291"/>
    <cellStyle name="Note 15 2 2 4 2" xfId="32575"/>
    <cellStyle name="Note 15 2 2 5" xfId="28662"/>
    <cellStyle name="Note 15 2 3" xfId="20292"/>
    <cellStyle name="Note 15 2 3 2" xfId="20293"/>
    <cellStyle name="Note 15 2 3 2 2" xfId="28666"/>
    <cellStyle name="Note 15 2 3 3" xfId="20294"/>
    <cellStyle name="Note 15 2 3 3 2" xfId="28667"/>
    <cellStyle name="Note 15 2 3 4" xfId="20295"/>
    <cellStyle name="Note 15 2 3 4 2" xfId="32576"/>
    <cellStyle name="Note 15 2 3 5" xfId="28665"/>
    <cellStyle name="Note 15 2 4" xfId="20296"/>
    <cellStyle name="Note 15 2 4 2" xfId="28668"/>
    <cellStyle name="Note 15 2 5" xfId="20297"/>
    <cellStyle name="Note 15 2 5 2" xfId="28669"/>
    <cellStyle name="Note 15 2 6" xfId="20298"/>
    <cellStyle name="Note 15 2 6 2" xfId="32574"/>
    <cellStyle name="Note 15 2 7" xfId="28661"/>
    <cellStyle name="Note 15 3" xfId="20299"/>
    <cellStyle name="Note 15 3 2" xfId="20300"/>
    <cellStyle name="Note 15 3 2 2" xfId="28671"/>
    <cellStyle name="Note 15 3 3" xfId="20301"/>
    <cellStyle name="Note 15 3 3 2" xfId="28672"/>
    <cellStyle name="Note 15 3 4" xfId="20302"/>
    <cellStyle name="Note 15 3 4 2" xfId="32577"/>
    <cellStyle name="Note 15 3 5" xfId="28670"/>
    <cellStyle name="Note 15 4" xfId="20303"/>
    <cellStyle name="Note 15 4 2" xfId="20304"/>
    <cellStyle name="Note 15 4 2 2" xfId="28674"/>
    <cellStyle name="Note 15 4 3" xfId="20305"/>
    <cellStyle name="Note 15 4 3 2" xfId="28675"/>
    <cellStyle name="Note 15 4 4" xfId="20306"/>
    <cellStyle name="Note 15 4 4 2" xfId="32578"/>
    <cellStyle name="Note 15 4 5" xfId="28673"/>
    <cellStyle name="Note 15 5" xfId="20307"/>
    <cellStyle name="Note 15 5 2" xfId="28676"/>
    <cellStyle name="Note 15 6" xfId="20308"/>
    <cellStyle name="Note 15 6 2" xfId="28677"/>
    <cellStyle name="Note 15 7" xfId="20309"/>
    <cellStyle name="Note 15 7 2" xfId="32573"/>
    <cellStyle name="Note 15 8" xfId="28660"/>
    <cellStyle name="Note 16" xfId="20310"/>
    <cellStyle name="Note 16 2" xfId="20311"/>
    <cellStyle name="Note 16 2 2" xfId="20312"/>
    <cellStyle name="Note 16 2 2 2" xfId="20313"/>
    <cellStyle name="Note 16 2 2 2 2" xfId="28681"/>
    <cellStyle name="Note 16 2 2 3" xfId="20314"/>
    <cellStyle name="Note 16 2 2 3 2" xfId="28682"/>
    <cellStyle name="Note 16 2 2 4" xfId="20315"/>
    <cellStyle name="Note 16 2 2 4 2" xfId="32581"/>
    <cellStyle name="Note 16 2 2 5" xfId="28680"/>
    <cellStyle name="Note 16 2 3" xfId="20316"/>
    <cellStyle name="Note 16 2 3 2" xfId="20317"/>
    <cellStyle name="Note 16 2 3 2 2" xfId="28684"/>
    <cellStyle name="Note 16 2 3 3" xfId="20318"/>
    <cellStyle name="Note 16 2 3 3 2" xfId="28685"/>
    <cellStyle name="Note 16 2 3 4" xfId="20319"/>
    <cellStyle name="Note 16 2 3 4 2" xfId="32582"/>
    <cellStyle name="Note 16 2 3 5" xfId="28683"/>
    <cellStyle name="Note 16 2 4" xfId="20320"/>
    <cellStyle name="Note 16 2 4 2" xfId="28686"/>
    <cellStyle name="Note 16 2 5" xfId="20321"/>
    <cellStyle name="Note 16 2 5 2" xfId="28687"/>
    <cellStyle name="Note 16 2 6" xfId="20322"/>
    <cellStyle name="Note 16 2 6 2" xfId="32580"/>
    <cellStyle name="Note 16 2 7" xfId="28679"/>
    <cellStyle name="Note 16 3" xfId="20323"/>
    <cellStyle name="Note 16 3 2" xfId="20324"/>
    <cellStyle name="Note 16 3 2 2" xfId="28689"/>
    <cellStyle name="Note 16 3 3" xfId="20325"/>
    <cellStyle name="Note 16 3 3 2" xfId="28690"/>
    <cellStyle name="Note 16 3 4" xfId="20326"/>
    <cellStyle name="Note 16 3 4 2" xfId="32583"/>
    <cellStyle name="Note 16 3 5" xfId="28688"/>
    <cellStyle name="Note 16 4" xfId="20327"/>
    <cellStyle name="Note 16 4 2" xfId="20328"/>
    <cellStyle name="Note 16 4 2 2" xfId="28692"/>
    <cellStyle name="Note 16 4 3" xfId="20329"/>
    <cellStyle name="Note 16 4 3 2" xfId="28693"/>
    <cellStyle name="Note 16 4 4" xfId="20330"/>
    <cellStyle name="Note 16 4 4 2" xfId="32584"/>
    <cellStyle name="Note 16 4 5" xfId="28691"/>
    <cellStyle name="Note 16 5" xfId="20331"/>
    <cellStyle name="Note 16 5 2" xfId="28694"/>
    <cellStyle name="Note 16 6" xfId="20332"/>
    <cellStyle name="Note 16 6 2" xfId="28695"/>
    <cellStyle name="Note 16 7" xfId="20333"/>
    <cellStyle name="Note 16 7 2" xfId="32579"/>
    <cellStyle name="Note 16 8" xfId="28678"/>
    <cellStyle name="Note 17" xfId="20334"/>
    <cellStyle name="Note 17 2" xfId="20335"/>
    <cellStyle name="Note 17 2 2" xfId="20336"/>
    <cellStyle name="Note 17 2 2 2" xfId="28698"/>
    <cellStyle name="Note 17 2 3" xfId="20337"/>
    <cellStyle name="Note 17 2 3 2" xfId="28699"/>
    <cellStyle name="Note 17 2 4" xfId="20338"/>
    <cellStyle name="Note 17 2 4 2" xfId="32586"/>
    <cellStyle name="Note 17 2 5" xfId="28697"/>
    <cellStyle name="Note 17 3" xfId="20339"/>
    <cellStyle name="Note 17 3 2" xfId="20340"/>
    <cellStyle name="Note 17 3 2 2" xfId="28701"/>
    <cellStyle name="Note 17 3 3" xfId="20341"/>
    <cellStyle name="Note 17 3 3 2" xfId="28702"/>
    <cellStyle name="Note 17 3 4" xfId="20342"/>
    <cellStyle name="Note 17 3 4 2" xfId="32587"/>
    <cellStyle name="Note 17 3 5" xfId="28700"/>
    <cellStyle name="Note 17 4" xfId="20343"/>
    <cellStyle name="Note 17 4 2" xfId="28703"/>
    <cellStyle name="Note 17 5" xfId="20344"/>
    <cellStyle name="Note 17 5 2" xfId="28704"/>
    <cellStyle name="Note 17 6" xfId="20345"/>
    <cellStyle name="Note 17 6 2" xfId="32585"/>
    <cellStyle name="Note 17 7" xfId="28696"/>
    <cellStyle name="Note 18" xfId="20346"/>
    <cellStyle name="Note 18 2" xfId="20347"/>
    <cellStyle name="Note 18 2 2" xfId="28706"/>
    <cellStyle name="Note 18 3" xfId="20348"/>
    <cellStyle name="Note 18 3 2" xfId="28707"/>
    <cellStyle name="Note 18 4" xfId="20349"/>
    <cellStyle name="Note 18 4 2" xfId="32588"/>
    <cellStyle name="Note 18 5" xfId="28705"/>
    <cellStyle name="Note 19" xfId="23050"/>
    <cellStyle name="Note 2" xfId="43"/>
    <cellStyle name="Note 2 10" xfId="20351"/>
    <cellStyle name="Note 2 10 10" xfId="20352"/>
    <cellStyle name="Note 2 10 10 2" xfId="28710"/>
    <cellStyle name="Note 2 10 11" xfId="20353"/>
    <cellStyle name="Note 2 10 11 2" xfId="32590"/>
    <cellStyle name="Note 2 10 12" xfId="20354"/>
    <cellStyle name="Note 2 10 12 2" xfId="33154"/>
    <cellStyle name="Note 2 10 13" xfId="20355"/>
    <cellStyle name="Note 2 10 14" xfId="28709"/>
    <cellStyle name="Note 2 10 15" xfId="62328"/>
    <cellStyle name="Note 2 10 2" xfId="20356"/>
    <cellStyle name="Note 2 10 2 2" xfId="20357"/>
    <cellStyle name="Note 2 10 2 2 2" xfId="28712"/>
    <cellStyle name="Note 2 10 2 3" xfId="20358"/>
    <cellStyle name="Note 2 10 2 3 2" xfId="28713"/>
    <cellStyle name="Note 2 10 2 4" xfId="20359"/>
    <cellStyle name="Note 2 10 2 4 2" xfId="32591"/>
    <cellStyle name="Note 2 10 2 5" xfId="53779"/>
    <cellStyle name="Note 2 10 2 6" xfId="28711"/>
    <cellStyle name="Note 2 10 3" xfId="20360"/>
    <cellStyle name="Note 2 10 3 2" xfId="20361"/>
    <cellStyle name="Note 2 10 3 2 2" xfId="28715"/>
    <cellStyle name="Note 2 10 3 3" xfId="20362"/>
    <cellStyle name="Note 2 10 3 3 2" xfId="28716"/>
    <cellStyle name="Note 2 10 3 4" xfId="20363"/>
    <cellStyle name="Note 2 10 3 4 2" xfId="32592"/>
    <cellStyle name="Note 2 10 3 5" xfId="28714"/>
    <cellStyle name="Note 2 10 4" xfId="20364"/>
    <cellStyle name="Note 2 10 4 2" xfId="20365"/>
    <cellStyle name="Note 2 10 4 2 2" xfId="28718"/>
    <cellStyle name="Note 2 10 4 3" xfId="20366"/>
    <cellStyle name="Note 2 10 4 3 2" xfId="28719"/>
    <cellStyle name="Note 2 10 4 4" xfId="20367"/>
    <cellStyle name="Note 2 10 4 4 2" xfId="32593"/>
    <cellStyle name="Note 2 10 4 5" xfId="28717"/>
    <cellStyle name="Note 2 10 5" xfId="20368"/>
    <cellStyle name="Note 2 10 5 2" xfId="20369"/>
    <cellStyle name="Note 2 10 5 2 2" xfId="28721"/>
    <cellStyle name="Note 2 10 5 3" xfId="20370"/>
    <cellStyle name="Note 2 10 5 3 2" xfId="28722"/>
    <cellStyle name="Note 2 10 5 4" xfId="20371"/>
    <cellStyle name="Note 2 10 5 4 2" xfId="32594"/>
    <cellStyle name="Note 2 10 5 5" xfId="28720"/>
    <cellStyle name="Note 2 10 6" xfId="20372"/>
    <cellStyle name="Note 2 10 6 2" xfId="20373"/>
    <cellStyle name="Note 2 10 6 2 2" xfId="28724"/>
    <cellStyle name="Note 2 10 6 3" xfId="20374"/>
    <cellStyle name="Note 2 10 6 3 2" xfId="28725"/>
    <cellStyle name="Note 2 10 6 4" xfId="20375"/>
    <cellStyle name="Note 2 10 6 4 2" xfId="32595"/>
    <cellStyle name="Note 2 10 6 5" xfId="28723"/>
    <cellStyle name="Note 2 10 7" xfId="20376"/>
    <cellStyle name="Note 2 10 7 2" xfId="28726"/>
    <cellStyle name="Note 2 10 8" xfId="20377"/>
    <cellStyle name="Note 2 10 8 2" xfId="28727"/>
    <cellStyle name="Note 2 10 9" xfId="20378"/>
    <cellStyle name="Note 2 10 9 2" xfId="28728"/>
    <cellStyle name="Note 2 11" xfId="20379"/>
    <cellStyle name="Note 2 11 10" xfId="20380"/>
    <cellStyle name="Note 2 11 10 2" xfId="28730"/>
    <cellStyle name="Note 2 11 11" xfId="20381"/>
    <cellStyle name="Note 2 11 11 2" xfId="32596"/>
    <cellStyle name="Note 2 11 12" xfId="20382"/>
    <cellStyle name="Note 2 11 12 2" xfId="33155"/>
    <cellStyle name="Note 2 11 13" xfId="20383"/>
    <cellStyle name="Note 2 11 14" xfId="28729"/>
    <cellStyle name="Note 2 11 15" xfId="62329"/>
    <cellStyle name="Note 2 11 2" xfId="20384"/>
    <cellStyle name="Note 2 11 2 2" xfId="20385"/>
    <cellStyle name="Note 2 11 2 2 2" xfId="28732"/>
    <cellStyle name="Note 2 11 2 3" xfId="20386"/>
    <cellStyle name="Note 2 11 2 3 2" xfId="28733"/>
    <cellStyle name="Note 2 11 2 4" xfId="20387"/>
    <cellStyle name="Note 2 11 2 4 2" xfId="32597"/>
    <cellStyle name="Note 2 11 2 5" xfId="53780"/>
    <cellStyle name="Note 2 11 2 6" xfId="28731"/>
    <cellStyle name="Note 2 11 3" xfId="20388"/>
    <cellStyle name="Note 2 11 3 2" xfId="20389"/>
    <cellStyle name="Note 2 11 3 2 2" xfId="28735"/>
    <cellStyle name="Note 2 11 3 3" xfId="20390"/>
    <cellStyle name="Note 2 11 3 3 2" xfId="28736"/>
    <cellStyle name="Note 2 11 3 4" xfId="20391"/>
    <cellStyle name="Note 2 11 3 4 2" xfId="32598"/>
    <cellStyle name="Note 2 11 3 5" xfId="28734"/>
    <cellStyle name="Note 2 11 4" xfId="20392"/>
    <cellStyle name="Note 2 11 4 2" xfId="20393"/>
    <cellStyle name="Note 2 11 4 2 2" xfId="28738"/>
    <cellStyle name="Note 2 11 4 3" xfId="20394"/>
    <cellStyle name="Note 2 11 4 3 2" xfId="28739"/>
    <cellStyle name="Note 2 11 4 4" xfId="20395"/>
    <cellStyle name="Note 2 11 4 4 2" xfId="32599"/>
    <cellStyle name="Note 2 11 4 5" xfId="28737"/>
    <cellStyle name="Note 2 11 5" xfId="20396"/>
    <cellStyle name="Note 2 11 5 2" xfId="20397"/>
    <cellStyle name="Note 2 11 5 2 2" xfId="28741"/>
    <cellStyle name="Note 2 11 5 3" xfId="20398"/>
    <cellStyle name="Note 2 11 5 3 2" xfId="28742"/>
    <cellStyle name="Note 2 11 5 4" xfId="20399"/>
    <cellStyle name="Note 2 11 5 4 2" xfId="32600"/>
    <cellStyle name="Note 2 11 5 5" xfId="28740"/>
    <cellStyle name="Note 2 11 6" xfId="20400"/>
    <cellStyle name="Note 2 11 6 2" xfId="20401"/>
    <cellStyle name="Note 2 11 6 2 2" xfId="28744"/>
    <cellStyle name="Note 2 11 6 3" xfId="20402"/>
    <cellStyle name="Note 2 11 6 3 2" xfId="28745"/>
    <cellStyle name="Note 2 11 6 4" xfId="20403"/>
    <cellStyle name="Note 2 11 6 4 2" xfId="32601"/>
    <cellStyle name="Note 2 11 6 5" xfId="28743"/>
    <cellStyle name="Note 2 11 7" xfId="20404"/>
    <cellStyle name="Note 2 11 7 2" xfId="28746"/>
    <cellStyle name="Note 2 11 8" xfId="20405"/>
    <cellStyle name="Note 2 11 8 2" xfId="28747"/>
    <cellStyle name="Note 2 11 9" xfId="20406"/>
    <cellStyle name="Note 2 11 9 2" xfId="28748"/>
    <cellStyle name="Note 2 12" xfId="20407"/>
    <cellStyle name="Note 2 12 10" xfId="20408"/>
    <cellStyle name="Note 2 12 10 2" xfId="28750"/>
    <cellStyle name="Note 2 12 11" xfId="20409"/>
    <cellStyle name="Note 2 12 11 2" xfId="32602"/>
    <cellStyle name="Note 2 12 12" xfId="20410"/>
    <cellStyle name="Note 2 12 12 2" xfId="33156"/>
    <cellStyle name="Note 2 12 13" xfId="20411"/>
    <cellStyle name="Note 2 12 14" xfId="28749"/>
    <cellStyle name="Note 2 12 15" xfId="62330"/>
    <cellStyle name="Note 2 12 2" xfId="20412"/>
    <cellStyle name="Note 2 12 2 2" xfId="20413"/>
    <cellStyle name="Note 2 12 2 2 2" xfId="28752"/>
    <cellStyle name="Note 2 12 2 3" xfId="20414"/>
    <cellStyle name="Note 2 12 2 3 2" xfId="28753"/>
    <cellStyle name="Note 2 12 2 4" xfId="20415"/>
    <cellStyle name="Note 2 12 2 4 2" xfId="32603"/>
    <cellStyle name="Note 2 12 2 5" xfId="53781"/>
    <cellStyle name="Note 2 12 2 6" xfId="28751"/>
    <cellStyle name="Note 2 12 3" xfId="20416"/>
    <cellStyle name="Note 2 12 3 2" xfId="20417"/>
    <cellStyle name="Note 2 12 3 2 2" xfId="28755"/>
    <cellStyle name="Note 2 12 3 3" xfId="20418"/>
    <cellStyle name="Note 2 12 3 3 2" xfId="28756"/>
    <cellStyle name="Note 2 12 3 4" xfId="20419"/>
    <cellStyle name="Note 2 12 3 4 2" xfId="32604"/>
    <cellStyle name="Note 2 12 3 5" xfId="28754"/>
    <cellStyle name="Note 2 12 4" xfId="20420"/>
    <cellStyle name="Note 2 12 4 2" xfId="20421"/>
    <cellStyle name="Note 2 12 4 2 2" xfId="28758"/>
    <cellStyle name="Note 2 12 4 3" xfId="20422"/>
    <cellStyle name="Note 2 12 4 3 2" xfId="28759"/>
    <cellStyle name="Note 2 12 4 4" xfId="20423"/>
    <cellStyle name="Note 2 12 4 4 2" xfId="32605"/>
    <cellStyle name="Note 2 12 4 5" xfId="28757"/>
    <cellStyle name="Note 2 12 5" xfId="20424"/>
    <cellStyle name="Note 2 12 5 2" xfId="20425"/>
    <cellStyle name="Note 2 12 5 2 2" xfId="28761"/>
    <cellStyle name="Note 2 12 5 3" xfId="20426"/>
    <cellStyle name="Note 2 12 5 3 2" xfId="28762"/>
    <cellStyle name="Note 2 12 5 4" xfId="20427"/>
    <cellStyle name="Note 2 12 5 4 2" xfId="32606"/>
    <cellStyle name="Note 2 12 5 5" xfId="28760"/>
    <cellStyle name="Note 2 12 6" xfId="20428"/>
    <cellStyle name="Note 2 12 6 2" xfId="20429"/>
    <cellStyle name="Note 2 12 6 2 2" xfId="28764"/>
    <cellStyle name="Note 2 12 6 3" xfId="20430"/>
    <cellStyle name="Note 2 12 6 3 2" xfId="28765"/>
    <cellStyle name="Note 2 12 6 4" xfId="20431"/>
    <cellStyle name="Note 2 12 6 4 2" xfId="32607"/>
    <cellStyle name="Note 2 12 6 5" xfId="28763"/>
    <cellStyle name="Note 2 12 7" xfId="20432"/>
    <cellStyle name="Note 2 12 7 2" xfId="28766"/>
    <cellStyle name="Note 2 12 8" xfId="20433"/>
    <cellStyle name="Note 2 12 8 2" xfId="28767"/>
    <cellStyle name="Note 2 12 9" xfId="20434"/>
    <cellStyle name="Note 2 12 9 2" xfId="28768"/>
    <cellStyle name="Note 2 13" xfId="20435"/>
    <cellStyle name="Note 2 13 10" xfId="20436"/>
    <cellStyle name="Note 2 13 10 2" xfId="28770"/>
    <cellStyle name="Note 2 13 11" xfId="20437"/>
    <cellStyle name="Note 2 13 11 2" xfId="32608"/>
    <cellStyle name="Note 2 13 12" xfId="20438"/>
    <cellStyle name="Note 2 13 12 2" xfId="33157"/>
    <cellStyle name="Note 2 13 13" xfId="20439"/>
    <cellStyle name="Note 2 13 14" xfId="28769"/>
    <cellStyle name="Note 2 13 15" xfId="62331"/>
    <cellStyle name="Note 2 13 2" xfId="20440"/>
    <cellStyle name="Note 2 13 2 2" xfId="20441"/>
    <cellStyle name="Note 2 13 2 2 2" xfId="28772"/>
    <cellStyle name="Note 2 13 2 3" xfId="20442"/>
    <cellStyle name="Note 2 13 2 3 2" xfId="28773"/>
    <cellStyle name="Note 2 13 2 4" xfId="20443"/>
    <cellStyle name="Note 2 13 2 4 2" xfId="32609"/>
    <cellStyle name="Note 2 13 2 5" xfId="53782"/>
    <cellStyle name="Note 2 13 2 6" xfId="28771"/>
    <cellStyle name="Note 2 13 3" xfId="20444"/>
    <cellStyle name="Note 2 13 3 2" xfId="20445"/>
    <cellStyle name="Note 2 13 3 2 2" xfId="28775"/>
    <cellStyle name="Note 2 13 3 3" xfId="20446"/>
    <cellStyle name="Note 2 13 3 3 2" xfId="28776"/>
    <cellStyle name="Note 2 13 3 4" xfId="20447"/>
    <cellStyle name="Note 2 13 3 4 2" xfId="32610"/>
    <cellStyle name="Note 2 13 3 5" xfId="28774"/>
    <cellStyle name="Note 2 13 4" xfId="20448"/>
    <cellStyle name="Note 2 13 4 2" xfId="20449"/>
    <cellStyle name="Note 2 13 4 2 2" xfId="28778"/>
    <cellStyle name="Note 2 13 4 3" xfId="20450"/>
    <cellStyle name="Note 2 13 4 3 2" xfId="28779"/>
    <cellStyle name="Note 2 13 4 4" xfId="20451"/>
    <cellStyle name="Note 2 13 4 4 2" xfId="32611"/>
    <cellStyle name="Note 2 13 4 5" xfId="28777"/>
    <cellStyle name="Note 2 13 5" xfId="20452"/>
    <cellStyle name="Note 2 13 5 2" xfId="20453"/>
    <cellStyle name="Note 2 13 5 2 2" xfId="28781"/>
    <cellStyle name="Note 2 13 5 3" xfId="20454"/>
    <cellStyle name="Note 2 13 5 3 2" xfId="28782"/>
    <cellStyle name="Note 2 13 5 4" xfId="20455"/>
    <cellStyle name="Note 2 13 5 4 2" xfId="32612"/>
    <cellStyle name="Note 2 13 5 5" xfId="28780"/>
    <cellStyle name="Note 2 13 6" xfId="20456"/>
    <cellStyle name="Note 2 13 6 2" xfId="20457"/>
    <cellStyle name="Note 2 13 6 2 2" xfId="28784"/>
    <cellStyle name="Note 2 13 6 3" xfId="20458"/>
    <cellStyle name="Note 2 13 6 3 2" xfId="28785"/>
    <cellStyle name="Note 2 13 6 4" xfId="20459"/>
    <cellStyle name="Note 2 13 6 4 2" xfId="32613"/>
    <cellStyle name="Note 2 13 6 5" xfId="28783"/>
    <cellStyle name="Note 2 13 7" xfId="20460"/>
    <cellStyle name="Note 2 13 7 2" xfId="28786"/>
    <cellStyle name="Note 2 13 8" xfId="20461"/>
    <cellStyle name="Note 2 13 8 2" xfId="28787"/>
    <cellStyle name="Note 2 13 9" xfId="20462"/>
    <cellStyle name="Note 2 13 9 2" xfId="28788"/>
    <cellStyle name="Note 2 14" xfId="20463"/>
    <cellStyle name="Note 2 14 10" xfId="20464"/>
    <cellStyle name="Note 2 14 10 2" xfId="28790"/>
    <cellStyle name="Note 2 14 11" xfId="20465"/>
    <cellStyle name="Note 2 14 11 2" xfId="32614"/>
    <cellStyle name="Note 2 14 12" xfId="20466"/>
    <cellStyle name="Note 2 14 12 2" xfId="33158"/>
    <cellStyle name="Note 2 14 13" xfId="20467"/>
    <cellStyle name="Note 2 14 14" xfId="28789"/>
    <cellStyle name="Note 2 14 15" xfId="62332"/>
    <cellStyle name="Note 2 14 2" xfId="20468"/>
    <cellStyle name="Note 2 14 2 2" xfId="20469"/>
    <cellStyle name="Note 2 14 2 2 2" xfId="28792"/>
    <cellStyle name="Note 2 14 2 3" xfId="20470"/>
    <cellStyle name="Note 2 14 2 3 2" xfId="28793"/>
    <cellStyle name="Note 2 14 2 4" xfId="20471"/>
    <cellStyle name="Note 2 14 2 4 2" xfId="32615"/>
    <cellStyle name="Note 2 14 2 5" xfId="53783"/>
    <cellStyle name="Note 2 14 2 6" xfId="28791"/>
    <cellStyle name="Note 2 14 3" xfId="20472"/>
    <cellStyle name="Note 2 14 3 2" xfId="20473"/>
    <cellStyle name="Note 2 14 3 2 2" xfId="28795"/>
    <cellStyle name="Note 2 14 3 3" xfId="20474"/>
    <cellStyle name="Note 2 14 3 3 2" xfId="28796"/>
    <cellStyle name="Note 2 14 3 4" xfId="20475"/>
    <cellStyle name="Note 2 14 3 4 2" xfId="32616"/>
    <cellStyle name="Note 2 14 3 5" xfId="28794"/>
    <cellStyle name="Note 2 14 4" xfId="20476"/>
    <cellStyle name="Note 2 14 4 2" xfId="20477"/>
    <cellStyle name="Note 2 14 4 2 2" xfId="28798"/>
    <cellStyle name="Note 2 14 4 3" xfId="20478"/>
    <cellStyle name="Note 2 14 4 3 2" xfId="28799"/>
    <cellStyle name="Note 2 14 4 4" xfId="20479"/>
    <cellStyle name="Note 2 14 4 4 2" xfId="32617"/>
    <cellStyle name="Note 2 14 4 5" xfId="28797"/>
    <cellStyle name="Note 2 14 5" xfId="20480"/>
    <cellStyle name="Note 2 14 5 2" xfId="20481"/>
    <cellStyle name="Note 2 14 5 2 2" xfId="28801"/>
    <cellStyle name="Note 2 14 5 3" xfId="20482"/>
    <cellStyle name="Note 2 14 5 3 2" xfId="28802"/>
    <cellStyle name="Note 2 14 5 4" xfId="20483"/>
    <cellStyle name="Note 2 14 5 4 2" xfId="32618"/>
    <cellStyle name="Note 2 14 5 5" xfId="28800"/>
    <cellStyle name="Note 2 14 6" xfId="20484"/>
    <cellStyle name="Note 2 14 6 2" xfId="20485"/>
    <cellStyle name="Note 2 14 6 2 2" xfId="28804"/>
    <cellStyle name="Note 2 14 6 3" xfId="20486"/>
    <cellStyle name="Note 2 14 6 3 2" xfId="28805"/>
    <cellStyle name="Note 2 14 6 4" xfId="20487"/>
    <cellStyle name="Note 2 14 6 4 2" xfId="32619"/>
    <cellStyle name="Note 2 14 6 5" xfId="28803"/>
    <cellStyle name="Note 2 14 7" xfId="20488"/>
    <cellStyle name="Note 2 14 7 2" xfId="28806"/>
    <cellStyle name="Note 2 14 8" xfId="20489"/>
    <cellStyle name="Note 2 14 8 2" xfId="28807"/>
    <cellStyle name="Note 2 14 9" xfId="20490"/>
    <cellStyle name="Note 2 14 9 2" xfId="28808"/>
    <cellStyle name="Note 2 15" xfId="20491"/>
    <cellStyle name="Note 2 15 2" xfId="20492"/>
    <cellStyle name="Note 2 15 2 2" xfId="28810"/>
    <cellStyle name="Note 2 15 3" xfId="20493"/>
    <cellStyle name="Note 2 15 3 2" xfId="28811"/>
    <cellStyle name="Note 2 15 4" xfId="20494"/>
    <cellStyle name="Note 2 15 4 2" xfId="32620"/>
    <cellStyle name="Note 2 15 5" xfId="53778"/>
    <cellStyle name="Note 2 15 6" xfId="28809"/>
    <cellStyle name="Note 2 16" xfId="20495"/>
    <cellStyle name="Note 2 16 2" xfId="20496"/>
    <cellStyle name="Note 2 16 2 2" xfId="28813"/>
    <cellStyle name="Note 2 16 3" xfId="20497"/>
    <cellStyle name="Note 2 16 3 2" xfId="28814"/>
    <cellStyle name="Note 2 16 4" xfId="20498"/>
    <cellStyle name="Note 2 16 4 2" xfId="32621"/>
    <cellStyle name="Note 2 16 5" xfId="28812"/>
    <cellStyle name="Note 2 17" xfId="20499"/>
    <cellStyle name="Note 2 17 2" xfId="20500"/>
    <cellStyle name="Note 2 17 2 2" xfId="28816"/>
    <cellStyle name="Note 2 17 3" xfId="20501"/>
    <cellStyle name="Note 2 17 3 2" xfId="28817"/>
    <cellStyle name="Note 2 17 4" xfId="20502"/>
    <cellStyle name="Note 2 17 4 2" xfId="32622"/>
    <cellStyle name="Note 2 17 5" xfId="28815"/>
    <cellStyle name="Note 2 18" xfId="20503"/>
    <cellStyle name="Note 2 18 2" xfId="20504"/>
    <cellStyle name="Note 2 18 2 2" xfId="28819"/>
    <cellStyle name="Note 2 18 3" xfId="20505"/>
    <cellStyle name="Note 2 18 3 2" xfId="28820"/>
    <cellStyle name="Note 2 18 4" xfId="20506"/>
    <cellStyle name="Note 2 18 4 2" xfId="32623"/>
    <cellStyle name="Note 2 18 5" xfId="28818"/>
    <cellStyle name="Note 2 19" xfId="20507"/>
    <cellStyle name="Note 2 19 2" xfId="20508"/>
    <cellStyle name="Note 2 19 2 2" xfId="28822"/>
    <cellStyle name="Note 2 19 3" xfId="20509"/>
    <cellStyle name="Note 2 19 3 2" xfId="28823"/>
    <cellStyle name="Note 2 19 4" xfId="20510"/>
    <cellStyle name="Note 2 19 4 2" xfId="32624"/>
    <cellStyle name="Note 2 19 5" xfId="28821"/>
    <cellStyle name="Note 2 2" xfId="20511"/>
    <cellStyle name="Note 2 2 10" xfId="20512"/>
    <cellStyle name="Note 2 2 10 2" xfId="28825"/>
    <cellStyle name="Note 2 2 11" xfId="20513"/>
    <cellStyle name="Note 2 2 11 2" xfId="28826"/>
    <cellStyle name="Note 2 2 12" xfId="20514"/>
    <cellStyle name="Note 2 2 12 2" xfId="32625"/>
    <cellStyle name="Note 2 2 13" xfId="20515"/>
    <cellStyle name="Note 2 2 13 2" xfId="33159"/>
    <cellStyle name="Note 2 2 14" xfId="20516"/>
    <cellStyle name="Note 2 2 15" xfId="28824"/>
    <cellStyle name="Note 2 2 16" xfId="57975"/>
    <cellStyle name="Note 2 2 17" xfId="62333"/>
    <cellStyle name="Note 2 2 2" xfId="20517"/>
    <cellStyle name="Note 2 2 2 2" xfId="20518"/>
    <cellStyle name="Note 2 2 2 2 10" xfId="57976"/>
    <cellStyle name="Note 2 2 2 2 2" xfId="20519"/>
    <cellStyle name="Note 2 2 2 2 2 2" xfId="20520"/>
    <cellStyle name="Note 2 2 2 2 2 2 2" xfId="28830"/>
    <cellStyle name="Note 2 2 2 2 2 3" xfId="20521"/>
    <cellStyle name="Note 2 2 2 2 2 3 2" xfId="28831"/>
    <cellStyle name="Note 2 2 2 2 2 4" xfId="20522"/>
    <cellStyle name="Note 2 2 2 2 2 4 2" xfId="32628"/>
    <cellStyle name="Note 2 2 2 2 2 5" xfId="28829"/>
    <cellStyle name="Note 2 2 2 2 3" xfId="20523"/>
    <cellStyle name="Note 2 2 2 2 3 2" xfId="20524"/>
    <cellStyle name="Note 2 2 2 2 3 2 2" xfId="28833"/>
    <cellStyle name="Note 2 2 2 2 3 3" xfId="20525"/>
    <cellStyle name="Note 2 2 2 2 3 3 2" xfId="28834"/>
    <cellStyle name="Note 2 2 2 2 3 4" xfId="20526"/>
    <cellStyle name="Note 2 2 2 2 3 4 2" xfId="32629"/>
    <cellStyle name="Note 2 2 2 2 3 5" xfId="28832"/>
    <cellStyle name="Note 2 2 2 2 4" xfId="20527"/>
    <cellStyle name="Note 2 2 2 2 4 2" xfId="20528"/>
    <cellStyle name="Note 2 2 2 2 4 2 2" xfId="28836"/>
    <cellStyle name="Note 2 2 2 2 4 3" xfId="20529"/>
    <cellStyle name="Note 2 2 2 2 4 3 2" xfId="28837"/>
    <cellStyle name="Note 2 2 2 2 4 4" xfId="20530"/>
    <cellStyle name="Note 2 2 2 2 4 4 2" xfId="32630"/>
    <cellStyle name="Note 2 2 2 2 4 5" xfId="28835"/>
    <cellStyle name="Note 2 2 2 2 5" xfId="20531"/>
    <cellStyle name="Note 2 2 2 2 5 2" xfId="28838"/>
    <cellStyle name="Note 2 2 2 2 6" xfId="20532"/>
    <cellStyle name="Note 2 2 2 2 6 2" xfId="28839"/>
    <cellStyle name="Note 2 2 2 2 7" xfId="20533"/>
    <cellStyle name="Note 2 2 2 2 7 2" xfId="32627"/>
    <cellStyle name="Note 2 2 2 2 8" xfId="20534"/>
    <cellStyle name="Note 2 2 2 2 9" xfId="28828"/>
    <cellStyle name="Note 2 2 2 3" xfId="20535"/>
    <cellStyle name="Note 2 2 2 3 2" xfId="20536"/>
    <cellStyle name="Note 2 2 2 3 2 2" xfId="28841"/>
    <cellStyle name="Note 2 2 2 3 3" xfId="20537"/>
    <cellStyle name="Note 2 2 2 3 3 2" xfId="28842"/>
    <cellStyle name="Note 2 2 2 3 4" xfId="20538"/>
    <cellStyle name="Note 2 2 2 3 4 2" xfId="32631"/>
    <cellStyle name="Note 2 2 2 3 5" xfId="20539"/>
    <cellStyle name="Note 2 2 2 3 6" xfId="28840"/>
    <cellStyle name="Note 2 2 2 4" xfId="20540"/>
    <cellStyle name="Note 2 2 2 4 2" xfId="28843"/>
    <cellStyle name="Note 2 2 2 5" xfId="20541"/>
    <cellStyle name="Note 2 2 2 5 2" xfId="28844"/>
    <cellStyle name="Note 2 2 2 6" xfId="20542"/>
    <cellStyle name="Note 2 2 2 6 2" xfId="32626"/>
    <cellStyle name="Note 2 2 2 7" xfId="20543"/>
    <cellStyle name="Note 2 2 2 7 2" xfId="53784"/>
    <cellStyle name="Note 2 2 2 8" xfId="28827"/>
    <cellStyle name="Note 2 2 2 9" xfId="62334"/>
    <cellStyle name="Note 2 2 3" xfId="20544"/>
    <cellStyle name="Note 2 2 3 2" xfId="20545"/>
    <cellStyle name="Note 2 2 3 2 2" xfId="28846"/>
    <cellStyle name="Note 2 2 3 3" xfId="20546"/>
    <cellStyle name="Note 2 2 3 3 2" xfId="28847"/>
    <cellStyle name="Note 2 2 3 4" xfId="20547"/>
    <cellStyle name="Note 2 2 3 4 2" xfId="32632"/>
    <cellStyle name="Note 2 2 3 5" xfId="20548"/>
    <cellStyle name="Note 2 2 3 6" xfId="20549"/>
    <cellStyle name="Note 2 2 3 7" xfId="28845"/>
    <cellStyle name="Note 2 2 3 8" xfId="57977"/>
    <cellStyle name="Note 2 2 3 9" xfId="62335"/>
    <cellStyle name="Note 2 2 4" xfId="20550"/>
    <cellStyle name="Note 2 2 4 2" xfId="20551"/>
    <cellStyle name="Note 2 2 4 2 2" xfId="28849"/>
    <cellStyle name="Note 2 2 4 3" xfId="20552"/>
    <cellStyle name="Note 2 2 4 3 2" xfId="28850"/>
    <cellStyle name="Note 2 2 4 4" xfId="20553"/>
    <cellStyle name="Note 2 2 4 4 2" xfId="32633"/>
    <cellStyle name="Note 2 2 4 5" xfId="20554"/>
    <cellStyle name="Note 2 2 4 6" xfId="28848"/>
    <cellStyle name="Note 2 2 4 7" xfId="57978"/>
    <cellStyle name="Note 2 2 5" xfId="20555"/>
    <cellStyle name="Note 2 2 5 2" xfId="20556"/>
    <cellStyle name="Note 2 2 5 2 2" xfId="28852"/>
    <cellStyle name="Note 2 2 5 3" xfId="20557"/>
    <cellStyle name="Note 2 2 5 3 2" xfId="28853"/>
    <cellStyle name="Note 2 2 5 4" xfId="20558"/>
    <cellStyle name="Note 2 2 5 4 2" xfId="32634"/>
    <cellStyle name="Note 2 2 5 5" xfId="20559"/>
    <cellStyle name="Note 2 2 5 6" xfId="28851"/>
    <cellStyle name="Note 2 2 5 7" xfId="57979"/>
    <cellStyle name="Note 2 2 6" xfId="20560"/>
    <cellStyle name="Note 2 2 6 2" xfId="20561"/>
    <cellStyle name="Note 2 2 6 2 2" xfId="28855"/>
    <cellStyle name="Note 2 2 6 3" xfId="20562"/>
    <cellStyle name="Note 2 2 6 3 2" xfId="28856"/>
    <cellStyle name="Note 2 2 6 4" xfId="20563"/>
    <cellStyle name="Note 2 2 6 4 2" xfId="32635"/>
    <cellStyle name="Note 2 2 6 5" xfId="28854"/>
    <cellStyle name="Note 2 2 7" xfId="20564"/>
    <cellStyle name="Note 2 2 7 2" xfId="20565"/>
    <cellStyle name="Note 2 2 7 2 2" xfId="28858"/>
    <cellStyle name="Note 2 2 7 3" xfId="20566"/>
    <cellStyle name="Note 2 2 7 3 2" xfId="28859"/>
    <cellStyle name="Note 2 2 7 4" xfId="20567"/>
    <cellStyle name="Note 2 2 7 4 2" xfId="32636"/>
    <cellStyle name="Note 2 2 7 5" xfId="28857"/>
    <cellStyle name="Note 2 2 8" xfId="20568"/>
    <cellStyle name="Note 2 2 8 2" xfId="28860"/>
    <cellStyle name="Note 2 2 9" xfId="20569"/>
    <cellStyle name="Note 2 2 9 2" xfId="28861"/>
    <cellStyle name="Note 2 2_Data" xfId="20570"/>
    <cellStyle name="Note 2 20" xfId="20571"/>
    <cellStyle name="Note 2 20 2" xfId="28862"/>
    <cellStyle name="Note 2 21" xfId="20572"/>
    <cellStyle name="Note 2 21 2" xfId="28863"/>
    <cellStyle name="Note 2 22" xfId="20573"/>
    <cellStyle name="Note 2 22 2" xfId="28864"/>
    <cellStyle name="Note 2 23" xfId="20574"/>
    <cellStyle name="Note 2 23 2" xfId="28865"/>
    <cellStyle name="Note 2 24" xfId="20575"/>
    <cellStyle name="Note 2 24 2" xfId="32589"/>
    <cellStyle name="Note 2 25" xfId="20576"/>
    <cellStyle name="Note 2 25 2" xfId="33153"/>
    <cellStyle name="Note 2 26" xfId="20577"/>
    <cellStyle name="Note 2 27" xfId="28708"/>
    <cellStyle name="Note 2 28" xfId="57974"/>
    <cellStyle name="Note 2 29" xfId="62327"/>
    <cellStyle name="Note 2 3" xfId="20578"/>
    <cellStyle name="Note 2 3 10" xfId="20579"/>
    <cellStyle name="Note 2 3 10 2" xfId="28867"/>
    <cellStyle name="Note 2 3 11" xfId="20580"/>
    <cellStyle name="Note 2 3 11 2" xfId="32637"/>
    <cellStyle name="Note 2 3 12" xfId="20581"/>
    <cellStyle name="Note 2 3 12 2" xfId="33160"/>
    <cellStyle name="Note 2 3 13" xfId="20582"/>
    <cellStyle name="Note 2 3 14" xfId="28866"/>
    <cellStyle name="Note 2 3 15" xfId="57980"/>
    <cellStyle name="Note 2 3 16" xfId="62336"/>
    <cellStyle name="Note 2 3 2" xfId="20583"/>
    <cellStyle name="Note 2 3 2 2" xfId="20584"/>
    <cellStyle name="Note 2 3 2 2 2" xfId="28869"/>
    <cellStyle name="Note 2 3 2 3" xfId="20585"/>
    <cellStyle name="Note 2 3 2 3 2" xfId="28870"/>
    <cellStyle name="Note 2 3 2 4" xfId="20586"/>
    <cellStyle name="Note 2 3 2 4 2" xfId="32638"/>
    <cellStyle name="Note 2 3 2 5" xfId="20587"/>
    <cellStyle name="Note 2 3 2 5 2" xfId="53785"/>
    <cellStyle name="Note 2 3 2 6" xfId="28868"/>
    <cellStyle name="Note 2 3 2 7" xfId="62337"/>
    <cellStyle name="Note 2 3 3" xfId="20588"/>
    <cellStyle name="Note 2 3 3 2" xfId="20589"/>
    <cellStyle name="Note 2 3 3 2 2" xfId="28872"/>
    <cellStyle name="Note 2 3 3 3" xfId="20590"/>
    <cellStyle name="Note 2 3 3 3 2" xfId="28873"/>
    <cellStyle name="Note 2 3 3 4" xfId="20591"/>
    <cellStyle name="Note 2 3 3 4 2" xfId="32639"/>
    <cellStyle name="Note 2 3 3 5" xfId="20592"/>
    <cellStyle name="Note 2 3 3 6" xfId="28871"/>
    <cellStyle name="Note 2 3 3 7" xfId="62338"/>
    <cellStyle name="Note 2 3 4" xfId="20593"/>
    <cellStyle name="Note 2 3 4 2" xfId="20594"/>
    <cellStyle name="Note 2 3 4 2 2" xfId="28875"/>
    <cellStyle name="Note 2 3 4 3" xfId="20595"/>
    <cellStyle name="Note 2 3 4 3 2" xfId="28876"/>
    <cellStyle name="Note 2 3 4 4" xfId="20596"/>
    <cellStyle name="Note 2 3 4 4 2" xfId="32640"/>
    <cellStyle name="Note 2 3 4 5" xfId="28874"/>
    <cellStyle name="Note 2 3 5" xfId="20597"/>
    <cellStyle name="Note 2 3 5 2" xfId="20598"/>
    <cellStyle name="Note 2 3 5 2 2" xfId="28878"/>
    <cellStyle name="Note 2 3 5 3" xfId="20599"/>
    <cellStyle name="Note 2 3 5 3 2" xfId="28879"/>
    <cellStyle name="Note 2 3 5 4" xfId="20600"/>
    <cellStyle name="Note 2 3 5 4 2" xfId="32641"/>
    <cellStyle name="Note 2 3 5 5" xfId="28877"/>
    <cellStyle name="Note 2 3 6" xfId="20601"/>
    <cellStyle name="Note 2 3 6 2" xfId="20602"/>
    <cellStyle name="Note 2 3 6 2 2" xfId="28881"/>
    <cellStyle name="Note 2 3 6 3" xfId="20603"/>
    <cellStyle name="Note 2 3 6 3 2" xfId="28882"/>
    <cellStyle name="Note 2 3 6 4" xfId="20604"/>
    <cellStyle name="Note 2 3 6 4 2" xfId="32642"/>
    <cellStyle name="Note 2 3 6 5" xfId="28880"/>
    <cellStyle name="Note 2 3 7" xfId="20605"/>
    <cellStyle name="Note 2 3 7 2" xfId="28883"/>
    <cellStyle name="Note 2 3 8" xfId="20606"/>
    <cellStyle name="Note 2 3 8 2" xfId="28884"/>
    <cellStyle name="Note 2 3 9" xfId="20607"/>
    <cellStyle name="Note 2 3 9 2" xfId="28885"/>
    <cellStyle name="Note 2 30" xfId="20350"/>
    <cellStyle name="Note 2 4" xfId="20608"/>
    <cellStyle name="Note 2 4 10" xfId="20609"/>
    <cellStyle name="Note 2 4 10 2" xfId="28887"/>
    <cellStyle name="Note 2 4 11" xfId="20610"/>
    <cellStyle name="Note 2 4 11 2" xfId="28888"/>
    <cellStyle name="Note 2 4 12" xfId="20611"/>
    <cellStyle name="Note 2 4 12 2" xfId="32643"/>
    <cellStyle name="Note 2 4 13" xfId="20612"/>
    <cellStyle name="Note 2 4 13 2" xfId="33161"/>
    <cellStyle name="Note 2 4 14" xfId="20613"/>
    <cellStyle name="Note 2 4 15" xfId="20614"/>
    <cellStyle name="Note 2 4 16" xfId="28886"/>
    <cellStyle name="Note 2 4 17" xfId="62339"/>
    <cellStyle name="Note 2 4 2" xfId="20615"/>
    <cellStyle name="Note 2 4 2 2" xfId="20616"/>
    <cellStyle name="Note 2 4 2 2 2" xfId="28890"/>
    <cellStyle name="Note 2 4 2 3" xfId="20617"/>
    <cellStyle name="Note 2 4 2 3 2" xfId="28891"/>
    <cellStyle name="Note 2 4 2 4" xfId="20618"/>
    <cellStyle name="Note 2 4 2 4 2" xfId="32644"/>
    <cellStyle name="Note 2 4 2 5" xfId="53786"/>
    <cellStyle name="Note 2 4 2 6" xfId="28889"/>
    <cellStyle name="Note 2 4 3" xfId="20619"/>
    <cellStyle name="Note 2 4 3 2" xfId="20620"/>
    <cellStyle name="Note 2 4 3 2 2" xfId="28893"/>
    <cellStyle name="Note 2 4 3 3" xfId="20621"/>
    <cellStyle name="Note 2 4 3 3 2" xfId="28894"/>
    <cellStyle name="Note 2 4 3 4" xfId="20622"/>
    <cellStyle name="Note 2 4 3 4 2" xfId="32645"/>
    <cellStyle name="Note 2 4 3 5" xfId="28892"/>
    <cellStyle name="Note 2 4 4" xfId="20623"/>
    <cellStyle name="Note 2 4 4 2" xfId="20624"/>
    <cellStyle name="Note 2 4 4 2 2" xfId="28896"/>
    <cellStyle name="Note 2 4 4 3" xfId="20625"/>
    <cellStyle name="Note 2 4 4 3 2" xfId="28897"/>
    <cellStyle name="Note 2 4 4 4" xfId="20626"/>
    <cellStyle name="Note 2 4 4 4 2" xfId="32646"/>
    <cellStyle name="Note 2 4 4 5" xfId="28895"/>
    <cellStyle name="Note 2 4 5" xfId="20627"/>
    <cellStyle name="Note 2 4 5 2" xfId="20628"/>
    <cellStyle name="Note 2 4 5 2 2" xfId="28899"/>
    <cellStyle name="Note 2 4 5 3" xfId="20629"/>
    <cellStyle name="Note 2 4 5 3 2" xfId="28900"/>
    <cellStyle name="Note 2 4 5 4" xfId="20630"/>
    <cellStyle name="Note 2 4 5 4 2" xfId="32647"/>
    <cellStyle name="Note 2 4 5 5" xfId="28898"/>
    <cellStyle name="Note 2 4 6" xfId="20631"/>
    <cellStyle name="Note 2 4 6 2" xfId="20632"/>
    <cellStyle name="Note 2 4 6 2 2" xfId="28902"/>
    <cellStyle name="Note 2 4 6 3" xfId="20633"/>
    <cellStyle name="Note 2 4 6 3 2" xfId="28903"/>
    <cellStyle name="Note 2 4 6 4" xfId="20634"/>
    <cellStyle name="Note 2 4 6 4 2" xfId="32648"/>
    <cellStyle name="Note 2 4 6 5" xfId="28901"/>
    <cellStyle name="Note 2 4 7" xfId="20635"/>
    <cellStyle name="Note 2 4 7 2" xfId="20636"/>
    <cellStyle name="Note 2 4 7 2 2" xfId="28905"/>
    <cellStyle name="Note 2 4 7 3" xfId="20637"/>
    <cellStyle name="Note 2 4 7 3 2" xfId="28906"/>
    <cellStyle name="Note 2 4 7 4" xfId="20638"/>
    <cellStyle name="Note 2 4 7 4 2" xfId="32649"/>
    <cellStyle name="Note 2 4 7 5" xfId="28904"/>
    <cellStyle name="Note 2 4 8" xfId="20639"/>
    <cellStyle name="Note 2 4 8 2" xfId="28907"/>
    <cellStyle name="Note 2 4 9" xfId="20640"/>
    <cellStyle name="Note 2 4 9 2" xfId="28908"/>
    <cellStyle name="Note 2 5" xfId="20641"/>
    <cellStyle name="Note 2 5 10" xfId="20642"/>
    <cellStyle name="Note 2 5 10 2" xfId="28910"/>
    <cellStyle name="Note 2 5 11" xfId="20643"/>
    <cellStyle name="Note 2 5 11 2" xfId="32650"/>
    <cellStyle name="Note 2 5 12" xfId="20644"/>
    <cellStyle name="Note 2 5 12 2" xfId="33162"/>
    <cellStyle name="Note 2 5 13" xfId="20645"/>
    <cellStyle name="Note 2 5 14" xfId="20646"/>
    <cellStyle name="Note 2 5 15" xfId="28909"/>
    <cellStyle name="Note 2 5 16" xfId="62340"/>
    <cellStyle name="Note 2 5 2" xfId="20647"/>
    <cellStyle name="Note 2 5 2 2" xfId="20648"/>
    <cellStyle name="Note 2 5 2 2 2" xfId="28912"/>
    <cellStyle name="Note 2 5 2 3" xfId="20649"/>
    <cellStyle name="Note 2 5 2 3 2" xfId="28913"/>
    <cellStyle name="Note 2 5 2 4" xfId="20650"/>
    <cellStyle name="Note 2 5 2 4 2" xfId="32651"/>
    <cellStyle name="Note 2 5 2 5" xfId="20651"/>
    <cellStyle name="Note 2 5 2 5 2" xfId="53787"/>
    <cellStyle name="Note 2 5 2 6" xfId="28911"/>
    <cellStyle name="Note 2 5 2 7" xfId="62341"/>
    <cellStyle name="Note 2 5 3" xfId="20652"/>
    <cellStyle name="Note 2 5 3 2" xfId="20653"/>
    <cellStyle name="Note 2 5 3 2 2" xfId="28915"/>
    <cellStyle name="Note 2 5 3 3" xfId="20654"/>
    <cellStyle name="Note 2 5 3 3 2" xfId="28916"/>
    <cellStyle name="Note 2 5 3 4" xfId="20655"/>
    <cellStyle name="Note 2 5 3 4 2" xfId="32652"/>
    <cellStyle name="Note 2 5 3 5" xfId="20656"/>
    <cellStyle name="Note 2 5 3 6" xfId="28914"/>
    <cellStyle name="Note 2 5 3 7" xfId="62342"/>
    <cellStyle name="Note 2 5 4" xfId="20657"/>
    <cellStyle name="Note 2 5 4 2" xfId="20658"/>
    <cellStyle name="Note 2 5 4 2 2" xfId="28918"/>
    <cellStyle name="Note 2 5 4 3" xfId="20659"/>
    <cellStyle name="Note 2 5 4 3 2" xfId="28919"/>
    <cellStyle name="Note 2 5 4 4" xfId="20660"/>
    <cellStyle name="Note 2 5 4 4 2" xfId="32653"/>
    <cellStyle name="Note 2 5 4 5" xfId="28917"/>
    <cellStyle name="Note 2 5 5" xfId="20661"/>
    <cellStyle name="Note 2 5 5 2" xfId="20662"/>
    <cellStyle name="Note 2 5 5 2 2" xfId="28921"/>
    <cellStyle name="Note 2 5 5 3" xfId="20663"/>
    <cellStyle name="Note 2 5 5 3 2" xfId="28922"/>
    <cellStyle name="Note 2 5 5 4" xfId="20664"/>
    <cellStyle name="Note 2 5 5 4 2" xfId="32654"/>
    <cellStyle name="Note 2 5 5 5" xfId="28920"/>
    <cellStyle name="Note 2 5 6" xfId="20665"/>
    <cellStyle name="Note 2 5 6 2" xfId="20666"/>
    <cellStyle name="Note 2 5 6 2 2" xfId="28924"/>
    <cellStyle name="Note 2 5 6 3" xfId="20667"/>
    <cellStyle name="Note 2 5 6 3 2" xfId="28925"/>
    <cellStyle name="Note 2 5 6 4" xfId="20668"/>
    <cellStyle name="Note 2 5 6 4 2" xfId="32655"/>
    <cellStyle name="Note 2 5 6 5" xfId="28923"/>
    <cellStyle name="Note 2 5 7" xfId="20669"/>
    <cellStyle name="Note 2 5 7 2" xfId="28926"/>
    <cellStyle name="Note 2 5 8" xfId="20670"/>
    <cellStyle name="Note 2 5 8 2" xfId="28927"/>
    <cellStyle name="Note 2 5 9" xfId="20671"/>
    <cellStyle name="Note 2 5 9 2" xfId="28928"/>
    <cellStyle name="Note 2 6" xfId="20672"/>
    <cellStyle name="Note 2 6 10" xfId="20673"/>
    <cellStyle name="Note 2 6 10 2" xfId="28930"/>
    <cellStyle name="Note 2 6 11" xfId="20674"/>
    <cellStyle name="Note 2 6 11 2" xfId="32656"/>
    <cellStyle name="Note 2 6 12" xfId="20675"/>
    <cellStyle name="Note 2 6 12 2" xfId="33163"/>
    <cellStyle name="Note 2 6 13" xfId="20676"/>
    <cellStyle name="Note 2 6 14" xfId="20677"/>
    <cellStyle name="Note 2 6 15" xfId="28929"/>
    <cellStyle name="Note 2 6 16" xfId="62343"/>
    <cellStyle name="Note 2 6 2" xfId="20678"/>
    <cellStyle name="Note 2 6 2 2" xfId="20679"/>
    <cellStyle name="Note 2 6 2 2 2" xfId="28932"/>
    <cellStyle name="Note 2 6 2 3" xfId="20680"/>
    <cellStyle name="Note 2 6 2 3 2" xfId="28933"/>
    <cellStyle name="Note 2 6 2 4" xfId="20681"/>
    <cellStyle name="Note 2 6 2 4 2" xfId="32657"/>
    <cellStyle name="Note 2 6 2 5" xfId="53788"/>
    <cellStyle name="Note 2 6 2 6" xfId="28931"/>
    <cellStyle name="Note 2 6 3" xfId="20682"/>
    <cellStyle name="Note 2 6 3 2" xfId="20683"/>
    <cellStyle name="Note 2 6 3 2 2" xfId="28935"/>
    <cellStyle name="Note 2 6 3 3" xfId="20684"/>
    <cellStyle name="Note 2 6 3 3 2" xfId="28936"/>
    <cellStyle name="Note 2 6 3 4" xfId="20685"/>
    <cellStyle name="Note 2 6 3 4 2" xfId="32658"/>
    <cellStyle name="Note 2 6 3 5" xfId="28934"/>
    <cellStyle name="Note 2 6 4" xfId="20686"/>
    <cellStyle name="Note 2 6 4 2" xfId="20687"/>
    <cellStyle name="Note 2 6 4 2 2" xfId="28938"/>
    <cellStyle name="Note 2 6 4 3" xfId="20688"/>
    <cellStyle name="Note 2 6 4 3 2" xfId="28939"/>
    <cellStyle name="Note 2 6 4 4" xfId="20689"/>
    <cellStyle name="Note 2 6 4 4 2" xfId="32659"/>
    <cellStyle name="Note 2 6 4 5" xfId="28937"/>
    <cellStyle name="Note 2 6 5" xfId="20690"/>
    <cellStyle name="Note 2 6 5 2" xfId="20691"/>
    <cellStyle name="Note 2 6 5 2 2" xfId="28941"/>
    <cellStyle name="Note 2 6 5 3" xfId="20692"/>
    <cellStyle name="Note 2 6 5 3 2" xfId="28942"/>
    <cellStyle name="Note 2 6 5 4" xfId="20693"/>
    <cellStyle name="Note 2 6 5 4 2" xfId="32660"/>
    <cellStyle name="Note 2 6 5 5" xfId="28940"/>
    <cellStyle name="Note 2 6 6" xfId="20694"/>
    <cellStyle name="Note 2 6 6 2" xfId="20695"/>
    <cellStyle name="Note 2 6 6 2 2" xfId="28944"/>
    <cellStyle name="Note 2 6 6 3" xfId="20696"/>
    <cellStyle name="Note 2 6 6 3 2" xfId="28945"/>
    <cellStyle name="Note 2 6 6 4" xfId="20697"/>
    <cellStyle name="Note 2 6 6 4 2" xfId="32661"/>
    <cellStyle name="Note 2 6 6 5" xfId="28943"/>
    <cellStyle name="Note 2 6 7" xfId="20698"/>
    <cellStyle name="Note 2 6 7 2" xfId="28946"/>
    <cellStyle name="Note 2 6 8" xfId="20699"/>
    <cellStyle name="Note 2 6 8 2" xfId="28947"/>
    <cellStyle name="Note 2 6 9" xfId="20700"/>
    <cellStyle name="Note 2 6 9 2" xfId="28948"/>
    <cellStyle name="Note 2 7" xfId="20701"/>
    <cellStyle name="Note 2 7 10" xfId="20702"/>
    <cellStyle name="Note 2 7 10 2" xfId="28950"/>
    <cellStyle name="Note 2 7 11" xfId="20703"/>
    <cellStyle name="Note 2 7 11 2" xfId="32662"/>
    <cellStyle name="Note 2 7 12" xfId="20704"/>
    <cellStyle name="Note 2 7 12 2" xfId="33164"/>
    <cellStyle name="Note 2 7 13" xfId="20705"/>
    <cellStyle name="Note 2 7 14" xfId="28949"/>
    <cellStyle name="Note 2 7 15" xfId="62344"/>
    <cellStyle name="Note 2 7 2" xfId="20706"/>
    <cellStyle name="Note 2 7 2 2" xfId="20707"/>
    <cellStyle name="Note 2 7 2 2 2" xfId="28952"/>
    <cellStyle name="Note 2 7 2 3" xfId="20708"/>
    <cellStyle name="Note 2 7 2 3 2" xfId="28953"/>
    <cellStyle name="Note 2 7 2 4" xfId="20709"/>
    <cellStyle name="Note 2 7 2 4 2" xfId="32663"/>
    <cellStyle name="Note 2 7 2 5" xfId="53789"/>
    <cellStyle name="Note 2 7 2 6" xfId="28951"/>
    <cellStyle name="Note 2 7 3" xfId="20710"/>
    <cellStyle name="Note 2 7 3 2" xfId="20711"/>
    <cellStyle name="Note 2 7 3 2 2" xfId="28955"/>
    <cellStyle name="Note 2 7 3 3" xfId="20712"/>
    <cellStyle name="Note 2 7 3 3 2" xfId="28956"/>
    <cellStyle name="Note 2 7 3 4" xfId="20713"/>
    <cellStyle name="Note 2 7 3 4 2" xfId="32664"/>
    <cellStyle name="Note 2 7 3 5" xfId="28954"/>
    <cellStyle name="Note 2 7 4" xfId="20714"/>
    <cellStyle name="Note 2 7 4 2" xfId="20715"/>
    <cellStyle name="Note 2 7 4 2 2" xfId="28958"/>
    <cellStyle name="Note 2 7 4 3" xfId="20716"/>
    <cellStyle name="Note 2 7 4 3 2" xfId="28959"/>
    <cellStyle name="Note 2 7 4 4" xfId="20717"/>
    <cellStyle name="Note 2 7 4 4 2" xfId="32665"/>
    <cellStyle name="Note 2 7 4 5" xfId="28957"/>
    <cellStyle name="Note 2 7 5" xfId="20718"/>
    <cellStyle name="Note 2 7 5 2" xfId="20719"/>
    <cellStyle name="Note 2 7 5 2 2" xfId="28961"/>
    <cellStyle name="Note 2 7 5 3" xfId="20720"/>
    <cellStyle name="Note 2 7 5 3 2" xfId="28962"/>
    <cellStyle name="Note 2 7 5 4" xfId="20721"/>
    <cellStyle name="Note 2 7 5 4 2" xfId="32666"/>
    <cellStyle name="Note 2 7 5 5" xfId="28960"/>
    <cellStyle name="Note 2 7 6" xfId="20722"/>
    <cellStyle name="Note 2 7 6 2" xfId="20723"/>
    <cellStyle name="Note 2 7 6 2 2" xfId="28964"/>
    <cellStyle name="Note 2 7 6 3" xfId="20724"/>
    <cellStyle name="Note 2 7 6 3 2" xfId="28965"/>
    <cellStyle name="Note 2 7 6 4" xfId="20725"/>
    <cellStyle name="Note 2 7 6 4 2" xfId="32667"/>
    <cellStyle name="Note 2 7 6 5" xfId="28963"/>
    <cellStyle name="Note 2 7 7" xfId="20726"/>
    <cellStyle name="Note 2 7 7 2" xfId="28966"/>
    <cellStyle name="Note 2 7 8" xfId="20727"/>
    <cellStyle name="Note 2 7 8 2" xfId="28967"/>
    <cellStyle name="Note 2 7 9" xfId="20728"/>
    <cellStyle name="Note 2 7 9 2" xfId="28968"/>
    <cellStyle name="Note 2 8" xfId="20729"/>
    <cellStyle name="Note 2 8 10" xfId="20730"/>
    <cellStyle name="Note 2 8 10 2" xfId="28970"/>
    <cellStyle name="Note 2 8 11" xfId="20731"/>
    <cellStyle name="Note 2 8 11 2" xfId="32668"/>
    <cellStyle name="Note 2 8 12" xfId="20732"/>
    <cellStyle name="Note 2 8 12 2" xfId="33165"/>
    <cellStyle name="Note 2 8 13" xfId="20733"/>
    <cellStyle name="Note 2 8 14" xfId="28969"/>
    <cellStyle name="Note 2 8 15" xfId="62345"/>
    <cellStyle name="Note 2 8 2" xfId="20734"/>
    <cellStyle name="Note 2 8 2 2" xfId="20735"/>
    <cellStyle name="Note 2 8 2 2 2" xfId="28972"/>
    <cellStyle name="Note 2 8 2 3" xfId="20736"/>
    <cellStyle name="Note 2 8 2 3 2" xfId="28973"/>
    <cellStyle name="Note 2 8 2 4" xfId="20737"/>
    <cellStyle name="Note 2 8 2 4 2" xfId="32669"/>
    <cellStyle name="Note 2 8 2 5" xfId="53790"/>
    <cellStyle name="Note 2 8 2 6" xfId="28971"/>
    <cellStyle name="Note 2 8 3" xfId="20738"/>
    <cellStyle name="Note 2 8 3 2" xfId="20739"/>
    <cellStyle name="Note 2 8 3 2 2" xfId="28975"/>
    <cellStyle name="Note 2 8 3 3" xfId="20740"/>
    <cellStyle name="Note 2 8 3 3 2" xfId="28976"/>
    <cellStyle name="Note 2 8 3 4" xfId="20741"/>
    <cellStyle name="Note 2 8 3 4 2" xfId="32670"/>
    <cellStyle name="Note 2 8 3 5" xfId="28974"/>
    <cellStyle name="Note 2 8 4" xfId="20742"/>
    <cellStyle name="Note 2 8 4 2" xfId="20743"/>
    <cellStyle name="Note 2 8 4 2 2" xfId="28978"/>
    <cellStyle name="Note 2 8 4 3" xfId="20744"/>
    <cellStyle name="Note 2 8 4 3 2" xfId="28979"/>
    <cellStyle name="Note 2 8 4 4" xfId="20745"/>
    <cellStyle name="Note 2 8 4 4 2" xfId="32671"/>
    <cellStyle name="Note 2 8 4 5" xfId="28977"/>
    <cellStyle name="Note 2 8 5" xfId="20746"/>
    <cellStyle name="Note 2 8 5 2" xfId="20747"/>
    <cellStyle name="Note 2 8 5 2 2" xfId="28981"/>
    <cellStyle name="Note 2 8 5 3" xfId="20748"/>
    <cellStyle name="Note 2 8 5 3 2" xfId="28982"/>
    <cellStyle name="Note 2 8 5 4" xfId="20749"/>
    <cellStyle name="Note 2 8 5 4 2" xfId="32672"/>
    <cellStyle name="Note 2 8 5 5" xfId="28980"/>
    <cellStyle name="Note 2 8 6" xfId="20750"/>
    <cellStyle name="Note 2 8 6 2" xfId="20751"/>
    <cellStyle name="Note 2 8 6 2 2" xfId="28984"/>
    <cellStyle name="Note 2 8 6 3" xfId="20752"/>
    <cellStyle name="Note 2 8 6 3 2" xfId="28985"/>
    <cellStyle name="Note 2 8 6 4" xfId="20753"/>
    <cellStyle name="Note 2 8 6 4 2" xfId="32673"/>
    <cellStyle name="Note 2 8 6 5" xfId="28983"/>
    <cellStyle name="Note 2 8 7" xfId="20754"/>
    <cellStyle name="Note 2 8 7 2" xfId="28986"/>
    <cellStyle name="Note 2 8 8" xfId="20755"/>
    <cellStyle name="Note 2 8 8 2" xfId="28987"/>
    <cellStyle name="Note 2 8 9" xfId="20756"/>
    <cellStyle name="Note 2 8 9 2" xfId="28988"/>
    <cellStyle name="Note 2 9" xfId="20757"/>
    <cellStyle name="Note 2 9 10" xfId="20758"/>
    <cellStyle name="Note 2 9 10 2" xfId="28990"/>
    <cellStyle name="Note 2 9 11" xfId="20759"/>
    <cellStyle name="Note 2 9 11 2" xfId="32674"/>
    <cellStyle name="Note 2 9 12" xfId="20760"/>
    <cellStyle name="Note 2 9 12 2" xfId="33166"/>
    <cellStyle name="Note 2 9 13" xfId="20761"/>
    <cellStyle name="Note 2 9 14" xfId="28989"/>
    <cellStyle name="Note 2 9 15" xfId="62346"/>
    <cellStyle name="Note 2 9 2" xfId="20762"/>
    <cellStyle name="Note 2 9 2 2" xfId="20763"/>
    <cellStyle name="Note 2 9 2 2 2" xfId="28992"/>
    <cellStyle name="Note 2 9 2 3" xfId="20764"/>
    <cellStyle name="Note 2 9 2 3 2" xfId="28993"/>
    <cellStyle name="Note 2 9 2 4" xfId="20765"/>
    <cellStyle name="Note 2 9 2 4 2" xfId="32675"/>
    <cellStyle name="Note 2 9 2 5" xfId="53791"/>
    <cellStyle name="Note 2 9 2 6" xfId="28991"/>
    <cellStyle name="Note 2 9 3" xfId="20766"/>
    <cellStyle name="Note 2 9 3 2" xfId="20767"/>
    <cellStyle name="Note 2 9 3 2 2" xfId="28995"/>
    <cellStyle name="Note 2 9 3 3" xfId="20768"/>
    <cellStyle name="Note 2 9 3 3 2" xfId="28996"/>
    <cellStyle name="Note 2 9 3 4" xfId="20769"/>
    <cellStyle name="Note 2 9 3 4 2" xfId="32676"/>
    <cellStyle name="Note 2 9 3 5" xfId="28994"/>
    <cellStyle name="Note 2 9 4" xfId="20770"/>
    <cellStyle name="Note 2 9 4 2" xfId="20771"/>
    <cellStyle name="Note 2 9 4 2 2" xfId="28998"/>
    <cellStyle name="Note 2 9 4 3" xfId="20772"/>
    <cellStyle name="Note 2 9 4 3 2" xfId="28999"/>
    <cellStyle name="Note 2 9 4 4" xfId="20773"/>
    <cellStyle name="Note 2 9 4 4 2" xfId="32677"/>
    <cellStyle name="Note 2 9 4 5" xfId="28997"/>
    <cellStyle name="Note 2 9 5" xfId="20774"/>
    <cellStyle name="Note 2 9 5 2" xfId="20775"/>
    <cellStyle name="Note 2 9 5 2 2" xfId="29001"/>
    <cellStyle name="Note 2 9 5 3" xfId="20776"/>
    <cellStyle name="Note 2 9 5 3 2" xfId="29002"/>
    <cellStyle name="Note 2 9 5 4" xfId="20777"/>
    <cellStyle name="Note 2 9 5 4 2" xfId="32678"/>
    <cellStyle name="Note 2 9 5 5" xfId="29000"/>
    <cellStyle name="Note 2 9 6" xfId="20778"/>
    <cellStyle name="Note 2 9 6 2" xfId="20779"/>
    <cellStyle name="Note 2 9 6 2 2" xfId="29004"/>
    <cellStyle name="Note 2 9 6 3" xfId="20780"/>
    <cellStyle name="Note 2 9 6 3 2" xfId="29005"/>
    <cellStyle name="Note 2 9 6 4" xfId="20781"/>
    <cellStyle name="Note 2 9 6 4 2" xfId="32679"/>
    <cellStyle name="Note 2 9 6 5" xfId="29003"/>
    <cellStyle name="Note 2 9 7" xfId="20782"/>
    <cellStyle name="Note 2 9 7 2" xfId="29006"/>
    <cellStyle name="Note 2 9 8" xfId="20783"/>
    <cellStyle name="Note 2 9 8 2" xfId="29007"/>
    <cellStyle name="Note 2 9 9" xfId="20784"/>
    <cellStyle name="Note 2 9 9 2" xfId="29008"/>
    <cellStyle name="Note 2_Data" xfId="20785"/>
    <cellStyle name="Note 20" xfId="23087"/>
    <cellStyle name="Note 21" xfId="23081"/>
    <cellStyle name="Note 22" xfId="23079"/>
    <cellStyle name="Note 23" xfId="23085"/>
    <cellStyle name="Note 24" xfId="23088"/>
    <cellStyle name="Note 25" xfId="23109"/>
    <cellStyle name="Note 26" xfId="23120"/>
    <cellStyle name="Note 27" xfId="23123"/>
    <cellStyle name="Note 28" xfId="33048"/>
    <cellStyle name="Note 29" xfId="57973"/>
    <cellStyle name="Note 3" xfId="20786"/>
    <cellStyle name="Note 3 10" xfId="29009"/>
    <cellStyle name="Note 3 11" xfId="58106"/>
    <cellStyle name="Note 3 12" xfId="62347"/>
    <cellStyle name="Note 3 2" xfId="20787"/>
    <cellStyle name="Note 3 2 10" xfId="62348"/>
    <cellStyle name="Note 3 2 2" xfId="20788"/>
    <cellStyle name="Note 3 2 2 2" xfId="20789"/>
    <cellStyle name="Note 3 2 2 2 2" xfId="29012"/>
    <cellStyle name="Note 3 2 2 3" xfId="20790"/>
    <cellStyle name="Note 3 2 2 3 2" xfId="29013"/>
    <cellStyle name="Note 3 2 2 4" xfId="20791"/>
    <cellStyle name="Note 3 2 2 4 2" xfId="32682"/>
    <cellStyle name="Note 3 2 2 5" xfId="29011"/>
    <cellStyle name="Note 3 2 3" xfId="20792"/>
    <cellStyle name="Note 3 2 3 2" xfId="20793"/>
    <cellStyle name="Note 3 2 3 2 2" xfId="29015"/>
    <cellStyle name="Note 3 2 3 3" xfId="20794"/>
    <cellStyle name="Note 3 2 3 3 2" xfId="29016"/>
    <cellStyle name="Note 3 2 3 4" xfId="20795"/>
    <cellStyle name="Note 3 2 3 4 2" xfId="32683"/>
    <cellStyle name="Note 3 2 3 5" xfId="29014"/>
    <cellStyle name="Note 3 2 4" xfId="20796"/>
    <cellStyle name="Note 3 2 4 2" xfId="20797"/>
    <cellStyle name="Note 3 2 4 2 2" xfId="29018"/>
    <cellStyle name="Note 3 2 4 3" xfId="20798"/>
    <cellStyle name="Note 3 2 4 3 2" xfId="29019"/>
    <cellStyle name="Note 3 2 4 4" xfId="20799"/>
    <cellStyle name="Note 3 2 4 4 2" xfId="32684"/>
    <cellStyle name="Note 3 2 4 5" xfId="29017"/>
    <cellStyle name="Note 3 2 5" xfId="20800"/>
    <cellStyle name="Note 3 2 5 2" xfId="29020"/>
    <cellStyle name="Note 3 2 6" xfId="20801"/>
    <cellStyle name="Note 3 2 6 2" xfId="29021"/>
    <cellStyle name="Note 3 2 7" xfId="20802"/>
    <cellStyle name="Note 3 2 7 2" xfId="32681"/>
    <cellStyle name="Note 3 2 8" xfId="20803"/>
    <cellStyle name="Note 3 2 9" xfId="29010"/>
    <cellStyle name="Note 3 3" xfId="20804"/>
    <cellStyle name="Note 3 3 2" xfId="20805"/>
    <cellStyle name="Note 3 3 2 2" xfId="29023"/>
    <cellStyle name="Note 3 3 3" xfId="20806"/>
    <cellStyle name="Note 3 3 3 2" xfId="29024"/>
    <cellStyle name="Note 3 3 4" xfId="20807"/>
    <cellStyle name="Note 3 3 4 2" xfId="32685"/>
    <cellStyle name="Note 3 3 5" xfId="20808"/>
    <cellStyle name="Note 3 3 6" xfId="29022"/>
    <cellStyle name="Note 3 3 7" xfId="62349"/>
    <cellStyle name="Note 3 4" xfId="20809"/>
    <cellStyle name="Note 3 4 2" xfId="20810"/>
    <cellStyle name="Note 3 4 2 2" xfId="29026"/>
    <cellStyle name="Note 3 4 3" xfId="20811"/>
    <cellStyle name="Note 3 4 3 2" xfId="29027"/>
    <cellStyle name="Note 3 4 4" xfId="20812"/>
    <cellStyle name="Note 3 4 4 2" xfId="32686"/>
    <cellStyle name="Note 3 4 5" xfId="29025"/>
    <cellStyle name="Note 3 4 6" xfId="62350"/>
    <cellStyle name="Note 3 5" xfId="20813"/>
    <cellStyle name="Note 3 5 2" xfId="20814"/>
    <cellStyle name="Note 3 5 2 2" xfId="29029"/>
    <cellStyle name="Note 3 5 3" xfId="20815"/>
    <cellStyle name="Note 3 5 3 2" xfId="29030"/>
    <cellStyle name="Note 3 5 4" xfId="20816"/>
    <cellStyle name="Note 3 5 4 2" xfId="32687"/>
    <cellStyle name="Note 3 5 5" xfId="29028"/>
    <cellStyle name="Note 3 6" xfId="20817"/>
    <cellStyle name="Note 3 6 2" xfId="29031"/>
    <cellStyle name="Note 3 7" xfId="20818"/>
    <cellStyle name="Note 3 7 2" xfId="29032"/>
    <cellStyle name="Note 3 8" xfId="20819"/>
    <cellStyle name="Note 3 8 2" xfId="32680"/>
    <cellStyle name="Note 3 9" xfId="20820"/>
    <cellStyle name="Note 30" xfId="58214"/>
    <cellStyle name="Note 31" xfId="58212"/>
    <cellStyle name="Note 32" xfId="58228"/>
    <cellStyle name="Note 33" xfId="62689"/>
    <cellStyle name="Note 34" xfId="62703"/>
    <cellStyle name="Note 35" xfId="62717"/>
    <cellStyle name="Note 36" xfId="62731"/>
    <cellStyle name="Note 37" xfId="62745"/>
    <cellStyle name="Note 38" xfId="62759"/>
    <cellStyle name="Note 39" xfId="62774"/>
    <cellStyle name="Note 4" xfId="20821"/>
    <cellStyle name="Note 4 10" xfId="20822"/>
    <cellStyle name="Note 4 10 2" xfId="29034"/>
    <cellStyle name="Note 4 11" xfId="20823"/>
    <cellStyle name="Note 4 11 2" xfId="32688"/>
    <cellStyle name="Note 4 12" xfId="20824"/>
    <cellStyle name="Note 4 12 2" xfId="34180"/>
    <cellStyle name="Note 4 13" xfId="20825"/>
    <cellStyle name="Note 4 14" xfId="29033"/>
    <cellStyle name="Note 4 15" xfId="62351"/>
    <cellStyle name="Note 4 2" xfId="20826"/>
    <cellStyle name="Note 4 2 2" xfId="20827"/>
    <cellStyle name="Note 4 2 2 2" xfId="20828"/>
    <cellStyle name="Note 4 2 2 2 2" xfId="29037"/>
    <cellStyle name="Note 4 2 2 3" xfId="20829"/>
    <cellStyle name="Note 4 2 2 3 2" xfId="29038"/>
    <cellStyle name="Note 4 2 2 4" xfId="20830"/>
    <cellStyle name="Note 4 2 2 4 2" xfId="32690"/>
    <cellStyle name="Note 4 2 2 5" xfId="29036"/>
    <cellStyle name="Note 4 2 3" xfId="20831"/>
    <cellStyle name="Note 4 2 3 2" xfId="20832"/>
    <cellStyle name="Note 4 2 3 2 2" xfId="29040"/>
    <cellStyle name="Note 4 2 3 3" xfId="20833"/>
    <cellStyle name="Note 4 2 3 3 2" xfId="29041"/>
    <cellStyle name="Note 4 2 3 4" xfId="20834"/>
    <cellStyle name="Note 4 2 3 4 2" xfId="32691"/>
    <cellStyle name="Note 4 2 3 5" xfId="29039"/>
    <cellStyle name="Note 4 2 4" xfId="20835"/>
    <cellStyle name="Note 4 2 4 2" xfId="29042"/>
    <cellStyle name="Note 4 2 5" xfId="20836"/>
    <cellStyle name="Note 4 2 5 2" xfId="29043"/>
    <cellStyle name="Note 4 2 6" xfId="20837"/>
    <cellStyle name="Note 4 2 6 2" xfId="32689"/>
    <cellStyle name="Note 4 2 7" xfId="53828"/>
    <cellStyle name="Note 4 2 8" xfId="29035"/>
    <cellStyle name="Note 4 3" xfId="20838"/>
    <cellStyle name="Note 4 3 2" xfId="20839"/>
    <cellStyle name="Note 4 3 2 2" xfId="29045"/>
    <cellStyle name="Note 4 3 3" xfId="20840"/>
    <cellStyle name="Note 4 3 3 2" xfId="29046"/>
    <cellStyle name="Note 4 3 4" xfId="20841"/>
    <cellStyle name="Note 4 3 4 2" xfId="32692"/>
    <cellStyle name="Note 4 3 5" xfId="29044"/>
    <cellStyle name="Note 4 4" xfId="20842"/>
    <cellStyle name="Note 4 4 2" xfId="20843"/>
    <cellStyle name="Note 4 4 2 2" xfId="29048"/>
    <cellStyle name="Note 4 4 3" xfId="20844"/>
    <cellStyle name="Note 4 4 3 2" xfId="29049"/>
    <cellStyle name="Note 4 4 4" xfId="20845"/>
    <cellStyle name="Note 4 4 4 2" xfId="32693"/>
    <cellStyle name="Note 4 4 5" xfId="29047"/>
    <cellStyle name="Note 4 5" xfId="20846"/>
    <cellStyle name="Note 4 5 2" xfId="20847"/>
    <cellStyle name="Note 4 5 2 2" xfId="29051"/>
    <cellStyle name="Note 4 5 3" xfId="20848"/>
    <cellStyle name="Note 4 5 3 2" xfId="29052"/>
    <cellStyle name="Note 4 5 4" xfId="20849"/>
    <cellStyle name="Note 4 5 4 2" xfId="32694"/>
    <cellStyle name="Note 4 5 5" xfId="29050"/>
    <cellStyle name="Note 4 6" xfId="20850"/>
    <cellStyle name="Note 4 6 2" xfId="20851"/>
    <cellStyle name="Note 4 6 2 2" xfId="29054"/>
    <cellStyle name="Note 4 6 3" xfId="20852"/>
    <cellStyle name="Note 4 6 3 2" xfId="29055"/>
    <cellStyle name="Note 4 6 4" xfId="20853"/>
    <cellStyle name="Note 4 6 4 2" xfId="32695"/>
    <cellStyle name="Note 4 6 5" xfId="29053"/>
    <cellStyle name="Note 4 7" xfId="20854"/>
    <cellStyle name="Note 4 7 2" xfId="20855"/>
    <cellStyle name="Note 4 7 2 2" xfId="29057"/>
    <cellStyle name="Note 4 7 3" xfId="20856"/>
    <cellStyle name="Note 4 7 3 2" xfId="29058"/>
    <cellStyle name="Note 4 7 4" xfId="20857"/>
    <cellStyle name="Note 4 7 4 2" xfId="32696"/>
    <cellStyle name="Note 4 7 5" xfId="29056"/>
    <cellStyle name="Note 4 8" xfId="20858"/>
    <cellStyle name="Note 4 8 2" xfId="29059"/>
    <cellStyle name="Note 4 9" xfId="20859"/>
    <cellStyle name="Note 4 9 2" xfId="29060"/>
    <cellStyle name="Note 40" xfId="62787"/>
    <cellStyle name="Note 41" xfId="62801"/>
    <cellStyle name="Note 42" xfId="62815"/>
    <cellStyle name="Note 43" xfId="62829"/>
    <cellStyle name="Note 44" xfId="62843"/>
    <cellStyle name="Note 45" xfId="62857"/>
    <cellStyle name="Note 46" xfId="62871"/>
    <cellStyle name="Note 47" xfId="62893"/>
    <cellStyle name="Note 48" xfId="62888"/>
    <cellStyle name="Note 49" xfId="62886"/>
    <cellStyle name="Note 5" xfId="20860"/>
    <cellStyle name="Note 5 2" xfId="20861"/>
    <cellStyle name="Note 5 2 2" xfId="20862"/>
    <cellStyle name="Note 5 2 2 2" xfId="20863"/>
    <cellStyle name="Note 5 2 2 2 2" xfId="29064"/>
    <cellStyle name="Note 5 2 2 3" xfId="20864"/>
    <cellStyle name="Note 5 2 2 3 2" xfId="29065"/>
    <cellStyle name="Note 5 2 2 4" xfId="20865"/>
    <cellStyle name="Note 5 2 2 4 2" xfId="32699"/>
    <cellStyle name="Note 5 2 2 5" xfId="29063"/>
    <cellStyle name="Note 5 2 3" xfId="20866"/>
    <cellStyle name="Note 5 2 3 2" xfId="20867"/>
    <cellStyle name="Note 5 2 3 2 2" xfId="29067"/>
    <cellStyle name="Note 5 2 3 3" xfId="20868"/>
    <cellStyle name="Note 5 2 3 3 2" xfId="29068"/>
    <cellStyle name="Note 5 2 3 4" xfId="20869"/>
    <cellStyle name="Note 5 2 3 4 2" xfId="32700"/>
    <cellStyle name="Note 5 2 3 5" xfId="29066"/>
    <cellStyle name="Note 5 2 4" xfId="20870"/>
    <cellStyle name="Note 5 2 4 2" xfId="29069"/>
    <cellStyle name="Note 5 2 5" xfId="20871"/>
    <cellStyle name="Note 5 2 5 2" xfId="29070"/>
    <cellStyle name="Note 5 2 6" xfId="20872"/>
    <cellStyle name="Note 5 2 6 2" xfId="32698"/>
    <cellStyle name="Note 5 2 7" xfId="29062"/>
    <cellStyle name="Note 5 3" xfId="20873"/>
    <cellStyle name="Note 5 3 2" xfId="20874"/>
    <cellStyle name="Note 5 3 2 2" xfId="29072"/>
    <cellStyle name="Note 5 3 3" xfId="20875"/>
    <cellStyle name="Note 5 3 3 2" xfId="29073"/>
    <cellStyle name="Note 5 3 4" xfId="20876"/>
    <cellStyle name="Note 5 3 4 2" xfId="32701"/>
    <cellStyle name="Note 5 3 5" xfId="29071"/>
    <cellStyle name="Note 5 4" xfId="20877"/>
    <cellStyle name="Note 5 4 2" xfId="20878"/>
    <cellStyle name="Note 5 4 2 2" xfId="29075"/>
    <cellStyle name="Note 5 4 3" xfId="20879"/>
    <cellStyle name="Note 5 4 3 2" xfId="29076"/>
    <cellStyle name="Note 5 4 4" xfId="20880"/>
    <cellStyle name="Note 5 4 4 2" xfId="32702"/>
    <cellStyle name="Note 5 4 5" xfId="29074"/>
    <cellStyle name="Note 5 5" xfId="20881"/>
    <cellStyle name="Note 5 5 2" xfId="29077"/>
    <cellStyle name="Note 5 6" xfId="20882"/>
    <cellStyle name="Note 5 6 2" xfId="29078"/>
    <cellStyle name="Note 5 7" xfId="20883"/>
    <cellStyle name="Note 5 7 2" xfId="32697"/>
    <cellStyle name="Note 5 8" xfId="29061"/>
    <cellStyle name="Note 5 9" xfId="62326"/>
    <cellStyle name="Note 50" xfId="62891"/>
    <cellStyle name="Note 51" xfId="62894"/>
    <cellStyle name="Note 52" xfId="62914"/>
    <cellStyle name="Note 53" xfId="62971"/>
    <cellStyle name="Note 54" xfId="62983"/>
    <cellStyle name="Note 55" xfId="62999"/>
    <cellStyle name="Note 56" xfId="62997"/>
    <cellStyle name="Note 57" xfId="63025"/>
    <cellStyle name="Note 58" xfId="63039"/>
    <cellStyle name="Note 59" xfId="63054"/>
    <cellStyle name="Note 6" xfId="20884"/>
    <cellStyle name="Note 6 2" xfId="20885"/>
    <cellStyle name="Note 6 2 2" xfId="20886"/>
    <cellStyle name="Note 6 2 2 2" xfId="20887"/>
    <cellStyle name="Note 6 2 2 2 2" xfId="29082"/>
    <cellStyle name="Note 6 2 2 3" xfId="20888"/>
    <cellStyle name="Note 6 2 2 3 2" xfId="29083"/>
    <cellStyle name="Note 6 2 2 4" xfId="20889"/>
    <cellStyle name="Note 6 2 2 4 2" xfId="32705"/>
    <cellStyle name="Note 6 2 2 5" xfId="29081"/>
    <cellStyle name="Note 6 2 3" xfId="20890"/>
    <cellStyle name="Note 6 2 3 2" xfId="20891"/>
    <cellStyle name="Note 6 2 3 2 2" xfId="29085"/>
    <cellStyle name="Note 6 2 3 3" xfId="20892"/>
    <cellStyle name="Note 6 2 3 3 2" xfId="29086"/>
    <cellStyle name="Note 6 2 3 4" xfId="20893"/>
    <cellStyle name="Note 6 2 3 4 2" xfId="32706"/>
    <cellStyle name="Note 6 2 3 5" xfId="29084"/>
    <cellStyle name="Note 6 2 4" xfId="20894"/>
    <cellStyle name="Note 6 2 4 2" xfId="29087"/>
    <cellStyle name="Note 6 2 5" xfId="20895"/>
    <cellStyle name="Note 6 2 5 2" xfId="29088"/>
    <cellStyle name="Note 6 2 6" xfId="20896"/>
    <cellStyle name="Note 6 2 6 2" xfId="32704"/>
    <cellStyle name="Note 6 2 7" xfId="29080"/>
    <cellStyle name="Note 6 3" xfId="20897"/>
    <cellStyle name="Note 6 3 2" xfId="20898"/>
    <cellStyle name="Note 6 3 2 2" xfId="29090"/>
    <cellStyle name="Note 6 3 3" xfId="20899"/>
    <cellStyle name="Note 6 3 3 2" xfId="29091"/>
    <cellStyle name="Note 6 3 4" xfId="20900"/>
    <cellStyle name="Note 6 3 4 2" xfId="32707"/>
    <cellStyle name="Note 6 3 5" xfId="29089"/>
    <cellStyle name="Note 6 4" xfId="20901"/>
    <cellStyle name="Note 6 4 2" xfId="20902"/>
    <cellStyle name="Note 6 4 2 2" xfId="29093"/>
    <cellStyle name="Note 6 4 3" xfId="20903"/>
    <cellStyle name="Note 6 4 3 2" xfId="29094"/>
    <cellStyle name="Note 6 4 4" xfId="20904"/>
    <cellStyle name="Note 6 4 4 2" xfId="32708"/>
    <cellStyle name="Note 6 4 5" xfId="29092"/>
    <cellStyle name="Note 6 5" xfId="20905"/>
    <cellStyle name="Note 6 5 2" xfId="29095"/>
    <cellStyle name="Note 6 6" xfId="20906"/>
    <cellStyle name="Note 6 6 2" xfId="29096"/>
    <cellStyle name="Note 6 7" xfId="20907"/>
    <cellStyle name="Note 6 7 2" xfId="32703"/>
    <cellStyle name="Note 6 8" xfId="29079"/>
    <cellStyle name="Note 60" xfId="63070"/>
    <cellStyle name="Note 61" xfId="63068"/>
    <cellStyle name="Note 62" xfId="63097"/>
    <cellStyle name="Note 63" xfId="63111"/>
    <cellStyle name="Note 7" xfId="20908"/>
    <cellStyle name="Note 7 2" xfId="20909"/>
    <cellStyle name="Note 7 2 2" xfId="20910"/>
    <cellStyle name="Note 7 2 2 2" xfId="20911"/>
    <cellStyle name="Note 7 2 2 2 2" xfId="29100"/>
    <cellStyle name="Note 7 2 2 3" xfId="20912"/>
    <cellStyle name="Note 7 2 2 3 2" xfId="29101"/>
    <cellStyle name="Note 7 2 2 4" xfId="20913"/>
    <cellStyle name="Note 7 2 2 4 2" xfId="32711"/>
    <cellStyle name="Note 7 2 2 5" xfId="29099"/>
    <cellStyle name="Note 7 2 3" xfId="20914"/>
    <cellStyle name="Note 7 2 3 2" xfId="20915"/>
    <cellStyle name="Note 7 2 3 2 2" xfId="29103"/>
    <cellStyle name="Note 7 2 3 3" xfId="20916"/>
    <cellStyle name="Note 7 2 3 3 2" xfId="29104"/>
    <cellStyle name="Note 7 2 3 4" xfId="20917"/>
    <cellStyle name="Note 7 2 3 4 2" xfId="32712"/>
    <cellStyle name="Note 7 2 3 5" xfId="29102"/>
    <cellStyle name="Note 7 2 4" xfId="20918"/>
    <cellStyle name="Note 7 2 4 2" xfId="29105"/>
    <cellStyle name="Note 7 2 5" xfId="20919"/>
    <cellStyle name="Note 7 2 5 2" xfId="29106"/>
    <cellStyle name="Note 7 2 6" xfId="20920"/>
    <cellStyle name="Note 7 2 6 2" xfId="32710"/>
    <cellStyle name="Note 7 2 7" xfId="29098"/>
    <cellStyle name="Note 7 3" xfId="20921"/>
    <cellStyle name="Note 7 3 2" xfId="20922"/>
    <cellStyle name="Note 7 3 2 2" xfId="29108"/>
    <cellStyle name="Note 7 3 3" xfId="20923"/>
    <cellStyle name="Note 7 3 3 2" xfId="29109"/>
    <cellStyle name="Note 7 3 4" xfId="20924"/>
    <cellStyle name="Note 7 3 4 2" xfId="32713"/>
    <cellStyle name="Note 7 3 5" xfId="29107"/>
    <cellStyle name="Note 7 4" xfId="20925"/>
    <cellStyle name="Note 7 4 2" xfId="20926"/>
    <cellStyle name="Note 7 4 2 2" xfId="29111"/>
    <cellStyle name="Note 7 4 3" xfId="20927"/>
    <cellStyle name="Note 7 4 3 2" xfId="29112"/>
    <cellStyle name="Note 7 4 4" xfId="20928"/>
    <cellStyle name="Note 7 4 4 2" xfId="32714"/>
    <cellStyle name="Note 7 4 5" xfId="29110"/>
    <cellStyle name="Note 7 5" xfId="20929"/>
    <cellStyle name="Note 7 5 2" xfId="29113"/>
    <cellStyle name="Note 7 6" xfId="20930"/>
    <cellStyle name="Note 7 6 2" xfId="29114"/>
    <cellStyle name="Note 7 7" xfId="20931"/>
    <cellStyle name="Note 7 7 2" xfId="32709"/>
    <cellStyle name="Note 7 8" xfId="29097"/>
    <cellStyle name="Note 8" xfId="20932"/>
    <cellStyle name="Note 8 2" xfId="20933"/>
    <cellStyle name="Note 8 2 2" xfId="20934"/>
    <cellStyle name="Note 8 2 2 2" xfId="20935"/>
    <cellStyle name="Note 8 2 2 2 2" xfId="29118"/>
    <cellStyle name="Note 8 2 2 3" xfId="20936"/>
    <cellStyle name="Note 8 2 2 3 2" xfId="29119"/>
    <cellStyle name="Note 8 2 2 4" xfId="20937"/>
    <cellStyle name="Note 8 2 2 4 2" xfId="32717"/>
    <cellStyle name="Note 8 2 2 5" xfId="29117"/>
    <cellStyle name="Note 8 2 3" xfId="20938"/>
    <cellStyle name="Note 8 2 3 2" xfId="20939"/>
    <cellStyle name="Note 8 2 3 2 2" xfId="29121"/>
    <cellStyle name="Note 8 2 3 3" xfId="20940"/>
    <cellStyle name="Note 8 2 3 3 2" xfId="29122"/>
    <cellStyle name="Note 8 2 3 4" xfId="20941"/>
    <cellStyle name="Note 8 2 3 4 2" xfId="32718"/>
    <cellStyle name="Note 8 2 3 5" xfId="29120"/>
    <cellStyle name="Note 8 2 4" xfId="20942"/>
    <cellStyle name="Note 8 2 4 2" xfId="29123"/>
    <cellStyle name="Note 8 2 5" xfId="20943"/>
    <cellStyle name="Note 8 2 5 2" xfId="29124"/>
    <cellStyle name="Note 8 2 6" xfId="20944"/>
    <cellStyle name="Note 8 2 6 2" xfId="32716"/>
    <cellStyle name="Note 8 2 7" xfId="29116"/>
    <cellStyle name="Note 8 3" xfId="20945"/>
    <cellStyle name="Note 8 3 2" xfId="20946"/>
    <cellStyle name="Note 8 3 2 2" xfId="29126"/>
    <cellStyle name="Note 8 3 3" xfId="20947"/>
    <cellStyle name="Note 8 3 3 2" xfId="29127"/>
    <cellStyle name="Note 8 3 4" xfId="20948"/>
    <cellStyle name="Note 8 3 4 2" xfId="32719"/>
    <cellStyle name="Note 8 3 5" xfId="29125"/>
    <cellStyle name="Note 8 4" xfId="20949"/>
    <cellStyle name="Note 8 4 2" xfId="20950"/>
    <cellStyle name="Note 8 4 2 2" xfId="29129"/>
    <cellStyle name="Note 8 4 3" xfId="20951"/>
    <cellStyle name="Note 8 4 3 2" xfId="29130"/>
    <cellStyle name="Note 8 4 4" xfId="20952"/>
    <cellStyle name="Note 8 4 4 2" xfId="32720"/>
    <cellStyle name="Note 8 4 5" xfId="29128"/>
    <cellStyle name="Note 8 5" xfId="20953"/>
    <cellStyle name="Note 8 5 2" xfId="29131"/>
    <cellStyle name="Note 8 6" xfId="20954"/>
    <cellStyle name="Note 8 6 2" xfId="29132"/>
    <cellStyle name="Note 8 7" xfId="20955"/>
    <cellStyle name="Note 8 7 2" xfId="32715"/>
    <cellStyle name="Note 8 8" xfId="29115"/>
    <cellStyle name="Note 9" xfId="20956"/>
    <cellStyle name="Note 9 2" xfId="20957"/>
    <cellStyle name="Note 9 2 2" xfId="20958"/>
    <cellStyle name="Note 9 2 2 2" xfId="20959"/>
    <cellStyle name="Note 9 2 2 2 2" xfId="29136"/>
    <cellStyle name="Note 9 2 2 3" xfId="20960"/>
    <cellStyle name="Note 9 2 2 3 2" xfId="29137"/>
    <cellStyle name="Note 9 2 2 4" xfId="20961"/>
    <cellStyle name="Note 9 2 2 4 2" xfId="32723"/>
    <cellStyle name="Note 9 2 2 5" xfId="29135"/>
    <cellStyle name="Note 9 2 3" xfId="20962"/>
    <cellStyle name="Note 9 2 3 2" xfId="20963"/>
    <cellStyle name="Note 9 2 3 2 2" xfId="29139"/>
    <cellStyle name="Note 9 2 3 3" xfId="20964"/>
    <cellStyle name="Note 9 2 3 3 2" xfId="29140"/>
    <cellStyle name="Note 9 2 3 4" xfId="20965"/>
    <cellStyle name="Note 9 2 3 4 2" xfId="32724"/>
    <cellStyle name="Note 9 2 3 5" xfId="29138"/>
    <cellStyle name="Note 9 2 4" xfId="20966"/>
    <cellStyle name="Note 9 2 4 2" xfId="29141"/>
    <cellStyle name="Note 9 2 5" xfId="20967"/>
    <cellStyle name="Note 9 2 5 2" xfId="29142"/>
    <cellStyle name="Note 9 2 6" xfId="20968"/>
    <cellStyle name="Note 9 2 6 2" xfId="32722"/>
    <cellStyle name="Note 9 2 7" xfId="29134"/>
    <cellStyle name="Note 9 3" xfId="20969"/>
    <cellStyle name="Note 9 3 2" xfId="20970"/>
    <cellStyle name="Note 9 3 2 2" xfId="29144"/>
    <cellStyle name="Note 9 3 3" xfId="20971"/>
    <cellStyle name="Note 9 3 3 2" xfId="29145"/>
    <cellStyle name="Note 9 3 4" xfId="20972"/>
    <cellStyle name="Note 9 3 4 2" xfId="32725"/>
    <cellStyle name="Note 9 3 5" xfId="29143"/>
    <cellStyle name="Note 9 4" xfId="20973"/>
    <cellStyle name="Note 9 4 2" xfId="20974"/>
    <cellStyle name="Note 9 4 2 2" xfId="29147"/>
    <cellStyle name="Note 9 4 3" xfId="20975"/>
    <cellStyle name="Note 9 4 3 2" xfId="29148"/>
    <cellStyle name="Note 9 4 4" xfId="20976"/>
    <cellStyle name="Note 9 4 4 2" xfId="32726"/>
    <cellStyle name="Note 9 4 5" xfId="29146"/>
    <cellStyle name="Note 9 5" xfId="20977"/>
    <cellStyle name="Note 9 5 2" xfId="29149"/>
    <cellStyle name="Note 9 6" xfId="20978"/>
    <cellStyle name="Note 9 6 2" xfId="29150"/>
    <cellStyle name="Note 9 7" xfId="20979"/>
    <cellStyle name="Note 9 7 2" xfId="32721"/>
    <cellStyle name="Note 9 8" xfId="29133"/>
    <cellStyle name="Output" xfId="10" builtinId="21" customBuiltin="1"/>
    <cellStyle name="Output 10" xfId="20981"/>
    <cellStyle name="Output 10 2" xfId="29152"/>
    <cellStyle name="Output 11" xfId="20982"/>
    <cellStyle name="Output 11 2" xfId="29153"/>
    <cellStyle name="Output 12" xfId="20983"/>
    <cellStyle name="Output 12 2" xfId="29154"/>
    <cellStyle name="Output 13" xfId="20984"/>
    <cellStyle name="Output 13 2" xfId="29155"/>
    <cellStyle name="Output 14" xfId="20985"/>
    <cellStyle name="Output 14 2" xfId="29151"/>
    <cellStyle name="Output 15" xfId="20986"/>
    <cellStyle name="Output 15 2" xfId="32727"/>
    <cellStyle name="Output 16" xfId="23046"/>
    <cellStyle name="Output 17" xfId="20980"/>
    <cellStyle name="Output 2" xfId="20987"/>
    <cellStyle name="Output 2 10" xfId="20988"/>
    <cellStyle name="Output 2 10 2" xfId="29157"/>
    <cellStyle name="Output 2 11" xfId="20989"/>
    <cellStyle name="Output 2 11 2" xfId="29158"/>
    <cellStyle name="Output 2 12" xfId="20990"/>
    <cellStyle name="Output 2 12 2" xfId="32728"/>
    <cellStyle name="Output 2 13" xfId="20991"/>
    <cellStyle name="Output 2 13 2" xfId="33169"/>
    <cellStyle name="Output 2 14" xfId="20992"/>
    <cellStyle name="Output 2 15" xfId="20993"/>
    <cellStyle name="Output 2 16" xfId="29156"/>
    <cellStyle name="Output 2 17" xfId="57981"/>
    <cellStyle name="Output 2 18" xfId="62353"/>
    <cellStyle name="Output 2 2" xfId="20994"/>
    <cellStyle name="Output 2 2 10" xfId="20995"/>
    <cellStyle name="Output 2 2 11" xfId="20996"/>
    <cellStyle name="Output 2 2 12" xfId="29159"/>
    <cellStyle name="Output 2 2 13" xfId="57982"/>
    <cellStyle name="Output 2 2 14" xfId="62354"/>
    <cellStyle name="Output 2 2 2" xfId="20997"/>
    <cellStyle name="Output 2 2 2 2" xfId="20998"/>
    <cellStyle name="Output 2 2 2 2 2" xfId="29161"/>
    <cellStyle name="Output 2 2 2 3" xfId="20999"/>
    <cellStyle name="Output 2 2 2 3 2" xfId="29162"/>
    <cellStyle name="Output 2 2 2 4" xfId="21000"/>
    <cellStyle name="Output 2 2 2 4 2" xfId="32730"/>
    <cellStyle name="Output 2 2 2 5" xfId="29160"/>
    <cellStyle name="Output 2 2 3" xfId="21001"/>
    <cellStyle name="Output 2 2 3 2" xfId="21002"/>
    <cellStyle name="Output 2 2 3 2 2" xfId="29164"/>
    <cellStyle name="Output 2 2 3 3" xfId="21003"/>
    <cellStyle name="Output 2 2 3 3 2" xfId="29165"/>
    <cellStyle name="Output 2 2 3 4" xfId="21004"/>
    <cellStyle name="Output 2 2 3 4 2" xfId="32731"/>
    <cellStyle name="Output 2 2 3 5" xfId="29163"/>
    <cellStyle name="Output 2 2 4" xfId="21005"/>
    <cellStyle name="Output 2 2 4 2" xfId="21006"/>
    <cellStyle name="Output 2 2 4 2 2" xfId="29167"/>
    <cellStyle name="Output 2 2 4 3" xfId="21007"/>
    <cellStyle name="Output 2 2 4 3 2" xfId="29168"/>
    <cellStyle name="Output 2 2 4 4" xfId="21008"/>
    <cellStyle name="Output 2 2 4 4 2" xfId="32732"/>
    <cellStyle name="Output 2 2 4 5" xfId="29166"/>
    <cellStyle name="Output 2 2 5" xfId="21009"/>
    <cellStyle name="Output 2 2 5 2" xfId="29169"/>
    <cellStyle name="Output 2 2 6" xfId="21010"/>
    <cellStyle name="Output 2 2 6 2" xfId="29170"/>
    <cellStyle name="Output 2 2 7" xfId="21011"/>
    <cellStyle name="Output 2 2 7 2" xfId="29171"/>
    <cellStyle name="Output 2 2 8" xfId="21012"/>
    <cellStyle name="Output 2 2 8 2" xfId="32729"/>
    <cellStyle name="Output 2 2 9" xfId="21013"/>
    <cellStyle name="Output 2 2 9 2" xfId="34181"/>
    <cellStyle name="Output 2 3" xfId="21014"/>
    <cellStyle name="Output 2 3 2" xfId="21015"/>
    <cellStyle name="Output 2 3 2 2" xfId="29173"/>
    <cellStyle name="Output 2 3 3" xfId="21016"/>
    <cellStyle name="Output 2 3 3 2" xfId="29174"/>
    <cellStyle name="Output 2 3 4" xfId="21017"/>
    <cellStyle name="Output 2 3 4 2" xfId="32733"/>
    <cellStyle name="Output 2 3 5" xfId="21018"/>
    <cellStyle name="Output 2 3 6" xfId="29172"/>
    <cellStyle name="Output 2 3 7" xfId="57983"/>
    <cellStyle name="Output 2 3 8" xfId="62355"/>
    <cellStyle name="Output 2 4" xfId="21019"/>
    <cellStyle name="Output 2 4 2" xfId="21020"/>
    <cellStyle name="Output 2 4 2 2" xfId="29176"/>
    <cellStyle name="Output 2 4 3" xfId="21021"/>
    <cellStyle name="Output 2 4 3 2" xfId="29177"/>
    <cellStyle name="Output 2 4 4" xfId="21022"/>
    <cellStyle name="Output 2 4 4 2" xfId="32734"/>
    <cellStyle name="Output 2 4 5" xfId="21023"/>
    <cellStyle name="Output 2 4 6" xfId="29175"/>
    <cellStyle name="Output 2 4 7" xfId="62356"/>
    <cellStyle name="Output 2 5" xfId="21024"/>
    <cellStyle name="Output 2 5 2" xfId="21025"/>
    <cellStyle name="Output 2 5 2 2" xfId="29179"/>
    <cellStyle name="Output 2 5 3" xfId="21026"/>
    <cellStyle name="Output 2 5 3 2" xfId="29180"/>
    <cellStyle name="Output 2 5 4" xfId="21027"/>
    <cellStyle name="Output 2 5 4 2" xfId="32735"/>
    <cellStyle name="Output 2 5 5" xfId="29178"/>
    <cellStyle name="Output 2 6" xfId="21028"/>
    <cellStyle name="Output 2 6 2" xfId="21029"/>
    <cellStyle name="Output 2 6 2 2" xfId="29182"/>
    <cellStyle name="Output 2 6 3" xfId="21030"/>
    <cellStyle name="Output 2 6 3 2" xfId="29183"/>
    <cellStyle name="Output 2 6 4" xfId="21031"/>
    <cellStyle name="Output 2 6 4 2" xfId="32736"/>
    <cellStyle name="Output 2 6 5" xfId="29181"/>
    <cellStyle name="Output 2 7" xfId="21032"/>
    <cellStyle name="Output 2 7 2" xfId="21033"/>
    <cellStyle name="Output 2 7 2 2" xfId="29185"/>
    <cellStyle name="Output 2 7 3" xfId="21034"/>
    <cellStyle name="Output 2 7 3 2" xfId="29186"/>
    <cellStyle name="Output 2 7 4" xfId="21035"/>
    <cellStyle name="Output 2 7 4 2" xfId="32737"/>
    <cellStyle name="Output 2 7 5" xfId="29184"/>
    <cellStyle name="Output 2 8" xfId="21036"/>
    <cellStyle name="Output 2 8 2" xfId="29187"/>
    <cellStyle name="Output 2 9" xfId="21037"/>
    <cellStyle name="Output 2 9 2" xfId="29188"/>
    <cellStyle name="Output 2_CEWH-TLM Accounting" xfId="21038"/>
    <cellStyle name="Output 3" xfId="21039"/>
    <cellStyle name="Output 3 2" xfId="21040"/>
    <cellStyle name="Output 3 2 2" xfId="29190"/>
    <cellStyle name="Output 3 3" xfId="21041"/>
    <cellStyle name="Output 3 3 2" xfId="29191"/>
    <cellStyle name="Output 3 4" xfId="21042"/>
    <cellStyle name="Output 3 4 2" xfId="32738"/>
    <cellStyle name="Output 3 5" xfId="21043"/>
    <cellStyle name="Output 3 6" xfId="29189"/>
    <cellStyle name="Output 3 7" xfId="62357"/>
    <cellStyle name="Output 4" xfId="21044"/>
    <cellStyle name="Output 4 10" xfId="21045"/>
    <cellStyle name="Output 4 11" xfId="29192"/>
    <cellStyle name="Output 4 12" xfId="62358"/>
    <cellStyle name="Output 4 2" xfId="21046"/>
    <cellStyle name="Output 4 2 2" xfId="21047"/>
    <cellStyle name="Output 4 2 2 2" xfId="29194"/>
    <cellStyle name="Output 4 2 3" xfId="21048"/>
    <cellStyle name="Output 4 2 3 2" xfId="29195"/>
    <cellStyle name="Output 4 2 4" xfId="21049"/>
    <cellStyle name="Output 4 2 4 2" xfId="32740"/>
    <cellStyle name="Output 4 2 5" xfId="29193"/>
    <cellStyle name="Output 4 3" xfId="21050"/>
    <cellStyle name="Output 4 3 2" xfId="21051"/>
    <cellStyle name="Output 4 3 2 2" xfId="29197"/>
    <cellStyle name="Output 4 3 3" xfId="21052"/>
    <cellStyle name="Output 4 3 3 2" xfId="29198"/>
    <cellStyle name="Output 4 3 4" xfId="21053"/>
    <cellStyle name="Output 4 3 4 2" xfId="32741"/>
    <cellStyle name="Output 4 3 5" xfId="29196"/>
    <cellStyle name="Output 4 4" xfId="21054"/>
    <cellStyle name="Output 4 4 2" xfId="21055"/>
    <cellStyle name="Output 4 4 2 2" xfId="29200"/>
    <cellStyle name="Output 4 4 3" xfId="21056"/>
    <cellStyle name="Output 4 4 3 2" xfId="29201"/>
    <cellStyle name="Output 4 4 4" xfId="21057"/>
    <cellStyle name="Output 4 4 4 2" xfId="32742"/>
    <cellStyle name="Output 4 4 5" xfId="29199"/>
    <cellStyle name="Output 4 5" xfId="21058"/>
    <cellStyle name="Output 4 5 2" xfId="29202"/>
    <cellStyle name="Output 4 6" xfId="21059"/>
    <cellStyle name="Output 4 6 2" xfId="29203"/>
    <cellStyle name="Output 4 7" xfId="21060"/>
    <cellStyle name="Output 4 7 2" xfId="29204"/>
    <cellStyle name="Output 4 8" xfId="21061"/>
    <cellStyle name="Output 4 8 2" xfId="32739"/>
    <cellStyle name="Output 4 9" xfId="21062"/>
    <cellStyle name="Output 4 9 2" xfId="34182"/>
    <cellStyle name="Output 5" xfId="21063"/>
    <cellStyle name="Output 5 2" xfId="21064"/>
    <cellStyle name="Output 5 2 2" xfId="29206"/>
    <cellStyle name="Output 5 3" xfId="21065"/>
    <cellStyle name="Output 5 3 2" xfId="29207"/>
    <cellStyle name="Output 5 4" xfId="21066"/>
    <cellStyle name="Output 5 4 2" xfId="32743"/>
    <cellStyle name="Output 5 5" xfId="29205"/>
    <cellStyle name="Output 5 6" xfId="62352"/>
    <cellStyle name="Output 6" xfId="21067"/>
    <cellStyle name="Output 6 2" xfId="21068"/>
    <cellStyle name="Output 6 2 2" xfId="29209"/>
    <cellStyle name="Output 6 3" xfId="21069"/>
    <cellStyle name="Output 6 3 2" xfId="29210"/>
    <cellStyle name="Output 6 4" xfId="21070"/>
    <cellStyle name="Output 6 4 2" xfId="32744"/>
    <cellStyle name="Output 6 5" xfId="29208"/>
    <cellStyle name="Output 7" xfId="21071"/>
    <cellStyle name="Output 7 2" xfId="21072"/>
    <cellStyle name="Output 7 2 2" xfId="29212"/>
    <cellStyle name="Output 7 3" xfId="21073"/>
    <cellStyle name="Output 7 3 2" xfId="29213"/>
    <cellStyle name="Output 7 4" xfId="21074"/>
    <cellStyle name="Output 7 4 2" xfId="32745"/>
    <cellStyle name="Output 7 5" xfId="29211"/>
    <cellStyle name="Output 8" xfId="21075"/>
    <cellStyle name="Output 8 2" xfId="21076"/>
    <cellStyle name="Output 8 2 2" xfId="29215"/>
    <cellStyle name="Output 8 3" xfId="21077"/>
    <cellStyle name="Output 8 3 2" xfId="29216"/>
    <cellStyle name="Output 8 4" xfId="21078"/>
    <cellStyle name="Output 8 4 2" xfId="32746"/>
    <cellStyle name="Output 8 5" xfId="29214"/>
    <cellStyle name="Output 9" xfId="21079"/>
    <cellStyle name="Output 9 2" xfId="21080"/>
    <cellStyle name="Output 9 2 2" xfId="29218"/>
    <cellStyle name="Output 9 3" xfId="21081"/>
    <cellStyle name="Output 9 3 2" xfId="29219"/>
    <cellStyle name="Output 9 4" xfId="21082"/>
    <cellStyle name="Output 9 4 2" xfId="32747"/>
    <cellStyle name="Output 9 5" xfId="29217"/>
    <cellStyle name="Percent 10" xfId="21083"/>
    <cellStyle name="Percent 10 2" xfId="21084"/>
    <cellStyle name="Percent 10 2 2" xfId="21085"/>
    <cellStyle name="Percent 10 2 2 2" xfId="29222"/>
    <cellStyle name="Percent 10 2 3" xfId="21086"/>
    <cellStyle name="Percent 10 2 3 2" xfId="29223"/>
    <cellStyle name="Percent 10 2 4" xfId="21087"/>
    <cellStyle name="Percent 10 2 4 2" xfId="32749"/>
    <cellStyle name="Percent 10 2 5" xfId="21088"/>
    <cellStyle name="Percent 10 2 6" xfId="29221"/>
    <cellStyle name="Percent 10 3" xfId="21089"/>
    <cellStyle name="Percent 10 3 2" xfId="21090"/>
    <cellStyle name="Percent 10 3 3" xfId="29224"/>
    <cellStyle name="Percent 10 3 4" xfId="57985"/>
    <cellStyle name="Percent 10 4" xfId="21091"/>
    <cellStyle name="Percent 10 4 2" xfId="29225"/>
    <cellStyle name="Percent 10 5" xfId="21092"/>
    <cellStyle name="Percent 10 5 2" xfId="32748"/>
    <cellStyle name="Percent 10 6" xfId="21093"/>
    <cellStyle name="Percent 10 7" xfId="29220"/>
    <cellStyle name="Percent 10 8" xfId="62359"/>
    <cellStyle name="Percent 11" xfId="21094"/>
    <cellStyle name="Percent 11 2" xfId="21095"/>
    <cellStyle name="Percent 11 2 2" xfId="21096"/>
    <cellStyle name="Percent 11 2 2 2" xfId="29228"/>
    <cellStyle name="Percent 11 2 3" xfId="21097"/>
    <cellStyle name="Percent 11 2 3 2" xfId="29229"/>
    <cellStyle name="Percent 11 2 4" xfId="21098"/>
    <cellStyle name="Percent 11 2 4 2" xfId="32751"/>
    <cellStyle name="Percent 11 2 5" xfId="21099"/>
    <cellStyle name="Percent 11 2 6" xfId="29227"/>
    <cellStyle name="Percent 11 2 7" xfId="62361"/>
    <cellStyle name="Percent 11 3" xfId="21100"/>
    <cellStyle name="Percent 11 3 2" xfId="21101"/>
    <cellStyle name="Percent 11 3 3" xfId="29230"/>
    <cellStyle name="Percent 11 3 4" xfId="57986"/>
    <cellStyle name="Percent 11 4" xfId="21102"/>
    <cellStyle name="Percent 11 4 2" xfId="21103"/>
    <cellStyle name="Percent 11 4 3" xfId="29231"/>
    <cellStyle name="Percent 11 4 4" xfId="57987"/>
    <cellStyle name="Percent 11 5" xfId="21104"/>
    <cellStyle name="Percent 11 5 2" xfId="32750"/>
    <cellStyle name="Percent 11 6" xfId="21105"/>
    <cellStyle name="Percent 11 7" xfId="29226"/>
    <cellStyle name="Percent 11 8" xfId="62360"/>
    <cellStyle name="Percent 12" xfId="21106"/>
    <cellStyle name="Percent 12 2" xfId="21107"/>
    <cellStyle name="Percent 12 2 2" xfId="21108"/>
    <cellStyle name="Percent 12 2 2 2" xfId="21109"/>
    <cellStyle name="Percent 12 2 2 2 2" xfId="29235"/>
    <cellStyle name="Percent 12 2 2 3" xfId="21110"/>
    <cellStyle name="Percent 12 2 2 3 2" xfId="29236"/>
    <cellStyle name="Percent 12 2 2 4" xfId="21111"/>
    <cellStyle name="Percent 12 2 2 4 2" xfId="32754"/>
    <cellStyle name="Percent 12 2 2 5" xfId="21112"/>
    <cellStyle name="Percent 12 2 2 6" xfId="29234"/>
    <cellStyle name="Percent 12 2 3" xfId="21113"/>
    <cellStyle name="Percent 12 2 3 2" xfId="21114"/>
    <cellStyle name="Percent 12 2 3 3" xfId="29237"/>
    <cellStyle name="Percent 12 2 3 4" xfId="57988"/>
    <cellStyle name="Percent 12 2 4" xfId="21115"/>
    <cellStyle name="Percent 12 2 4 2" xfId="29238"/>
    <cellStyle name="Percent 12 2 5" xfId="21116"/>
    <cellStyle name="Percent 12 2 5 2" xfId="32753"/>
    <cellStyle name="Percent 12 2 6" xfId="21117"/>
    <cellStyle name="Percent 12 2 7" xfId="29233"/>
    <cellStyle name="Percent 12 3" xfId="21118"/>
    <cellStyle name="Percent 12 3 2" xfId="21119"/>
    <cellStyle name="Percent 12 3 2 2" xfId="29240"/>
    <cellStyle name="Percent 12 3 3" xfId="21120"/>
    <cellStyle name="Percent 12 3 3 2" xfId="29241"/>
    <cellStyle name="Percent 12 3 4" xfId="21121"/>
    <cellStyle name="Percent 12 3 4 2" xfId="32755"/>
    <cellStyle name="Percent 12 3 5" xfId="21122"/>
    <cellStyle name="Percent 12 3 6" xfId="29239"/>
    <cellStyle name="Percent 12 4" xfId="21123"/>
    <cellStyle name="Percent 12 4 2" xfId="21124"/>
    <cellStyle name="Percent 12 4 3" xfId="29242"/>
    <cellStyle name="Percent 12 4 4" xfId="57989"/>
    <cellStyle name="Percent 12 5" xfId="21125"/>
    <cellStyle name="Percent 12 5 2" xfId="21126"/>
    <cellStyle name="Percent 12 5 3" xfId="29243"/>
    <cellStyle name="Percent 12 5 4" xfId="57990"/>
    <cellStyle name="Percent 12 6" xfId="21127"/>
    <cellStyle name="Percent 12 6 2" xfId="32752"/>
    <cellStyle name="Percent 12 7" xfId="21128"/>
    <cellStyle name="Percent 12 8" xfId="29232"/>
    <cellStyle name="Percent 12 9" xfId="62362"/>
    <cellStyle name="Percent 13" xfId="21129"/>
    <cellStyle name="Percent 13 2" xfId="21130"/>
    <cellStyle name="Percent 13 2 2" xfId="21131"/>
    <cellStyle name="Percent 13 2 2 2" xfId="29246"/>
    <cellStyle name="Percent 13 2 3" xfId="21132"/>
    <cellStyle name="Percent 13 2 3 2" xfId="29247"/>
    <cellStyle name="Percent 13 2 4" xfId="21133"/>
    <cellStyle name="Percent 13 2 4 2" xfId="32757"/>
    <cellStyle name="Percent 13 2 5" xfId="21134"/>
    <cellStyle name="Percent 13 2 6" xfId="29245"/>
    <cellStyle name="Percent 13 3" xfId="21135"/>
    <cellStyle name="Percent 13 3 2" xfId="29248"/>
    <cellStyle name="Percent 13 4" xfId="21136"/>
    <cellStyle name="Percent 13 4 2" xfId="29249"/>
    <cellStyle name="Percent 13 5" xfId="21137"/>
    <cellStyle name="Percent 13 5 2" xfId="32756"/>
    <cellStyle name="Percent 13 6" xfId="21138"/>
    <cellStyle name="Percent 13 7" xfId="29244"/>
    <cellStyle name="Percent 13 8" xfId="62363"/>
    <cellStyle name="Percent 14" xfId="21139"/>
    <cellStyle name="Percent 14 2" xfId="21140"/>
    <cellStyle name="Percent 14 2 2" xfId="21141"/>
    <cellStyle name="Percent 14 2 2 2" xfId="53794"/>
    <cellStyle name="Percent 14 2 3" xfId="21142"/>
    <cellStyle name="Percent 14 2 3 2" xfId="57991"/>
    <cellStyle name="Percent 14 2 4" xfId="21143"/>
    <cellStyle name="Percent 14 2 5" xfId="29251"/>
    <cellStyle name="Percent 14 3" xfId="21144"/>
    <cellStyle name="Percent 14 3 2" xfId="21145"/>
    <cellStyle name="Percent 14 3 2 2" xfId="58210"/>
    <cellStyle name="Percent 14 3 3" xfId="29252"/>
    <cellStyle name="Percent 14 3 4" xfId="57992"/>
    <cellStyle name="Percent 14 4" xfId="21146"/>
    <cellStyle name="Percent 14 4 2" xfId="21147"/>
    <cellStyle name="Percent 14 4 2 2" xfId="57993"/>
    <cellStyle name="Percent 14 4 3" xfId="21148"/>
    <cellStyle name="Percent 14 4 3 2" xfId="58104"/>
    <cellStyle name="Percent 14 4 3 3" xfId="57994"/>
    <cellStyle name="Percent 14 4 4" xfId="32758"/>
    <cellStyle name="Percent 14 5" xfId="21149"/>
    <cellStyle name="Percent 14 5 2" xfId="21150"/>
    <cellStyle name="Percent 14 5 3" xfId="57995"/>
    <cellStyle name="Percent 14 6" xfId="29250"/>
    <cellStyle name="Percent 14 7" xfId="62364"/>
    <cellStyle name="Percent 15" xfId="21151"/>
    <cellStyle name="Percent 15 2" xfId="21152"/>
    <cellStyle name="Percent 15 2 2" xfId="21153"/>
    <cellStyle name="Percent 15 2 2 2" xfId="53795"/>
    <cellStyle name="Percent 15 2 3" xfId="29254"/>
    <cellStyle name="Percent 15 3" xfId="21154"/>
    <cellStyle name="Percent 15 3 2" xfId="21155"/>
    <cellStyle name="Percent 15 3 3" xfId="29255"/>
    <cellStyle name="Percent 15 3 4" xfId="57996"/>
    <cellStyle name="Percent 15 4" xfId="21156"/>
    <cellStyle name="Percent 15 4 2" xfId="32759"/>
    <cellStyle name="Percent 15 5" xfId="21157"/>
    <cellStyle name="Percent 15 6" xfId="29253"/>
    <cellStyle name="Percent 15 7" xfId="62365"/>
    <cellStyle name="Percent 16" xfId="21158"/>
    <cellStyle name="Percent 16 2" xfId="21159"/>
    <cellStyle name="Percent 16 2 2" xfId="21160"/>
    <cellStyle name="Percent 16 2 2 2" xfId="53796"/>
    <cellStyle name="Percent 16 2 3" xfId="29257"/>
    <cellStyle name="Percent 16 3" xfId="21161"/>
    <cellStyle name="Percent 16 3 2" xfId="21162"/>
    <cellStyle name="Percent 16 3 2 2" xfId="58105"/>
    <cellStyle name="Percent 16 3 3" xfId="29258"/>
    <cellStyle name="Percent 16 3 4" xfId="57997"/>
    <cellStyle name="Percent 16 4" xfId="21163"/>
    <cellStyle name="Percent 16 4 2" xfId="32760"/>
    <cellStyle name="Percent 16 5" xfId="21164"/>
    <cellStyle name="Percent 16 6" xfId="29256"/>
    <cellStyle name="Percent 16 7" xfId="62366"/>
    <cellStyle name="Percent 17" xfId="21165"/>
    <cellStyle name="Percent 17 2" xfId="21166"/>
    <cellStyle name="Percent 17 2 2" xfId="21167"/>
    <cellStyle name="Percent 17 2 2 2" xfId="29261"/>
    <cellStyle name="Percent 17 2 3" xfId="21168"/>
    <cellStyle name="Percent 17 2 3 2" xfId="29262"/>
    <cellStyle name="Percent 17 2 4" xfId="21169"/>
    <cellStyle name="Percent 17 2 4 2" xfId="32762"/>
    <cellStyle name="Percent 17 2 5" xfId="21170"/>
    <cellStyle name="Percent 17 2 6" xfId="29260"/>
    <cellStyle name="Percent 17 2 7" xfId="62368"/>
    <cellStyle name="Percent 17 3" xfId="21171"/>
    <cellStyle name="Percent 17 3 2" xfId="29263"/>
    <cellStyle name="Percent 17 4" xfId="21172"/>
    <cellStyle name="Percent 17 4 2" xfId="29264"/>
    <cellStyle name="Percent 17 5" xfId="21173"/>
    <cellStyle name="Percent 17 5 2" xfId="32761"/>
    <cellStyle name="Percent 17 6" xfId="21174"/>
    <cellStyle name="Percent 17 7" xfId="29259"/>
    <cellStyle name="Percent 17 8" xfId="62367"/>
    <cellStyle name="Percent 18" xfId="21175"/>
    <cellStyle name="Percent 18 2" xfId="21176"/>
    <cellStyle name="Percent 18 2 2" xfId="21177"/>
    <cellStyle name="Percent 18 2 2 2" xfId="29267"/>
    <cellStyle name="Percent 18 2 3" xfId="21178"/>
    <cellStyle name="Percent 18 2 3 2" xfId="29268"/>
    <cellStyle name="Percent 18 2 4" xfId="21179"/>
    <cellStyle name="Percent 18 2 4 2" xfId="32764"/>
    <cellStyle name="Percent 18 2 5" xfId="29266"/>
    <cellStyle name="Percent 18 3" xfId="21180"/>
    <cellStyle name="Percent 18 3 2" xfId="29269"/>
    <cellStyle name="Percent 18 4" xfId="21181"/>
    <cellStyle name="Percent 18 4 2" xfId="29270"/>
    <cellStyle name="Percent 18 5" xfId="21182"/>
    <cellStyle name="Percent 18 5 2" xfId="32763"/>
    <cellStyle name="Percent 18 6" xfId="21183"/>
    <cellStyle name="Percent 18 7" xfId="29265"/>
    <cellStyle name="Percent 18 8" xfId="62369"/>
    <cellStyle name="Percent 19" xfId="21184"/>
    <cellStyle name="Percent 19 2" xfId="21185"/>
    <cellStyle name="Percent 19 2 2" xfId="21186"/>
    <cellStyle name="Percent 19 2 2 2" xfId="29273"/>
    <cellStyle name="Percent 19 2 3" xfId="21187"/>
    <cellStyle name="Percent 19 2 3 2" xfId="29274"/>
    <cellStyle name="Percent 19 2 4" xfId="21188"/>
    <cellStyle name="Percent 19 2 4 2" xfId="32766"/>
    <cellStyle name="Percent 19 2 5" xfId="21189"/>
    <cellStyle name="Percent 19 2 6" xfId="29272"/>
    <cellStyle name="Percent 19 2 7" xfId="62371"/>
    <cellStyle name="Percent 19 3" xfId="21190"/>
    <cellStyle name="Percent 19 3 2" xfId="29275"/>
    <cellStyle name="Percent 19 4" xfId="21191"/>
    <cellStyle name="Percent 19 4 2" xfId="29276"/>
    <cellStyle name="Percent 19 5" xfId="21192"/>
    <cellStyle name="Percent 19 5 2" xfId="32765"/>
    <cellStyle name="Percent 19 6" xfId="21193"/>
    <cellStyle name="Percent 19 7" xfId="29271"/>
    <cellStyle name="Percent 19 8" xfId="62370"/>
    <cellStyle name="Percent 2" xfId="21194"/>
    <cellStyle name="Percent 2 10" xfId="29277"/>
    <cellStyle name="Percent 2 11" xfId="62372"/>
    <cellStyle name="Percent 2 2" xfId="21195"/>
    <cellStyle name="Percent 2 2 2" xfId="21196"/>
    <cellStyle name="Percent 2 2 2 2" xfId="21197"/>
    <cellStyle name="Percent 2 2 2 2 2" xfId="21198"/>
    <cellStyle name="Percent 2 2 2 2 2 2" xfId="29281"/>
    <cellStyle name="Percent 2 2 2 2 3" xfId="21199"/>
    <cellStyle name="Percent 2 2 2 2 3 2" xfId="29282"/>
    <cellStyle name="Percent 2 2 2 2 4" xfId="21200"/>
    <cellStyle name="Percent 2 2 2 2 4 2" xfId="32770"/>
    <cellStyle name="Percent 2 2 2 2 5" xfId="21201"/>
    <cellStyle name="Percent 2 2 2 2 6" xfId="29280"/>
    <cellStyle name="Percent 2 2 2 2 7" xfId="62375"/>
    <cellStyle name="Percent 2 2 2 3" xfId="21202"/>
    <cellStyle name="Percent 2 2 2 3 2" xfId="29283"/>
    <cellStyle name="Percent 2 2 2 4" xfId="21203"/>
    <cellStyle name="Percent 2 2 2 4 2" xfId="29284"/>
    <cellStyle name="Percent 2 2 2 5" xfId="21204"/>
    <cellStyle name="Percent 2 2 2 5 2" xfId="32769"/>
    <cellStyle name="Percent 2 2 2 6" xfId="21205"/>
    <cellStyle name="Percent 2 2 2 7" xfId="29279"/>
    <cellStyle name="Percent 2 2 2 8" xfId="62374"/>
    <cellStyle name="Percent 2 2 3" xfId="21206"/>
    <cellStyle name="Percent 2 2 3 2" xfId="21207"/>
    <cellStyle name="Percent 2 2 3 2 2" xfId="29286"/>
    <cellStyle name="Percent 2 2 3 3" xfId="21208"/>
    <cellStyle name="Percent 2 2 3 3 2" xfId="29287"/>
    <cellStyle name="Percent 2 2 3 4" xfId="21209"/>
    <cellStyle name="Percent 2 2 3 4 2" xfId="32771"/>
    <cellStyle name="Percent 2 2 3 5" xfId="21210"/>
    <cellStyle name="Percent 2 2 3 6" xfId="29285"/>
    <cellStyle name="Percent 2 2 3 7" xfId="62376"/>
    <cellStyle name="Percent 2 2 4" xfId="21211"/>
    <cellStyle name="Percent 2 2 4 2" xfId="29288"/>
    <cellStyle name="Percent 2 2 5" xfId="21212"/>
    <cellStyle name="Percent 2 2 5 2" xfId="29289"/>
    <cellStyle name="Percent 2 2 6" xfId="21213"/>
    <cellStyle name="Percent 2 2 6 2" xfId="32768"/>
    <cellStyle name="Percent 2 2 7" xfId="21214"/>
    <cellStyle name="Percent 2 2 8" xfId="29278"/>
    <cellStyle name="Percent 2 2 9" xfId="62373"/>
    <cellStyle name="Percent 2 3" xfId="21215"/>
    <cellStyle name="Percent 2 3 2" xfId="21216"/>
    <cellStyle name="Percent 2 3 2 2" xfId="21217"/>
    <cellStyle name="Percent 2 3 2 2 2" xfId="29292"/>
    <cellStyle name="Percent 2 3 2 3" xfId="21218"/>
    <cellStyle name="Percent 2 3 2 3 2" xfId="29293"/>
    <cellStyle name="Percent 2 3 2 4" xfId="21219"/>
    <cellStyle name="Percent 2 3 2 4 2" xfId="32773"/>
    <cellStyle name="Percent 2 3 2 5" xfId="21220"/>
    <cellStyle name="Percent 2 3 2 6" xfId="29291"/>
    <cellStyle name="Percent 2 3 2 7" xfId="62378"/>
    <cellStyle name="Percent 2 3 3" xfId="21221"/>
    <cellStyle name="Percent 2 3 3 2" xfId="29294"/>
    <cellStyle name="Percent 2 3 4" xfId="21222"/>
    <cellStyle name="Percent 2 3 4 2" xfId="29295"/>
    <cellStyle name="Percent 2 3 5" xfId="21223"/>
    <cellStyle name="Percent 2 3 5 2" xfId="32772"/>
    <cellStyle name="Percent 2 3 6" xfId="21224"/>
    <cellStyle name="Percent 2 3 7" xfId="29290"/>
    <cellStyle name="Percent 2 3 8" xfId="62377"/>
    <cellStyle name="Percent 2 4" xfId="21225"/>
    <cellStyle name="Percent 2 4 10" xfId="62379"/>
    <cellStyle name="Percent 2 4 2" xfId="21226"/>
    <cellStyle name="Percent 2 4 2 10" xfId="21227"/>
    <cellStyle name="Percent 2 4 2 11" xfId="21228"/>
    <cellStyle name="Percent 2 4 2 12" xfId="29297"/>
    <cellStyle name="Percent 2 4 2 13" xfId="57998"/>
    <cellStyle name="Percent 2 4 2 14" xfId="62380"/>
    <cellStyle name="Percent 2 4 2 2" xfId="21229"/>
    <cellStyle name="Percent 2 4 2 2 2" xfId="21230"/>
    <cellStyle name="Percent 2 4 2 2 2 2" xfId="29299"/>
    <cellStyle name="Percent 2 4 2 2 3" xfId="21231"/>
    <cellStyle name="Percent 2 4 2 2 3 2" xfId="29300"/>
    <cellStyle name="Percent 2 4 2 2 4" xfId="21232"/>
    <cellStyle name="Percent 2 4 2 2 4 2" xfId="32776"/>
    <cellStyle name="Percent 2 4 2 2 5" xfId="21233"/>
    <cellStyle name="Percent 2 4 2 2 6" xfId="29298"/>
    <cellStyle name="Percent 2 4 2 2 7" xfId="62381"/>
    <cellStyle name="Percent 2 4 2 3" xfId="21234"/>
    <cellStyle name="Percent 2 4 2 3 2" xfId="21235"/>
    <cellStyle name="Percent 2 4 2 3 2 2" xfId="29302"/>
    <cellStyle name="Percent 2 4 2 3 3" xfId="21236"/>
    <cellStyle name="Percent 2 4 2 3 3 2" xfId="29303"/>
    <cellStyle name="Percent 2 4 2 3 4" xfId="21237"/>
    <cellStyle name="Percent 2 4 2 3 4 2" xfId="32777"/>
    <cellStyle name="Percent 2 4 2 3 5" xfId="29301"/>
    <cellStyle name="Percent 2 4 2 4" xfId="21238"/>
    <cellStyle name="Percent 2 4 2 4 2" xfId="21239"/>
    <cellStyle name="Percent 2 4 2 4 2 2" xfId="29305"/>
    <cellStyle name="Percent 2 4 2 4 3" xfId="21240"/>
    <cellStyle name="Percent 2 4 2 4 3 2" xfId="29306"/>
    <cellStyle name="Percent 2 4 2 4 4" xfId="21241"/>
    <cellStyle name="Percent 2 4 2 4 4 2" xfId="32778"/>
    <cellStyle name="Percent 2 4 2 4 5" xfId="29304"/>
    <cellStyle name="Percent 2 4 2 5" xfId="21242"/>
    <cellStyle name="Percent 2 4 2 5 2" xfId="21243"/>
    <cellStyle name="Percent 2 4 2 5 2 2" xfId="29308"/>
    <cellStyle name="Percent 2 4 2 5 3" xfId="21244"/>
    <cellStyle name="Percent 2 4 2 5 3 2" xfId="29309"/>
    <cellStyle name="Percent 2 4 2 5 4" xfId="21245"/>
    <cellStyle name="Percent 2 4 2 5 4 2" xfId="32779"/>
    <cellStyle name="Percent 2 4 2 5 5" xfId="29307"/>
    <cellStyle name="Percent 2 4 2 6" xfId="21246"/>
    <cellStyle name="Percent 2 4 2 6 2" xfId="21247"/>
    <cellStyle name="Percent 2 4 2 6 2 2" xfId="29311"/>
    <cellStyle name="Percent 2 4 2 6 3" xfId="21248"/>
    <cellStyle name="Percent 2 4 2 6 3 2" xfId="29312"/>
    <cellStyle name="Percent 2 4 2 6 4" xfId="21249"/>
    <cellStyle name="Percent 2 4 2 6 4 2" xfId="32780"/>
    <cellStyle name="Percent 2 4 2 6 5" xfId="29310"/>
    <cellStyle name="Percent 2 4 2 7" xfId="21250"/>
    <cellStyle name="Percent 2 4 2 7 2" xfId="29313"/>
    <cellStyle name="Percent 2 4 2 8" xfId="21251"/>
    <cellStyle name="Percent 2 4 2 8 2" xfId="29314"/>
    <cellStyle name="Percent 2 4 2 9" xfId="21252"/>
    <cellStyle name="Percent 2 4 2 9 2" xfId="32775"/>
    <cellStyle name="Percent 2 4 3" xfId="21253"/>
    <cellStyle name="Percent 2 4 3 2" xfId="21254"/>
    <cellStyle name="Percent 2 4 3 2 2" xfId="21255"/>
    <cellStyle name="Percent 2 4 3 2 2 2" xfId="29317"/>
    <cellStyle name="Percent 2 4 3 2 3" xfId="21256"/>
    <cellStyle name="Percent 2 4 3 2 3 2" xfId="29318"/>
    <cellStyle name="Percent 2 4 3 2 4" xfId="21257"/>
    <cellStyle name="Percent 2 4 3 2 4 2" xfId="32782"/>
    <cellStyle name="Percent 2 4 3 2 5" xfId="29316"/>
    <cellStyle name="Percent 2 4 3 3" xfId="21258"/>
    <cellStyle name="Percent 2 4 3 3 2" xfId="29319"/>
    <cellStyle name="Percent 2 4 3 4" xfId="21259"/>
    <cellStyle name="Percent 2 4 3 4 2" xfId="29320"/>
    <cellStyle name="Percent 2 4 3 5" xfId="21260"/>
    <cellStyle name="Percent 2 4 3 5 2" xfId="32781"/>
    <cellStyle name="Percent 2 4 3 6" xfId="21261"/>
    <cellStyle name="Percent 2 4 3 7" xfId="21262"/>
    <cellStyle name="Percent 2 4 3 8" xfId="29315"/>
    <cellStyle name="Percent 2 4 3 9" xfId="62382"/>
    <cellStyle name="Percent 2 4 4" xfId="21263"/>
    <cellStyle name="Percent 2 4 4 2" xfId="21264"/>
    <cellStyle name="Percent 2 4 4 2 2" xfId="29322"/>
    <cellStyle name="Percent 2 4 4 3" xfId="21265"/>
    <cellStyle name="Percent 2 4 4 3 2" xfId="29323"/>
    <cellStyle name="Percent 2 4 4 4" xfId="21266"/>
    <cellStyle name="Percent 2 4 4 4 2" xfId="32783"/>
    <cellStyle name="Percent 2 4 4 5" xfId="21267"/>
    <cellStyle name="Percent 2 4 4 6" xfId="29321"/>
    <cellStyle name="Percent 2 4 4 7" xfId="57999"/>
    <cellStyle name="Percent 2 4 5" xfId="21268"/>
    <cellStyle name="Percent 2 4 5 2" xfId="21269"/>
    <cellStyle name="Percent 2 4 5 3" xfId="29324"/>
    <cellStyle name="Percent 2 4 5 4" xfId="58000"/>
    <cellStyle name="Percent 2 4 6" xfId="21270"/>
    <cellStyle name="Percent 2 4 6 2" xfId="21271"/>
    <cellStyle name="Percent 2 4 6 3" xfId="29325"/>
    <cellStyle name="Percent 2 4 6 4" xfId="58001"/>
    <cellStyle name="Percent 2 4 7" xfId="21272"/>
    <cellStyle name="Percent 2 4 7 2" xfId="32774"/>
    <cellStyle name="Percent 2 4 8" xfId="21273"/>
    <cellStyle name="Percent 2 4 9" xfId="29296"/>
    <cellStyle name="Percent 2 5" xfId="21274"/>
    <cellStyle name="Percent 2 5 2" xfId="21275"/>
    <cellStyle name="Percent 2 5 2 2" xfId="29327"/>
    <cellStyle name="Percent 2 5 3" xfId="21276"/>
    <cellStyle name="Percent 2 5 3 2" xfId="29328"/>
    <cellStyle name="Percent 2 5 4" xfId="21277"/>
    <cellStyle name="Percent 2 5 4 2" xfId="32784"/>
    <cellStyle name="Percent 2 5 5" xfId="21278"/>
    <cellStyle name="Percent 2 5 6" xfId="29326"/>
    <cellStyle name="Percent 2 5 7" xfId="62383"/>
    <cellStyle name="Percent 2 6" xfId="21279"/>
    <cellStyle name="Percent 2 6 2" xfId="21280"/>
    <cellStyle name="Percent 2 6 3" xfId="29329"/>
    <cellStyle name="Percent 2 6 4" xfId="58002"/>
    <cellStyle name="Percent 2 6 5" xfId="62384"/>
    <cellStyle name="Percent 2 7" xfId="21281"/>
    <cellStyle name="Percent 2 7 2" xfId="21282"/>
    <cellStyle name="Percent 2 7 3" xfId="29330"/>
    <cellStyle name="Percent 2 7 4" xfId="58003"/>
    <cellStyle name="Percent 2 7 5" xfId="62385"/>
    <cellStyle name="Percent 2 8" xfId="21283"/>
    <cellStyle name="Percent 2 8 2" xfId="21284"/>
    <cellStyle name="Percent 2 8 3" xfId="32767"/>
    <cellStyle name="Percent 2 8 4" xfId="58004"/>
    <cellStyle name="Percent 2 8 5" xfId="62386"/>
    <cellStyle name="Percent 2 9" xfId="21285"/>
    <cellStyle name="Percent 20" xfId="21286"/>
    <cellStyle name="Percent 20 2" xfId="21287"/>
    <cellStyle name="Percent 20 2 2" xfId="21288"/>
    <cellStyle name="Percent 20 2 2 2" xfId="36627"/>
    <cellStyle name="Percent 20 2 3" xfId="21289"/>
    <cellStyle name="Percent 20 2 4" xfId="29332"/>
    <cellStyle name="Percent 20 2 5" xfId="62388"/>
    <cellStyle name="Percent 20 3" xfId="21290"/>
    <cellStyle name="Percent 20 3 2" xfId="29333"/>
    <cellStyle name="Percent 20 4" xfId="21291"/>
    <cellStyle name="Percent 20 4 2" xfId="29334"/>
    <cellStyle name="Percent 20 5" xfId="21292"/>
    <cellStyle name="Percent 20 5 2" xfId="32785"/>
    <cellStyle name="Percent 20 6" xfId="21293"/>
    <cellStyle name="Percent 20 7" xfId="29331"/>
    <cellStyle name="Percent 20 8" xfId="62387"/>
    <cellStyle name="Percent 21" xfId="21294"/>
    <cellStyle name="Percent 21 2" xfId="21295"/>
    <cellStyle name="Percent 21 2 2" xfId="21296"/>
    <cellStyle name="Percent 21 2 2 2" xfId="36736"/>
    <cellStyle name="Percent 21 2 3" xfId="21297"/>
    <cellStyle name="Percent 21 2 4" xfId="29336"/>
    <cellStyle name="Percent 21 2 5" xfId="62390"/>
    <cellStyle name="Percent 21 3" xfId="21298"/>
    <cellStyle name="Percent 21 3 2" xfId="29337"/>
    <cellStyle name="Percent 21 4" xfId="21299"/>
    <cellStyle name="Percent 21 4 2" xfId="29338"/>
    <cellStyle name="Percent 21 5" xfId="21300"/>
    <cellStyle name="Percent 21 5 2" xfId="32786"/>
    <cellStyle name="Percent 21 6" xfId="21301"/>
    <cellStyle name="Percent 21 7" xfId="29335"/>
    <cellStyle name="Percent 21 8" xfId="62389"/>
    <cellStyle name="Percent 22" xfId="21302"/>
    <cellStyle name="Percent 22 2" xfId="21303"/>
    <cellStyle name="Percent 22 2 2" xfId="29340"/>
    <cellStyle name="Percent 22 3" xfId="21304"/>
    <cellStyle name="Percent 22 3 2" xfId="29341"/>
    <cellStyle name="Percent 22 4" xfId="21305"/>
    <cellStyle name="Percent 22 4 2" xfId="29342"/>
    <cellStyle name="Percent 22 5" xfId="21306"/>
    <cellStyle name="Percent 22 5 2" xfId="32787"/>
    <cellStyle name="Percent 22 6" xfId="21307"/>
    <cellStyle name="Percent 22 6 2" xfId="37016"/>
    <cellStyle name="Percent 22 7" xfId="21308"/>
    <cellStyle name="Percent 22 8" xfId="29339"/>
    <cellStyle name="Percent 22 9" xfId="62391"/>
    <cellStyle name="Percent 23" xfId="21309"/>
    <cellStyle name="Percent 23 2" xfId="21310"/>
    <cellStyle name="Percent 23 2 2" xfId="29344"/>
    <cellStyle name="Percent 23 3" xfId="21311"/>
    <cellStyle name="Percent 23 3 2" xfId="29345"/>
    <cellStyle name="Percent 23 4" xfId="21312"/>
    <cellStyle name="Percent 23 4 2" xfId="32788"/>
    <cellStyle name="Percent 23 5" xfId="21313"/>
    <cellStyle name="Percent 23 5 2" xfId="41033"/>
    <cellStyle name="Percent 23 6" xfId="29343"/>
    <cellStyle name="Percent 24" xfId="21314"/>
    <cellStyle name="Percent 24 2" xfId="45157"/>
    <cellStyle name="Percent 24 3" xfId="29346"/>
    <cellStyle name="Percent 25" xfId="57984"/>
    <cellStyle name="Percent 26" xfId="58243"/>
    <cellStyle name="Percent 27" xfId="63052"/>
    <cellStyle name="Percent 28" xfId="48"/>
    <cellStyle name="Percent 3" xfId="21315"/>
    <cellStyle name="Percent 3 10" xfId="21316"/>
    <cellStyle name="Percent 3 10 2" xfId="21317"/>
    <cellStyle name="Percent 3 10 2 2" xfId="53800"/>
    <cellStyle name="Percent 3 10 2 3" xfId="29349"/>
    <cellStyle name="Percent 3 10 3" xfId="21318"/>
    <cellStyle name="Percent 3 10 3 2" xfId="29350"/>
    <cellStyle name="Percent 3 10 4" xfId="21319"/>
    <cellStyle name="Percent 3 10 4 2" xfId="32790"/>
    <cellStyle name="Percent 3 10 5" xfId="21320"/>
    <cellStyle name="Percent 3 10 6" xfId="29348"/>
    <cellStyle name="Percent 3 10 7" xfId="62393"/>
    <cellStyle name="Percent 3 11" xfId="21321"/>
    <cellStyle name="Percent 3 11 2" xfId="21322"/>
    <cellStyle name="Percent 3 11 2 2" xfId="53801"/>
    <cellStyle name="Percent 3 11 2 3" xfId="29352"/>
    <cellStyle name="Percent 3 11 3" xfId="21323"/>
    <cellStyle name="Percent 3 11 3 2" xfId="29353"/>
    <cellStyle name="Percent 3 11 4" xfId="21324"/>
    <cellStyle name="Percent 3 11 4 2" xfId="32791"/>
    <cellStyle name="Percent 3 11 5" xfId="21325"/>
    <cellStyle name="Percent 3 11 6" xfId="29351"/>
    <cellStyle name="Percent 3 11 7" xfId="62394"/>
    <cellStyle name="Percent 3 12" xfId="21326"/>
    <cellStyle name="Percent 3 12 2" xfId="21327"/>
    <cellStyle name="Percent 3 12 2 2" xfId="53802"/>
    <cellStyle name="Percent 3 12 2 3" xfId="29355"/>
    <cellStyle name="Percent 3 12 3" xfId="21328"/>
    <cellStyle name="Percent 3 12 3 2" xfId="29356"/>
    <cellStyle name="Percent 3 12 4" xfId="21329"/>
    <cellStyle name="Percent 3 12 4 2" xfId="32792"/>
    <cellStyle name="Percent 3 12 5" xfId="21330"/>
    <cellStyle name="Percent 3 12 6" xfId="29354"/>
    <cellStyle name="Percent 3 12 7" xfId="62395"/>
    <cellStyle name="Percent 3 13" xfId="21331"/>
    <cellStyle name="Percent 3 13 2" xfId="21332"/>
    <cellStyle name="Percent 3 13 2 2" xfId="53803"/>
    <cellStyle name="Percent 3 13 2 3" xfId="29358"/>
    <cellStyle name="Percent 3 13 3" xfId="21333"/>
    <cellStyle name="Percent 3 13 3 2" xfId="29359"/>
    <cellStyle name="Percent 3 13 4" xfId="21334"/>
    <cellStyle name="Percent 3 13 4 2" xfId="32793"/>
    <cellStyle name="Percent 3 13 5" xfId="21335"/>
    <cellStyle name="Percent 3 13 6" xfId="29357"/>
    <cellStyle name="Percent 3 13 7" xfId="62396"/>
    <cellStyle name="Percent 3 14" xfId="21336"/>
    <cellStyle name="Percent 3 14 2" xfId="53799"/>
    <cellStyle name="Percent 3 14 3" xfId="29360"/>
    <cellStyle name="Percent 3 15" xfId="21337"/>
    <cellStyle name="Percent 3 15 2" xfId="29361"/>
    <cellStyle name="Percent 3 16" xfId="21338"/>
    <cellStyle name="Percent 3 16 2" xfId="32789"/>
    <cellStyle name="Percent 3 17" xfId="21339"/>
    <cellStyle name="Percent 3 18" xfId="29347"/>
    <cellStyle name="Percent 3 19" xfId="62392"/>
    <cellStyle name="Percent 3 2" xfId="21340"/>
    <cellStyle name="Percent 3 2 2" xfId="21341"/>
    <cellStyle name="Percent 3 2 2 2" xfId="21342"/>
    <cellStyle name="Percent 3 2 2 2 2" xfId="21343"/>
    <cellStyle name="Percent 3 2 2 2 2 2" xfId="29365"/>
    <cellStyle name="Percent 3 2 2 2 3" xfId="21344"/>
    <cellStyle name="Percent 3 2 2 2 3 2" xfId="29366"/>
    <cellStyle name="Percent 3 2 2 2 4" xfId="21345"/>
    <cellStyle name="Percent 3 2 2 2 4 2" xfId="32796"/>
    <cellStyle name="Percent 3 2 2 2 5" xfId="21346"/>
    <cellStyle name="Percent 3 2 2 2 6" xfId="29364"/>
    <cellStyle name="Percent 3 2 2 3" xfId="21347"/>
    <cellStyle name="Percent 3 2 2 3 2" xfId="29367"/>
    <cellStyle name="Percent 3 2 2 4" xfId="21348"/>
    <cellStyle name="Percent 3 2 2 4 2" xfId="29368"/>
    <cellStyle name="Percent 3 2 2 5" xfId="21349"/>
    <cellStyle name="Percent 3 2 2 5 2" xfId="32795"/>
    <cellStyle name="Percent 3 2 2 6" xfId="21350"/>
    <cellStyle name="Percent 3 2 2 7" xfId="29363"/>
    <cellStyle name="Percent 3 2 2 8" xfId="62398"/>
    <cellStyle name="Percent 3 2 3" xfId="21351"/>
    <cellStyle name="Percent 3 2 3 2" xfId="21352"/>
    <cellStyle name="Percent 3 2 3 2 2" xfId="29370"/>
    <cellStyle name="Percent 3 2 3 3" xfId="21353"/>
    <cellStyle name="Percent 3 2 3 3 2" xfId="29371"/>
    <cellStyle name="Percent 3 2 3 4" xfId="21354"/>
    <cellStyle name="Percent 3 2 3 4 2" xfId="32797"/>
    <cellStyle name="Percent 3 2 3 5" xfId="21355"/>
    <cellStyle name="Percent 3 2 3 6" xfId="29369"/>
    <cellStyle name="Percent 3 2 3 7" xfId="62399"/>
    <cellStyle name="Percent 3 2 4" xfId="21356"/>
    <cellStyle name="Percent 3 2 4 2" xfId="29372"/>
    <cellStyle name="Percent 3 2 5" xfId="21357"/>
    <cellStyle name="Percent 3 2 5 2" xfId="29373"/>
    <cellStyle name="Percent 3 2 6" xfId="21358"/>
    <cellStyle name="Percent 3 2 6 2" xfId="32794"/>
    <cellStyle name="Percent 3 2 7" xfId="21359"/>
    <cellStyle name="Percent 3 2 8" xfId="29362"/>
    <cellStyle name="Percent 3 2 9" xfId="62397"/>
    <cellStyle name="Percent 3 3" xfId="21360"/>
    <cellStyle name="Percent 3 3 2" xfId="21361"/>
    <cellStyle name="Percent 3 3 2 2" xfId="53804"/>
    <cellStyle name="Percent 3 3 2 3" xfId="29375"/>
    <cellStyle name="Percent 3 3 3" xfId="21362"/>
    <cellStyle name="Percent 3 3 3 2" xfId="29376"/>
    <cellStyle name="Percent 3 3 4" xfId="21363"/>
    <cellStyle name="Percent 3 3 4 2" xfId="32798"/>
    <cellStyle name="Percent 3 3 5" xfId="21364"/>
    <cellStyle name="Percent 3 3 6" xfId="29374"/>
    <cellStyle name="Percent 3 3 7" xfId="62400"/>
    <cellStyle name="Percent 3 4" xfId="21365"/>
    <cellStyle name="Percent 3 4 2" xfId="21366"/>
    <cellStyle name="Percent 3 4 2 2" xfId="53805"/>
    <cellStyle name="Percent 3 4 2 3" xfId="29378"/>
    <cellStyle name="Percent 3 4 3" xfId="21367"/>
    <cellStyle name="Percent 3 4 3 2" xfId="29379"/>
    <cellStyle name="Percent 3 4 4" xfId="21368"/>
    <cellStyle name="Percent 3 4 4 2" xfId="32799"/>
    <cellStyle name="Percent 3 4 5" xfId="21369"/>
    <cellStyle name="Percent 3 4 6" xfId="29377"/>
    <cellStyle name="Percent 3 4 7" xfId="62401"/>
    <cellStyle name="Percent 3 5" xfId="21370"/>
    <cellStyle name="Percent 3 5 2" xfId="21371"/>
    <cellStyle name="Percent 3 5 2 2" xfId="53806"/>
    <cellStyle name="Percent 3 5 2 3" xfId="29381"/>
    <cellStyle name="Percent 3 5 3" xfId="21372"/>
    <cellStyle name="Percent 3 5 3 2" xfId="29382"/>
    <cellStyle name="Percent 3 5 4" xfId="21373"/>
    <cellStyle name="Percent 3 5 4 2" xfId="32800"/>
    <cellStyle name="Percent 3 5 5" xfId="21374"/>
    <cellStyle name="Percent 3 5 6" xfId="29380"/>
    <cellStyle name="Percent 3 5 7" xfId="62402"/>
    <cellStyle name="Percent 3 6" xfId="21375"/>
    <cellStyle name="Percent 3 6 2" xfId="21376"/>
    <cellStyle name="Percent 3 6 2 2" xfId="53807"/>
    <cellStyle name="Percent 3 6 2 3" xfId="29384"/>
    <cellStyle name="Percent 3 6 3" xfId="21377"/>
    <cellStyle name="Percent 3 6 3 2" xfId="29385"/>
    <cellStyle name="Percent 3 6 4" xfId="21378"/>
    <cellStyle name="Percent 3 6 4 2" xfId="32801"/>
    <cellStyle name="Percent 3 6 5" xfId="21379"/>
    <cellStyle name="Percent 3 6 6" xfId="29383"/>
    <cellStyle name="Percent 3 6 7" xfId="62403"/>
    <cellStyle name="Percent 3 7" xfId="21380"/>
    <cellStyle name="Percent 3 7 2" xfId="21381"/>
    <cellStyle name="Percent 3 7 2 2" xfId="53808"/>
    <cellStyle name="Percent 3 7 2 3" xfId="29387"/>
    <cellStyle name="Percent 3 7 3" xfId="21382"/>
    <cellStyle name="Percent 3 7 3 2" xfId="29388"/>
    <cellStyle name="Percent 3 7 4" xfId="21383"/>
    <cellStyle name="Percent 3 7 4 2" xfId="32802"/>
    <cellStyle name="Percent 3 7 5" xfId="21384"/>
    <cellStyle name="Percent 3 7 6" xfId="29386"/>
    <cellStyle name="Percent 3 7 7" xfId="62404"/>
    <cellStyle name="Percent 3 8" xfId="21385"/>
    <cellStyle name="Percent 3 8 2" xfId="21386"/>
    <cellStyle name="Percent 3 8 2 2" xfId="53809"/>
    <cellStyle name="Percent 3 8 2 3" xfId="29390"/>
    <cellStyle name="Percent 3 8 3" xfId="21387"/>
    <cellStyle name="Percent 3 8 3 2" xfId="29391"/>
    <cellStyle name="Percent 3 8 4" xfId="21388"/>
    <cellStyle name="Percent 3 8 4 2" xfId="32803"/>
    <cellStyle name="Percent 3 8 5" xfId="21389"/>
    <cellStyle name="Percent 3 8 6" xfId="29389"/>
    <cellStyle name="Percent 3 8 7" xfId="62405"/>
    <cellStyle name="Percent 3 9" xfId="21390"/>
    <cellStyle name="Percent 3 9 2" xfId="21391"/>
    <cellStyle name="Percent 3 9 2 2" xfId="53810"/>
    <cellStyle name="Percent 3 9 2 3" xfId="29393"/>
    <cellStyle name="Percent 3 9 3" xfId="21392"/>
    <cellStyle name="Percent 3 9 3 2" xfId="29394"/>
    <cellStyle name="Percent 3 9 4" xfId="21393"/>
    <cellStyle name="Percent 3 9 4 2" xfId="32804"/>
    <cellStyle name="Percent 3 9 5" xfId="21394"/>
    <cellStyle name="Percent 3 9 6" xfId="29392"/>
    <cellStyle name="Percent 3 9 7" xfId="62406"/>
    <cellStyle name="Percent 4" xfId="21395"/>
    <cellStyle name="Percent 4 10" xfId="21396"/>
    <cellStyle name="Percent 4 10 2" xfId="21397"/>
    <cellStyle name="Percent 4 10 2 2" xfId="53812"/>
    <cellStyle name="Percent 4 10 2 3" xfId="29397"/>
    <cellStyle name="Percent 4 10 3" xfId="21398"/>
    <cellStyle name="Percent 4 10 3 2" xfId="29398"/>
    <cellStyle name="Percent 4 10 4" xfId="21399"/>
    <cellStyle name="Percent 4 10 4 2" xfId="32806"/>
    <cellStyle name="Percent 4 10 5" xfId="21400"/>
    <cellStyle name="Percent 4 10 6" xfId="29396"/>
    <cellStyle name="Percent 4 10 7" xfId="62408"/>
    <cellStyle name="Percent 4 11" xfId="21401"/>
    <cellStyle name="Percent 4 11 2" xfId="21402"/>
    <cellStyle name="Percent 4 11 2 2" xfId="53813"/>
    <cellStyle name="Percent 4 11 2 3" xfId="29400"/>
    <cellStyle name="Percent 4 11 3" xfId="21403"/>
    <cellStyle name="Percent 4 11 3 2" xfId="29401"/>
    <cellStyle name="Percent 4 11 4" xfId="21404"/>
    <cellStyle name="Percent 4 11 4 2" xfId="32807"/>
    <cellStyle name="Percent 4 11 5" xfId="21405"/>
    <cellStyle name="Percent 4 11 6" xfId="29399"/>
    <cellStyle name="Percent 4 11 7" xfId="62409"/>
    <cellStyle name="Percent 4 12" xfId="21406"/>
    <cellStyle name="Percent 4 12 2" xfId="21407"/>
    <cellStyle name="Percent 4 12 2 2" xfId="53814"/>
    <cellStyle name="Percent 4 12 2 3" xfId="29403"/>
    <cellStyle name="Percent 4 12 3" xfId="21408"/>
    <cellStyle name="Percent 4 12 3 2" xfId="29404"/>
    <cellStyle name="Percent 4 12 4" xfId="21409"/>
    <cellStyle name="Percent 4 12 4 2" xfId="32808"/>
    <cellStyle name="Percent 4 12 5" xfId="21410"/>
    <cellStyle name="Percent 4 12 6" xfId="29402"/>
    <cellStyle name="Percent 4 12 7" xfId="62410"/>
    <cellStyle name="Percent 4 13" xfId="21411"/>
    <cellStyle name="Percent 4 13 2" xfId="21412"/>
    <cellStyle name="Percent 4 13 2 2" xfId="53815"/>
    <cellStyle name="Percent 4 13 2 3" xfId="29406"/>
    <cellStyle name="Percent 4 13 3" xfId="21413"/>
    <cellStyle name="Percent 4 13 3 2" xfId="29407"/>
    <cellStyle name="Percent 4 13 4" xfId="21414"/>
    <cellStyle name="Percent 4 13 4 2" xfId="32809"/>
    <cellStyle name="Percent 4 13 5" xfId="21415"/>
    <cellStyle name="Percent 4 13 6" xfId="29405"/>
    <cellStyle name="Percent 4 13 7" xfId="62411"/>
    <cellStyle name="Percent 4 14" xfId="21416"/>
    <cellStyle name="Percent 4 14 2" xfId="53811"/>
    <cellStyle name="Percent 4 14 3" xfId="29408"/>
    <cellStyle name="Percent 4 15" xfId="21417"/>
    <cellStyle name="Percent 4 15 2" xfId="29409"/>
    <cellStyle name="Percent 4 16" xfId="21418"/>
    <cellStyle name="Percent 4 16 2" xfId="32805"/>
    <cellStyle name="Percent 4 17" xfId="21419"/>
    <cellStyle name="Percent 4 18" xfId="29395"/>
    <cellStyle name="Percent 4 19" xfId="62407"/>
    <cellStyle name="Percent 4 2" xfId="21420"/>
    <cellStyle name="Percent 4 2 2" xfId="21421"/>
    <cellStyle name="Percent 4 2 2 2" xfId="21422"/>
    <cellStyle name="Percent 4 2 2 2 2" xfId="29412"/>
    <cellStyle name="Percent 4 2 2 3" xfId="21423"/>
    <cellStyle name="Percent 4 2 2 3 2" xfId="29413"/>
    <cellStyle name="Percent 4 2 2 4" xfId="21424"/>
    <cellStyle name="Percent 4 2 2 4 2" xfId="32811"/>
    <cellStyle name="Percent 4 2 2 5" xfId="21425"/>
    <cellStyle name="Percent 4 2 2 6" xfId="29411"/>
    <cellStyle name="Percent 4 2 2 7" xfId="62413"/>
    <cellStyle name="Percent 4 2 3" xfId="21426"/>
    <cellStyle name="Percent 4 2 3 2" xfId="29414"/>
    <cellStyle name="Percent 4 2 4" xfId="21427"/>
    <cellStyle name="Percent 4 2 4 2" xfId="29415"/>
    <cellStyle name="Percent 4 2 5" xfId="21428"/>
    <cellStyle name="Percent 4 2 5 2" xfId="32810"/>
    <cellStyle name="Percent 4 2 6" xfId="21429"/>
    <cellStyle name="Percent 4 2 7" xfId="29410"/>
    <cellStyle name="Percent 4 2 8" xfId="62412"/>
    <cellStyle name="Percent 4 3" xfId="21430"/>
    <cellStyle name="Percent 4 3 2" xfId="21431"/>
    <cellStyle name="Percent 4 3 2 2" xfId="21432"/>
    <cellStyle name="Percent 4 3 2 2 2" xfId="53816"/>
    <cellStyle name="Percent 4 3 2 3" xfId="29417"/>
    <cellStyle name="Percent 4 3 2 4" xfId="62415"/>
    <cellStyle name="Percent 4 3 3" xfId="21433"/>
    <cellStyle name="Percent 4 3 3 2" xfId="21434"/>
    <cellStyle name="Percent 4 3 3 3" xfId="29418"/>
    <cellStyle name="Percent 4 3 3 4" xfId="58005"/>
    <cellStyle name="Percent 4 3 3 5" xfId="62416"/>
    <cellStyle name="Percent 4 3 4" xfId="21435"/>
    <cellStyle name="Percent 4 3 4 2" xfId="32812"/>
    <cellStyle name="Percent 4 3 5" xfId="21436"/>
    <cellStyle name="Percent 4 3 6" xfId="29416"/>
    <cellStyle name="Percent 4 3 7" xfId="62414"/>
    <cellStyle name="Percent 4 4" xfId="21437"/>
    <cellStyle name="Percent 4 4 2" xfId="21438"/>
    <cellStyle name="Percent 4 4 2 2" xfId="53817"/>
    <cellStyle name="Percent 4 4 2 3" xfId="29420"/>
    <cellStyle name="Percent 4 4 3" xfId="21439"/>
    <cellStyle name="Percent 4 4 3 2" xfId="29421"/>
    <cellStyle name="Percent 4 4 4" xfId="21440"/>
    <cellStyle name="Percent 4 4 4 2" xfId="32813"/>
    <cellStyle name="Percent 4 4 5" xfId="21441"/>
    <cellStyle name="Percent 4 4 6" xfId="29419"/>
    <cellStyle name="Percent 4 4 7" xfId="62417"/>
    <cellStyle name="Percent 4 5" xfId="21442"/>
    <cellStyle name="Percent 4 5 2" xfId="21443"/>
    <cellStyle name="Percent 4 5 2 2" xfId="53818"/>
    <cellStyle name="Percent 4 5 2 3" xfId="29423"/>
    <cellStyle name="Percent 4 5 3" xfId="21444"/>
    <cellStyle name="Percent 4 5 3 2" xfId="29424"/>
    <cellStyle name="Percent 4 5 4" xfId="21445"/>
    <cellStyle name="Percent 4 5 4 2" xfId="32814"/>
    <cellStyle name="Percent 4 5 5" xfId="21446"/>
    <cellStyle name="Percent 4 5 6" xfId="29422"/>
    <cellStyle name="Percent 4 5 7" xfId="62418"/>
    <cellStyle name="Percent 4 6" xfId="21447"/>
    <cellStyle name="Percent 4 6 2" xfId="21448"/>
    <cellStyle name="Percent 4 6 2 2" xfId="53819"/>
    <cellStyle name="Percent 4 6 2 3" xfId="29426"/>
    <cellStyle name="Percent 4 6 3" xfId="21449"/>
    <cellStyle name="Percent 4 6 3 2" xfId="29427"/>
    <cellStyle name="Percent 4 6 4" xfId="21450"/>
    <cellStyle name="Percent 4 6 4 2" xfId="32815"/>
    <cellStyle name="Percent 4 6 5" xfId="21451"/>
    <cellStyle name="Percent 4 6 6" xfId="29425"/>
    <cellStyle name="Percent 4 6 7" xfId="62419"/>
    <cellStyle name="Percent 4 7" xfId="21452"/>
    <cellStyle name="Percent 4 7 2" xfId="21453"/>
    <cellStyle name="Percent 4 7 2 2" xfId="53820"/>
    <cellStyle name="Percent 4 7 2 3" xfId="29429"/>
    <cellStyle name="Percent 4 7 3" xfId="21454"/>
    <cellStyle name="Percent 4 7 3 2" xfId="29430"/>
    <cellStyle name="Percent 4 7 4" xfId="21455"/>
    <cellStyle name="Percent 4 7 4 2" xfId="32816"/>
    <cellStyle name="Percent 4 7 5" xfId="21456"/>
    <cellStyle name="Percent 4 7 6" xfId="29428"/>
    <cellStyle name="Percent 4 7 7" xfId="62420"/>
    <cellStyle name="Percent 4 8" xfId="21457"/>
    <cellStyle name="Percent 4 8 2" xfId="21458"/>
    <cellStyle name="Percent 4 8 2 2" xfId="53821"/>
    <cellStyle name="Percent 4 8 2 3" xfId="29432"/>
    <cellStyle name="Percent 4 8 3" xfId="21459"/>
    <cellStyle name="Percent 4 8 3 2" xfId="29433"/>
    <cellStyle name="Percent 4 8 4" xfId="21460"/>
    <cellStyle name="Percent 4 8 4 2" xfId="32817"/>
    <cellStyle name="Percent 4 8 5" xfId="21461"/>
    <cellStyle name="Percent 4 8 6" xfId="29431"/>
    <cellStyle name="Percent 4 8 7" xfId="62421"/>
    <cellStyle name="Percent 4 9" xfId="21462"/>
    <cellStyle name="Percent 4 9 2" xfId="21463"/>
    <cellStyle name="Percent 4 9 2 2" xfId="53822"/>
    <cellStyle name="Percent 4 9 2 3" xfId="29435"/>
    <cellStyle name="Percent 4 9 3" xfId="21464"/>
    <cellStyle name="Percent 4 9 3 2" xfId="29436"/>
    <cellStyle name="Percent 4 9 4" xfId="21465"/>
    <cellStyle name="Percent 4 9 4 2" xfId="32818"/>
    <cellStyle name="Percent 4 9 5" xfId="21466"/>
    <cellStyle name="Percent 4 9 6" xfId="29434"/>
    <cellStyle name="Percent 4 9 7" xfId="62422"/>
    <cellStyle name="Percent 5" xfId="21467"/>
    <cellStyle name="Percent 5 2" xfId="21468"/>
    <cellStyle name="Percent 5 2 2" xfId="21469"/>
    <cellStyle name="Percent 5 2 2 2" xfId="21470"/>
    <cellStyle name="Percent 5 2 2 2 2" xfId="29440"/>
    <cellStyle name="Percent 5 2 2 3" xfId="21471"/>
    <cellStyle name="Percent 5 2 2 3 2" xfId="29441"/>
    <cellStyle name="Percent 5 2 2 4" xfId="21472"/>
    <cellStyle name="Percent 5 2 2 4 2" xfId="32821"/>
    <cellStyle name="Percent 5 2 2 5" xfId="21473"/>
    <cellStyle name="Percent 5 2 2 6" xfId="29439"/>
    <cellStyle name="Percent 5 2 2 7" xfId="62425"/>
    <cellStyle name="Percent 5 2 3" xfId="21474"/>
    <cellStyle name="Percent 5 2 3 2" xfId="29442"/>
    <cellStyle name="Percent 5 2 4" xfId="21475"/>
    <cellStyle name="Percent 5 2 4 2" xfId="29443"/>
    <cellStyle name="Percent 5 2 5" xfId="21476"/>
    <cellStyle name="Percent 5 2 5 2" xfId="32820"/>
    <cellStyle name="Percent 5 2 6" xfId="21477"/>
    <cellStyle name="Percent 5 2 7" xfId="29438"/>
    <cellStyle name="Percent 5 2 8" xfId="62424"/>
    <cellStyle name="Percent 5 3" xfId="21478"/>
    <cellStyle name="Percent 5 3 2" xfId="21479"/>
    <cellStyle name="Percent 5 3 2 2" xfId="29445"/>
    <cellStyle name="Percent 5 3 3" xfId="21480"/>
    <cellStyle name="Percent 5 3 3 2" xfId="29446"/>
    <cellStyle name="Percent 5 3 4" xfId="21481"/>
    <cellStyle name="Percent 5 3 4 2" xfId="32822"/>
    <cellStyle name="Percent 5 3 5" xfId="21482"/>
    <cellStyle name="Percent 5 3 6" xfId="29444"/>
    <cellStyle name="Percent 5 3 7" xfId="62426"/>
    <cellStyle name="Percent 5 4" xfId="21483"/>
    <cellStyle name="Percent 5 4 2" xfId="29447"/>
    <cellStyle name="Percent 5 5" xfId="21484"/>
    <cellStyle name="Percent 5 5 2" xfId="29448"/>
    <cellStyle name="Percent 5 6" xfId="21485"/>
    <cellStyle name="Percent 5 6 2" xfId="32819"/>
    <cellStyle name="Percent 5 7" xfId="21486"/>
    <cellStyle name="Percent 5 8" xfId="29437"/>
    <cellStyle name="Percent 5 9" xfId="62423"/>
    <cellStyle name="Percent 6" xfId="21487"/>
    <cellStyle name="Percent 6 2" xfId="21488"/>
    <cellStyle name="Percent 6 2 2" xfId="21489"/>
    <cellStyle name="Percent 6 2 2 2" xfId="29451"/>
    <cellStyle name="Percent 6 2 3" xfId="21490"/>
    <cellStyle name="Percent 6 2 3 2" xfId="29452"/>
    <cellStyle name="Percent 6 2 4" xfId="21491"/>
    <cellStyle name="Percent 6 2 4 2" xfId="32824"/>
    <cellStyle name="Percent 6 2 5" xfId="21492"/>
    <cellStyle name="Percent 6 2 6" xfId="29450"/>
    <cellStyle name="Percent 6 2 7" xfId="62428"/>
    <cellStyle name="Percent 6 3" xfId="21493"/>
    <cellStyle name="Percent 6 3 2" xfId="21494"/>
    <cellStyle name="Percent 6 3 2 2" xfId="29454"/>
    <cellStyle name="Percent 6 3 3" xfId="21495"/>
    <cellStyle name="Percent 6 3 3 2" xfId="29455"/>
    <cellStyle name="Percent 6 3 4" xfId="21496"/>
    <cellStyle name="Percent 6 3 4 2" xfId="32825"/>
    <cellStyle name="Percent 6 3 5" xfId="21497"/>
    <cellStyle name="Percent 6 3 6" xfId="29453"/>
    <cellStyle name="Percent 6 4" xfId="21498"/>
    <cellStyle name="Percent 6 4 2" xfId="29456"/>
    <cellStyle name="Percent 6 5" xfId="21499"/>
    <cellStyle name="Percent 6 5 2" xfId="29457"/>
    <cellStyle name="Percent 6 6" xfId="21500"/>
    <cellStyle name="Percent 6 6 2" xfId="32823"/>
    <cellStyle name="Percent 6 7" xfId="21501"/>
    <cellStyle name="Percent 6 8" xfId="29449"/>
    <cellStyle name="Percent 6 9" xfId="62427"/>
    <cellStyle name="Percent 7" xfId="21502"/>
    <cellStyle name="Percent 7 10" xfId="29458"/>
    <cellStyle name="Percent 7 11" xfId="58006"/>
    <cellStyle name="Percent 7 12" xfId="62429"/>
    <cellStyle name="Percent 7 2" xfId="21503"/>
    <cellStyle name="Percent 7 2 10" xfId="29459"/>
    <cellStyle name="Percent 7 2 11" xfId="58007"/>
    <cellStyle name="Percent 7 2 12" xfId="62430"/>
    <cellStyle name="Percent 7 2 2" xfId="21504"/>
    <cellStyle name="Percent 7 2 2 2" xfId="21505"/>
    <cellStyle name="Percent 7 2 2 2 2" xfId="29461"/>
    <cellStyle name="Percent 7 2 2 3" xfId="21506"/>
    <cellStyle name="Percent 7 2 2 3 2" xfId="29462"/>
    <cellStyle name="Percent 7 2 2 4" xfId="21507"/>
    <cellStyle name="Percent 7 2 2 4 2" xfId="32828"/>
    <cellStyle name="Percent 7 2 2 5" xfId="29460"/>
    <cellStyle name="Percent 7 2 3" xfId="21508"/>
    <cellStyle name="Percent 7 2 3 2" xfId="21509"/>
    <cellStyle name="Percent 7 2 3 2 2" xfId="29464"/>
    <cellStyle name="Percent 7 2 3 3" xfId="21510"/>
    <cellStyle name="Percent 7 2 3 3 2" xfId="29465"/>
    <cellStyle name="Percent 7 2 3 4" xfId="21511"/>
    <cellStyle name="Percent 7 2 3 4 2" xfId="32829"/>
    <cellStyle name="Percent 7 2 3 5" xfId="29463"/>
    <cellStyle name="Percent 7 2 4" xfId="21512"/>
    <cellStyle name="Percent 7 2 4 2" xfId="21513"/>
    <cellStyle name="Percent 7 2 4 2 2" xfId="29467"/>
    <cellStyle name="Percent 7 2 4 3" xfId="21514"/>
    <cellStyle name="Percent 7 2 4 3 2" xfId="29468"/>
    <cellStyle name="Percent 7 2 4 4" xfId="21515"/>
    <cellStyle name="Percent 7 2 4 4 2" xfId="32830"/>
    <cellStyle name="Percent 7 2 4 5" xfId="29466"/>
    <cellStyle name="Percent 7 2 5" xfId="21516"/>
    <cellStyle name="Percent 7 2 5 2" xfId="29469"/>
    <cellStyle name="Percent 7 2 6" xfId="21517"/>
    <cellStyle name="Percent 7 2 6 2" xfId="29470"/>
    <cellStyle name="Percent 7 2 7" xfId="21518"/>
    <cellStyle name="Percent 7 2 7 2" xfId="32827"/>
    <cellStyle name="Percent 7 2 8" xfId="21519"/>
    <cellStyle name="Percent 7 2 8 2" xfId="53823"/>
    <cellStyle name="Percent 7 2 9" xfId="21520"/>
    <cellStyle name="Percent 7 3" xfId="21521"/>
    <cellStyle name="Percent 7 3 2" xfId="21522"/>
    <cellStyle name="Percent 7 3 2 2" xfId="29472"/>
    <cellStyle name="Percent 7 3 3" xfId="21523"/>
    <cellStyle name="Percent 7 3 3 2" xfId="29473"/>
    <cellStyle name="Percent 7 3 4" xfId="21524"/>
    <cellStyle name="Percent 7 3 4 2" xfId="32831"/>
    <cellStyle name="Percent 7 3 5" xfId="21525"/>
    <cellStyle name="Percent 7 3 6" xfId="21526"/>
    <cellStyle name="Percent 7 3 7" xfId="29471"/>
    <cellStyle name="Percent 7 3 8" xfId="62431"/>
    <cellStyle name="Percent 7 4" xfId="21527"/>
    <cellStyle name="Percent 7 4 2" xfId="21528"/>
    <cellStyle name="Percent 7 4 2 2" xfId="29475"/>
    <cellStyle name="Percent 7 4 3" xfId="21529"/>
    <cellStyle name="Percent 7 4 3 2" xfId="29476"/>
    <cellStyle name="Percent 7 4 4" xfId="21530"/>
    <cellStyle name="Percent 7 4 4 2" xfId="32832"/>
    <cellStyle name="Percent 7 4 5" xfId="21531"/>
    <cellStyle name="Percent 7 4 6" xfId="29474"/>
    <cellStyle name="Percent 7 4 7" xfId="58008"/>
    <cellStyle name="Percent 7 5" xfId="21532"/>
    <cellStyle name="Percent 7 5 2" xfId="21533"/>
    <cellStyle name="Percent 7 5 3" xfId="29477"/>
    <cellStyle name="Percent 7 5 4" xfId="58009"/>
    <cellStyle name="Percent 7 6" xfId="21534"/>
    <cellStyle name="Percent 7 6 2" xfId="29478"/>
    <cellStyle name="Percent 7 7" xfId="21535"/>
    <cellStyle name="Percent 7 7 2" xfId="32826"/>
    <cellStyle name="Percent 7 8" xfId="21536"/>
    <cellStyle name="Percent 7 9" xfId="21537"/>
    <cellStyle name="Percent 8" xfId="21538"/>
    <cellStyle name="Percent 8 2" xfId="21539"/>
    <cellStyle name="Percent 8 2 2" xfId="21540"/>
    <cellStyle name="Percent 8 2 2 2" xfId="29481"/>
    <cellStyle name="Percent 8 2 3" xfId="21541"/>
    <cellStyle name="Percent 8 2 3 2" xfId="29482"/>
    <cellStyle name="Percent 8 2 4" xfId="21542"/>
    <cellStyle name="Percent 8 2 4 2" xfId="32834"/>
    <cellStyle name="Percent 8 2 5" xfId="21543"/>
    <cellStyle name="Percent 8 2 6" xfId="29480"/>
    <cellStyle name="Percent 8 2 7" xfId="62433"/>
    <cellStyle name="Percent 8 3" xfId="21544"/>
    <cellStyle name="Percent 8 3 2" xfId="21545"/>
    <cellStyle name="Percent 8 3 3" xfId="29483"/>
    <cellStyle name="Percent 8 3 4" xfId="58010"/>
    <cellStyle name="Percent 8 3 5" xfId="62434"/>
    <cellStyle name="Percent 8 4" xfId="21546"/>
    <cellStyle name="Percent 8 4 2" xfId="29484"/>
    <cellStyle name="Percent 8 5" xfId="21547"/>
    <cellStyle name="Percent 8 5 2" xfId="32833"/>
    <cellStyle name="Percent 8 6" xfId="21548"/>
    <cellStyle name="Percent 8 7" xfId="29479"/>
    <cellStyle name="Percent 8 8" xfId="62432"/>
    <cellStyle name="Percent 9" xfId="21549"/>
    <cellStyle name="Percent 9 2" xfId="21550"/>
    <cellStyle name="Percent 9 2 2" xfId="21551"/>
    <cellStyle name="Percent 9 2 2 2" xfId="29487"/>
    <cellStyle name="Percent 9 2 3" xfId="21552"/>
    <cellStyle name="Percent 9 2 3 2" xfId="29488"/>
    <cellStyle name="Percent 9 2 4" xfId="21553"/>
    <cellStyle name="Percent 9 2 4 2" xfId="32836"/>
    <cellStyle name="Percent 9 2 5" xfId="21554"/>
    <cellStyle name="Percent 9 2 6" xfId="29486"/>
    <cellStyle name="Percent 9 2 7" xfId="62436"/>
    <cellStyle name="Percent 9 3" xfId="21555"/>
    <cellStyle name="Percent 9 3 2" xfId="29489"/>
    <cellStyle name="Percent 9 4" xfId="21556"/>
    <cellStyle name="Percent 9 4 2" xfId="29490"/>
    <cellStyle name="Percent 9 5" xfId="21557"/>
    <cellStyle name="Percent 9 5 2" xfId="32835"/>
    <cellStyle name="Percent 9 6" xfId="21558"/>
    <cellStyle name="Percent 9 7" xfId="29485"/>
    <cellStyle name="Percent 9 8" xfId="62435"/>
    <cellStyle name="Style 1" xfId="21559"/>
    <cellStyle name="Style 1 10" xfId="21560"/>
    <cellStyle name="Style 1 10 2" xfId="21561"/>
    <cellStyle name="Style 1 10 2 2" xfId="29493"/>
    <cellStyle name="Style 1 10 2 3" xfId="62439"/>
    <cellStyle name="Style 1 10 3" xfId="29492"/>
    <cellStyle name="Style 1 10 4" xfId="62438"/>
    <cellStyle name="Style 1 11" xfId="21562"/>
    <cellStyle name="Style 1 11 2" xfId="21563"/>
    <cellStyle name="Style 1 11 2 2" xfId="29495"/>
    <cellStyle name="Style 1 11 2 3" xfId="62441"/>
    <cellStyle name="Style 1 11 3" xfId="29494"/>
    <cellStyle name="Style 1 11 4" xfId="62440"/>
    <cellStyle name="Style 1 12" xfId="21564"/>
    <cellStyle name="Style 1 12 2" xfId="21565"/>
    <cellStyle name="Style 1 12 2 2" xfId="29497"/>
    <cellStyle name="Style 1 12 2 3" xfId="62443"/>
    <cellStyle name="Style 1 12 3" xfId="29496"/>
    <cellStyle name="Style 1 12 4" xfId="62442"/>
    <cellStyle name="Style 1 13" xfId="21566"/>
    <cellStyle name="Style 1 13 2" xfId="29498"/>
    <cellStyle name="Style 1 13 3" xfId="62444"/>
    <cellStyle name="Style 1 14" xfId="21567"/>
    <cellStyle name="Style 1 14 2" xfId="41034"/>
    <cellStyle name="Style 1 15" xfId="45158"/>
    <cellStyle name="Style 1 16" xfId="29491"/>
    <cellStyle name="Style 1 17" xfId="62437"/>
    <cellStyle name="Style 1 2" xfId="21568"/>
    <cellStyle name="Style 1 2 2" xfId="21569"/>
    <cellStyle name="Style 1 2 2 2" xfId="21570"/>
    <cellStyle name="Style 1 2 2 2 2" xfId="29501"/>
    <cellStyle name="Style 1 2 2 2 3" xfId="62447"/>
    <cellStyle name="Style 1 2 2 3" xfId="29500"/>
    <cellStyle name="Style 1 2 2 4" xfId="62446"/>
    <cellStyle name="Style 1 2 3" xfId="21571"/>
    <cellStyle name="Style 1 2 3 2" xfId="21572"/>
    <cellStyle name="Style 1 2 3 2 2" xfId="29503"/>
    <cellStyle name="Style 1 2 3 2 3" xfId="62449"/>
    <cellStyle name="Style 1 2 3 3" xfId="29502"/>
    <cellStyle name="Style 1 2 3 4" xfId="62448"/>
    <cellStyle name="Style 1 2 4" xfId="21573"/>
    <cellStyle name="Style 1 2 4 2" xfId="21574"/>
    <cellStyle name="Style 1 2 4 2 2" xfId="21575"/>
    <cellStyle name="Style 1 2 4 2 2 2" xfId="29506"/>
    <cellStyle name="Style 1 2 4 2 2 3" xfId="62452"/>
    <cellStyle name="Style 1 2 4 2 3" xfId="29505"/>
    <cellStyle name="Style 1 2 4 2 4" xfId="62451"/>
    <cellStyle name="Style 1 2 4 3" xfId="21576"/>
    <cellStyle name="Style 1 2 4 3 2" xfId="29507"/>
    <cellStyle name="Style 1 2 4 3 3" xfId="62453"/>
    <cellStyle name="Style 1 2 4 4" xfId="29504"/>
    <cellStyle name="Style 1 2 4 5" xfId="62450"/>
    <cellStyle name="Style 1 2 5" xfId="21577"/>
    <cellStyle name="Style 1 2 5 2" xfId="29508"/>
    <cellStyle name="Style 1 2 5 3" xfId="62454"/>
    <cellStyle name="Style 1 2 6" xfId="29499"/>
    <cellStyle name="Style 1 2 7" xfId="62445"/>
    <cellStyle name="Style 1 2_ PDR" xfId="21578"/>
    <cellStyle name="Style 1 3" xfId="21579"/>
    <cellStyle name="Style 1 3 2" xfId="21580"/>
    <cellStyle name="Style 1 3 2 2" xfId="21581"/>
    <cellStyle name="Style 1 3 2 2 2" xfId="29511"/>
    <cellStyle name="Style 1 3 2 2 3" xfId="62457"/>
    <cellStyle name="Style 1 3 2 3" xfId="29510"/>
    <cellStyle name="Style 1 3 2 4" xfId="62456"/>
    <cellStyle name="Style 1 3 3" xfId="21582"/>
    <cellStyle name="Style 1 3 3 2" xfId="29512"/>
    <cellStyle name="Style 1 3 3 3" xfId="62458"/>
    <cellStyle name="Style 1 3 4" xfId="29509"/>
    <cellStyle name="Style 1 3 5" xfId="62455"/>
    <cellStyle name="Style 1 3_ PDR" xfId="21583"/>
    <cellStyle name="Style 1 4" xfId="21584"/>
    <cellStyle name="Style 1 4 2" xfId="21585"/>
    <cellStyle name="Style 1 4 2 2" xfId="21586"/>
    <cellStyle name="Style 1 4 2 2 2" xfId="21587"/>
    <cellStyle name="Style 1 4 2 2 2 2" xfId="29516"/>
    <cellStyle name="Style 1 4 2 2 2 3" xfId="62462"/>
    <cellStyle name="Style 1 4 2 2 3" xfId="29515"/>
    <cellStyle name="Style 1 4 2 2 4" xfId="62461"/>
    <cellStyle name="Style 1 4 2 3" xfId="21588"/>
    <cellStyle name="Style 1 4 2 3 2" xfId="29517"/>
    <cellStyle name="Style 1 4 2 3 3" xfId="62463"/>
    <cellStyle name="Style 1 4 2 4" xfId="29514"/>
    <cellStyle name="Style 1 4 2 5" xfId="62460"/>
    <cellStyle name="Style 1 4 3" xfId="21589"/>
    <cellStyle name="Style 1 4 3 2" xfId="21590"/>
    <cellStyle name="Style 1 4 3 2 2" xfId="58011"/>
    <cellStyle name="Style 1 4 3 2 3" xfId="62465"/>
    <cellStyle name="Style 1 4 3 3" xfId="21591"/>
    <cellStyle name="Style 1 4 3 3 2" xfId="58012"/>
    <cellStyle name="Style 1 4 3 3 3" xfId="62466"/>
    <cellStyle name="Style 1 4 3 4" xfId="29518"/>
    <cellStyle name="Style 1 4 3 5" xfId="62464"/>
    <cellStyle name="Style 1 4 4" xfId="29513"/>
    <cellStyle name="Style 1 4 5" xfId="62459"/>
    <cellStyle name="Style 1 4_ PDR" xfId="21592"/>
    <cellStyle name="Style 1 5" xfId="21593"/>
    <cellStyle name="Style 1 5 2" xfId="21594"/>
    <cellStyle name="Style 1 5 2 2" xfId="21595"/>
    <cellStyle name="Style 1 5 2 2 2" xfId="29521"/>
    <cellStyle name="Style 1 5 2 2 3" xfId="62469"/>
    <cellStyle name="Style 1 5 2 3" xfId="29520"/>
    <cellStyle name="Style 1 5 2 4" xfId="62468"/>
    <cellStyle name="Style 1 5 3" xfId="53826"/>
    <cellStyle name="Style 1 5 4" xfId="29519"/>
    <cellStyle name="Style 1 5 5" xfId="62467"/>
    <cellStyle name="Style 1 6" xfId="21596"/>
    <cellStyle name="Style 1 6 2" xfId="21597"/>
    <cellStyle name="Style 1 6 2 2" xfId="29523"/>
    <cellStyle name="Style 1 6 3" xfId="29522"/>
    <cellStyle name="Style 1 6 4" xfId="62470"/>
    <cellStyle name="Style 1 7" xfId="21598"/>
    <cellStyle name="Style 1 7 2" xfId="21599"/>
    <cellStyle name="Style 1 7 2 2" xfId="29525"/>
    <cellStyle name="Style 1 7 2 3" xfId="62472"/>
    <cellStyle name="Style 1 7 3" xfId="29524"/>
    <cellStyle name="Style 1 7 4" xfId="62471"/>
    <cellStyle name="Style 1 8" xfId="21600"/>
    <cellStyle name="Style 1 8 2" xfId="21601"/>
    <cellStyle name="Style 1 8 2 2" xfId="29527"/>
    <cellStyle name="Style 1 8 2 3" xfId="62474"/>
    <cellStyle name="Style 1 8 3" xfId="29526"/>
    <cellStyle name="Style 1 8 4" xfId="62473"/>
    <cellStyle name="Style 1 9" xfId="21602"/>
    <cellStyle name="Style 1 9 2" xfId="21603"/>
    <cellStyle name="Style 1 9 2 2" xfId="29529"/>
    <cellStyle name="Style 1 9 2 3" xfId="62476"/>
    <cellStyle name="Style 1 9 3" xfId="29528"/>
    <cellStyle name="Style 1 9 4" xfId="62475"/>
    <cellStyle name="Style 1_ PDR" xfId="21604"/>
    <cellStyle name="Title 10" xfId="21606"/>
    <cellStyle name="Title 10 2" xfId="29531"/>
    <cellStyle name="Title 11" xfId="21607"/>
    <cellStyle name="Title 11 2" xfId="29532"/>
    <cellStyle name="Title 12" xfId="21608"/>
    <cellStyle name="Title 12 2" xfId="29533"/>
    <cellStyle name="Title 13" xfId="21609"/>
    <cellStyle name="Title 13 2" xfId="29534"/>
    <cellStyle name="Title 14" xfId="21610"/>
    <cellStyle name="Title 14 2" xfId="29530"/>
    <cellStyle name="Title 15" xfId="21611"/>
    <cellStyle name="Title 15 2" xfId="32837"/>
    <cellStyle name="Title 16" xfId="23037"/>
    <cellStyle name="Title 17" xfId="21605"/>
    <cellStyle name="Title 18" xfId="41"/>
    <cellStyle name="Title 2" xfId="21612"/>
    <cellStyle name="Title 2 10" xfId="21613"/>
    <cellStyle name="Title 2 10 2" xfId="29536"/>
    <cellStyle name="Title 2 11" xfId="21614"/>
    <cellStyle name="Title 2 11 2" xfId="29537"/>
    <cellStyle name="Title 2 12" xfId="21615"/>
    <cellStyle name="Title 2 12 2" xfId="32838"/>
    <cellStyle name="Title 2 13" xfId="21616"/>
    <cellStyle name="Title 2 13 2" xfId="33194"/>
    <cellStyle name="Title 2 14" xfId="21617"/>
    <cellStyle name="Title 2 15" xfId="21618"/>
    <cellStyle name="Title 2 16" xfId="29535"/>
    <cellStyle name="Title 2 17" xfId="62478"/>
    <cellStyle name="Title 2 2" xfId="21619"/>
    <cellStyle name="Title 2 2 10" xfId="21620"/>
    <cellStyle name="Title 2 2 11" xfId="21621"/>
    <cellStyle name="Title 2 2 12" xfId="29538"/>
    <cellStyle name="Title 2 2 13" xfId="58013"/>
    <cellStyle name="Title 2 2 14" xfId="62479"/>
    <cellStyle name="Title 2 2 2" xfId="21622"/>
    <cellStyle name="Title 2 2 2 2" xfId="21623"/>
    <cellStyle name="Title 2 2 2 2 2" xfId="29540"/>
    <cellStyle name="Title 2 2 2 3" xfId="21624"/>
    <cellStyle name="Title 2 2 2 3 2" xfId="29541"/>
    <cellStyle name="Title 2 2 2 4" xfId="21625"/>
    <cellStyle name="Title 2 2 2 4 2" xfId="32840"/>
    <cellStyle name="Title 2 2 2 5" xfId="29539"/>
    <cellStyle name="Title 2 2 3" xfId="21626"/>
    <cellStyle name="Title 2 2 3 2" xfId="21627"/>
    <cellStyle name="Title 2 2 3 2 2" xfId="29543"/>
    <cellStyle name="Title 2 2 3 3" xfId="21628"/>
    <cellStyle name="Title 2 2 3 3 2" xfId="29544"/>
    <cellStyle name="Title 2 2 3 4" xfId="21629"/>
    <cellStyle name="Title 2 2 3 4 2" xfId="32841"/>
    <cellStyle name="Title 2 2 3 5" xfId="29542"/>
    <cellStyle name="Title 2 2 4" xfId="21630"/>
    <cellStyle name="Title 2 2 4 2" xfId="21631"/>
    <cellStyle name="Title 2 2 4 2 2" xfId="29546"/>
    <cellStyle name="Title 2 2 4 3" xfId="21632"/>
    <cellStyle name="Title 2 2 4 3 2" xfId="29547"/>
    <cellStyle name="Title 2 2 4 4" xfId="21633"/>
    <cellStyle name="Title 2 2 4 4 2" xfId="32842"/>
    <cellStyle name="Title 2 2 4 5" xfId="29545"/>
    <cellStyle name="Title 2 2 5" xfId="21634"/>
    <cellStyle name="Title 2 2 5 2" xfId="29548"/>
    <cellStyle name="Title 2 2 6" xfId="21635"/>
    <cellStyle name="Title 2 2 6 2" xfId="29549"/>
    <cellStyle name="Title 2 2 7" xfId="21636"/>
    <cellStyle name="Title 2 2 7 2" xfId="29550"/>
    <cellStyle name="Title 2 2 8" xfId="21637"/>
    <cellStyle name="Title 2 2 8 2" xfId="32839"/>
    <cellStyle name="Title 2 2 9" xfId="21638"/>
    <cellStyle name="Title 2 2 9 2" xfId="34183"/>
    <cellStyle name="Title 2 3" xfId="21639"/>
    <cellStyle name="Title 2 3 2" xfId="21640"/>
    <cellStyle name="Title 2 3 2 2" xfId="29552"/>
    <cellStyle name="Title 2 3 3" xfId="21641"/>
    <cellStyle name="Title 2 3 3 2" xfId="29553"/>
    <cellStyle name="Title 2 3 4" xfId="21642"/>
    <cellStyle name="Title 2 3 4 2" xfId="32843"/>
    <cellStyle name="Title 2 3 5" xfId="21643"/>
    <cellStyle name="Title 2 3 6" xfId="29551"/>
    <cellStyle name="Title 2 3 7" xfId="62480"/>
    <cellStyle name="Title 2 4" xfId="21644"/>
    <cellStyle name="Title 2 4 2" xfId="21645"/>
    <cellStyle name="Title 2 4 2 2" xfId="29555"/>
    <cellStyle name="Title 2 4 3" xfId="21646"/>
    <cellStyle name="Title 2 4 3 2" xfId="29556"/>
    <cellStyle name="Title 2 4 4" xfId="21647"/>
    <cellStyle name="Title 2 4 4 2" xfId="32844"/>
    <cellStyle name="Title 2 4 5" xfId="21648"/>
    <cellStyle name="Title 2 4 6" xfId="29554"/>
    <cellStyle name="Title 2 4 7" xfId="62481"/>
    <cellStyle name="Title 2 5" xfId="21649"/>
    <cellStyle name="Title 2 5 2" xfId="21650"/>
    <cellStyle name="Title 2 5 2 2" xfId="29558"/>
    <cellStyle name="Title 2 5 3" xfId="21651"/>
    <cellStyle name="Title 2 5 3 2" xfId="29559"/>
    <cellStyle name="Title 2 5 4" xfId="21652"/>
    <cellStyle name="Title 2 5 4 2" xfId="32845"/>
    <cellStyle name="Title 2 5 5" xfId="29557"/>
    <cellStyle name="Title 2 6" xfId="21653"/>
    <cellStyle name="Title 2 6 2" xfId="21654"/>
    <cellStyle name="Title 2 6 2 2" xfId="29561"/>
    <cellStyle name="Title 2 6 3" xfId="21655"/>
    <cellStyle name="Title 2 6 3 2" xfId="29562"/>
    <cellStyle name="Title 2 6 4" xfId="21656"/>
    <cellStyle name="Title 2 6 4 2" xfId="32846"/>
    <cellStyle name="Title 2 6 5" xfId="29560"/>
    <cellStyle name="Title 2 7" xfId="21657"/>
    <cellStyle name="Title 2 7 2" xfId="21658"/>
    <cellStyle name="Title 2 7 2 2" xfId="29564"/>
    <cellStyle name="Title 2 7 3" xfId="21659"/>
    <cellStyle name="Title 2 7 3 2" xfId="29565"/>
    <cellStyle name="Title 2 7 4" xfId="21660"/>
    <cellStyle name="Title 2 7 4 2" xfId="32847"/>
    <cellStyle name="Title 2 7 5" xfId="29563"/>
    <cellStyle name="Title 2 8" xfId="21661"/>
    <cellStyle name="Title 2 8 2" xfId="29566"/>
    <cellStyle name="Title 2 9" xfId="21662"/>
    <cellStyle name="Title 2 9 2" xfId="29567"/>
    <cellStyle name="Title 2_CEWH-TLM Accounting" xfId="21663"/>
    <cellStyle name="Title 3" xfId="21664"/>
    <cellStyle name="Title 3 2" xfId="21665"/>
    <cellStyle name="Title 3 2 2" xfId="29569"/>
    <cellStyle name="Title 3 3" xfId="21666"/>
    <cellStyle name="Title 3 3 2" xfId="29570"/>
    <cellStyle name="Title 3 4" xfId="21667"/>
    <cellStyle name="Title 3 4 2" xfId="32848"/>
    <cellStyle name="Title 3 5" xfId="21668"/>
    <cellStyle name="Title 3 6" xfId="29568"/>
    <cellStyle name="Title 3 7" xfId="62482"/>
    <cellStyle name="Title 4" xfId="21669"/>
    <cellStyle name="Title 4 10" xfId="21670"/>
    <cellStyle name="Title 4 11" xfId="29571"/>
    <cellStyle name="Title 4 12" xfId="62483"/>
    <cellStyle name="Title 4 2" xfId="21671"/>
    <cellStyle name="Title 4 2 2" xfId="21672"/>
    <cellStyle name="Title 4 2 2 2" xfId="29573"/>
    <cellStyle name="Title 4 2 3" xfId="21673"/>
    <cellStyle name="Title 4 2 3 2" xfId="29574"/>
    <cellStyle name="Title 4 2 4" xfId="21674"/>
    <cellStyle name="Title 4 2 4 2" xfId="32850"/>
    <cellStyle name="Title 4 2 5" xfId="29572"/>
    <cellStyle name="Title 4 3" xfId="21675"/>
    <cellStyle name="Title 4 3 2" xfId="21676"/>
    <cellStyle name="Title 4 3 2 2" xfId="29576"/>
    <cellStyle name="Title 4 3 3" xfId="21677"/>
    <cellStyle name="Title 4 3 3 2" xfId="29577"/>
    <cellStyle name="Title 4 3 4" xfId="21678"/>
    <cellStyle name="Title 4 3 4 2" xfId="32851"/>
    <cellStyle name="Title 4 3 5" xfId="29575"/>
    <cellStyle name="Title 4 4" xfId="21679"/>
    <cellStyle name="Title 4 4 2" xfId="21680"/>
    <cellStyle name="Title 4 4 2 2" xfId="29579"/>
    <cellStyle name="Title 4 4 3" xfId="21681"/>
    <cellStyle name="Title 4 4 3 2" xfId="29580"/>
    <cellStyle name="Title 4 4 4" xfId="21682"/>
    <cellStyle name="Title 4 4 4 2" xfId="32852"/>
    <cellStyle name="Title 4 4 5" xfId="29578"/>
    <cellStyle name="Title 4 5" xfId="21683"/>
    <cellStyle name="Title 4 5 2" xfId="29581"/>
    <cellStyle name="Title 4 6" xfId="21684"/>
    <cellStyle name="Title 4 6 2" xfId="29582"/>
    <cellStyle name="Title 4 7" xfId="21685"/>
    <cellStyle name="Title 4 7 2" xfId="29583"/>
    <cellStyle name="Title 4 8" xfId="21686"/>
    <cellStyle name="Title 4 8 2" xfId="32849"/>
    <cellStyle name="Title 4 9" xfId="21687"/>
    <cellStyle name="Title 4 9 2" xfId="34184"/>
    <cellStyle name="Title 5" xfId="21688"/>
    <cellStyle name="Title 5 2" xfId="21689"/>
    <cellStyle name="Title 5 2 2" xfId="29585"/>
    <cellStyle name="Title 5 3" xfId="21690"/>
    <cellStyle name="Title 5 3 2" xfId="29586"/>
    <cellStyle name="Title 5 4" xfId="21691"/>
    <cellStyle name="Title 5 4 2" xfId="32853"/>
    <cellStyle name="Title 5 5" xfId="29584"/>
    <cellStyle name="Title 5 6" xfId="62477"/>
    <cellStyle name="Title 6" xfId="21692"/>
    <cellStyle name="Title 6 2" xfId="21693"/>
    <cellStyle name="Title 6 2 2" xfId="29588"/>
    <cellStyle name="Title 6 3" xfId="21694"/>
    <cellStyle name="Title 6 3 2" xfId="29589"/>
    <cellStyle name="Title 6 4" xfId="21695"/>
    <cellStyle name="Title 6 4 2" xfId="32854"/>
    <cellStyle name="Title 6 5" xfId="29587"/>
    <cellStyle name="Title 7" xfId="21696"/>
    <cellStyle name="Title 7 2" xfId="21697"/>
    <cellStyle name="Title 7 2 2" xfId="29591"/>
    <cellStyle name="Title 7 3" xfId="21698"/>
    <cellStyle name="Title 7 3 2" xfId="29592"/>
    <cellStyle name="Title 7 4" xfId="21699"/>
    <cellStyle name="Title 7 4 2" xfId="32855"/>
    <cellStyle name="Title 7 5" xfId="29590"/>
    <cellStyle name="Title 8" xfId="21700"/>
    <cellStyle name="Title 8 2" xfId="21701"/>
    <cellStyle name="Title 8 2 2" xfId="29594"/>
    <cellStyle name="Title 8 3" xfId="21702"/>
    <cellStyle name="Title 8 3 2" xfId="29595"/>
    <cellStyle name="Title 8 4" xfId="21703"/>
    <cellStyle name="Title 8 4 2" xfId="32856"/>
    <cellStyle name="Title 8 5" xfId="29593"/>
    <cellStyle name="Title 9" xfId="21704"/>
    <cellStyle name="Title 9 2" xfId="21705"/>
    <cellStyle name="Title 9 2 2" xfId="29597"/>
    <cellStyle name="Title 9 3" xfId="21706"/>
    <cellStyle name="Title 9 3 2" xfId="29598"/>
    <cellStyle name="Title 9 4" xfId="21707"/>
    <cellStyle name="Title 9 4 2" xfId="32857"/>
    <cellStyle name="Title 9 5" xfId="29596"/>
    <cellStyle name="Total" xfId="16" builtinId="25" customBuiltin="1"/>
    <cellStyle name="Total 10" xfId="21709"/>
    <cellStyle name="Total 10 2" xfId="29600"/>
    <cellStyle name="Total 11" xfId="21710"/>
    <cellStyle name="Total 11 2" xfId="29601"/>
    <cellStyle name="Total 12" xfId="21711"/>
    <cellStyle name="Total 12 2" xfId="29602"/>
    <cellStyle name="Total 13" xfId="21712"/>
    <cellStyle name="Total 13 2" xfId="29603"/>
    <cellStyle name="Total 14" xfId="21713"/>
    <cellStyle name="Total 14 2" xfId="29599"/>
    <cellStyle name="Total 15" xfId="21714"/>
    <cellStyle name="Total 15 2" xfId="32858"/>
    <cellStyle name="Total 16" xfId="23052"/>
    <cellStyle name="Total 17" xfId="21708"/>
    <cellStyle name="Total 2" xfId="21715"/>
    <cellStyle name="Total 2 10" xfId="21716"/>
    <cellStyle name="Total 2 10 2" xfId="29605"/>
    <cellStyle name="Total 2 11" xfId="21717"/>
    <cellStyle name="Total 2 11 2" xfId="29606"/>
    <cellStyle name="Total 2 12" xfId="21718"/>
    <cellStyle name="Total 2 12 2" xfId="32859"/>
    <cellStyle name="Total 2 13" xfId="21719"/>
    <cellStyle name="Total 2 13 2" xfId="33195"/>
    <cellStyle name="Total 2 14" xfId="21720"/>
    <cellStyle name="Total 2 15" xfId="21721"/>
    <cellStyle name="Total 2 16" xfId="29604"/>
    <cellStyle name="Total 2 17" xfId="58014"/>
    <cellStyle name="Total 2 18" xfId="62485"/>
    <cellStyle name="Total 2 2" xfId="21722"/>
    <cellStyle name="Total 2 2 10" xfId="21723"/>
    <cellStyle name="Total 2 2 11" xfId="21724"/>
    <cellStyle name="Total 2 2 12" xfId="29607"/>
    <cellStyle name="Total 2 2 13" xfId="58015"/>
    <cellStyle name="Total 2 2 14" xfId="62486"/>
    <cellStyle name="Total 2 2 2" xfId="21725"/>
    <cellStyle name="Total 2 2 2 2" xfId="21726"/>
    <cellStyle name="Total 2 2 2 2 2" xfId="29609"/>
    <cellStyle name="Total 2 2 2 3" xfId="21727"/>
    <cellStyle name="Total 2 2 2 3 2" xfId="29610"/>
    <cellStyle name="Total 2 2 2 4" xfId="21728"/>
    <cellStyle name="Total 2 2 2 4 2" xfId="32861"/>
    <cellStyle name="Total 2 2 2 5" xfId="29608"/>
    <cellStyle name="Total 2 2 3" xfId="21729"/>
    <cellStyle name="Total 2 2 3 2" xfId="21730"/>
    <cellStyle name="Total 2 2 3 2 2" xfId="29612"/>
    <cellStyle name="Total 2 2 3 3" xfId="21731"/>
    <cellStyle name="Total 2 2 3 3 2" xfId="29613"/>
    <cellStyle name="Total 2 2 3 4" xfId="21732"/>
    <cellStyle name="Total 2 2 3 4 2" xfId="32862"/>
    <cellStyle name="Total 2 2 3 5" xfId="29611"/>
    <cellStyle name="Total 2 2 4" xfId="21733"/>
    <cellStyle name="Total 2 2 4 2" xfId="21734"/>
    <cellStyle name="Total 2 2 4 2 2" xfId="29615"/>
    <cellStyle name="Total 2 2 4 3" xfId="21735"/>
    <cellStyle name="Total 2 2 4 3 2" xfId="29616"/>
    <cellStyle name="Total 2 2 4 4" xfId="21736"/>
    <cellStyle name="Total 2 2 4 4 2" xfId="32863"/>
    <cellStyle name="Total 2 2 4 5" xfId="29614"/>
    <cellStyle name="Total 2 2 5" xfId="21737"/>
    <cellStyle name="Total 2 2 5 2" xfId="29617"/>
    <cellStyle name="Total 2 2 6" xfId="21738"/>
    <cellStyle name="Total 2 2 6 2" xfId="29618"/>
    <cellStyle name="Total 2 2 7" xfId="21739"/>
    <cellStyle name="Total 2 2 7 2" xfId="29619"/>
    <cellStyle name="Total 2 2 8" xfId="21740"/>
    <cellStyle name="Total 2 2 8 2" xfId="32860"/>
    <cellStyle name="Total 2 2 9" xfId="21741"/>
    <cellStyle name="Total 2 2 9 2" xfId="34185"/>
    <cellStyle name="Total 2 3" xfId="21742"/>
    <cellStyle name="Total 2 3 2" xfId="21743"/>
    <cellStyle name="Total 2 3 2 2" xfId="29621"/>
    <cellStyle name="Total 2 3 3" xfId="21744"/>
    <cellStyle name="Total 2 3 3 2" xfId="29622"/>
    <cellStyle name="Total 2 3 4" xfId="21745"/>
    <cellStyle name="Total 2 3 4 2" xfId="32864"/>
    <cellStyle name="Total 2 3 5" xfId="21746"/>
    <cellStyle name="Total 2 3 6" xfId="29620"/>
    <cellStyle name="Total 2 3 7" xfId="58016"/>
    <cellStyle name="Total 2 3 8" xfId="62487"/>
    <cellStyle name="Total 2 4" xfId="21747"/>
    <cellStyle name="Total 2 4 2" xfId="21748"/>
    <cellStyle name="Total 2 4 2 2" xfId="29624"/>
    <cellStyle name="Total 2 4 3" xfId="21749"/>
    <cellStyle name="Total 2 4 3 2" xfId="29625"/>
    <cellStyle name="Total 2 4 4" xfId="21750"/>
    <cellStyle name="Total 2 4 4 2" xfId="32865"/>
    <cellStyle name="Total 2 4 5" xfId="21751"/>
    <cellStyle name="Total 2 4 6" xfId="29623"/>
    <cellStyle name="Total 2 4 7" xfId="62488"/>
    <cellStyle name="Total 2 5" xfId="21752"/>
    <cellStyle name="Total 2 5 2" xfId="21753"/>
    <cellStyle name="Total 2 5 2 2" xfId="29627"/>
    <cellStyle name="Total 2 5 3" xfId="21754"/>
    <cellStyle name="Total 2 5 3 2" xfId="29628"/>
    <cellStyle name="Total 2 5 4" xfId="21755"/>
    <cellStyle name="Total 2 5 4 2" xfId="32866"/>
    <cellStyle name="Total 2 5 5" xfId="29626"/>
    <cellStyle name="Total 2 6" xfId="21756"/>
    <cellStyle name="Total 2 6 2" xfId="21757"/>
    <cellStyle name="Total 2 6 2 2" xfId="29630"/>
    <cellStyle name="Total 2 6 3" xfId="21758"/>
    <cellStyle name="Total 2 6 3 2" xfId="29631"/>
    <cellStyle name="Total 2 6 4" xfId="21759"/>
    <cellStyle name="Total 2 6 4 2" xfId="32867"/>
    <cellStyle name="Total 2 6 5" xfId="29629"/>
    <cellStyle name="Total 2 7" xfId="21760"/>
    <cellStyle name="Total 2 7 2" xfId="21761"/>
    <cellStyle name="Total 2 7 2 2" xfId="29633"/>
    <cellStyle name="Total 2 7 3" xfId="21762"/>
    <cellStyle name="Total 2 7 3 2" xfId="29634"/>
    <cellStyle name="Total 2 7 4" xfId="21763"/>
    <cellStyle name="Total 2 7 4 2" xfId="32868"/>
    <cellStyle name="Total 2 7 5" xfId="29632"/>
    <cellStyle name="Total 2 8" xfId="21764"/>
    <cellStyle name="Total 2 8 2" xfId="29635"/>
    <cellStyle name="Total 2 9" xfId="21765"/>
    <cellStyle name="Total 2 9 2" xfId="29636"/>
    <cellStyle name="Total 2_CEWH-TLM Accounting" xfId="21766"/>
    <cellStyle name="Total 3" xfId="21767"/>
    <cellStyle name="Total 3 10" xfId="21768"/>
    <cellStyle name="Total 3 10 10" xfId="21769"/>
    <cellStyle name="Total 3 10 10 2" xfId="29639"/>
    <cellStyle name="Total 3 10 11" xfId="21770"/>
    <cellStyle name="Total 3 10 11 2" xfId="29640"/>
    <cellStyle name="Total 3 10 12" xfId="21771"/>
    <cellStyle name="Total 3 10 12 2" xfId="29641"/>
    <cellStyle name="Total 3 10 13" xfId="21772"/>
    <cellStyle name="Total 3 10 13 2" xfId="32870"/>
    <cellStyle name="Total 3 10 14" xfId="21773"/>
    <cellStyle name="Total 3 10 14 2" xfId="41052"/>
    <cellStyle name="Total 3 10 15" xfId="21774"/>
    <cellStyle name="Total 3 10 15 2" xfId="42417"/>
    <cellStyle name="Total 3 10 16" xfId="45193"/>
    <cellStyle name="Total 3 10 17" xfId="50655"/>
    <cellStyle name="Total 3 10 18" xfId="53526"/>
    <cellStyle name="Total 3 10 19" xfId="29638"/>
    <cellStyle name="Total 3 10 2" xfId="21775"/>
    <cellStyle name="Total 3 10 2 2" xfId="21776"/>
    <cellStyle name="Total 3 10 2 2 2" xfId="29643"/>
    <cellStyle name="Total 3 10 2 3" xfId="21777"/>
    <cellStyle name="Total 3 10 2 3 2" xfId="29644"/>
    <cellStyle name="Total 3 10 2 4" xfId="21778"/>
    <cellStyle name="Total 3 10 2 4 2" xfId="32871"/>
    <cellStyle name="Total 3 10 2 5" xfId="21779"/>
    <cellStyle name="Total 3 10 2 6" xfId="29642"/>
    <cellStyle name="Total 3 10 2 7" xfId="62491"/>
    <cellStyle name="Total 3 10 20" xfId="62490"/>
    <cellStyle name="Total 3 10 3" xfId="21780"/>
    <cellStyle name="Total 3 10 3 2" xfId="21781"/>
    <cellStyle name="Total 3 10 3 2 2" xfId="29646"/>
    <cellStyle name="Total 3 10 3 3" xfId="21782"/>
    <cellStyle name="Total 3 10 3 3 2" xfId="29647"/>
    <cellStyle name="Total 3 10 3 4" xfId="21783"/>
    <cellStyle name="Total 3 10 3 4 2" xfId="32872"/>
    <cellStyle name="Total 3 10 3 5" xfId="21784"/>
    <cellStyle name="Total 3 10 3 6" xfId="29645"/>
    <cellStyle name="Total 3 10 3 7" xfId="62492"/>
    <cellStyle name="Total 3 10 4" xfId="21785"/>
    <cellStyle name="Total 3 10 4 2" xfId="21786"/>
    <cellStyle name="Total 3 10 4 2 2" xfId="29649"/>
    <cellStyle name="Total 3 10 4 3" xfId="21787"/>
    <cellStyle name="Total 3 10 4 3 2" xfId="29650"/>
    <cellStyle name="Total 3 10 4 4" xfId="21788"/>
    <cellStyle name="Total 3 10 4 4 2" xfId="32873"/>
    <cellStyle name="Total 3 10 4 5" xfId="21789"/>
    <cellStyle name="Total 3 10 4 6" xfId="29648"/>
    <cellStyle name="Total 3 10 4 7" xfId="62493"/>
    <cellStyle name="Total 3 10 5" xfId="21790"/>
    <cellStyle name="Total 3 10 5 2" xfId="21791"/>
    <cellStyle name="Total 3 10 5 2 2" xfId="29652"/>
    <cellStyle name="Total 3 10 5 3" xfId="21792"/>
    <cellStyle name="Total 3 10 5 3 2" xfId="29653"/>
    <cellStyle name="Total 3 10 5 4" xfId="21793"/>
    <cellStyle name="Total 3 10 5 4 2" xfId="32874"/>
    <cellStyle name="Total 3 10 5 5" xfId="29651"/>
    <cellStyle name="Total 3 10 6" xfId="21794"/>
    <cellStyle name="Total 3 10 6 2" xfId="29654"/>
    <cellStyle name="Total 3 10 7" xfId="21795"/>
    <cellStyle name="Total 3 10 7 2" xfId="29655"/>
    <cellStyle name="Total 3 10 8" xfId="21796"/>
    <cellStyle name="Total 3 10 8 2" xfId="29656"/>
    <cellStyle name="Total 3 10 9" xfId="21797"/>
    <cellStyle name="Total 3 10 9 2" xfId="29657"/>
    <cellStyle name="Total 3 11" xfId="21798"/>
    <cellStyle name="Total 3 11 2" xfId="21799"/>
    <cellStyle name="Total 3 11 2 2" xfId="29659"/>
    <cellStyle name="Total 3 11 3" xfId="21800"/>
    <cellStyle name="Total 3 11 3 2" xfId="29660"/>
    <cellStyle name="Total 3 11 4" xfId="21801"/>
    <cellStyle name="Total 3 11 4 2" xfId="32875"/>
    <cellStyle name="Total 3 11 5" xfId="29658"/>
    <cellStyle name="Total 3 12" xfId="21802"/>
    <cellStyle name="Total 3 12 2" xfId="21803"/>
    <cellStyle name="Total 3 12 2 2" xfId="29662"/>
    <cellStyle name="Total 3 12 3" xfId="21804"/>
    <cellStyle name="Total 3 12 3 2" xfId="29663"/>
    <cellStyle name="Total 3 12 4" xfId="21805"/>
    <cellStyle name="Total 3 12 4 2" xfId="32876"/>
    <cellStyle name="Total 3 12 5" xfId="29661"/>
    <cellStyle name="Total 3 13" xfId="21806"/>
    <cellStyle name="Total 3 13 2" xfId="21807"/>
    <cellStyle name="Total 3 13 2 2" xfId="29665"/>
    <cellStyle name="Total 3 13 3" xfId="21808"/>
    <cellStyle name="Total 3 13 3 2" xfId="29666"/>
    <cellStyle name="Total 3 13 4" xfId="21809"/>
    <cellStyle name="Total 3 13 4 2" xfId="32877"/>
    <cellStyle name="Total 3 13 5" xfId="29664"/>
    <cellStyle name="Total 3 14" xfId="21810"/>
    <cellStyle name="Total 3 14 2" xfId="21811"/>
    <cellStyle name="Total 3 14 2 2" xfId="29668"/>
    <cellStyle name="Total 3 14 3" xfId="21812"/>
    <cellStyle name="Total 3 14 3 2" xfId="29669"/>
    <cellStyle name="Total 3 14 4" xfId="21813"/>
    <cellStyle name="Total 3 14 4 2" xfId="32878"/>
    <cellStyle name="Total 3 14 5" xfId="29667"/>
    <cellStyle name="Total 3 15" xfId="21814"/>
    <cellStyle name="Total 3 15 2" xfId="29670"/>
    <cellStyle name="Total 3 16" xfId="21815"/>
    <cellStyle name="Total 3 16 2" xfId="29671"/>
    <cellStyle name="Total 3 17" xfId="21816"/>
    <cellStyle name="Total 3 17 2" xfId="29672"/>
    <cellStyle name="Total 3 18" xfId="21817"/>
    <cellStyle name="Total 3 18 2" xfId="29673"/>
    <cellStyle name="Total 3 19" xfId="21818"/>
    <cellStyle name="Total 3 19 2" xfId="32869"/>
    <cellStyle name="Total 3 2" xfId="21819"/>
    <cellStyle name="Total 3 2 10" xfId="21820"/>
    <cellStyle name="Total 3 2 10 2" xfId="29675"/>
    <cellStyle name="Total 3 2 11" xfId="21821"/>
    <cellStyle name="Total 3 2 11 2" xfId="29676"/>
    <cellStyle name="Total 3 2 12" xfId="21822"/>
    <cellStyle name="Total 3 2 12 2" xfId="29677"/>
    <cellStyle name="Total 3 2 13" xfId="21823"/>
    <cellStyle name="Total 3 2 13 2" xfId="32879"/>
    <cellStyle name="Total 3 2 14" xfId="21824"/>
    <cellStyle name="Total 3 2 14 2" xfId="41160"/>
    <cellStyle name="Total 3 2 15" xfId="49411"/>
    <cellStyle name="Total 3 2 16" xfId="29674"/>
    <cellStyle name="Total 3 2 17" xfId="62494"/>
    <cellStyle name="Total 3 2 2" xfId="21825"/>
    <cellStyle name="Total 3 2 2 10" xfId="21826"/>
    <cellStyle name="Total 3 2 2 10 2" xfId="29679"/>
    <cellStyle name="Total 3 2 2 11" xfId="21827"/>
    <cellStyle name="Total 3 2 2 11 2" xfId="29680"/>
    <cellStyle name="Total 3 2 2 12" xfId="21828"/>
    <cellStyle name="Total 3 2 2 12 2" xfId="32880"/>
    <cellStyle name="Total 3 2 2 13" xfId="21829"/>
    <cellStyle name="Total 3 2 2 13 2" xfId="41601"/>
    <cellStyle name="Total 3 2 2 14" xfId="49528"/>
    <cellStyle name="Total 3 2 2 15" xfId="29678"/>
    <cellStyle name="Total 3 2 2 16" xfId="62495"/>
    <cellStyle name="Total 3 2 2 2" xfId="21830"/>
    <cellStyle name="Total 3 2 2 2 10" xfId="21831"/>
    <cellStyle name="Total 3 2 2 2 10 2" xfId="29682"/>
    <cellStyle name="Total 3 2 2 2 11" xfId="21832"/>
    <cellStyle name="Total 3 2 2 2 11 2" xfId="32881"/>
    <cellStyle name="Total 3 2 2 2 12" xfId="21833"/>
    <cellStyle name="Total 3 2 2 2 12 2" xfId="45174"/>
    <cellStyle name="Total 3 2 2 2 13" xfId="49750"/>
    <cellStyle name="Total 3 2 2 2 14" xfId="29681"/>
    <cellStyle name="Total 3 2 2 2 15" xfId="62496"/>
    <cellStyle name="Total 3 2 2 2 2" xfId="21834"/>
    <cellStyle name="Total 3 2 2 2 2 10" xfId="21835"/>
    <cellStyle name="Total 3 2 2 2 2 10 2" xfId="29684"/>
    <cellStyle name="Total 3 2 2 2 2 11" xfId="21836"/>
    <cellStyle name="Total 3 2 2 2 2 11 2" xfId="29685"/>
    <cellStyle name="Total 3 2 2 2 2 12" xfId="21837"/>
    <cellStyle name="Total 3 2 2 2 2 12 2" xfId="29686"/>
    <cellStyle name="Total 3 2 2 2 2 13" xfId="21838"/>
    <cellStyle name="Total 3 2 2 2 2 13 2" xfId="29687"/>
    <cellStyle name="Total 3 2 2 2 2 14" xfId="21839"/>
    <cellStyle name="Total 3 2 2 2 2 14 2" xfId="32882"/>
    <cellStyle name="Total 3 2 2 2 2 15" xfId="21840"/>
    <cellStyle name="Total 3 2 2 2 2 15 2" xfId="41037"/>
    <cellStyle name="Total 3 2 2 2 2 16" xfId="21841"/>
    <cellStyle name="Total 3 2 2 2 2 16 2" xfId="42110"/>
    <cellStyle name="Total 3 2 2 2 2 17" xfId="45178"/>
    <cellStyle name="Total 3 2 2 2 2 18" xfId="50348"/>
    <cellStyle name="Total 3 2 2 2 2 19" xfId="49325"/>
    <cellStyle name="Total 3 2 2 2 2 2" xfId="21842"/>
    <cellStyle name="Total 3 2 2 2 2 2 10" xfId="21843"/>
    <cellStyle name="Total 3 2 2 2 2 2 10 2" xfId="41066"/>
    <cellStyle name="Total 3 2 2 2 2 2 11" xfId="21844"/>
    <cellStyle name="Total 3 2 2 2 2 2 11 2" xfId="44061"/>
    <cellStyle name="Total 3 2 2 2 2 2 12" xfId="45207"/>
    <cellStyle name="Total 3 2 2 2 2 2 13" xfId="52300"/>
    <cellStyle name="Total 3 2 2 2 2 2 14" xfId="53534"/>
    <cellStyle name="Total 3 2 2 2 2 2 15" xfId="29688"/>
    <cellStyle name="Total 3 2 2 2 2 2 16" xfId="62498"/>
    <cellStyle name="Total 3 2 2 2 2 2 2" xfId="21845"/>
    <cellStyle name="Total 3 2 2 2 2 2 2 2" xfId="21846"/>
    <cellStyle name="Total 3 2 2 2 2 2 2 3" xfId="21847"/>
    <cellStyle name="Total 3 2 2 2 2 2 2 4" xfId="29689"/>
    <cellStyle name="Total 3 2 2 2 2 2 2 5" xfId="62499"/>
    <cellStyle name="Total 3 2 2 2 2 2 3" xfId="21848"/>
    <cellStyle name="Total 3 2 2 2 2 2 3 2" xfId="21849"/>
    <cellStyle name="Total 3 2 2 2 2 2 3 3" xfId="21850"/>
    <cellStyle name="Total 3 2 2 2 2 2 3 4" xfId="29690"/>
    <cellStyle name="Total 3 2 2 2 2 2 3 5" xfId="62500"/>
    <cellStyle name="Total 3 2 2 2 2 2 4" xfId="21851"/>
    <cellStyle name="Total 3 2 2 2 2 2 4 2" xfId="21852"/>
    <cellStyle name="Total 3 2 2 2 2 2 4 3" xfId="29691"/>
    <cellStyle name="Total 3 2 2 2 2 2 4 4" xfId="62501"/>
    <cellStyle name="Total 3 2 2 2 2 2 5" xfId="21853"/>
    <cellStyle name="Total 3 2 2 2 2 2 5 2" xfId="29692"/>
    <cellStyle name="Total 3 2 2 2 2 2 6" xfId="21854"/>
    <cellStyle name="Total 3 2 2 2 2 2 6 2" xfId="29693"/>
    <cellStyle name="Total 3 2 2 2 2 2 7" xfId="21855"/>
    <cellStyle name="Total 3 2 2 2 2 2 7 2" xfId="29694"/>
    <cellStyle name="Total 3 2 2 2 2 2 8" xfId="21856"/>
    <cellStyle name="Total 3 2 2 2 2 2 8 2" xfId="29695"/>
    <cellStyle name="Total 3 2 2 2 2 2 9" xfId="21857"/>
    <cellStyle name="Total 3 2 2 2 2 2 9 2" xfId="32883"/>
    <cellStyle name="Total 3 2 2 2 2 20" xfId="29683"/>
    <cellStyle name="Total 3 2 2 2 2 21" xfId="62497"/>
    <cellStyle name="Total 3 2 2 2 2 3" xfId="21858"/>
    <cellStyle name="Total 3 2 2 2 2 3 2" xfId="21859"/>
    <cellStyle name="Total 3 2 2 2 2 3 2 2" xfId="29697"/>
    <cellStyle name="Total 3 2 2 2 2 3 3" xfId="21860"/>
    <cellStyle name="Total 3 2 2 2 2 3 3 2" xfId="29698"/>
    <cellStyle name="Total 3 2 2 2 2 3 4" xfId="21861"/>
    <cellStyle name="Total 3 2 2 2 2 3 4 2" xfId="32884"/>
    <cellStyle name="Total 3 2 2 2 2 3 5" xfId="21862"/>
    <cellStyle name="Total 3 2 2 2 2 3 6" xfId="29696"/>
    <cellStyle name="Total 3 2 2 2 2 3 7" xfId="62502"/>
    <cellStyle name="Total 3 2 2 2 2 4" xfId="21863"/>
    <cellStyle name="Total 3 2 2 2 2 4 2" xfId="21864"/>
    <cellStyle name="Total 3 2 2 2 2 4 2 2" xfId="29700"/>
    <cellStyle name="Total 3 2 2 2 2 4 3" xfId="21865"/>
    <cellStyle name="Total 3 2 2 2 2 4 3 2" xfId="29701"/>
    <cellStyle name="Total 3 2 2 2 2 4 4" xfId="21866"/>
    <cellStyle name="Total 3 2 2 2 2 4 4 2" xfId="32885"/>
    <cellStyle name="Total 3 2 2 2 2 4 5" xfId="21867"/>
    <cellStyle name="Total 3 2 2 2 2 4 6" xfId="29699"/>
    <cellStyle name="Total 3 2 2 2 2 4 7" xfId="62503"/>
    <cellStyle name="Total 3 2 2 2 2 5" xfId="21868"/>
    <cellStyle name="Total 3 2 2 2 2 5 2" xfId="21869"/>
    <cellStyle name="Total 3 2 2 2 2 5 2 2" xfId="29703"/>
    <cellStyle name="Total 3 2 2 2 2 5 3" xfId="21870"/>
    <cellStyle name="Total 3 2 2 2 2 5 3 2" xfId="29704"/>
    <cellStyle name="Total 3 2 2 2 2 5 4" xfId="21871"/>
    <cellStyle name="Total 3 2 2 2 2 5 4 2" xfId="32886"/>
    <cellStyle name="Total 3 2 2 2 2 5 5" xfId="21872"/>
    <cellStyle name="Total 3 2 2 2 2 5 6" xfId="29702"/>
    <cellStyle name="Total 3 2 2 2 2 5 7" xfId="62504"/>
    <cellStyle name="Total 3 2 2 2 2 6" xfId="21873"/>
    <cellStyle name="Total 3 2 2 2 2 6 2" xfId="21874"/>
    <cellStyle name="Total 3 2 2 2 2 6 2 2" xfId="29706"/>
    <cellStyle name="Total 3 2 2 2 2 6 3" xfId="21875"/>
    <cellStyle name="Total 3 2 2 2 2 6 3 2" xfId="29707"/>
    <cellStyle name="Total 3 2 2 2 2 6 4" xfId="21876"/>
    <cellStyle name="Total 3 2 2 2 2 6 4 2" xfId="32887"/>
    <cellStyle name="Total 3 2 2 2 2 6 5" xfId="29705"/>
    <cellStyle name="Total 3 2 2 2 2 7" xfId="21877"/>
    <cellStyle name="Total 3 2 2 2 2 7 2" xfId="29708"/>
    <cellStyle name="Total 3 2 2 2 2 8" xfId="21878"/>
    <cellStyle name="Total 3 2 2 2 2 8 2" xfId="29709"/>
    <cellStyle name="Total 3 2 2 2 2 9" xfId="21879"/>
    <cellStyle name="Total 3 2 2 2 2 9 2" xfId="29710"/>
    <cellStyle name="Total 3 2 2 2 3" xfId="21880"/>
    <cellStyle name="Total 3 2 2 2 3 10" xfId="21881"/>
    <cellStyle name="Total 3 2 2 2 3 10 2" xfId="41062"/>
    <cellStyle name="Total 3 2 2 2 3 11" xfId="21882"/>
    <cellStyle name="Total 3 2 2 2 3 11 2" xfId="43465"/>
    <cellStyle name="Total 3 2 2 2 3 12" xfId="45203"/>
    <cellStyle name="Total 3 2 2 2 3 13" xfId="51704"/>
    <cellStyle name="Total 3 2 2 2 3 14" xfId="49465"/>
    <cellStyle name="Total 3 2 2 2 3 15" xfId="29711"/>
    <cellStyle name="Total 3 2 2 2 3 16" xfId="62505"/>
    <cellStyle name="Total 3 2 2 2 3 2" xfId="21883"/>
    <cellStyle name="Total 3 2 2 2 3 2 2" xfId="21884"/>
    <cellStyle name="Total 3 2 2 2 3 2 3" xfId="21885"/>
    <cellStyle name="Total 3 2 2 2 3 2 4" xfId="29712"/>
    <cellStyle name="Total 3 2 2 2 3 2 5" xfId="62506"/>
    <cellStyle name="Total 3 2 2 2 3 3" xfId="21886"/>
    <cellStyle name="Total 3 2 2 2 3 3 2" xfId="21887"/>
    <cellStyle name="Total 3 2 2 2 3 3 3" xfId="21888"/>
    <cellStyle name="Total 3 2 2 2 3 3 4" xfId="29713"/>
    <cellStyle name="Total 3 2 2 2 3 3 5" xfId="62507"/>
    <cellStyle name="Total 3 2 2 2 3 4" xfId="21889"/>
    <cellStyle name="Total 3 2 2 2 3 4 2" xfId="21890"/>
    <cellStyle name="Total 3 2 2 2 3 4 3" xfId="29714"/>
    <cellStyle name="Total 3 2 2 2 3 4 4" xfId="62508"/>
    <cellStyle name="Total 3 2 2 2 3 5" xfId="21891"/>
    <cellStyle name="Total 3 2 2 2 3 5 2" xfId="29715"/>
    <cellStyle name="Total 3 2 2 2 3 6" xfId="21892"/>
    <cellStyle name="Total 3 2 2 2 3 6 2" xfId="29716"/>
    <cellStyle name="Total 3 2 2 2 3 7" xfId="21893"/>
    <cellStyle name="Total 3 2 2 2 3 7 2" xfId="29717"/>
    <cellStyle name="Total 3 2 2 2 3 8" xfId="21894"/>
    <cellStyle name="Total 3 2 2 2 3 8 2" xfId="29718"/>
    <cellStyle name="Total 3 2 2 2 3 9" xfId="21895"/>
    <cellStyle name="Total 3 2 2 2 3 9 2" xfId="32888"/>
    <cellStyle name="Total 3 2 2 2 4" xfId="21896"/>
    <cellStyle name="Total 3 2 2 2 4 2" xfId="21897"/>
    <cellStyle name="Total 3 2 2 2 4 2 2" xfId="29720"/>
    <cellStyle name="Total 3 2 2 2 4 3" xfId="21898"/>
    <cellStyle name="Total 3 2 2 2 4 3 2" xfId="29721"/>
    <cellStyle name="Total 3 2 2 2 4 4" xfId="21899"/>
    <cellStyle name="Total 3 2 2 2 4 4 2" xfId="32889"/>
    <cellStyle name="Total 3 2 2 2 4 5" xfId="29719"/>
    <cellStyle name="Total 3 2 2 2 5" xfId="21900"/>
    <cellStyle name="Total 3 2 2 2 5 2" xfId="21901"/>
    <cellStyle name="Total 3 2 2 2 5 2 2" xfId="29723"/>
    <cellStyle name="Total 3 2 2 2 5 3" xfId="21902"/>
    <cellStyle name="Total 3 2 2 2 5 3 2" xfId="29724"/>
    <cellStyle name="Total 3 2 2 2 5 4" xfId="21903"/>
    <cellStyle name="Total 3 2 2 2 5 4 2" xfId="32890"/>
    <cellStyle name="Total 3 2 2 2 5 5" xfId="29722"/>
    <cellStyle name="Total 3 2 2 2 6" xfId="21904"/>
    <cellStyle name="Total 3 2 2 2 6 2" xfId="21905"/>
    <cellStyle name="Total 3 2 2 2 6 2 2" xfId="29726"/>
    <cellStyle name="Total 3 2 2 2 6 3" xfId="21906"/>
    <cellStyle name="Total 3 2 2 2 6 3 2" xfId="29727"/>
    <cellStyle name="Total 3 2 2 2 6 4" xfId="21907"/>
    <cellStyle name="Total 3 2 2 2 6 4 2" xfId="32891"/>
    <cellStyle name="Total 3 2 2 2 6 5" xfId="29725"/>
    <cellStyle name="Total 3 2 2 2 7" xfId="21908"/>
    <cellStyle name="Total 3 2 2 2 7 2" xfId="29728"/>
    <cellStyle name="Total 3 2 2 2 8" xfId="21909"/>
    <cellStyle name="Total 3 2 2 2 8 2" xfId="29729"/>
    <cellStyle name="Total 3 2 2 2 9" xfId="21910"/>
    <cellStyle name="Total 3 2 2 2 9 2" xfId="29730"/>
    <cellStyle name="Total 3 2 2 3" xfId="21911"/>
    <cellStyle name="Total 3 2 2 3 10" xfId="21912"/>
    <cellStyle name="Total 3 2 2 3 10 2" xfId="29732"/>
    <cellStyle name="Total 3 2 2 3 11" xfId="21913"/>
    <cellStyle name="Total 3 2 2 3 11 2" xfId="29733"/>
    <cellStyle name="Total 3 2 2 3 12" xfId="21914"/>
    <cellStyle name="Total 3 2 2 3 12 2" xfId="29734"/>
    <cellStyle name="Total 3 2 2 3 13" xfId="21915"/>
    <cellStyle name="Total 3 2 2 3 13 2" xfId="29735"/>
    <cellStyle name="Total 3 2 2 3 14" xfId="21916"/>
    <cellStyle name="Total 3 2 2 3 14 2" xfId="32892"/>
    <cellStyle name="Total 3 2 2 3 15" xfId="21917"/>
    <cellStyle name="Total 3 2 2 3 15 2" xfId="41038"/>
    <cellStyle name="Total 3 2 2 3 16" xfId="21918"/>
    <cellStyle name="Total 3 2 2 3 16 2" xfId="42111"/>
    <cellStyle name="Total 3 2 2 3 17" xfId="45179"/>
    <cellStyle name="Total 3 2 2 3 18" xfId="50349"/>
    <cellStyle name="Total 3 2 2 3 19" xfId="53514"/>
    <cellStyle name="Total 3 2 2 3 2" xfId="21919"/>
    <cellStyle name="Total 3 2 2 3 2 10" xfId="21920"/>
    <cellStyle name="Total 3 2 2 3 2 10 2" xfId="41067"/>
    <cellStyle name="Total 3 2 2 3 2 11" xfId="21921"/>
    <cellStyle name="Total 3 2 2 3 2 11 2" xfId="44062"/>
    <cellStyle name="Total 3 2 2 3 2 12" xfId="45208"/>
    <cellStyle name="Total 3 2 2 3 2 13" xfId="52301"/>
    <cellStyle name="Total 3 2 2 3 2 14" xfId="53517"/>
    <cellStyle name="Total 3 2 2 3 2 15" xfId="29736"/>
    <cellStyle name="Total 3 2 2 3 2 16" xfId="62510"/>
    <cellStyle name="Total 3 2 2 3 2 2" xfId="21922"/>
    <cellStyle name="Total 3 2 2 3 2 2 2" xfId="21923"/>
    <cellStyle name="Total 3 2 2 3 2 2 3" xfId="21924"/>
    <cellStyle name="Total 3 2 2 3 2 2 4" xfId="29737"/>
    <cellStyle name="Total 3 2 2 3 2 2 5" xfId="62511"/>
    <cellStyle name="Total 3 2 2 3 2 3" xfId="21925"/>
    <cellStyle name="Total 3 2 2 3 2 3 2" xfId="21926"/>
    <cellStyle name="Total 3 2 2 3 2 3 3" xfId="21927"/>
    <cellStyle name="Total 3 2 2 3 2 3 4" xfId="29738"/>
    <cellStyle name="Total 3 2 2 3 2 3 5" xfId="62512"/>
    <cellStyle name="Total 3 2 2 3 2 4" xfId="21928"/>
    <cellStyle name="Total 3 2 2 3 2 4 2" xfId="21929"/>
    <cellStyle name="Total 3 2 2 3 2 4 3" xfId="29739"/>
    <cellStyle name="Total 3 2 2 3 2 4 4" xfId="62513"/>
    <cellStyle name="Total 3 2 2 3 2 5" xfId="21930"/>
    <cellStyle name="Total 3 2 2 3 2 5 2" xfId="29740"/>
    <cellStyle name="Total 3 2 2 3 2 6" xfId="21931"/>
    <cellStyle name="Total 3 2 2 3 2 6 2" xfId="29741"/>
    <cellStyle name="Total 3 2 2 3 2 7" xfId="21932"/>
    <cellStyle name="Total 3 2 2 3 2 7 2" xfId="29742"/>
    <cellStyle name="Total 3 2 2 3 2 8" xfId="21933"/>
    <cellStyle name="Total 3 2 2 3 2 8 2" xfId="29743"/>
    <cellStyle name="Total 3 2 2 3 2 9" xfId="21934"/>
    <cellStyle name="Total 3 2 2 3 2 9 2" xfId="32893"/>
    <cellStyle name="Total 3 2 2 3 20" xfId="29731"/>
    <cellStyle name="Total 3 2 2 3 21" xfId="62509"/>
    <cellStyle name="Total 3 2 2 3 3" xfId="21935"/>
    <cellStyle name="Total 3 2 2 3 3 2" xfId="21936"/>
    <cellStyle name="Total 3 2 2 3 3 2 2" xfId="29745"/>
    <cellStyle name="Total 3 2 2 3 3 3" xfId="21937"/>
    <cellStyle name="Total 3 2 2 3 3 3 2" xfId="29746"/>
    <cellStyle name="Total 3 2 2 3 3 4" xfId="21938"/>
    <cellStyle name="Total 3 2 2 3 3 4 2" xfId="32894"/>
    <cellStyle name="Total 3 2 2 3 3 5" xfId="21939"/>
    <cellStyle name="Total 3 2 2 3 3 6" xfId="29744"/>
    <cellStyle name="Total 3 2 2 3 3 7" xfId="62514"/>
    <cellStyle name="Total 3 2 2 3 4" xfId="21940"/>
    <cellStyle name="Total 3 2 2 3 4 2" xfId="21941"/>
    <cellStyle name="Total 3 2 2 3 4 2 2" xfId="29748"/>
    <cellStyle name="Total 3 2 2 3 4 3" xfId="21942"/>
    <cellStyle name="Total 3 2 2 3 4 3 2" xfId="29749"/>
    <cellStyle name="Total 3 2 2 3 4 4" xfId="21943"/>
    <cellStyle name="Total 3 2 2 3 4 4 2" xfId="32895"/>
    <cellStyle name="Total 3 2 2 3 4 5" xfId="21944"/>
    <cellStyle name="Total 3 2 2 3 4 6" xfId="29747"/>
    <cellStyle name="Total 3 2 2 3 4 7" xfId="62515"/>
    <cellStyle name="Total 3 2 2 3 5" xfId="21945"/>
    <cellStyle name="Total 3 2 2 3 5 2" xfId="21946"/>
    <cellStyle name="Total 3 2 2 3 5 2 2" xfId="29751"/>
    <cellStyle name="Total 3 2 2 3 5 3" xfId="21947"/>
    <cellStyle name="Total 3 2 2 3 5 3 2" xfId="29752"/>
    <cellStyle name="Total 3 2 2 3 5 4" xfId="21948"/>
    <cellStyle name="Total 3 2 2 3 5 4 2" xfId="32896"/>
    <cellStyle name="Total 3 2 2 3 5 5" xfId="21949"/>
    <cellStyle name="Total 3 2 2 3 5 6" xfId="29750"/>
    <cellStyle name="Total 3 2 2 3 5 7" xfId="62516"/>
    <cellStyle name="Total 3 2 2 3 6" xfId="21950"/>
    <cellStyle name="Total 3 2 2 3 6 2" xfId="21951"/>
    <cellStyle name="Total 3 2 2 3 6 2 2" xfId="29754"/>
    <cellStyle name="Total 3 2 2 3 6 3" xfId="21952"/>
    <cellStyle name="Total 3 2 2 3 6 3 2" xfId="29755"/>
    <cellStyle name="Total 3 2 2 3 6 4" xfId="21953"/>
    <cellStyle name="Total 3 2 2 3 6 4 2" xfId="32897"/>
    <cellStyle name="Total 3 2 2 3 6 5" xfId="29753"/>
    <cellStyle name="Total 3 2 2 3 7" xfId="21954"/>
    <cellStyle name="Total 3 2 2 3 7 2" xfId="29756"/>
    <cellStyle name="Total 3 2 2 3 8" xfId="21955"/>
    <cellStyle name="Total 3 2 2 3 8 2" xfId="29757"/>
    <cellStyle name="Total 3 2 2 3 9" xfId="21956"/>
    <cellStyle name="Total 3 2 2 3 9 2" xfId="29758"/>
    <cellStyle name="Total 3 2 2 4" xfId="21957"/>
    <cellStyle name="Total 3 2 2 4 10" xfId="21958"/>
    <cellStyle name="Total 3 2 2 4 10 2" xfId="41058"/>
    <cellStyle name="Total 3 2 2 4 11" xfId="21959"/>
    <cellStyle name="Total 3 2 2 4 11 2" xfId="43243"/>
    <cellStyle name="Total 3 2 2 4 12" xfId="45199"/>
    <cellStyle name="Total 3 2 2 4 13" xfId="51482"/>
    <cellStyle name="Total 3 2 2 4 14" xfId="53536"/>
    <cellStyle name="Total 3 2 2 4 15" xfId="29759"/>
    <cellStyle name="Total 3 2 2 4 16" xfId="62517"/>
    <cellStyle name="Total 3 2 2 4 2" xfId="21960"/>
    <cellStyle name="Total 3 2 2 4 2 2" xfId="21961"/>
    <cellStyle name="Total 3 2 2 4 2 3" xfId="21962"/>
    <cellStyle name="Total 3 2 2 4 2 4" xfId="29760"/>
    <cellStyle name="Total 3 2 2 4 2 5" xfId="62518"/>
    <cellStyle name="Total 3 2 2 4 3" xfId="21963"/>
    <cellStyle name="Total 3 2 2 4 3 2" xfId="21964"/>
    <cellStyle name="Total 3 2 2 4 3 3" xfId="21965"/>
    <cellStyle name="Total 3 2 2 4 3 4" xfId="29761"/>
    <cellStyle name="Total 3 2 2 4 3 5" xfId="62519"/>
    <cellStyle name="Total 3 2 2 4 4" xfId="21966"/>
    <cellStyle name="Total 3 2 2 4 4 2" xfId="21967"/>
    <cellStyle name="Total 3 2 2 4 4 3" xfId="29762"/>
    <cellStyle name="Total 3 2 2 4 4 4" xfId="62520"/>
    <cellStyle name="Total 3 2 2 4 5" xfId="21968"/>
    <cellStyle name="Total 3 2 2 4 5 2" xfId="29763"/>
    <cellStyle name="Total 3 2 2 4 6" xfId="21969"/>
    <cellStyle name="Total 3 2 2 4 6 2" xfId="29764"/>
    <cellStyle name="Total 3 2 2 4 7" xfId="21970"/>
    <cellStyle name="Total 3 2 2 4 7 2" xfId="29765"/>
    <cellStyle name="Total 3 2 2 4 8" xfId="21971"/>
    <cellStyle name="Total 3 2 2 4 8 2" xfId="29766"/>
    <cellStyle name="Total 3 2 2 4 9" xfId="21972"/>
    <cellStyle name="Total 3 2 2 4 9 2" xfId="32898"/>
    <cellStyle name="Total 3 2 2 5" xfId="21973"/>
    <cellStyle name="Total 3 2 2 5 2" xfId="21974"/>
    <cellStyle name="Total 3 2 2 5 2 2" xfId="29768"/>
    <cellStyle name="Total 3 2 2 5 3" xfId="21975"/>
    <cellStyle name="Total 3 2 2 5 3 2" xfId="29769"/>
    <cellStyle name="Total 3 2 2 5 4" xfId="21976"/>
    <cellStyle name="Total 3 2 2 5 4 2" xfId="32899"/>
    <cellStyle name="Total 3 2 2 5 5" xfId="29767"/>
    <cellStyle name="Total 3 2 2 6" xfId="21977"/>
    <cellStyle name="Total 3 2 2 6 2" xfId="21978"/>
    <cellStyle name="Total 3 2 2 6 2 2" xfId="29771"/>
    <cellStyle name="Total 3 2 2 6 3" xfId="21979"/>
    <cellStyle name="Total 3 2 2 6 3 2" xfId="29772"/>
    <cellStyle name="Total 3 2 2 6 4" xfId="21980"/>
    <cellStyle name="Total 3 2 2 6 4 2" xfId="32900"/>
    <cellStyle name="Total 3 2 2 6 5" xfId="29770"/>
    <cellStyle name="Total 3 2 2 7" xfId="21981"/>
    <cellStyle name="Total 3 2 2 7 2" xfId="21982"/>
    <cellStyle name="Total 3 2 2 7 2 2" xfId="29774"/>
    <cellStyle name="Total 3 2 2 7 3" xfId="21983"/>
    <cellStyle name="Total 3 2 2 7 3 2" xfId="29775"/>
    <cellStyle name="Total 3 2 2 7 4" xfId="21984"/>
    <cellStyle name="Total 3 2 2 7 4 2" xfId="32901"/>
    <cellStyle name="Total 3 2 2 7 5" xfId="29773"/>
    <cellStyle name="Total 3 2 2 8" xfId="21985"/>
    <cellStyle name="Total 3 2 2 8 2" xfId="29776"/>
    <cellStyle name="Total 3 2 2 9" xfId="21986"/>
    <cellStyle name="Total 3 2 2 9 2" xfId="29777"/>
    <cellStyle name="Total 3 2 3" xfId="21987"/>
    <cellStyle name="Total 3 2 3 10" xfId="21988"/>
    <cellStyle name="Total 3 2 3 10 2" xfId="29779"/>
    <cellStyle name="Total 3 2 3 11" xfId="21989"/>
    <cellStyle name="Total 3 2 3 11 2" xfId="32902"/>
    <cellStyle name="Total 3 2 3 12" xfId="21990"/>
    <cellStyle name="Total 3 2 3 12 2" xfId="45161"/>
    <cellStyle name="Total 3 2 3 13" xfId="49439"/>
    <cellStyle name="Total 3 2 3 14" xfId="29778"/>
    <cellStyle name="Total 3 2 3 15" xfId="62521"/>
    <cellStyle name="Total 3 2 3 2" xfId="21991"/>
    <cellStyle name="Total 3 2 3 2 10" xfId="21992"/>
    <cellStyle name="Total 3 2 3 2 10 2" xfId="29781"/>
    <cellStyle name="Total 3 2 3 2 11" xfId="21993"/>
    <cellStyle name="Total 3 2 3 2 11 2" xfId="29782"/>
    <cellStyle name="Total 3 2 3 2 12" xfId="21994"/>
    <cellStyle name="Total 3 2 3 2 12 2" xfId="29783"/>
    <cellStyle name="Total 3 2 3 2 13" xfId="21995"/>
    <cellStyle name="Total 3 2 3 2 13 2" xfId="29784"/>
    <cellStyle name="Total 3 2 3 2 14" xfId="21996"/>
    <cellStyle name="Total 3 2 3 2 14 2" xfId="32903"/>
    <cellStyle name="Total 3 2 3 2 15" xfId="21997"/>
    <cellStyle name="Total 3 2 3 2 15 2" xfId="41039"/>
    <cellStyle name="Total 3 2 3 2 16" xfId="21998"/>
    <cellStyle name="Total 3 2 3 2 16 2" xfId="42112"/>
    <cellStyle name="Total 3 2 3 2 17" xfId="45180"/>
    <cellStyle name="Total 3 2 3 2 18" xfId="50350"/>
    <cellStyle name="Total 3 2 3 2 19" xfId="50347"/>
    <cellStyle name="Total 3 2 3 2 2" xfId="21999"/>
    <cellStyle name="Total 3 2 3 2 2 10" xfId="22000"/>
    <cellStyle name="Total 3 2 3 2 2 10 2" xfId="41068"/>
    <cellStyle name="Total 3 2 3 2 2 11" xfId="22001"/>
    <cellStyle name="Total 3 2 3 2 2 11 2" xfId="44063"/>
    <cellStyle name="Total 3 2 3 2 2 12" xfId="45209"/>
    <cellStyle name="Total 3 2 3 2 2 13" xfId="52302"/>
    <cellStyle name="Total 3 2 3 2 2 14" xfId="53518"/>
    <cellStyle name="Total 3 2 3 2 2 15" xfId="29785"/>
    <cellStyle name="Total 3 2 3 2 2 16" xfId="62523"/>
    <cellStyle name="Total 3 2 3 2 2 2" xfId="22002"/>
    <cellStyle name="Total 3 2 3 2 2 2 2" xfId="22003"/>
    <cellStyle name="Total 3 2 3 2 2 2 3" xfId="22004"/>
    <cellStyle name="Total 3 2 3 2 2 2 4" xfId="29786"/>
    <cellStyle name="Total 3 2 3 2 2 2 5" xfId="62524"/>
    <cellStyle name="Total 3 2 3 2 2 3" xfId="22005"/>
    <cellStyle name="Total 3 2 3 2 2 3 2" xfId="22006"/>
    <cellStyle name="Total 3 2 3 2 2 3 3" xfId="22007"/>
    <cellStyle name="Total 3 2 3 2 2 3 4" xfId="29787"/>
    <cellStyle name="Total 3 2 3 2 2 3 5" xfId="62525"/>
    <cellStyle name="Total 3 2 3 2 2 4" xfId="22008"/>
    <cellStyle name="Total 3 2 3 2 2 4 2" xfId="22009"/>
    <cellStyle name="Total 3 2 3 2 2 4 3" xfId="29788"/>
    <cellStyle name="Total 3 2 3 2 2 4 4" xfId="62526"/>
    <cellStyle name="Total 3 2 3 2 2 5" xfId="22010"/>
    <cellStyle name="Total 3 2 3 2 2 5 2" xfId="29789"/>
    <cellStyle name="Total 3 2 3 2 2 6" xfId="22011"/>
    <cellStyle name="Total 3 2 3 2 2 6 2" xfId="29790"/>
    <cellStyle name="Total 3 2 3 2 2 7" xfId="22012"/>
    <cellStyle name="Total 3 2 3 2 2 7 2" xfId="29791"/>
    <cellStyle name="Total 3 2 3 2 2 8" xfId="22013"/>
    <cellStyle name="Total 3 2 3 2 2 8 2" xfId="29792"/>
    <cellStyle name="Total 3 2 3 2 2 9" xfId="22014"/>
    <cellStyle name="Total 3 2 3 2 2 9 2" xfId="32904"/>
    <cellStyle name="Total 3 2 3 2 20" xfId="29780"/>
    <cellStyle name="Total 3 2 3 2 21" xfId="62522"/>
    <cellStyle name="Total 3 2 3 2 3" xfId="22015"/>
    <cellStyle name="Total 3 2 3 2 3 2" xfId="22016"/>
    <cellStyle name="Total 3 2 3 2 3 2 2" xfId="29794"/>
    <cellStyle name="Total 3 2 3 2 3 3" xfId="22017"/>
    <cellStyle name="Total 3 2 3 2 3 3 2" xfId="29795"/>
    <cellStyle name="Total 3 2 3 2 3 4" xfId="22018"/>
    <cellStyle name="Total 3 2 3 2 3 4 2" xfId="32905"/>
    <cellStyle name="Total 3 2 3 2 3 5" xfId="22019"/>
    <cellStyle name="Total 3 2 3 2 3 6" xfId="29793"/>
    <cellStyle name="Total 3 2 3 2 3 7" xfId="62527"/>
    <cellStyle name="Total 3 2 3 2 4" xfId="22020"/>
    <cellStyle name="Total 3 2 3 2 4 2" xfId="22021"/>
    <cellStyle name="Total 3 2 3 2 4 2 2" xfId="29797"/>
    <cellStyle name="Total 3 2 3 2 4 3" xfId="22022"/>
    <cellStyle name="Total 3 2 3 2 4 3 2" xfId="29798"/>
    <cellStyle name="Total 3 2 3 2 4 4" xfId="22023"/>
    <cellStyle name="Total 3 2 3 2 4 4 2" xfId="32906"/>
    <cellStyle name="Total 3 2 3 2 4 5" xfId="22024"/>
    <cellStyle name="Total 3 2 3 2 4 6" xfId="29796"/>
    <cellStyle name="Total 3 2 3 2 4 7" xfId="62528"/>
    <cellStyle name="Total 3 2 3 2 5" xfId="22025"/>
    <cellStyle name="Total 3 2 3 2 5 2" xfId="22026"/>
    <cellStyle name="Total 3 2 3 2 5 2 2" xfId="29800"/>
    <cellStyle name="Total 3 2 3 2 5 3" xfId="22027"/>
    <cellStyle name="Total 3 2 3 2 5 3 2" xfId="29801"/>
    <cellStyle name="Total 3 2 3 2 5 4" xfId="22028"/>
    <cellStyle name="Total 3 2 3 2 5 4 2" xfId="32907"/>
    <cellStyle name="Total 3 2 3 2 5 5" xfId="22029"/>
    <cellStyle name="Total 3 2 3 2 5 6" xfId="29799"/>
    <cellStyle name="Total 3 2 3 2 5 7" xfId="62529"/>
    <cellStyle name="Total 3 2 3 2 6" xfId="22030"/>
    <cellStyle name="Total 3 2 3 2 6 2" xfId="22031"/>
    <cellStyle name="Total 3 2 3 2 6 2 2" xfId="29803"/>
    <cellStyle name="Total 3 2 3 2 6 3" xfId="22032"/>
    <cellStyle name="Total 3 2 3 2 6 3 2" xfId="29804"/>
    <cellStyle name="Total 3 2 3 2 6 4" xfId="22033"/>
    <cellStyle name="Total 3 2 3 2 6 4 2" xfId="32908"/>
    <cellStyle name="Total 3 2 3 2 6 5" xfId="29802"/>
    <cellStyle name="Total 3 2 3 2 7" xfId="22034"/>
    <cellStyle name="Total 3 2 3 2 7 2" xfId="29805"/>
    <cellStyle name="Total 3 2 3 2 8" xfId="22035"/>
    <cellStyle name="Total 3 2 3 2 8 2" xfId="29806"/>
    <cellStyle name="Total 3 2 3 2 9" xfId="22036"/>
    <cellStyle name="Total 3 2 3 2 9 2" xfId="29807"/>
    <cellStyle name="Total 3 2 3 3" xfId="22037"/>
    <cellStyle name="Total 3 2 3 3 10" xfId="22038"/>
    <cellStyle name="Total 3 2 3 3 10 2" xfId="41056"/>
    <cellStyle name="Total 3 2 3 3 11" xfId="22039"/>
    <cellStyle name="Total 3 2 3 3 11 2" xfId="43156"/>
    <cellStyle name="Total 3 2 3 3 12" xfId="45197"/>
    <cellStyle name="Total 3 2 3 3 13" xfId="51395"/>
    <cellStyle name="Total 3 2 3 3 14" xfId="53530"/>
    <cellStyle name="Total 3 2 3 3 15" xfId="29808"/>
    <cellStyle name="Total 3 2 3 3 16" xfId="62530"/>
    <cellStyle name="Total 3 2 3 3 2" xfId="22040"/>
    <cellStyle name="Total 3 2 3 3 2 2" xfId="22041"/>
    <cellStyle name="Total 3 2 3 3 2 3" xfId="22042"/>
    <cellStyle name="Total 3 2 3 3 2 4" xfId="29809"/>
    <cellStyle name="Total 3 2 3 3 2 5" xfId="62531"/>
    <cellStyle name="Total 3 2 3 3 3" xfId="22043"/>
    <cellStyle name="Total 3 2 3 3 3 2" xfId="22044"/>
    <cellStyle name="Total 3 2 3 3 3 3" xfId="22045"/>
    <cellStyle name="Total 3 2 3 3 3 4" xfId="29810"/>
    <cellStyle name="Total 3 2 3 3 3 5" xfId="62532"/>
    <cellStyle name="Total 3 2 3 3 4" xfId="22046"/>
    <cellStyle name="Total 3 2 3 3 4 2" xfId="22047"/>
    <cellStyle name="Total 3 2 3 3 4 3" xfId="29811"/>
    <cellStyle name="Total 3 2 3 3 4 4" xfId="62533"/>
    <cellStyle name="Total 3 2 3 3 5" xfId="22048"/>
    <cellStyle name="Total 3 2 3 3 5 2" xfId="29812"/>
    <cellStyle name="Total 3 2 3 3 6" xfId="22049"/>
    <cellStyle name="Total 3 2 3 3 6 2" xfId="29813"/>
    <cellStyle name="Total 3 2 3 3 7" xfId="22050"/>
    <cellStyle name="Total 3 2 3 3 7 2" xfId="29814"/>
    <cellStyle name="Total 3 2 3 3 8" xfId="22051"/>
    <cellStyle name="Total 3 2 3 3 8 2" xfId="29815"/>
    <cellStyle name="Total 3 2 3 3 9" xfId="22052"/>
    <cellStyle name="Total 3 2 3 3 9 2" xfId="32909"/>
    <cellStyle name="Total 3 2 3 4" xfId="22053"/>
    <cellStyle name="Total 3 2 3 4 2" xfId="22054"/>
    <cellStyle name="Total 3 2 3 4 2 2" xfId="29817"/>
    <cellStyle name="Total 3 2 3 4 3" xfId="22055"/>
    <cellStyle name="Total 3 2 3 4 3 2" xfId="29818"/>
    <cellStyle name="Total 3 2 3 4 4" xfId="22056"/>
    <cellStyle name="Total 3 2 3 4 4 2" xfId="32910"/>
    <cellStyle name="Total 3 2 3 4 5" xfId="29816"/>
    <cellStyle name="Total 3 2 3 5" xfId="22057"/>
    <cellStyle name="Total 3 2 3 5 2" xfId="22058"/>
    <cellStyle name="Total 3 2 3 5 2 2" xfId="29820"/>
    <cellStyle name="Total 3 2 3 5 3" xfId="22059"/>
    <cellStyle name="Total 3 2 3 5 3 2" xfId="29821"/>
    <cellStyle name="Total 3 2 3 5 4" xfId="22060"/>
    <cellStyle name="Total 3 2 3 5 4 2" xfId="32911"/>
    <cellStyle name="Total 3 2 3 5 5" xfId="29819"/>
    <cellStyle name="Total 3 2 3 6" xfId="22061"/>
    <cellStyle name="Total 3 2 3 6 2" xfId="22062"/>
    <cellStyle name="Total 3 2 3 6 2 2" xfId="29823"/>
    <cellStyle name="Total 3 2 3 6 3" xfId="22063"/>
    <cellStyle name="Total 3 2 3 6 3 2" xfId="29824"/>
    <cellStyle name="Total 3 2 3 6 4" xfId="22064"/>
    <cellStyle name="Total 3 2 3 6 4 2" xfId="32912"/>
    <cellStyle name="Total 3 2 3 6 5" xfId="29822"/>
    <cellStyle name="Total 3 2 3 7" xfId="22065"/>
    <cellStyle name="Total 3 2 3 7 2" xfId="29825"/>
    <cellStyle name="Total 3 2 3 8" xfId="22066"/>
    <cellStyle name="Total 3 2 3 8 2" xfId="29826"/>
    <cellStyle name="Total 3 2 3 9" xfId="22067"/>
    <cellStyle name="Total 3 2 3 9 2" xfId="29827"/>
    <cellStyle name="Total 3 2 4" xfId="22068"/>
    <cellStyle name="Total 3 2 4 10" xfId="22069"/>
    <cellStyle name="Total 3 2 4 10 2" xfId="29829"/>
    <cellStyle name="Total 3 2 4 11" xfId="22070"/>
    <cellStyle name="Total 3 2 4 11 2" xfId="29830"/>
    <cellStyle name="Total 3 2 4 12" xfId="22071"/>
    <cellStyle name="Total 3 2 4 12 2" xfId="29831"/>
    <cellStyle name="Total 3 2 4 13" xfId="22072"/>
    <cellStyle name="Total 3 2 4 13 2" xfId="29832"/>
    <cellStyle name="Total 3 2 4 14" xfId="22073"/>
    <cellStyle name="Total 3 2 4 14 2" xfId="32913"/>
    <cellStyle name="Total 3 2 4 15" xfId="22074"/>
    <cellStyle name="Total 3 2 4 15 2" xfId="41040"/>
    <cellStyle name="Total 3 2 4 16" xfId="22075"/>
    <cellStyle name="Total 3 2 4 16 2" xfId="42113"/>
    <cellStyle name="Total 3 2 4 17" xfId="45181"/>
    <cellStyle name="Total 3 2 4 18" xfId="50351"/>
    <cellStyle name="Total 3 2 4 19" xfId="53550"/>
    <cellStyle name="Total 3 2 4 2" xfId="22076"/>
    <cellStyle name="Total 3 2 4 2 10" xfId="22077"/>
    <cellStyle name="Total 3 2 4 2 10 2" xfId="41069"/>
    <cellStyle name="Total 3 2 4 2 11" xfId="22078"/>
    <cellStyle name="Total 3 2 4 2 11 2" xfId="44064"/>
    <cellStyle name="Total 3 2 4 2 12" xfId="45210"/>
    <cellStyle name="Total 3 2 4 2 13" xfId="52303"/>
    <cellStyle name="Total 3 2 4 2 14" xfId="53519"/>
    <cellStyle name="Total 3 2 4 2 15" xfId="29833"/>
    <cellStyle name="Total 3 2 4 2 16" xfId="62535"/>
    <cellStyle name="Total 3 2 4 2 2" xfId="22079"/>
    <cellStyle name="Total 3 2 4 2 2 2" xfId="22080"/>
    <cellStyle name="Total 3 2 4 2 2 3" xfId="22081"/>
    <cellStyle name="Total 3 2 4 2 2 4" xfId="29834"/>
    <cellStyle name="Total 3 2 4 2 2 5" xfId="62536"/>
    <cellStyle name="Total 3 2 4 2 3" xfId="22082"/>
    <cellStyle name="Total 3 2 4 2 3 2" xfId="22083"/>
    <cellStyle name="Total 3 2 4 2 3 3" xfId="22084"/>
    <cellStyle name="Total 3 2 4 2 3 4" xfId="29835"/>
    <cellStyle name="Total 3 2 4 2 3 5" xfId="62537"/>
    <cellStyle name="Total 3 2 4 2 4" xfId="22085"/>
    <cellStyle name="Total 3 2 4 2 4 2" xfId="22086"/>
    <cellStyle name="Total 3 2 4 2 4 3" xfId="29836"/>
    <cellStyle name="Total 3 2 4 2 4 4" xfId="62538"/>
    <cellStyle name="Total 3 2 4 2 5" xfId="22087"/>
    <cellStyle name="Total 3 2 4 2 5 2" xfId="29837"/>
    <cellStyle name="Total 3 2 4 2 6" xfId="22088"/>
    <cellStyle name="Total 3 2 4 2 6 2" xfId="29838"/>
    <cellStyle name="Total 3 2 4 2 7" xfId="22089"/>
    <cellStyle name="Total 3 2 4 2 7 2" xfId="29839"/>
    <cellStyle name="Total 3 2 4 2 8" xfId="22090"/>
    <cellStyle name="Total 3 2 4 2 8 2" xfId="29840"/>
    <cellStyle name="Total 3 2 4 2 9" xfId="22091"/>
    <cellStyle name="Total 3 2 4 2 9 2" xfId="32914"/>
    <cellStyle name="Total 3 2 4 20" xfId="29828"/>
    <cellStyle name="Total 3 2 4 21" xfId="62534"/>
    <cellStyle name="Total 3 2 4 3" xfId="22092"/>
    <cellStyle name="Total 3 2 4 3 2" xfId="22093"/>
    <cellStyle name="Total 3 2 4 3 2 2" xfId="29842"/>
    <cellStyle name="Total 3 2 4 3 3" xfId="22094"/>
    <cellStyle name="Total 3 2 4 3 3 2" xfId="29843"/>
    <cellStyle name="Total 3 2 4 3 4" xfId="22095"/>
    <cellStyle name="Total 3 2 4 3 4 2" xfId="32915"/>
    <cellStyle name="Total 3 2 4 3 5" xfId="22096"/>
    <cellStyle name="Total 3 2 4 3 6" xfId="29841"/>
    <cellStyle name="Total 3 2 4 3 7" xfId="62539"/>
    <cellStyle name="Total 3 2 4 4" xfId="22097"/>
    <cellStyle name="Total 3 2 4 4 2" xfId="22098"/>
    <cellStyle name="Total 3 2 4 4 2 2" xfId="29845"/>
    <cellStyle name="Total 3 2 4 4 3" xfId="22099"/>
    <cellStyle name="Total 3 2 4 4 3 2" xfId="29846"/>
    <cellStyle name="Total 3 2 4 4 4" xfId="22100"/>
    <cellStyle name="Total 3 2 4 4 4 2" xfId="32916"/>
    <cellStyle name="Total 3 2 4 4 5" xfId="22101"/>
    <cellStyle name="Total 3 2 4 4 6" xfId="29844"/>
    <cellStyle name="Total 3 2 4 4 7" xfId="62540"/>
    <cellStyle name="Total 3 2 4 5" xfId="22102"/>
    <cellStyle name="Total 3 2 4 5 2" xfId="22103"/>
    <cellStyle name="Total 3 2 4 5 2 2" xfId="29848"/>
    <cellStyle name="Total 3 2 4 5 3" xfId="22104"/>
    <cellStyle name="Total 3 2 4 5 3 2" xfId="29849"/>
    <cellStyle name="Total 3 2 4 5 4" xfId="22105"/>
    <cellStyle name="Total 3 2 4 5 4 2" xfId="32917"/>
    <cellStyle name="Total 3 2 4 5 5" xfId="22106"/>
    <cellStyle name="Total 3 2 4 5 6" xfId="29847"/>
    <cellStyle name="Total 3 2 4 5 7" xfId="62541"/>
    <cellStyle name="Total 3 2 4 6" xfId="22107"/>
    <cellStyle name="Total 3 2 4 6 2" xfId="22108"/>
    <cellStyle name="Total 3 2 4 6 2 2" xfId="29851"/>
    <cellStyle name="Total 3 2 4 6 3" xfId="22109"/>
    <cellStyle name="Total 3 2 4 6 3 2" xfId="29852"/>
    <cellStyle name="Total 3 2 4 6 4" xfId="22110"/>
    <cellStyle name="Total 3 2 4 6 4 2" xfId="32918"/>
    <cellStyle name="Total 3 2 4 6 5" xfId="29850"/>
    <cellStyle name="Total 3 2 4 7" xfId="22111"/>
    <cellStyle name="Total 3 2 4 7 2" xfId="29853"/>
    <cellStyle name="Total 3 2 4 8" xfId="22112"/>
    <cellStyle name="Total 3 2 4 8 2" xfId="29854"/>
    <cellStyle name="Total 3 2 4 9" xfId="22113"/>
    <cellStyle name="Total 3 2 4 9 2" xfId="29855"/>
    <cellStyle name="Total 3 2 5" xfId="22114"/>
    <cellStyle name="Total 3 2 5 10" xfId="22115"/>
    <cellStyle name="Total 3 2 5 10 2" xfId="41053"/>
    <cellStyle name="Total 3 2 5 11" xfId="22116"/>
    <cellStyle name="Total 3 2 5 11 2" xfId="43128"/>
    <cellStyle name="Total 3 2 5 12" xfId="45194"/>
    <cellStyle name="Total 3 2 5 13" xfId="51367"/>
    <cellStyle name="Total 3 2 5 14" xfId="53543"/>
    <cellStyle name="Total 3 2 5 15" xfId="29856"/>
    <cellStyle name="Total 3 2 5 16" xfId="62542"/>
    <cellStyle name="Total 3 2 5 2" xfId="22117"/>
    <cellStyle name="Total 3 2 5 2 2" xfId="22118"/>
    <cellStyle name="Total 3 2 5 2 3" xfId="22119"/>
    <cellStyle name="Total 3 2 5 2 4" xfId="29857"/>
    <cellStyle name="Total 3 2 5 2 5" xfId="62543"/>
    <cellStyle name="Total 3 2 5 3" xfId="22120"/>
    <cellStyle name="Total 3 2 5 3 2" xfId="22121"/>
    <cellStyle name="Total 3 2 5 3 3" xfId="22122"/>
    <cellStyle name="Total 3 2 5 3 4" xfId="29858"/>
    <cellStyle name="Total 3 2 5 3 5" xfId="62544"/>
    <cellStyle name="Total 3 2 5 4" xfId="22123"/>
    <cellStyle name="Total 3 2 5 4 2" xfId="22124"/>
    <cellStyle name="Total 3 2 5 4 3" xfId="29859"/>
    <cellStyle name="Total 3 2 5 4 4" xfId="62545"/>
    <cellStyle name="Total 3 2 5 5" xfId="22125"/>
    <cellStyle name="Total 3 2 5 5 2" xfId="29860"/>
    <cellStyle name="Total 3 2 5 6" xfId="22126"/>
    <cellStyle name="Total 3 2 5 6 2" xfId="29861"/>
    <cellStyle name="Total 3 2 5 7" xfId="22127"/>
    <cellStyle name="Total 3 2 5 7 2" xfId="29862"/>
    <cellStyle name="Total 3 2 5 8" xfId="22128"/>
    <cellStyle name="Total 3 2 5 8 2" xfId="29863"/>
    <cellStyle name="Total 3 2 5 9" xfId="22129"/>
    <cellStyle name="Total 3 2 5 9 2" xfId="32919"/>
    <cellStyle name="Total 3 2 6" xfId="22130"/>
    <cellStyle name="Total 3 2 6 2" xfId="22131"/>
    <cellStyle name="Total 3 2 6 2 2" xfId="29865"/>
    <cellStyle name="Total 3 2 6 3" xfId="22132"/>
    <cellStyle name="Total 3 2 6 3 2" xfId="29866"/>
    <cellStyle name="Total 3 2 6 4" xfId="22133"/>
    <cellStyle name="Total 3 2 6 4 2" xfId="32920"/>
    <cellStyle name="Total 3 2 6 5" xfId="29864"/>
    <cellStyle name="Total 3 2 7" xfId="22134"/>
    <cellStyle name="Total 3 2 7 2" xfId="22135"/>
    <cellStyle name="Total 3 2 7 2 2" xfId="29868"/>
    <cellStyle name="Total 3 2 7 3" xfId="22136"/>
    <cellStyle name="Total 3 2 7 3 2" xfId="29869"/>
    <cellStyle name="Total 3 2 7 4" xfId="22137"/>
    <cellStyle name="Total 3 2 7 4 2" xfId="32921"/>
    <cellStyle name="Total 3 2 7 5" xfId="29867"/>
    <cellStyle name="Total 3 2 8" xfId="22138"/>
    <cellStyle name="Total 3 2 8 2" xfId="22139"/>
    <cellStyle name="Total 3 2 8 2 2" xfId="29871"/>
    <cellStyle name="Total 3 2 8 3" xfId="22140"/>
    <cellStyle name="Total 3 2 8 3 2" xfId="29872"/>
    <cellStyle name="Total 3 2 8 4" xfId="22141"/>
    <cellStyle name="Total 3 2 8 4 2" xfId="32922"/>
    <cellStyle name="Total 3 2 8 5" xfId="29870"/>
    <cellStyle name="Total 3 2 9" xfId="22142"/>
    <cellStyle name="Total 3 2 9 2" xfId="29873"/>
    <cellStyle name="Total 3 20" xfId="22143"/>
    <cellStyle name="Total 3 20 2" xfId="41161"/>
    <cellStyle name="Total 3 21" xfId="45323"/>
    <cellStyle name="Total 3 22" xfId="29637"/>
    <cellStyle name="Total 3 23" xfId="62489"/>
    <cellStyle name="Total 3 3" xfId="22144"/>
    <cellStyle name="Total 3 3 10" xfId="22145"/>
    <cellStyle name="Total 3 3 10 2" xfId="29875"/>
    <cellStyle name="Total 3 3 11" xfId="22146"/>
    <cellStyle name="Total 3 3 11 2" xfId="29876"/>
    <cellStyle name="Total 3 3 12" xfId="22147"/>
    <cellStyle name="Total 3 3 12 2" xfId="29877"/>
    <cellStyle name="Total 3 3 13" xfId="22148"/>
    <cellStyle name="Total 3 3 13 2" xfId="32923"/>
    <cellStyle name="Total 3 3 14" xfId="22149"/>
    <cellStyle name="Total 3 3 14 2" xfId="45162"/>
    <cellStyle name="Total 3 3 15" xfId="49422"/>
    <cellStyle name="Total 3 3 16" xfId="29874"/>
    <cellStyle name="Total 3 3 17" xfId="62546"/>
    <cellStyle name="Total 3 3 2" xfId="22150"/>
    <cellStyle name="Total 3 3 2 10" xfId="22151"/>
    <cellStyle name="Total 3 3 2 10 2" xfId="29879"/>
    <cellStyle name="Total 3 3 2 11" xfId="22152"/>
    <cellStyle name="Total 3 3 2 11 2" xfId="29880"/>
    <cellStyle name="Total 3 3 2 12" xfId="22153"/>
    <cellStyle name="Total 3 3 2 12 2" xfId="32924"/>
    <cellStyle name="Total 3 3 2 13" xfId="22154"/>
    <cellStyle name="Total 3 3 2 13 2" xfId="41159"/>
    <cellStyle name="Total 3 3 2 14" xfId="49539"/>
    <cellStyle name="Total 3 3 2 15" xfId="29878"/>
    <cellStyle name="Total 3 3 2 16" xfId="62547"/>
    <cellStyle name="Total 3 3 2 2" xfId="22155"/>
    <cellStyle name="Total 3 3 2 2 10" xfId="22156"/>
    <cellStyle name="Total 3 3 2 2 10 2" xfId="29882"/>
    <cellStyle name="Total 3 3 2 2 11" xfId="22157"/>
    <cellStyle name="Total 3 3 2 2 11 2" xfId="32925"/>
    <cellStyle name="Total 3 3 2 2 12" xfId="22158"/>
    <cellStyle name="Total 3 3 2 2 12 2" xfId="45175"/>
    <cellStyle name="Total 3 3 2 2 13" xfId="49761"/>
    <cellStyle name="Total 3 3 2 2 14" xfId="29881"/>
    <cellStyle name="Total 3 3 2 2 15" xfId="62548"/>
    <cellStyle name="Total 3 3 2 2 2" xfId="22159"/>
    <cellStyle name="Total 3 3 2 2 2 10" xfId="22160"/>
    <cellStyle name="Total 3 3 2 2 2 10 2" xfId="29884"/>
    <cellStyle name="Total 3 3 2 2 2 11" xfId="22161"/>
    <cellStyle name="Total 3 3 2 2 2 11 2" xfId="29885"/>
    <cellStyle name="Total 3 3 2 2 2 12" xfId="22162"/>
    <cellStyle name="Total 3 3 2 2 2 12 2" xfId="29886"/>
    <cellStyle name="Total 3 3 2 2 2 13" xfId="22163"/>
    <cellStyle name="Total 3 3 2 2 2 13 2" xfId="29887"/>
    <cellStyle name="Total 3 3 2 2 2 14" xfId="22164"/>
    <cellStyle name="Total 3 3 2 2 2 14 2" xfId="32926"/>
    <cellStyle name="Total 3 3 2 2 2 15" xfId="22165"/>
    <cellStyle name="Total 3 3 2 2 2 15 2" xfId="41041"/>
    <cellStyle name="Total 3 3 2 2 2 16" xfId="22166"/>
    <cellStyle name="Total 3 3 2 2 2 16 2" xfId="42114"/>
    <cellStyle name="Total 3 3 2 2 2 17" xfId="45182"/>
    <cellStyle name="Total 3 3 2 2 2 18" xfId="50352"/>
    <cellStyle name="Total 3 3 2 2 2 19" xfId="53546"/>
    <cellStyle name="Total 3 3 2 2 2 2" xfId="22167"/>
    <cellStyle name="Total 3 3 2 2 2 2 10" xfId="22168"/>
    <cellStyle name="Total 3 3 2 2 2 2 10 2" xfId="41070"/>
    <cellStyle name="Total 3 3 2 2 2 2 11" xfId="22169"/>
    <cellStyle name="Total 3 3 2 2 2 2 11 2" xfId="44065"/>
    <cellStyle name="Total 3 3 2 2 2 2 12" xfId="45211"/>
    <cellStyle name="Total 3 3 2 2 2 2 13" xfId="52304"/>
    <cellStyle name="Total 3 3 2 2 2 2 14" xfId="53527"/>
    <cellStyle name="Total 3 3 2 2 2 2 15" xfId="29888"/>
    <cellStyle name="Total 3 3 2 2 2 2 16" xfId="62550"/>
    <cellStyle name="Total 3 3 2 2 2 2 2" xfId="22170"/>
    <cellStyle name="Total 3 3 2 2 2 2 2 2" xfId="22171"/>
    <cellStyle name="Total 3 3 2 2 2 2 2 3" xfId="22172"/>
    <cellStyle name="Total 3 3 2 2 2 2 2 4" xfId="29889"/>
    <cellStyle name="Total 3 3 2 2 2 2 2 5" xfId="62551"/>
    <cellStyle name="Total 3 3 2 2 2 2 3" xfId="22173"/>
    <cellStyle name="Total 3 3 2 2 2 2 3 2" xfId="22174"/>
    <cellStyle name="Total 3 3 2 2 2 2 3 3" xfId="22175"/>
    <cellStyle name="Total 3 3 2 2 2 2 3 4" xfId="29890"/>
    <cellStyle name="Total 3 3 2 2 2 2 3 5" xfId="62552"/>
    <cellStyle name="Total 3 3 2 2 2 2 4" xfId="22176"/>
    <cellStyle name="Total 3 3 2 2 2 2 4 2" xfId="22177"/>
    <cellStyle name="Total 3 3 2 2 2 2 4 3" xfId="29891"/>
    <cellStyle name="Total 3 3 2 2 2 2 4 4" xfId="62553"/>
    <cellStyle name="Total 3 3 2 2 2 2 5" xfId="22178"/>
    <cellStyle name="Total 3 3 2 2 2 2 5 2" xfId="29892"/>
    <cellStyle name="Total 3 3 2 2 2 2 6" xfId="22179"/>
    <cellStyle name="Total 3 3 2 2 2 2 6 2" xfId="29893"/>
    <cellStyle name="Total 3 3 2 2 2 2 7" xfId="22180"/>
    <cellStyle name="Total 3 3 2 2 2 2 7 2" xfId="29894"/>
    <cellStyle name="Total 3 3 2 2 2 2 8" xfId="22181"/>
    <cellStyle name="Total 3 3 2 2 2 2 8 2" xfId="29895"/>
    <cellStyle name="Total 3 3 2 2 2 2 9" xfId="22182"/>
    <cellStyle name="Total 3 3 2 2 2 2 9 2" xfId="32927"/>
    <cellStyle name="Total 3 3 2 2 2 20" xfId="29883"/>
    <cellStyle name="Total 3 3 2 2 2 21" xfId="62549"/>
    <cellStyle name="Total 3 3 2 2 2 3" xfId="22183"/>
    <cellStyle name="Total 3 3 2 2 2 3 2" xfId="22184"/>
    <cellStyle name="Total 3 3 2 2 2 3 2 2" xfId="29897"/>
    <cellStyle name="Total 3 3 2 2 2 3 3" xfId="22185"/>
    <cellStyle name="Total 3 3 2 2 2 3 3 2" xfId="29898"/>
    <cellStyle name="Total 3 3 2 2 2 3 4" xfId="22186"/>
    <cellStyle name="Total 3 3 2 2 2 3 4 2" xfId="32928"/>
    <cellStyle name="Total 3 3 2 2 2 3 5" xfId="22187"/>
    <cellStyle name="Total 3 3 2 2 2 3 6" xfId="29896"/>
    <cellStyle name="Total 3 3 2 2 2 3 7" xfId="62554"/>
    <cellStyle name="Total 3 3 2 2 2 4" xfId="22188"/>
    <cellStyle name="Total 3 3 2 2 2 4 2" xfId="22189"/>
    <cellStyle name="Total 3 3 2 2 2 4 2 2" xfId="29900"/>
    <cellStyle name="Total 3 3 2 2 2 4 3" xfId="22190"/>
    <cellStyle name="Total 3 3 2 2 2 4 3 2" xfId="29901"/>
    <cellStyle name="Total 3 3 2 2 2 4 4" xfId="22191"/>
    <cellStyle name="Total 3 3 2 2 2 4 4 2" xfId="32929"/>
    <cellStyle name="Total 3 3 2 2 2 4 5" xfId="22192"/>
    <cellStyle name="Total 3 3 2 2 2 4 6" xfId="29899"/>
    <cellStyle name="Total 3 3 2 2 2 4 7" xfId="62555"/>
    <cellStyle name="Total 3 3 2 2 2 5" xfId="22193"/>
    <cellStyle name="Total 3 3 2 2 2 5 2" xfId="22194"/>
    <cellStyle name="Total 3 3 2 2 2 5 2 2" xfId="29903"/>
    <cellStyle name="Total 3 3 2 2 2 5 3" xfId="22195"/>
    <cellStyle name="Total 3 3 2 2 2 5 3 2" xfId="29904"/>
    <cellStyle name="Total 3 3 2 2 2 5 4" xfId="22196"/>
    <cellStyle name="Total 3 3 2 2 2 5 4 2" xfId="32930"/>
    <cellStyle name="Total 3 3 2 2 2 5 5" xfId="22197"/>
    <cellStyle name="Total 3 3 2 2 2 5 6" xfId="29902"/>
    <cellStyle name="Total 3 3 2 2 2 5 7" xfId="62556"/>
    <cellStyle name="Total 3 3 2 2 2 6" xfId="22198"/>
    <cellStyle name="Total 3 3 2 2 2 6 2" xfId="22199"/>
    <cellStyle name="Total 3 3 2 2 2 6 2 2" xfId="29906"/>
    <cellStyle name="Total 3 3 2 2 2 6 3" xfId="22200"/>
    <cellStyle name="Total 3 3 2 2 2 6 3 2" xfId="29907"/>
    <cellStyle name="Total 3 3 2 2 2 6 4" xfId="22201"/>
    <cellStyle name="Total 3 3 2 2 2 6 4 2" xfId="32931"/>
    <cellStyle name="Total 3 3 2 2 2 6 5" xfId="29905"/>
    <cellStyle name="Total 3 3 2 2 2 7" xfId="22202"/>
    <cellStyle name="Total 3 3 2 2 2 7 2" xfId="29908"/>
    <cellStyle name="Total 3 3 2 2 2 8" xfId="22203"/>
    <cellStyle name="Total 3 3 2 2 2 8 2" xfId="29909"/>
    <cellStyle name="Total 3 3 2 2 2 9" xfId="22204"/>
    <cellStyle name="Total 3 3 2 2 2 9 2" xfId="29910"/>
    <cellStyle name="Total 3 3 2 2 3" xfId="22205"/>
    <cellStyle name="Total 3 3 2 2 3 10" xfId="22206"/>
    <cellStyle name="Total 3 3 2 2 3 10 2" xfId="41063"/>
    <cellStyle name="Total 3 3 2 2 3 11" xfId="22207"/>
    <cellStyle name="Total 3 3 2 2 3 11 2" xfId="43476"/>
    <cellStyle name="Total 3 3 2 2 3 12" xfId="45204"/>
    <cellStyle name="Total 3 3 2 2 3 13" xfId="51715"/>
    <cellStyle name="Total 3 3 2 2 3 14" xfId="53535"/>
    <cellStyle name="Total 3 3 2 2 3 15" xfId="29911"/>
    <cellStyle name="Total 3 3 2 2 3 16" xfId="62557"/>
    <cellStyle name="Total 3 3 2 2 3 2" xfId="22208"/>
    <cellStyle name="Total 3 3 2 2 3 2 2" xfId="22209"/>
    <cellStyle name="Total 3 3 2 2 3 2 3" xfId="22210"/>
    <cellStyle name="Total 3 3 2 2 3 2 4" xfId="29912"/>
    <cellStyle name="Total 3 3 2 2 3 2 5" xfId="62558"/>
    <cellStyle name="Total 3 3 2 2 3 3" xfId="22211"/>
    <cellStyle name="Total 3 3 2 2 3 3 2" xfId="22212"/>
    <cellStyle name="Total 3 3 2 2 3 3 3" xfId="22213"/>
    <cellStyle name="Total 3 3 2 2 3 3 4" xfId="29913"/>
    <cellStyle name="Total 3 3 2 2 3 3 5" xfId="62559"/>
    <cellStyle name="Total 3 3 2 2 3 4" xfId="22214"/>
    <cellStyle name="Total 3 3 2 2 3 4 2" xfId="22215"/>
    <cellStyle name="Total 3 3 2 2 3 4 3" xfId="29914"/>
    <cellStyle name="Total 3 3 2 2 3 4 4" xfId="62560"/>
    <cellStyle name="Total 3 3 2 2 3 5" xfId="22216"/>
    <cellStyle name="Total 3 3 2 2 3 5 2" xfId="29915"/>
    <cellStyle name="Total 3 3 2 2 3 6" xfId="22217"/>
    <cellStyle name="Total 3 3 2 2 3 6 2" xfId="29916"/>
    <cellStyle name="Total 3 3 2 2 3 7" xfId="22218"/>
    <cellStyle name="Total 3 3 2 2 3 7 2" xfId="29917"/>
    <cellStyle name="Total 3 3 2 2 3 8" xfId="22219"/>
    <cellStyle name="Total 3 3 2 2 3 8 2" xfId="29918"/>
    <cellStyle name="Total 3 3 2 2 3 9" xfId="22220"/>
    <cellStyle name="Total 3 3 2 2 3 9 2" xfId="32932"/>
    <cellStyle name="Total 3 3 2 2 4" xfId="22221"/>
    <cellStyle name="Total 3 3 2 2 4 2" xfId="22222"/>
    <cellStyle name="Total 3 3 2 2 4 2 2" xfId="29920"/>
    <cellStyle name="Total 3 3 2 2 4 3" xfId="22223"/>
    <cellStyle name="Total 3 3 2 2 4 3 2" xfId="29921"/>
    <cellStyle name="Total 3 3 2 2 4 4" xfId="22224"/>
    <cellStyle name="Total 3 3 2 2 4 4 2" xfId="32933"/>
    <cellStyle name="Total 3 3 2 2 4 5" xfId="29919"/>
    <cellStyle name="Total 3 3 2 2 5" xfId="22225"/>
    <cellStyle name="Total 3 3 2 2 5 2" xfId="22226"/>
    <cellStyle name="Total 3 3 2 2 5 2 2" xfId="29923"/>
    <cellStyle name="Total 3 3 2 2 5 3" xfId="22227"/>
    <cellStyle name="Total 3 3 2 2 5 3 2" xfId="29924"/>
    <cellStyle name="Total 3 3 2 2 5 4" xfId="22228"/>
    <cellStyle name="Total 3 3 2 2 5 4 2" xfId="32934"/>
    <cellStyle name="Total 3 3 2 2 5 5" xfId="29922"/>
    <cellStyle name="Total 3 3 2 2 6" xfId="22229"/>
    <cellStyle name="Total 3 3 2 2 6 2" xfId="22230"/>
    <cellStyle name="Total 3 3 2 2 6 2 2" xfId="29926"/>
    <cellStyle name="Total 3 3 2 2 6 3" xfId="22231"/>
    <cellStyle name="Total 3 3 2 2 6 3 2" xfId="29927"/>
    <cellStyle name="Total 3 3 2 2 6 4" xfId="22232"/>
    <cellStyle name="Total 3 3 2 2 6 4 2" xfId="32935"/>
    <cellStyle name="Total 3 3 2 2 6 5" xfId="29925"/>
    <cellStyle name="Total 3 3 2 2 7" xfId="22233"/>
    <cellStyle name="Total 3 3 2 2 7 2" xfId="29928"/>
    <cellStyle name="Total 3 3 2 2 8" xfId="22234"/>
    <cellStyle name="Total 3 3 2 2 8 2" xfId="29929"/>
    <cellStyle name="Total 3 3 2 2 9" xfId="22235"/>
    <cellStyle name="Total 3 3 2 2 9 2" xfId="29930"/>
    <cellStyle name="Total 3 3 2 3" xfId="22236"/>
    <cellStyle name="Total 3 3 2 3 10" xfId="22237"/>
    <cellStyle name="Total 3 3 2 3 10 2" xfId="29932"/>
    <cellStyle name="Total 3 3 2 3 11" xfId="22238"/>
    <cellStyle name="Total 3 3 2 3 11 2" xfId="29933"/>
    <cellStyle name="Total 3 3 2 3 12" xfId="22239"/>
    <cellStyle name="Total 3 3 2 3 12 2" xfId="29934"/>
    <cellStyle name="Total 3 3 2 3 13" xfId="22240"/>
    <cellStyle name="Total 3 3 2 3 13 2" xfId="29935"/>
    <cellStyle name="Total 3 3 2 3 14" xfId="22241"/>
    <cellStyle name="Total 3 3 2 3 14 2" xfId="32936"/>
    <cellStyle name="Total 3 3 2 3 15" xfId="22242"/>
    <cellStyle name="Total 3 3 2 3 15 2" xfId="41042"/>
    <cellStyle name="Total 3 3 2 3 16" xfId="22243"/>
    <cellStyle name="Total 3 3 2 3 16 2" xfId="42115"/>
    <cellStyle name="Total 3 3 2 3 17" xfId="45183"/>
    <cellStyle name="Total 3 3 2 3 18" xfId="50353"/>
    <cellStyle name="Total 3 3 2 3 19" xfId="53524"/>
    <cellStyle name="Total 3 3 2 3 2" xfId="22244"/>
    <cellStyle name="Total 3 3 2 3 2 10" xfId="22245"/>
    <cellStyle name="Total 3 3 2 3 2 10 2" xfId="41071"/>
    <cellStyle name="Total 3 3 2 3 2 11" xfId="22246"/>
    <cellStyle name="Total 3 3 2 3 2 11 2" xfId="44066"/>
    <cellStyle name="Total 3 3 2 3 2 12" xfId="45212"/>
    <cellStyle name="Total 3 3 2 3 2 13" xfId="52305"/>
    <cellStyle name="Total 3 3 2 3 2 14" xfId="53544"/>
    <cellStyle name="Total 3 3 2 3 2 15" xfId="29936"/>
    <cellStyle name="Total 3 3 2 3 2 16" xfId="62562"/>
    <cellStyle name="Total 3 3 2 3 2 2" xfId="22247"/>
    <cellStyle name="Total 3 3 2 3 2 2 2" xfId="22248"/>
    <cellStyle name="Total 3 3 2 3 2 2 3" xfId="22249"/>
    <cellStyle name="Total 3 3 2 3 2 2 4" xfId="29937"/>
    <cellStyle name="Total 3 3 2 3 2 2 5" xfId="62563"/>
    <cellStyle name="Total 3 3 2 3 2 3" xfId="22250"/>
    <cellStyle name="Total 3 3 2 3 2 3 2" xfId="22251"/>
    <cellStyle name="Total 3 3 2 3 2 3 3" xfId="22252"/>
    <cellStyle name="Total 3 3 2 3 2 3 4" xfId="29938"/>
    <cellStyle name="Total 3 3 2 3 2 3 5" xfId="62564"/>
    <cellStyle name="Total 3 3 2 3 2 4" xfId="22253"/>
    <cellStyle name="Total 3 3 2 3 2 4 2" xfId="22254"/>
    <cellStyle name="Total 3 3 2 3 2 4 3" xfId="29939"/>
    <cellStyle name="Total 3 3 2 3 2 4 4" xfId="62565"/>
    <cellStyle name="Total 3 3 2 3 2 5" xfId="22255"/>
    <cellStyle name="Total 3 3 2 3 2 5 2" xfId="29940"/>
    <cellStyle name="Total 3 3 2 3 2 6" xfId="22256"/>
    <cellStyle name="Total 3 3 2 3 2 6 2" xfId="29941"/>
    <cellStyle name="Total 3 3 2 3 2 7" xfId="22257"/>
    <cellStyle name="Total 3 3 2 3 2 7 2" xfId="29942"/>
    <cellStyle name="Total 3 3 2 3 2 8" xfId="22258"/>
    <cellStyle name="Total 3 3 2 3 2 8 2" xfId="29943"/>
    <cellStyle name="Total 3 3 2 3 2 9" xfId="22259"/>
    <cellStyle name="Total 3 3 2 3 2 9 2" xfId="32937"/>
    <cellStyle name="Total 3 3 2 3 20" xfId="29931"/>
    <cellStyle name="Total 3 3 2 3 21" xfId="62561"/>
    <cellStyle name="Total 3 3 2 3 3" xfId="22260"/>
    <cellStyle name="Total 3 3 2 3 3 2" xfId="22261"/>
    <cellStyle name="Total 3 3 2 3 3 2 2" xfId="29945"/>
    <cellStyle name="Total 3 3 2 3 3 3" xfId="22262"/>
    <cellStyle name="Total 3 3 2 3 3 3 2" xfId="29946"/>
    <cellStyle name="Total 3 3 2 3 3 4" xfId="22263"/>
    <cellStyle name="Total 3 3 2 3 3 4 2" xfId="32938"/>
    <cellStyle name="Total 3 3 2 3 3 5" xfId="22264"/>
    <cellStyle name="Total 3 3 2 3 3 6" xfId="29944"/>
    <cellStyle name="Total 3 3 2 3 3 7" xfId="62566"/>
    <cellStyle name="Total 3 3 2 3 4" xfId="22265"/>
    <cellStyle name="Total 3 3 2 3 4 2" xfId="22266"/>
    <cellStyle name="Total 3 3 2 3 4 2 2" xfId="29948"/>
    <cellStyle name="Total 3 3 2 3 4 3" xfId="22267"/>
    <cellStyle name="Total 3 3 2 3 4 3 2" xfId="29949"/>
    <cellStyle name="Total 3 3 2 3 4 4" xfId="22268"/>
    <cellStyle name="Total 3 3 2 3 4 4 2" xfId="32939"/>
    <cellStyle name="Total 3 3 2 3 4 5" xfId="22269"/>
    <cellStyle name="Total 3 3 2 3 4 6" xfId="29947"/>
    <cellStyle name="Total 3 3 2 3 4 7" xfId="62567"/>
    <cellStyle name="Total 3 3 2 3 5" xfId="22270"/>
    <cellStyle name="Total 3 3 2 3 5 2" xfId="22271"/>
    <cellStyle name="Total 3 3 2 3 5 2 2" xfId="29951"/>
    <cellStyle name="Total 3 3 2 3 5 3" xfId="22272"/>
    <cellStyle name="Total 3 3 2 3 5 3 2" xfId="29952"/>
    <cellStyle name="Total 3 3 2 3 5 4" xfId="22273"/>
    <cellStyle name="Total 3 3 2 3 5 4 2" xfId="32940"/>
    <cellStyle name="Total 3 3 2 3 5 5" xfId="22274"/>
    <cellStyle name="Total 3 3 2 3 5 6" xfId="29950"/>
    <cellStyle name="Total 3 3 2 3 5 7" xfId="62568"/>
    <cellStyle name="Total 3 3 2 3 6" xfId="22275"/>
    <cellStyle name="Total 3 3 2 3 6 2" xfId="22276"/>
    <cellStyle name="Total 3 3 2 3 6 2 2" xfId="29954"/>
    <cellStyle name="Total 3 3 2 3 6 3" xfId="22277"/>
    <cellStyle name="Total 3 3 2 3 6 3 2" xfId="29955"/>
    <cellStyle name="Total 3 3 2 3 6 4" xfId="22278"/>
    <cellStyle name="Total 3 3 2 3 6 4 2" xfId="32941"/>
    <cellStyle name="Total 3 3 2 3 6 5" xfId="29953"/>
    <cellStyle name="Total 3 3 2 3 7" xfId="22279"/>
    <cellStyle name="Total 3 3 2 3 7 2" xfId="29956"/>
    <cellStyle name="Total 3 3 2 3 8" xfId="22280"/>
    <cellStyle name="Total 3 3 2 3 8 2" xfId="29957"/>
    <cellStyle name="Total 3 3 2 3 9" xfId="22281"/>
    <cellStyle name="Total 3 3 2 3 9 2" xfId="29958"/>
    <cellStyle name="Total 3 3 2 4" xfId="22282"/>
    <cellStyle name="Total 3 3 2 4 10" xfId="22283"/>
    <cellStyle name="Total 3 3 2 4 10 2" xfId="41059"/>
    <cellStyle name="Total 3 3 2 4 11" xfId="22284"/>
    <cellStyle name="Total 3 3 2 4 11 2" xfId="43254"/>
    <cellStyle name="Total 3 3 2 4 12" xfId="45200"/>
    <cellStyle name="Total 3 3 2 4 13" xfId="51493"/>
    <cellStyle name="Total 3 3 2 4 14" xfId="53523"/>
    <cellStyle name="Total 3 3 2 4 15" xfId="29959"/>
    <cellStyle name="Total 3 3 2 4 16" xfId="62569"/>
    <cellStyle name="Total 3 3 2 4 2" xfId="22285"/>
    <cellStyle name="Total 3 3 2 4 2 2" xfId="22286"/>
    <cellStyle name="Total 3 3 2 4 2 3" xfId="22287"/>
    <cellStyle name="Total 3 3 2 4 2 4" xfId="29960"/>
    <cellStyle name="Total 3 3 2 4 2 5" xfId="62570"/>
    <cellStyle name="Total 3 3 2 4 3" xfId="22288"/>
    <cellStyle name="Total 3 3 2 4 3 2" xfId="22289"/>
    <cellStyle name="Total 3 3 2 4 3 3" xfId="22290"/>
    <cellStyle name="Total 3 3 2 4 3 4" xfId="29961"/>
    <cellStyle name="Total 3 3 2 4 3 5" xfId="62571"/>
    <cellStyle name="Total 3 3 2 4 4" xfId="22291"/>
    <cellStyle name="Total 3 3 2 4 4 2" xfId="22292"/>
    <cellStyle name="Total 3 3 2 4 4 3" xfId="29962"/>
    <cellStyle name="Total 3 3 2 4 4 4" xfId="62572"/>
    <cellStyle name="Total 3 3 2 4 5" xfId="22293"/>
    <cellStyle name="Total 3 3 2 4 5 2" xfId="29963"/>
    <cellStyle name="Total 3 3 2 4 6" xfId="22294"/>
    <cellStyle name="Total 3 3 2 4 6 2" xfId="29964"/>
    <cellStyle name="Total 3 3 2 4 7" xfId="22295"/>
    <cellStyle name="Total 3 3 2 4 7 2" xfId="29965"/>
    <cellStyle name="Total 3 3 2 4 8" xfId="22296"/>
    <cellStyle name="Total 3 3 2 4 8 2" xfId="29966"/>
    <cellStyle name="Total 3 3 2 4 9" xfId="22297"/>
    <cellStyle name="Total 3 3 2 4 9 2" xfId="32942"/>
    <cellStyle name="Total 3 3 2 5" xfId="22298"/>
    <cellStyle name="Total 3 3 2 5 2" xfId="22299"/>
    <cellStyle name="Total 3 3 2 5 2 2" xfId="29968"/>
    <cellStyle name="Total 3 3 2 5 3" xfId="22300"/>
    <cellStyle name="Total 3 3 2 5 3 2" xfId="29969"/>
    <cellStyle name="Total 3 3 2 5 4" xfId="22301"/>
    <cellStyle name="Total 3 3 2 5 4 2" xfId="32943"/>
    <cellStyle name="Total 3 3 2 5 5" xfId="29967"/>
    <cellStyle name="Total 3 3 2 6" xfId="22302"/>
    <cellStyle name="Total 3 3 2 6 2" xfId="22303"/>
    <cellStyle name="Total 3 3 2 6 2 2" xfId="29971"/>
    <cellStyle name="Total 3 3 2 6 3" xfId="22304"/>
    <cellStyle name="Total 3 3 2 6 3 2" xfId="29972"/>
    <cellStyle name="Total 3 3 2 6 4" xfId="22305"/>
    <cellStyle name="Total 3 3 2 6 4 2" xfId="32944"/>
    <cellStyle name="Total 3 3 2 6 5" xfId="29970"/>
    <cellStyle name="Total 3 3 2 7" xfId="22306"/>
    <cellStyle name="Total 3 3 2 7 2" xfId="22307"/>
    <cellStyle name="Total 3 3 2 7 2 2" xfId="29974"/>
    <cellStyle name="Total 3 3 2 7 3" xfId="22308"/>
    <cellStyle name="Total 3 3 2 7 3 2" xfId="29975"/>
    <cellStyle name="Total 3 3 2 7 4" xfId="22309"/>
    <cellStyle name="Total 3 3 2 7 4 2" xfId="32945"/>
    <cellStyle name="Total 3 3 2 7 5" xfId="29973"/>
    <cellStyle name="Total 3 3 2 8" xfId="22310"/>
    <cellStyle name="Total 3 3 2 8 2" xfId="29976"/>
    <cellStyle name="Total 3 3 2 9" xfId="22311"/>
    <cellStyle name="Total 3 3 2 9 2" xfId="29977"/>
    <cellStyle name="Total 3 3 3" xfId="22312"/>
    <cellStyle name="Total 3 3 3 10" xfId="22313"/>
    <cellStyle name="Total 3 3 3 10 2" xfId="29979"/>
    <cellStyle name="Total 3 3 3 11" xfId="22314"/>
    <cellStyle name="Total 3 3 3 11 2" xfId="32946"/>
    <cellStyle name="Total 3 3 3 12" xfId="22315"/>
    <cellStyle name="Total 3 3 3 12 2" xfId="45163"/>
    <cellStyle name="Total 3 3 3 13" xfId="49423"/>
    <cellStyle name="Total 3 3 3 14" xfId="29978"/>
    <cellStyle name="Total 3 3 3 15" xfId="62573"/>
    <cellStyle name="Total 3 3 3 2" xfId="22316"/>
    <cellStyle name="Total 3 3 3 2 10" xfId="22317"/>
    <cellStyle name="Total 3 3 3 2 10 2" xfId="29981"/>
    <cellStyle name="Total 3 3 3 2 11" xfId="22318"/>
    <cellStyle name="Total 3 3 3 2 11 2" xfId="29982"/>
    <cellStyle name="Total 3 3 3 2 12" xfId="22319"/>
    <cellStyle name="Total 3 3 3 2 12 2" xfId="29983"/>
    <cellStyle name="Total 3 3 3 2 13" xfId="22320"/>
    <cellStyle name="Total 3 3 3 2 13 2" xfId="29984"/>
    <cellStyle name="Total 3 3 3 2 14" xfId="22321"/>
    <cellStyle name="Total 3 3 3 2 14 2" xfId="32947"/>
    <cellStyle name="Total 3 3 3 2 15" xfId="22322"/>
    <cellStyle name="Total 3 3 3 2 15 2" xfId="41043"/>
    <cellStyle name="Total 3 3 3 2 16" xfId="22323"/>
    <cellStyle name="Total 3 3 3 2 16 2" xfId="42116"/>
    <cellStyle name="Total 3 3 3 2 17" xfId="45184"/>
    <cellStyle name="Total 3 3 3 2 18" xfId="50354"/>
    <cellStyle name="Total 3 3 3 2 19" xfId="53539"/>
    <cellStyle name="Total 3 3 3 2 2" xfId="22324"/>
    <cellStyle name="Total 3 3 3 2 2 10" xfId="22325"/>
    <cellStyle name="Total 3 3 3 2 2 10 2" xfId="41072"/>
    <cellStyle name="Total 3 3 3 2 2 11" xfId="22326"/>
    <cellStyle name="Total 3 3 3 2 2 11 2" xfId="44067"/>
    <cellStyle name="Total 3 3 3 2 2 12" xfId="45213"/>
    <cellStyle name="Total 3 3 3 2 2 13" xfId="52306"/>
    <cellStyle name="Total 3 3 3 2 2 14" xfId="53538"/>
    <cellStyle name="Total 3 3 3 2 2 15" xfId="29985"/>
    <cellStyle name="Total 3 3 3 2 2 16" xfId="62575"/>
    <cellStyle name="Total 3 3 3 2 2 2" xfId="22327"/>
    <cellStyle name="Total 3 3 3 2 2 2 2" xfId="22328"/>
    <cellStyle name="Total 3 3 3 2 2 2 3" xfId="22329"/>
    <cellStyle name="Total 3 3 3 2 2 2 4" xfId="29986"/>
    <cellStyle name="Total 3 3 3 2 2 2 5" xfId="62576"/>
    <cellStyle name="Total 3 3 3 2 2 3" xfId="22330"/>
    <cellStyle name="Total 3 3 3 2 2 3 2" xfId="22331"/>
    <cellStyle name="Total 3 3 3 2 2 3 3" xfId="22332"/>
    <cellStyle name="Total 3 3 3 2 2 3 4" xfId="29987"/>
    <cellStyle name="Total 3 3 3 2 2 3 5" xfId="62577"/>
    <cellStyle name="Total 3 3 3 2 2 4" xfId="22333"/>
    <cellStyle name="Total 3 3 3 2 2 4 2" xfId="22334"/>
    <cellStyle name="Total 3 3 3 2 2 4 3" xfId="29988"/>
    <cellStyle name="Total 3 3 3 2 2 4 4" xfId="62578"/>
    <cellStyle name="Total 3 3 3 2 2 5" xfId="22335"/>
    <cellStyle name="Total 3 3 3 2 2 5 2" xfId="29989"/>
    <cellStyle name="Total 3 3 3 2 2 6" xfId="22336"/>
    <cellStyle name="Total 3 3 3 2 2 6 2" xfId="29990"/>
    <cellStyle name="Total 3 3 3 2 2 7" xfId="22337"/>
    <cellStyle name="Total 3 3 3 2 2 7 2" xfId="29991"/>
    <cellStyle name="Total 3 3 3 2 2 8" xfId="22338"/>
    <cellStyle name="Total 3 3 3 2 2 8 2" xfId="29992"/>
    <cellStyle name="Total 3 3 3 2 2 9" xfId="22339"/>
    <cellStyle name="Total 3 3 3 2 2 9 2" xfId="32948"/>
    <cellStyle name="Total 3 3 3 2 20" xfId="29980"/>
    <cellStyle name="Total 3 3 3 2 21" xfId="62574"/>
    <cellStyle name="Total 3 3 3 2 3" xfId="22340"/>
    <cellStyle name="Total 3 3 3 2 3 2" xfId="22341"/>
    <cellStyle name="Total 3 3 3 2 3 2 2" xfId="29994"/>
    <cellStyle name="Total 3 3 3 2 3 3" xfId="22342"/>
    <cellStyle name="Total 3 3 3 2 3 3 2" xfId="29995"/>
    <cellStyle name="Total 3 3 3 2 3 4" xfId="22343"/>
    <cellStyle name="Total 3 3 3 2 3 4 2" xfId="32949"/>
    <cellStyle name="Total 3 3 3 2 3 5" xfId="22344"/>
    <cellStyle name="Total 3 3 3 2 3 6" xfId="29993"/>
    <cellStyle name="Total 3 3 3 2 3 7" xfId="62579"/>
    <cellStyle name="Total 3 3 3 2 4" xfId="22345"/>
    <cellStyle name="Total 3 3 3 2 4 2" xfId="22346"/>
    <cellStyle name="Total 3 3 3 2 4 2 2" xfId="29997"/>
    <cellStyle name="Total 3 3 3 2 4 3" xfId="22347"/>
    <cellStyle name="Total 3 3 3 2 4 3 2" xfId="29998"/>
    <cellStyle name="Total 3 3 3 2 4 4" xfId="22348"/>
    <cellStyle name="Total 3 3 3 2 4 4 2" xfId="32950"/>
    <cellStyle name="Total 3 3 3 2 4 5" xfId="22349"/>
    <cellStyle name="Total 3 3 3 2 4 6" xfId="29996"/>
    <cellStyle name="Total 3 3 3 2 4 7" xfId="62580"/>
    <cellStyle name="Total 3 3 3 2 5" xfId="22350"/>
    <cellStyle name="Total 3 3 3 2 5 2" xfId="22351"/>
    <cellStyle name="Total 3 3 3 2 5 2 2" xfId="30000"/>
    <cellStyle name="Total 3 3 3 2 5 3" xfId="22352"/>
    <cellStyle name="Total 3 3 3 2 5 3 2" xfId="30001"/>
    <cellStyle name="Total 3 3 3 2 5 4" xfId="22353"/>
    <cellStyle name="Total 3 3 3 2 5 4 2" xfId="32951"/>
    <cellStyle name="Total 3 3 3 2 5 5" xfId="22354"/>
    <cellStyle name="Total 3 3 3 2 5 6" xfId="29999"/>
    <cellStyle name="Total 3 3 3 2 5 7" xfId="62581"/>
    <cellStyle name="Total 3 3 3 2 6" xfId="22355"/>
    <cellStyle name="Total 3 3 3 2 6 2" xfId="22356"/>
    <cellStyle name="Total 3 3 3 2 6 2 2" xfId="30003"/>
    <cellStyle name="Total 3 3 3 2 6 3" xfId="22357"/>
    <cellStyle name="Total 3 3 3 2 6 3 2" xfId="30004"/>
    <cellStyle name="Total 3 3 3 2 6 4" xfId="22358"/>
    <cellStyle name="Total 3 3 3 2 6 4 2" xfId="32952"/>
    <cellStyle name="Total 3 3 3 2 6 5" xfId="30002"/>
    <cellStyle name="Total 3 3 3 2 7" xfId="22359"/>
    <cellStyle name="Total 3 3 3 2 7 2" xfId="30005"/>
    <cellStyle name="Total 3 3 3 2 8" xfId="22360"/>
    <cellStyle name="Total 3 3 3 2 8 2" xfId="30006"/>
    <cellStyle name="Total 3 3 3 2 9" xfId="22361"/>
    <cellStyle name="Total 3 3 3 2 9 2" xfId="30007"/>
    <cellStyle name="Total 3 3 3 3" xfId="22362"/>
    <cellStyle name="Total 3 3 3 3 10" xfId="22363"/>
    <cellStyle name="Total 3 3 3 3 10 2" xfId="41055"/>
    <cellStyle name="Total 3 3 3 3 11" xfId="22364"/>
    <cellStyle name="Total 3 3 3 3 11 2" xfId="43140"/>
    <cellStyle name="Total 3 3 3 3 12" xfId="45196"/>
    <cellStyle name="Total 3 3 3 3 13" xfId="51379"/>
    <cellStyle name="Total 3 3 3 3 14" xfId="53533"/>
    <cellStyle name="Total 3 3 3 3 15" xfId="30008"/>
    <cellStyle name="Total 3 3 3 3 16" xfId="62582"/>
    <cellStyle name="Total 3 3 3 3 2" xfId="22365"/>
    <cellStyle name="Total 3 3 3 3 2 2" xfId="22366"/>
    <cellStyle name="Total 3 3 3 3 2 3" xfId="22367"/>
    <cellStyle name="Total 3 3 3 3 2 4" xfId="30009"/>
    <cellStyle name="Total 3 3 3 3 2 5" xfId="62583"/>
    <cellStyle name="Total 3 3 3 3 3" xfId="22368"/>
    <cellStyle name="Total 3 3 3 3 3 2" xfId="22369"/>
    <cellStyle name="Total 3 3 3 3 3 3" xfId="22370"/>
    <cellStyle name="Total 3 3 3 3 3 4" xfId="30010"/>
    <cellStyle name="Total 3 3 3 3 3 5" xfId="62584"/>
    <cellStyle name="Total 3 3 3 3 4" xfId="22371"/>
    <cellStyle name="Total 3 3 3 3 4 2" xfId="22372"/>
    <cellStyle name="Total 3 3 3 3 4 3" xfId="30011"/>
    <cellStyle name="Total 3 3 3 3 4 4" xfId="62585"/>
    <cellStyle name="Total 3 3 3 3 5" xfId="22373"/>
    <cellStyle name="Total 3 3 3 3 5 2" xfId="30012"/>
    <cellStyle name="Total 3 3 3 3 6" xfId="22374"/>
    <cellStyle name="Total 3 3 3 3 6 2" xfId="30013"/>
    <cellStyle name="Total 3 3 3 3 7" xfId="22375"/>
    <cellStyle name="Total 3 3 3 3 7 2" xfId="30014"/>
    <cellStyle name="Total 3 3 3 3 8" xfId="22376"/>
    <cellStyle name="Total 3 3 3 3 8 2" xfId="30015"/>
    <cellStyle name="Total 3 3 3 3 9" xfId="22377"/>
    <cellStyle name="Total 3 3 3 3 9 2" xfId="32953"/>
    <cellStyle name="Total 3 3 3 4" xfId="22378"/>
    <cellStyle name="Total 3 3 3 4 2" xfId="22379"/>
    <cellStyle name="Total 3 3 3 4 2 2" xfId="30017"/>
    <cellStyle name="Total 3 3 3 4 3" xfId="22380"/>
    <cellStyle name="Total 3 3 3 4 3 2" xfId="30018"/>
    <cellStyle name="Total 3 3 3 4 4" xfId="22381"/>
    <cellStyle name="Total 3 3 3 4 4 2" xfId="32954"/>
    <cellStyle name="Total 3 3 3 4 5" xfId="30016"/>
    <cellStyle name="Total 3 3 3 5" xfId="22382"/>
    <cellStyle name="Total 3 3 3 5 2" xfId="22383"/>
    <cellStyle name="Total 3 3 3 5 2 2" xfId="30020"/>
    <cellStyle name="Total 3 3 3 5 3" xfId="22384"/>
    <cellStyle name="Total 3 3 3 5 3 2" xfId="30021"/>
    <cellStyle name="Total 3 3 3 5 4" xfId="22385"/>
    <cellStyle name="Total 3 3 3 5 4 2" xfId="32955"/>
    <cellStyle name="Total 3 3 3 5 5" xfId="30019"/>
    <cellStyle name="Total 3 3 3 6" xfId="22386"/>
    <cellStyle name="Total 3 3 3 6 2" xfId="22387"/>
    <cellStyle name="Total 3 3 3 6 2 2" xfId="30023"/>
    <cellStyle name="Total 3 3 3 6 3" xfId="22388"/>
    <cellStyle name="Total 3 3 3 6 3 2" xfId="30024"/>
    <cellStyle name="Total 3 3 3 6 4" xfId="22389"/>
    <cellStyle name="Total 3 3 3 6 4 2" xfId="32956"/>
    <cellStyle name="Total 3 3 3 6 5" xfId="30022"/>
    <cellStyle name="Total 3 3 3 7" xfId="22390"/>
    <cellStyle name="Total 3 3 3 7 2" xfId="30025"/>
    <cellStyle name="Total 3 3 3 8" xfId="22391"/>
    <cellStyle name="Total 3 3 3 8 2" xfId="30026"/>
    <cellStyle name="Total 3 3 3 9" xfId="22392"/>
    <cellStyle name="Total 3 3 3 9 2" xfId="30027"/>
    <cellStyle name="Total 3 3 4" xfId="22393"/>
    <cellStyle name="Total 3 3 4 10" xfId="22394"/>
    <cellStyle name="Total 3 3 4 10 2" xfId="30029"/>
    <cellStyle name="Total 3 3 4 11" xfId="22395"/>
    <cellStyle name="Total 3 3 4 11 2" xfId="30030"/>
    <cellStyle name="Total 3 3 4 12" xfId="22396"/>
    <cellStyle name="Total 3 3 4 12 2" xfId="30031"/>
    <cellStyle name="Total 3 3 4 13" xfId="22397"/>
    <cellStyle name="Total 3 3 4 13 2" xfId="30032"/>
    <cellStyle name="Total 3 3 4 14" xfId="22398"/>
    <cellStyle name="Total 3 3 4 14 2" xfId="32957"/>
    <cellStyle name="Total 3 3 4 15" xfId="22399"/>
    <cellStyle name="Total 3 3 4 15 2" xfId="41044"/>
    <cellStyle name="Total 3 3 4 16" xfId="22400"/>
    <cellStyle name="Total 3 3 4 16 2" xfId="42117"/>
    <cellStyle name="Total 3 3 4 17" xfId="45185"/>
    <cellStyle name="Total 3 3 4 18" xfId="50355"/>
    <cellStyle name="Total 3 3 4 19" xfId="53531"/>
    <cellStyle name="Total 3 3 4 2" xfId="22401"/>
    <cellStyle name="Total 3 3 4 2 10" xfId="22402"/>
    <cellStyle name="Total 3 3 4 2 10 2" xfId="41073"/>
    <cellStyle name="Total 3 3 4 2 11" xfId="22403"/>
    <cellStyle name="Total 3 3 4 2 11 2" xfId="44068"/>
    <cellStyle name="Total 3 3 4 2 12" xfId="45214"/>
    <cellStyle name="Total 3 3 4 2 13" xfId="52307"/>
    <cellStyle name="Total 3 3 4 2 14" xfId="49464"/>
    <cellStyle name="Total 3 3 4 2 15" xfId="30033"/>
    <cellStyle name="Total 3 3 4 2 16" xfId="62587"/>
    <cellStyle name="Total 3 3 4 2 2" xfId="22404"/>
    <cellStyle name="Total 3 3 4 2 2 2" xfId="22405"/>
    <cellStyle name="Total 3 3 4 2 2 3" xfId="22406"/>
    <cellStyle name="Total 3 3 4 2 2 4" xfId="30034"/>
    <cellStyle name="Total 3 3 4 2 2 5" xfId="62588"/>
    <cellStyle name="Total 3 3 4 2 3" xfId="22407"/>
    <cellStyle name="Total 3 3 4 2 3 2" xfId="22408"/>
    <cellStyle name="Total 3 3 4 2 3 3" xfId="22409"/>
    <cellStyle name="Total 3 3 4 2 3 4" xfId="30035"/>
    <cellStyle name="Total 3 3 4 2 3 5" xfId="62589"/>
    <cellStyle name="Total 3 3 4 2 4" xfId="22410"/>
    <cellStyle name="Total 3 3 4 2 4 2" xfId="22411"/>
    <cellStyle name="Total 3 3 4 2 4 3" xfId="30036"/>
    <cellStyle name="Total 3 3 4 2 4 4" xfId="62590"/>
    <cellStyle name="Total 3 3 4 2 5" xfId="22412"/>
    <cellStyle name="Total 3 3 4 2 5 2" xfId="30037"/>
    <cellStyle name="Total 3 3 4 2 6" xfId="22413"/>
    <cellStyle name="Total 3 3 4 2 6 2" xfId="30038"/>
    <cellStyle name="Total 3 3 4 2 7" xfId="22414"/>
    <cellStyle name="Total 3 3 4 2 7 2" xfId="30039"/>
    <cellStyle name="Total 3 3 4 2 8" xfId="22415"/>
    <cellStyle name="Total 3 3 4 2 8 2" xfId="30040"/>
    <cellStyle name="Total 3 3 4 2 9" xfId="22416"/>
    <cellStyle name="Total 3 3 4 2 9 2" xfId="32958"/>
    <cellStyle name="Total 3 3 4 20" xfId="30028"/>
    <cellStyle name="Total 3 3 4 21" xfId="62586"/>
    <cellStyle name="Total 3 3 4 3" xfId="22417"/>
    <cellStyle name="Total 3 3 4 3 2" xfId="22418"/>
    <cellStyle name="Total 3 3 4 3 2 2" xfId="30042"/>
    <cellStyle name="Total 3 3 4 3 3" xfId="22419"/>
    <cellStyle name="Total 3 3 4 3 3 2" xfId="30043"/>
    <cellStyle name="Total 3 3 4 3 4" xfId="22420"/>
    <cellStyle name="Total 3 3 4 3 4 2" xfId="32959"/>
    <cellStyle name="Total 3 3 4 3 5" xfId="22421"/>
    <cellStyle name="Total 3 3 4 3 6" xfId="30041"/>
    <cellStyle name="Total 3 3 4 3 7" xfId="62591"/>
    <cellStyle name="Total 3 3 4 4" xfId="22422"/>
    <cellStyle name="Total 3 3 4 4 2" xfId="22423"/>
    <cellStyle name="Total 3 3 4 4 2 2" xfId="30045"/>
    <cellStyle name="Total 3 3 4 4 3" xfId="22424"/>
    <cellStyle name="Total 3 3 4 4 3 2" xfId="30046"/>
    <cellStyle name="Total 3 3 4 4 4" xfId="22425"/>
    <cellStyle name="Total 3 3 4 4 4 2" xfId="32960"/>
    <cellStyle name="Total 3 3 4 4 5" xfId="22426"/>
    <cellStyle name="Total 3 3 4 4 6" xfId="30044"/>
    <cellStyle name="Total 3 3 4 4 7" xfId="62592"/>
    <cellStyle name="Total 3 3 4 5" xfId="22427"/>
    <cellStyle name="Total 3 3 4 5 2" xfId="22428"/>
    <cellStyle name="Total 3 3 4 5 2 2" xfId="30048"/>
    <cellStyle name="Total 3 3 4 5 3" xfId="22429"/>
    <cellStyle name="Total 3 3 4 5 3 2" xfId="30049"/>
    <cellStyle name="Total 3 3 4 5 4" xfId="22430"/>
    <cellStyle name="Total 3 3 4 5 4 2" xfId="32961"/>
    <cellStyle name="Total 3 3 4 5 5" xfId="22431"/>
    <cellStyle name="Total 3 3 4 5 6" xfId="30047"/>
    <cellStyle name="Total 3 3 4 5 7" xfId="62593"/>
    <cellStyle name="Total 3 3 4 6" xfId="22432"/>
    <cellStyle name="Total 3 3 4 6 2" xfId="22433"/>
    <cellStyle name="Total 3 3 4 6 2 2" xfId="30051"/>
    <cellStyle name="Total 3 3 4 6 3" xfId="22434"/>
    <cellStyle name="Total 3 3 4 6 3 2" xfId="30052"/>
    <cellStyle name="Total 3 3 4 6 4" xfId="22435"/>
    <cellStyle name="Total 3 3 4 6 4 2" xfId="32962"/>
    <cellStyle name="Total 3 3 4 6 5" xfId="30050"/>
    <cellStyle name="Total 3 3 4 7" xfId="22436"/>
    <cellStyle name="Total 3 3 4 7 2" xfId="30053"/>
    <cellStyle name="Total 3 3 4 8" xfId="22437"/>
    <cellStyle name="Total 3 3 4 8 2" xfId="30054"/>
    <cellStyle name="Total 3 3 4 9" xfId="22438"/>
    <cellStyle name="Total 3 3 4 9 2" xfId="30055"/>
    <cellStyle name="Total 3 3 5" xfId="22439"/>
    <cellStyle name="Total 3 3 5 10" xfId="22440"/>
    <cellStyle name="Total 3 3 5 10 2" xfId="41054"/>
    <cellStyle name="Total 3 3 5 11" xfId="22441"/>
    <cellStyle name="Total 3 3 5 11 2" xfId="43139"/>
    <cellStyle name="Total 3 3 5 12" xfId="45195"/>
    <cellStyle name="Total 3 3 5 13" xfId="51378"/>
    <cellStyle name="Total 3 3 5 14" xfId="53525"/>
    <cellStyle name="Total 3 3 5 15" xfId="30056"/>
    <cellStyle name="Total 3 3 5 16" xfId="62594"/>
    <cellStyle name="Total 3 3 5 2" xfId="22442"/>
    <cellStyle name="Total 3 3 5 2 2" xfId="22443"/>
    <cellStyle name="Total 3 3 5 2 3" xfId="22444"/>
    <cellStyle name="Total 3 3 5 2 4" xfId="30057"/>
    <cellStyle name="Total 3 3 5 2 5" xfId="62595"/>
    <cellStyle name="Total 3 3 5 3" xfId="22445"/>
    <cellStyle name="Total 3 3 5 3 2" xfId="22446"/>
    <cellStyle name="Total 3 3 5 3 3" xfId="22447"/>
    <cellStyle name="Total 3 3 5 3 4" xfId="30058"/>
    <cellStyle name="Total 3 3 5 3 5" xfId="62596"/>
    <cellStyle name="Total 3 3 5 4" xfId="22448"/>
    <cellStyle name="Total 3 3 5 4 2" xfId="22449"/>
    <cellStyle name="Total 3 3 5 4 3" xfId="30059"/>
    <cellStyle name="Total 3 3 5 4 4" xfId="62597"/>
    <cellStyle name="Total 3 3 5 5" xfId="22450"/>
    <cellStyle name="Total 3 3 5 5 2" xfId="30060"/>
    <cellStyle name="Total 3 3 5 6" xfId="22451"/>
    <cellStyle name="Total 3 3 5 6 2" xfId="30061"/>
    <cellStyle name="Total 3 3 5 7" xfId="22452"/>
    <cellStyle name="Total 3 3 5 7 2" xfId="30062"/>
    <cellStyle name="Total 3 3 5 8" xfId="22453"/>
    <cellStyle name="Total 3 3 5 8 2" xfId="30063"/>
    <cellStyle name="Total 3 3 5 9" xfId="22454"/>
    <cellStyle name="Total 3 3 5 9 2" xfId="32963"/>
    <cellStyle name="Total 3 3 6" xfId="22455"/>
    <cellStyle name="Total 3 3 6 2" xfId="22456"/>
    <cellStyle name="Total 3 3 6 2 2" xfId="30065"/>
    <cellStyle name="Total 3 3 6 3" xfId="22457"/>
    <cellStyle name="Total 3 3 6 3 2" xfId="30066"/>
    <cellStyle name="Total 3 3 6 4" xfId="22458"/>
    <cellStyle name="Total 3 3 6 4 2" xfId="32964"/>
    <cellStyle name="Total 3 3 6 5" xfId="30064"/>
    <cellStyle name="Total 3 3 7" xfId="22459"/>
    <cellStyle name="Total 3 3 7 2" xfId="22460"/>
    <cellStyle name="Total 3 3 7 2 2" xfId="30068"/>
    <cellStyle name="Total 3 3 7 3" xfId="22461"/>
    <cellStyle name="Total 3 3 7 3 2" xfId="30069"/>
    <cellStyle name="Total 3 3 7 4" xfId="22462"/>
    <cellStyle name="Total 3 3 7 4 2" xfId="32965"/>
    <cellStyle name="Total 3 3 7 5" xfId="30067"/>
    <cellStyle name="Total 3 3 8" xfId="22463"/>
    <cellStyle name="Total 3 3 8 2" xfId="22464"/>
    <cellStyle name="Total 3 3 8 2 2" xfId="30071"/>
    <cellStyle name="Total 3 3 8 3" xfId="22465"/>
    <cellStyle name="Total 3 3 8 3 2" xfId="30072"/>
    <cellStyle name="Total 3 3 8 4" xfId="22466"/>
    <cellStyle name="Total 3 3 8 4 2" xfId="32966"/>
    <cellStyle name="Total 3 3 8 5" xfId="30070"/>
    <cellStyle name="Total 3 3 9" xfId="22467"/>
    <cellStyle name="Total 3 3 9 2" xfId="30073"/>
    <cellStyle name="Total 3 4" xfId="22468"/>
    <cellStyle name="Total 3 4 10" xfId="22469"/>
    <cellStyle name="Total 3 4 10 2" xfId="30075"/>
    <cellStyle name="Total 3 4 11" xfId="22470"/>
    <cellStyle name="Total 3 4 11 2" xfId="30076"/>
    <cellStyle name="Total 3 4 12" xfId="22471"/>
    <cellStyle name="Total 3 4 12 2" xfId="32967"/>
    <cellStyle name="Total 3 4 13" xfId="22472"/>
    <cellStyle name="Total 3 4 13 2" xfId="41099"/>
    <cellStyle name="Total 3 4 14" xfId="49440"/>
    <cellStyle name="Total 3 4 15" xfId="30074"/>
    <cellStyle name="Total 3 4 16" xfId="62598"/>
    <cellStyle name="Total 3 4 2" xfId="22473"/>
    <cellStyle name="Total 3 4 2 10" xfId="22474"/>
    <cellStyle name="Total 3 4 2 10 2" xfId="30078"/>
    <cellStyle name="Total 3 4 2 11" xfId="22475"/>
    <cellStyle name="Total 3 4 2 11 2" xfId="32968"/>
    <cellStyle name="Total 3 4 2 12" xfId="22476"/>
    <cellStyle name="Total 3 4 2 12 2" xfId="45173"/>
    <cellStyle name="Total 3 4 2 13" xfId="49664"/>
    <cellStyle name="Total 3 4 2 14" xfId="30077"/>
    <cellStyle name="Total 3 4 2 15" xfId="62599"/>
    <cellStyle name="Total 3 4 2 2" xfId="22477"/>
    <cellStyle name="Total 3 4 2 2 10" xfId="22478"/>
    <cellStyle name="Total 3 4 2 2 10 2" xfId="30080"/>
    <cellStyle name="Total 3 4 2 2 11" xfId="22479"/>
    <cellStyle name="Total 3 4 2 2 11 2" xfId="30081"/>
    <cellStyle name="Total 3 4 2 2 12" xfId="22480"/>
    <cellStyle name="Total 3 4 2 2 12 2" xfId="30082"/>
    <cellStyle name="Total 3 4 2 2 13" xfId="22481"/>
    <cellStyle name="Total 3 4 2 2 13 2" xfId="30083"/>
    <cellStyle name="Total 3 4 2 2 14" xfId="22482"/>
    <cellStyle name="Total 3 4 2 2 14 2" xfId="32969"/>
    <cellStyle name="Total 3 4 2 2 15" xfId="22483"/>
    <cellStyle name="Total 3 4 2 2 15 2" xfId="41045"/>
    <cellStyle name="Total 3 4 2 2 16" xfId="22484"/>
    <cellStyle name="Total 3 4 2 2 16 2" xfId="42118"/>
    <cellStyle name="Total 3 4 2 2 17" xfId="45186"/>
    <cellStyle name="Total 3 4 2 2 18" xfId="50356"/>
    <cellStyle name="Total 3 4 2 2 19" xfId="53540"/>
    <cellStyle name="Total 3 4 2 2 2" xfId="22485"/>
    <cellStyle name="Total 3 4 2 2 2 10" xfId="22486"/>
    <cellStyle name="Total 3 4 2 2 2 10 2" xfId="41074"/>
    <cellStyle name="Total 3 4 2 2 2 11" xfId="22487"/>
    <cellStyle name="Total 3 4 2 2 2 11 2" xfId="44069"/>
    <cellStyle name="Total 3 4 2 2 2 12" xfId="45215"/>
    <cellStyle name="Total 3 4 2 2 2 13" xfId="52308"/>
    <cellStyle name="Total 3 4 2 2 2 14" xfId="53532"/>
    <cellStyle name="Total 3 4 2 2 2 15" xfId="30084"/>
    <cellStyle name="Total 3 4 2 2 2 16" xfId="62601"/>
    <cellStyle name="Total 3 4 2 2 2 2" xfId="22488"/>
    <cellStyle name="Total 3 4 2 2 2 2 2" xfId="22489"/>
    <cellStyle name="Total 3 4 2 2 2 2 3" xfId="22490"/>
    <cellStyle name="Total 3 4 2 2 2 2 4" xfId="30085"/>
    <cellStyle name="Total 3 4 2 2 2 2 5" xfId="62602"/>
    <cellStyle name="Total 3 4 2 2 2 3" xfId="22491"/>
    <cellStyle name="Total 3 4 2 2 2 3 2" xfId="22492"/>
    <cellStyle name="Total 3 4 2 2 2 3 3" xfId="22493"/>
    <cellStyle name="Total 3 4 2 2 2 3 4" xfId="30086"/>
    <cellStyle name="Total 3 4 2 2 2 3 5" xfId="62603"/>
    <cellStyle name="Total 3 4 2 2 2 4" xfId="22494"/>
    <cellStyle name="Total 3 4 2 2 2 4 2" xfId="22495"/>
    <cellStyle name="Total 3 4 2 2 2 4 3" xfId="30087"/>
    <cellStyle name="Total 3 4 2 2 2 4 4" xfId="62604"/>
    <cellStyle name="Total 3 4 2 2 2 5" xfId="22496"/>
    <cellStyle name="Total 3 4 2 2 2 5 2" xfId="30088"/>
    <cellStyle name="Total 3 4 2 2 2 6" xfId="22497"/>
    <cellStyle name="Total 3 4 2 2 2 6 2" xfId="30089"/>
    <cellStyle name="Total 3 4 2 2 2 7" xfId="22498"/>
    <cellStyle name="Total 3 4 2 2 2 7 2" xfId="30090"/>
    <cellStyle name="Total 3 4 2 2 2 8" xfId="22499"/>
    <cellStyle name="Total 3 4 2 2 2 8 2" xfId="30091"/>
    <cellStyle name="Total 3 4 2 2 2 9" xfId="22500"/>
    <cellStyle name="Total 3 4 2 2 2 9 2" xfId="32970"/>
    <cellStyle name="Total 3 4 2 2 20" xfId="30079"/>
    <cellStyle name="Total 3 4 2 2 21" xfId="62600"/>
    <cellStyle name="Total 3 4 2 2 3" xfId="22501"/>
    <cellStyle name="Total 3 4 2 2 3 2" xfId="22502"/>
    <cellStyle name="Total 3 4 2 2 3 2 2" xfId="30093"/>
    <cellStyle name="Total 3 4 2 2 3 3" xfId="22503"/>
    <cellStyle name="Total 3 4 2 2 3 3 2" xfId="30094"/>
    <cellStyle name="Total 3 4 2 2 3 4" xfId="22504"/>
    <cellStyle name="Total 3 4 2 2 3 4 2" xfId="32971"/>
    <cellStyle name="Total 3 4 2 2 3 5" xfId="22505"/>
    <cellStyle name="Total 3 4 2 2 3 6" xfId="30092"/>
    <cellStyle name="Total 3 4 2 2 3 7" xfId="62605"/>
    <cellStyle name="Total 3 4 2 2 4" xfId="22506"/>
    <cellStyle name="Total 3 4 2 2 4 2" xfId="22507"/>
    <cellStyle name="Total 3 4 2 2 4 2 2" xfId="30096"/>
    <cellStyle name="Total 3 4 2 2 4 3" xfId="22508"/>
    <cellStyle name="Total 3 4 2 2 4 3 2" xfId="30097"/>
    <cellStyle name="Total 3 4 2 2 4 4" xfId="22509"/>
    <cellStyle name="Total 3 4 2 2 4 4 2" xfId="32972"/>
    <cellStyle name="Total 3 4 2 2 4 5" xfId="22510"/>
    <cellStyle name="Total 3 4 2 2 4 6" xfId="30095"/>
    <cellStyle name="Total 3 4 2 2 4 7" xfId="62606"/>
    <cellStyle name="Total 3 4 2 2 5" xfId="22511"/>
    <cellStyle name="Total 3 4 2 2 5 2" xfId="22512"/>
    <cellStyle name="Total 3 4 2 2 5 2 2" xfId="30099"/>
    <cellStyle name="Total 3 4 2 2 5 3" xfId="22513"/>
    <cellStyle name="Total 3 4 2 2 5 3 2" xfId="30100"/>
    <cellStyle name="Total 3 4 2 2 5 4" xfId="22514"/>
    <cellStyle name="Total 3 4 2 2 5 4 2" xfId="32973"/>
    <cellStyle name="Total 3 4 2 2 5 5" xfId="22515"/>
    <cellStyle name="Total 3 4 2 2 5 6" xfId="30098"/>
    <cellStyle name="Total 3 4 2 2 5 7" xfId="62607"/>
    <cellStyle name="Total 3 4 2 2 6" xfId="22516"/>
    <cellStyle name="Total 3 4 2 2 6 2" xfId="22517"/>
    <cellStyle name="Total 3 4 2 2 6 2 2" xfId="30102"/>
    <cellStyle name="Total 3 4 2 2 6 3" xfId="22518"/>
    <cellStyle name="Total 3 4 2 2 6 3 2" xfId="30103"/>
    <cellStyle name="Total 3 4 2 2 6 4" xfId="22519"/>
    <cellStyle name="Total 3 4 2 2 6 4 2" xfId="32974"/>
    <cellStyle name="Total 3 4 2 2 6 5" xfId="30101"/>
    <cellStyle name="Total 3 4 2 2 7" xfId="22520"/>
    <cellStyle name="Total 3 4 2 2 7 2" xfId="30104"/>
    <cellStyle name="Total 3 4 2 2 8" xfId="22521"/>
    <cellStyle name="Total 3 4 2 2 8 2" xfId="30105"/>
    <cellStyle name="Total 3 4 2 2 9" xfId="22522"/>
    <cellStyle name="Total 3 4 2 2 9 2" xfId="30106"/>
    <cellStyle name="Total 3 4 2 3" xfId="22523"/>
    <cellStyle name="Total 3 4 2 3 10" xfId="22524"/>
    <cellStyle name="Total 3 4 2 3 10 2" xfId="41061"/>
    <cellStyle name="Total 3 4 2 3 11" xfId="22525"/>
    <cellStyle name="Total 3 4 2 3 11 2" xfId="43379"/>
    <cellStyle name="Total 3 4 2 3 12" xfId="45202"/>
    <cellStyle name="Total 3 4 2 3 13" xfId="51618"/>
    <cellStyle name="Total 3 4 2 3 14" xfId="53542"/>
    <cellStyle name="Total 3 4 2 3 15" xfId="30107"/>
    <cellStyle name="Total 3 4 2 3 16" xfId="62608"/>
    <cellStyle name="Total 3 4 2 3 2" xfId="22526"/>
    <cellStyle name="Total 3 4 2 3 2 2" xfId="22527"/>
    <cellStyle name="Total 3 4 2 3 2 3" xfId="22528"/>
    <cellStyle name="Total 3 4 2 3 2 4" xfId="30108"/>
    <cellStyle name="Total 3 4 2 3 2 5" xfId="62609"/>
    <cellStyle name="Total 3 4 2 3 3" xfId="22529"/>
    <cellStyle name="Total 3 4 2 3 3 2" xfId="22530"/>
    <cellStyle name="Total 3 4 2 3 3 3" xfId="22531"/>
    <cellStyle name="Total 3 4 2 3 3 4" xfId="30109"/>
    <cellStyle name="Total 3 4 2 3 3 5" xfId="62610"/>
    <cellStyle name="Total 3 4 2 3 4" xfId="22532"/>
    <cellStyle name="Total 3 4 2 3 4 2" xfId="22533"/>
    <cellStyle name="Total 3 4 2 3 4 3" xfId="30110"/>
    <cellStyle name="Total 3 4 2 3 4 4" xfId="62611"/>
    <cellStyle name="Total 3 4 2 3 5" xfId="22534"/>
    <cellStyle name="Total 3 4 2 3 5 2" xfId="30111"/>
    <cellStyle name="Total 3 4 2 3 6" xfId="22535"/>
    <cellStyle name="Total 3 4 2 3 6 2" xfId="30112"/>
    <cellStyle name="Total 3 4 2 3 7" xfId="22536"/>
    <cellStyle name="Total 3 4 2 3 7 2" xfId="30113"/>
    <cellStyle name="Total 3 4 2 3 8" xfId="22537"/>
    <cellStyle name="Total 3 4 2 3 8 2" xfId="30114"/>
    <cellStyle name="Total 3 4 2 3 9" xfId="22538"/>
    <cellStyle name="Total 3 4 2 3 9 2" xfId="32975"/>
    <cellStyle name="Total 3 4 2 4" xfId="22539"/>
    <cellStyle name="Total 3 4 2 4 2" xfId="22540"/>
    <cellStyle name="Total 3 4 2 4 2 2" xfId="30116"/>
    <cellStyle name="Total 3 4 2 4 3" xfId="22541"/>
    <cellStyle name="Total 3 4 2 4 3 2" xfId="30117"/>
    <cellStyle name="Total 3 4 2 4 4" xfId="22542"/>
    <cellStyle name="Total 3 4 2 4 4 2" xfId="32976"/>
    <cellStyle name="Total 3 4 2 4 5" xfId="30115"/>
    <cellStyle name="Total 3 4 2 5" xfId="22543"/>
    <cellStyle name="Total 3 4 2 5 2" xfId="22544"/>
    <cellStyle name="Total 3 4 2 5 2 2" xfId="30119"/>
    <cellStyle name="Total 3 4 2 5 3" xfId="22545"/>
    <cellStyle name="Total 3 4 2 5 3 2" xfId="30120"/>
    <cellStyle name="Total 3 4 2 5 4" xfId="22546"/>
    <cellStyle name="Total 3 4 2 5 4 2" xfId="32977"/>
    <cellStyle name="Total 3 4 2 5 5" xfId="30118"/>
    <cellStyle name="Total 3 4 2 6" xfId="22547"/>
    <cellStyle name="Total 3 4 2 6 2" xfId="22548"/>
    <cellStyle name="Total 3 4 2 6 2 2" xfId="30122"/>
    <cellStyle name="Total 3 4 2 6 3" xfId="22549"/>
    <cellStyle name="Total 3 4 2 6 3 2" xfId="30123"/>
    <cellStyle name="Total 3 4 2 6 4" xfId="22550"/>
    <cellStyle name="Total 3 4 2 6 4 2" xfId="32978"/>
    <cellStyle name="Total 3 4 2 6 5" xfId="30121"/>
    <cellStyle name="Total 3 4 2 7" xfId="22551"/>
    <cellStyle name="Total 3 4 2 7 2" xfId="30124"/>
    <cellStyle name="Total 3 4 2 8" xfId="22552"/>
    <cellStyle name="Total 3 4 2 8 2" xfId="30125"/>
    <cellStyle name="Total 3 4 2 9" xfId="22553"/>
    <cellStyle name="Total 3 4 2 9 2" xfId="30126"/>
    <cellStyle name="Total 3 4 3" xfId="22554"/>
    <cellStyle name="Total 3 4 3 10" xfId="22555"/>
    <cellStyle name="Total 3 4 3 10 2" xfId="30128"/>
    <cellStyle name="Total 3 4 3 11" xfId="22556"/>
    <cellStyle name="Total 3 4 3 11 2" xfId="30129"/>
    <cellStyle name="Total 3 4 3 12" xfId="22557"/>
    <cellStyle name="Total 3 4 3 12 2" xfId="30130"/>
    <cellStyle name="Total 3 4 3 13" xfId="22558"/>
    <cellStyle name="Total 3 4 3 13 2" xfId="30131"/>
    <cellStyle name="Total 3 4 3 14" xfId="22559"/>
    <cellStyle name="Total 3 4 3 14 2" xfId="32979"/>
    <cellStyle name="Total 3 4 3 15" xfId="22560"/>
    <cellStyle name="Total 3 4 3 15 2" xfId="41046"/>
    <cellStyle name="Total 3 4 3 16" xfId="22561"/>
    <cellStyle name="Total 3 4 3 16 2" xfId="42119"/>
    <cellStyle name="Total 3 4 3 17" xfId="45187"/>
    <cellStyle name="Total 3 4 3 18" xfId="50357"/>
    <cellStyle name="Total 3 4 3 19" xfId="53541"/>
    <cellStyle name="Total 3 4 3 2" xfId="22562"/>
    <cellStyle name="Total 3 4 3 2 10" xfId="22563"/>
    <cellStyle name="Total 3 4 3 2 10 2" xfId="41075"/>
    <cellStyle name="Total 3 4 3 2 11" xfId="22564"/>
    <cellStyle name="Total 3 4 3 2 11 2" xfId="44070"/>
    <cellStyle name="Total 3 4 3 2 12" xfId="45216"/>
    <cellStyle name="Total 3 4 3 2 13" xfId="52309"/>
    <cellStyle name="Total 3 4 3 2 14" xfId="53528"/>
    <cellStyle name="Total 3 4 3 2 15" xfId="30132"/>
    <cellStyle name="Total 3 4 3 2 16" xfId="62613"/>
    <cellStyle name="Total 3 4 3 2 2" xfId="22565"/>
    <cellStyle name="Total 3 4 3 2 2 2" xfId="22566"/>
    <cellStyle name="Total 3 4 3 2 2 3" xfId="22567"/>
    <cellStyle name="Total 3 4 3 2 2 4" xfId="30133"/>
    <cellStyle name="Total 3 4 3 2 2 5" xfId="62614"/>
    <cellStyle name="Total 3 4 3 2 3" xfId="22568"/>
    <cellStyle name="Total 3 4 3 2 3 2" xfId="22569"/>
    <cellStyle name="Total 3 4 3 2 3 3" xfId="22570"/>
    <cellStyle name="Total 3 4 3 2 3 4" xfId="30134"/>
    <cellStyle name="Total 3 4 3 2 3 5" xfId="62615"/>
    <cellStyle name="Total 3 4 3 2 4" xfId="22571"/>
    <cellStyle name="Total 3 4 3 2 4 2" xfId="22572"/>
    <cellStyle name="Total 3 4 3 2 4 3" xfId="30135"/>
    <cellStyle name="Total 3 4 3 2 4 4" xfId="62616"/>
    <cellStyle name="Total 3 4 3 2 5" xfId="22573"/>
    <cellStyle name="Total 3 4 3 2 5 2" xfId="30136"/>
    <cellStyle name="Total 3 4 3 2 6" xfId="22574"/>
    <cellStyle name="Total 3 4 3 2 6 2" xfId="30137"/>
    <cellStyle name="Total 3 4 3 2 7" xfId="22575"/>
    <cellStyle name="Total 3 4 3 2 7 2" xfId="30138"/>
    <cellStyle name="Total 3 4 3 2 8" xfId="22576"/>
    <cellStyle name="Total 3 4 3 2 8 2" xfId="30139"/>
    <cellStyle name="Total 3 4 3 2 9" xfId="22577"/>
    <cellStyle name="Total 3 4 3 2 9 2" xfId="32980"/>
    <cellStyle name="Total 3 4 3 20" xfId="30127"/>
    <cellStyle name="Total 3 4 3 21" xfId="62612"/>
    <cellStyle name="Total 3 4 3 3" xfId="22578"/>
    <cellStyle name="Total 3 4 3 3 2" xfId="22579"/>
    <cellStyle name="Total 3 4 3 3 2 2" xfId="30141"/>
    <cellStyle name="Total 3 4 3 3 3" xfId="22580"/>
    <cellStyle name="Total 3 4 3 3 3 2" xfId="30142"/>
    <cellStyle name="Total 3 4 3 3 4" xfId="22581"/>
    <cellStyle name="Total 3 4 3 3 4 2" xfId="32981"/>
    <cellStyle name="Total 3 4 3 3 5" xfId="22582"/>
    <cellStyle name="Total 3 4 3 3 6" xfId="30140"/>
    <cellStyle name="Total 3 4 3 3 7" xfId="62617"/>
    <cellStyle name="Total 3 4 3 4" xfId="22583"/>
    <cellStyle name="Total 3 4 3 4 2" xfId="22584"/>
    <cellStyle name="Total 3 4 3 4 2 2" xfId="30144"/>
    <cellStyle name="Total 3 4 3 4 3" xfId="22585"/>
    <cellStyle name="Total 3 4 3 4 3 2" xfId="30145"/>
    <cellStyle name="Total 3 4 3 4 4" xfId="22586"/>
    <cellStyle name="Total 3 4 3 4 4 2" xfId="32982"/>
    <cellStyle name="Total 3 4 3 4 5" xfId="22587"/>
    <cellStyle name="Total 3 4 3 4 6" xfId="30143"/>
    <cellStyle name="Total 3 4 3 4 7" xfId="62618"/>
    <cellStyle name="Total 3 4 3 5" xfId="22588"/>
    <cellStyle name="Total 3 4 3 5 2" xfId="22589"/>
    <cellStyle name="Total 3 4 3 5 2 2" xfId="30147"/>
    <cellStyle name="Total 3 4 3 5 3" xfId="22590"/>
    <cellStyle name="Total 3 4 3 5 3 2" xfId="30148"/>
    <cellStyle name="Total 3 4 3 5 4" xfId="22591"/>
    <cellStyle name="Total 3 4 3 5 4 2" xfId="32983"/>
    <cellStyle name="Total 3 4 3 5 5" xfId="22592"/>
    <cellStyle name="Total 3 4 3 5 6" xfId="30146"/>
    <cellStyle name="Total 3 4 3 5 7" xfId="62619"/>
    <cellStyle name="Total 3 4 3 6" xfId="22593"/>
    <cellStyle name="Total 3 4 3 6 2" xfId="22594"/>
    <cellStyle name="Total 3 4 3 6 2 2" xfId="30150"/>
    <cellStyle name="Total 3 4 3 6 3" xfId="22595"/>
    <cellStyle name="Total 3 4 3 6 3 2" xfId="30151"/>
    <cellStyle name="Total 3 4 3 6 4" xfId="22596"/>
    <cellStyle name="Total 3 4 3 6 4 2" xfId="32984"/>
    <cellStyle name="Total 3 4 3 6 5" xfId="30149"/>
    <cellStyle name="Total 3 4 3 7" xfId="22597"/>
    <cellStyle name="Total 3 4 3 7 2" xfId="30152"/>
    <cellStyle name="Total 3 4 3 8" xfId="22598"/>
    <cellStyle name="Total 3 4 3 8 2" xfId="30153"/>
    <cellStyle name="Total 3 4 3 9" xfId="22599"/>
    <cellStyle name="Total 3 4 3 9 2" xfId="30154"/>
    <cellStyle name="Total 3 4 4" xfId="22600"/>
    <cellStyle name="Total 3 4 4 10" xfId="22601"/>
    <cellStyle name="Total 3 4 4 10 2" xfId="41057"/>
    <cellStyle name="Total 3 4 4 11" xfId="22602"/>
    <cellStyle name="Total 3 4 4 11 2" xfId="43157"/>
    <cellStyle name="Total 3 4 4 12" xfId="45198"/>
    <cellStyle name="Total 3 4 4 13" xfId="51396"/>
    <cellStyle name="Total 3 4 4 14" xfId="53521"/>
    <cellStyle name="Total 3 4 4 15" xfId="30155"/>
    <cellStyle name="Total 3 4 4 16" xfId="62620"/>
    <cellStyle name="Total 3 4 4 2" xfId="22603"/>
    <cellStyle name="Total 3 4 4 2 2" xfId="22604"/>
    <cellStyle name="Total 3 4 4 2 3" xfId="22605"/>
    <cellStyle name="Total 3 4 4 2 4" xfId="30156"/>
    <cellStyle name="Total 3 4 4 2 5" xfId="62621"/>
    <cellStyle name="Total 3 4 4 3" xfId="22606"/>
    <cellStyle name="Total 3 4 4 3 2" xfId="22607"/>
    <cellStyle name="Total 3 4 4 3 3" xfId="22608"/>
    <cellStyle name="Total 3 4 4 3 4" xfId="30157"/>
    <cellStyle name="Total 3 4 4 3 5" xfId="62622"/>
    <cellStyle name="Total 3 4 4 4" xfId="22609"/>
    <cellStyle name="Total 3 4 4 4 2" xfId="22610"/>
    <cellStyle name="Total 3 4 4 4 3" xfId="30158"/>
    <cellStyle name="Total 3 4 4 4 4" xfId="62623"/>
    <cellStyle name="Total 3 4 4 5" xfId="22611"/>
    <cellStyle name="Total 3 4 4 5 2" xfId="30159"/>
    <cellStyle name="Total 3 4 4 6" xfId="22612"/>
    <cellStyle name="Total 3 4 4 6 2" xfId="30160"/>
    <cellStyle name="Total 3 4 4 7" xfId="22613"/>
    <cellStyle name="Total 3 4 4 7 2" xfId="30161"/>
    <cellStyle name="Total 3 4 4 8" xfId="22614"/>
    <cellStyle name="Total 3 4 4 8 2" xfId="30162"/>
    <cellStyle name="Total 3 4 4 9" xfId="22615"/>
    <cellStyle name="Total 3 4 4 9 2" xfId="32985"/>
    <cellStyle name="Total 3 4 5" xfId="22616"/>
    <cellStyle name="Total 3 4 5 2" xfId="22617"/>
    <cellStyle name="Total 3 4 5 2 2" xfId="30164"/>
    <cellStyle name="Total 3 4 5 3" xfId="22618"/>
    <cellStyle name="Total 3 4 5 3 2" xfId="30165"/>
    <cellStyle name="Total 3 4 5 4" xfId="22619"/>
    <cellStyle name="Total 3 4 5 4 2" xfId="32986"/>
    <cellStyle name="Total 3 4 5 5" xfId="30163"/>
    <cellStyle name="Total 3 4 6" xfId="22620"/>
    <cellStyle name="Total 3 4 6 2" xfId="22621"/>
    <cellStyle name="Total 3 4 6 2 2" xfId="30167"/>
    <cellStyle name="Total 3 4 6 3" xfId="22622"/>
    <cellStyle name="Total 3 4 6 3 2" xfId="30168"/>
    <cellStyle name="Total 3 4 6 4" xfId="22623"/>
    <cellStyle name="Total 3 4 6 4 2" xfId="32987"/>
    <cellStyle name="Total 3 4 6 5" xfId="30166"/>
    <cellStyle name="Total 3 4 7" xfId="22624"/>
    <cellStyle name="Total 3 4 7 2" xfId="22625"/>
    <cellStyle name="Total 3 4 7 2 2" xfId="30170"/>
    <cellStyle name="Total 3 4 7 3" xfId="22626"/>
    <cellStyle name="Total 3 4 7 3 2" xfId="30171"/>
    <cellStyle name="Total 3 4 7 4" xfId="22627"/>
    <cellStyle name="Total 3 4 7 4 2" xfId="32988"/>
    <cellStyle name="Total 3 4 7 5" xfId="30169"/>
    <cellStyle name="Total 3 4 8" xfId="22628"/>
    <cellStyle name="Total 3 4 8 2" xfId="30172"/>
    <cellStyle name="Total 3 4 9" xfId="22629"/>
    <cellStyle name="Total 3 4 9 2" xfId="30173"/>
    <cellStyle name="Total 3 5" xfId="22630"/>
    <cellStyle name="Total 3 5 10" xfId="22631"/>
    <cellStyle name="Total 3 5 10 2" xfId="30175"/>
    <cellStyle name="Total 3 5 11" xfId="22632"/>
    <cellStyle name="Total 3 5 11 2" xfId="32989"/>
    <cellStyle name="Total 3 5 12" xfId="22633"/>
    <cellStyle name="Total 3 5 12 2" xfId="41600"/>
    <cellStyle name="Total 3 5 13" xfId="49540"/>
    <cellStyle name="Total 3 5 14" xfId="30174"/>
    <cellStyle name="Total 3 5 15" xfId="62624"/>
    <cellStyle name="Total 3 5 2" xfId="22634"/>
    <cellStyle name="Total 3 5 2 10" xfId="22635"/>
    <cellStyle name="Total 3 5 2 10 2" xfId="30177"/>
    <cellStyle name="Total 3 5 2 11" xfId="22636"/>
    <cellStyle name="Total 3 5 2 11 2" xfId="30178"/>
    <cellStyle name="Total 3 5 2 12" xfId="22637"/>
    <cellStyle name="Total 3 5 2 12 2" xfId="30179"/>
    <cellStyle name="Total 3 5 2 13" xfId="22638"/>
    <cellStyle name="Total 3 5 2 13 2" xfId="30180"/>
    <cellStyle name="Total 3 5 2 14" xfId="22639"/>
    <cellStyle name="Total 3 5 2 14 2" xfId="32990"/>
    <cellStyle name="Total 3 5 2 15" xfId="22640"/>
    <cellStyle name="Total 3 5 2 15 2" xfId="41047"/>
    <cellStyle name="Total 3 5 2 16" xfId="22641"/>
    <cellStyle name="Total 3 5 2 16 2" xfId="42120"/>
    <cellStyle name="Total 3 5 2 17" xfId="45188"/>
    <cellStyle name="Total 3 5 2 18" xfId="50358"/>
    <cellStyle name="Total 3 5 2 19" xfId="53545"/>
    <cellStyle name="Total 3 5 2 2" xfId="22642"/>
    <cellStyle name="Total 3 5 2 2 10" xfId="22643"/>
    <cellStyle name="Total 3 5 2 2 10 2" xfId="41076"/>
    <cellStyle name="Total 3 5 2 2 11" xfId="22644"/>
    <cellStyle name="Total 3 5 2 2 11 2" xfId="44071"/>
    <cellStyle name="Total 3 5 2 2 12" xfId="45217"/>
    <cellStyle name="Total 3 5 2 2 13" xfId="52310"/>
    <cellStyle name="Total 3 5 2 2 14" xfId="53549"/>
    <cellStyle name="Total 3 5 2 2 15" xfId="30181"/>
    <cellStyle name="Total 3 5 2 2 16" xfId="62626"/>
    <cellStyle name="Total 3 5 2 2 2" xfId="22645"/>
    <cellStyle name="Total 3 5 2 2 2 2" xfId="22646"/>
    <cellStyle name="Total 3 5 2 2 2 3" xfId="22647"/>
    <cellStyle name="Total 3 5 2 2 2 4" xfId="30182"/>
    <cellStyle name="Total 3 5 2 2 2 5" xfId="62627"/>
    <cellStyle name="Total 3 5 2 2 3" xfId="22648"/>
    <cellStyle name="Total 3 5 2 2 3 2" xfId="22649"/>
    <cellStyle name="Total 3 5 2 2 3 3" xfId="22650"/>
    <cellStyle name="Total 3 5 2 2 3 4" xfId="30183"/>
    <cellStyle name="Total 3 5 2 2 3 5" xfId="62628"/>
    <cellStyle name="Total 3 5 2 2 4" xfId="22651"/>
    <cellStyle name="Total 3 5 2 2 4 2" xfId="22652"/>
    <cellStyle name="Total 3 5 2 2 4 3" xfId="30184"/>
    <cellStyle name="Total 3 5 2 2 4 4" xfId="62629"/>
    <cellStyle name="Total 3 5 2 2 5" xfId="22653"/>
    <cellStyle name="Total 3 5 2 2 5 2" xfId="30185"/>
    <cellStyle name="Total 3 5 2 2 6" xfId="22654"/>
    <cellStyle name="Total 3 5 2 2 6 2" xfId="30186"/>
    <cellStyle name="Total 3 5 2 2 7" xfId="22655"/>
    <cellStyle name="Total 3 5 2 2 7 2" xfId="30187"/>
    <cellStyle name="Total 3 5 2 2 8" xfId="22656"/>
    <cellStyle name="Total 3 5 2 2 8 2" xfId="30188"/>
    <cellStyle name="Total 3 5 2 2 9" xfId="22657"/>
    <cellStyle name="Total 3 5 2 2 9 2" xfId="32991"/>
    <cellStyle name="Total 3 5 2 20" xfId="30176"/>
    <cellStyle name="Total 3 5 2 21" xfId="62625"/>
    <cellStyle name="Total 3 5 2 3" xfId="22658"/>
    <cellStyle name="Total 3 5 2 3 2" xfId="22659"/>
    <cellStyle name="Total 3 5 2 3 2 2" xfId="30190"/>
    <cellStyle name="Total 3 5 2 3 3" xfId="22660"/>
    <cellStyle name="Total 3 5 2 3 3 2" xfId="30191"/>
    <cellStyle name="Total 3 5 2 3 4" xfId="22661"/>
    <cellStyle name="Total 3 5 2 3 4 2" xfId="32992"/>
    <cellStyle name="Total 3 5 2 3 5" xfId="22662"/>
    <cellStyle name="Total 3 5 2 3 6" xfId="30189"/>
    <cellStyle name="Total 3 5 2 3 7" xfId="62630"/>
    <cellStyle name="Total 3 5 2 4" xfId="22663"/>
    <cellStyle name="Total 3 5 2 4 2" xfId="22664"/>
    <cellStyle name="Total 3 5 2 4 2 2" xfId="30193"/>
    <cellStyle name="Total 3 5 2 4 3" xfId="22665"/>
    <cellStyle name="Total 3 5 2 4 3 2" xfId="30194"/>
    <cellStyle name="Total 3 5 2 4 4" xfId="22666"/>
    <cellStyle name="Total 3 5 2 4 4 2" xfId="32993"/>
    <cellStyle name="Total 3 5 2 4 5" xfId="22667"/>
    <cellStyle name="Total 3 5 2 4 6" xfId="30192"/>
    <cellStyle name="Total 3 5 2 4 7" xfId="62631"/>
    <cellStyle name="Total 3 5 2 5" xfId="22668"/>
    <cellStyle name="Total 3 5 2 5 2" xfId="22669"/>
    <cellStyle name="Total 3 5 2 5 2 2" xfId="30196"/>
    <cellStyle name="Total 3 5 2 5 3" xfId="22670"/>
    <cellStyle name="Total 3 5 2 5 3 2" xfId="30197"/>
    <cellStyle name="Total 3 5 2 5 4" xfId="22671"/>
    <cellStyle name="Total 3 5 2 5 4 2" xfId="32994"/>
    <cellStyle name="Total 3 5 2 5 5" xfId="22672"/>
    <cellStyle name="Total 3 5 2 5 6" xfId="30195"/>
    <cellStyle name="Total 3 5 2 5 7" xfId="62632"/>
    <cellStyle name="Total 3 5 2 6" xfId="22673"/>
    <cellStyle name="Total 3 5 2 6 2" xfId="22674"/>
    <cellStyle name="Total 3 5 2 6 2 2" xfId="30199"/>
    <cellStyle name="Total 3 5 2 6 3" xfId="22675"/>
    <cellStyle name="Total 3 5 2 6 3 2" xfId="30200"/>
    <cellStyle name="Total 3 5 2 6 4" xfId="22676"/>
    <cellStyle name="Total 3 5 2 6 4 2" xfId="32995"/>
    <cellStyle name="Total 3 5 2 6 5" xfId="30198"/>
    <cellStyle name="Total 3 5 2 7" xfId="22677"/>
    <cellStyle name="Total 3 5 2 7 2" xfId="30201"/>
    <cellStyle name="Total 3 5 2 8" xfId="22678"/>
    <cellStyle name="Total 3 5 2 8 2" xfId="30202"/>
    <cellStyle name="Total 3 5 2 9" xfId="22679"/>
    <cellStyle name="Total 3 5 2 9 2" xfId="30203"/>
    <cellStyle name="Total 3 5 3" xfId="22680"/>
    <cellStyle name="Total 3 5 3 10" xfId="22681"/>
    <cellStyle name="Total 3 5 3 10 2" xfId="41060"/>
    <cellStyle name="Total 3 5 3 11" xfId="22682"/>
    <cellStyle name="Total 3 5 3 11 2" xfId="43255"/>
    <cellStyle name="Total 3 5 3 12" xfId="45201"/>
    <cellStyle name="Total 3 5 3 13" xfId="51494"/>
    <cellStyle name="Total 3 5 3 14" xfId="49838"/>
    <cellStyle name="Total 3 5 3 15" xfId="30204"/>
    <cellStyle name="Total 3 5 3 16" xfId="62633"/>
    <cellStyle name="Total 3 5 3 2" xfId="22683"/>
    <cellStyle name="Total 3 5 3 2 2" xfId="22684"/>
    <cellStyle name="Total 3 5 3 2 3" xfId="22685"/>
    <cellStyle name="Total 3 5 3 2 4" xfId="30205"/>
    <cellStyle name="Total 3 5 3 2 5" xfId="62634"/>
    <cellStyle name="Total 3 5 3 3" xfId="22686"/>
    <cellStyle name="Total 3 5 3 3 2" xfId="22687"/>
    <cellStyle name="Total 3 5 3 3 3" xfId="22688"/>
    <cellStyle name="Total 3 5 3 3 4" xfId="30206"/>
    <cellStyle name="Total 3 5 3 3 5" xfId="62635"/>
    <cellStyle name="Total 3 5 3 4" xfId="22689"/>
    <cellStyle name="Total 3 5 3 4 2" xfId="22690"/>
    <cellStyle name="Total 3 5 3 4 3" xfId="30207"/>
    <cellStyle name="Total 3 5 3 4 4" xfId="62636"/>
    <cellStyle name="Total 3 5 3 5" xfId="22691"/>
    <cellStyle name="Total 3 5 3 5 2" xfId="30208"/>
    <cellStyle name="Total 3 5 3 6" xfId="22692"/>
    <cellStyle name="Total 3 5 3 6 2" xfId="30209"/>
    <cellStyle name="Total 3 5 3 7" xfId="22693"/>
    <cellStyle name="Total 3 5 3 7 2" xfId="30210"/>
    <cellStyle name="Total 3 5 3 8" xfId="22694"/>
    <cellStyle name="Total 3 5 3 8 2" xfId="30211"/>
    <cellStyle name="Total 3 5 3 9" xfId="22695"/>
    <cellStyle name="Total 3 5 3 9 2" xfId="32996"/>
    <cellStyle name="Total 3 5 4" xfId="22696"/>
    <cellStyle name="Total 3 5 4 2" xfId="22697"/>
    <cellStyle name="Total 3 5 4 2 2" xfId="30213"/>
    <cellStyle name="Total 3 5 4 3" xfId="22698"/>
    <cellStyle name="Total 3 5 4 3 2" xfId="30214"/>
    <cellStyle name="Total 3 5 4 4" xfId="22699"/>
    <cellStyle name="Total 3 5 4 4 2" xfId="32997"/>
    <cellStyle name="Total 3 5 4 5" xfId="30212"/>
    <cellStyle name="Total 3 5 5" xfId="22700"/>
    <cellStyle name="Total 3 5 5 2" xfId="22701"/>
    <cellStyle name="Total 3 5 5 2 2" xfId="30216"/>
    <cellStyle name="Total 3 5 5 3" xfId="22702"/>
    <cellStyle name="Total 3 5 5 3 2" xfId="30217"/>
    <cellStyle name="Total 3 5 5 4" xfId="22703"/>
    <cellStyle name="Total 3 5 5 4 2" xfId="32998"/>
    <cellStyle name="Total 3 5 5 5" xfId="30215"/>
    <cellStyle name="Total 3 5 6" xfId="22704"/>
    <cellStyle name="Total 3 5 6 2" xfId="22705"/>
    <cellStyle name="Total 3 5 6 2 2" xfId="30219"/>
    <cellStyle name="Total 3 5 6 3" xfId="22706"/>
    <cellStyle name="Total 3 5 6 3 2" xfId="30220"/>
    <cellStyle name="Total 3 5 6 4" xfId="22707"/>
    <cellStyle name="Total 3 5 6 4 2" xfId="32999"/>
    <cellStyle name="Total 3 5 6 5" xfId="30218"/>
    <cellStyle name="Total 3 5 7" xfId="22708"/>
    <cellStyle name="Total 3 5 7 2" xfId="30221"/>
    <cellStyle name="Total 3 5 8" xfId="22709"/>
    <cellStyle name="Total 3 5 8 2" xfId="30222"/>
    <cellStyle name="Total 3 5 9" xfId="22710"/>
    <cellStyle name="Total 3 5 9 2" xfId="30223"/>
    <cellStyle name="Total 3 6" xfId="22711"/>
    <cellStyle name="Total 3 6 10" xfId="22712"/>
    <cellStyle name="Total 3 6 10 2" xfId="30225"/>
    <cellStyle name="Total 3 6 11" xfId="22713"/>
    <cellStyle name="Total 3 6 11 2" xfId="30226"/>
    <cellStyle name="Total 3 6 12" xfId="22714"/>
    <cellStyle name="Total 3 6 12 2" xfId="30227"/>
    <cellStyle name="Total 3 6 13" xfId="22715"/>
    <cellStyle name="Total 3 6 13 2" xfId="30228"/>
    <cellStyle name="Total 3 6 14" xfId="22716"/>
    <cellStyle name="Total 3 6 14 2" xfId="30229"/>
    <cellStyle name="Total 3 6 15" xfId="22717"/>
    <cellStyle name="Total 3 6 15 2" xfId="33000"/>
    <cellStyle name="Total 3 6 16" xfId="22718"/>
    <cellStyle name="Total 3 6 16 2" xfId="41035"/>
    <cellStyle name="Total 3 6 17" xfId="22719"/>
    <cellStyle name="Total 3 6 17 2" xfId="41550"/>
    <cellStyle name="Total 3 6 18" xfId="45176"/>
    <cellStyle name="Total 3 6 19" xfId="49788"/>
    <cellStyle name="Total 3 6 2" xfId="22720"/>
    <cellStyle name="Total 3 6 2 10" xfId="22721"/>
    <cellStyle name="Total 3 6 2 10 2" xfId="30231"/>
    <cellStyle name="Total 3 6 2 11" xfId="22722"/>
    <cellStyle name="Total 3 6 2 11 2" xfId="30232"/>
    <cellStyle name="Total 3 6 2 12" xfId="22723"/>
    <cellStyle name="Total 3 6 2 12 2" xfId="30233"/>
    <cellStyle name="Total 3 6 2 13" xfId="22724"/>
    <cellStyle name="Total 3 6 2 13 2" xfId="30234"/>
    <cellStyle name="Total 3 6 2 14" xfId="22725"/>
    <cellStyle name="Total 3 6 2 14 2" xfId="33001"/>
    <cellStyle name="Total 3 6 2 15" xfId="22726"/>
    <cellStyle name="Total 3 6 2 15 2" xfId="41048"/>
    <cellStyle name="Total 3 6 2 16" xfId="22727"/>
    <cellStyle name="Total 3 6 2 16 2" xfId="42121"/>
    <cellStyle name="Total 3 6 2 17" xfId="45189"/>
    <cellStyle name="Total 3 6 2 18" xfId="50359"/>
    <cellStyle name="Total 3 6 2 19" xfId="53547"/>
    <cellStyle name="Total 3 6 2 2" xfId="22728"/>
    <cellStyle name="Total 3 6 2 2 10" xfId="22729"/>
    <cellStyle name="Total 3 6 2 2 10 2" xfId="41077"/>
    <cellStyle name="Total 3 6 2 2 11" xfId="22730"/>
    <cellStyle name="Total 3 6 2 2 11 2" xfId="44072"/>
    <cellStyle name="Total 3 6 2 2 12" xfId="45218"/>
    <cellStyle name="Total 3 6 2 2 13" xfId="52311"/>
    <cellStyle name="Total 3 6 2 2 14" xfId="53515"/>
    <cellStyle name="Total 3 6 2 2 15" xfId="30235"/>
    <cellStyle name="Total 3 6 2 2 16" xfId="62639"/>
    <cellStyle name="Total 3 6 2 2 2" xfId="22731"/>
    <cellStyle name="Total 3 6 2 2 2 2" xfId="22732"/>
    <cellStyle name="Total 3 6 2 2 2 3" xfId="22733"/>
    <cellStyle name="Total 3 6 2 2 2 4" xfId="30236"/>
    <cellStyle name="Total 3 6 2 2 2 5" xfId="62640"/>
    <cellStyle name="Total 3 6 2 2 3" xfId="22734"/>
    <cellStyle name="Total 3 6 2 2 3 2" xfId="22735"/>
    <cellStyle name="Total 3 6 2 2 3 3" xfId="22736"/>
    <cellStyle name="Total 3 6 2 2 3 4" xfId="30237"/>
    <cellStyle name="Total 3 6 2 2 3 5" xfId="62641"/>
    <cellStyle name="Total 3 6 2 2 4" xfId="22737"/>
    <cellStyle name="Total 3 6 2 2 4 2" xfId="22738"/>
    <cellStyle name="Total 3 6 2 2 4 3" xfId="30238"/>
    <cellStyle name="Total 3 6 2 2 4 4" xfId="62642"/>
    <cellStyle name="Total 3 6 2 2 5" xfId="22739"/>
    <cellStyle name="Total 3 6 2 2 5 2" xfId="30239"/>
    <cellStyle name="Total 3 6 2 2 6" xfId="22740"/>
    <cellStyle name="Total 3 6 2 2 6 2" xfId="30240"/>
    <cellStyle name="Total 3 6 2 2 7" xfId="22741"/>
    <cellStyle name="Total 3 6 2 2 7 2" xfId="30241"/>
    <cellStyle name="Total 3 6 2 2 8" xfId="22742"/>
    <cellStyle name="Total 3 6 2 2 8 2" xfId="30242"/>
    <cellStyle name="Total 3 6 2 2 9" xfId="22743"/>
    <cellStyle name="Total 3 6 2 2 9 2" xfId="33002"/>
    <cellStyle name="Total 3 6 2 20" xfId="30230"/>
    <cellStyle name="Total 3 6 2 21" xfId="62638"/>
    <cellStyle name="Total 3 6 2 3" xfId="22744"/>
    <cellStyle name="Total 3 6 2 3 2" xfId="22745"/>
    <cellStyle name="Total 3 6 2 3 2 2" xfId="30244"/>
    <cellStyle name="Total 3 6 2 3 3" xfId="22746"/>
    <cellStyle name="Total 3 6 2 3 3 2" xfId="30245"/>
    <cellStyle name="Total 3 6 2 3 4" xfId="22747"/>
    <cellStyle name="Total 3 6 2 3 4 2" xfId="33003"/>
    <cellStyle name="Total 3 6 2 3 5" xfId="22748"/>
    <cellStyle name="Total 3 6 2 3 6" xfId="30243"/>
    <cellStyle name="Total 3 6 2 3 7" xfId="62643"/>
    <cellStyle name="Total 3 6 2 4" xfId="22749"/>
    <cellStyle name="Total 3 6 2 4 2" xfId="22750"/>
    <cellStyle name="Total 3 6 2 4 2 2" xfId="30247"/>
    <cellStyle name="Total 3 6 2 4 3" xfId="22751"/>
    <cellStyle name="Total 3 6 2 4 3 2" xfId="30248"/>
    <cellStyle name="Total 3 6 2 4 4" xfId="22752"/>
    <cellStyle name="Total 3 6 2 4 4 2" xfId="33004"/>
    <cellStyle name="Total 3 6 2 4 5" xfId="22753"/>
    <cellStyle name="Total 3 6 2 4 6" xfId="30246"/>
    <cellStyle name="Total 3 6 2 4 7" xfId="62644"/>
    <cellStyle name="Total 3 6 2 5" xfId="22754"/>
    <cellStyle name="Total 3 6 2 5 2" xfId="22755"/>
    <cellStyle name="Total 3 6 2 5 2 2" xfId="30250"/>
    <cellStyle name="Total 3 6 2 5 3" xfId="22756"/>
    <cellStyle name="Total 3 6 2 5 3 2" xfId="30251"/>
    <cellStyle name="Total 3 6 2 5 4" xfId="22757"/>
    <cellStyle name="Total 3 6 2 5 4 2" xfId="33005"/>
    <cellStyle name="Total 3 6 2 5 5" xfId="22758"/>
    <cellStyle name="Total 3 6 2 5 6" xfId="30249"/>
    <cellStyle name="Total 3 6 2 5 7" xfId="62645"/>
    <cellStyle name="Total 3 6 2 6" xfId="22759"/>
    <cellStyle name="Total 3 6 2 6 2" xfId="22760"/>
    <cellStyle name="Total 3 6 2 6 2 2" xfId="30253"/>
    <cellStyle name="Total 3 6 2 6 3" xfId="22761"/>
    <cellStyle name="Total 3 6 2 6 3 2" xfId="30254"/>
    <cellStyle name="Total 3 6 2 6 4" xfId="22762"/>
    <cellStyle name="Total 3 6 2 6 4 2" xfId="33006"/>
    <cellStyle name="Total 3 6 2 6 5" xfId="30252"/>
    <cellStyle name="Total 3 6 2 7" xfId="22763"/>
    <cellStyle name="Total 3 6 2 7 2" xfId="30255"/>
    <cellStyle name="Total 3 6 2 8" xfId="22764"/>
    <cellStyle name="Total 3 6 2 8 2" xfId="30256"/>
    <cellStyle name="Total 3 6 2 9" xfId="22765"/>
    <cellStyle name="Total 3 6 2 9 2" xfId="30257"/>
    <cellStyle name="Total 3 6 20" xfId="53529"/>
    <cellStyle name="Total 3 6 21" xfId="30224"/>
    <cellStyle name="Total 3 6 22" xfId="62637"/>
    <cellStyle name="Total 3 6 3" xfId="22766"/>
    <cellStyle name="Total 3 6 3 10" xfId="22767"/>
    <cellStyle name="Total 3 6 3 10 2" xfId="41064"/>
    <cellStyle name="Total 3 6 3 11" xfId="22768"/>
    <cellStyle name="Total 3 6 3 11 2" xfId="43503"/>
    <cellStyle name="Total 3 6 3 12" xfId="45205"/>
    <cellStyle name="Total 3 6 3 13" xfId="51742"/>
    <cellStyle name="Total 3 6 3 14" xfId="49310"/>
    <cellStyle name="Total 3 6 3 15" xfId="30258"/>
    <cellStyle name="Total 3 6 3 16" xfId="62646"/>
    <cellStyle name="Total 3 6 3 2" xfId="22769"/>
    <cellStyle name="Total 3 6 3 2 2" xfId="22770"/>
    <cellStyle name="Total 3 6 3 2 3" xfId="22771"/>
    <cellStyle name="Total 3 6 3 2 4" xfId="30259"/>
    <cellStyle name="Total 3 6 3 2 5" xfId="62647"/>
    <cellStyle name="Total 3 6 3 3" xfId="22772"/>
    <cellStyle name="Total 3 6 3 3 2" xfId="22773"/>
    <cellStyle name="Total 3 6 3 3 3" xfId="22774"/>
    <cellStyle name="Total 3 6 3 3 4" xfId="30260"/>
    <cellStyle name="Total 3 6 3 3 5" xfId="62648"/>
    <cellStyle name="Total 3 6 3 4" xfId="22775"/>
    <cellStyle name="Total 3 6 3 4 2" xfId="22776"/>
    <cellStyle name="Total 3 6 3 4 3" xfId="30261"/>
    <cellStyle name="Total 3 6 3 4 4" xfId="62649"/>
    <cellStyle name="Total 3 6 3 5" xfId="22777"/>
    <cellStyle name="Total 3 6 3 5 2" xfId="30262"/>
    <cellStyle name="Total 3 6 3 6" xfId="22778"/>
    <cellStyle name="Total 3 6 3 6 2" xfId="30263"/>
    <cellStyle name="Total 3 6 3 7" xfId="22779"/>
    <cellStyle name="Total 3 6 3 7 2" xfId="30264"/>
    <cellStyle name="Total 3 6 3 8" xfId="22780"/>
    <cellStyle name="Total 3 6 3 8 2" xfId="30265"/>
    <cellStyle name="Total 3 6 3 9" xfId="22781"/>
    <cellStyle name="Total 3 6 3 9 2" xfId="33007"/>
    <cellStyle name="Total 3 6 4" xfId="22782"/>
    <cellStyle name="Total 3 6 4 2" xfId="22783"/>
    <cellStyle name="Total 3 6 4 2 2" xfId="30267"/>
    <cellStyle name="Total 3 6 4 3" xfId="22784"/>
    <cellStyle name="Total 3 6 4 3 2" xfId="30268"/>
    <cellStyle name="Total 3 6 4 4" xfId="22785"/>
    <cellStyle name="Total 3 6 4 4 2" xfId="33008"/>
    <cellStyle name="Total 3 6 4 5" xfId="22786"/>
    <cellStyle name="Total 3 6 4 6" xfId="30266"/>
    <cellStyle name="Total 3 6 4 7" xfId="62650"/>
    <cellStyle name="Total 3 6 5" xfId="22787"/>
    <cellStyle name="Total 3 6 5 2" xfId="22788"/>
    <cellStyle name="Total 3 6 5 2 2" xfId="30270"/>
    <cellStyle name="Total 3 6 5 3" xfId="22789"/>
    <cellStyle name="Total 3 6 5 3 2" xfId="30271"/>
    <cellStyle name="Total 3 6 5 4" xfId="22790"/>
    <cellStyle name="Total 3 6 5 4 2" xfId="33009"/>
    <cellStyle name="Total 3 6 5 5" xfId="22791"/>
    <cellStyle name="Total 3 6 5 6" xfId="30269"/>
    <cellStyle name="Total 3 6 5 7" xfId="62651"/>
    <cellStyle name="Total 3 6 6" xfId="22792"/>
    <cellStyle name="Total 3 6 6 2" xfId="22793"/>
    <cellStyle name="Total 3 6 6 2 2" xfId="30273"/>
    <cellStyle name="Total 3 6 6 3" xfId="22794"/>
    <cellStyle name="Total 3 6 6 3 2" xfId="30274"/>
    <cellStyle name="Total 3 6 6 4" xfId="22795"/>
    <cellStyle name="Total 3 6 6 4 2" xfId="33010"/>
    <cellStyle name="Total 3 6 6 5" xfId="22796"/>
    <cellStyle name="Total 3 6 6 6" xfId="30272"/>
    <cellStyle name="Total 3 6 6 7" xfId="62652"/>
    <cellStyle name="Total 3 6 7" xfId="22797"/>
    <cellStyle name="Total 3 6 7 2" xfId="22798"/>
    <cellStyle name="Total 3 6 7 2 2" xfId="30276"/>
    <cellStyle name="Total 3 6 7 3" xfId="22799"/>
    <cellStyle name="Total 3 6 7 3 2" xfId="30277"/>
    <cellStyle name="Total 3 6 7 4" xfId="22800"/>
    <cellStyle name="Total 3 6 7 4 2" xfId="33011"/>
    <cellStyle name="Total 3 6 7 5" xfId="30275"/>
    <cellStyle name="Total 3 6 8" xfId="22801"/>
    <cellStyle name="Total 3 6 8 2" xfId="30278"/>
    <cellStyle name="Total 3 6 9" xfId="22802"/>
    <cellStyle name="Total 3 6 9 2" xfId="30279"/>
    <cellStyle name="Total 3 7" xfId="22803"/>
    <cellStyle name="Total 3 7 10" xfId="22804"/>
    <cellStyle name="Total 3 7 10 2" xfId="30281"/>
    <cellStyle name="Total 3 7 11" xfId="22805"/>
    <cellStyle name="Total 3 7 11 2" xfId="30282"/>
    <cellStyle name="Total 3 7 12" xfId="22806"/>
    <cellStyle name="Total 3 7 12 2" xfId="30283"/>
    <cellStyle name="Total 3 7 13" xfId="22807"/>
    <cellStyle name="Total 3 7 13 2" xfId="30284"/>
    <cellStyle name="Total 3 7 14" xfId="22808"/>
    <cellStyle name="Total 3 7 14 2" xfId="30285"/>
    <cellStyle name="Total 3 7 15" xfId="22809"/>
    <cellStyle name="Total 3 7 15 2" xfId="33012"/>
    <cellStyle name="Total 3 7 16" xfId="22810"/>
    <cellStyle name="Total 3 7 16 2" xfId="41036"/>
    <cellStyle name="Total 3 7 17" xfId="22811"/>
    <cellStyle name="Total 3 7 17 2" xfId="41599"/>
    <cellStyle name="Total 3 7 18" xfId="45177"/>
    <cellStyle name="Total 3 7 19" xfId="49837"/>
    <cellStyle name="Total 3 7 2" xfId="22812"/>
    <cellStyle name="Total 3 7 2 10" xfId="22813"/>
    <cellStyle name="Total 3 7 2 10 2" xfId="30287"/>
    <cellStyle name="Total 3 7 2 11" xfId="22814"/>
    <cellStyle name="Total 3 7 2 11 2" xfId="30288"/>
    <cellStyle name="Total 3 7 2 12" xfId="22815"/>
    <cellStyle name="Total 3 7 2 12 2" xfId="30289"/>
    <cellStyle name="Total 3 7 2 13" xfId="22816"/>
    <cellStyle name="Total 3 7 2 13 2" xfId="30290"/>
    <cellStyle name="Total 3 7 2 14" xfId="22817"/>
    <cellStyle name="Total 3 7 2 14 2" xfId="33013"/>
    <cellStyle name="Total 3 7 2 15" xfId="22818"/>
    <cellStyle name="Total 3 7 2 15 2" xfId="41049"/>
    <cellStyle name="Total 3 7 2 16" xfId="22819"/>
    <cellStyle name="Total 3 7 2 16 2" xfId="42122"/>
    <cellStyle name="Total 3 7 2 17" xfId="45190"/>
    <cellStyle name="Total 3 7 2 18" xfId="50360"/>
    <cellStyle name="Total 3 7 2 19" xfId="53537"/>
    <cellStyle name="Total 3 7 2 2" xfId="22820"/>
    <cellStyle name="Total 3 7 2 2 10" xfId="22821"/>
    <cellStyle name="Total 3 7 2 2 10 2" xfId="41078"/>
    <cellStyle name="Total 3 7 2 2 11" xfId="22822"/>
    <cellStyle name="Total 3 7 2 2 11 2" xfId="44073"/>
    <cellStyle name="Total 3 7 2 2 12" xfId="45219"/>
    <cellStyle name="Total 3 7 2 2 13" xfId="52312"/>
    <cellStyle name="Total 3 7 2 2 14" xfId="53551"/>
    <cellStyle name="Total 3 7 2 2 15" xfId="30291"/>
    <cellStyle name="Total 3 7 2 2 16" xfId="62655"/>
    <cellStyle name="Total 3 7 2 2 2" xfId="22823"/>
    <cellStyle name="Total 3 7 2 2 2 2" xfId="22824"/>
    <cellStyle name="Total 3 7 2 2 2 3" xfId="22825"/>
    <cellStyle name="Total 3 7 2 2 2 4" xfId="30292"/>
    <cellStyle name="Total 3 7 2 2 2 5" xfId="62656"/>
    <cellStyle name="Total 3 7 2 2 3" xfId="22826"/>
    <cellStyle name="Total 3 7 2 2 3 2" xfId="22827"/>
    <cellStyle name="Total 3 7 2 2 3 3" xfId="22828"/>
    <cellStyle name="Total 3 7 2 2 3 4" xfId="30293"/>
    <cellStyle name="Total 3 7 2 2 3 5" xfId="62657"/>
    <cellStyle name="Total 3 7 2 2 4" xfId="22829"/>
    <cellStyle name="Total 3 7 2 2 4 2" xfId="22830"/>
    <cellStyle name="Total 3 7 2 2 4 3" xfId="30294"/>
    <cellStyle name="Total 3 7 2 2 4 4" xfId="62658"/>
    <cellStyle name="Total 3 7 2 2 5" xfId="22831"/>
    <cellStyle name="Total 3 7 2 2 5 2" xfId="30295"/>
    <cellStyle name="Total 3 7 2 2 6" xfId="22832"/>
    <cellStyle name="Total 3 7 2 2 6 2" xfId="30296"/>
    <cellStyle name="Total 3 7 2 2 7" xfId="22833"/>
    <cellStyle name="Total 3 7 2 2 7 2" xfId="30297"/>
    <cellStyle name="Total 3 7 2 2 8" xfId="22834"/>
    <cellStyle name="Total 3 7 2 2 8 2" xfId="30298"/>
    <cellStyle name="Total 3 7 2 2 9" xfId="22835"/>
    <cellStyle name="Total 3 7 2 2 9 2" xfId="33014"/>
    <cellStyle name="Total 3 7 2 20" xfId="30286"/>
    <cellStyle name="Total 3 7 2 21" xfId="62654"/>
    <cellStyle name="Total 3 7 2 3" xfId="22836"/>
    <cellStyle name="Total 3 7 2 3 2" xfId="22837"/>
    <cellStyle name="Total 3 7 2 3 2 2" xfId="30300"/>
    <cellStyle name="Total 3 7 2 3 3" xfId="22838"/>
    <cellStyle name="Total 3 7 2 3 3 2" xfId="30301"/>
    <cellStyle name="Total 3 7 2 3 4" xfId="22839"/>
    <cellStyle name="Total 3 7 2 3 4 2" xfId="33015"/>
    <cellStyle name="Total 3 7 2 3 5" xfId="22840"/>
    <cellStyle name="Total 3 7 2 3 6" xfId="30299"/>
    <cellStyle name="Total 3 7 2 3 7" xfId="62659"/>
    <cellStyle name="Total 3 7 2 4" xfId="22841"/>
    <cellStyle name="Total 3 7 2 4 2" xfId="22842"/>
    <cellStyle name="Total 3 7 2 4 2 2" xfId="30303"/>
    <cellStyle name="Total 3 7 2 4 3" xfId="22843"/>
    <cellStyle name="Total 3 7 2 4 3 2" xfId="30304"/>
    <cellStyle name="Total 3 7 2 4 4" xfId="22844"/>
    <cellStyle name="Total 3 7 2 4 4 2" xfId="33016"/>
    <cellStyle name="Total 3 7 2 4 5" xfId="22845"/>
    <cellStyle name="Total 3 7 2 4 6" xfId="30302"/>
    <cellStyle name="Total 3 7 2 4 7" xfId="62660"/>
    <cellStyle name="Total 3 7 2 5" xfId="22846"/>
    <cellStyle name="Total 3 7 2 5 2" xfId="22847"/>
    <cellStyle name="Total 3 7 2 5 2 2" xfId="30306"/>
    <cellStyle name="Total 3 7 2 5 3" xfId="22848"/>
    <cellStyle name="Total 3 7 2 5 3 2" xfId="30307"/>
    <cellStyle name="Total 3 7 2 5 4" xfId="22849"/>
    <cellStyle name="Total 3 7 2 5 4 2" xfId="33017"/>
    <cellStyle name="Total 3 7 2 5 5" xfId="22850"/>
    <cellStyle name="Total 3 7 2 5 6" xfId="30305"/>
    <cellStyle name="Total 3 7 2 5 7" xfId="62661"/>
    <cellStyle name="Total 3 7 2 6" xfId="22851"/>
    <cellStyle name="Total 3 7 2 6 2" xfId="22852"/>
    <cellStyle name="Total 3 7 2 6 2 2" xfId="30309"/>
    <cellStyle name="Total 3 7 2 6 3" xfId="22853"/>
    <cellStyle name="Total 3 7 2 6 3 2" xfId="30310"/>
    <cellStyle name="Total 3 7 2 6 4" xfId="22854"/>
    <cellStyle name="Total 3 7 2 6 4 2" xfId="33018"/>
    <cellStyle name="Total 3 7 2 6 5" xfId="30308"/>
    <cellStyle name="Total 3 7 2 7" xfId="22855"/>
    <cellStyle name="Total 3 7 2 7 2" xfId="30311"/>
    <cellStyle name="Total 3 7 2 8" xfId="22856"/>
    <cellStyle name="Total 3 7 2 8 2" xfId="30312"/>
    <cellStyle name="Total 3 7 2 9" xfId="22857"/>
    <cellStyle name="Total 3 7 2 9 2" xfId="30313"/>
    <cellStyle name="Total 3 7 20" xfId="53548"/>
    <cellStyle name="Total 3 7 21" xfId="30280"/>
    <cellStyle name="Total 3 7 22" xfId="62653"/>
    <cellStyle name="Total 3 7 3" xfId="22858"/>
    <cellStyle name="Total 3 7 3 10" xfId="22859"/>
    <cellStyle name="Total 3 7 3 10 2" xfId="41065"/>
    <cellStyle name="Total 3 7 3 11" xfId="22860"/>
    <cellStyle name="Total 3 7 3 11 2" xfId="43552"/>
    <cellStyle name="Total 3 7 3 12" xfId="45206"/>
    <cellStyle name="Total 3 7 3 13" xfId="51791"/>
    <cellStyle name="Total 3 7 3 14" xfId="49324"/>
    <cellStyle name="Total 3 7 3 15" xfId="30314"/>
    <cellStyle name="Total 3 7 3 16" xfId="62662"/>
    <cellStyle name="Total 3 7 3 2" xfId="22861"/>
    <cellStyle name="Total 3 7 3 2 2" xfId="22862"/>
    <cellStyle name="Total 3 7 3 2 3" xfId="22863"/>
    <cellStyle name="Total 3 7 3 2 4" xfId="30315"/>
    <cellStyle name="Total 3 7 3 2 5" xfId="62663"/>
    <cellStyle name="Total 3 7 3 3" xfId="22864"/>
    <cellStyle name="Total 3 7 3 3 2" xfId="22865"/>
    <cellStyle name="Total 3 7 3 3 3" xfId="22866"/>
    <cellStyle name="Total 3 7 3 3 4" xfId="30316"/>
    <cellStyle name="Total 3 7 3 3 5" xfId="62664"/>
    <cellStyle name="Total 3 7 3 4" xfId="22867"/>
    <cellStyle name="Total 3 7 3 4 2" xfId="22868"/>
    <cellStyle name="Total 3 7 3 4 3" xfId="30317"/>
    <cellStyle name="Total 3 7 3 4 4" xfId="62665"/>
    <cellStyle name="Total 3 7 3 5" xfId="22869"/>
    <cellStyle name="Total 3 7 3 5 2" xfId="30318"/>
    <cellStyle name="Total 3 7 3 6" xfId="22870"/>
    <cellStyle name="Total 3 7 3 6 2" xfId="30319"/>
    <cellStyle name="Total 3 7 3 7" xfId="22871"/>
    <cellStyle name="Total 3 7 3 7 2" xfId="30320"/>
    <cellStyle name="Total 3 7 3 8" xfId="22872"/>
    <cellStyle name="Total 3 7 3 8 2" xfId="30321"/>
    <cellStyle name="Total 3 7 3 9" xfId="22873"/>
    <cellStyle name="Total 3 7 3 9 2" xfId="33019"/>
    <cellStyle name="Total 3 7 4" xfId="22874"/>
    <cellStyle name="Total 3 7 4 2" xfId="22875"/>
    <cellStyle name="Total 3 7 4 2 2" xfId="30323"/>
    <cellStyle name="Total 3 7 4 3" xfId="22876"/>
    <cellStyle name="Total 3 7 4 3 2" xfId="30324"/>
    <cellStyle name="Total 3 7 4 4" xfId="22877"/>
    <cellStyle name="Total 3 7 4 4 2" xfId="33020"/>
    <cellStyle name="Total 3 7 4 5" xfId="22878"/>
    <cellStyle name="Total 3 7 4 6" xfId="30322"/>
    <cellStyle name="Total 3 7 4 7" xfId="62666"/>
    <cellStyle name="Total 3 7 5" xfId="22879"/>
    <cellStyle name="Total 3 7 5 2" xfId="22880"/>
    <cellStyle name="Total 3 7 5 2 2" xfId="30326"/>
    <cellStyle name="Total 3 7 5 3" xfId="22881"/>
    <cellStyle name="Total 3 7 5 3 2" xfId="30327"/>
    <cellStyle name="Total 3 7 5 4" xfId="22882"/>
    <cellStyle name="Total 3 7 5 4 2" xfId="33021"/>
    <cellStyle name="Total 3 7 5 5" xfId="22883"/>
    <cellStyle name="Total 3 7 5 6" xfId="30325"/>
    <cellStyle name="Total 3 7 5 7" xfId="62667"/>
    <cellStyle name="Total 3 7 6" xfId="22884"/>
    <cellStyle name="Total 3 7 6 2" xfId="22885"/>
    <cellStyle name="Total 3 7 6 2 2" xfId="30329"/>
    <cellStyle name="Total 3 7 6 3" xfId="22886"/>
    <cellStyle name="Total 3 7 6 3 2" xfId="30330"/>
    <cellStyle name="Total 3 7 6 4" xfId="22887"/>
    <cellStyle name="Total 3 7 6 4 2" xfId="33022"/>
    <cellStyle name="Total 3 7 6 5" xfId="22888"/>
    <cellStyle name="Total 3 7 6 6" xfId="30328"/>
    <cellStyle name="Total 3 7 6 7" xfId="62668"/>
    <cellStyle name="Total 3 7 7" xfId="22889"/>
    <cellStyle name="Total 3 7 7 2" xfId="22890"/>
    <cellStyle name="Total 3 7 7 2 2" xfId="30332"/>
    <cellStyle name="Total 3 7 7 3" xfId="22891"/>
    <cellStyle name="Total 3 7 7 3 2" xfId="30333"/>
    <cellStyle name="Total 3 7 7 4" xfId="22892"/>
    <cellStyle name="Total 3 7 7 4 2" xfId="33023"/>
    <cellStyle name="Total 3 7 7 5" xfId="30331"/>
    <cellStyle name="Total 3 7 8" xfId="22893"/>
    <cellStyle name="Total 3 7 8 2" xfId="30334"/>
    <cellStyle name="Total 3 7 9" xfId="22894"/>
    <cellStyle name="Total 3 7 9 2" xfId="30335"/>
    <cellStyle name="Total 3 8" xfId="22895"/>
    <cellStyle name="Total 3 8 10" xfId="22896"/>
    <cellStyle name="Total 3 8 10 2" xfId="30337"/>
    <cellStyle name="Total 3 8 11" xfId="22897"/>
    <cellStyle name="Total 3 8 11 2" xfId="30338"/>
    <cellStyle name="Total 3 8 12" xfId="22898"/>
    <cellStyle name="Total 3 8 12 2" xfId="30339"/>
    <cellStyle name="Total 3 8 13" xfId="22899"/>
    <cellStyle name="Total 3 8 13 2" xfId="30340"/>
    <cellStyle name="Total 3 8 14" xfId="22900"/>
    <cellStyle name="Total 3 8 14 2" xfId="33024"/>
    <cellStyle name="Total 3 8 15" xfId="22901"/>
    <cellStyle name="Total 3 8 15 2" xfId="41050"/>
    <cellStyle name="Total 3 8 16" xfId="22902"/>
    <cellStyle name="Total 3 8 16 2" xfId="42123"/>
    <cellStyle name="Total 3 8 17" xfId="45191"/>
    <cellStyle name="Total 3 8 18" xfId="50361"/>
    <cellStyle name="Total 3 8 19" xfId="53522"/>
    <cellStyle name="Total 3 8 2" xfId="22903"/>
    <cellStyle name="Total 3 8 2 10" xfId="22904"/>
    <cellStyle name="Total 3 8 2 10 2" xfId="41079"/>
    <cellStyle name="Total 3 8 2 11" xfId="22905"/>
    <cellStyle name="Total 3 8 2 11 2" xfId="44074"/>
    <cellStyle name="Total 3 8 2 12" xfId="45220"/>
    <cellStyle name="Total 3 8 2 13" xfId="52313"/>
    <cellStyle name="Total 3 8 2 14" xfId="53520"/>
    <cellStyle name="Total 3 8 2 15" xfId="30341"/>
    <cellStyle name="Total 3 8 2 16" xfId="62670"/>
    <cellStyle name="Total 3 8 2 2" xfId="22906"/>
    <cellStyle name="Total 3 8 2 2 2" xfId="22907"/>
    <cellStyle name="Total 3 8 2 2 3" xfId="22908"/>
    <cellStyle name="Total 3 8 2 2 4" xfId="30342"/>
    <cellStyle name="Total 3 8 2 2 5" xfId="62671"/>
    <cellStyle name="Total 3 8 2 3" xfId="22909"/>
    <cellStyle name="Total 3 8 2 3 2" xfId="22910"/>
    <cellStyle name="Total 3 8 2 3 3" xfId="22911"/>
    <cellStyle name="Total 3 8 2 3 4" xfId="30343"/>
    <cellStyle name="Total 3 8 2 3 5" xfId="62672"/>
    <cellStyle name="Total 3 8 2 4" xfId="22912"/>
    <cellStyle name="Total 3 8 2 4 2" xfId="22913"/>
    <cellStyle name="Total 3 8 2 4 3" xfId="30344"/>
    <cellStyle name="Total 3 8 2 4 4" xfId="62673"/>
    <cellStyle name="Total 3 8 2 5" xfId="22914"/>
    <cellStyle name="Total 3 8 2 5 2" xfId="30345"/>
    <cellStyle name="Total 3 8 2 6" xfId="22915"/>
    <cellStyle name="Total 3 8 2 6 2" xfId="30346"/>
    <cellStyle name="Total 3 8 2 7" xfId="22916"/>
    <cellStyle name="Total 3 8 2 7 2" xfId="30347"/>
    <cellStyle name="Total 3 8 2 8" xfId="22917"/>
    <cellStyle name="Total 3 8 2 8 2" xfId="30348"/>
    <cellStyle name="Total 3 8 2 9" xfId="22918"/>
    <cellStyle name="Total 3 8 2 9 2" xfId="33025"/>
    <cellStyle name="Total 3 8 20" xfId="30336"/>
    <cellStyle name="Total 3 8 21" xfId="62669"/>
    <cellStyle name="Total 3 8 3" xfId="22919"/>
    <cellStyle name="Total 3 8 3 2" xfId="22920"/>
    <cellStyle name="Total 3 8 3 2 2" xfId="30350"/>
    <cellStyle name="Total 3 8 3 3" xfId="22921"/>
    <cellStyle name="Total 3 8 3 3 2" xfId="30351"/>
    <cellStyle name="Total 3 8 3 4" xfId="22922"/>
    <cellStyle name="Total 3 8 3 4 2" xfId="33026"/>
    <cellStyle name="Total 3 8 3 5" xfId="22923"/>
    <cellStyle name="Total 3 8 3 6" xfId="30349"/>
    <cellStyle name="Total 3 8 3 7" xfId="62674"/>
    <cellStyle name="Total 3 8 4" xfId="22924"/>
    <cellStyle name="Total 3 8 4 2" xfId="22925"/>
    <cellStyle name="Total 3 8 4 2 2" xfId="30353"/>
    <cellStyle name="Total 3 8 4 3" xfId="22926"/>
    <cellStyle name="Total 3 8 4 3 2" xfId="30354"/>
    <cellStyle name="Total 3 8 4 4" xfId="22927"/>
    <cellStyle name="Total 3 8 4 4 2" xfId="33027"/>
    <cellStyle name="Total 3 8 4 5" xfId="22928"/>
    <cellStyle name="Total 3 8 4 6" xfId="30352"/>
    <cellStyle name="Total 3 8 4 7" xfId="62675"/>
    <cellStyle name="Total 3 8 5" xfId="22929"/>
    <cellStyle name="Total 3 8 5 2" xfId="22930"/>
    <cellStyle name="Total 3 8 5 2 2" xfId="30356"/>
    <cellStyle name="Total 3 8 5 3" xfId="22931"/>
    <cellStyle name="Total 3 8 5 3 2" xfId="30357"/>
    <cellStyle name="Total 3 8 5 4" xfId="22932"/>
    <cellStyle name="Total 3 8 5 4 2" xfId="33028"/>
    <cellStyle name="Total 3 8 5 5" xfId="22933"/>
    <cellStyle name="Total 3 8 5 6" xfId="30355"/>
    <cellStyle name="Total 3 8 5 7" xfId="62676"/>
    <cellStyle name="Total 3 8 6" xfId="22934"/>
    <cellStyle name="Total 3 8 6 2" xfId="22935"/>
    <cellStyle name="Total 3 8 6 2 2" xfId="30359"/>
    <cellStyle name="Total 3 8 6 3" xfId="22936"/>
    <cellStyle name="Total 3 8 6 3 2" xfId="30360"/>
    <cellStyle name="Total 3 8 6 4" xfId="22937"/>
    <cellStyle name="Total 3 8 6 4 2" xfId="33029"/>
    <cellStyle name="Total 3 8 6 5" xfId="30358"/>
    <cellStyle name="Total 3 8 7" xfId="22938"/>
    <cellStyle name="Total 3 8 7 2" xfId="30361"/>
    <cellStyle name="Total 3 8 8" xfId="22939"/>
    <cellStyle name="Total 3 8 8 2" xfId="30362"/>
    <cellStyle name="Total 3 8 9" xfId="22940"/>
    <cellStyle name="Total 3 8 9 2" xfId="30363"/>
    <cellStyle name="Total 3 9" xfId="22941"/>
    <cellStyle name="Total 3 9 10" xfId="22942"/>
    <cellStyle name="Total 3 9 10 2" xfId="30365"/>
    <cellStyle name="Total 3 9 11" xfId="22943"/>
    <cellStyle name="Total 3 9 11 2" xfId="30366"/>
    <cellStyle name="Total 3 9 12" xfId="22944"/>
    <cellStyle name="Total 3 9 12 2" xfId="30367"/>
    <cellStyle name="Total 3 9 13" xfId="22945"/>
    <cellStyle name="Total 3 9 13 2" xfId="30368"/>
    <cellStyle name="Total 3 9 14" xfId="22946"/>
    <cellStyle name="Total 3 9 14 2" xfId="33030"/>
    <cellStyle name="Total 3 9 15" xfId="22947"/>
    <cellStyle name="Total 3 9 15 2" xfId="41051"/>
    <cellStyle name="Total 3 9 16" xfId="22948"/>
    <cellStyle name="Total 3 9 16 2" xfId="42124"/>
    <cellStyle name="Total 3 9 17" xfId="45192"/>
    <cellStyle name="Total 3 9 18" xfId="50362"/>
    <cellStyle name="Total 3 9 19" xfId="53516"/>
    <cellStyle name="Total 3 9 2" xfId="22949"/>
    <cellStyle name="Total 3 9 2 10" xfId="22950"/>
    <cellStyle name="Total 3 9 2 10 2" xfId="41080"/>
    <cellStyle name="Total 3 9 2 11" xfId="22951"/>
    <cellStyle name="Total 3 9 2 11 2" xfId="44075"/>
    <cellStyle name="Total 3 9 2 12" xfId="45221"/>
    <cellStyle name="Total 3 9 2 13" xfId="52314"/>
    <cellStyle name="Total 3 9 2 14" xfId="53552"/>
    <cellStyle name="Total 3 9 2 15" xfId="30369"/>
    <cellStyle name="Total 3 9 2 16" xfId="62678"/>
    <cellStyle name="Total 3 9 2 2" xfId="22952"/>
    <cellStyle name="Total 3 9 2 2 2" xfId="22953"/>
    <cellStyle name="Total 3 9 2 2 3" xfId="22954"/>
    <cellStyle name="Total 3 9 2 2 4" xfId="30370"/>
    <cellStyle name="Total 3 9 2 2 5" xfId="62679"/>
    <cellStyle name="Total 3 9 2 3" xfId="22955"/>
    <cellStyle name="Total 3 9 2 3 2" xfId="22956"/>
    <cellStyle name="Total 3 9 2 3 3" xfId="22957"/>
    <cellStyle name="Total 3 9 2 3 4" xfId="30371"/>
    <cellStyle name="Total 3 9 2 3 5" xfId="62680"/>
    <cellStyle name="Total 3 9 2 4" xfId="22958"/>
    <cellStyle name="Total 3 9 2 4 2" xfId="22959"/>
    <cellStyle name="Total 3 9 2 4 3" xfId="30372"/>
    <cellStyle name="Total 3 9 2 4 4" xfId="62681"/>
    <cellStyle name="Total 3 9 2 5" xfId="22960"/>
    <cellStyle name="Total 3 9 2 5 2" xfId="30373"/>
    <cellStyle name="Total 3 9 2 6" xfId="22961"/>
    <cellStyle name="Total 3 9 2 6 2" xfId="30374"/>
    <cellStyle name="Total 3 9 2 7" xfId="22962"/>
    <cellStyle name="Total 3 9 2 7 2" xfId="30375"/>
    <cellStyle name="Total 3 9 2 8" xfId="22963"/>
    <cellStyle name="Total 3 9 2 8 2" xfId="30376"/>
    <cellStyle name="Total 3 9 2 9" xfId="22964"/>
    <cellStyle name="Total 3 9 2 9 2" xfId="33031"/>
    <cellStyle name="Total 3 9 20" xfId="30364"/>
    <cellStyle name="Total 3 9 21" xfId="62677"/>
    <cellStyle name="Total 3 9 3" xfId="22965"/>
    <cellStyle name="Total 3 9 3 2" xfId="22966"/>
    <cellStyle name="Total 3 9 3 2 2" xfId="30378"/>
    <cellStyle name="Total 3 9 3 3" xfId="22967"/>
    <cellStyle name="Total 3 9 3 3 2" xfId="30379"/>
    <cellStyle name="Total 3 9 3 4" xfId="22968"/>
    <cellStyle name="Total 3 9 3 4 2" xfId="33032"/>
    <cellStyle name="Total 3 9 3 5" xfId="22969"/>
    <cellStyle name="Total 3 9 3 6" xfId="30377"/>
    <cellStyle name="Total 3 9 3 7" xfId="62682"/>
    <cellStyle name="Total 3 9 4" xfId="22970"/>
    <cellStyle name="Total 3 9 4 2" xfId="22971"/>
    <cellStyle name="Total 3 9 4 2 2" xfId="30381"/>
    <cellStyle name="Total 3 9 4 3" xfId="22972"/>
    <cellStyle name="Total 3 9 4 3 2" xfId="30382"/>
    <cellStyle name="Total 3 9 4 4" xfId="22973"/>
    <cellStyle name="Total 3 9 4 4 2" xfId="33033"/>
    <cellStyle name="Total 3 9 4 5" xfId="22974"/>
    <cellStyle name="Total 3 9 4 6" xfId="30380"/>
    <cellStyle name="Total 3 9 4 7" xfId="62683"/>
    <cellStyle name="Total 3 9 5" xfId="22975"/>
    <cellStyle name="Total 3 9 5 2" xfId="22976"/>
    <cellStyle name="Total 3 9 5 2 2" xfId="30384"/>
    <cellStyle name="Total 3 9 5 3" xfId="22977"/>
    <cellStyle name="Total 3 9 5 3 2" xfId="30385"/>
    <cellStyle name="Total 3 9 5 4" xfId="22978"/>
    <cellStyle name="Total 3 9 5 4 2" xfId="33034"/>
    <cellStyle name="Total 3 9 5 5" xfId="22979"/>
    <cellStyle name="Total 3 9 5 6" xfId="30383"/>
    <cellStyle name="Total 3 9 5 7" xfId="62684"/>
    <cellStyle name="Total 3 9 6" xfId="22980"/>
    <cellStyle name="Total 3 9 6 2" xfId="22981"/>
    <cellStyle name="Total 3 9 6 2 2" xfId="30387"/>
    <cellStyle name="Total 3 9 6 3" xfId="22982"/>
    <cellStyle name="Total 3 9 6 3 2" xfId="30388"/>
    <cellStyle name="Total 3 9 6 4" xfId="22983"/>
    <cellStyle name="Total 3 9 6 4 2" xfId="33035"/>
    <cellStyle name="Total 3 9 6 5" xfId="30386"/>
    <cellStyle name="Total 3 9 7" xfId="22984"/>
    <cellStyle name="Total 3 9 7 2" xfId="30389"/>
    <cellStyle name="Total 3 9 8" xfId="22985"/>
    <cellStyle name="Total 3 9 8 2" xfId="30390"/>
    <cellStyle name="Total 3 9 9" xfId="22986"/>
    <cellStyle name="Total 3 9 9 2" xfId="30391"/>
    <cellStyle name="Total 4" xfId="22987"/>
    <cellStyle name="Total 4 10" xfId="22988"/>
    <cellStyle name="Total 4 11" xfId="30392"/>
    <cellStyle name="Total 4 12" xfId="62685"/>
    <cellStyle name="Total 4 2" xfId="22989"/>
    <cellStyle name="Total 4 2 2" xfId="22990"/>
    <cellStyle name="Total 4 2 2 2" xfId="30394"/>
    <cellStyle name="Total 4 2 3" xfId="22991"/>
    <cellStyle name="Total 4 2 3 2" xfId="30395"/>
    <cellStyle name="Total 4 2 4" xfId="22992"/>
    <cellStyle name="Total 4 2 4 2" xfId="33037"/>
    <cellStyle name="Total 4 2 5" xfId="30393"/>
    <cellStyle name="Total 4 3" xfId="22993"/>
    <cellStyle name="Total 4 3 2" xfId="22994"/>
    <cellStyle name="Total 4 3 2 2" xfId="30397"/>
    <cellStyle name="Total 4 3 3" xfId="22995"/>
    <cellStyle name="Total 4 3 3 2" xfId="30398"/>
    <cellStyle name="Total 4 3 4" xfId="22996"/>
    <cellStyle name="Total 4 3 4 2" xfId="33038"/>
    <cellStyle name="Total 4 3 5" xfId="30396"/>
    <cellStyle name="Total 4 4" xfId="22997"/>
    <cellStyle name="Total 4 4 2" xfId="22998"/>
    <cellStyle name="Total 4 4 2 2" xfId="30400"/>
    <cellStyle name="Total 4 4 3" xfId="22999"/>
    <cellStyle name="Total 4 4 3 2" xfId="30401"/>
    <cellStyle name="Total 4 4 4" xfId="23000"/>
    <cellStyle name="Total 4 4 4 2" xfId="33039"/>
    <cellStyle name="Total 4 4 5" xfId="30399"/>
    <cellStyle name="Total 4 5" xfId="23001"/>
    <cellStyle name="Total 4 5 2" xfId="30402"/>
    <cellStyle name="Total 4 6" xfId="23002"/>
    <cellStyle name="Total 4 6 2" xfId="30403"/>
    <cellStyle name="Total 4 7" xfId="23003"/>
    <cellStyle name="Total 4 7 2" xfId="30404"/>
    <cellStyle name="Total 4 8" xfId="23004"/>
    <cellStyle name="Total 4 8 2" xfId="33036"/>
    <cellStyle name="Total 4 9" xfId="23005"/>
    <cellStyle name="Total 4 9 2" xfId="34186"/>
    <cellStyle name="Total 5" xfId="23006"/>
    <cellStyle name="Total 5 2" xfId="23007"/>
    <cellStyle name="Total 5 2 2" xfId="30406"/>
    <cellStyle name="Total 5 3" xfId="23008"/>
    <cellStyle name="Total 5 3 2" xfId="30407"/>
    <cellStyle name="Total 5 4" xfId="23009"/>
    <cellStyle name="Total 5 4 2" xfId="33040"/>
    <cellStyle name="Total 5 5" xfId="30405"/>
    <cellStyle name="Total 5 6" xfId="62484"/>
    <cellStyle name="Total 6" xfId="23010"/>
    <cellStyle name="Total 6 2" xfId="23011"/>
    <cellStyle name="Total 6 2 2" xfId="30409"/>
    <cellStyle name="Total 6 3" xfId="23012"/>
    <cellStyle name="Total 6 3 2" xfId="30410"/>
    <cellStyle name="Total 6 4" xfId="23013"/>
    <cellStyle name="Total 6 4 2" xfId="33041"/>
    <cellStyle name="Total 6 5" xfId="30408"/>
    <cellStyle name="Total 7" xfId="23014"/>
    <cellStyle name="Total 7 2" xfId="23015"/>
    <cellStyle name="Total 7 2 2" xfId="30412"/>
    <cellStyle name="Total 7 3" xfId="23016"/>
    <cellStyle name="Total 7 3 2" xfId="30413"/>
    <cellStyle name="Total 7 4" xfId="23017"/>
    <cellStyle name="Total 7 4 2" xfId="33042"/>
    <cellStyle name="Total 7 5" xfId="30411"/>
    <cellStyle name="Total 8" xfId="23018"/>
    <cellStyle name="Total 8 2" xfId="23019"/>
    <cellStyle name="Total 8 2 2" xfId="30415"/>
    <cellStyle name="Total 8 3" xfId="23020"/>
    <cellStyle name="Total 8 3 2" xfId="30416"/>
    <cellStyle name="Total 8 4" xfId="23021"/>
    <cellStyle name="Total 8 4 2" xfId="33043"/>
    <cellStyle name="Total 8 5" xfId="30414"/>
    <cellStyle name="Total 9" xfId="23022"/>
    <cellStyle name="Total 9 2" xfId="23023"/>
    <cellStyle name="Total 9 2 2" xfId="30418"/>
    <cellStyle name="Total 9 3" xfId="23024"/>
    <cellStyle name="Total 9 3 2" xfId="30419"/>
    <cellStyle name="Total 9 4" xfId="23025"/>
    <cellStyle name="Total 9 4 2" xfId="33044"/>
    <cellStyle name="Total 9 5" xfId="30417"/>
    <cellStyle name="Warning Text" xfId="14" builtinId="11" customBuiltin="1"/>
    <cellStyle name="Warning Text 2" xfId="23027"/>
    <cellStyle name="Warning Text 2 2" xfId="23028"/>
    <cellStyle name="Warning Text 2 2 2" xfId="30422"/>
    <cellStyle name="Warning Text 2 3" xfId="23029"/>
    <cellStyle name="Warning Text 2 3 2" xfId="30423"/>
    <cellStyle name="Warning Text 2 4" xfId="23030"/>
    <cellStyle name="Warning Text 2 4 2" xfId="33045"/>
    <cellStyle name="Warning Text 2 5" xfId="23031"/>
    <cellStyle name="Warning Text 2 6" xfId="30421"/>
    <cellStyle name="Warning Text 2 7" xfId="62687"/>
    <cellStyle name="Warning Text 3" xfId="23032"/>
    <cellStyle name="Warning Text 3 2" xfId="30424"/>
    <cellStyle name="Warning Text 3 3" xfId="62686"/>
    <cellStyle name="Warning Text 4" xfId="23033"/>
    <cellStyle name="Warning Text 4 2" xfId="30425"/>
    <cellStyle name="Warning Text 5" xfId="23034"/>
    <cellStyle name="Warning Text 5 2" xfId="30420"/>
    <cellStyle name="Warning Text 6" xfId="23049"/>
    <cellStyle name="Warning Text 7" xfId="230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'Weir Formula Data'!$AB$9406</c:f>
              <c:strCache>
                <c:ptCount val="1"/>
                <c:pt idx="0">
                  <c:v>Goolwa flow (ML/day)</c:v>
                </c:pt>
              </c:strCache>
            </c:strRef>
          </c:tx>
          <c:marker>
            <c:symbol val="none"/>
          </c:marker>
          <c:val>
            <c:numRef>
              <c:f>'Weir Formula Data'!$AB$9407:$AB$10260</c:f>
              <c:numCache>
                <c:formatCode>General</c:formatCode>
                <c:ptCount val="854"/>
                <c:pt idx="0">
                  <c:v>1946.4969670957928</c:v>
                </c:pt>
                <c:pt idx="1">
                  <c:v>8087.9630990590167</c:v>
                </c:pt>
                <c:pt idx="2">
                  <c:v>8113.4674410248108</c:v>
                </c:pt>
                <c:pt idx="3">
                  <c:v>6892.6826214226294</c:v>
                </c:pt>
                <c:pt idx="4">
                  <c:v>6639.226183622518</c:v>
                </c:pt>
                <c:pt idx="5">
                  <c:v>6652.0444608191056</c:v>
                </c:pt>
                <c:pt idx="6">
                  <c:v>5928.5588159717072</c:v>
                </c:pt>
                <c:pt idx="7">
                  <c:v>6569.285198609251</c:v>
                </c:pt>
                <c:pt idx="8">
                  <c:v>7456.8660335010536</c:v>
                </c:pt>
                <c:pt idx="9">
                  <c:v>8476.9603963414138</c:v>
                </c:pt>
                <c:pt idx="10">
                  <c:v>8946.0445257329011</c:v>
                </c:pt>
                <c:pt idx="11">
                  <c:v>10631.534347236784</c:v>
                </c:pt>
                <c:pt idx="12">
                  <c:v>11456.411047059468</c:v>
                </c:pt>
                <c:pt idx="13">
                  <c:v>14409.554307044124</c:v>
                </c:pt>
                <c:pt idx="14">
                  <c:v>3585.3507111622998</c:v>
                </c:pt>
                <c:pt idx="15">
                  <c:v>8257.0102492474507</c:v>
                </c:pt>
                <c:pt idx="16">
                  <c:v>13445.381413812367</c:v>
                </c:pt>
                <c:pt idx="17">
                  <c:v>14892.561257277741</c:v>
                </c:pt>
                <c:pt idx="18">
                  <c:v>16609.174565538502</c:v>
                </c:pt>
                <c:pt idx="19">
                  <c:v>17313.799136751328</c:v>
                </c:pt>
                <c:pt idx="20">
                  <c:v>17200.377713804111</c:v>
                </c:pt>
                <c:pt idx="21">
                  <c:v>16148.440598784555</c:v>
                </c:pt>
                <c:pt idx="22">
                  <c:v>13378.958791574725</c:v>
                </c:pt>
                <c:pt idx="23">
                  <c:v>15793.168555584778</c:v>
                </c:pt>
                <c:pt idx="24">
                  <c:v>15868.976409318804</c:v>
                </c:pt>
                <c:pt idx="25">
                  <c:v>14968.765358551929</c:v>
                </c:pt>
                <c:pt idx="26">
                  <c:v>14859.396330418216</c:v>
                </c:pt>
                <c:pt idx="27">
                  <c:v>18408.299170877748</c:v>
                </c:pt>
                <c:pt idx="28">
                  <c:v>14946.147935914267</c:v>
                </c:pt>
                <c:pt idx="29">
                  <c:v>9518.3416649140327</c:v>
                </c:pt>
                <c:pt idx="30">
                  <c:v>10319.750493307427</c:v>
                </c:pt>
                <c:pt idx="31">
                  <c:v>14284.624416514698</c:v>
                </c:pt>
                <c:pt idx="32">
                  <c:v>15965.401780077562</c:v>
                </c:pt>
                <c:pt idx="33">
                  <c:v>17384.318543448058</c:v>
                </c:pt>
                <c:pt idx="34">
                  <c:v>18527.712341287122</c:v>
                </c:pt>
                <c:pt idx="35">
                  <c:v>19940.765545111586</c:v>
                </c:pt>
                <c:pt idx="36">
                  <c:v>19595.249558983502</c:v>
                </c:pt>
                <c:pt idx="37">
                  <c:v>13902.421626797808</c:v>
                </c:pt>
                <c:pt idx="38">
                  <c:v>11924.886265632747</c:v>
                </c:pt>
                <c:pt idx="39">
                  <c:v>12368.58642098601</c:v>
                </c:pt>
                <c:pt idx="40">
                  <c:v>12147.268777407156</c:v>
                </c:pt>
                <c:pt idx="41">
                  <c:v>9842.3286807970708</c:v>
                </c:pt>
                <c:pt idx="42">
                  <c:v>9090.9328777223582</c:v>
                </c:pt>
                <c:pt idx="43">
                  <c:v>9016.2989401309569</c:v>
                </c:pt>
                <c:pt idx="44">
                  <c:v>10261.944462165229</c:v>
                </c:pt>
                <c:pt idx="45">
                  <c:v>10715.930116835149</c:v>
                </c:pt>
                <c:pt idx="46">
                  <c:v>10842.276591701515</c:v>
                </c:pt>
                <c:pt idx="47">
                  <c:v>10208.054645500994</c:v>
                </c:pt>
                <c:pt idx="48">
                  <c:v>8374.1792256404042</c:v>
                </c:pt>
                <c:pt idx="49">
                  <c:v>10122.974344995422</c:v>
                </c:pt>
                <c:pt idx="50">
                  <c:v>11168.140040197399</c:v>
                </c:pt>
                <c:pt idx="51">
                  <c:v>11522.495566611937</c:v>
                </c:pt>
                <c:pt idx="52">
                  <c:v>11752.304177135902</c:v>
                </c:pt>
                <c:pt idx="53">
                  <c:v>11689.072017858403</c:v>
                </c:pt>
                <c:pt idx="54">
                  <c:v>10277.026300406702</c:v>
                </c:pt>
                <c:pt idx="55">
                  <c:v>8301.6096090531919</c:v>
                </c:pt>
                <c:pt idx="56">
                  <c:v>11078.116641813598</c:v>
                </c:pt>
                <c:pt idx="57">
                  <c:v>8777.0541072209417</c:v>
                </c:pt>
                <c:pt idx="58">
                  <c:v>8645.0888497405267</c:v>
                </c:pt>
                <c:pt idx="59">
                  <c:v>13002.715546441454</c:v>
                </c:pt>
                <c:pt idx="60">
                  <c:v>15958.866708883603</c:v>
                </c:pt>
                <c:pt idx="61">
                  <c:v>20044.717309584383</c:v>
                </c:pt>
                <c:pt idx="62">
                  <c:v>20138.727034721414</c:v>
                </c:pt>
                <c:pt idx="63">
                  <c:v>22443.334301419371</c:v>
                </c:pt>
                <c:pt idx="64">
                  <c:v>21172.231890088395</c:v>
                </c:pt>
                <c:pt idx="65">
                  <c:v>16612.986487011116</c:v>
                </c:pt>
                <c:pt idx="66">
                  <c:v>15628.623805856983</c:v>
                </c:pt>
                <c:pt idx="67">
                  <c:v>16029.778420803845</c:v>
                </c:pt>
                <c:pt idx="68">
                  <c:v>15774.932076623156</c:v>
                </c:pt>
                <c:pt idx="69">
                  <c:v>14111.701391940867</c:v>
                </c:pt>
                <c:pt idx="70">
                  <c:v>10592.388327269371</c:v>
                </c:pt>
                <c:pt idx="71">
                  <c:v>2215.6582216065081</c:v>
                </c:pt>
                <c:pt idx="72">
                  <c:v>7515.5570231752545</c:v>
                </c:pt>
                <c:pt idx="73">
                  <c:v>15183.678356952589</c:v>
                </c:pt>
                <c:pt idx="74">
                  <c:v>18655.666804107201</c:v>
                </c:pt>
                <c:pt idx="75">
                  <c:v>13214.757481328126</c:v>
                </c:pt>
                <c:pt idx="76">
                  <c:v>13329.379987873852</c:v>
                </c:pt>
                <c:pt idx="77">
                  <c:v>11132.57846561473</c:v>
                </c:pt>
                <c:pt idx="78">
                  <c:v>7190.1475192681128</c:v>
                </c:pt>
                <c:pt idx="79">
                  <c:v>-5497.6472299739653</c:v>
                </c:pt>
                <c:pt idx="80">
                  <c:v>10147.791195852578</c:v>
                </c:pt>
                <c:pt idx="81">
                  <c:v>14483.725790457929</c:v>
                </c:pt>
                <c:pt idx="82">
                  <c:v>17016.960040133916</c:v>
                </c:pt>
                <c:pt idx="83">
                  <c:v>16622.057582160651</c:v>
                </c:pt>
                <c:pt idx="84">
                  <c:v>18771.245900490459</c:v>
                </c:pt>
                <c:pt idx="85">
                  <c:v>15631.32960065362</c:v>
                </c:pt>
                <c:pt idx="86">
                  <c:v>14350.001108121758</c:v>
                </c:pt>
                <c:pt idx="87">
                  <c:v>15263.445432719405</c:v>
                </c:pt>
                <c:pt idx="88">
                  <c:v>18216.747951044421</c:v>
                </c:pt>
                <c:pt idx="89">
                  <c:v>16213.616077606752</c:v>
                </c:pt>
                <c:pt idx="90">
                  <c:v>16590.172251919794</c:v>
                </c:pt>
                <c:pt idx="91">
                  <c:v>12591.82568902811</c:v>
                </c:pt>
                <c:pt idx="92">
                  <c:v>17862.233461885397</c:v>
                </c:pt>
                <c:pt idx="93">
                  <c:v>20104.810465867606</c:v>
                </c:pt>
                <c:pt idx="94">
                  <c:v>19754.166599408156</c:v>
                </c:pt>
                <c:pt idx="95">
                  <c:v>21642.913902269851</c:v>
                </c:pt>
                <c:pt idx="96">
                  <c:v>19737.589276715578</c:v>
                </c:pt>
                <c:pt idx="97">
                  <c:v>20550.403555621418</c:v>
                </c:pt>
                <c:pt idx="98">
                  <c:v>16886.972295331208</c:v>
                </c:pt>
                <c:pt idx="99">
                  <c:v>14234.103210043922</c:v>
                </c:pt>
                <c:pt idx="100">
                  <c:v>18944.308474543519</c:v>
                </c:pt>
                <c:pt idx="101">
                  <c:v>19198.08735653121</c:v>
                </c:pt>
                <c:pt idx="102">
                  <c:v>16697.699970233556</c:v>
                </c:pt>
                <c:pt idx="103">
                  <c:v>13367.307970390768</c:v>
                </c:pt>
                <c:pt idx="104">
                  <c:v>11242.128687547769</c:v>
                </c:pt>
                <c:pt idx="105">
                  <c:v>10679.901941718746</c:v>
                </c:pt>
                <c:pt idx="106">
                  <c:v>11023.729606853256</c:v>
                </c:pt>
                <c:pt idx="107">
                  <c:v>7650.8733835617668</c:v>
                </c:pt>
                <c:pt idx="108">
                  <c:v>5206.3809060196736</c:v>
                </c:pt>
                <c:pt idx="109">
                  <c:v>6739.6304458675259</c:v>
                </c:pt>
                <c:pt idx="110">
                  <c:v>9833.4897898667423</c:v>
                </c:pt>
                <c:pt idx="111">
                  <c:v>10909.976974901254</c:v>
                </c:pt>
                <c:pt idx="112">
                  <c:v>6972.3085553513683</c:v>
                </c:pt>
                <c:pt idx="113">
                  <c:v>9867.2079856053551</c:v>
                </c:pt>
                <c:pt idx="114">
                  <c:v>12212.990736786674</c:v>
                </c:pt>
                <c:pt idx="115">
                  <c:v>10368.466527886792</c:v>
                </c:pt>
                <c:pt idx="116">
                  <c:v>10743.372947589723</c:v>
                </c:pt>
                <c:pt idx="117">
                  <c:v>7693.9398757921217</c:v>
                </c:pt>
                <c:pt idx="118">
                  <c:v>7725.5989240960325</c:v>
                </c:pt>
                <c:pt idx="119">
                  <c:v>7348.6781309785565</c:v>
                </c:pt>
                <c:pt idx="120">
                  <c:v>9827.5838414235277</c:v>
                </c:pt>
                <c:pt idx="121">
                  <c:v>10004.995351549045</c:v>
                </c:pt>
                <c:pt idx="122">
                  <c:v>8005.9495105251299</c:v>
                </c:pt>
                <c:pt idx="123">
                  <c:v>6638.369448497765</c:v>
                </c:pt>
                <c:pt idx="124">
                  <c:v>10261.567604604783</c:v>
                </c:pt>
                <c:pt idx="125">
                  <c:v>12369.08196326333</c:v>
                </c:pt>
                <c:pt idx="126">
                  <c:v>6953.1120305158738</c:v>
                </c:pt>
                <c:pt idx="127">
                  <c:v>4756.2803383465571</c:v>
                </c:pt>
                <c:pt idx="128">
                  <c:v>9019.6802651481266</c:v>
                </c:pt>
                <c:pt idx="129">
                  <c:v>17070.438256447207</c:v>
                </c:pt>
                <c:pt idx="130">
                  <c:v>25391.883261712879</c:v>
                </c:pt>
                <c:pt idx="131">
                  <c:v>20186.470364337918</c:v>
                </c:pt>
                <c:pt idx="132">
                  <c:v>12280.470763271347</c:v>
                </c:pt>
                <c:pt idx="133">
                  <c:v>9542.8237565655745</c:v>
                </c:pt>
                <c:pt idx="134">
                  <c:v>13483.507612778374</c:v>
                </c:pt>
                <c:pt idx="135">
                  <c:v>15048.94352582031</c:v>
                </c:pt>
                <c:pt idx="136">
                  <c:v>15597.804495073638</c:v>
                </c:pt>
                <c:pt idx="137">
                  <c:v>8043.4185619201044</c:v>
                </c:pt>
                <c:pt idx="138">
                  <c:v>7453.257153771935</c:v>
                </c:pt>
                <c:pt idx="139">
                  <c:v>17052.319824184528</c:v>
                </c:pt>
                <c:pt idx="140">
                  <c:v>10330.014504588387</c:v>
                </c:pt>
                <c:pt idx="141">
                  <c:v>7789.3692447555113</c:v>
                </c:pt>
                <c:pt idx="142">
                  <c:v>5095.5913439577625</c:v>
                </c:pt>
                <c:pt idx="143">
                  <c:v>14251.889351980888</c:v>
                </c:pt>
                <c:pt idx="144">
                  <c:v>23161.598538370356</c:v>
                </c:pt>
                <c:pt idx="145">
                  <c:v>23934.078838882004</c:v>
                </c:pt>
                <c:pt idx="146">
                  <c:v>19406.180548465578</c:v>
                </c:pt>
                <c:pt idx="147">
                  <c:v>18950.587362594924</c:v>
                </c:pt>
                <c:pt idx="148">
                  <c:v>19246.864098879545</c:v>
                </c:pt>
                <c:pt idx="149">
                  <c:v>16492.013664214868</c:v>
                </c:pt>
                <c:pt idx="150">
                  <c:v>18700.957558865884</c:v>
                </c:pt>
                <c:pt idx="151">
                  <c:v>16821.776758266406</c:v>
                </c:pt>
                <c:pt idx="152">
                  <c:v>23455.527054811202</c:v>
                </c:pt>
                <c:pt idx="153">
                  <c:v>18296.965503158572</c:v>
                </c:pt>
                <c:pt idx="154">
                  <c:v>14215.249523505072</c:v>
                </c:pt>
                <c:pt idx="155">
                  <c:v>15441.995958403128</c:v>
                </c:pt>
                <c:pt idx="156">
                  <c:v>11477.850637713953</c:v>
                </c:pt>
                <c:pt idx="157">
                  <c:v>8427.4462265902384</c:v>
                </c:pt>
                <c:pt idx="158">
                  <c:v>6821.5018536765056</c:v>
                </c:pt>
                <c:pt idx="159">
                  <c:v>4603.7357843929749</c:v>
                </c:pt>
                <c:pt idx="160">
                  <c:v>11104.906854910856</c:v>
                </c:pt>
                <c:pt idx="161">
                  <c:v>12196.489500392712</c:v>
                </c:pt>
                <c:pt idx="162">
                  <c:v>6769.2281602968433</c:v>
                </c:pt>
                <c:pt idx="163">
                  <c:v>8873.616509555095</c:v>
                </c:pt>
                <c:pt idx="164">
                  <c:v>16123.009026852853</c:v>
                </c:pt>
                <c:pt idx="165">
                  <c:v>11924.136922614935</c:v>
                </c:pt>
                <c:pt idx="166">
                  <c:v>12164.19907705966</c:v>
                </c:pt>
                <c:pt idx="167">
                  <c:v>13012.918728172981</c:v>
                </c:pt>
                <c:pt idx="168">
                  <c:v>12898.961774684891</c:v>
                </c:pt>
                <c:pt idx="169">
                  <c:v>9468.4513311412993</c:v>
                </c:pt>
                <c:pt idx="170">
                  <c:v>9056.8108152012774</c:v>
                </c:pt>
                <c:pt idx="171">
                  <c:v>-75.345906581307403</c:v>
                </c:pt>
                <c:pt idx="172">
                  <c:v>2503.7348295074016</c:v>
                </c:pt>
                <c:pt idx="173">
                  <c:v>-3801.0923600744914</c:v>
                </c:pt>
                <c:pt idx="174">
                  <c:v>4557.3041654954113</c:v>
                </c:pt>
                <c:pt idx="175">
                  <c:v>11447.361826105265</c:v>
                </c:pt>
                <c:pt idx="176">
                  <c:v>16354.261202150004</c:v>
                </c:pt>
                <c:pt idx="177">
                  <c:v>16107.788667492479</c:v>
                </c:pt>
                <c:pt idx="178">
                  <c:v>14472.000615300865</c:v>
                </c:pt>
                <c:pt idx="179">
                  <c:v>14426.49371836114</c:v>
                </c:pt>
                <c:pt idx="180">
                  <c:v>6759.8466395694413</c:v>
                </c:pt>
                <c:pt idx="181">
                  <c:v>18493.113771515295</c:v>
                </c:pt>
                <c:pt idx="182">
                  <c:v>12341.589409027516</c:v>
                </c:pt>
                <c:pt idx="183">
                  <c:v>17612.552545837454</c:v>
                </c:pt>
                <c:pt idx="184">
                  <c:v>22260.816635977026</c:v>
                </c:pt>
                <c:pt idx="185">
                  <c:v>24564.289312208188</c:v>
                </c:pt>
                <c:pt idx="186">
                  <c:v>24758.593102966141</c:v>
                </c:pt>
                <c:pt idx="187">
                  <c:v>26359.333341753336</c:v>
                </c:pt>
                <c:pt idx="188">
                  <c:v>30234.997089640612</c:v>
                </c:pt>
                <c:pt idx="189">
                  <c:v>34398.735952945906</c:v>
                </c:pt>
                <c:pt idx="190">
                  <c:v>42049.411611000753</c:v>
                </c:pt>
                <c:pt idx="191">
                  <c:v>49717.09039893435</c:v>
                </c:pt>
                <c:pt idx="192">
                  <c:v>47934.04628128733</c:v>
                </c:pt>
                <c:pt idx="193">
                  <c:v>45756.818320387138</c:v>
                </c:pt>
                <c:pt idx="194">
                  <c:v>41660.419626790259</c:v>
                </c:pt>
                <c:pt idx="195">
                  <c:v>44172.725730704391</c:v>
                </c:pt>
                <c:pt idx="196">
                  <c:v>44247.9400666484</c:v>
                </c:pt>
                <c:pt idx="197">
                  <c:v>39835.7980266983</c:v>
                </c:pt>
                <c:pt idx="198">
                  <c:v>39368.810893551141</c:v>
                </c:pt>
                <c:pt idx="199">
                  <c:v>40971.467888021958</c:v>
                </c:pt>
                <c:pt idx="200">
                  <c:v>42357.513955186041</c:v>
                </c:pt>
                <c:pt idx="201">
                  <c:v>49841.812288608984</c:v>
                </c:pt>
                <c:pt idx="202">
                  <c:v>51122.379780307274</c:v>
                </c:pt>
                <c:pt idx="203">
                  <c:v>51581.637743213665</c:v>
                </c:pt>
                <c:pt idx="204">
                  <c:v>50142.365400567724</c:v>
                </c:pt>
                <c:pt idx="205">
                  <c:v>47086.676126586884</c:v>
                </c:pt>
                <c:pt idx="206">
                  <c:v>41845.55809436152</c:v>
                </c:pt>
                <c:pt idx="207">
                  <c:v>39299.000099290737</c:v>
                </c:pt>
                <c:pt idx="208">
                  <c:v>39735.790400564976</c:v>
                </c:pt>
                <c:pt idx="209">
                  <c:v>39936.392409739012</c:v>
                </c:pt>
                <c:pt idx="210">
                  <c:v>40914.779662893765</c:v>
                </c:pt>
                <c:pt idx="211">
                  <c:v>44785.62829285222</c:v>
                </c:pt>
                <c:pt idx="212">
                  <c:v>84324.3603195818</c:v>
                </c:pt>
                <c:pt idx="213">
                  <c:v>83939.377096089607</c:v>
                </c:pt>
                <c:pt idx="214">
                  <c:v>79091.518976522668</c:v>
                </c:pt>
                <c:pt idx="215">
                  <c:v>74132.036117924756</c:v>
                </c:pt>
                <c:pt idx="216">
                  <c:v>73405.549144644232</c:v>
                </c:pt>
                <c:pt idx="217">
                  <c:v>27033.322496604378</c:v>
                </c:pt>
                <c:pt idx="218">
                  <c:v>-2655.8598865224762</c:v>
                </c:pt>
                <c:pt idx="219">
                  <c:v>-4789.2518727753422</c:v>
                </c:pt>
                <c:pt idx="220">
                  <c:v>-4592.8889643267521</c:v>
                </c:pt>
                <c:pt idx="221">
                  <c:v>-3564.2376342557623</c:v>
                </c:pt>
                <c:pt idx="222">
                  <c:v>-3812.5433015287485</c:v>
                </c:pt>
                <c:pt idx="223">
                  <c:v>-5272.8664840198253</c:v>
                </c:pt>
                <c:pt idx="224">
                  <c:v>-6076.5391514974863</c:v>
                </c:pt>
                <c:pt idx="225">
                  <c:v>-7870.2385100915481</c:v>
                </c:pt>
                <c:pt idx="226">
                  <c:v>-8684.1290267176155</c:v>
                </c:pt>
                <c:pt idx="227">
                  <c:v>-9379.3559780872038</c:v>
                </c:pt>
                <c:pt idx="228">
                  <c:v>-10693.910216803679</c:v>
                </c:pt>
                <c:pt idx="229">
                  <c:v>-13042.794942713736</c:v>
                </c:pt>
                <c:pt idx="230">
                  <c:v>-13567.4410570243</c:v>
                </c:pt>
                <c:pt idx="231">
                  <c:v>-15174.335964950697</c:v>
                </c:pt>
                <c:pt idx="232">
                  <c:v>-15677.660841361025</c:v>
                </c:pt>
                <c:pt idx="233">
                  <c:v>-20598.69985811476</c:v>
                </c:pt>
                <c:pt idx="234">
                  <c:v>-20329.11872496011</c:v>
                </c:pt>
                <c:pt idx="235">
                  <c:v>-20740.2098824819</c:v>
                </c:pt>
                <c:pt idx="236">
                  <c:v>-20906.557321998462</c:v>
                </c:pt>
                <c:pt idx="237">
                  <c:v>-20195.442655441242</c:v>
                </c:pt>
                <c:pt idx="238">
                  <c:v>-8553.5389165094748</c:v>
                </c:pt>
                <c:pt idx="239">
                  <c:v>15055.371820652443</c:v>
                </c:pt>
                <c:pt idx="240">
                  <c:v>14798.572913208094</c:v>
                </c:pt>
                <c:pt idx="241">
                  <c:v>15189.181263893584</c:v>
                </c:pt>
                <c:pt idx="242">
                  <c:v>14949.585069502269</c:v>
                </c:pt>
                <c:pt idx="243">
                  <c:v>5720.827667443642</c:v>
                </c:pt>
                <c:pt idx="244">
                  <c:v>4742.0590903779657</c:v>
                </c:pt>
                <c:pt idx="245">
                  <c:v>2357.6168267769663</c:v>
                </c:pt>
                <c:pt idx="246">
                  <c:v>739.24817068212928</c:v>
                </c:pt>
                <c:pt idx="247">
                  <c:v>-4959.733655046105</c:v>
                </c:pt>
                <c:pt idx="248">
                  <c:v>5945.8182321622653</c:v>
                </c:pt>
                <c:pt idx="249">
                  <c:v>4166.1956999358808</c:v>
                </c:pt>
                <c:pt idx="250">
                  <c:v>12679.64466916566</c:v>
                </c:pt>
                <c:pt idx="251">
                  <c:v>15033.067698107561</c:v>
                </c:pt>
                <c:pt idx="252">
                  <c:v>15630.15139919027</c:v>
                </c:pt>
                <c:pt idx="253">
                  <c:v>16488.474068285381</c:v>
                </c:pt>
                <c:pt idx="254">
                  <c:v>10489.469290360506</c:v>
                </c:pt>
                <c:pt idx="255">
                  <c:v>10583.14890055212</c:v>
                </c:pt>
                <c:pt idx="256">
                  <c:v>10133.091538171395</c:v>
                </c:pt>
                <c:pt idx="257">
                  <c:v>11086.62760871838</c:v>
                </c:pt>
                <c:pt idx="258">
                  <c:v>4004.0039601989542</c:v>
                </c:pt>
                <c:pt idx="259">
                  <c:v>-2226.2033102984838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13700.310490189198</c:v>
                </c:pt>
                <c:pt idx="269">
                  <c:v>15943.152845052273</c:v>
                </c:pt>
                <c:pt idx="270">
                  <c:v>17416.966217124591</c:v>
                </c:pt>
                <c:pt idx="271">
                  <c:v>18194.429224830139</c:v>
                </c:pt>
                <c:pt idx="272">
                  <c:v>17942.144000661501</c:v>
                </c:pt>
                <c:pt idx="273">
                  <c:v>13827.927517857055</c:v>
                </c:pt>
                <c:pt idx="274">
                  <c:v>10651.156600674727</c:v>
                </c:pt>
                <c:pt idx="275">
                  <c:v>5523.8610120931426</c:v>
                </c:pt>
                <c:pt idx="276">
                  <c:v>-8173.5824576291643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6562.8710517103309</c:v>
                </c:pt>
                <c:pt idx="281">
                  <c:v>6210.8060542013372</c:v>
                </c:pt>
                <c:pt idx="282">
                  <c:v>6806.9687682411231</c:v>
                </c:pt>
                <c:pt idx="283">
                  <c:v>0</c:v>
                </c:pt>
                <c:pt idx="284">
                  <c:v>13312.692543134004</c:v>
                </c:pt>
                <c:pt idx="285">
                  <c:v>0</c:v>
                </c:pt>
                <c:pt idx="286">
                  <c:v>0</c:v>
                </c:pt>
                <c:pt idx="287">
                  <c:v>14632.76785675769</c:v>
                </c:pt>
                <c:pt idx="288">
                  <c:v>13434.947477295635</c:v>
                </c:pt>
                <c:pt idx="289">
                  <c:v>9200.5948620368399</c:v>
                </c:pt>
                <c:pt idx="290">
                  <c:v>9098.256177356483</c:v>
                </c:pt>
                <c:pt idx="291">
                  <c:v>12208.61021852128</c:v>
                </c:pt>
                <c:pt idx="292">
                  <c:v>12847.610778379709</c:v>
                </c:pt>
                <c:pt idx="293">
                  <c:v>12818.678783226827</c:v>
                </c:pt>
                <c:pt idx="294">
                  <c:v>11605.183356413452</c:v>
                </c:pt>
                <c:pt idx="295">
                  <c:v>11702.089087085951</c:v>
                </c:pt>
                <c:pt idx="296">
                  <c:v>7703.8839582075734</c:v>
                </c:pt>
                <c:pt idx="297">
                  <c:v>9203.4764446417521</c:v>
                </c:pt>
                <c:pt idx="298">
                  <c:v>6195.4891631016808</c:v>
                </c:pt>
                <c:pt idx="299">
                  <c:v>6817.2760037957605</c:v>
                </c:pt>
                <c:pt idx="300">
                  <c:v>6387.8702370708234</c:v>
                </c:pt>
                <c:pt idx="301">
                  <c:v>6769.0348746604595</c:v>
                </c:pt>
                <c:pt idx="302">
                  <c:v>4410.6141240325387</c:v>
                </c:pt>
                <c:pt idx="303">
                  <c:v>0</c:v>
                </c:pt>
                <c:pt idx="304">
                  <c:v>0</c:v>
                </c:pt>
                <c:pt idx="305">
                  <c:v>3796.644476405374</c:v>
                </c:pt>
                <c:pt idx="306">
                  <c:v>7203.7152092563038</c:v>
                </c:pt>
                <c:pt idx="307">
                  <c:v>8763.4031323923555</c:v>
                </c:pt>
                <c:pt idx="308">
                  <c:v>7799.8322264597809</c:v>
                </c:pt>
                <c:pt idx="309">
                  <c:v>9588.2438522745724</c:v>
                </c:pt>
                <c:pt idx="310">
                  <c:v>10453.650622784362</c:v>
                </c:pt>
                <c:pt idx="311">
                  <c:v>7900.7577356107131</c:v>
                </c:pt>
                <c:pt idx="312">
                  <c:v>13818.087333026415</c:v>
                </c:pt>
                <c:pt idx="313">
                  <c:v>8374.3929460371037</c:v>
                </c:pt>
                <c:pt idx="314">
                  <c:v>12056.878982910699</c:v>
                </c:pt>
                <c:pt idx="315">
                  <c:v>15067.129986588168</c:v>
                </c:pt>
                <c:pt idx="316">
                  <c:v>14960.501110587833</c:v>
                </c:pt>
                <c:pt idx="317">
                  <c:v>15223.586733086551</c:v>
                </c:pt>
                <c:pt idx="318">
                  <c:v>13219.104293732573</c:v>
                </c:pt>
                <c:pt idx="319">
                  <c:v>14052.35200196937</c:v>
                </c:pt>
                <c:pt idx="320">
                  <c:v>-11903.392311839461</c:v>
                </c:pt>
                <c:pt idx="321">
                  <c:v>0</c:v>
                </c:pt>
                <c:pt idx="322">
                  <c:v>0</c:v>
                </c:pt>
                <c:pt idx="323">
                  <c:v>14262.519662443885</c:v>
                </c:pt>
                <c:pt idx="324">
                  <c:v>14440.023548919728</c:v>
                </c:pt>
                <c:pt idx="325">
                  <c:v>14251.518318650691</c:v>
                </c:pt>
                <c:pt idx="326">
                  <c:v>12534.580062621066</c:v>
                </c:pt>
                <c:pt idx="327">
                  <c:v>10727.56401648575</c:v>
                </c:pt>
                <c:pt idx="328">
                  <c:v>5351.2855589979508</c:v>
                </c:pt>
                <c:pt idx="329">
                  <c:v>7628.0803833031405</c:v>
                </c:pt>
                <c:pt idx="330">
                  <c:v>7084.686445571926</c:v>
                </c:pt>
                <c:pt idx="331">
                  <c:v>4618.2441773407554</c:v>
                </c:pt>
                <c:pt idx="332">
                  <c:v>4568.008155709409</c:v>
                </c:pt>
                <c:pt idx="333">
                  <c:v>10068.956419928327</c:v>
                </c:pt>
                <c:pt idx="334">
                  <c:v>11354.537114230059</c:v>
                </c:pt>
                <c:pt idx="335">
                  <c:v>14523.00108988297</c:v>
                </c:pt>
                <c:pt idx="336">
                  <c:v>15562.346839964133</c:v>
                </c:pt>
                <c:pt idx="337">
                  <c:v>11957.076423188904</c:v>
                </c:pt>
                <c:pt idx="338">
                  <c:v>4480.0537182558364</c:v>
                </c:pt>
                <c:pt idx="339">
                  <c:v>7086.9167290581427</c:v>
                </c:pt>
                <c:pt idx="340">
                  <c:v>-7152.7792666793102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9957.6823252638678</c:v>
                </c:pt>
                <c:pt idx="348">
                  <c:v>8584.0086856131875</c:v>
                </c:pt>
                <c:pt idx="349">
                  <c:v>8387.5309470562588</c:v>
                </c:pt>
                <c:pt idx="350">
                  <c:v>8039.6974064330361</c:v>
                </c:pt>
                <c:pt idx="351">
                  <c:v>7043.7831029406589</c:v>
                </c:pt>
                <c:pt idx="352">
                  <c:v>7871.3892605780802</c:v>
                </c:pt>
                <c:pt idx="353">
                  <c:v>6862.9251742975193</c:v>
                </c:pt>
                <c:pt idx="354">
                  <c:v>0</c:v>
                </c:pt>
                <c:pt idx="355">
                  <c:v>0</c:v>
                </c:pt>
                <c:pt idx="356">
                  <c:v>7130.8349447558912</c:v>
                </c:pt>
                <c:pt idx="357">
                  <c:v>4486.3824280662466</c:v>
                </c:pt>
                <c:pt idx="358">
                  <c:v>10131.510670009706</c:v>
                </c:pt>
                <c:pt idx="359">
                  <c:v>11418.273718642575</c:v>
                </c:pt>
                <c:pt idx="360">
                  <c:v>8444.2413750074757</c:v>
                </c:pt>
                <c:pt idx="361">
                  <c:v>4209.8478714269077</c:v>
                </c:pt>
                <c:pt idx="362">
                  <c:v>2905.3877181244648</c:v>
                </c:pt>
                <c:pt idx="363">
                  <c:v>-1336.4878158211116</c:v>
                </c:pt>
                <c:pt idx="364">
                  <c:v>604.44660105616254</c:v>
                </c:pt>
                <c:pt idx="365">
                  <c:v>0</c:v>
                </c:pt>
                <c:pt idx="366">
                  <c:v>15252.817803217145</c:v>
                </c:pt>
                <c:pt idx="367">
                  <c:v>15201.231850057553</c:v>
                </c:pt>
                <c:pt idx="368">
                  <c:v>15106.889489650646</c:v>
                </c:pt>
                <c:pt idx="369">
                  <c:v>14268.751211678886</c:v>
                </c:pt>
                <c:pt idx="370">
                  <c:v>12274.098954666146</c:v>
                </c:pt>
                <c:pt idx="371">
                  <c:v>12045.819396684346</c:v>
                </c:pt>
                <c:pt idx="372">
                  <c:v>12383.692145863233</c:v>
                </c:pt>
                <c:pt idx="373">
                  <c:v>12099.678301135567</c:v>
                </c:pt>
                <c:pt idx="374">
                  <c:v>10251.204121087838</c:v>
                </c:pt>
                <c:pt idx="375">
                  <c:v>10727.263778541028</c:v>
                </c:pt>
                <c:pt idx="376">
                  <c:v>6701.4829023218072</c:v>
                </c:pt>
                <c:pt idx="377">
                  <c:v>3747.13770639727</c:v>
                </c:pt>
                <c:pt idx="378">
                  <c:v>3571.8519801490152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3779.0300211816175</c:v>
                </c:pt>
                <c:pt idx="383">
                  <c:v>3670.7535577252188</c:v>
                </c:pt>
                <c:pt idx="384">
                  <c:v>3178.7866743002301</c:v>
                </c:pt>
                <c:pt idx="385">
                  <c:v>3603.0698650824929</c:v>
                </c:pt>
                <c:pt idx="386">
                  <c:v>3586.0479728992364</c:v>
                </c:pt>
                <c:pt idx="387">
                  <c:v>3551.3705661041363</c:v>
                </c:pt>
                <c:pt idx="388">
                  <c:v>3407.6697393253526</c:v>
                </c:pt>
                <c:pt idx="389">
                  <c:v>1510.4990075075054</c:v>
                </c:pt>
                <c:pt idx="390">
                  <c:v>3761.240947934466</c:v>
                </c:pt>
                <c:pt idx="391">
                  <c:v>3628.1340260897596</c:v>
                </c:pt>
                <c:pt idx="392">
                  <c:v>3271.0062219056158</c:v>
                </c:pt>
                <c:pt idx="393">
                  <c:v>2189.9790421621533</c:v>
                </c:pt>
                <c:pt idx="394">
                  <c:v>2934.8919894507935</c:v>
                </c:pt>
                <c:pt idx="395">
                  <c:v>0</c:v>
                </c:pt>
                <c:pt idx="396">
                  <c:v>0</c:v>
                </c:pt>
                <c:pt idx="397">
                  <c:v>2521.4936604232134</c:v>
                </c:pt>
                <c:pt idx="398">
                  <c:v>2691.3601275665646</c:v>
                </c:pt>
                <c:pt idx="399">
                  <c:v>3034.6254253125626</c:v>
                </c:pt>
                <c:pt idx="400">
                  <c:v>2926.6186135467574</c:v>
                </c:pt>
                <c:pt idx="401">
                  <c:v>2369.9615939359592</c:v>
                </c:pt>
                <c:pt idx="402">
                  <c:v>2900.468980973867</c:v>
                </c:pt>
                <c:pt idx="403">
                  <c:v>2734.8045918605367</c:v>
                </c:pt>
                <c:pt idx="404">
                  <c:v>2189.0900775222603</c:v>
                </c:pt>
                <c:pt idx="405">
                  <c:v>1606.287574576987</c:v>
                </c:pt>
                <c:pt idx="406">
                  <c:v>2334.1830993364233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2241.4638252799737</c:v>
                </c:pt>
                <c:pt idx="411">
                  <c:v>2433.0668164121394</c:v>
                </c:pt>
                <c:pt idx="412">
                  <c:v>2619.8282616823226</c:v>
                </c:pt>
                <c:pt idx="413">
                  <c:v>2404.3804492748995</c:v>
                </c:pt>
                <c:pt idx="414">
                  <c:v>2245.2150756785809</c:v>
                </c:pt>
                <c:pt idx="415">
                  <c:v>632.01583513779565</c:v>
                </c:pt>
                <c:pt idx="416">
                  <c:v>756.77688814510964</c:v>
                </c:pt>
                <c:pt idx="417">
                  <c:v>624.89756114358534</c:v>
                </c:pt>
                <c:pt idx="418">
                  <c:v>709.24333073049013</c:v>
                </c:pt>
                <c:pt idx="419">
                  <c:v>3944.2374710151144</c:v>
                </c:pt>
                <c:pt idx="420">
                  <c:v>3557.6187510088712</c:v>
                </c:pt>
                <c:pt idx="421">
                  <c:v>2668.8378940832358</c:v>
                </c:pt>
                <c:pt idx="422">
                  <c:v>3200.8725678532846</c:v>
                </c:pt>
                <c:pt idx="423">
                  <c:v>3250.403043258957</c:v>
                </c:pt>
                <c:pt idx="424">
                  <c:v>2424.4180337906018</c:v>
                </c:pt>
                <c:pt idx="425">
                  <c:v>0</c:v>
                </c:pt>
                <c:pt idx="426">
                  <c:v>2722.5245777686678</c:v>
                </c:pt>
                <c:pt idx="427">
                  <c:v>2934.2854768535162</c:v>
                </c:pt>
                <c:pt idx="428">
                  <c:v>3356.2732831880976</c:v>
                </c:pt>
                <c:pt idx="429">
                  <c:v>3631.9953144476503</c:v>
                </c:pt>
                <c:pt idx="430">
                  <c:v>3947.3448516387107</c:v>
                </c:pt>
                <c:pt idx="431">
                  <c:v>3652.1367091255943</c:v>
                </c:pt>
                <c:pt idx="432">
                  <c:v>3212.4204095281848</c:v>
                </c:pt>
                <c:pt idx="433">
                  <c:v>2978.7094616257878</c:v>
                </c:pt>
                <c:pt idx="434">
                  <c:v>3011.4206296492998</c:v>
                </c:pt>
                <c:pt idx="435">
                  <c:v>2881.8148752474835</c:v>
                </c:pt>
                <c:pt idx="436">
                  <c:v>2317.8567547776529</c:v>
                </c:pt>
                <c:pt idx="437">
                  <c:v>2121.811566659836</c:v>
                </c:pt>
                <c:pt idx="438">
                  <c:v>1987.4653330884958</c:v>
                </c:pt>
                <c:pt idx="439">
                  <c:v>2526.4792475448003</c:v>
                </c:pt>
                <c:pt idx="440">
                  <c:v>2872.3025140340519</c:v>
                </c:pt>
                <c:pt idx="441">
                  <c:v>2989.8445305192886</c:v>
                </c:pt>
                <c:pt idx="442">
                  <c:v>2862.4338045722288</c:v>
                </c:pt>
                <c:pt idx="443">
                  <c:v>2913.3785990095394</c:v>
                </c:pt>
                <c:pt idx="444">
                  <c:v>2134.5158103715598</c:v>
                </c:pt>
                <c:pt idx="445">
                  <c:v>2783.3580627272463</c:v>
                </c:pt>
                <c:pt idx="446">
                  <c:v>3458.2230229717761</c:v>
                </c:pt>
                <c:pt idx="447">
                  <c:v>3364.9032533424411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4367.520304675948</c:v>
                </c:pt>
                <c:pt idx="454">
                  <c:v>4470.8453697511632</c:v>
                </c:pt>
                <c:pt idx="455">
                  <c:v>4551.4410862125769</c:v>
                </c:pt>
                <c:pt idx="456">
                  <c:v>4629.4399270623308</c:v>
                </c:pt>
                <c:pt idx="457">
                  <c:v>7359.6593207391843</c:v>
                </c:pt>
                <c:pt idx="458">
                  <c:v>6439.4849128555261</c:v>
                </c:pt>
                <c:pt idx="459">
                  <c:v>4896.3202588765398</c:v>
                </c:pt>
                <c:pt idx="460">
                  <c:v>5377.7701823814532</c:v>
                </c:pt>
                <c:pt idx="461">
                  <c:v>6942.0018197992686</c:v>
                </c:pt>
                <c:pt idx="462">
                  <c:v>7649.8104865024261</c:v>
                </c:pt>
                <c:pt idx="463">
                  <c:v>7982.8642076423957</c:v>
                </c:pt>
                <c:pt idx="464">
                  <c:v>5397.8906970982489</c:v>
                </c:pt>
                <c:pt idx="465">
                  <c:v>-1221.7224250566148</c:v>
                </c:pt>
                <c:pt idx="466">
                  <c:v>-4249.3987248006206</c:v>
                </c:pt>
                <c:pt idx="467">
                  <c:v>0</c:v>
                </c:pt>
                <c:pt idx="468">
                  <c:v>0</c:v>
                </c:pt>
                <c:pt idx="469">
                  <c:v>8461.1632410969269</c:v>
                </c:pt>
                <c:pt idx="470">
                  <c:v>9326.8411938694626</c:v>
                </c:pt>
                <c:pt idx="471">
                  <c:v>9548.7370668803687</c:v>
                </c:pt>
                <c:pt idx="472">
                  <c:v>9732.4849213628022</c:v>
                </c:pt>
                <c:pt idx="473">
                  <c:v>9240.5237088179128</c:v>
                </c:pt>
                <c:pt idx="474">
                  <c:v>9059.4406143139277</c:v>
                </c:pt>
                <c:pt idx="475">
                  <c:v>8234.9374585722471</c:v>
                </c:pt>
                <c:pt idx="476">
                  <c:v>9618.7812319913992</c:v>
                </c:pt>
                <c:pt idx="477">
                  <c:v>9278.1230513949995</c:v>
                </c:pt>
                <c:pt idx="478">
                  <c:v>9245.0093680584851</c:v>
                </c:pt>
                <c:pt idx="479">
                  <c:v>9033.9667147099572</c:v>
                </c:pt>
                <c:pt idx="480">
                  <c:v>8196.7337411015451</c:v>
                </c:pt>
                <c:pt idx="481">
                  <c:v>7617.8183497953169</c:v>
                </c:pt>
                <c:pt idx="482">
                  <c:v>0</c:v>
                </c:pt>
                <c:pt idx="483">
                  <c:v>0</c:v>
                </c:pt>
                <c:pt idx="484">
                  <c:v>6536.5947479510023</c:v>
                </c:pt>
                <c:pt idx="485">
                  <c:v>5616.7424906105407</c:v>
                </c:pt>
                <c:pt idx="486">
                  <c:v>3834.0522038652593</c:v>
                </c:pt>
                <c:pt idx="487">
                  <c:v>0</c:v>
                </c:pt>
                <c:pt idx="488">
                  <c:v>0</c:v>
                </c:pt>
                <c:pt idx="489">
                  <c:v>4059.0683806057414</c:v>
                </c:pt>
                <c:pt idx="490">
                  <c:v>3898.3248941852653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2585.1145197889168</c:v>
                </c:pt>
                <c:pt idx="497">
                  <c:v>2336.276441375388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3896.2890611313478</c:v>
                </c:pt>
                <c:pt idx="502">
                  <c:v>3432.6610419696417</c:v>
                </c:pt>
                <c:pt idx="503">
                  <c:v>3078.0954084811751</c:v>
                </c:pt>
                <c:pt idx="504">
                  <c:v>3516.8871284116303</c:v>
                </c:pt>
                <c:pt idx="505">
                  <c:v>3769.6624404486133</c:v>
                </c:pt>
                <c:pt idx="506">
                  <c:v>3722.0678666586327</c:v>
                </c:pt>
                <c:pt idx="507">
                  <c:v>3278.4558048929352</c:v>
                </c:pt>
                <c:pt idx="508">
                  <c:v>3462.6703106123696</c:v>
                </c:pt>
                <c:pt idx="509">
                  <c:v>3887.8289305162466</c:v>
                </c:pt>
                <c:pt idx="510">
                  <c:v>3793.7503858377754</c:v>
                </c:pt>
                <c:pt idx="511">
                  <c:v>3814.4606666607579</c:v>
                </c:pt>
                <c:pt idx="512">
                  <c:v>3794.9952924849695</c:v>
                </c:pt>
                <c:pt idx="513">
                  <c:v>3737.0947705438016</c:v>
                </c:pt>
                <c:pt idx="514">
                  <c:v>3275.0340080209203</c:v>
                </c:pt>
                <c:pt idx="515">
                  <c:v>3063.2217185246559</c:v>
                </c:pt>
                <c:pt idx="516">
                  <c:v>3666.4552262823108</c:v>
                </c:pt>
                <c:pt idx="517">
                  <c:v>3385.3208335922145</c:v>
                </c:pt>
                <c:pt idx="518">
                  <c:v>0</c:v>
                </c:pt>
                <c:pt idx="519">
                  <c:v>6859.496650375886</c:v>
                </c:pt>
                <c:pt idx="520">
                  <c:v>7029.1171611938043</c:v>
                </c:pt>
                <c:pt idx="521">
                  <c:v>7027.6142344073423</c:v>
                </c:pt>
                <c:pt idx="522">
                  <c:v>7435.0452465922472</c:v>
                </c:pt>
                <c:pt idx="523">
                  <c:v>13832.651746859838</c:v>
                </c:pt>
                <c:pt idx="524">
                  <c:v>22456.367627903775</c:v>
                </c:pt>
                <c:pt idx="525">
                  <c:v>17801.496054465388</c:v>
                </c:pt>
                <c:pt idx="526">
                  <c:v>14184.61964771748</c:v>
                </c:pt>
                <c:pt idx="527">
                  <c:v>13149.662707790963</c:v>
                </c:pt>
                <c:pt idx="528">
                  <c:v>12909.141175052249</c:v>
                </c:pt>
                <c:pt idx="529">
                  <c:v>18235.787007349823</c:v>
                </c:pt>
                <c:pt idx="530">
                  <c:v>21573.084991948734</c:v>
                </c:pt>
                <c:pt idx="531">
                  <c:v>16789.350399199611</c:v>
                </c:pt>
                <c:pt idx="532">
                  <c:v>12482.890336787494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6736.2009364635724</c:v>
                </c:pt>
                <c:pt idx="544">
                  <c:v>23624.772593502326</c:v>
                </c:pt>
                <c:pt idx="545">
                  <c:v>17776.280028393106</c:v>
                </c:pt>
                <c:pt idx="546">
                  <c:v>16091.015800831321</c:v>
                </c:pt>
                <c:pt idx="547">
                  <c:v>11914.1793115986</c:v>
                </c:pt>
                <c:pt idx="548">
                  <c:v>11056.370821451081</c:v>
                </c:pt>
                <c:pt idx="549">
                  <c:v>13875.683204554065</c:v>
                </c:pt>
                <c:pt idx="550">
                  <c:v>13082.177789189145</c:v>
                </c:pt>
                <c:pt idx="551">
                  <c:v>12697.046551330612</c:v>
                </c:pt>
                <c:pt idx="552">
                  <c:v>15259.077672632586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32146.919510107738</c:v>
                </c:pt>
                <c:pt idx="559">
                  <c:v>23263.244842856788</c:v>
                </c:pt>
                <c:pt idx="560">
                  <c:v>24353.881257349942</c:v>
                </c:pt>
                <c:pt idx="561">
                  <c:v>20280.300591262541</c:v>
                </c:pt>
                <c:pt idx="562">
                  <c:v>18810.121805080733</c:v>
                </c:pt>
                <c:pt idx="563">
                  <c:v>18211.173165384345</c:v>
                </c:pt>
                <c:pt idx="564">
                  <c:v>18919.780484780873</c:v>
                </c:pt>
                <c:pt idx="565">
                  <c:v>19347.322627752772</c:v>
                </c:pt>
                <c:pt idx="566">
                  <c:v>14491.359133620361</c:v>
                </c:pt>
                <c:pt idx="567">
                  <c:v>17441.367184233135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21700.127420031127</c:v>
                </c:pt>
                <c:pt idx="575">
                  <c:v>15247.605389677248</c:v>
                </c:pt>
                <c:pt idx="576">
                  <c:v>0</c:v>
                </c:pt>
                <c:pt idx="577">
                  <c:v>0</c:v>
                </c:pt>
                <c:pt idx="578">
                  <c:v>17634.839844764178</c:v>
                </c:pt>
                <c:pt idx="579">
                  <c:v>23316.103095706167</c:v>
                </c:pt>
                <c:pt idx="580">
                  <c:v>25507.154080869084</c:v>
                </c:pt>
                <c:pt idx="581">
                  <c:v>24372.763898652331</c:v>
                </c:pt>
                <c:pt idx="582">
                  <c:v>24734.088241325913</c:v>
                </c:pt>
                <c:pt idx="583">
                  <c:v>22142.07677480713</c:v>
                </c:pt>
                <c:pt idx="584">
                  <c:v>12301.16294284013</c:v>
                </c:pt>
                <c:pt idx="585">
                  <c:v>11865.75854174618</c:v>
                </c:pt>
                <c:pt idx="586">
                  <c:v>7988.287039181926</c:v>
                </c:pt>
                <c:pt idx="587">
                  <c:v>12963.853296297295</c:v>
                </c:pt>
                <c:pt idx="588">
                  <c:v>11190.033272728582</c:v>
                </c:pt>
                <c:pt idx="589">
                  <c:v>27825.490040564917</c:v>
                </c:pt>
                <c:pt idx="590">
                  <c:v>0</c:v>
                </c:pt>
                <c:pt idx="591">
                  <c:v>0</c:v>
                </c:pt>
                <c:pt idx="592">
                  <c:v>22831.743917421791</c:v>
                </c:pt>
                <c:pt idx="593">
                  <c:v>36161.348554905686</c:v>
                </c:pt>
                <c:pt idx="594">
                  <c:v>29838.229944702449</c:v>
                </c:pt>
                <c:pt idx="595">
                  <c:v>34552.569584938887</c:v>
                </c:pt>
                <c:pt idx="596">
                  <c:v>26519.877349306931</c:v>
                </c:pt>
                <c:pt idx="597">
                  <c:v>0</c:v>
                </c:pt>
                <c:pt idx="598">
                  <c:v>0</c:v>
                </c:pt>
                <c:pt idx="599">
                  <c:v>13062.085292044025</c:v>
                </c:pt>
                <c:pt idx="600">
                  <c:v>1948.2082214045236</c:v>
                </c:pt>
                <c:pt idx="601">
                  <c:v>0</c:v>
                </c:pt>
                <c:pt idx="602">
                  <c:v>0</c:v>
                </c:pt>
                <c:pt idx="603">
                  <c:v>12956.543493954652</c:v>
                </c:pt>
                <c:pt idx="604">
                  <c:v>24398.050169999718</c:v>
                </c:pt>
                <c:pt idx="605">
                  <c:v>21718.718339678933</c:v>
                </c:pt>
                <c:pt idx="606">
                  <c:v>35743.147581486934</c:v>
                </c:pt>
                <c:pt idx="607">
                  <c:v>36184.985681792779</c:v>
                </c:pt>
                <c:pt idx="608">
                  <c:v>33917.889782591352</c:v>
                </c:pt>
                <c:pt idx="609">
                  <c:v>41991.521360521416</c:v>
                </c:pt>
                <c:pt idx="610">
                  <c:v>23004.060039480602</c:v>
                </c:pt>
                <c:pt idx="611">
                  <c:v>18811.224613225888</c:v>
                </c:pt>
                <c:pt idx="612">
                  <c:v>12565.554977539523</c:v>
                </c:pt>
                <c:pt idx="613">
                  <c:v>23420.340300151431</c:v>
                </c:pt>
                <c:pt idx="614">
                  <c:v>26155.723855496395</c:v>
                </c:pt>
                <c:pt idx="615">
                  <c:v>25257.34539700759</c:v>
                </c:pt>
                <c:pt idx="616">
                  <c:v>24466.707794920792</c:v>
                </c:pt>
                <c:pt idx="617">
                  <c:v>23641.028749138786</c:v>
                </c:pt>
                <c:pt idx="618">
                  <c:v>22927.329103742952</c:v>
                </c:pt>
                <c:pt idx="619">
                  <c:v>20898.147689262863</c:v>
                </c:pt>
                <c:pt idx="620">
                  <c:v>19598.241398449289</c:v>
                </c:pt>
                <c:pt idx="621">
                  <c:v>15201.910324830933</c:v>
                </c:pt>
                <c:pt idx="622">
                  <c:v>-4960.6410391465906</c:v>
                </c:pt>
                <c:pt idx="623">
                  <c:v>-5884.2181513383221</c:v>
                </c:pt>
                <c:pt idx="624">
                  <c:v>1828.8897253440048</c:v>
                </c:pt>
                <c:pt idx="625">
                  <c:v>8819.3234323528395</c:v>
                </c:pt>
                <c:pt idx="626">
                  <c:v>11700.945314605329</c:v>
                </c:pt>
                <c:pt idx="627">
                  <c:v>17183.97335779107</c:v>
                </c:pt>
                <c:pt idx="628">
                  <c:v>6479.6563698903065</c:v>
                </c:pt>
                <c:pt idx="629">
                  <c:v>2803.7142866314757</c:v>
                </c:pt>
                <c:pt idx="630">
                  <c:v>613.11297058003981</c:v>
                </c:pt>
                <c:pt idx="631">
                  <c:v>7572.8701189548292</c:v>
                </c:pt>
                <c:pt idx="632">
                  <c:v>7642.1898147123911</c:v>
                </c:pt>
                <c:pt idx="633">
                  <c:v>8710.312171059506</c:v>
                </c:pt>
                <c:pt idx="634">
                  <c:v>11628.720802988888</c:v>
                </c:pt>
                <c:pt idx="635">
                  <c:v>6514.7100605150536</c:v>
                </c:pt>
                <c:pt idx="636">
                  <c:v>6199.5760709721353</c:v>
                </c:pt>
                <c:pt idx="637">
                  <c:v>-1239.2396324996173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2487.0317653914572</c:v>
                </c:pt>
                <c:pt idx="643">
                  <c:v>2648.879332057365</c:v>
                </c:pt>
                <c:pt idx="644">
                  <c:v>2782.4996932943927</c:v>
                </c:pt>
                <c:pt idx="645">
                  <c:v>2832.6157869269232</c:v>
                </c:pt>
                <c:pt idx="646">
                  <c:v>2855.5484809815775</c:v>
                </c:pt>
                <c:pt idx="647">
                  <c:v>2777.0742375759683</c:v>
                </c:pt>
                <c:pt idx="648">
                  <c:v>5098.8508703357611</c:v>
                </c:pt>
                <c:pt idx="649">
                  <c:v>5532.8360116182303</c:v>
                </c:pt>
                <c:pt idx="650">
                  <c:v>5351.1530668484511</c:v>
                </c:pt>
                <c:pt idx="651">
                  <c:v>4535.0346125418891</c:v>
                </c:pt>
                <c:pt idx="652">
                  <c:v>3002.6308714078205</c:v>
                </c:pt>
                <c:pt idx="653">
                  <c:v>2502.5839393215269</c:v>
                </c:pt>
                <c:pt idx="654">
                  <c:v>2530.351258745849</c:v>
                </c:pt>
                <c:pt idx="655">
                  <c:v>6810.3884341957109</c:v>
                </c:pt>
                <c:pt idx="656">
                  <c:v>5025.561685434739</c:v>
                </c:pt>
                <c:pt idx="657">
                  <c:v>6543.9919962183258</c:v>
                </c:pt>
                <c:pt idx="658">
                  <c:v>6895.8718671842253</c:v>
                </c:pt>
                <c:pt idx="659">
                  <c:v>5552.5617891139727</c:v>
                </c:pt>
                <c:pt idx="660">
                  <c:v>6072.6684862713164</c:v>
                </c:pt>
                <c:pt idx="661">
                  <c:v>6524.6008555114422</c:v>
                </c:pt>
                <c:pt idx="662">
                  <c:v>6516.0776791805883</c:v>
                </c:pt>
                <c:pt idx="663">
                  <c:v>6025.8499824071887</c:v>
                </c:pt>
                <c:pt idx="664">
                  <c:v>980.62070035264446</c:v>
                </c:pt>
                <c:pt idx="665">
                  <c:v>0</c:v>
                </c:pt>
                <c:pt idx="666">
                  <c:v>8383.8816443299984</c:v>
                </c:pt>
                <c:pt idx="667">
                  <c:v>8871.4763031731072</c:v>
                </c:pt>
                <c:pt idx="668">
                  <c:v>8789.6544995148761</c:v>
                </c:pt>
                <c:pt idx="669">
                  <c:v>14586.799838709054</c:v>
                </c:pt>
                <c:pt idx="670">
                  <c:v>9279.7369869910526</c:v>
                </c:pt>
                <c:pt idx="671">
                  <c:v>12469.390116376473</c:v>
                </c:pt>
                <c:pt idx="672">
                  <c:v>12274.747492734165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8856.6595085464523</c:v>
                </c:pt>
                <c:pt idx="677">
                  <c:v>16043.923053083086</c:v>
                </c:pt>
                <c:pt idx="678">
                  <c:v>14302.960362503567</c:v>
                </c:pt>
                <c:pt idx="679">
                  <c:v>21219.695947467953</c:v>
                </c:pt>
                <c:pt idx="680">
                  <c:v>21014.891363286071</c:v>
                </c:pt>
                <c:pt idx="681">
                  <c:v>21466.143869727537</c:v>
                </c:pt>
                <c:pt idx="682">
                  <c:v>30110.326146714819</c:v>
                </c:pt>
                <c:pt idx="683">
                  <c:v>18266.969682844618</c:v>
                </c:pt>
                <c:pt idx="684">
                  <c:v>6696.2468126452395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28552.295693407163</c:v>
                </c:pt>
                <c:pt idx="691">
                  <c:v>32125.015668814762</c:v>
                </c:pt>
                <c:pt idx="692">
                  <c:v>706.17593679631022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12286.567142627862</c:v>
                </c:pt>
                <c:pt idx="698">
                  <c:v>14419.907366504667</c:v>
                </c:pt>
                <c:pt idx="699">
                  <c:v>11506.839205210525</c:v>
                </c:pt>
                <c:pt idx="700">
                  <c:v>29236.473612270293</c:v>
                </c:pt>
                <c:pt idx="701">
                  <c:v>29509.075803734548</c:v>
                </c:pt>
                <c:pt idx="702">
                  <c:v>30869.332472601229</c:v>
                </c:pt>
                <c:pt idx="703">
                  <c:v>29288.815223492209</c:v>
                </c:pt>
                <c:pt idx="704">
                  <c:v>30694.933631559168</c:v>
                </c:pt>
                <c:pt idx="705">
                  <c:v>-6230.5513206240857</c:v>
                </c:pt>
                <c:pt idx="706">
                  <c:v>-13159.762474741414</c:v>
                </c:pt>
                <c:pt idx="707">
                  <c:v>-4214.0261631354861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19787.480708547366</c:v>
                </c:pt>
                <c:pt idx="712">
                  <c:v>27781.514647299518</c:v>
                </c:pt>
                <c:pt idx="713">
                  <c:v>19187.080548086873</c:v>
                </c:pt>
                <c:pt idx="714">
                  <c:v>24576.255018565564</c:v>
                </c:pt>
                <c:pt idx="715">
                  <c:v>27875.56777043685</c:v>
                </c:pt>
                <c:pt idx="716">
                  <c:v>23960.242986623864</c:v>
                </c:pt>
                <c:pt idx="717">
                  <c:v>26259.909495712327</c:v>
                </c:pt>
                <c:pt idx="718">
                  <c:v>23336.200642209536</c:v>
                </c:pt>
                <c:pt idx="719">
                  <c:v>29043.296050530284</c:v>
                </c:pt>
                <c:pt idx="720">
                  <c:v>19767.262665982631</c:v>
                </c:pt>
                <c:pt idx="721">
                  <c:v>11149.722375894717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20523.771423792052</c:v>
                </c:pt>
                <c:pt idx="726">
                  <c:v>21225.4673946154</c:v>
                </c:pt>
                <c:pt idx="727">
                  <c:v>16207.51571362108</c:v>
                </c:pt>
                <c:pt idx="728">
                  <c:v>-8398.5287412587331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23212.126634441989</c:v>
                </c:pt>
                <c:pt idx="734">
                  <c:v>19141.395195154768</c:v>
                </c:pt>
                <c:pt idx="735">
                  <c:v>20575.71923982009</c:v>
                </c:pt>
                <c:pt idx="736">
                  <c:v>10592.318259397311</c:v>
                </c:pt>
                <c:pt idx="737">
                  <c:v>10853.107258755415</c:v>
                </c:pt>
                <c:pt idx="738">
                  <c:v>11574.340245592595</c:v>
                </c:pt>
                <c:pt idx="739">
                  <c:v>11273.450480753794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12922.259480248344</c:v>
                </c:pt>
                <c:pt idx="744">
                  <c:v>13578.374605974221</c:v>
                </c:pt>
                <c:pt idx="745">
                  <c:v>10953.12390219468</c:v>
                </c:pt>
                <c:pt idx="746">
                  <c:v>8315.6221689420927</c:v>
                </c:pt>
                <c:pt idx="747">
                  <c:v>10806.245447679661</c:v>
                </c:pt>
                <c:pt idx="748">
                  <c:v>13134.203097280491</c:v>
                </c:pt>
                <c:pt idx="749">
                  <c:v>9823.5282236377243</c:v>
                </c:pt>
                <c:pt idx="750">
                  <c:v>11664.54086575132</c:v>
                </c:pt>
                <c:pt idx="751">
                  <c:v>11502.339690396408</c:v>
                </c:pt>
                <c:pt idx="752">
                  <c:v>14452.324792927759</c:v>
                </c:pt>
                <c:pt idx="753">
                  <c:v>16489.98917427456</c:v>
                </c:pt>
                <c:pt idx="754">
                  <c:v>13311.141537004964</c:v>
                </c:pt>
                <c:pt idx="755">
                  <c:v>0</c:v>
                </c:pt>
                <c:pt idx="756">
                  <c:v>0</c:v>
                </c:pt>
                <c:pt idx="757">
                  <c:v>6793.6810141617743</c:v>
                </c:pt>
                <c:pt idx="758">
                  <c:v>7120.2469956711693</c:v>
                </c:pt>
                <c:pt idx="759">
                  <c:v>7047.4394898735509</c:v>
                </c:pt>
                <c:pt idx="760">
                  <c:v>6868.3902730128912</c:v>
                </c:pt>
                <c:pt idx="761">
                  <c:v>6231.5760014669513</c:v>
                </c:pt>
                <c:pt idx="762">
                  <c:v>0</c:v>
                </c:pt>
                <c:pt idx="763">
                  <c:v>0</c:v>
                </c:pt>
                <c:pt idx="764">
                  <c:v>4230.1606995607708</c:v>
                </c:pt>
                <c:pt idx="765">
                  <c:v>3943.428217145798</c:v>
                </c:pt>
                <c:pt idx="766">
                  <c:v>3785.0196490097637</c:v>
                </c:pt>
                <c:pt idx="767">
                  <c:v>1853.9554306760033</c:v>
                </c:pt>
                <c:pt idx="768">
                  <c:v>643.27356895623177</c:v>
                </c:pt>
                <c:pt idx="769">
                  <c:v>643.70330520035679</c:v>
                </c:pt>
                <c:pt idx="770">
                  <c:v>684.27997237514001</c:v>
                </c:pt>
                <c:pt idx="771">
                  <c:v>922.77601054906654</c:v>
                </c:pt>
                <c:pt idx="772">
                  <c:v>949.94828627894799</c:v>
                </c:pt>
                <c:pt idx="773">
                  <c:v>709.75479459279109</c:v>
                </c:pt>
                <c:pt idx="774">
                  <c:v>2543.4530626118353</c:v>
                </c:pt>
                <c:pt idx="775">
                  <c:v>2613.5478277292218</c:v>
                </c:pt>
                <c:pt idx="776">
                  <c:v>2587.1238029702363</c:v>
                </c:pt>
                <c:pt idx="777">
                  <c:v>2533.5443213013</c:v>
                </c:pt>
                <c:pt idx="778">
                  <c:v>2519.6226268288092</c:v>
                </c:pt>
                <c:pt idx="779">
                  <c:v>2388.8379307901887</c:v>
                </c:pt>
                <c:pt idx="780">
                  <c:v>2773.8728253918589</c:v>
                </c:pt>
                <c:pt idx="781">
                  <c:v>2589.756180490695</c:v>
                </c:pt>
                <c:pt idx="782">
                  <c:v>644.48296560885785</c:v>
                </c:pt>
                <c:pt idx="783">
                  <c:v>819.45408905244381</c:v>
                </c:pt>
                <c:pt idx="784">
                  <c:v>871.38842050630024</c:v>
                </c:pt>
                <c:pt idx="785">
                  <c:v>1506.0570315408847</c:v>
                </c:pt>
                <c:pt idx="786">
                  <c:v>1578.6769196763282</c:v>
                </c:pt>
                <c:pt idx="787">
                  <c:v>1687.7885931984561</c:v>
                </c:pt>
                <c:pt idx="788">
                  <c:v>1587.8912811837831</c:v>
                </c:pt>
                <c:pt idx="789">
                  <c:v>1597.630575033362</c:v>
                </c:pt>
                <c:pt idx="790">
                  <c:v>1609.9693369683594</c:v>
                </c:pt>
                <c:pt idx="791">
                  <c:v>1566.5202676931328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1251.4693233797104</c:v>
                </c:pt>
                <c:pt idx="799">
                  <c:v>851.19844899719408</c:v>
                </c:pt>
                <c:pt idx="800">
                  <c:v>1004.3879358517345</c:v>
                </c:pt>
                <c:pt idx="801">
                  <c:v>1788.4215538215085</c:v>
                </c:pt>
                <c:pt idx="802">
                  <c:v>1779.2166089299287</c:v>
                </c:pt>
                <c:pt idx="803">
                  <c:v>1876.3986796428294</c:v>
                </c:pt>
                <c:pt idx="804">
                  <c:v>1615.0520253242264</c:v>
                </c:pt>
                <c:pt idx="805">
                  <c:v>1702.0479484985442</c:v>
                </c:pt>
                <c:pt idx="806">
                  <c:v>0</c:v>
                </c:pt>
                <c:pt idx="807">
                  <c:v>0</c:v>
                </c:pt>
                <c:pt idx="808">
                  <c:v>1463.7944016213376</c:v>
                </c:pt>
                <c:pt idx="809">
                  <c:v>2085.6051816014233</c:v>
                </c:pt>
                <c:pt idx="810">
                  <c:v>1716.3751710724177</c:v>
                </c:pt>
                <c:pt idx="811">
                  <c:v>1640.3226701362798</c:v>
                </c:pt>
                <c:pt idx="812">
                  <c:v>2006.204854030799</c:v>
                </c:pt>
                <c:pt idx="813">
                  <c:v>2104.2872904724991</c:v>
                </c:pt>
                <c:pt idx="814">
                  <c:v>2044.3386197618133</c:v>
                </c:pt>
                <c:pt idx="815">
                  <c:v>1262.4649359702717</c:v>
                </c:pt>
                <c:pt idx="816">
                  <c:v>1829.9471482917654</c:v>
                </c:pt>
                <c:pt idx="817">
                  <c:v>2100.2381068607938</c:v>
                </c:pt>
                <c:pt idx="818">
                  <c:v>1729.8356381349436</c:v>
                </c:pt>
                <c:pt idx="819">
                  <c:v>433.98947222719426</c:v>
                </c:pt>
                <c:pt idx="820">
                  <c:v>480.66432213866511</c:v>
                </c:pt>
                <c:pt idx="821">
                  <c:v>507.80422575361285</c:v>
                </c:pt>
                <c:pt idx="822">
                  <c:v>520.59443737902768</c:v>
                </c:pt>
                <c:pt idx="823">
                  <c:v>1023.4458328065758</c:v>
                </c:pt>
                <c:pt idx="824">
                  <c:v>1056.7690996205104</c:v>
                </c:pt>
                <c:pt idx="825">
                  <c:v>1086.8405485167327</c:v>
                </c:pt>
                <c:pt idx="826">
                  <c:v>902.39917469416594</c:v>
                </c:pt>
                <c:pt idx="827">
                  <c:v>688.62628603359803</c:v>
                </c:pt>
                <c:pt idx="828">
                  <c:v>880.92467338161441</c:v>
                </c:pt>
                <c:pt idx="829">
                  <c:v>972.76927584309851</c:v>
                </c:pt>
                <c:pt idx="830">
                  <c:v>473.94476167620792</c:v>
                </c:pt>
                <c:pt idx="831">
                  <c:v>595.219511878758</c:v>
                </c:pt>
                <c:pt idx="832">
                  <c:v>955.44739489049994</c:v>
                </c:pt>
                <c:pt idx="833">
                  <c:v>772.86803569885967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924.03761143176121</c:v>
                </c:pt>
                <c:pt idx="838">
                  <c:v>902.30029363551625</c:v>
                </c:pt>
                <c:pt idx="839">
                  <c:v>880.15663301098698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734.51974912144874</c:v>
                </c:pt>
                <c:pt idx="844">
                  <c:v>747.45026628759297</c:v>
                </c:pt>
                <c:pt idx="845">
                  <c:v>879.46199847855257</c:v>
                </c:pt>
                <c:pt idx="846">
                  <c:v>934.24383349113145</c:v>
                </c:pt>
                <c:pt idx="847">
                  <c:v>523.8224288302489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'Weir Formula Data'!$AC$9406</c:f>
              <c:strCache>
                <c:ptCount val="1"/>
                <c:pt idx="0">
                  <c:v>Mundoo flow (ML/day)</c:v>
                </c:pt>
              </c:strCache>
            </c:strRef>
          </c:tx>
          <c:marker>
            <c:symbol val="none"/>
          </c:marker>
          <c:val>
            <c:numRef>
              <c:f>'Weir Formula Data'!$AC$9407:$AC$10260</c:f>
              <c:numCache>
                <c:formatCode>General</c:formatCode>
                <c:ptCount val="854"/>
                <c:pt idx="0">
                  <c:v>341.85624800701811</c:v>
                </c:pt>
                <c:pt idx="1">
                  <c:v>380.68991715592944</c:v>
                </c:pt>
                <c:pt idx="2">
                  <c:v>402.11052786220671</c:v>
                </c:pt>
                <c:pt idx="3">
                  <c:v>345.25099757661098</c:v>
                </c:pt>
                <c:pt idx="4">
                  <c:v>351.11944926605389</c:v>
                </c:pt>
                <c:pt idx="5">
                  <c:v>258.56996671131526</c:v>
                </c:pt>
                <c:pt idx="6">
                  <c:v>287.96554493034279</c:v>
                </c:pt>
                <c:pt idx="7">
                  <c:v>335.01698055910714</c:v>
                </c:pt>
                <c:pt idx="8">
                  <c:v>368.73163900688968</c:v>
                </c:pt>
                <c:pt idx="9">
                  <c:v>409.64654587674147</c:v>
                </c:pt>
                <c:pt idx="10">
                  <c:v>416.26583763509285</c:v>
                </c:pt>
                <c:pt idx="11">
                  <c:v>637.16755054296357</c:v>
                </c:pt>
                <c:pt idx="12">
                  <c:v>889.24338522106632</c:v>
                </c:pt>
                <c:pt idx="13">
                  <c:v>862.15581986857876</c:v>
                </c:pt>
                <c:pt idx="14">
                  <c:v>-677.18126048255192</c:v>
                </c:pt>
                <c:pt idx="15">
                  <c:v>301.32185934476587</c:v>
                </c:pt>
                <c:pt idx="16">
                  <c:v>1033.778620559136</c:v>
                </c:pt>
                <c:pt idx="17">
                  <c:v>1125.9702554604476</c:v>
                </c:pt>
                <c:pt idx="18">
                  <c:v>1203.0645487984345</c:v>
                </c:pt>
                <c:pt idx="19">
                  <c:v>1221.2952745148439</c:v>
                </c:pt>
                <c:pt idx="20">
                  <c:v>1203.5085433116321</c:v>
                </c:pt>
                <c:pt idx="21">
                  <c:v>1033.9402459019564</c:v>
                </c:pt>
                <c:pt idx="22">
                  <c:v>810.01311288676516</c:v>
                </c:pt>
                <c:pt idx="23">
                  <c:v>945.30511711476174</c:v>
                </c:pt>
                <c:pt idx="24">
                  <c:v>928.56515547729248</c:v>
                </c:pt>
                <c:pt idx="25">
                  <c:v>640.4176970702207</c:v>
                </c:pt>
                <c:pt idx="26">
                  <c:v>821.27279292513413</c:v>
                </c:pt>
                <c:pt idx="27">
                  <c:v>998.08348213733711</c:v>
                </c:pt>
                <c:pt idx="28">
                  <c:v>636.30404336983315</c:v>
                </c:pt>
                <c:pt idx="29">
                  <c:v>-324.10527884141817</c:v>
                </c:pt>
                <c:pt idx="30">
                  <c:v>413.28576952399629</c:v>
                </c:pt>
                <c:pt idx="31">
                  <c:v>1096.1867543715668</c:v>
                </c:pt>
                <c:pt idx="32">
                  <c:v>992.40803379113879</c:v>
                </c:pt>
                <c:pt idx="33">
                  <c:v>971.55045064905107</c:v>
                </c:pt>
                <c:pt idx="34">
                  <c:v>984.9386341645012</c:v>
                </c:pt>
                <c:pt idx="35">
                  <c:v>1014.8660026055913</c:v>
                </c:pt>
                <c:pt idx="36">
                  <c:v>1076.9006754129944</c:v>
                </c:pt>
                <c:pt idx="37">
                  <c:v>748.70139878149337</c:v>
                </c:pt>
                <c:pt idx="38">
                  <c:v>699.81037189102312</c:v>
                </c:pt>
                <c:pt idx="39">
                  <c:v>772.3081467842992</c:v>
                </c:pt>
                <c:pt idx="40">
                  <c:v>632.09133956487972</c:v>
                </c:pt>
                <c:pt idx="41">
                  <c:v>743.38407145714746</c:v>
                </c:pt>
                <c:pt idx="42">
                  <c:v>397.06982759358664</c:v>
                </c:pt>
                <c:pt idx="43">
                  <c:v>680.01780198254437</c:v>
                </c:pt>
                <c:pt idx="44">
                  <c:v>831.26087168556728</c:v>
                </c:pt>
                <c:pt idx="45">
                  <c:v>947.74305152068337</c:v>
                </c:pt>
                <c:pt idx="46">
                  <c:v>1009.5719551403785</c:v>
                </c:pt>
                <c:pt idx="47">
                  <c:v>969.45625960131474</c:v>
                </c:pt>
                <c:pt idx="48">
                  <c:v>858.63962849961547</c:v>
                </c:pt>
                <c:pt idx="49">
                  <c:v>959.39138007718554</c:v>
                </c:pt>
                <c:pt idx="50">
                  <c:v>992.82728347551188</c:v>
                </c:pt>
                <c:pt idx="51">
                  <c:v>1024.0426395908119</c:v>
                </c:pt>
                <c:pt idx="52">
                  <c:v>1088.1510084983061</c:v>
                </c:pt>
                <c:pt idx="53">
                  <c:v>1037.8791401700107</c:v>
                </c:pt>
                <c:pt idx="54">
                  <c:v>737.3148506532367</c:v>
                </c:pt>
                <c:pt idx="55">
                  <c:v>731.19559194352507</c:v>
                </c:pt>
                <c:pt idx="56">
                  <c:v>640.2171948843046</c:v>
                </c:pt>
                <c:pt idx="57">
                  <c:v>-300.7788487223666</c:v>
                </c:pt>
                <c:pt idx="58">
                  <c:v>-10.314139000068161</c:v>
                </c:pt>
                <c:pt idx="59">
                  <c:v>845.36538196704737</c:v>
                </c:pt>
                <c:pt idx="60">
                  <c:v>1113.3175367043909</c:v>
                </c:pt>
                <c:pt idx="61">
                  <c:v>1256.5732940381129</c:v>
                </c:pt>
                <c:pt idx="62">
                  <c:v>1247.2087770334006</c:v>
                </c:pt>
                <c:pt idx="63">
                  <c:v>1210.6751787079058</c:v>
                </c:pt>
                <c:pt idx="64">
                  <c:v>1139.9914213939983</c:v>
                </c:pt>
                <c:pt idx="65">
                  <c:v>837.31335443622527</c:v>
                </c:pt>
                <c:pt idx="66">
                  <c:v>924.41084907545167</c:v>
                </c:pt>
                <c:pt idx="67">
                  <c:v>963.96553569260459</c:v>
                </c:pt>
                <c:pt idx="68">
                  <c:v>447.06999232130238</c:v>
                </c:pt>
                <c:pt idx="69">
                  <c:v>345.50152321949605</c:v>
                </c:pt>
                <c:pt idx="70">
                  <c:v>-101.87210504318297</c:v>
                </c:pt>
                <c:pt idx="71">
                  <c:v>-482.11162740683153</c:v>
                </c:pt>
                <c:pt idx="72">
                  <c:v>176.21346743292077</c:v>
                </c:pt>
                <c:pt idx="73">
                  <c:v>958.32640869303384</c:v>
                </c:pt>
                <c:pt idx="74">
                  <c:v>1258.9428334663592</c:v>
                </c:pt>
                <c:pt idx="75">
                  <c:v>783.60188665464023</c:v>
                </c:pt>
                <c:pt idx="76">
                  <c:v>1001.6573812958042</c:v>
                </c:pt>
                <c:pt idx="77">
                  <c:v>798.34234165387193</c:v>
                </c:pt>
                <c:pt idx="78">
                  <c:v>933.56662710557089</c:v>
                </c:pt>
                <c:pt idx="79">
                  <c:v>-570.27124253498698</c:v>
                </c:pt>
                <c:pt idx="80">
                  <c:v>638.85074776161866</c:v>
                </c:pt>
                <c:pt idx="81">
                  <c:v>1217.1297253204334</c:v>
                </c:pt>
                <c:pt idx="82">
                  <c:v>618.64904588456454</c:v>
                </c:pt>
                <c:pt idx="83">
                  <c:v>441.20465337638649</c:v>
                </c:pt>
                <c:pt idx="84">
                  <c:v>3308.8259900059084</c:v>
                </c:pt>
                <c:pt idx="85">
                  <c:v>575.89563150314962</c:v>
                </c:pt>
                <c:pt idx="86">
                  <c:v>-793.92825462798055</c:v>
                </c:pt>
                <c:pt idx="87">
                  <c:v>580.38098647579034</c:v>
                </c:pt>
                <c:pt idx="88">
                  <c:v>3948.6874703714011</c:v>
                </c:pt>
                <c:pt idx="89">
                  <c:v>3563.8425255147472</c:v>
                </c:pt>
                <c:pt idx="90">
                  <c:v>4125.2790145593317</c:v>
                </c:pt>
                <c:pt idx="91">
                  <c:v>2706.392520827605</c:v>
                </c:pt>
                <c:pt idx="92">
                  <c:v>4266.493336820592</c:v>
                </c:pt>
                <c:pt idx="93">
                  <c:v>4305.7473101021633</c:v>
                </c:pt>
                <c:pt idx="94">
                  <c:v>4573.1086815805111</c:v>
                </c:pt>
                <c:pt idx="95">
                  <c:v>4630.5904141524325</c:v>
                </c:pt>
                <c:pt idx="96">
                  <c:v>3912.7468101128793</c:v>
                </c:pt>
                <c:pt idx="97">
                  <c:v>4295.1960370728821</c:v>
                </c:pt>
                <c:pt idx="98">
                  <c:v>3069.0495381943729</c:v>
                </c:pt>
                <c:pt idx="99">
                  <c:v>182.02395241036109</c:v>
                </c:pt>
                <c:pt idx="100">
                  <c:v>642.49733987294928</c:v>
                </c:pt>
                <c:pt idx="101">
                  <c:v>2404.2187400089974</c:v>
                </c:pt>
                <c:pt idx="102">
                  <c:v>411.36791452046634</c:v>
                </c:pt>
                <c:pt idx="103">
                  <c:v>1145.2165199900446</c:v>
                </c:pt>
                <c:pt idx="104">
                  <c:v>3083.6671567282156</c:v>
                </c:pt>
                <c:pt idx="105">
                  <c:v>3639.0431924332661</c:v>
                </c:pt>
                <c:pt idx="106">
                  <c:v>4314.2468934295803</c:v>
                </c:pt>
                <c:pt idx="107">
                  <c:v>3829.0283647592232</c:v>
                </c:pt>
                <c:pt idx="108">
                  <c:v>2638.896859485913</c:v>
                </c:pt>
                <c:pt idx="109">
                  <c:v>3738.8420503495427</c:v>
                </c:pt>
                <c:pt idx="110">
                  <c:v>4170.8841883911609</c:v>
                </c:pt>
                <c:pt idx="111">
                  <c:v>4217.4692252048071</c:v>
                </c:pt>
                <c:pt idx="112">
                  <c:v>-1836.1764207948227</c:v>
                </c:pt>
                <c:pt idx="113">
                  <c:v>-2213.589260457044</c:v>
                </c:pt>
                <c:pt idx="114">
                  <c:v>-2840.115238078934</c:v>
                </c:pt>
                <c:pt idx="115">
                  <c:v>-4427.3551094896065</c:v>
                </c:pt>
                <c:pt idx="116">
                  <c:v>-3836.1885975792984</c:v>
                </c:pt>
                <c:pt idx="117">
                  <c:v>-3381.1193508630017</c:v>
                </c:pt>
                <c:pt idx="118">
                  <c:v>-1502.8532551492042</c:v>
                </c:pt>
                <c:pt idx="119">
                  <c:v>-153.34455733631353</c:v>
                </c:pt>
                <c:pt idx="120">
                  <c:v>-517.48185534200002</c:v>
                </c:pt>
                <c:pt idx="121">
                  <c:v>-849.57616087671613</c:v>
                </c:pt>
                <c:pt idx="122">
                  <c:v>-1596.9330398462182</c:v>
                </c:pt>
                <c:pt idx="123">
                  <c:v>-4477.2166628320647</c:v>
                </c:pt>
                <c:pt idx="124">
                  <c:v>-2746.6559847818976</c:v>
                </c:pt>
                <c:pt idx="125">
                  <c:v>-3162.6372147625834</c:v>
                </c:pt>
                <c:pt idx="126">
                  <c:v>-1629.3254595025619</c:v>
                </c:pt>
                <c:pt idx="127">
                  <c:v>-2621.7068153462092</c:v>
                </c:pt>
                <c:pt idx="128">
                  <c:v>-1595.1910704391457</c:v>
                </c:pt>
                <c:pt idx="129">
                  <c:v>-4616.1319151779026</c:v>
                </c:pt>
                <c:pt idx="130">
                  <c:v>-5215.6230122334346</c:v>
                </c:pt>
                <c:pt idx="131">
                  <c:v>-3513.237573025739</c:v>
                </c:pt>
                <c:pt idx="132">
                  <c:v>-754.76853744411699</c:v>
                </c:pt>
                <c:pt idx="133">
                  <c:v>522.49303590239174</c:v>
                </c:pt>
                <c:pt idx="134">
                  <c:v>232.94359826157924</c:v>
                </c:pt>
                <c:pt idx="135">
                  <c:v>887.5804207105989</c:v>
                </c:pt>
                <c:pt idx="136">
                  <c:v>85.6030845139734</c:v>
                </c:pt>
                <c:pt idx="137">
                  <c:v>-590.35739236670884</c:v>
                </c:pt>
                <c:pt idx="138">
                  <c:v>-1824.8094994787114</c:v>
                </c:pt>
                <c:pt idx="139">
                  <c:v>-2499.7929339885577</c:v>
                </c:pt>
                <c:pt idx="140">
                  <c:v>-1870.4464243654338</c:v>
                </c:pt>
                <c:pt idx="141">
                  <c:v>-2265.3879383345434</c:v>
                </c:pt>
                <c:pt idx="142">
                  <c:v>-444.28456280185952</c:v>
                </c:pt>
                <c:pt idx="143">
                  <c:v>-1581.5476061646805</c:v>
                </c:pt>
                <c:pt idx="144">
                  <c:v>-2484.2605159139757</c:v>
                </c:pt>
                <c:pt idx="145">
                  <c:v>-961.47680896272504</c:v>
                </c:pt>
                <c:pt idx="146">
                  <c:v>95.589619479687684</c:v>
                </c:pt>
                <c:pt idx="147">
                  <c:v>895.69889977686614</c:v>
                </c:pt>
                <c:pt idx="148">
                  <c:v>1374.5077092088966</c:v>
                </c:pt>
                <c:pt idx="149">
                  <c:v>-928.36787340061778</c:v>
                </c:pt>
                <c:pt idx="150">
                  <c:v>-671.13445362976961</c:v>
                </c:pt>
                <c:pt idx="151">
                  <c:v>-1915.5807519392874</c:v>
                </c:pt>
                <c:pt idx="152">
                  <c:v>-3055.9752519811691</c:v>
                </c:pt>
                <c:pt idx="153">
                  <c:v>-1820.9208187106174</c:v>
                </c:pt>
                <c:pt idx="154">
                  <c:v>-606.77501637911973</c:v>
                </c:pt>
                <c:pt idx="155">
                  <c:v>-2272.8195708494918</c:v>
                </c:pt>
                <c:pt idx="156">
                  <c:v>-1695.1158373540031</c:v>
                </c:pt>
                <c:pt idx="157">
                  <c:v>-508.72237793418208</c:v>
                </c:pt>
                <c:pt idx="158">
                  <c:v>844.80082275254449</c:v>
                </c:pt>
                <c:pt idx="159">
                  <c:v>465.08581116036657</c:v>
                </c:pt>
                <c:pt idx="160">
                  <c:v>619.51062548850916</c:v>
                </c:pt>
                <c:pt idx="161">
                  <c:v>-243.98644030591851</c:v>
                </c:pt>
                <c:pt idx="162">
                  <c:v>266.84844487556143</c:v>
                </c:pt>
                <c:pt idx="163">
                  <c:v>1927.9911015962107</c:v>
                </c:pt>
                <c:pt idx="164">
                  <c:v>639.0288504761719</c:v>
                </c:pt>
                <c:pt idx="165">
                  <c:v>-976.89416400821835</c:v>
                </c:pt>
                <c:pt idx="166">
                  <c:v>-1006.3311910876748</c:v>
                </c:pt>
                <c:pt idx="167">
                  <c:v>-1456.7111976663689</c:v>
                </c:pt>
                <c:pt idx="168">
                  <c:v>-2004.8305285218082</c:v>
                </c:pt>
                <c:pt idx="169">
                  <c:v>-1191.5482798887488</c:v>
                </c:pt>
                <c:pt idx="170">
                  <c:v>3707.5845574313716</c:v>
                </c:pt>
                <c:pt idx="171">
                  <c:v>4064.7923553326859</c:v>
                </c:pt>
                <c:pt idx="172">
                  <c:v>7483.9931847827993</c:v>
                </c:pt>
                <c:pt idx="173">
                  <c:v>7504.0325831726341</c:v>
                </c:pt>
                <c:pt idx="174">
                  <c:v>7537.7981193422165</c:v>
                </c:pt>
                <c:pt idx="175">
                  <c:v>4995.1891360507761</c:v>
                </c:pt>
                <c:pt idx="176">
                  <c:v>6140.261445760375</c:v>
                </c:pt>
                <c:pt idx="177">
                  <c:v>4432.0753069854272</c:v>
                </c:pt>
                <c:pt idx="178">
                  <c:v>758.35981512692911</c:v>
                </c:pt>
                <c:pt idx="179">
                  <c:v>1661.5067521661342</c:v>
                </c:pt>
                <c:pt idx="180">
                  <c:v>113.69344023150079</c:v>
                </c:pt>
                <c:pt idx="181">
                  <c:v>675.483276962579</c:v>
                </c:pt>
                <c:pt idx="182">
                  <c:v>264.16577972628119</c:v>
                </c:pt>
                <c:pt idx="183">
                  <c:v>1800.7299365602114</c:v>
                </c:pt>
                <c:pt idx="184">
                  <c:v>1798.9035465289553</c:v>
                </c:pt>
                <c:pt idx="185">
                  <c:v>1842.9496057797708</c:v>
                </c:pt>
                <c:pt idx="186">
                  <c:v>1466.4391929934102</c:v>
                </c:pt>
                <c:pt idx="187">
                  <c:v>2259.6936157102541</c:v>
                </c:pt>
                <c:pt idx="188">
                  <c:v>2645.9080609852258</c:v>
                </c:pt>
                <c:pt idx="189">
                  <c:v>2611.031283243366</c:v>
                </c:pt>
                <c:pt idx="190">
                  <c:v>2466.5933889872385</c:v>
                </c:pt>
                <c:pt idx="191">
                  <c:v>3799.076824673245</c:v>
                </c:pt>
                <c:pt idx="192">
                  <c:v>1929.2427707673269</c:v>
                </c:pt>
                <c:pt idx="193">
                  <c:v>2128.76203314449</c:v>
                </c:pt>
                <c:pt idx="194">
                  <c:v>2516.8751104828357</c:v>
                </c:pt>
                <c:pt idx="195">
                  <c:v>3778.1109874276704</c:v>
                </c:pt>
                <c:pt idx="196">
                  <c:v>2003.6810856459399</c:v>
                </c:pt>
                <c:pt idx="197">
                  <c:v>1116.6040607858495</c:v>
                </c:pt>
                <c:pt idx="198">
                  <c:v>1878.8669520483579</c:v>
                </c:pt>
                <c:pt idx="199">
                  <c:v>3793.816689979571</c:v>
                </c:pt>
                <c:pt idx="200">
                  <c:v>4811.8590198943048</c:v>
                </c:pt>
                <c:pt idx="201">
                  <c:v>6035.6782495484076</c:v>
                </c:pt>
                <c:pt idx="202">
                  <c:v>5888.5246626605021</c:v>
                </c:pt>
                <c:pt idx="203">
                  <c:v>5492.5484639775786</c:v>
                </c:pt>
                <c:pt idx="204">
                  <c:v>4094.9559030324981</c:v>
                </c:pt>
                <c:pt idx="205">
                  <c:v>3570.4129561291611</c:v>
                </c:pt>
                <c:pt idx="206">
                  <c:v>2309.5437209439619</c:v>
                </c:pt>
                <c:pt idx="207">
                  <c:v>1403.0290764202664</c:v>
                </c:pt>
                <c:pt idx="208">
                  <c:v>2554.9398104449815</c:v>
                </c:pt>
                <c:pt idx="209">
                  <c:v>2401.7814175289677</c:v>
                </c:pt>
                <c:pt idx="210">
                  <c:v>3009.4159171240776</c:v>
                </c:pt>
                <c:pt idx="211">
                  <c:v>4200.6670090495636</c:v>
                </c:pt>
                <c:pt idx="212">
                  <c:v>8423.524785181442</c:v>
                </c:pt>
                <c:pt idx="213">
                  <c:v>8544.7132743579732</c:v>
                </c:pt>
                <c:pt idx="214">
                  <c:v>7106.3363195033626</c:v>
                </c:pt>
                <c:pt idx="215">
                  <c:v>6577.1934519893903</c:v>
                </c:pt>
                <c:pt idx="216">
                  <c:v>6375.8884159405807</c:v>
                </c:pt>
                <c:pt idx="217">
                  <c:v>6484.0488228553168</c:v>
                </c:pt>
                <c:pt idx="218">
                  <c:v>6273.4000537984457</c:v>
                </c:pt>
                <c:pt idx="219">
                  <c:v>6477.2032272680981</c:v>
                </c:pt>
                <c:pt idx="220">
                  <c:v>4581.2236508070782</c:v>
                </c:pt>
                <c:pt idx="221">
                  <c:v>2225.4539574712903</c:v>
                </c:pt>
                <c:pt idx="222">
                  <c:v>4504.7386557447535</c:v>
                </c:pt>
                <c:pt idx="223">
                  <c:v>6950.123713879937</c:v>
                </c:pt>
                <c:pt idx="224">
                  <c:v>5950.9267308694052</c:v>
                </c:pt>
                <c:pt idx="225">
                  <c:v>6951.0865886408637</c:v>
                </c:pt>
                <c:pt idx="226">
                  <c:v>4890.2220320189645</c:v>
                </c:pt>
                <c:pt idx="227">
                  <c:v>5737.5311952906286</c:v>
                </c:pt>
                <c:pt idx="228">
                  <c:v>6662.6009196611358</c:v>
                </c:pt>
                <c:pt idx="229">
                  <c:v>8212.9944272383618</c:v>
                </c:pt>
                <c:pt idx="230">
                  <c:v>8132.1222520272631</c:v>
                </c:pt>
                <c:pt idx="231">
                  <c:v>8741.2815695122772</c:v>
                </c:pt>
                <c:pt idx="232">
                  <c:v>7181.1257780907545</c:v>
                </c:pt>
                <c:pt idx="233">
                  <c:v>9149.127753286386</c:v>
                </c:pt>
                <c:pt idx="234">
                  <c:v>88.167230277440339</c:v>
                </c:pt>
                <c:pt idx="235">
                  <c:v>808.88203503262378</c:v>
                </c:pt>
                <c:pt idx="236">
                  <c:v>577.94149608083455</c:v>
                </c:pt>
                <c:pt idx="237">
                  <c:v>2291.4573035355243</c:v>
                </c:pt>
                <c:pt idx="238">
                  <c:v>3276.1345584829937</c:v>
                </c:pt>
                <c:pt idx="239">
                  <c:v>2408.8386590799755</c:v>
                </c:pt>
                <c:pt idx="240">
                  <c:v>4764.7442427740434</c:v>
                </c:pt>
                <c:pt idx="241">
                  <c:v>5256.7921940882388</c:v>
                </c:pt>
                <c:pt idx="242">
                  <c:v>5428.5403789579077</c:v>
                </c:pt>
                <c:pt idx="243">
                  <c:v>6590.0055481235859</c:v>
                </c:pt>
                <c:pt idx="244">
                  <c:v>7114.4144932166737</c:v>
                </c:pt>
                <c:pt idx="245">
                  <c:v>7824.9485741374028</c:v>
                </c:pt>
                <c:pt idx="246">
                  <c:v>2474.1749349868041</c:v>
                </c:pt>
                <c:pt idx="247">
                  <c:v>7259.9353351893096</c:v>
                </c:pt>
                <c:pt idx="248">
                  <c:v>2611.8773533480203</c:v>
                </c:pt>
                <c:pt idx="249">
                  <c:v>2086.8151440192519</c:v>
                </c:pt>
                <c:pt idx="250">
                  <c:v>2878.0368456636684</c:v>
                </c:pt>
                <c:pt idx="251">
                  <c:v>1991.3933051925815</c:v>
                </c:pt>
                <c:pt idx="252">
                  <c:v>2054.5439998735492</c:v>
                </c:pt>
                <c:pt idx="253">
                  <c:v>2102.0232342465401</c:v>
                </c:pt>
                <c:pt idx="254">
                  <c:v>2078.3239236783884</c:v>
                </c:pt>
                <c:pt idx="255">
                  <c:v>2082.5485075700467</c:v>
                </c:pt>
                <c:pt idx="256">
                  <c:v>2064.12532209549</c:v>
                </c:pt>
                <c:pt idx="257">
                  <c:v>2166.361288485924</c:v>
                </c:pt>
                <c:pt idx="258">
                  <c:v>1447.7493914487359</c:v>
                </c:pt>
                <c:pt idx="259">
                  <c:v>954.22646182951223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4262.3124972819851</c:v>
                </c:pt>
                <c:pt idx="271">
                  <c:v>4294.7491412284717</c:v>
                </c:pt>
                <c:pt idx="272">
                  <c:v>4373.0555914244605</c:v>
                </c:pt>
                <c:pt idx="273">
                  <c:v>3646.3637202543273</c:v>
                </c:pt>
                <c:pt idx="274">
                  <c:v>3416.3821673860075</c:v>
                </c:pt>
                <c:pt idx="275">
                  <c:v>3004.3788743050936</c:v>
                </c:pt>
                <c:pt idx="276">
                  <c:v>1614.2312388570674</c:v>
                </c:pt>
                <c:pt idx="277">
                  <c:v>0</c:v>
                </c:pt>
                <c:pt idx="278">
                  <c:v>1809.0822100369157</c:v>
                </c:pt>
                <c:pt idx="279">
                  <c:v>2175.6927125766128</c:v>
                </c:pt>
                <c:pt idx="280">
                  <c:v>2330.8012911420874</c:v>
                </c:pt>
                <c:pt idx="281">
                  <c:v>2105.7573503462309</c:v>
                </c:pt>
                <c:pt idx="282">
                  <c:v>2673.6599155891231</c:v>
                </c:pt>
                <c:pt idx="283">
                  <c:v>0</c:v>
                </c:pt>
                <c:pt idx="284">
                  <c:v>3844.8033333541348</c:v>
                </c:pt>
                <c:pt idx="285">
                  <c:v>3949.6305819400186</c:v>
                </c:pt>
                <c:pt idx="286">
                  <c:v>4114.8205861924371</c:v>
                </c:pt>
                <c:pt idx="287">
                  <c:v>4104.6262623358634</c:v>
                </c:pt>
                <c:pt idx="288">
                  <c:v>3974.5457084195441</c:v>
                </c:pt>
                <c:pt idx="289">
                  <c:v>3732.3650700972612</c:v>
                </c:pt>
                <c:pt idx="290">
                  <c:v>0</c:v>
                </c:pt>
                <c:pt idx="291">
                  <c:v>3311.1144895659736</c:v>
                </c:pt>
                <c:pt idx="292">
                  <c:v>3268.0264711293894</c:v>
                </c:pt>
                <c:pt idx="293">
                  <c:v>3089.9010158509154</c:v>
                </c:pt>
                <c:pt idx="294">
                  <c:v>2750.7534910946692</c:v>
                </c:pt>
                <c:pt idx="295">
                  <c:v>2780.0982809378124</c:v>
                </c:pt>
                <c:pt idx="296">
                  <c:v>2004.6612677832147</c:v>
                </c:pt>
                <c:pt idx="297">
                  <c:v>2324.006859380419</c:v>
                </c:pt>
                <c:pt idx="298">
                  <c:v>1710.9784897370489</c:v>
                </c:pt>
                <c:pt idx="299">
                  <c:v>3613.6904713924969</c:v>
                </c:pt>
                <c:pt idx="300">
                  <c:v>3691.6375922074531</c:v>
                </c:pt>
                <c:pt idx="301">
                  <c:v>4014.5697405142087</c:v>
                </c:pt>
                <c:pt idx="302">
                  <c:v>3651.679284497794</c:v>
                </c:pt>
                <c:pt idx="303">
                  <c:v>0</c:v>
                </c:pt>
                <c:pt idx="304">
                  <c:v>0</c:v>
                </c:pt>
                <c:pt idx="305">
                  <c:v>3207.0602271771277</c:v>
                </c:pt>
                <c:pt idx="306">
                  <c:v>2799.1059302571448</c:v>
                </c:pt>
                <c:pt idx="307">
                  <c:v>2264.5473149484606</c:v>
                </c:pt>
                <c:pt idx="308">
                  <c:v>640.62781795817</c:v>
                </c:pt>
                <c:pt idx="309">
                  <c:v>-298.48657340985318</c:v>
                </c:pt>
                <c:pt idx="310">
                  <c:v>-32.181852091252416</c:v>
                </c:pt>
                <c:pt idx="311">
                  <c:v>977.73855423319708</c:v>
                </c:pt>
                <c:pt idx="312">
                  <c:v>3021.3389588142281</c:v>
                </c:pt>
                <c:pt idx="313">
                  <c:v>2914.296286254079</c:v>
                </c:pt>
                <c:pt idx="314">
                  <c:v>3105.7828874731404</c:v>
                </c:pt>
                <c:pt idx="315">
                  <c:v>3289.8269192365183</c:v>
                </c:pt>
                <c:pt idx="316">
                  <c:v>3306.0534409310603</c:v>
                </c:pt>
                <c:pt idx="317">
                  <c:v>3237.3054466316325</c:v>
                </c:pt>
                <c:pt idx="318">
                  <c:v>2888.6033790216306</c:v>
                </c:pt>
                <c:pt idx="319">
                  <c:v>3023.0000574578612</c:v>
                </c:pt>
                <c:pt idx="320">
                  <c:v>-754.61143374268113</c:v>
                </c:pt>
                <c:pt idx="321">
                  <c:v>0</c:v>
                </c:pt>
                <c:pt idx="322">
                  <c:v>0</c:v>
                </c:pt>
                <c:pt idx="323">
                  <c:v>2388.2740586117616</c:v>
                </c:pt>
                <c:pt idx="324">
                  <c:v>2663.2689527328134</c:v>
                </c:pt>
                <c:pt idx="325">
                  <c:v>2793.6186837036144</c:v>
                </c:pt>
                <c:pt idx="326">
                  <c:v>2524.9801761260023</c:v>
                </c:pt>
                <c:pt idx="327">
                  <c:v>2428.209842267298</c:v>
                </c:pt>
                <c:pt idx="328">
                  <c:v>2220.4206430457616</c:v>
                </c:pt>
                <c:pt idx="329">
                  <c:v>2755.4412838200697</c:v>
                </c:pt>
                <c:pt idx="330">
                  <c:v>2762.3575696560583</c:v>
                </c:pt>
                <c:pt idx="331">
                  <c:v>2621.2440907250598</c:v>
                </c:pt>
                <c:pt idx="332">
                  <c:v>0</c:v>
                </c:pt>
                <c:pt idx="333">
                  <c:v>0</c:v>
                </c:pt>
                <c:pt idx="334">
                  <c:v>2920.1390339855557</c:v>
                </c:pt>
                <c:pt idx="335">
                  <c:v>2876.7629953492315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3920.0228686842206</c:v>
                </c:pt>
                <c:pt idx="348">
                  <c:v>3292.3760749744993</c:v>
                </c:pt>
                <c:pt idx="349">
                  <c:v>3291.0057677994796</c:v>
                </c:pt>
                <c:pt idx="350">
                  <c:v>2752.3633994568067</c:v>
                </c:pt>
                <c:pt idx="351">
                  <c:v>1310.4352660822703</c:v>
                </c:pt>
                <c:pt idx="352">
                  <c:v>2330.7268643821021</c:v>
                </c:pt>
                <c:pt idx="353">
                  <c:v>-359.01238142787167</c:v>
                </c:pt>
                <c:pt idx="354">
                  <c:v>0</c:v>
                </c:pt>
                <c:pt idx="355">
                  <c:v>0</c:v>
                </c:pt>
                <c:pt idx="356">
                  <c:v>-43.118575445657726</c:v>
                </c:pt>
                <c:pt idx="357">
                  <c:v>-1787.6186266974228</c:v>
                </c:pt>
                <c:pt idx="358">
                  <c:v>2484.9155589118468</c:v>
                </c:pt>
                <c:pt idx="359">
                  <c:v>3793.5916540619328</c:v>
                </c:pt>
                <c:pt idx="360">
                  <c:v>2815.5636435573492</c:v>
                </c:pt>
                <c:pt idx="361">
                  <c:v>3029.9167818560209</c:v>
                </c:pt>
                <c:pt idx="362">
                  <c:v>2932.2993000175775</c:v>
                </c:pt>
                <c:pt idx="363">
                  <c:v>2374.8528414958068</c:v>
                </c:pt>
                <c:pt idx="364">
                  <c:v>3172.6725655552304</c:v>
                </c:pt>
                <c:pt idx="365">
                  <c:v>0</c:v>
                </c:pt>
                <c:pt idx="366">
                  <c:v>5069.0089485783137</c:v>
                </c:pt>
                <c:pt idx="367">
                  <c:v>5029.3865960638368</c:v>
                </c:pt>
                <c:pt idx="368">
                  <c:v>5080.6029017058572</c:v>
                </c:pt>
                <c:pt idx="369">
                  <c:v>4420.4692579734919</c:v>
                </c:pt>
                <c:pt idx="370">
                  <c:v>3809.943789902009</c:v>
                </c:pt>
                <c:pt idx="371">
                  <c:v>3504.6810558662737</c:v>
                </c:pt>
                <c:pt idx="372">
                  <c:v>3644.4184171916627</c:v>
                </c:pt>
                <c:pt idx="373">
                  <c:v>3579.3175750797941</c:v>
                </c:pt>
                <c:pt idx="374">
                  <c:v>3557.9361663153704</c:v>
                </c:pt>
                <c:pt idx="375">
                  <c:v>3340.8575443452119</c:v>
                </c:pt>
                <c:pt idx="376">
                  <c:v>3567.4213279159389</c:v>
                </c:pt>
                <c:pt idx="377">
                  <c:v>1367.5558343478974</c:v>
                </c:pt>
                <c:pt idx="378">
                  <c:v>1488.7844802124937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2795.8248242152467</c:v>
                </c:pt>
                <c:pt idx="383">
                  <c:v>2765.639272168482</c:v>
                </c:pt>
                <c:pt idx="384">
                  <c:v>2298.7909041073212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1234.7915036013746</c:v>
                </c:pt>
                <c:pt idx="406">
                  <c:v>1579.8499665433289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1574.3488964963553</c:v>
                </c:pt>
                <c:pt idx="412">
                  <c:v>1685.1487848857601</c:v>
                </c:pt>
                <c:pt idx="413">
                  <c:v>1561.3775896802806</c:v>
                </c:pt>
                <c:pt idx="414">
                  <c:v>697.19399333848014</c:v>
                </c:pt>
                <c:pt idx="415">
                  <c:v>635.14266201152452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2768.8124872923013</c:v>
                </c:pt>
                <c:pt idx="420">
                  <c:v>2492.3423555239683</c:v>
                </c:pt>
                <c:pt idx="421">
                  <c:v>1802.8953285801501</c:v>
                </c:pt>
                <c:pt idx="422">
                  <c:v>2246.6594988067668</c:v>
                </c:pt>
                <c:pt idx="423">
                  <c:v>2156.0963527874524</c:v>
                </c:pt>
                <c:pt idx="424">
                  <c:v>256.39216937791753</c:v>
                </c:pt>
                <c:pt idx="425">
                  <c:v>0</c:v>
                </c:pt>
                <c:pt idx="426">
                  <c:v>1425.4494349738086</c:v>
                </c:pt>
                <c:pt idx="427">
                  <c:v>875.34783964297185</c:v>
                </c:pt>
                <c:pt idx="428">
                  <c:v>-1159.4996783400134</c:v>
                </c:pt>
                <c:pt idx="429">
                  <c:v>-990.68875902678576</c:v>
                </c:pt>
                <c:pt idx="430">
                  <c:v>-896.98840488204848</c:v>
                </c:pt>
                <c:pt idx="431">
                  <c:v>-791.4114435084914</c:v>
                </c:pt>
                <c:pt idx="432">
                  <c:v>-656.53825599509787</c:v>
                </c:pt>
                <c:pt idx="433">
                  <c:v>256.9300043157308</c:v>
                </c:pt>
                <c:pt idx="434">
                  <c:v>-451.14519809289982</c:v>
                </c:pt>
                <c:pt idx="435">
                  <c:v>-1003.7974232170668</c:v>
                </c:pt>
                <c:pt idx="436">
                  <c:v>-855.86490795305326</c:v>
                </c:pt>
                <c:pt idx="437">
                  <c:v>-679.93173266099279</c:v>
                </c:pt>
                <c:pt idx="438">
                  <c:v>-680.49697812335648</c:v>
                </c:pt>
                <c:pt idx="439">
                  <c:v>-856.52677738752368</c:v>
                </c:pt>
                <c:pt idx="440">
                  <c:v>-736.05213989973697</c:v>
                </c:pt>
                <c:pt idx="441">
                  <c:v>258.51040249009895</c:v>
                </c:pt>
                <c:pt idx="442">
                  <c:v>-93.512465369327103</c:v>
                </c:pt>
                <c:pt idx="443">
                  <c:v>-948.50045190992989</c:v>
                </c:pt>
                <c:pt idx="444">
                  <c:v>-823.93506916404226</c:v>
                </c:pt>
                <c:pt idx="445">
                  <c:v>-918.78792075218075</c:v>
                </c:pt>
                <c:pt idx="446">
                  <c:v>-918.50139975361753</c:v>
                </c:pt>
                <c:pt idx="447">
                  <c:v>-418.58897858894426</c:v>
                </c:pt>
                <c:pt idx="448">
                  <c:v>638.23529353234346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-1174.9269816982398</c:v>
                </c:pt>
                <c:pt idx="454">
                  <c:v>-983.19765763871033</c:v>
                </c:pt>
                <c:pt idx="455">
                  <c:v>-686.44660004887601</c:v>
                </c:pt>
                <c:pt idx="456">
                  <c:v>-677.04234935946488</c:v>
                </c:pt>
                <c:pt idx="457">
                  <c:v>-1745.6640352304889</c:v>
                </c:pt>
                <c:pt idx="458">
                  <c:v>-1950.1899649532595</c:v>
                </c:pt>
                <c:pt idx="459">
                  <c:v>-1543.0198993693616</c:v>
                </c:pt>
                <c:pt idx="460">
                  <c:v>-1450.4550189748459</c:v>
                </c:pt>
                <c:pt idx="461">
                  <c:v>-1338.2143295273365</c:v>
                </c:pt>
                <c:pt idx="462">
                  <c:v>-1570.1573362141639</c:v>
                </c:pt>
                <c:pt idx="463">
                  <c:v>-2109.9982244054922</c:v>
                </c:pt>
                <c:pt idx="464">
                  <c:v>-1966.3489984340245</c:v>
                </c:pt>
                <c:pt idx="465">
                  <c:v>-1661.4784618912786</c:v>
                </c:pt>
                <c:pt idx="466">
                  <c:v>-758.25309063332077</c:v>
                </c:pt>
                <c:pt idx="467">
                  <c:v>0</c:v>
                </c:pt>
                <c:pt idx="468">
                  <c:v>0</c:v>
                </c:pt>
                <c:pt idx="469">
                  <c:v>2203.6420144507633</c:v>
                </c:pt>
                <c:pt idx="470">
                  <c:v>0</c:v>
                </c:pt>
                <c:pt idx="471">
                  <c:v>0</c:v>
                </c:pt>
                <c:pt idx="472">
                  <c:v>3661.1678612733058</c:v>
                </c:pt>
                <c:pt idx="473">
                  <c:v>3263.9906815018408</c:v>
                </c:pt>
                <c:pt idx="474">
                  <c:v>2834.9894965774806</c:v>
                </c:pt>
                <c:pt idx="475">
                  <c:v>2741.8976261182925</c:v>
                </c:pt>
                <c:pt idx="476">
                  <c:v>3032.0356614833568</c:v>
                </c:pt>
                <c:pt idx="477">
                  <c:v>-1427.850409954174</c:v>
                </c:pt>
                <c:pt idx="478">
                  <c:v>-778.39075196959504</c:v>
                </c:pt>
                <c:pt idx="479">
                  <c:v>-956.60510051436063</c:v>
                </c:pt>
                <c:pt idx="480">
                  <c:v>-1511.9410681624809</c:v>
                </c:pt>
                <c:pt idx="481">
                  <c:v>-1504.5670469781103</c:v>
                </c:pt>
                <c:pt idx="482">
                  <c:v>0</c:v>
                </c:pt>
                <c:pt idx="483">
                  <c:v>0</c:v>
                </c:pt>
                <c:pt idx="484">
                  <c:v>759.60789837072957</c:v>
                </c:pt>
                <c:pt idx="485">
                  <c:v>-129.37245508267046</c:v>
                </c:pt>
                <c:pt idx="486">
                  <c:v>-1092.2480099968961</c:v>
                </c:pt>
                <c:pt idx="487">
                  <c:v>0</c:v>
                </c:pt>
                <c:pt idx="488">
                  <c:v>0</c:v>
                </c:pt>
                <c:pt idx="489">
                  <c:v>-389.0582572778082</c:v>
                </c:pt>
                <c:pt idx="490">
                  <c:v>139.95216621358716</c:v>
                </c:pt>
                <c:pt idx="491">
                  <c:v>-76.840101234887442</c:v>
                </c:pt>
                <c:pt idx="492">
                  <c:v>-429.54616924090323</c:v>
                </c:pt>
                <c:pt idx="493">
                  <c:v>-400.11404121310119</c:v>
                </c:pt>
                <c:pt idx="494">
                  <c:v>-359.43945642155069</c:v>
                </c:pt>
                <c:pt idx="495">
                  <c:v>-394.4823727758594</c:v>
                </c:pt>
                <c:pt idx="496">
                  <c:v>-569.39920258724726</c:v>
                </c:pt>
                <c:pt idx="497">
                  <c:v>-593.58304606058539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-32.887677564904884</c:v>
                </c:pt>
                <c:pt idx="502">
                  <c:v>-284.47533891868864</c:v>
                </c:pt>
                <c:pt idx="503">
                  <c:v>-323.28361424283747</c:v>
                </c:pt>
                <c:pt idx="504">
                  <c:v>-290.48282753654144</c:v>
                </c:pt>
                <c:pt idx="505">
                  <c:v>135.17056087677261</c:v>
                </c:pt>
                <c:pt idx="506">
                  <c:v>-303.11487533351385</c:v>
                </c:pt>
                <c:pt idx="507">
                  <c:v>-442.72524497672549</c:v>
                </c:pt>
                <c:pt idx="508">
                  <c:v>-406.18227225602305</c:v>
                </c:pt>
                <c:pt idx="509">
                  <c:v>-365.39378454975838</c:v>
                </c:pt>
                <c:pt idx="510">
                  <c:v>-281.19490863125213</c:v>
                </c:pt>
                <c:pt idx="511">
                  <c:v>-452.01263289804928</c:v>
                </c:pt>
                <c:pt idx="512">
                  <c:v>-540.12265055465946</c:v>
                </c:pt>
                <c:pt idx="513">
                  <c:v>-382.84928096262405</c:v>
                </c:pt>
                <c:pt idx="514">
                  <c:v>-337.96089519883935</c:v>
                </c:pt>
                <c:pt idx="515">
                  <c:v>-209.71011707785408</c:v>
                </c:pt>
                <c:pt idx="516">
                  <c:v>279.49296861458254</c:v>
                </c:pt>
                <c:pt idx="517">
                  <c:v>-360.9602761217343</c:v>
                </c:pt>
                <c:pt idx="518">
                  <c:v>0</c:v>
                </c:pt>
                <c:pt idx="519">
                  <c:v>-811.24129301582286</c:v>
                </c:pt>
                <c:pt idx="520">
                  <c:v>-911.59173338673463</c:v>
                </c:pt>
                <c:pt idx="521">
                  <c:v>-984.44343722326005</c:v>
                </c:pt>
                <c:pt idx="522">
                  <c:v>-1412.0899264060413</c:v>
                </c:pt>
                <c:pt idx="523">
                  <c:v>-1662.0775331970101</c:v>
                </c:pt>
                <c:pt idx="524">
                  <c:v>-1510.5449811142041</c:v>
                </c:pt>
                <c:pt idx="525">
                  <c:v>-965.09301002093923</c:v>
                </c:pt>
                <c:pt idx="526">
                  <c:v>-676.44820197122431</c:v>
                </c:pt>
                <c:pt idx="527">
                  <c:v>-482.82504476725956</c:v>
                </c:pt>
                <c:pt idx="528">
                  <c:v>392.74436117481753</c:v>
                </c:pt>
                <c:pt idx="529">
                  <c:v>645.67303626906391</c:v>
                </c:pt>
                <c:pt idx="530">
                  <c:v>260.5241641813418</c:v>
                </c:pt>
                <c:pt idx="531">
                  <c:v>47.453191692002662</c:v>
                </c:pt>
                <c:pt idx="532">
                  <c:v>-198.41894528350579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344.06550994866654</c:v>
                </c:pt>
                <c:pt idx="544">
                  <c:v>-8.1819469569458185</c:v>
                </c:pt>
                <c:pt idx="545">
                  <c:v>980.17996714833532</c:v>
                </c:pt>
                <c:pt idx="546">
                  <c:v>1160.929681503068</c:v>
                </c:pt>
                <c:pt idx="547">
                  <c:v>961.57227484462999</c:v>
                </c:pt>
                <c:pt idx="548">
                  <c:v>513.67038918378432</c:v>
                </c:pt>
                <c:pt idx="549">
                  <c:v>311.82509432878021</c:v>
                </c:pt>
                <c:pt idx="550">
                  <c:v>689.96976209816944</c:v>
                </c:pt>
                <c:pt idx="551">
                  <c:v>797.77552664690086</c:v>
                </c:pt>
                <c:pt idx="552">
                  <c:v>-1285.1554045444757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-770.45080802123118</c:v>
                </c:pt>
                <c:pt idx="559">
                  <c:v>-481.85502248182644</c:v>
                </c:pt>
                <c:pt idx="560">
                  <c:v>-461.91405585022312</c:v>
                </c:pt>
                <c:pt idx="561">
                  <c:v>-785.68040238761193</c:v>
                </c:pt>
                <c:pt idx="562">
                  <c:v>-713.15526621957633</c:v>
                </c:pt>
                <c:pt idx="563">
                  <c:v>-523.90618917485585</c:v>
                </c:pt>
                <c:pt idx="564">
                  <c:v>-194.09746623319037</c:v>
                </c:pt>
                <c:pt idx="565">
                  <c:v>7.5626504950154354</c:v>
                </c:pt>
                <c:pt idx="566">
                  <c:v>212.70735378053396</c:v>
                </c:pt>
                <c:pt idx="567">
                  <c:v>553.16372723158725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98.297966111735249</c:v>
                </c:pt>
                <c:pt idx="575">
                  <c:v>-568.73192492007729</c:v>
                </c:pt>
                <c:pt idx="576">
                  <c:v>0</c:v>
                </c:pt>
                <c:pt idx="577">
                  <c:v>0</c:v>
                </c:pt>
                <c:pt idx="578">
                  <c:v>-741.54437047206636</c:v>
                </c:pt>
                <c:pt idx="579">
                  <c:v>687.48829759700641</c:v>
                </c:pt>
                <c:pt idx="580">
                  <c:v>22.550977915060557</c:v>
                </c:pt>
                <c:pt idx="581">
                  <c:v>85.880921628324202</c:v>
                </c:pt>
                <c:pt idx="582">
                  <c:v>581.31071257999236</c:v>
                </c:pt>
                <c:pt idx="583">
                  <c:v>463.21233191975637</c:v>
                </c:pt>
                <c:pt idx="584">
                  <c:v>-1201.5441985586574</c:v>
                </c:pt>
                <c:pt idx="585">
                  <c:v>-152.05016858481119</c:v>
                </c:pt>
                <c:pt idx="586">
                  <c:v>-523.84655222574384</c:v>
                </c:pt>
                <c:pt idx="587">
                  <c:v>1206.5656177060641</c:v>
                </c:pt>
                <c:pt idx="588">
                  <c:v>1399.6702127752376</c:v>
                </c:pt>
                <c:pt idx="589">
                  <c:v>896.27674849917753</c:v>
                </c:pt>
                <c:pt idx="590">
                  <c:v>0</c:v>
                </c:pt>
                <c:pt idx="591">
                  <c:v>0</c:v>
                </c:pt>
                <c:pt idx="592">
                  <c:v>-714.69638867220692</c:v>
                </c:pt>
                <c:pt idx="593">
                  <c:v>-147.87381837946324</c:v>
                </c:pt>
                <c:pt idx="594">
                  <c:v>239.661230244785</c:v>
                </c:pt>
                <c:pt idx="595">
                  <c:v>169.64431249488172</c:v>
                </c:pt>
                <c:pt idx="596">
                  <c:v>1075.7480697545161</c:v>
                </c:pt>
                <c:pt idx="597">
                  <c:v>881.21581756474563</c:v>
                </c:pt>
                <c:pt idx="598">
                  <c:v>-110.48215078691292</c:v>
                </c:pt>
                <c:pt idx="599">
                  <c:v>372.48787552153817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-743.31359024677556</c:v>
                </c:pt>
                <c:pt idx="607">
                  <c:v>-545.23883187833212</c:v>
                </c:pt>
                <c:pt idx="608">
                  <c:v>121.55691669148494</c:v>
                </c:pt>
                <c:pt idx="609">
                  <c:v>238.5404108831261</c:v>
                </c:pt>
                <c:pt idx="610">
                  <c:v>0</c:v>
                </c:pt>
                <c:pt idx="611">
                  <c:v>-743.43704855838234</c:v>
                </c:pt>
                <c:pt idx="612">
                  <c:v>-389.6505730796934</c:v>
                </c:pt>
                <c:pt idx="613">
                  <c:v>486.83524454792115</c:v>
                </c:pt>
                <c:pt idx="614">
                  <c:v>3276.5913176667736</c:v>
                </c:pt>
                <c:pt idx="615">
                  <c:v>0</c:v>
                </c:pt>
                <c:pt idx="616">
                  <c:v>2917.7472967674798</c:v>
                </c:pt>
                <c:pt idx="617">
                  <c:v>315.55864011118518</c:v>
                </c:pt>
                <c:pt idx="618">
                  <c:v>-401.34806641480259</c:v>
                </c:pt>
                <c:pt idx="619">
                  <c:v>260.21060756148449</c:v>
                </c:pt>
                <c:pt idx="620">
                  <c:v>768.53212650962905</c:v>
                </c:pt>
                <c:pt idx="621">
                  <c:v>549.53813258250284</c:v>
                </c:pt>
                <c:pt idx="622">
                  <c:v>-455.5043360655269</c:v>
                </c:pt>
                <c:pt idx="623">
                  <c:v>649.72254503711667</c:v>
                </c:pt>
                <c:pt idx="624">
                  <c:v>-220.93357315897671</c:v>
                </c:pt>
                <c:pt idx="625">
                  <c:v>456.84158755525772</c:v>
                </c:pt>
                <c:pt idx="626">
                  <c:v>-149.54823257716933</c:v>
                </c:pt>
                <c:pt idx="627">
                  <c:v>679.19611216417752</c:v>
                </c:pt>
                <c:pt idx="628">
                  <c:v>515.72648726630291</c:v>
                </c:pt>
                <c:pt idx="629">
                  <c:v>0</c:v>
                </c:pt>
                <c:pt idx="630">
                  <c:v>500.24896910184935</c:v>
                </c:pt>
                <c:pt idx="631">
                  <c:v>24.823063779855097</c:v>
                </c:pt>
                <c:pt idx="632">
                  <c:v>-201.05286492000889</c:v>
                </c:pt>
                <c:pt idx="633">
                  <c:v>0</c:v>
                </c:pt>
                <c:pt idx="634">
                  <c:v>-224.67041361462555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55.501757143870321</c:v>
                </c:pt>
                <c:pt idx="643">
                  <c:v>108.5375337473633</c:v>
                </c:pt>
                <c:pt idx="644">
                  <c:v>-81.115164619492518</c:v>
                </c:pt>
                <c:pt idx="645">
                  <c:v>-177.03428148949286</c:v>
                </c:pt>
                <c:pt idx="646">
                  <c:v>-193.51285847473056</c:v>
                </c:pt>
                <c:pt idx="647">
                  <c:v>-19.391848585161135</c:v>
                </c:pt>
                <c:pt idx="648">
                  <c:v>-244.6596091193075</c:v>
                </c:pt>
                <c:pt idx="649">
                  <c:v>188.0285443900207</c:v>
                </c:pt>
                <c:pt idx="650">
                  <c:v>-139.81754445327974</c:v>
                </c:pt>
                <c:pt idx="651">
                  <c:v>-177.11093474406437</c:v>
                </c:pt>
                <c:pt idx="652">
                  <c:v>-167.77364930129204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522.48749022544621</c:v>
                </c:pt>
                <c:pt idx="657">
                  <c:v>953.84494157067741</c:v>
                </c:pt>
                <c:pt idx="658">
                  <c:v>457.69212481023095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-174.65262780313796</c:v>
                </c:pt>
                <c:pt idx="663">
                  <c:v>-332.72113208476389</c:v>
                </c:pt>
                <c:pt idx="664">
                  <c:v>-103.66666856965975</c:v>
                </c:pt>
                <c:pt idx="665">
                  <c:v>0</c:v>
                </c:pt>
                <c:pt idx="666">
                  <c:v>-270.17008176312504</c:v>
                </c:pt>
                <c:pt idx="667">
                  <c:v>360.69233412749458</c:v>
                </c:pt>
                <c:pt idx="668">
                  <c:v>410.86824816524597</c:v>
                </c:pt>
                <c:pt idx="669">
                  <c:v>472.94536550210455</c:v>
                </c:pt>
                <c:pt idx="670">
                  <c:v>31.22177773776906</c:v>
                </c:pt>
                <c:pt idx="671">
                  <c:v>-68.473901122751784</c:v>
                </c:pt>
                <c:pt idx="672">
                  <c:v>239.36051786880157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-477.57943324734379</c:v>
                </c:pt>
                <c:pt idx="677">
                  <c:v>0</c:v>
                </c:pt>
                <c:pt idx="678">
                  <c:v>0</c:v>
                </c:pt>
                <c:pt idx="679">
                  <c:v>-362.03199402522353</c:v>
                </c:pt>
                <c:pt idx="680">
                  <c:v>-548.93555429211938</c:v>
                </c:pt>
                <c:pt idx="681">
                  <c:v>-270.44818567219448</c:v>
                </c:pt>
                <c:pt idx="682">
                  <c:v>702.76442663166779</c:v>
                </c:pt>
                <c:pt idx="683">
                  <c:v>963.828381705232</c:v>
                </c:pt>
                <c:pt idx="684">
                  <c:v>395.24097348390893</c:v>
                </c:pt>
                <c:pt idx="685">
                  <c:v>1218.0118922751078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-811.26964104483977</c:v>
                </c:pt>
                <c:pt idx="690">
                  <c:v>-1052.8754652645919</c:v>
                </c:pt>
                <c:pt idx="691">
                  <c:v>418.50165225953373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-1245.8674257893406</c:v>
                </c:pt>
                <c:pt idx="697">
                  <c:v>-207.27058269419504</c:v>
                </c:pt>
                <c:pt idx="698">
                  <c:v>-332.80992006307162</c:v>
                </c:pt>
                <c:pt idx="699">
                  <c:v>0</c:v>
                </c:pt>
                <c:pt idx="700">
                  <c:v>574.7087106809779</c:v>
                </c:pt>
                <c:pt idx="701">
                  <c:v>356.04537283765421</c:v>
                </c:pt>
                <c:pt idx="702">
                  <c:v>-859.2981374554231</c:v>
                </c:pt>
                <c:pt idx="703">
                  <c:v>-639.09570315670328</c:v>
                </c:pt>
                <c:pt idx="704">
                  <c:v>747.44174010821473</c:v>
                </c:pt>
                <c:pt idx="705">
                  <c:v>-631.80394033843379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-366.89216467609714</c:v>
                </c:pt>
                <c:pt idx="712">
                  <c:v>-893.30646793083224</c:v>
                </c:pt>
                <c:pt idx="713">
                  <c:v>747.76098188078993</c:v>
                </c:pt>
                <c:pt idx="714">
                  <c:v>579.20724718159988</c:v>
                </c:pt>
                <c:pt idx="715">
                  <c:v>313.33476364077706</c:v>
                </c:pt>
                <c:pt idx="716">
                  <c:v>-570.15514709901288</c:v>
                </c:pt>
                <c:pt idx="717">
                  <c:v>-609.25708580165372</c:v>
                </c:pt>
                <c:pt idx="718">
                  <c:v>-526.09052820228749</c:v>
                </c:pt>
                <c:pt idx="719">
                  <c:v>470.8285547626524</c:v>
                </c:pt>
                <c:pt idx="720">
                  <c:v>-995.55025593797006</c:v>
                </c:pt>
                <c:pt idx="721">
                  <c:v>-170.52098785451304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-101.41517170038347</c:v>
                </c:pt>
                <c:pt idx="726">
                  <c:v>-1111.6290103657204</c:v>
                </c:pt>
                <c:pt idx="727">
                  <c:v>568.74545193724919</c:v>
                </c:pt>
                <c:pt idx="728">
                  <c:v>-440.65917895232752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-161.43341365911689</c:v>
                </c:pt>
                <c:pt idx="733">
                  <c:v>-1007.2523277369182</c:v>
                </c:pt>
                <c:pt idx="734">
                  <c:v>-1229.4695992784943</c:v>
                </c:pt>
                <c:pt idx="735">
                  <c:v>-984.13306065511836</c:v>
                </c:pt>
                <c:pt idx="736">
                  <c:v>-1112.2706602455914</c:v>
                </c:pt>
                <c:pt idx="737">
                  <c:v>-1100.8681558548794</c:v>
                </c:pt>
                <c:pt idx="738">
                  <c:v>-879.34931587015296</c:v>
                </c:pt>
                <c:pt idx="739">
                  <c:v>-695.85471260039537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-549.2982250028864</c:v>
                </c:pt>
                <c:pt idx="744">
                  <c:v>376.09893438081963</c:v>
                </c:pt>
                <c:pt idx="745">
                  <c:v>-356.19782266411971</c:v>
                </c:pt>
                <c:pt idx="746">
                  <c:v>-608.8299007104863</c:v>
                </c:pt>
                <c:pt idx="747">
                  <c:v>0</c:v>
                </c:pt>
                <c:pt idx="748">
                  <c:v>-5.81368056908609</c:v>
                </c:pt>
                <c:pt idx="749">
                  <c:v>-638.91682018861729</c:v>
                </c:pt>
                <c:pt idx="750">
                  <c:v>-263.42113902878083</c:v>
                </c:pt>
                <c:pt idx="751">
                  <c:v>-1062.0254175949938</c:v>
                </c:pt>
                <c:pt idx="752">
                  <c:v>381.82707126247089</c:v>
                </c:pt>
                <c:pt idx="753">
                  <c:v>116.08505545097552</c:v>
                </c:pt>
                <c:pt idx="754">
                  <c:v>18.222578724625269</c:v>
                </c:pt>
                <c:pt idx="755">
                  <c:v>0</c:v>
                </c:pt>
                <c:pt idx="756">
                  <c:v>0</c:v>
                </c:pt>
                <c:pt idx="757">
                  <c:v>-4.2922629696640904</c:v>
                </c:pt>
                <c:pt idx="758">
                  <c:v>115.50369672625729</c:v>
                </c:pt>
                <c:pt idx="759">
                  <c:v>4.4707318883225851</c:v>
                </c:pt>
                <c:pt idx="760">
                  <c:v>83.509240343974554</c:v>
                </c:pt>
                <c:pt idx="761">
                  <c:v>213.29531746959842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-241.09500254737068</c:v>
                </c:pt>
                <c:pt idx="771">
                  <c:v>-91.945578465457288</c:v>
                </c:pt>
                <c:pt idx="772">
                  <c:v>257.62105623514731</c:v>
                </c:pt>
                <c:pt idx="773">
                  <c:v>325.20244906016057</c:v>
                </c:pt>
                <c:pt idx="774">
                  <c:v>-55.993454336450135</c:v>
                </c:pt>
                <c:pt idx="775">
                  <c:v>-51.930258414060894</c:v>
                </c:pt>
                <c:pt idx="776">
                  <c:v>-87.811590784165489</c:v>
                </c:pt>
                <c:pt idx="777">
                  <c:v>-308.85365887989332</c:v>
                </c:pt>
                <c:pt idx="778">
                  <c:v>-268.47297679792518</c:v>
                </c:pt>
                <c:pt idx="779">
                  <c:v>-49.066279753213131</c:v>
                </c:pt>
                <c:pt idx="780">
                  <c:v>-65.975442621053375</c:v>
                </c:pt>
                <c:pt idx="781">
                  <c:v>-233.28698666503425</c:v>
                </c:pt>
                <c:pt idx="782">
                  <c:v>-570.89611171256684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-587.58369566601789</c:v>
                </c:pt>
                <c:pt idx="816">
                  <c:v>-174.73469195511854</c:v>
                </c:pt>
                <c:pt idx="817">
                  <c:v>27.676224328639794</c:v>
                </c:pt>
                <c:pt idx="818">
                  <c:v>-365.84366637886507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-43.456420222450177</c:v>
                </c:pt>
                <c:pt idx="844">
                  <c:v>-40.126791667747781</c:v>
                </c:pt>
                <c:pt idx="845">
                  <c:v>-50.690527849877554</c:v>
                </c:pt>
                <c:pt idx="846">
                  <c:v>93.730558222822651</c:v>
                </c:pt>
                <c:pt idx="847">
                  <c:v>91.817668739243103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'Weir Formula Data'!$C$9407:$C$10107</c:f>
              <c:numCache>
                <c:formatCode>0.00</c:formatCode>
                <c:ptCount val="701"/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'Weir Formula Data'!$D$9407:$D$10107</c:f>
              <c:numCache>
                <c:formatCode>0.00</c:formatCode>
                <c:ptCount val="7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659208"/>
        <c:axId val="705663912"/>
      </c:lineChart>
      <c:catAx>
        <c:axId val="705659208"/>
        <c:scaling>
          <c:orientation val="minMax"/>
        </c:scaling>
        <c:delete val="0"/>
        <c:axPos val="b"/>
        <c:majorTickMark val="out"/>
        <c:minorTickMark val="none"/>
        <c:tickLblPos val="nextTo"/>
        <c:crossAx val="705663912"/>
        <c:crosses val="autoZero"/>
        <c:auto val="1"/>
        <c:lblAlgn val="ctr"/>
        <c:lblOffset val="100"/>
        <c:noMultiLvlLbl val="0"/>
      </c:catAx>
      <c:valAx>
        <c:axId val="705663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056592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403079822844737"/>
          <c:y val="5.6823124382179499E-2"/>
          <c:w val="0.87103855802555064"/>
          <c:h val="0.79087879972450248"/>
        </c:manualLayout>
      </c:layout>
      <c:lineChart>
        <c:grouping val="standard"/>
        <c:varyColors val="0"/>
        <c:ser>
          <c:idx val="0"/>
          <c:order val="0"/>
          <c:tx>
            <c:strRef>
              <c:f>Scaling!$AZ$2</c:f>
              <c:strCache>
                <c:ptCount val="1"/>
                <c:pt idx="0">
                  <c:v>EweIsl flow (ML/day)</c:v>
                </c:pt>
              </c:strCache>
            </c:strRef>
          </c:tx>
          <c:marker>
            <c:symbol val="none"/>
          </c:marker>
          <c:val>
            <c:numRef>
              <c:f>Scaling!$AZ$3:$AZ$1068</c:f>
              <c:numCache>
                <c:formatCode>0.0</c:formatCode>
                <c:ptCount val="1066"/>
                <c:pt idx="0">
                  <c:v>4048.4311501471029</c:v>
                </c:pt>
                <c:pt idx="1">
                  <c:v>1037.8363429558747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1111.9601688803937</c:v>
                </c:pt>
                <c:pt idx="7">
                  <c:v>1041.0547810648088</c:v>
                </c:pt>
                <c:pt idx="8">
                  <c:v>0</c:v>
                </c:pt>
                <c:pt idx="9">
                  <c:v>0</c:v>
                </c:pt>
                <c:pt idx="10">
                  <c:v>625.50206900214721</c:v>
                </c:pt>
                <c:pt idx="11">
                  <c:v>1075.698676681465</c:v>
                </c:pt>
                <c:pt idx="12">
                  <c:v>3709.4439216837773</c:v>
                </c:pt>
                <c:pt idx="13">
                  <c:v>3731.7075719768463</c:v>
                </c:pt>
                <c:pt idx="14">
                  <c:v>4105.2215449265104</c:v>
                </c:pt>
                <c:pt idx="15">
                  <c:v>5083.1518395152034</c:v>
                </c:pt>
                <c:pt idx="16">
                  <c:v>3166.5020467314603</c:v>
                </c:pt>
                <c:pt idx="17">
                  <c:v>763.42743951522664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4017.2276158953746</c:v>
                </c:pt>
                <c:pt idx="28">
                  <c:v>2768.23908135385</c:v>
                </c:pt>
                <c:pt idx="29">
                  <c:v>652.60716936811514</c:v>
                </c:pt>
                <c:pt idx="30">
                  <c:v>652.46052937635534</c:v>
                </c:pt>
                <c:pt idx="31">
                  <c:v>851.07118654659268</c:v>
                </c:pt>
                <c:pt idx="32">
                  <c:v>985.52905351612742</c:v>
                </c:pt>
                <c:pt idx="33">
                  <c:v>871.85849979981515</c:v>
                </c:pt>
                <c:pt idx="34">
                  <c:v>696.51298023189963</c:v>
                </c:pt>
                <c:pt idx="35">
                  <c:v>509.05006230237535</c:v>
                </c:pt>
                <c:pt idx="36">
                  <c:v>0</c:v>
                </c:pt>
                <c:pt idx="37">
                  <c:v>0</c:v>
                </c:pt>
                <c:pt idx="38">
                  <c:v>100.93344221387134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1461.1870625575473</c:v>
                </c:pt>
                <c:pt idx="61">
                  <c:v>797.8876993532815</c:v>
                </c:pt>
                <c:pt idx="62">
                  <c:v>0</c:v>
                </c:pt>
                <c:pt idx="63">
                  <c:v>3495.8951148864257</c:v>
                </c:pt>
                <c:pt idx="64">
                  <c:v>1133.430993883708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1605.1723989474494</c:v>
                </c:pt>
                <c:pt idx="70">
                  <c:v>888.9234624678927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500.38053025181358</c:v>
                </c:pt>
                <c:pt idx="159">
                  <c:v>728.74595320518335</c:v>
                </c:pt>
                <c:pt idx="160">
                  <c:v>728.75091666068965</c:v>
                </c:pt>
                <c:pt idx="161">
                  <c:v>767.10764704268411</c:v>
                </c:pt>
                <c:pt idx="162">
                  <c:v>837.24370036909261</c:v>
                </c:pt>
                <c:pt idx="163">
                  <c:v>846.51384897092487</c:v>
                </c:pt>
                <c:pt idx="164">
                  <c:v>1498.7310839366783</c:v>
                </c:pt>
                <c:pt idx="165">
                  <c:v>1964.5548641166063</c:v>
                </c:pt>
                <c:pt idx="166">
                  <c:v>1765.2097954521018</c:v>
                </c:pt>
                <c:pt idx="167">
                  <c:v>1901.535616765407</c:v>
                </c:pt>
                <c:pt idx="168">
                  <c:v>1859.6959372728993</c:v>
                </c:pt>
                <c:pt idx="169">
                  <c:v>2036.0744971242591</c:v>
                </c:pt>
                <c:pt idx="170">
                  <c:v>3195.9870062733999</c:v>
                </c:pt>
                <c:pt idx="171">
                  <c:v>2643.7319919742185</c:v>
                </c:pt>
                <c:pt idx="172">
                  <c:v>1600.4082698116417</c:v>
                </c:pt>
                <c:pt idx="173">
                  <c:v>520.02423489399575</c:v>
                </c:pt>
                <c:pt idx="174">
                  <c:v>712.42903238773931</c:v>
                </c:pt>
                <c:pt idx="175">
                  <c:v>623.06971513251551</c:v>
                </c:pt>
                <c:pt idx="176">
                  <c:v>312.77653891531247</c:v>
                </c:pt>
                <c:pt idx="177">
                  <c:v>389.91811115415305</c:v>
                </c:pt>
                <c:pt idx="178">
                  <c:v>414.6395054101269</c:v>
                </c:pt>
                <c:pt idx="179">
                  <c:v>402.89421117100073</c:v>
                </c:pt>
                <c:pt idx="180">
                  <c:v>379.90933586614443</c:v>
                </c:pt>
                <c:pt idx="181">
                  <c:v>367.6394227857254</c:v>
                </c:pt>
                <c:pt idx="182">
                  <c:v>303.96899076559498</c:v>
                </c:pt>
                <c:pt idx="183">
                  <c:v>340.12322150564557</c:v>
                </c:pt>
                <c:pt idx="184">
                  <c:v>418.72463999255154</c:v>
                </c:pt>
                <c:pt idx="185">
                  <c:v>388.07077310275832</c:v>
                </c:pt>
                <c:pt idx="186">
                  <c:v>451.31758824693492</c:v>
                </c:pt>
                <c:pt idx="187">
                  <c:v>480.50337910633397</c:v>
                </c:pt>
                <c:pt idx="188">
                  <c:v>506.9310436966889</c:v>
                </c:pt>
                <c:pt idx="189">
                  <c:v>430.55780745074259</c:v>
                </c:pt>
                <c:pt idx="190">
                  <c:v>424.28977411388371</c:v>
                </c:pt>
                <c:pt idx="191">
                  <c:v>416.62078851529827</c:v>
                </c:pt>
                <c:pt idx="192">
                  <c:v>137.53123182726657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Scaling!$BE$2</c:f>
              <c:strCache>
                <c:ptCount val="1"/>
              </c:strCache>
            </c:strRef>
          </c:tx>
          <c:marker>
            <c:symbol val="none"/>
          </c:marker>
          <c:val>
            <c:numRef>
              <c:f>Scaling!$BE$3:$BE$580</c:f>
              <c:numCache>
                <c:formatCode>General</c:formatCode>
                <c:ptCount val="578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5932632"/>
        <c:axId val="995933808"/>
      </c:lineChart>
      <c:catAx>
        <c:axId val="995932632"/>
        <c:scaling>
          <c:orientation val="minMax"/>
        </c:scaling>
        <c:delete val="0"/>
        <c:axPos val="b"/>
        <c:majorTickMark val="out"/>
        <c:minorTickMark val="none"/>
        <c:tickLblPos val="nextTo"/>
        <c:crossAx val="995933808"/>
        <c:crosses val="autoZero"/>
        <c:auto val="1"/>
        <c:lblAlgn val="ctr"/>
        <c:lblOffset val="100"/>
        <c:noMultiLvlLbl val="0"/>
      </c:catAx>
      <c:valAx>
        <c:axId val="995933808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9959326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3406041095691766"/>
          <c:y val="8.353232441689469E-2"/>
          <c:w val="0.51989907338930696"/>
          <c:h val="8.589043390852738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Factor All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Scaling!$AE$2</c:f>
              <c:strCache>
                <c:ptCount val="1"/>
                <c:pt idx="0">
                  <c:v>Goolwa flow (ML/day)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Scaling!$AD$3:$AD$367</c:f>
              <c:numCache>
                <c:formatCode>m/d/yyyy</c:formatCode>
                <c:ptCount val="365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  <c:pt idx="9">
                  <c:v>42926</c:v>
                </c:pt>
                <c:pt idx="10">
                  <c:v>42927</c:v>
                </c:pt>
                <c:pt idx="11">
                  <c:v>42928</c:v>
                </c:pt>
                <c:pt idx="12">
                  <c:v>42929</c:v>
                </c:pt>
                <c:pt idx="13">
                  <c:v>42930</c:v>
                </c:pt>
                <c:pt idx="14">
                  <c:v>42931</c:v>
                </c:pt>
                <c:pt idx="15">
                  <c:v>42932</c:v>
                </c:pt>
                <c:pt idx="16">
                  <c:v>42933</c:v>
                </c:pt>
                <c:pt idx="17">
                  <c:v>42934</c:v>
                </c:pt>
                <c:pt idx="18">
                  <c:v>42935</c:v>
                </c:pt>
                <c:pt idx="19">
                  <c:v>42936</c:v>
                </c:pt>
                <c:pt idx="20">
                  <c:v>42937</c:v>
                </c:pt>
                <c:pt idx="21">
                  <c:v>42938</c:v>
                </c:pt>
                <c:pt idx="22">
                  <c:v>42939</c:v>
                </c:pt>
                <c:pt idx="23">
                  <c:v>42940</c:v>
                </c:pt>
                <c:pt idx="24">
                  <c:v>42941</c:v>
                </c:pt>
                <c:pt idx="25">
                  <c:v>42942</c:v>
                </c:pt>
                <c:pt idx="26">
                  <c:v>42943</c:v>
                </c:pt>
                <c:pt idx="27">
                  <c:v>42944</c:v>
                </c:pt>
                <c:pt idx="28">
                  <c:v>42945</c:v>
                </c:pt>
                <c:pt idx="29">
                  <c:v>42946</c:v>
                </c:pt>
                <c:pt idx="30">
                  <c:v>42947</c:v>
                </c:pt>
                <c:pt idx="31">
                  <c:v>42948</c:v>
                </c:pt>
                <c:pt idx="32">
                  <c:v>42949</c:v>
                </c:pt>
                <c:pt idx="33">
                  <c:v>42950</c:v>
                </c:pt>
                <c:pt idx="34">
                  <c:v>42951</c:v>
                </c:pt>
                <c:pt idx="35">
                  <c:v>42952</c:v>
                </c:pt>
                <c:pt idx="36">
                  <c:v>42953</c:v>
                </c:pt>
                <c:pt idx="37">
                  <c:v>42954</c:v>
                </c:pt>
                <c:pt idx="38">
                  <c:v>42955</c:v>
                </c:pt>
                <c:pt idx="39">
                  <c:v>42956</c:v>
                </c:pt>
                <c:pt idx="40">
                  <c:v>42957</c:v>
                </c:pt>
                <c:pt idx="41">
                  <c:v>42958</c:v>
                </c:pt>
                <c:pt idx="42">
                  <c:v>42959</c:v>
                </c:pt>
                <c:pt idx="43">
                  <c:v>42960</c:v>
                </c:pt>
                <c:pt idx="44">
                  <c:v>42961</c:v>
                </c:pt>
                <c:pt idx="45">
                  <c:v>42962</c:v>
                </c:pt>
                <c:pt idx="46">
                  <c:v>42963</c:v>
                </c:pt>
                <c:pt idx="47">
                  <c:v>42964</c:v>
                </c:pt>
                <c:pt idx="48">
                  <c:v>42965</c:v>
                </c:pt>
                <c:pt idx="49">
                  <c:v>42966</c:v>
                </c:pt>
                <c:pt idx="50">
                  <c:v>42967</c:v>
                </c:pt>
                <c:pt idx="51">
                  <c:v>42968</c:v>
                </c:pt>
                <c:pt idx="52">
                  <c:v>42969</c:v>
                </c:pt>
                <c:pt idx="53">
                  <c:v>42970</c:v>
                </c:pt>
                <c:pt idx="54">
                  <c:v>42971</c:v>
                </c:pt>
                <c:pt idx="55">
                  <c:v>42972</c:v>
                </c:pt>
                <c:pt idx="56">
                  <c:v>42973</c:v>
                </c:pt>
                <c:pt idx="57">
                  <c:v>42974</c:v>
                </c:pt>
                <c:pt idx="58">
                  <c:v>42975</c:v>
                </c:pt>
                <c:pt idx="59">
                  <c:v>42976</c:v>
                </c:pt>
                <c:pt idx="60">
                  <c:v>42977</c:v>
                </c:pt>
                <c:pt idx="61">
                  <c:v>42978</c:v>
                </c:pt>
                <c:pt idx="62">
                  <c:v>42979</c:v>
                </c:pt>
                <c:pt idx="63">
                  <c:v>42980</c:v>
                </c:pt>
                <c:pt idx="64">
                  <c:v>42981</c:v>
                </c:pt>
                <c:pt idx="65">
                  <c:v>42982</c:v>
                </c:pt>
                <c:pt idx="66">
                  <c:v>42983</c:v>
                </c:pt>
                <c:pt idx="67">
                  <c:v>42984</c:v>
                </c:pt>
                <c:pt idx="68">
                  <c:v>42985</c:v>
                </c:pt>
                <c:pt idx="69">
                  <c:v>42986</c:v>
                </c:pt>
                <c:pt idx="70">
                  <c:v>42987</c:v>
                </c:pt>
                <c:pt idx="71">
                  <c:v>42988</c:v>
                </c:pt>
                <c:pt idx="72">
                  <c:v>42989</c:v>
                </c:pt>
                <c:pt idx="73">
                  <c:v>42990</c:v>
                </c:pt>
                <c:pt idx="74">
                  <c:v>42991</c:v>
                </c:pt>
                <c:pt idx="75">
                  <c:v>42992</c:v>
                </c:pt>
                <c:pt idx="76">
                  <c:v>42993</c:v>
                </c:pt>
                <c:pt idx="77">
                  <c:v>42994</c:v>
                </c:pt>
                <c:pt idx="78">
                  <c:v>42995</c:v>
                </c:pt>
                <c:pt idx="79">
                  <c:v>42996</c:v>
                </c:pt>
                <c:pt idx="80">
                  <c:v>42997</c:v>
                </c:pt>
                <c:pt idx="81">
                  <c:v>42998</c:v>
                </c:pt>
                <c:pt idx="82">
                  <c:v>42999</c:v>
                </c:pt>
                <c:pt idx="83">
                  <c:v>43000</c:v>
                </c:pt>
                <c:pt idx="84">
                  <c:v>43001</c:v>
                </c:pt>
                <c:pt idx="85">
                  <c:v>43002</c:v>
                </c:pt>
                <c:pt idx="86">
                  <c:v>43003</c:v>
                </c:pt>
                <c:pt idx="87">
                  <c:v>43004</c:v>
                </c:pt>
                <c:pt idx="88">
                  <c:v>43005</c:v>
                </c:pt>
                <c:pt idx="89">
                  <c:v>43006</c:v>
                </c:pt>
                <c:pt idx="90">
                  <c:v>43007</c:v>
                </c:pt>
                <c:pt idx="91">
                  <c:v>43008</c:v>
                </c:pt>
                <c:pt idx="92">
                  <c:v>43009</c:v>
                </c:pt>
                <c:pt idx="93">
                  <c:v>43010</c:v>
                </c:pt>
                <c:pt idx="94">
                  <c:v>43011</c:v>
                </c:pt>
                <c:pt idx="95">
                  <c:v>43012</c:v>
                </c:pt>
                <c:pt idx="96">
                  <c:v>43013</c:v>
                </c:pt>
                <c:pt idx="97">
                  <c:v>43014</c:v>
                </c:pt>
                <c:pt idx="98">
                  <c:v>43015</c:v>
                </c:pt>
                <c:pt idx="99">
                  <c:v>43016</c:v>
                </c:pt>
                <c:pt idx="100">
                  <c:v>43017</c:v>
                </c:pt>
                <c:pt idx="101">
                  <c:v>43018</c:v>
                </c:pt>
                <c:pt idx="102">
                  <c:v>43019</c:v>
                </c:pt>
                <c:pt idx="103">
                  <c:v>43020</c:v>
                </c:pt>
                <c:pt idx="104">
                  <c:v>43021</c:v>
                </c:pt>
                <c:pt idx="105">
                  <c:v>43022</c:v>
                </c:pt>
                <c:pt idx="106">
                  <c:v>43023</c:v>
                </c:pt>
                <c:pt idx="107">
                  <c:v>43024</c:v>
                </c:pt>
                <c:pt idx="108">
                  <c:v>43025</c:v>
                </c:pt>
                <c:pt idx="109">
                  <c:v>43026</c:v>
                </c:pt>
                <c:pt idx="110">
                  <c:v>43027</c:v>
                </c:pt>
                <c:pt idx="111">
                  <c:v>43028</c:v>
                </c:pt>
                <c:pt idx="112">
                  <c:v>43029</c:v>
                </c:pt>
                <c:pt idx="113">
                  <c:v>43030</c:v>
                </c:pt>
                <c:pt idx="114">
                  <c:v>43031</c:v>
                </c:pt>
                <c:pt idx="115">
                  <c:v>43032</c:v>
                </c:pt>
                <c:pt idx="116">
                  <c:v>43033</c:v>
                </c:pt>
                <c:pt idx="117">
                  <c:v>43034</c:v>
                </c:pt>
                <c:pt idx="118">
                  <c:v>43035</c:v>
                </c:pt>
                <c:pt idx="119">
                  <c:v>43036</c:v>
                </c:pt>
                <c:pt idx="120">
                  <c:v>43037</c:v>
                </c:pt>
                <c:pt idx="121">
                  <c:v>43038</c:v>
                </c:pt>
                <c:pt idx="122">
                  <c:v>43039</c:v>
                </c:pt>
                <c:pt idx="123">
                  <c:v>43040</c:v>
                </c:pt>
                <c:pt idx="124">
                  <c:v>43041</c:v>
                </c:pt>
                <c:pt idx="125">
                  <c:v>43042</c:v>
                </c:pt>
                <c:pt idx="126">
                  <c:v>43043</c:v>
                </c:pt>
                <c:pt idx="127">
                  <c:v>43044</c:v>
                </c:pt>
                <c:pt idx="128">
                  <c:v>43045</c:v>
                </c:pt>
                <c:pt idx="129">
                  <c:v>43046</c:v>
                </c:pt>
                <c:pt idx="130">
                  <c:v>43047</c:v>
                </c:pt>
                <c:pt idx="131">
                  <c:v>43048</c:v>
                </c:pt>
                <c:pt idx="132">
                  <c:v>43049</c:v>
                </c:pt>
                <c:pt idx="133">
                  <c:v>43050</c:v>
                </c:pt>
                <c:pt idx="134">
                  <c:v>43051</c:v>
                </c:pt>
                <c:pt idx="135">
                  <c:v>43052</c:v>
                </c:pt>
                <c:pt idx="136">
                  <c:v>43053</c:v>
                </c:pt>
                <c:pt idx="137">
                  <c:v>43054</c:v>
                </c:pt>
                <c:pt idx="138">
                  <c:v>43055</c:v>
                </c:pt>
                <c:pt idx="139">
                  <c:v>43056</c:v>
                </c:pt>
                <c:pt idx="140">
                  <c:v>43057</c:v>
                </c:pt>
                <c:pt idx="141">
                  <c:v>43058</c:v>
                </c:pt>
                <c:pt idx="142">
                  <c:v>43059</c:v>
                </c:pt>
                <c:pt idx="143">
                  <c:v>43060</c:v>
                </c:pt>
                <c:pt idx="144">
                  <c:v>43061</c:v>
                </c:pt>
                <c:pt idx="145">
                  <c:v>43062</c:v>
                </c:pt>
                <c:pt idx="146">
                  <c:v>43063</c:v>
                </c:pt>
                <c:pt idx="147">
                  <c:v>43064</c:v>
                </c:pt>
                <c:pt idx="148">
                  <c:v>43065</c:v>
                </c:pt>
                <c:pt idx="149">
                  <c:v>43066</c:v>
                </c:pt>
                <c:pt idx="150">
                  <c:v>43067</c:v>
                </c:pt>
                <c:pt idx="151">
                  <c:v>43068</c:v>
                </c:pt>
                <c:pt idx="152">
                  <c:v>43069</c:v>
                </c:pt>
                <c:pt idx="153">
                  <c:v>43070</c:v>
                </c:pt>
                <c:pt idx="154">
                  <c:v>43071</c:v>
                </c:pt>
                <c:pt idx="155">
                  <c:v>43072</c:v>
                </c:pt>
                <c:pt idx="156">
                  <c:v>43073</c:v>
                </c:pt>
                <c:pt idx="157">
                  <c:v>43074</c:v>
                </c:pt>
                <c:pt idx="158">
                  <c:v>43075</c:v>
                </c:pt>
                <c:pt idx="159">
                  <c:v>43076</c:v>
                </c:pt>
                <c:pt idx="160">
                  <c:v>43077</c:v>
                </c:pt>
                <c:pt idx="161">
                  <c:v>43078</c:v>
                </c:pt>
                <c:pt idx="162">
                  <c:v>43079</c:v>
                </c:pt>
                <c:pt idx="163">
                  <c:v>43080</c:v>
                </c:pt>
                <c:pt idx="164">
                  <c:v>43081</c:v>
                </c:pt>
                <c:pt idx="165">
                  <c:v>43082</c:v>
                </c:pt>
                <c:pt idx="166">
                  <c:v>43083</c:v>
                </c:pt>
                <c:pt idx="167">
                  <c:v>43084</c:v>
                </c:pt>
                <c:pt idx="168">
                  <c:v>43085</c:v>
                </c:pt>
                <c:pt idx="169">
                  <c:v>43086</c:v>
                </c:pt>
                <c:pt idx="170">
                  <c:v>43087</c:v>
                </c:pt>
                <c:pt idx="171">
                  <c:v>43088</c:v>
                </c:pt>
                <c:pt idx="172">
                  <c:v>43089</c:v>
                </c:pt>
                <c:pt idx="173">
                  <c:v>43090</c:v>
                </c:pt>
                <c:pt idx="174">
                  <c:v>43091</c:v>
                </c:pt>
                <c:pt idx="175">
                  <c:v>43092</c:v>
                </c:pt>
                <c:pt idx="176">
                  <c:v>43093</c:v>
                </c:pt>
                <c:pt idx="177">
                  <c:v>43094</c:v>
                </c:pt>
                <c:pt idx="178">
                  <c:v>43095</c:v>
                </c:pt>
                <c:pt idx="179">
                  <c:v>43096</c:v>
                </c:pt>
                <c:pt idx="180">
                  <c:v>43097</c:v>
                </c:pt>
                <c:pt idx="181">
                  <c:v>43098</c:v>
                </c:pt>
                <c:pt idx="182">
                  <c:v>43099</c:v>
                </c:pt>
                <c:pt idx="183">
                  <c:v>43100</c:v>
                </c:pt>
                <c:pt idx="184">
                  <c:v>43101</c:v>
                </c:pt>
                <c:pt idx="185">
                  <c:v>43102</c:v>
                </c:pt>
                <c:pt idx="186">
                  <c:v>43103</c:v>
                </c:pt>
                <c:pt idx="187">
                  <c:v>43104</c:v>
                </c:pt>
                <c:pt idx="188">
                  <c:v>43105</c:v>
                </c:pt>
                <c:pt idx="189">
                  <c:v>43106</c:v>
                </c:pt>
                <c:pt idx="190">
                  <c:v>43107</c:v>
                </c:pt>
                <c:pt idx="191">
                  <c:v>43108</c:v>
                </c:pt>
                <c:pt idx="192">
                  <c:v>43109</c:v>
                </c:pt>
                <c:pt idx="193">
                  <c:v>43110</c:v>
                </c:pt>
                <c:pt idx="194">
                  <c:v>43111</c:v>
                </c:pt>
                <c:pt idx="195">
                  <c:v>43112</c:v>
                </c:pt>
                <c:pt idx="196">
                  <c:v>43113</c:v>
                </c:pt>
                <c:pt idx="197">
                  <c:v>43114</c:v>
                </c:pt>
                <c:pt idx="198">
                  <c:v>43115</c:v>
                </c:pt>
                <c:pt idx="199">
                  <c:v>43116</c:v>
                </c:pt>
                <c:pt idx="200">
                  <c:v>43117</c:v>
                </c:pt>
                <c:pt idx="201">
                  <c:v>43118</c:v>
                </c:pt>
                <c:pt idx="202">
                  <c:v>43119</c:v>
                </c:pt>
                <c:pt idx="203">
                  <c:v>43120</c:v>
                </c:pt>
                <c:pt idx="204">
                  <c:v>43121</c:v>
                </c:pt>
                <c:pt idx="205">
                  <c:v>43122</c:v>
                </c:pt>
                <c:pt idx="206">
                  <c:v>43123</c:v>
                </c:pt>
                <c:pt idx="207">
                  <c:v>43124</c:v>
                </c:pt>
                <c:pt idx="208">
                  <c:v>43125</c:v>
                </c:pt>
                <c:pt idx="209">
                  <c:v>43126</c:v>
                </c:pt>
                <c:pt idx="210">
                  <c:v>43127</c:v>
                </c:pt>
                <c:pt idx="211">
                  <c:v>43128</c:v>
                </c:pt>
                <c:pt idx="212">
                  <c:v>43129</c:v>
                </c:pt>
                <c:pt idx="213">
                  <c:v>43130</c:v>
                </c:pt>
                <c:pt idx="214">
                  <c:v>43131</c:v>
                </c:pt>
                <c:pt idx="215">
                  <c:v>43132</c:v>
                </c:pt>
                <c:pt idx="216">
                  <c:v>43133</c:v>
                </c:pt>
                <c:pt idx="217">
                  <c:v>43134</c:v>
                </c:pt>
                <c:pt idx="218">
                  <c:v>43135</c:v>
                </c:pt>
                <c:pt idx="219">
                  <c:v>43136</c:v>
                </c:pt>
                <c:pt idx="220">
                  <c:v>43137</c:v>
                </c:pt>
                <c:pt idx="221">
                  <c:v>43138</c:v>
                </c:pt>
                <c:pt idx="222">
                  <c:v>43139</c:v>
                </c:pt>
                <c:pt idx="223">
                  <c:v>43140</c:v>
                </c:pt>
                <c:pt idx="224">
                  <c:v>43141</c:v>
                </c:pt>
                <c:pt idx="225">
                  <c:v>43142</c:v>
                </c:pt>
                <c:pt idx="226">
                  <c:v>43143</c:v>
                </c:pt>
                <c:pt idx="227">
                  <c:v>43144</c:v>
                </c:pt>
                <c:pt idx="228">
                  <c:v>43145</c:v>
                </c:pt>
                <c:pt idx="229">
                  <c:v>43146</c:v>
                </c:pt>
                <c:pt idx="230">
                  <c:v>43147</c:v>
                </c:pt>
                <c:pt idx="231">
                  <c:v>43148</c:v>
                </c:pt>
                <c:pt idx="232">
                  <c:v>43149</c:v>
                </c:pt>
                <c:pt idx="233">
                  <c:v>43150</c:v>
                </c:pt>
                <c:pt idx="234">
                  <c:v>43151</c:v>
                </c:pt>
                <c:pt idx="235">
                  <c:v>43152</c:v>
                </c:pt>
                <c:pt idx="236">
                  <c:v>43153</c:v>
                </c:pt>
                <c:pt idx="237">
                  <c:v>43154</c:v>
                </c:pt>
                <c:pt idx="238">
                  <c:v>43155</c:v>
                </c:pt>
                <c:pt idx="239">
                  <c:v>43156</c:v>
                </c:pt>
                <c:pt idx="240">
                  <c:v>43157</c:v>
                </c:pt>
                <c:pt idx="241">
                  <c:v>43158</c:v>
                </c:pt>
                <c:pt idx="242">
                  <c:v>43159</c:v>
                </c:pt>
                <c:pt idx="243">
                  <c:v>43160</c:v>
                </c:pt>
                <c:pt idx="244">
                  <c:v>43161</c:v>
                </c:pt>
                <c:pt idx="245">
                  <c:v>43162</c:v>
                </c:pt>
                <c:pt idx="246">
                  <c:v>43163</c:v>
                </c:pt>
                <c:pt idx="247">
                  <c:v>43164</c:v>
                </c:pt>
                <c:pt idx="248">
                  <c:v>43165</c:v>
                </c:pt>
                <c:pt idx="249">
                  <c:v>43166</c:v>
                </c:pt>
                <c:pt idx="250">
                  <c:v>43167</c:v>
                </c:pt>
                <c:pt idx="251">
                  <c:v>43168</c:v>
                </c:pt>
                <c:pt idx="252">
                  <c:v>43169</c:v>
                </c:pt>
                <c:pt idx="253">
                  <c:v>43170</c:v>
                </c:pt>
                <c:pt idx="254">
                  <c:v>43171</c:v>
                </c:pt>
                <c:pt idx="255">
                  <c:v>43172</c:v>
                </c:pt>
                <c:pt idx="256">
                  <c:v>43173</c:v>
                </c:pt>
                <c:pt idx="257">
                  <c:v>43174</c:v>
                </c:pt>
                <c:pt idx="258">
                  <c:v>43175</c:v>
                </c:pt>
                <c:pt idx="259">
                  <c:v>43176</c:v>
                </c:pt>
                <c:pt idx="260">
                  <c:v>43177</c:v>
                </c:pt>
                <c:pt idx="261">
                  <c:v>43178</c:v>
                </c:pt>
                <c:pt idx="262">
                  <c:v>43179</c:v>
                </c:pt>
                <c:pt idx="263">
                  <c:v>43180</c:v>
                </c:pt>
                <c:pt idx="264">
                  <c:v>43181</c:v>
                </c:pt>
                <c:pt idx="265">
                  <c:v>43182</c:v>
                </c:pt>
                <c:pt idx="266">
                  <c:v>43183</c:v>
                </c:pt>
                <c:pt idx="267">
                  <c:v>43184</c:v>
                </c:pt>
                <c:pt idx="268">
                  <c:v>43185</c:v>
                </c:pt>
                <c:pt idx="269">
                  <c:v>43186</c:v>
                </c:pt>
                <c:pt idx="270">
                  <c:v>43187</c:v>
                </c:pt>
                <c:pt idx="271">
                  <c:v>43188</c:v>
                </c:pt>
                <c:pt idx="272">
                  <c:v>43189</c:v>
                </c:pt>
                <c:pt idx="273">
                  <c:v>43190</c:v>
                </c:pt>
                <c:pt idx="274">
                  <c:v>43191</c:v>
                </c:pt>
                <c:pt idx="275">
                  <c:v>43192</c:v>
                </c:pt>
                <c:pt idx="276">
                  <c:v>43193</c:v>
                </c:pt>
                <c:pt idx="277">
                  <c:v>43194</c:v>
                </c:pt>
                <c:pt idx="278">
                  <c:v>43195</c:v>
                </c:pt>
                <c:pt idx="279">
                  <c:v>43196</c:v>
                </c:pt>
                <c:pt idx="280">
                  <c:v>43197</c:v>
                </c:pt>
                <c:pt idx="281">
                  <c:v>43198</c:v>
                </c:pt>
                <c:pt idx="282">
                  <c:v>43199</c:v>
                </c:pt>
                <c:pt idx="283">
                  <c:v>43200</c:v>
                </c:pt>
                <c:pt idx="284">
                  <c:v>43201</c:v>
                </c:pt>
                <c:pt idx="285">
                  <c:v>43202</c:v>
                </c:pt>
                <c:pt idx="286">
                  <c:v>43203</c:v>
                </c:pt>
                <c:pt idx="287">
                  <c:v>43204</c:v>
                </c:pt>
                <c:pt idx="288">
                  <c:v>43205</c:v>
                </c:pt>
                <c:pt idx="289">
                  <c:v>43206</c:v>
                </c:pt>
                <c:pt idx="290">
                  <c:v>43207</c:v>
                </c:pt>
                <c:pt idx="291">
                  <c:v>43208</c:v>
                </c:pt>
                <c:pt idx="292">
                  <c:v>43209</c:v>
                </c:pt>
                <c:pt idx="293">
                  <c:v>43210</c:v>
                </c:pt>
                <c:pt idx="294">
                  <c:v>43211</c:v>
                </c:pt>
                <c:pt idx="295">
                  <c:v>43212</c:v>
                </c:pt>
                <c:pt idx="296">
                  <c:v>43213</c:v>
                </c:pt>
                <c:pt idx="297">
                  <c:v>43214</c:v>
                </c:pt>
                <c:pt idx="298">
                  <c:v>43215</c:v>
                </c:pt>
                <c:pt idx="299">
                  <c:v>43216</c:v>
                </c:pt>
                <c:pt idx="300">
                  <c:v>43217</c:v>
                </c:pt>
                <c:pt idx="301">
                  <c:v>43218</c:v>
                </c:pt>
                <c:pt idx="302">
                  <c:v>43219</c:v>
                </c:pt>
                <c:pt idx="303">
                  <c:v>43220</c:v>
                </c:pt>
                <c:pt idx="304">
                  <c:v>43221</c:v>
                </c:pt>
                <c:pt idx="305">
                  <c:v>43222</c:v>
                </c:pt>
                <c:pt idx="306">
                  <c:v>43223</c:v>
                </c:pt>
                <c:pt idx="307">
                  <c:v>43224</c:v>
                </c:pt>
                <c:pt idx="308">
                  <c:v>43225</c:v>
                </c:pt>
                <c:pt idx="309">
                  <c:v>43226</c:v>
                </c:pt>
                <c:pt idx="310">
                  <c:v>43227</c:v>
                </c:pt>
                <c:pt idx="311">
                  <c:v>43228</c:v>
                </c:pt>
                <c:pt idx="312">
                  <c:v>43229</c:v>
                </c:pt>
                <c:pt idx="313">
                  <c:v>43230</c:v>
                </c:pt>
                <c:pt idx="314">
                  <c:v>43231</c:v>
                </c:pt>
                <c:pt idx="315">
                  <c:v>43232</c:v>
                </c:pt>
                <c:pt idx="316">
                  <c:v>43233</c:v>
                </c:pt>
                <c:pt idx="317">
                  <c:v>43234</c:v>
                </c:pt>
                <c:pt idx="318">
                  <c:v>43235</c:v>
                </c:pt>
                <c:pt idx="319">
                  <c:v>43236</c:v>
                </c:pt>
                <c:pt idx="320">
                  <c:v>43237</c:v>
                </c:pt>
                <c:pt idx="321">
                  <c:v>43238</c:v>
                </c:pt>
                <c:pt idx="322">
                  <c:v>43239</c:v>
                </c:pt>
                <c:pt idx="323">
                  <c:v>43240</c:v>
                </c:pt>
                <c:pt idx="324">
                  <c:v>43241</c:v>
                </c:pt>
                <c:pt idx="325">
                  <c:v>43242</c:v>
                </c:pt>
                <c:pt idx="326">
                  <c:v>43243</c:v>
                </c:pt>
                <c:pt idx="327">
                  <c:v>43244</c:v>
                </c:pt>
                <c:pt idx="328">
                  <c:v>43245</c:v>
                </c:pt>
                <c:pt idx="329">
                  <c:v>43246</c:v>
                </c:pt>
                <c:pt idx="330">
                  <c:v>43247</c:v>
                </c:pt>
                <c:pt idx="331">
                  <c:v>43248</c:v>
                </c:pt>
                <c:pt idx="332">
                  <c:v>43249</c:v>
                </c:pt>
                <c:pt idx="333">
                  <c:v>43250</c:v>
                </c:pt>
                <c:pt idx="334">
                  <c:v>43251</c:v>
                </c:pt>
                <c:pt idx="335">
                  <c:v>43252</c:v>
                </c:pt>
                <c:pt idx="336">
                  <c:v>43253</c:v>
                </c:pt>
                <c:pt idx="337">
                  <c:v>43254</c:v>
                </c:pt>
                <c:pt idx="338">
                  <c:v>43255</c:v>
                </c:pt>
                <c:pt idx="339">
                  <c:v>43256</c:v>
                </c:pt>
                <c:pt idx="340">
                  <c:v>43257</c:v>
                </c:pt>
                <c:pt idx="341">
                  <c:v>43258</c:v>
                </c:pt>
                <c:pt idx="342">
                  <c:v>43259</c:v>
                </c:pt>
                <c:pt idx="343">
                  <c:v>43260</c:v>
                </c:pt>
                <c:pt idx="344">
                  <c:v>43261</c:v>
                </c:pt>
                <c:pt idx="345">
                  <c:v>43262</c:v>
                </c:pt>
                <c:pt idx="346">
                  <c:v>43263</c:v>
                </c:pt>
                <c:pt idx="347">
                  <c:v>43264</c:v>
                </c:pt>
                <c:pt idx="348">
                  <c:v>43265</c:v>
                </c:pt>
                <c:pt idx="349">
                  <c:v>43266</c:v>
                </c:pt>
                <c:pt idx="350">
                  <c:v>43267</c:v>
                </c:pt>
                <c:pt idx="351">
                  <c:v>43268</c:v>
                </c:pt>
                <c:pt idx="352">
                  <c:v>43269</c:v>
                </c:pt>
                <c:pt idx="353">
                  <c:v>43270</c:v>
                </c:pt>
                <c:pt idx="354">
                  <c:v>43271</c:v>
                </c:pt>
                <c:pt idx="355">
                  <c:v>43272</c:v>
                </c:pt>
                <c:pt idx="356">
                  <c:v>43273</c:v>
                </c:pt>
                <c:pt idx="357">
                  <c:v>43274</c:v>
                </c:pt>
                <c:pt idx="358">
                  <c:v>43275</c:v>
                </c:pt>
                <c:pt idx="359">
                  <c:v>43276</c:v>
                </c:pt>
                <c:pt idx="360">
                  <c:v>43277</c:v>
                </c:pt>
                <c:pt idx="361">
                  <c:v>43278</c:v>
                </c:pt>
                <c:pt idx="362">
                  <c:v>43279</c:v>
                </c:pt>
                <c:pt idx="363">
                  <c:v>43280</c:v>
                </c:pt>
                <c:pt idx="364">
                  <c:v>43281</c:v>
                </c:pt>
              </c:numCache>
            </c:numRef>
          </c:cat>
          <c:val>
            <c:numRef>
              <c:f>Scaling!$AE$3:$AE$367</c:f>
              <c:numCache>
                <c:formatCode>0.0</c:formatCode>
                <c:ptCount val="365"/>
                <c:pt idx="0">
                  <c:v>6577.7963339513217</c:v>
                </c:pt>
                <c:pt idx="1">
                  <c:v>2797.195243660929</c:v>
                </c:pt>
                <c:pt idx="2">
                  <c:v>927.57705390235139</c:v>
                </c:pt>
                <c:pt idx="3">
                  <c:v>468.99135492959664</c:v>
                </c:pt>
                <c:pt idx="4">
                  <c:v>1119.5897370516409</c:v>
                </c:pt>
                <c:pt idx="5">
                  <c:v>1291.6131065083898</c:v>
                </c:pt>
                <c:pt idx="6">
                  <c:v>1044.3377617099568</c:v>
                </c:pt>
                <c:pt idx="7">
                  <c:v>367.61921186013547</c:v>
                </c:pt>
                <c:pt idx="8">
                  <c:v>0</c:v>
                </c:pt>
                <c:pt idx="9">
                  <c:v>0</c:v>
                </c:pt>
                <c:pt idx="10">
                  <c:v>899.90394976558537</c:v>
                </c:pt>
                <c:pt idx="11">
                  <c:v>1466.7607375841524</c:v>
                </c:pt>
                <c:pt idx="12">
                  <c:v>1313.2226126419598</c:v>
                </c:pt>
                <c:pt idx="13">
                  <c:v>2915.1176838129336</c:v>
                </c:pt>
                <c:pt idx="14">
                  <c:v>1265.8550114382526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2183.7850710967805</c:v>
                </c:pt>
                <c:pt idx="21">
                  <c:v>2907.2484555040814</c:v>
                </c:pt>
                <c:pt idx="22">
                  <c:v>884.73427739314275</c:v>
                </c:pt>
                <c:pt idx="23">
                  <c:v>0</c:v>
                </c:pt>
                <c:pt idx="24">
                  <c:v>827.3230563363137</c:v>
                </c:pt>
                <c:pt idx="25">
                  <c:v>1346.8887375781478</c:v>
                </c:pt>
                <c:pt idx="26">
                  <c:v>1425.5152477995157</c:v>
                </c:pt>
                <c:pt idx="27">
                  <c:v>1423.7259627438148</c:v>
                </c:pt>
                <c:pt idx="28">
                  <c:v>547.56540532759777</c:v>
                </c:pt>
                <c:pt idx="29">
                  <c:v>0</c:v>
                </c:pt>
                <c:pt idx="30">
                  <c:v>0</c:v>
                </c:pt>
                <c:pt idx="31">
                  <c:v>933.58595487223658</c:v>
                </c:pt>
                <c:pt idx="32">
                  <c:v>1546.9494499383486</c:v>
                </c:pt>
                <c:pt idx="33">
                  <c:v>1367.5627083482368</c:v>
                </c:pt>
                <c:pt idx="34">
                  <c:v>1095.9951414294849</c:v>
                </c:pt>
                <c:pt idx="35">
                  <c:v>301.46300330085359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2342.1210785710118</c:v>
                </c:pt>
                <c:pt idx="40">
                  <c:v>2477.3563919204535</c:v>
                </c:pt>
                <c:pt idx="41">
                  <c:v>741.66972084480619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1345.1287224480661</c:v>
                </c:pt>
                <c:pt idx="46">
                  <c:v>-1756.4585895849364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3348.7601782294773</c:v>
                </c:pt>
                <c:pt idx="53">
                  <c:v>4949.23031122681</c:v>
                </c:pt>
                <c:pt idx="54">
                  <c:v>5072.9341551588477</c:v>
                </c:pt>
                <c:pt idx="55">
                  <c:v>5293.3645264812385</c:v>
                </c:pt>
                <c:pt idx="56">
                  <c:v>4889.2662855511062</c:v>
                </c:pt>
                <c:pt idx="57">
                  <c:v>4535.9039983376633</c:v>
                </c:pt>
                <c:pt idx="58">
                  <c:v>4928.8836617578991</c:v>
                </c:pt>
                <c:pt idx="59">
                  <c:v>3946.9311925830166</c:v>
                </c:pt>
                <c:pt idx="60">
                  <c:v>3251.8222090243398</c:v>
                </c:pt>
                <c:pt idx="61">
                  <c:v>3477.1274495443331</c:v>
                </c:pt>
                <c:pt idx="62">
                  <c:v>2789.9127461957128</c:v>
                </c:pt>
                <c:pt idx="63">
                  <c:v>832.42320522857301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937.92391159066858</c:v>
                </c:pt>
                <c:pt idx="71">
                  <c:v>1420.7595872109739</c:v>
                </c:pt>
                <c:pt idx="72">
                  <c:v>1204.0474643454904</c:v>
                </c:pt>
                <c:pt idx="73">
                  <c:v>1788.6469092396542</c:v>
                </c:pt>
                <c:pt idx="74">
                  <c:v>84.840133287272039</c:v>
                </c:pt>
                <c:pt idx="75">
                  <c:v>0</c:v>
                </c:pt>
                <c:pt idx="76">
                  <c:v>629.71400625207741</c:v>
                </c:pt>
                <c:pt idx="77">
                  <c:v>1211.0394639484964</c:v>
                </c:pt>
                <c:pt idx="78">
                  <c:v>1519.1127324373367</c:v>
                </c:pt>
                <c:pt idx="79">
                  <c:v>1140.0755636629399</c:v>
                </c:pt>
                <c:pt idx="80">
                  <c:v>342.51409525063002</c:v>
                </c:pt>
                <c:pt idx="81">
                  <c:v>903.37462092560122</c:v>
                </c:pt>
                <c:pt idx="82">
                  <c:v>1273.6362792192824</c:v>
                </c:pt>
                <c:pt idx="83">
                  <c:v>1333.3419169398005</c:v>
                </c:pt>
                <c:pt idx="84">
                  <c:v>413.24011094451436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504.07905008173515</c:v>
                </c:pt>
                <c:pt idx="89">
                  <c:v>515.71946225156955</c:v>
                </c:pt>
                <c:pt idx="90">
                  <c:v>679.09245902744976</c:v>
                </c:pt>
                <c:pt idx="91">
                  <c:v>823.90702230284569</c:v>
                </c:pt>
                <c:pt idx="92">
                  <c:v>1241.0931212121911</c:v>
                </c:pt>
                <c:pt idx="93">
                  <c:v>1469.308409261183</c:v>
                </c:pt>
                <c:pt idx="94">
                  <c:v>1540.2430152734842</c:v>
                </c:pt>
                <c:pt idx="95">
                  <c:v>1551.6749982864364</c:v>
                </c:pt>
                <c:pt idx="96">
                  <c:v>1287.910770852103</c:v>
                </c:pt>
                <c:pt idx="97">
                  <c:v>1635.1899746755601</c:v>
                </c:pt>
                <c:pt idx="98">
                  <c:v>1240.4461526416094</c:v>
                </c:pt>
                <c:pt idx="99">
                  <c:v>690.17753231645031</c:v>
                </c:pt>
                <c:pt idx="100">
                  <c:v>617.69613207893372</c:v>
                </c:pt>
                <c:pt idx="101">
                  <c:v>712.97957211556559</c:v>
                </c:pt>
                <c:pt idx="102">
                  <c:v>541.02216842443022</c:v>
                </c:pt>
                <c:pt idx="103">
                  <c:v>352.44687601279441</c:v>
                </c:pt>
                <c:pt idx="104">
                  <c:v>542.89199395514993</c:v>
                </c:pt>
                <c:pt idx="105">
                  <c:v>707.84399742967321</c:v>
                </c:pt>
                <c:pt idx="106">
                  <c:v>818.21020042746522</c:v>
                </c:pt>
                <c:pt idx="107">
                  <c:v>862.11400638319355</c:v>
                </c:pt>
                <c:pt idx="108">
                  <c:v>1471.2179917038288</c:v>
                </c:pt>
                <c:pt idx="109">
                  <c:v>1716.0125372506882</c:v>
                </c:pt>
                <c:pt idx="110">
                  <c:v>1344.7602333437785</c:v>
                </c:pt>
                <c:pt idx="111">
                  <c:v>1447.6616527159463</c:v>
                </c:pt>
                <c:pt idx="112">
                  <c:v>1495.3326193645062</c:v>
                </c:pt>
                <c:pt idx="113">
                  <c:v>1455.9977179637979</c:v>
                </c:pt>
                <c:pt idx="114">
                  <c:v>1065.6540402254861</c:v>
                </c:pt>
                <c:pt idx="115">
                  <c:v>799.37744533914622</c:v>
                </c:pt>
                <c:pt idx="116">
                  <c:v>681.98343351258097</c:v>
                </c:pt>
                <c:pt idx="117">
                  <c:v>588.71145856649503</c:v>
                </c:pt>
                <c:pt idx="118">
                  <c:v>679.06593373147064</c:v>
                </c:pt>
                <c:pt idx="119">
                  <c:v>172.5276910352608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199.23282558165931</c:v>
                </c:pt>
                <c:pt idx="125">
                  <c:v>301.88856041315847</c:v>
                </c:pt>
                <c:pt idx="126">
                  <c:v>359.10857593792781</c:v>
                </c:pt>
                <c:pt idx="127">
                  <c:v>355.25593762798525</c:v>
                </c:pt>
                <c:pt idx="128">
                  <c:v>307.25809601343724</c:v>
                </c:pt>
                <c:pt idx="129">
                  <c:v>305.87047322383182</c:v>
                </c:pt>
                <c:pt idx="130">
                  <c:v>325.42330088289481</c:v>
                </c:pt>
                <c:pt idx="131">
                  <c:v>322.38115382893727</c:v>
                </c:pt>
                <c:pt idx="132">
                  <c:v>316.27018196281784</c:v>
                </c:pt>
                <c:pt idx="133">
                  <c:v>300.76379887525979</c:v>
                </c:pt>
                <c:pt idx="134">
                  <c:v>308.00367622310154</c:v>
                </c:pt>
                <c:pt idx="135">
                  <c:v>322.79386719054799</c:v>
                </c:pt>
                <c:pt idx="136">
                  <c:v>316.85838783549337</c:v>
                </c:pt>
                <c:pt idx="137">
                  <c:v>266.80990444642737</c:v>
                </c:pt>
                <c:pt idx="138">
                  <c:v>88.266585016161983</c:v>
                </c:pt>
                <c:pt idx="139">
                  <c:v>0</c:v>
                </c:pt>
                <c:pt idx="140">
                  <c:v>236.50114429414211</c:v>
                </c:pt>
                <c:pt idx="141">
                  <c:v>387.75228512835537</c:v>
                </c:pt>
                <c:pt idx="142">
                  <c:v>406.54969295961922</c:v>
                </c:pt>
                <c:pt idx="143">
                  <c:v>390.43008477753085</c:v>
                </c:pt>
                <c:pt idx="144">
                  <c:v>573.14596551149475</c:v>
                </c:pt>
                <c:pt idx="145">
                  <c:v>626.51894482171997</c:v>
                </c:pt>
                <c:pt idx="146">
                  <c:v>588.5394487822382</c:v>
                </c:pt>
                <c:pt idx="147">
                  <c:v>780.17158096800927</c:v>
                </c:pt>
                <c:pt idx="148">
                  <c:v>944.67672853047543</c:v>
                </c:pt>
                <c:pt idx="149">
                  <c:v>1068.8919917420924</c:v>
                </c:pt>
                <c:pt idx="150">
                  <c:v>1173.3245789040386</c:v>
                </c:pt>
                <c:pt idx="151">
                  <c:v>960.78472806282468</c:v>
                </c:pt>
                <c:pt idx="152">
                  <c:v>731.7223984469282</c:v>
                </c:pt>
                <c:pt idx="153">
                  <c:v>1045.3143081356166</c:v>
                </c:pt>
                <c:pt idx="154">
                  <c:v>354.84578350457411</c:v>
                </c:pt>
                <c:pt idx="155">
                  <c:v>0</c:v>
                </c:pt>
                <c:pt idx="156">
                  <c:v>0</c:v>
                </c:pt>
                <c:pt idx="157">
                  <c:v>1153.2402094065415</c:v>
                </c:pt>
                <c:pt idx="158">
                  <c:v>2428.1554765821365</c:v>
                </c:pt>
                <c:pt idx="159">
                  <c:v>2599.8548837506132</c:v>
                </c:pt>
                <c:pt idx="160">
                  <c:v>2499.3931378142452</c:v>
                </c:pt>
                <c:pt idx="161">
                  <c:v>2695.6226874494387</c:v>
                </c:pt>
                <c:pt idx="162">
                  <c:v>3030.3273411257915</c:v>
                </c:pt>
                <c:pt idx="163">
                  <c:v>3174.7520003016302</c:v>
                </c:pt>
                <c:pt idx="164">
                  <c:v>3370.5146144040677</c:v>
                </c:pt>
                <c:pt idx="165">
                  <c:v>4805.5780103693678</c:v>
                </c:pt>
                <c:pt idx="166">
                  <c:v>4941.632268100805</c:v>
                </c:pt>
                <c:pt idx="167">
                  <c:v>5420.6161492219744</c:v>
                </c:pt>
                <c:pt idx="168">
                  <c:v>5364.6612537981009</c:v>
                </c:pt>
                <c:pt idx="169">
                  <c:v>5728.3898223650549</c:v>
                </c:pt>
                <c:pt idx="170">
                  <c:v>6195.3661877902377</c:v>
                </c:pt>
                <c:pt idx="171">
                  <c:v>3861.0285553818385</c:v>
                </c:pt>
                <c:pt idx="172">
                  <c:v>3369.4101431528984</c:v>
                </c:pt>
                <c:pt idx="173">
                  <c:v>4331.0321506967975</c:v>
                </c:pt>
                <c:pt idx="174">
                  <c:v>4707.6970759648193</c:v>
                </c:pt>
                <c:pt idx="175">
                  <c:v>2959.3272484825029</c:v>
                </c:pt>
                <c:pt idx="176">
                  <c:v>1892.5626259842513</c:v>
                </c:pt>
                <c:pt idx="177">
                  <c:v>2344.6153343645069</c:v>
                </c:pt>
                <c:pt idx="178">
                  <c:v>2425.1427472218011</c:v>
                </c:pt>
                <c:pt idx="179">
                  <c:v>2345.5073308842489</c:v>
                </c:pt>
                <c:pt idx="180">
                  <c:v>2299.8801449910979</c:v>
                </c:pt>
                <c:pt idx="181">
                  <c:v>2221.1651484083059</c:v>
                </c:pt>
                <c:pt idx="182">
                  <c:v>1889.6521908833909</c:v>
                </c:pt>
                <c:pt idx="183">
                  <c:v>2107.2928185897349</c:v>
                </c:pt>
                <c:pt idx="184">
                  <c:v>2516.5109989141315</c:v>
                </c:pt>
                <c:pt idx="185">
                  <c:v>2320.5118799709044</c:v>
                </c:pt>
                <c:pt idx="186">
                  <c:v>1721.3502453083988</c:v>
                </c:pt>
                <c:pt idx="187">
                  <c:v>1367.4442784635503</c:v>
                </c:pt>
                <c:pt idx="188">
                  <c:v>1419.0108887035879</c:v>
                </c:pt>
                <c:pt idx="189">
                  <c:v>1175.8062169894727</c:v>
                </c:pt>
                <c:pt idx="190">
                  <c:v>1173.9259306319709</c:v>
                </c:pt>
                <c:pt idx="191">
                  <c:v>1149.5799468282632</c:v>
                </c:pt>
                <c:pt idx="192">
                  <c:v>1174.1224136167928</c:v>
                </c:pt>
                <c:pt idx="193">
                  <c:v>1467.3526103556001</c:v>
                </c:pt>
                <c:pt idx="194">
                  <c:v>1455.6194109296982</c:v>
                </c:pt>
                <c:pt idx="195">
                  <c:v>910.03048641060275</c:v>
                </c:pt>
                <c:pt idx="196">
                  <c:v>416.91380476562438</c:v>
                </c:pt>
                <c:pt idx="197">
                  <c:v>604.27843223612933</c:v>
                </c:pt>
                <c:pt idx="198">
                  <c:v>648.09497717047282</c:v>
                </c:pt>
                <c:pt idx="199">
                  <c:v>684.11830607969887</c:v>
                </c:pt>
                <c:pt idx="200">
                  <c:v>688.08634734395105</c:v>
                </c:pt>
                <c:pt idx="201">
                  <c:v>642.34925828658731</c:v>
                </c:pt>
                <c:pt idx="202">
                  <c:v>558.50451040150244</c:v>
                </c:pt>
                <c:pt idx="203">
                  <c:v>468.53689840252076</c:v>
                </c:pt>
                <c:pt idx="204">
                  <c:v>512.05399018309686</c:v>
                </c:pt>
                <c:pt idx="205">
                  <c:v>383.7630490871822</c:v>
                </c:pt>
                <c:pt idx="206">
                  <c:v>457.19008164108476</c:v>
                </c:pt>
                <c:pt idx="207">
                  <c:v>456.57193007470761</c:v>
                </c:pt>
                <c:pt idx="208">
                  <c:v>480.15430965740023</c:v>
                </c:pt>
                <c:pt idx="209">
                  <c:v>544.45698588349262</c:v>
                </c:pt>
                <c:pt idx="210">
                  <c:v>565.04529693445033</c:v>
                </c:pt>
                <c:pt idx="211">
                  <c:v>503.46777244987891</c:v>
                </c:pt>
                <c:pt idx="212">
                  <c:v>435.98847785373329</c:v>
                </c:pt>
                <c:pt idx="213">
                  <c:v>473.18387914796079</c:v>
                </c:pt>
                <c:pt idx="214">
                  <c:v>576.82239685188381</c:v>
                </c:pt>
                <c:pt idx="215">
                  <c:v>438.36343303170298</c:v>
                </c:pt>
                <c:pt idx="216">
                  <c:v>438.88228924930263</c:v>
                </c:pt>
                <c:pt idx="217">
                  <c:v>445.51236907232152</c:v>
                </c:pt>
                <c:pt idx="218">
                  <c:v>440.96475046334325</c:v>
                </c:pt>
                <c:pt idx="219">
                  <c:v>406.48467599576509</c:v>
                </c:pt>
                <c:pt idx="220">
                  <c:v>385.90496063245428</c:v>
                </c:pt>
                <c:pt idx="221">
                  <c:v>392.15828845725031</c:v>
                </c:pt>
                <c:pt idx="222">
                  <c:v>390.43593500526259</c:v>
                </c:pt>
                <c:pt idx="223">
                  <c:v>425.64854320321729</c:v>
                </c:pt>
                <c:pt idx="224">
                  <c:v>331.0105808654796</c:v>
                </c:pt>
                <c:pt idx="225">
                  <c:v>370.37105208599536</c:v>
                </c:pt>
                <c:pt idx="226">
                  <c:v>362.55810822206723</c:v>
                </c:pt>
                <c:pt idx="227">
                  <c:v>342.54788349450178</c:v>
                </c:pt>
                <c:pt idx="228">
                  <c:v>7.8487189222104634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243.06526546523526</c:v>
                </c:pt>
                <c:pt idx="235">
                  <c:v>359.50809813250191</c:v>
                </c:pt>
                <c:pt idx="236">
                  <c:v>390.68721104243303</c:v>
                </c:pt>
                <c:pt idx="237">
                  <c:v>386.152588353336</c:v>
                </c:pt>
                <c:pt idx="238">
                  <c:v>280.32041753394839</c:v>
                </c:pt>
                <c:pt idx="239">
                  <c:v>354.0770862440047</c:v>
                </c:pt>
                <c:pt idx="240">
                  <c:v>392.79341014389365</c:v>
                </c:pt>
                <c:pt idx="241">
                  <c:v>385.7142533193902</c:v>
                </c:pt>
                <c:pt idx="242">
                  <c:v>149.00599538750609</c:v>
                </c:pt>
                <c:pt idx="243">
                  <c:v>1017.3309684100507</c:v>
                </c:pt>
                <c:pt idx="244">
                  <c:v>1132.8405425440078</c:v>
                </c:pt>
                <c:pt idx="245">
                  <c:v>944.86403238888965</c:v>
                </c:pt>
                <c:pt idx="246">
                  <c:v>1082.9839263417666</c:v>
                </c:pt>
                <c:pt idx="247">
                  <c:v>1036.5322117374376</c:v>
                </c:pt>
                <c:pt idx="248">
                  <c:v>1264.5737902985913</c:v>
                </c:pt>
                <c:pt idx="249">
                  <c:v>1347.3139260006587</c:v>
                </c:pt>
                <c:pt idx="250">
                  <c:v>1364.5258186126898</c:v>
                </c:pt>
                <c:pt idx="251">
                  <c:v>1349.2698877916075</c:v>
                </c:pt>
                <c:pt idx="252">
                  <c:v>1280.0848756141791</c:v>
                </c:pt>
                <c:pt idx="253">
                  <c:v>1036.2129327716991</c:v>
                </c:pt>
                <c:pt idx="254">
                  <c:v>1167.1137890901891</c:v>
                </c:pt>
                <c:pt idx="255">
                  <c:v>1200.3911103870621</c:v>
                </c:pt>
                <c:pt idx="256">
                  <c:v>808.91568434677424</c:v>
                </c:pt>
                <c:pt idx="257">
                  <c:v>566.89360405044749</c:v>
                </c:pt>
                <c:pt idx="258">
                  <c:v>598.62761390238268</c:v>
                </c:pt>
                <c:pt idx="259">
                  <c:v>495.03183584991757</c:v>
                </c:pt>
                <c:pt idx="260">
                  <c:v>-325.68220821996704</c:v>
                </c:pt>
                <c:pt idx="261">
                  <c:v>-106.23170303427763</c:v>
                </c:pt>
                <c:pt idx="262">
                  <c:v>22.451973520259799</c:v>
                </c:pt>
                <c:pt idx="263">
                  <c:v>0</c:v>
                </c:pt>
                <c:pt idx="264">
                  <c:v>384.35722064912835</c:v>
                </c:pt>
                <c:pt idx="265">
                  <c:v>631.71299442159886</c:v>
                </c:pt>
                <c:pt idx="266">
                  <c:v>178.22533418303129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276.69470062025323</c:v>
                </c:pt>
                <c:pt idx="271">
                  <c:v>444.90939503346453</c:v>
                </c:pt>
                <c:pt idx="272">
                  <c:v>143.23482547726314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199.72492159895739</c:v>
                </c:pt>
                <c:pt idx="280">
                  <c:v>323.5775468815695</c:v>
                </c:pt>
                <c:pt idx="281">
                  <c:v>293.95751941184602</c:v>
                </c:pt>
                <c:pt idx="282">
                  <c:v>292.54699840532697</c:v>
                </c:pt>
                <c:pt idx="283">
                  <c:v>267.85999842007033</c:v>
                </c:pt>
                <c:pt idx="284">
                  <c:v>293.54957526287734</c:v>
                </c:pt>
                <c:pt idx="285">
                  <c:v>181.79910907270801</c:v>
                </c:pt>
                <c:pt idx="286">
                  <c:v>46.675876815613172</c:v>
                </c:pt>
                <c:pt idx="287">
                  <c:v>-61.324815176817332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199.50719884110379</c:v>
                </c:pt>
                <c:pt idx="293">
                  <c:v>313.09902993127366</c:v>
                </c:pt>
                <c:pt idx="294">
                  <c:v>287.19267861079703</c:v>
                </c:pt>
                <c:pt idx="295">
                  <c:v>296.4834330670742</c:v>
                </c:pt>
                <c:pt idx="296">
                  <c:v>292.14969315700154</c:v>
                </c:pt>
                <c:pt idx="297">
                  <c:v>271.06171970733493</c:v>
                </c:pt>
                <c:pt idx="298">
                  <c:v>278.76011511692707</c:v>
                </c:pt>
                <c:pt idx="299">
                  <c:v>263.86035843902522</c:v>
                </c:pt>
                <c:pt idx="300">
                  <c:v>303.2858127758588</c:v>
                </c:pt>
                <c:pt idx="301">
                  <c:v>307.38123269154255</c:v>
                </c:pt>
                <c:pt idx="302">
                  <c:v>323.42505382060875</c:v>
                </c:pt>
                <c:pt idx="303">
                  <c:v>327.39657762975946</c:v>
                </c:pt>
                <c:pt idx="304">
                  <c:v>790.08668018615572</c:v>
                </c:pt>
                <c:pt idx="305">
                  <c:v>772.47247352304703</c:v>
                </c:pt>
                <c:pt idx="306">
                  <c:v>232.19353773968498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535.46116658699566</c:v>
                </c:pt>
                <c:pt idx="319">
                  <c:v>800.81219619799163</c:v>
                </c:pt>
                <c:pt idx="320">
                  <c:v>715.09980280644311</c:v>
                </c:pt>
                <c:pt idx="321">
                  <c:v>234.62442888508357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574.22227217602608</c:v>
                </c:pt>
                <c:pt idx="329">
                  <c:v>961.41970322894281</c:v>
                </c:pt>
                <c:pt idx="330">
                  <c:v>864.64373532439561</c:v>
                </c:pt>
                <c:pt idx="331">
                  <c:v>678.05513694101614</c:v>
                </c:pt>
                <c:pt idx="332">
                  <c:v>-73.336743189149502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478.63447220724254</c:v>
                </c:pt>
                <c:pt idx="340">
                  <c:v>747.43653972766708</c:v>
                </c:pt>
                <c:pt idx="341">
                  <c:v>672.09985113351013</c:v>
                </c:pt>
                <c:pt idx="342">
                  <c:v>555.55494151286314</c:v>
                </c:pt>
                <c:pt idx="343">
                  <c:v>198.86999928852021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486.80382660660229</c:v>
                </c:pt>
                <c:pt idx="355">
                  <c:v>720.7404134784681</c:v>
                </c:pt>
                <c:pt idx="356">
                  <c:v>741.76334625101742</c:v>
                </c:pt>
                <c:pt idx="357">
                  <c:v>706.07250738733103</c:v>
                </c:pt>
                <c:pt idx="358">
                  <c:v>786.6525541768101</c:v>
                </c:pt>
                <c:pt idx="359">
                  <c:v>858.01807002921839</c:v>
                </c:pt>
                <c:pt idx="360">
                  <c:v>819.48917768747833</c:v>
                </c:pt>
                <c:pt idx="361">
                  <c:v>815.53002786290858</c:v>
                </c:pt>
                <c:pt idx="362">
                  <c:v>826.02664034288898</c:v>
                </c:pt>
                <c:pt idx="363">
                  <c:v>736.24806508831955</c:v>
                </c:pt>
                <c:pt idx="364">
                  <c:v>177.81858752476018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Scaling!$AF$2</c:f>
              <c:strCache>
                <c:ptCount val="1"/>
                <c:pt idx="0">
                  <c:v>Mundoo flow (ML/day)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Scaling!$AD$3:$AD$367</c:f>
              <c:numCache>
                <c:formatCode>m/d/yyyy</c:formatCode>
                <c:ptCount val="365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  <c:pt idx="9">
                  <c:v>42926</c:v>
                </c:pt>
                <c:pt idx="10">
                  <c:v>42927</c:v>
                </c:pt>
                <c:pt idx="11">
                  <c:v>42928</c:v>
                </c:pt>
                <c:pt idx="12">
                  <c:v>42929</c:v>
                </c:pt>
                <c:pt idx="13">
                  <c:v>42930</c:v>
                </c:pt>
                <c:pt idx="14">
                  <c:v>42931</c:v>
                </c:pt>
                <c:pt idx="15">
                  <c:v>42932</c:v>
                </c:pt>
                <c:pt idx="16">
                  <c:v>42933</c:v>
                </c:pt>
                <c:pt idx="17">
                  <c:v>42934</c:v>
                </c:pt>
                <c:pt idx="18">
                  <c:v>42935</c:v>
                </c:pt>
                <c:pt idx="19">
                  <c:v>42936</c:v>
                </c:pt>
                <c:pt idx="20">
                  <c:v>42937</c:v>
                </c:pt>
                <c:pt idx="21">
                  <c:v>42938</c:v>
                </c:pt>
                <c:pt idx="22">
                  <c:v>42939</c:v>
                </c:pt>
                <c:pt idx="23">
                  <c:v>42940</c:v>
                </c:pt>
                <c:pt idx="24">
                  <c:v>42941</c:v>
                </c:pt>
                <c:pt idx="25">
                  <c:v>42942</c:v>
                </c:pt>
                <c:pt idx="26">
                  <c:v>42943</c:v>
                </c:pt>
                <c:pt idx="27">
                  <c:v>42944</c:v>
                </c:pt>
                <c:pt idx="28">
                  <c:v>42945</c:v>
                </c:pt>
                <c:pt idx="29">
                  <c:v>42946</c:v>
                </c:pt>
                <c:pt idx="30">
                  <c:v>42947</c:v>
                </c:pt>
                <c:pt idx="31">
                  <c:v>42948</c:v>
                </c:pt>
                <c:pt idx="32">
                  <c:v>42949</c:v>
                </c:pt>
                <c:pt idx="33">
                  <c:v>42950</c:v>
                </c:pt>
                <c:pt idx="34">
                  <c:v>42951</c:v>
                </c:pt>
                <c:pt idx="35">
                  <c:v>42952</c:v>
                </c:pt>
                <c:pt idx="36">
                  <c:v>42953</c:v>
                </c:pt>
                <c:pt idx="37">
                  <c:v>42954</c:v>
                </c:pt>
                <c:pt idx="38">
                  <c:v>42955</c:v>
                </c:pt>
                <c:pt idx="39">
                  <c:v>42956</c:v>
                </c:pt>
                <c:pt idx="40">
                  <c:v>42957</c:v>
                </c:pt>
                <c:pt idx="41">
                  <c:v>42958</c:v>
                </c:pt>
                <c:pt idx="42">
                  <c:v>42959</c:v>
                </c:pt>
                <c:pt idx="43">
                  <c:v>42960</c:v>
                </c:pt>
                <c:pt idx="44">
                  <c:v>42961</c:v>
                </c:pt>
                <c:pt idx="45">
                  <c:v>42962</c:v>
                </c:pt>
                <c:pt idx="46">
                  <c:v>42963</c:v>
                </c:pt>
                <c:pt idx="47">
                  <c:v>42964</c:v>
                </c:pt>
                <c:pt idx="48">
                  <c:v>42965</c:v>
                </c:pt>
                <c:pt idx="49">
                  <c:v>42966</c:v>
                </c:pt>
                <c:pt idx="50">
                  <c:v>42967</c:v>
                </c:pt>
                <c:pt idx="51">
                  <c:v>42968</c:v>
                </c:pt>
                <c:pt idx="52">
                  <c:v>42969</c:v>
                </c:pt>
                <c:pt idx="53">
                  <c:v>42970</c:v>
                </c:pt>
                <c:pt idx="54">
                  <c:v>42971</c:v>
                </c:pt>
                <c:pt idx="55">
                  <c:v>42972</c:v>
                </c:pt>
                <c:pt idx="56">
                  <c:v>42973</c:v>
                </c:pt>
                <c:pt idx="57">
                  <c:v>42974</c:v>
                </c:pt>
                <c:pt idx="58">
                  <c:v>42975</c:v>
                </c:pt>
                <c:pt idx="59">
                  <c:v>42976</c:v>
                </c:pt>
                <c:pt idx="60">
                  <c:v>42977</c:v>
                </c:pt>
                <c:pt idx="61">
                  <c:v>42978</c:v>
                </c:pt>
                <c:pt idx="62">
                  <c:v>42979</c:v>
                </c:pt>
                <c:pt idx="63">
                  <c:v>42980</c:v>
                </c:pt>
                <c:pt idx="64">
                  <c:v>42981</c:v>
                </c:pt>
                <c:pt idx="65">
                  <c:v>42982</c:v>
                </c:pt>
                <c:pt idx="66">
                  <c:v>42983</c:v>
                </c:pt>
                <c:pt idx="67">
                  <c:v>42984</c:v>
                </c:pt>
                <c:pt idx="68">
                  <c:v>42985</c:v>
                </c:pt>
                <c:pt idx="69">
                  <c:v>42986</c:v>
                </c:pt>
                <c:pt idx="70">
                  <c:v>42987</c:v>
                </c:pt>
                <c:pt idx="71">
                  <c:v>42988</c:v>
                </c:pt>
                <c:pt idx="72">
                  <c:v>42989</c:v>
                </c:pt>
                <c:pt idx="73">
                  <c:v>42990</c:v>
                </c:pt>
                <c:pt idx="74">
                  <c:v>42991</c:v>
                </c:pt>
                <c:pt idx="75">
                  <c:v>42992</c:v>
                </c:pt>
                <c:pt idx="76">
                  <c:v>42993</c:v>
                </c:pt>
                <c:pt idx="77">
                  <c:v>42994</c:v>
                </c:pt>
                <c:pt idx="78">
                  <c:v>42995</c:v>
                </c:pt>
                <c:pt idx="79">
                  <c:v>42996</c:v>
                </c:pt>
                <c:pt idx="80">
                  <c:v>42997</c:v>
                </c:pt>
                <c:pt idx="81">
                  <c:v>42998</c:v>
                </c:pt>
                <c:pt idx="82">
                  <c:v>42999</c:v>
                </c:pt>
                <c:pt idx="83">
                  <c:v>43000</c:v>
                </c:pt>
                <c:pt idx="84">
                  <c:v>43001</c:v>
                </c:pt>
                <c:pt idx="85">
                  <c:v>43002</c:v>
                </c:pt>
                <c:pt idx="86">
                  <c:v>43003</c:v>
                </c:pt>
                <c:pt idx="87">
                  <c:v>43004</c:v>
                </c:pt>
                <c:pt idx="88">
                  <c:v>43005</c:v>
                </c:pt>
                <c:pt idx="89">
                  <c:v>43006</c:v>
                </c:pt>
                <c:pt idx="90">
                  <c:v>43007</c:v>
                </c:pt>
                <c:pt idx="91">
                  <c:v>43008</c:v>
                </c:pt>
                <c:pt idx="92">
                  <c:v>43009</c:v>
                </c:pt>
                <c:pt idx="93">
                  <c:v>43010</c:v>
                </c:pt>
                <c:pt idx="94">
                  <c:v>43011</c:v>
                </c:pt>
                <c:pt idx="95">
                  <c:v>43012</c:v>
                </c:pt>
                <c:pt idx="96">
                  <c:v>43013</c:v>
                </c:pt>
                <c:pt idx="97">
                  <c:v>43014</c:v>
                </c:pt>
                <c:pt idx="98">
                  <c:v>43015</c:v>
                </c:pt>
                <c:pt idx="99">
                  <c:v>43016</c:v>
                </c:pt>
                <c:pt idx="100">
                  <c:v>43017</c:v>
                </c:pt>
                <c:pt idx="101">
                  <c:v>43018</c:v>
                </c:pt>
                <c:pt idx="102">
                  <c:v>43019</c:v>
                </c:pt>
                <c:pt idx="103">
                  <c:v>43020</c:v>
                </c:pt>
                <c:pt idx="104">
                  <c:v>43021</c:v>
                </c:pt>
                <c:pt idx="105">
                  <c:v>43022</c:v>
                </c:pt>
                <c:pt idx="106">
                  <c:v>43023</c:v>
                </c:pt>
                <c:pt idx="107">
                  <c:v>43024</c:v>
                </c:pt>
                <c:pt idx="108">
                  <c:v>43025</c:v>
                </c:pt>
                <c:pt idx="109">
                  <c:v>43026</c:v>
                </c:pt>
                <c:pt idx="110">
                  <c:v>43027</c:v>
                </c:pt>
                <c:pt idx="111">
                  <c:v>43028</c:v>
                </c:pt>
                <c:pt idx="112">
                  <c:v>43029</c:v>
                </c:pt>
                <c:pt idx="113">
                  <c:v>43030</c:v>
                </c:pt>
                <c:pt idx="114">
                  <c:v>43031</c:v>
                </c:pt>
                <c:pt idx="115">
                  <c:v>43032</c:v>
                </c:pt>
                <c:pt idx="116">
                  <c:v>43033</c:v>
                </c:pt>
                <c:pt idx="117">
                  <c:v>43034</c:v>
                </c:pt>
                <c:pt idx="118">
                  <c:v>43035</c:v>
                </c:pt>
                <c:pt idx="119">
                  <c:v>43036</c:v>
                </c:pt>
                <c:pt idx="120">
                  <c:v>43037</c:v>
                </c:pt>
                <c:pt idx="121">
                  <c:v>43038</c:v>
                </c:pt>
                <c:pt idx="122">
                  <c:v>43039</c:v>
                </c:pt>
                <c:pt idx="123">
                  <c:v>43040</c:v>
                </c:pt>
                <c:pt idx="124">
                  <c:v>43041</c:v>
                </c:pt>
                <c:pt idx="125">
                  <c:v>43042</c:v>
                </c:pt>
                <c:pt idx="126">
                  <c:v>43043</c:v>
                </c:pt>
                <c:pt idx="127">
                  <c:v>43044</c:v>
                </c:pt>
                <c:pt idx="128">
                  <c:v>43045</c:v>
                </c:pt>
                <c:pt idx="129">
                  <c:v>43046</c:v>
                </c:pt>
                <c:pt idx="130">
                  <c:v>43047</c:v>
                </c:pt>
                <c:pt idx="131">
                  <c:v>43048</c:v>
                </c:pt>
                <c:pt idx="132">
                  <c:v>43049</c:v>
                </c:pt>
                <c:pt idx="133">
                  <c:v>43050</c:v>
                </c:pt>
                <c:pt idx="134">
                  <c:v>43051</c:v>
                </c:pt>
                <c:pt idx="135">
                  <c:v>43052</c:v>
                </c:pt>
                <c:pt idx="136">
                  <c:v>43053</c:v>
                </c:pt>
                <c:pt idx="137">
                  <c:v>43054</c:v>
                </c:pt>
                <c:pt idx="138">
                  <c:v>43055</c:v>
                </c:pt>
                <c:pt idx="139">
                  <c:v>43056</c:v>
                </c:pt>
                <c:pt idx="140">
                  <c:v>43057</c:v>
                </c:pt>
                <c:pt idx="141">
                  <c:v>43058</c:v>
                </c:pt>
                <c:pt idx="142">
                  <c:v>43059</c:v>
                </c:pt>
                <c:pt idx="143">
                  <c:v>43060</c:v>
                </c:pt>
                <c:pt idx="144">
                  <c:v>43061</c:v>
                </c:pt>
                <c:pt idx="145">
                  <c:v>43062</c:v>
                </c:pt>
                <c:pt idx="146">
                  <c:v>43063</c:v>
                </c:pt>
                <c:pt idx="147">
                  <c:v>43064</c:v>
                </c:pt>
                <c:pt idx="148">
                  <c:v>43065</c:v>
                </c:pt>
                <c:pt idx="149">
                  <c:v>43066</c:v>
                </c:pt>
                <c:pt idx="150">
                  <c:v>43067</c:v>
                </c:pt>
                <c:pt idx="151">
                  <c:v>43068</c:v>
                </c:pt>
                <c:pt idx="152">
                  <c:v>43069</c:v>
                </c:pt>
                <c:pt idx="153">
                  <c:v>43070</c:v>
                </c:pt>
                <c:pt idx="154">
                  <c:v>43071</c:v>
                </c:pt>
                <c:pt idx="155">
                  <c:v>43072</c:v>
                </c:pt>
                <c:pt idx="156">
                  <c:v>43073</c:v>
                </c:pt>
                <c:pt idx="157">
                  <c:v>43074</c:v>
                </c:pt>
                <c:pt idx="158">
                  <c:v>43075</c:v>
                </c:pt>
                <c:pt idx="159">
                  <c:v>43076</c:v>
                </c:pt>
                <c:pt idx="160">
                  <c:v>43077</c:v>
                </c:pt>
                <c:pt idx="161">
                  <c:v>43078</c:v>
                </c:pt>
                <c:pt idx="162">
                  <c:v>43079</c:v>
                </c:pt>
                <c:pt idx="163">
                  <c:v>43080</c:v>
                </c:pt>
                <c:pt idx="164">
                  <c:v>43081</c:v>
                </c:pt>
                <c:pt idx="165">
                  <c:v>43082</c:v>
                </c:pt>
                <c:pt idx="166">
                  <c:v>43083</c:v>
                </c:pt>
                <c:pt idx="167">
                  <c:v>43084</c:v>
                </c:pt>
                <c:pt idx="168">
                  <c:v>43085</c:v>
                </c:pt>
                <c:pt idx="169">
                  <c:v>43086</c:v>
                </c:pt>
                <c:pt idx="170">
                  <c:v>43087</c:v>
                </c:pt>
                <c:pt idx="171">
                  <c:v>43088</c:v>
                </c:pt>
                <c:pt idx="172">
                  <c:v>43089</c:v>
                </c:pt>
                <c:pt idx="173">
                  <c:v>43090</c:v>
                </c:pt>
                <c:pt idx="174">
                  <c:v>43091</c:v>
                </c:pt>
                <c:pt idx="175">
                  <c:v>43092</c:v>
                </c:pt>
                <c:pt idx="176">
                  <c:v>43093</c:v>
                </c:pt>
                <c:pt idx="177">
                  <c:v>43094</c:v>
                </c:pt>
                <c:pt idx="178">
                  <c:v>43095</c:v>
                </c:pt>
                <c:pt idx="179">
                  <c:v>43096</c:v>
                </c:pt>
                <c:pt idx="180">
                  <c:v>43097</c:v>
                </c:pt>
                <c:pt idx="181">
                  <c:v>43098</c:v>
                </c:pt>
                <c:pt idx="182">
                  <c:v>43099</c:v>
                </c:pt>
                <c:pt idx="183">
                  <c:v>43100</c:v>
                </c:pt>
                <c:pt idx="184">
                  <c:v>43101</c:v>
                </c:pt>
                <c:pt idx="185">
                  <c:v>43102</c:v>
                </c:pt>
                <c:pt idx="186">
                  <c:v>43103</c:v>
                </c:pt>
                <c:pt idx="187">
                  <c:v>43104</c:v>
                </c:pt>
                <c:pt idx="188">
                  <c:v>43105</c:v>
                </c:pt>
                <c:pt idx="189">
                  <c:v>43106</c:v>
                </c:pt>
                <c:pt idx="190">
                  <c:v>43107</c:v>
                </c:pt>
                <c:pt idx="191">
                  <c:v>43108</c:v>
                </c:pt>
                <c:pt idx="192">
                  <c:v>43109</c:v>
                </c:pt>
                <c:pt idx="193">
                  <c:v>43110</c:v>
                </c:pt>
                <c:pt idx="194">
                  <c:v>43111</c:v>
                </c:pt>
                <c:pt idx="195">
                  <c:v>43112</c:v>
                </c:pt>
                <c:pt idx="196">
                  <c:v>43113</c:v>
                </c:pt>
                <c:pt idx="197">
                  <c:v>43114</c:v>
                </c:pt>
                <c:pt idx="198">
                  <c:v>43115</c:v>
                </c:pt>
                <c:pt idx="199">
                  <c:v>43116</c:v>
                </c:pt>
                <c:pt idx="200">
                  <c:v>43117</c:v>
                </c:pt>
                <c:pt idx="201">
                  <c:v>43118</c:v>
                </c:pt>
                <c:pt idx="202">
                  <c:v>43119</c:v>
                </c:pt>
                <c:pt idx="203">
                  <c:v>43120</c:v>
                </c:pt>
                <c:pt idx="204">
                  <c:v>43121</c:v>
                </c:pt>
                <c:pt idx="205">
                  <c:v>43122</c:v>
                </c:pt>
                <c:pt idx="206">
                  <c:v>43123</c:v>
                </c:pt>
                <c:pt idx="207">
                  <c:v>43124</c:v>
                </c:pt>
                <c:pt idx="208">
                  <c:v>43125</c:v>
                </c:pt>
                <c:pt idx="209">
                  <c:v>43126</c:v>
                </c:pt>
                <c:pt idx="210">
                  <c:v>43127</c:v>
                </c:pt>
                <c:pt idx="211">
                  <c:v>43128</c:v>
                </c:pt>
                <c:pt idx="212">
                  <c:v>43129</c:v>
                </c:pt>
                <c:pt idx="213">
                  <c:v>43130</c:v>
                </c:pt>
                <c:pt idx="214">
                  <c:v>43131</c:v>
                </c:pt>
                <c:pt idx="215">
                  <c:v>43132</c:v>
                </c:pt>
                <c:pt idx="216">
                  <c:v>43133</c:v>
                </c:pt>
                <c:pt idx="217">
                  <c:v>43134</c:v>
                </c:pt>
                <c:pt idx="218">
                  <c:v>43135</c:v>
                </c:pt>
                <c:pt idx="219">
                  <c:v>43136</c:v>
                </c:pt>
                <c:pt idx="220">
                  <c:v>43137</c:v>
                </c:pt>
                <c:pt idx="221">
                  <c:v>43138</c:v>
                </c:pt>
                <c:pt idx="222">
                  <c:v>43139</c:v>
                </c:pt>
                <c:pt idx="223">
                  <c:v>43140</c:v>
                </c:pt>
                <c:pt idx="224">
                  <c:v>43141</c:v>
                </c:pt>
                <c:pt idx="225">
                  <c:v>43142</c:v>
                </c:pt>
                <c:pt idx="226">
                  <c:v>43143</c:v>
                </c:pt>
                <c:pt idx="227">
                  <c:v>43144</c:v>
                </c:pt>
                <c:pt idx="228">
                  <c:v>43145</c:v>
                </c:pt>
                <c:pt idx="229">
                  <c:v>43146</c:v>
                </c:pt>
                <c:pt idx="230">
                  <c:v>43147</c:v>
                </c:pt>
                <c:pt idx="231">
                  <c:v>43148</c:v>
                </c:pt>
                <c:pt idx="232">
                  <c:v>43149</c:v>
                </c:pt>
                <c:pt idx="233">
                  <c:v>43150</c:v>
                </c:pt>
                <c:pt idx="234">
                  <c:v>43151</c:v>
                </c:pt>
                <c:pt idx="235">
                  <c:v>43152</c:v>
                </c:pt>
                <c:pt idx="236">
                  <c:v>43153</c:v>
                </c:pt>
                <c:pt idx="237">
                  <c:v>43154</c:v>
                </c:pt>
                <c:pt idx="238">
                  <c:v>43155</c:v>
                </c:pt>
                <c:pt idx="239">
                  <c:v>43156</c:v>
                </c:pt>
                <c:pt idx="240">
                  <c:v>43157</c:v>
                </c:pt>
                <c:pt idx="241">
                  <c:v>43158</c:v>
                </c:pt>
                <c:pt idx="242">
                  <c:v>43159</c:v>
                </c:pt>
                <c:pt idx="243">
                  <c:v>43160</c:v>
                </c:pt>
                <c:pt idx="244">
                  <c:v>43161</c:v>
                </c:pt>
                <c:pt idx="245">
                  <c:v>43162</c:v>
                </c:pt>
                <c:pt idx="246">
                  <c:v>43163</c:v>
                </c:pt>
                <c:pt idx="247">
                  <c:v>43164</c:v>
                </c:pt>
                <c:pt idx="248">
                  <c:v>43165</c:v>
                </c:pt>
                <c:pt idx="249">
                  <c:v>43166</c:v>
                </c:pt>
                <c:pt idx="250">
                  <c:v>43167</c:v>
                </c:pt>
                <c:pt idx="251">
                  <c:v>43168</c:v>
                </c:pt>
                <c:pt idx="252">
                  <c:v>43169</c:v>
                </c:pt>
                <c:pt idx="253">
                  <c:v>43170</c:v>
                </c:pt>
                <c:pt idx="254">
                  <c:v>43171</c:v>
                </c:pt>
                <c:pt idx="255">
                  <c:v>43172</c:v>
                </c:pt>
                <c:pt idx="256">
                  <c:v>43173</c:v>
                </c:pt>
                <c:pt idx="257">
                  <c:v>43174</c:v>
                </c:pt>
                <c:pt idx="258">
                  <c:v>43175</c:v>
                </c:pt>
                <c:pt idx="259">
                  <c:v>43176</c:v>
                </c:pt>
                <c:pt idx="260">
                  <c:v>43177</c:v>
                </c:pt>
                <c:pt idx="261">
                  <c:v>43178</c:v>
                </c:pt>
                <c:pt idx="262">
                  <c:v>43179</c:v>
                </c:pt>
                <c:pt idx="263">
                  <c:v>43180</c:v>
                </c:pt>
                <c:pt idx="264">
                  <c:v>43181</c:v>
                </c:pt>
                <c:pt idx="265">
                  <c:v>43182</c:v>
                </c:pt>
                <c:pt idx="266">
                  <c:v>43183</c:v>
                </c:pt>
                <c:pt idx="267">
                  <c:v>43184</c:v>
                </c:pt>
                <c:pt idx="268">
                  <c:v>43185</c:v>
                </c:pt>
                <c:pt idx="269">
                  <c:v>43186</c:v>
                </c:pt>
                <c:pt idx="270">
                  <c:v>43187</c:v>
                </c:pt>
                <c:pt idx="271">
                  <c:v>43188</c:v>
                </c:pt>
                <c:pt idx="272">
                  <c:v>43189</c:v>
                </c:pt>
                <c:pt idx="273">
                  <c:v>43190</c:v>
                </c:pt>
                <c:pt idx="274">
                  <c:v>43191</c:v>
                </c:pt>
                <c:pt idx="275">
                  <c:v>43192</c:v>
                </c:pt>
                <c:pt idx="276">
                  <c:v>43193</c:v>
                </c:pt>
                <c:pt idx="277">
                  <c:v>43194</c:v>
                </c:pt>
                <c:pt idx="278">
                  <c:v>43195</c:v>
                </c:pt>
                <c:pt idx="279">
                  <c:v>43196</c:v>
                </c:pt>
                <c:pt idx="280">
                  <c:v>43197</c:v>
                </c:pt>
                <c:pt idx="281">
                  <c:v>43198</c:v>
                </c:pt>
                <c:pt idx="282">
                  <c:v>43199</c:v>
                </c:pt>
                <c:pt idx="283">
                  <c:v>43200</c:v>
                </c:pt>
                <c:pt idx="284">
                  <c:v>43201</c:v>
                </c:pt>
                <c:pt idx="285">
                  <c:v>43202</c:v>
                </c:pt>
                <c:pt idx="286">
                  <c:v>43203</c:v>
                </c:pt>
                <c:pt idx="287">
                  <c:v>43204</c:v>
                </c:pt>
                <c:pt idx="288">
                  <c:v>43205</c:v>
                </c:pt>
                <c:pt idx="289">
                  <c:v>43206</c:v>
                </c:pt>
                <c:pt idx="290">
                  <c:v>43207</c:v>
                </c:pt>
                <c:pt idx="291">
                  <c:v>43208</c:v>
                </c:pt>
                <c:pt idx="292">
                  <c:v>43209</c:v>
                </c:pt>
                <c:pt idx="293">
                  <c:v>43210</c:v>
                </c:pt>
                <c:pt idx="294">
                  <c:v>43211</c:v>
                </c:pt>
                <c:pt idx="295">
                  <c:v>43212</c:v>
                </c:pt>
                <c:pt idx="296">
                  <c:v>43213</c:v>
                </c:pt>
                <c:pt idx="297">
                  <c:v>43214</c:v>
                </c:pt>
                <c:pt idx="298">
                  <c:v>43215</c:v>
                </c:pt>
                <c:pt idx="299">
                  <c:v>43216</c:v>
                </c:pt>
                <c:pt idx="300">
                  <c:v>43217</c:v>
                </c:pt>
                <c:pt idx="301">
                  <c:v>43218</c:v>
                </c:pt>
                <c:pt idx="302">
                  <c:v>43219</c:v>
                </c:pt>
                <c:pt idx="303">
                  <c:v>43220</c:v>
                </c:pt>
                <c:pt idx="304">
                  <c:v>43221</c:v>
                </c:pt>
                <c:pt idx="305">
                  <c:v>43222</c:v>
                </c:pt>
                <c:pt idx="306">
                  <c:v>43223</c:v>
                </c:pt>
                <c:pt idx="307">
                  <c:v>43224</c:v>
                </c:pt>
                <c:pt idx="308">
                  <c:v>43225</c:v>
                </c:pt>
                <c:pt idx="309">
                  <c:v>43226</c:v>
                </c:pt>
                <c:pt idx="310">
                  <c:v>43227</c:v>
                </c:pt>
                <c:pt idx="311">
                  <c:v>43228</c:v>
                </c:pt>
                <c:pt idx="312">
                  <c:v>43229</c:v>
                </c:pt>
                <c:pt idx="313">
                  <c:v>43230</c:v>
                </c:pt>
                <c:pt idx="314">
                  <c:v>43231</c:v>
                </c:pt>
                <c:pt idx="315">
                  <c:v>43232</c:v>
                </c:pt>
                <c:pt idx="316">
                  <c:v>43233</c:v>
                </c:pt>
                <c:pt idx="317">
                  <c:v>43234</c:v>
                </c:pt>
                <c:pt idx="318">
                  <c:v>43235</c:v>
                </c:pt>
                <c:pt idx="319">
                  <c:v>43236</c:v>
                </c:pt>
                <c:pt idx="320">
                  <c:v>43237</c:v>
                </c:pt>
                <c:pt idx="321">
                  <c:v>43238</c:v>
                </c:pt>
                <c:pt idx="322">
                  <c:v>43239</c:v>
                </c:pt>
                <c:pt idx="323">
                  <c:v>43240</c:v>
                </c:pt>
                <c:pt idx="324">
                  <c:v>43241</c:v>
                </c:pt>
                <c:pt idx="325">
                  <c:v>43242</c:v>
                </c:pt>
                <c:pt idx="326">
                  <c:v>43243</c:v>
                </c:pt>
                <c:pt idx="327">
                  <c:v>43244</c:v>
                </c:pt>
                <c:pt idx="328">
                  <c:v>43245</c:v>
                </c:pt>
                <c:pt idx="329">
                  <c:v>43246</c:v>
                </c:pt>
                <c:pt idx="330">
                  <c:v>43247</c:v>
                </c:pt>
                <c:pt idx="331">
                  <c:v>43248</c:v>
                </c:pt>
                <c:pt idx="332">
                  <c:v>43249</c:v>
                </c:pt>
                <c:pt idx="333">
                  <c:v>43250</c:v>
                </c:pt>
                <c:pt idx="334">
                  <c:v>43251</c:v>
                </c:pt>
                <c:pt idx="335">
                  <c:v>43252</c:v>
                </c:pt>
                <c:pt idx="336">
                  <c:v>43253</c:v>
                </c:pt>
                <c:pt idx="337">
                  <c:v>43254</c:v>
                </c:pt>
                <c:pt idx="338">
                  <c:v>43255</c:v>
                </c:pt>
                <c:pt idx="339">
                  <c:v>43256</c:v>
                </c:pt>
                <c:pt idx="340">
                  <c:v>43257</c:v>
                </c:pt>
                <c:pt idx="341">
                  <c:v>43258</c:v>
                </c:pt>
                <c:pt idx="342">
                  <c:v>43259</c:v>
                </c:pt>
                <c:pt idx="343">
                  <c:v>43260</c:v>
                </c:pt>
                <c:pt idx="344">
                  <c:v>43261</c:v>
                </c:pt>
                <c:pt idx="345">
                  <c:v>43262</c:v>
                </c:pt>
                <c:pt idx="346">
                  <c:v>43263</c:v>
                </c:pt>
                <c:pt idx="347">
                  <c:v>43264</c:v>
                </c:pt>
                <c:pt idx="348">
                  <c:v>43265</c:v>
                </c:pt>
                <c:pt idx="349">
                  <c:v>43266</c:v>
                </c:pt>
                <c:pt idx="350">
                  <c:v>43267</c:v>
                </c:pt>
                <c:pt idx="351">
                  <c:v>43268</c:v>
                </c:pt>
                <c:pt idx="352">
                  <c:v>43269</c:v>
                </c:pt>
                <c:pt idx="353">
                  <c:v>43270</c:v>
                </c:pt>
                <c:pt idx="354">
                  <c:v>43271</c:v>
                </c:pt>
                <c:pt idx="355">
                  <c:v>43272</c:v>
                </c:pt>
                <c:pt idx="356">
                  <c:v>43273</c:v>
                </c:pt>
                <c:pt idx="357">
                  <c:v>43274</c:v>
                </c:pt>
                <c:pt idx="358">
                  <c:v>43275</c:v>
                </c:pt>
                <c:pt idx="359">
                  <c:v>43276</c:v>
                </c:pt>
                <c:pt idx="360">
                  <c:v>43277</c:v>
                </c:pt>
                <c:pt idx="361">
                  <c:v>43278</c:v>
                </c:pt>
                <c:pt idx="362">
                  <c:v>43279</c:v>
                </c:pt>
                <c:pt idx="363">
                  <c:v>43280</c:v>
                </c:pt>
                <c:pt idx="364">
                  <c:v>43281</c:v>
                </c:pt>
              </c:numCache>
            </c:numRef>
          </c:cat>
          <c:val>
            <c:numRef>
              <c:f>Scaling!$AF$3:$AF$367</c:f>
              <c:numCache>
                <c:formatCode>0.0</c:formatCode>
                <c:ptCount val="365"/>
                <c:pt idx="0">
                  <c:v>146.11538868893001</c:v>
                </c:pt>
                <c:pt idx="1">
                  <c:v>-36.197139263417377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-61.066223389868064</c:v>
                </c:pt>
                <c:pt idx="11">
                  <c:v>22.089713602720646</c:v>
                </c:pt>
                <c:pt idx="12">
                  <c:v>-369.6002320453606</c:v>
                </c:pt>
                <c:pt idx="13">
                  <c:v>-782.67772638655276</c:v>
                </c:pt>
                <c:pt idx="14">
                  <c:v>-794.80905113820768</c:v>
                </c:pt>
                <c:pt idx="15">
                  <c:v>-110.00927616078337</c:v>
                </c:pt>
                <c:pt idx="16">
                  <c:v>-654.04376325362841</c:v>
                </c:pt>
                <c:pt idx="17">
                  <c:v>-191.12634877660423</c:v>
                </c:pt>
                <c:pt idx="18">
                  <c:v>0</c:v>
                </c:pt>
                <c:pt idx="19">
                  <c:v>0</c:v>
                </c:pt>
                <c:pt idx="20">
                  <c:v>107.60226221100586</c:v>
                </c:pt>
                <c:pt idx="21">
                  <c:v>-96.463198981666622</c:v>
                </c:pt>
                <c:pt idx="22">
                  <c:v>-45.951587899549423</c:v>
                </c:pt>
                <c:pt idx="23">
                  <c:v>0</c:v>
                </c:pt>
                <c:pt idx="24">
                  <c:v>-156.11012669246679</c:v>
                </c:pt>
                <c:pt idx="25">
                  <c:v>57.427787810731836</c:v>
                </c:pt>
                <c:pt idx="26">
                  <c:v>-108.6978771845373</c:v>
                </c:pt>
                <c:pt idx="27">
                  <c:v>147.5825416725344</c:v>
                </c:pt>
                <c:pt idx="28">
                  <c:v>178.90530056359827</c:v>
                </c:pt>
                <c:pt idx="29">
                  <c:v>0</c:v>
                </c:pt>
                <c:pt idx="30">
                  <c:v>-174.61012103498021</c:v>
                </c:pt>
                <c:pt idx="31">
                  <c:v>384.99585485021908</c:v>
                </c:pt>
                <c:pt idx="32">
                  <c:v>233.90781305057808</c:v>
                </c:pt>
                <c:pt idx="33">
                  <c:v>-64.584501619072768</c:v>
                </c:pt>
                <c:pt idx="34">
                  <c:v>-257.15293103219983</c:v>
                </c:pt>
                <c:pt idx="35">
                  <c:v>-47.388149027283369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173.39752605535207</c:v>
                </c:pt>
                <c:pt idx="40">
                  <c:v>-223.77774930091726</c:v>
                </c:pt>
                <c:pt idx="41">
                  <c:v>-94.59006627985859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26.121999218294288</c:v>
                </c:pt>
                <c:pt idx="46">
                  <c:v>-130.21830157309847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147.24014657395443</c:v>
                </c:pt>
                <c:pt idx="53">
                  <c:v>-42.681188996772171</c:v>
                </c:pt>
                <c:pt idx="54">
                  <c:v>-22.063136989408612</c:v>
                </c:pt>
                <c:pt idx="55">
                  <c:v>-208.21084314873411</c:v>
                </c:pt>
                <c:pt idx="56">
                  <c:v>-55.775173744245329</c:v>
                </c:pt>
                <c:pt idx="57">
                  <c:v>0</c:v>
                </c:pt>
                <c:pt idx="58">
                  <c:v>0</c:v>
                </c:pt>
                <c:pt idx="59">
                  <c:v>-155.92288616725602</c:v>
                </c:pt>
                <c:pt idx="60">
                  <c:v>-172.15856401214779</c:v>
                </c:pt>
                <c:pt idx="61">
                  <c:v>-47.451000940104528</c:v>
                </c:pt>
                <c:pt idx="62">
                  <c:v>-259.76558463665026</c:v>
                </c:pt>
                <c:pt idx="63">
                  <c:v>1311.4318656750315</c:v>
                </c:pt>
                <c:pt idx="64">
                  <c:v>50.575177663778021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35.524445989061071</c:v>
                </c:pt>
                <c:pt idx="74">
                  <c:v>16.9905036718772</c:v>
                </c:pt>
                <c:pt idx="75">
                  <c:v>0</c:v>
                </c:pt>
                <c:pt idx="76">
                  <c:v>-45.956919422477831</c:v>
                </c:pt>
                <c:pt idx="77">
                  <c:v>119.1231013926802</c:v>
                </c:pt>
                <c:pt idx="78">
                  <c:v>125.55453377875682</c:v>
                </c:pt>
                <c:pt idx="79">
                  <c:v>77.537067894825526</c:v>
                </c:pt>
                <c:pt idx="80">
                  <c:v>15.200483878674934</c:v>
                </c:pt>
                <c:pt idx="81">
                  <c:v>-92.241692352851132</c:v>
                </c:pt>
                <c:pt idx="82">
                  <c:v>-136.21405264475737</c:v>
                </c:pt>
                <c:pt idx="83">
                  <c:v>-195.55645900988213</c:v>
                </c:pt>
                <c:pt idx="84">
                  <c:v>-82.314815934936746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-138.49154709141251</c:v>
                </c:pt>
                <c:pt idx="89">
                  <c:v>16.206251526172142</c:v>
                </c:pt>
                <c:pt idx="90">
                  <c:v>-159.62086442066879</c:v>
                </c:pt>
                <c:pt idx="91">
                  <c:v>-150.43817035553937</c:v>
                </c:pt>
                <c:pt idx="92">
                  <c:v>-33.887792230382125</c:v>
                </c:pt>
                <c:pt idx="93">
                  <c:v>10.842953739284267</c:v>
                </c:pt>
                <c:pt idx="94">
                  <c:v>-69.578995325482254</c:v>
                </c:pt>
                <c:pt idx="95">
                  <c:v>-120.43764732805673</c:v>
                </c:pt>
                <c:pt idx="96">
                  <c:v>-2.3952144369521875</c:v>
                </c:pt>
                <c:pt idx="97">
                  <c:v>-50.07600813714221</c:v>
                </c:pt>
                <c:pt idx="98">
                  <c:v>111.65625189857082</c:v>
                </c:pt>
                <c:pt idx="99">
                  <c:v>68.910826391202704</c:v>
                </c:pt>
                <c:pt idx="100">
                  <c:v>196.94325615152152</c:v>
                </c:pt>
                <c:pt idx="101">
                  <c:v>80.318675318703555</c:v>
                </c:pt>
                <c:pt idx="102">
                  <c:v>-319.34305539466385</c:v>
                </c:pt>
                <c:pt idx="103">
                  <c:v>-174.31568969043923</c:v>
                </c:pt>
                <c:pt idx="104">
                  <c:v>-144.27654131977681</c:v>
                </c:pt>
                <c:pt idx="105">
                  <c:v>3.7609345397455409</c:v>
                </c:pt>
                <c:pt idx="106">
                  <c:v>26.398766018895195</c:v>
                </c:pt>
                <c:pt idx="107">
                  <c:v>10.719746479878646</c:v>
                </c:pt>
                <c:pt idx="108">
                  <c:v>-152.79237185490041</c:v>
                </c:pt>
                <c:pt idx="109">
                  <c:v>-105.42489642558202</c:v>
                </c:pt>
                <c:pt idx="110">
                  <c:v>-229.45033686808489</c:v>
                </c:pt>
                <c:pt idx="111">
                  <c:v>-28.645716632887932</c:v>
                </c:pt>
                <c:pt idx="112">
                  <c:v>-144.15947532866065</c:v>
                </c:pt>
                <c:pt idx="113">
                  <c:v>-136.42784661186926</c:v>
                </c:pt>
                <c:pt idx="114">
                  <c:v>142.86512972906942</c:v>
                </c:pt>
                <c:pt idx="115">
                  <c:v>142.50471883520112</c:v>
                </c:pt>
                <c:pt idx="116">
                  <c:v>62.207268953294687</c:v>
                </c:pt>
                <c:pt idx="117">
                  <c:v>146.82339935239111</c:v>
                </c:pt>
                <c:pt idx="118">
                  <c:v>31.876859742748849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-86.767717257338631</c:v>
                </c:pt>
                <c:pt idx="159">
                  <c:v>-86.138803928438676</c:v>
                </c:pt>
                <c:pt idx="160">
                  <c:v>-48.321835108527424</c:v>
                </c:pt>
                <c:pt idx="161">
                  <c:v>-41.98581027976811</c:v>
                </c:pt>
                <c:pt idx="162">
                  <c:v>48.190617412397749</c:v>
                </c:pt>
                <c:pt idx="163">
                  <c:v>2.6924470437483268</c:v>
                </c:pt>
                <c:pt idx="164">
                  <c:v>48.854656963765876</c:v>
                </c:pt>
                <c:pt idx="165">
                  <c:v>-98.263446381540334</c:v>
                </c:pt>
                <c:pt idx="166">
                  <c:v>-94.534659430997507</c:v>
                </c:pt>
                <c:pt idx="167">
                  <c:v>45.72706677505883</c:v>
                </c:pt>
                <c:pt idx="168">
                  <c:v>-7.8655560566794476</c:v>
                </c:pt>
                <c:pt idx="169">
                  <c:v>14.574444561109654</c:v>
                </c:pt>
                <c:pt idx="170">
                  <c:v>39.859548371948868</c:v>
                </c:pt>
                <c:pt idx="171">
                  <c:v>-30.746246031396346</c:v>
                </c:pt>
                <c:pt idx="172">
                  <c:v>-135.49845325579273</c:v>
                </c:pt>
                <c:pt idx="173">
                  <c:v>23.287235634496724</c:v>
                </c:pt>
                <c:pt idx="174">
                  <c:v>15.53471483320676</c:v>
                </c:pt>
                <c:pt idx="175">
                  <c:v>-95.412435478561335</c:v>
                </c:pt>
                <c:pt idx="176">
                  <c:v>-203.93027166632172</c:v>
                </c:pt>
                <c:pt idx="177">
                  <c:v>-108.30256573538048</c:v>
                </c:pt>
                <c:pt idx="178">
                  <c:v>-118.16675389054305</c:v>
                </c:pt>
                <c:pt idx="179">
                  <c:v>-91.625338263736722</c:v>
                </c:pt>
                <c:pt idx="180">
                  <c:v>-101.93334342578136</c:v>
                </c:pt>
                <c:pt idx="181">
                  <c:v>-31.59306069477314</c:v>
                </c:pt>
                <c:pt idx="182">
                  <c:v>-117.54643492622711</c:v>
                </c:pt>
                <c:pt idx="183">
                  <c:v>59.826235284221909</c:v>
                </c:pt>
                <c:pt idx="184">
                  <c:v>56.992935938133286</c:v>
                </c:pt>
                <c:pt idx="185">
                  <c:v>-108.31182336747754</c:v>
                </c:pt>
                <c:pt idx="186">
                  <c:v>37.658307940848488</c:v>
                </c:pt>
                <c:pt idx="187">
                  <c:v>-66.040275014941159</c:v>
                </c:pt>
                <c:pt idx="188">
                  <c:v>56.166532714673814</c:v>
                </c:pt>
                <c:pt idx="189">
                  <c:v>-211.16889760236435</c:v>
                </c:pt>
                <c:pt idx="190">
                  <c:v>-218.35519887589732</c:v>
                </c:pt>
                <c:pt idx="191">
                  <c:v>-162.52632890816102</c:v>
                </c:pt>
                <c:pt idx="192">
                  <c:v>38.340969457254936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Scaling!$AG$2</c:f>
              <c:strCache>
                <c:ptCount val="1"/>
                <c:pt idx="0">
                  <c:v>Bndcrk flow (ML/day)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Scaling!$AD$3:$AD$367</c:f>
              <c:numCache>
                <c:formatCode>m/d/yyyy</c:formatCode>
                <c:ptCount val="365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  <c:pt idx="9">
                  <c:v>42926</c:v>
                </c:pt>
                <c:pt idx="10">
                  <c:v>42927</c:v>
                </c:pt>
                <c:pt idx="11">
                  <c:v>42928</c:v>
                </c:pt>
                <c:pt idx="12">
                  <c:v>42929</c:v>
                </c:pt>
                <c:pt idx="13">
                  <c:v>42930</c:v>
                </c:pt>
                <c:pt idx="14">
                  <c:v>42931</c:v>
                </c:pt>
                <c:pt idx="15">
                  <c:v>42932</c:v>
                </c:pt>
                <c:pt idx="16">
                  <c:v>42933</c:v>
                </c:pt>
                <c:pt idx="17">
                  <c:v>42934</c:v>
                </c:pt>
                <c:pt idx="18">
                  <c:v>42935</c:v>
                </c:pt>
                <c:pt idx="19">
                  <c:v>42936</c:v>
                </c:pt>
                <c:pt idx="20">
                  <c:v>42937</c:v>
                </c:pt>
                <c:pt idx="21">
                  <c:v>42938</c:v>
                </c:pt>
                <c:pt idx="22">
                  <c:v>42939</c:v>
                </c:pt>
                <c:pt idx="23">
                  <c:v>42940</c:v>
                </c:pt>
                <c:pt idx="24">
                  <c:v>42941</c:v>
                </c:pt>
                <c:pt idx="25">
                  <c:v>42942</c:v>
                </c:pt>
                <c:pt idx="26">
                  <c:v>42943</c:v>
                </c:pt>
                <c:pt idx="27">
                  <c:v>42944</c:v>
                </c:pt>
                <c:pt idx="28">
                  <c:v>42945</c:v>
                </c:pt>
                <c:pt idx="29">
                  <c:v>42946</c:v>
                </c:pt>
                <c:pt idx="30">
                  <c:v>42947</c:v>
                </c:pt>
                <c:pt idx="31">
                  <c:v>42948</c:v>
                </c:pt>
                <c:pt idx="32">
                  <c:v>42949</c:v>
                </c:pt>
                <c:pt idx="33">
                  <c:v>42950</c:v>
                </c:pt>
                <c:pt idx="34">
                  <c:v>42951</c:v>
                </c:pt>
                <c:pt idx="35">
                  <c:v>42952</c:v>
                </c:pt>
                <c:pt idx="36">
                  <c:v>42953</c:v>
                </c:pt>
                <c:pt idx="37">
                  <c:v>42954</c:v>
                </c:pt>
                <c:pt idx="38">
                  <c:v>42955</c:v>
                </c:pt>
                <c:pt idx="39">
                  <c:v>42956</c:v>
                </c:pt>
                <c:pt idx="40">
                  <c:v>42957</c:v>
                </c:pt>
                <c:pt idx="41">
                  <c:v>42958</c:v>
                </c:pt>
                <c:pt idx="42">
                  <c:v>42959</c:v>
                </c:pt>
                <c:pt idx="43">
                  <c:v>42960</c:v>
                </c:pt>
                <c:pt idx="44">
                  <c:v>42961</c:v>
                </c:pt>
                <c:pt idx="45">
                  <c:v>42962</c:v>
                </c:pt>
                <c:pt idx="46">
                  <c:v>42963</c:v>
                </c:pt>
                <c:pt idx="47">
                  <c:v>42964</c:v>
                </c:pt>
                <c:pt idx="48">
                  <c:v>42965</c:v>
                </c:pt>
                <c:pt idx="49">
                  <c:v>42966</c:v>
                </c:pt>
                <c:pt idx="50">
                  <c:v>42967</c:v>
                </c:pt>
                <c:pt idx="51">
                  <c:v>42968</c:v>
                </c:pt>
                <c:pt idx="52">
                  <c:v>42969</c:v>
                </c:pt>
                <c:pt idx="53">
                  <c:v>42970</c:v>
                </c:pt>
                <c:pt idx="54">
                  <c:v>42971</c:v>
                </c:pt>
                <c:pt idx="55">
                  <c:v>42972</c:v>
                </c:pt>
                <c:pt idx="56">
                  <c:v>42973</c:v>
                </c:pt>
                <c:pt idx="57">
                  <c:v>42974</c:v>
                </c:pt>
                <c:pt idx="58">
                  <c:v>42975</c:v>
                </c:pt>
                <c:pt idx="59">
                  <c:v>42976</c:v>
                </c:pt>
                <c:pt idx="60">
                  <c:v>42977</c:v>
                </c:pt>
                <c:pt idx="61">
                  <c:v>42978</c:v>
                </c:pt>
                <c:pt idx="62">
                  <c:v>42979</c:v>
                </c:pt>
                <c:pt idx="63">
                  <c:v>42980</c:v>
                </c:pt>
                <c:pt idx="64">
                  <c:v>42981</c:v>
                </c:pt>
                <c:pt idx="65">
                  <c:v>42982</c:v>
                </c:pt>
                <c:pt idx="66">
                  <c:v>42983</c:v>
                </c:pt>
                <c:pt idx="67">
                  <c:v>42984</c:v>
                </c:pt>
                <c:pt idx="68">
                  <c:v>42985</c:v>
                </c:pt>
                <c:pt idx="69">
                  <c:v>42986</c:v>
                </c:pt>
                <c:pt idx="70">
                  <c:v>42987</c:v>
                </c:pt>
                <c:pt idx="71">
                  <c:v>42988</c:v>
                </c:pt>
                <c:pt idx="72">
                  <c:v>42989</c:v>
                </c:pt>
                <c:pt idx="73">
                  <c:v>42990</c:v>
                </c:pt>
                <c:pt idx="74">
                  <c:v>42991</c:v>
                </c:pt>
                <c:pt idx="75">
                  <c:v>42992</c:v>
                </c:pt>
                <c:pt idx="76">
                  <c:v>42993</c:v>
                </c:pt>
                <c:pt idx="77">
                  <c:v>42994</c:v>
                </c:pt>
                <c:pt idx="78">
                  <c:v>42995</c:v>
                </c:pt>
                <c:pt idx="79">
                  <c:v>42996</c:v>
                </c:pt>
                <c:pt idx="80">
                  <c:v>42997</c:v>
                </c:pt>
                <c:pt idx="81">
                  <c:v>42998</c:v>
                </c:pt>
                <c:pt idx="82">
                  <c:v>42999</c:v>
                </c:pt>
                <c:pt idx="83">
                  <c:v>43000</c:v>
                </c:pt>
                <c:pt idx="84">
                  <c:v>43001</c:v>
                </c:pt>
                <c:pt idx="85">
                  <c:v>43002</c:v>
                </c:pt>
                <c:pt idx="86">
                  <c:v>43003</c:v>
                </c:pt>
                <c:pt idx="87">
                  <c:v>43004</c:v>
                </c:pt>
                <c:pt idx="88">
                  <c:v>43005</c:v>
                </c:pt>
                <c:pt idx="89">
                  <c:v>43006</c:v>
                </c:pt>
                <c:pt idx="90">
                  <c:v>43007</c:v>
                </c:pt>
                <c:pt idx="91">
                  <c:v>43008</c:v>
                </c:pt>
                <c:pt idx="92">
                  <c:v>43009</c:v>
                </c:pt>
                <c:pt idx="93">
                  <c:v>43010</c:v>
                </c:pt>
                <c:pt idx="94">
                  <c:v>43011</c:v>
                </c:pt>
                <c:pt idx="95">
                  <c:v>43012</c:v>
                </c:pt>
                <c:pt idx="96">
                  <c:v>43013</c:v>
                </c:pt>
                <c:pt idx="97">
                  <c:v>43014</c:v>
                </c:pt>
                <c:pt idx="98">
                  <c:v>43015</c:v>
                </c:pt>
                <c:pt idx="99">
                  <c:v>43016</c:v>
                </c:pt>
                <c:pt idx="100">
                  <c:v>43017</c:v>
                </c:pt>
                <c:pt idx="101">
                  <c:v>43018</c:v>
                </c:pt>
                <c:pt idx="102">
                  <c:v>43019</c:v>
                </c:pt>
                <c:pt idx="103">
                  <c:v>43020</c:v>
                </c:pt>
                <c:pt idx="104">
                  <c:v>43021</c:v>
                </c:pt>
                <c:pt idx="105">
                  <c:v>43022</c:v>
                </c:pt>
                <c:pt idx="106">
                  <c:v>43023</c:v>
                </c:pt>
                <c:pt idx="107">
                  <c:v>43024</c:v>
                </c:pt>
                <c:pt idx="108">
                  <c:v>43025</c:v>
                </c:pt>
                <c:pt idx="109">
                  <c:v>43026</c:v>
                </c:pt>
                <c:pt idx="110">
                  <c:v>43027</c:v>
                </c:pt>
                <c:pt idx="111">
                  <c:v>43028</c:v>
                </c:pt>
                <c:pt idx="112">
                  <c:v>43029</c:v>
                </c:pt>
                <c:pt idx="113">
                  <c:v>43030</c:v>
                </c:pt>
                <c:pt idx="114">
                  <c:v>43031</c:v>
                </c:pt>
                <c:pt idx="115">
                  <c:v>43032</c:v>
                </c:pt>
                <c:pt idx="116">
                  <c:v>43033</c:v>
                </c:pt>
                <c:pt idx="117">
                  <c:v>43034</c:v>
                </c:pt>
                <c:pt idx="118">
                  <c:v>43035</c:v>
                </c:pt>
                <c:pt idx="119">
                  <c:v>43036</c:v>
                </c:pt>
                <c:pt idx="120">
                  <c:v>43037</c:v>
                </c:pt>
                <c:pt idx="121">
                  <c:v>43038</c:v>
                </c:pt>
                <c:pt idx="122">
                  <c:v>43039</c:v>
                </c:pt>
                <c:pt idx="123">
                  <c:v>43040</c:v>
                </c:pt>
                <c:pt idx="124">
                  <c:v>43041</c:v>
                </c:pt>
                <c:pt idx="125">
                  <c:v>43042</c:v>
                </c:pt>
                <c:pt idx="126">
                  <c:v>43043</c:v>
                </c:pt>
                <c:pt idx="127">
                  <c:v>43044</c:v>
                </c:pt>
                <c:pt idx="128">
                  <c:v>43045</c:v>
                </c:pt>
                <c:pt idx="129">
                  <c:v>43046</c:v>
                </c:pt>
                <c:pt idx="130">
                  <c:v>43047</c:v>
                </c:pt>
                <c:pt idx="131">
                  <c:v>43048</c:v>
                </c:pt>
                <c:pt idx="132">
                  <c:v>43049</c:v>
                </c:pt>
                <c:pt idx="133">
                  <c:v>43050</c:v>
                </c:pt>
                <c:pt idx="134">
                  <c:v>43051</c:v>
                </c:pt>
                <c:pt idx="135">
                  <c:v>43052</c:v>
                </c:pt>
                <c:pt idx="136">
                  <c:v>43053</c:v>
                </c:pt>
                <c:pt idx="137">
                  <c:v>43054</c:v>
                </c:pt>
                <c:pt idx="138">
                  <c:v>43055</c:v>
                </c:pt>
                <c:pt idx="139">
                  <c:v>43056</c:v>
                </c:pt>
                <c:pt idx="140">
                  <c:v>43057</c:v>
                </c:pt>
                <c:pt idx="141">
                  <c:v>43058</c:v>
                </c:pt>
                <c:pt idx="142">
                  <c:v>43059</c:v>
                </c:pt>
                <c:pt idx="143">
                  <c:v>43060</c:v>
                </c:pt>
                <c:pt idx="144">
                  <c:v>43061</c:v>
                </c:pt>
                <c:pt idx="145">
                  <c:v>43062</c:v>
                </c:pt>
                <c:pt idx="146">
                  <c:v>43063</c:v>
                </c:pt>
                <c:pt idx="147">
                  <c:v>43064</c:v>
                </c:pt>
                <c:pt idx="148">
                  <c:v>43065</c:v>
                </c:pt>
                <c:pt idx="149">
                  <c:v>43066</c:v>
                </c:pt>
                <c:pt idx="150">
                  <c:v>43067</c:v>
                </c:pt>
                <c:pt idx="151">
                  <c:v>43068</c:v>
                </c:pt>
                <c:pt idx="152">
                  <c:v>43069</c:v>
                </c:pt>
                <c:pt idx="153">
                  <c:v>43070</c:v>
                </c:pt>
                <c:pt idx="154">
                  <c:v>43071</c:v>
                </c:pt>
                <c:pt idx="155">
                  <c:v>43072</c:v>
                </c:pt>
                <c:pt idx="156">
                  <c:v>43073</c:v>
                </c:pt>
                <c:pt idx="157">
                  <c:v>43074</c:v>
                </c:pt>
                <c:pt idx="158">
                  <c:v>43075</c:v>
                </c:pt>
                <c:pt idx="159">
                  <c:v>43076</c:v>
                </c:pt>
                <c:pt idx="160">
                  <c:v>43077</c:v>
                </c:pt>
                <c:pt idx="161">
                  <c:v>43078</c:v>
                </c:pt>
                <c:pt idx="162">
                  <c:v>43079</c:v>
                </c:pt>
                <c:pt idx="163">
                  <c:v>43080</c:v>
                </c:pt>
                <c:pt idx="164">
                  <c:v>43081</c:v>
                </c:pt>
                <c:pt idx="165">
                  <c:v>43082</c:v>
                </c:pt>
                <c:pt idx="166">
                  <c:v>43083</c:v>
                </c:pt>
                <c:pt idx="167">
                  <c:v>43084</c:v>
                </c:pt>
                <c:pt idx="168">
                  <c:v>43085</c:v>
                </c:pt>
                <c:pt idx="169">
                  <c:v>43086</c:v>
                </c:pt>
                <c:pt idx="170">
                  <c:v>43087</c:v>
                </c:pt>
                <c:pt idx="171">
                  <c:v>43088</c:v>
                </c:pt>
                <c:pt idx="172">
                  <c:v>43089</c:v>
                </c:pt>
                <c:pt idx="173">
                  <c:v>43090</c:v>
                </c:pt>
                <c:pt idx="174">
                  <c:v>43091</c:v>
                </c:pt>
                <c:pt idx="175">
                  <c:v>43092</c:v>
                </c:pt>
                <c:pt idx="176">
                  <c:v>43093</c:v>
                </c:pt>
                <c:pt idx="177">
                  <c:v>43094</c:v>
                </c:pt>
                <c:pt idx="178">
                  <c:v>43095</c:v>
                </c:pt>
                <c:pt idx="179">
                  <c:v>43096</c:v>
                </c:pt>
                <c:pt idx="180">
                  <c:v>43097</c:v>
                </c:pt>
                <c:pt idx="181">
                  <c:v>43098</c:v>
                </c:pt>
                <c:pt idx="182">
                  <c:v>43099</c:v>
                </c:pt>
                <c:pt idx="183">
                  <c:v>43100</c:v>
                </c:pt>
                <c:pt idx="184">
                  <c:v>43101</c:v>
                </c:pt>
                <c:pt idx="185">
                  <c:v>43102</c:v>
                </c:pt>
                <c:pt idx="186">
                  <c:v>43103</c:v>
                </c:pt>
                <c:pt idx="187">
                  <c:v>43104</c:v>
                </c:pt>
                <c:pt idx="188">
                  <c:v>43105</c:v>
                </c:pt>
                <c:pt idx="189">
                  <c:v>43106</c:v>
                </c:pt>
                <c:pt idx="190">
                  <c:v>43107</c:v>
                </c:pt>
                <c:pt idx="191">
                  <c:v>43108</c:v>
                </c:pt>
                <c:pt idx="192">
                  <c:v>43109</c:v>
                </c:pt>
                <c:pt idx="193">
                  <c:v>43110</c:v>
                </c:pt>
                <c:pt idx="194">
                  <c:v>43111</c:v>
                </c:pt>
                <c:pt idx="195">
                  <c:v>43112</c:v>
                </c:pt>
                <c:pt idx="196">
                  <c:v>43113</c:v>
                </c:pt>
                <c:pt idx="197">
                  <c:v>43114</c:v>
                </c:pt>
                <c:pt idx="198">
                  <c:v>43115</c:v>
                </c:pt>
                <c:pt idx="199">
                  <c:v>43116</c:v>
                </c:pt>
                <c:pt idx="200">
                  <c:v>43117</c:v>
                </c:pt>
                <c:pt idx="201">
                  <c:v>43118</c:v>
                </c:pt>
                <c:pt idx="202">
                  <c:v>43119</c:v>
                </c:pt>
                <c:pt idx="203">
                  <c:v>43120</c:v>
                </c:pt>
                <c:pt idx="204">
                  <c:v>43121</c:v>
                </c:pt>
                <c:pt idx="205">
                  <c:v>43122</c:v>
                </c:pt>
                <c:pt idx="206">
                  <c:v>43123</c:v>
                </c:pt>
                <c:pt idx="207">
                  <c:v>43124</c:v>
                </c:pt>
                <c:pt idx="208">
                  <c:v>43125</c:v>
                </c:pt>
                <c:pt idx="209">
                  <c:v>43126</c:v>
                </c:pt>
                <c:pt idx="210">
                  <c:v>43127</c:v>
                </c:pt>
                <c:pt idx="211">
                  <c:v>43128</c:v>
                </c:pt>
                <c:pt idx="212">
                  <c:v>43129</c:v>
                </c:pt>
                <c:pt idx="213">
                  <c:v>43130</c:v>
                </c:pt>
                <c:pt idx="214">
                  <c:v>43131</c:v>
                </c:pt>
                <c:pt idx="215">
                  <c:v>43132</c:v>
                </c:pt>
                <c:pt idx="216">
                  <c:v>43133</c:v>
                </c:pt>
                <c:pt idx="217">
                  <c:v>43134</c:v>
                </c:pt>
                <c:pt idx="218">
                  <c:v>43135</c:v>
                </c:pt>
                <c:pt idx="219">
                  <c:v>43136</c:v>
                </c:pt>
                <c:pt idx="220">
                  <c:v>43137</c:v>
                </c:pt>
                <c:pt idx="221">
                  <c:v>43138</c:v>
                </c:pt>
                <c:pt idx="222">
                  <c:v>43139</c:v>
                </c:pt>
                <c:pt idx="223">
                  <c:v>43140</c:v>
                </c:pt>
                <c:pt idx="224">
                  <c:v>43141</c:v>
                </c:pt>
                <c:pt idx="225">
                  <c:v>43142</c:v>
                </c:pt>
                <c:pt idx="226">
                  <c:v>43143</c:v>
                </c:pt>
                <c:pt idx="227">
                  <c:v>43144</c:v>
                </c:pt>
                <c:pt idx="228">
                  <c:v>43145</c:v>
                </c:pt>
                <c:pt idx="229">
                  <c:v>43146</c:v>
                </c:pt>
                <c:pt idx="230">
                  <c:v>43147</c:v>
                </c:pt>
                <c:pt idx="231">
                  <c:v>43148</c:v>
                </c:pt>
                <c:pt idx="232">
                  <c:v>43149</c:v>
                </c:pt>
                <c:pt idx="233">
                  <c:v>43150</c:v>
                </c:pt>
                <c:pt idx="234">
                  <c:v>43151</c:v>
                </c:pt>
                <c:pt idx="235">
                  <c:v>43152</c:v>
                </c:pt>
                <c:pt idx="236">
                  <c:v>43153</c:v>
                </c:pt>
                <c:pt idx="237">
                  <c:v>43154</c:v>
                </c:pt>
                <c:pt idx="238">
                  <c:v>43155</c:v>
                </c:pt>
                <c:pt idx="239">
                  <c:v>43156</c:v>
                </c:pt>
                <c:pt idx="240">
                  <c:v>43157</c:v>
                </c:pt>
                <c:pt idx="241">
                  <c:v>43158</c:v>
                </c:pt>
                <c:pt idx="242">
                  <c:v>43159</c:v>
                </c:pt>
                <c:pt idx="243">
                  <c:v>43160</c:v>
                </c:pt>
                <c:pt idx="244">
                  <c:v>43161</c:v>
                </c:pt>
                <c:pt idx="245">
                  <c:v>43162</c:v>
                </c:pt>
                <c:pt idx="246">
                  <c:v>43163</c:v>
                </c:pt>
                <c:pt idx="247">
                  <c:v>43164</c:v>
                </c:pt>
                <c:pt idx="248">
                  <c:v>43165</c:v>
                </c:pt>
                <c:pt idx="249">
                  <c:v>43166</c:v>
                </c:pt>
                <c:pt idx="250">
                  <c:v>43167</c:v>
                </c:pt>
                <c:pt idx="251">
                  <c:v>43168</c:v>
                </c:pt>
                <c:pt idx="252">
                  <c:v>43169</c:v>
                </c:pt>
                <c:pt idx="253">
                  <c:v>43170</c:v>
                </c:pt>
                <c:pt idx="254">
                  <c:v>43171</c:v>
                </c:pt>
                <c:pt idx="255">
                  <c:v>43172</c:v>
                </c:pt>
                <c:pt idx="256">
                  <c:v>43173</c:v>
                </c:pt>
                <c:pt idx="257">
                  <c:v>43174</c:v>
                </c:pt>
                <c:pt idx="258">
                  <c:v>43175</c:v>
                </c:pt>
                <c:pt idx="259">
                  <c:v>43176</c:v>
                </c:pt>
                <c:pt idx="260">
                  <c:v>43177</c:v>
                </c:pt>
                <c:pt idx="261">
                  <c:v>43178</c:v>
                </c:pt>
                <c:pt idx="262">
                  <c:v>43179</c:v>
                </c:pt>
                <c:pt idx="263">
                  <c:v>43180</c:v>
                </c:pt>
                <c:pt idx="264">
                  <c:v>43181</c:v>
                </c:pt>
                <c:pt idx="265">
                  <c:v>43182</c:v>
                </c:pt>
                <c:pt idx="266">
                  <c:v>43183</c:v>
                </c:pt>
                <c:pt idx="267">
                  <c:v>43184</c:v>
                </c:pt>
                <c:pt idx="268">
                  <c:v>43185</c:v>
                </c:pt>
                <c:pt idx="269">
                  <c:v>43186</c:v>
                </c:pt>
                <c:pt idx="270">
                  <c:v>43187</c:v>
                </c:pt>
                <c:pt idx="271">
                  <c:v>43188</c:v>
                </c:pt>
                <c:pt idx="272">
                  <c:v>43189</c:v>
                </c:pt>
                <c:pt idx="273">
                  <c:v>43190</c:v>
                </c:pt>
                <c:pt idx="274">
                  <c:v>43191</c:v>
                </c:pt>
                <c:pt idx="275">
                  <c:v>43192</c:v>
                </c:pt>
                <c:pt idx="276">
                  <c:v>43193</c:v>
                </c:pt>
                <c:pt idx="277">
                  <c:v>43194</c:v>
                </c:pt>
                <c:pt idx="278">
                  <c:v>43195</c:v>
                </c:pt>
                <c:pt idx="279">
                  <c:v>43196</c:v>
                </c:pt>
                <c:pt idx="280">
                  <c:v>43197</c:v>
                </c:pt>
                <c:pt idx="281">
                  <c:v>43198</c:v>
                </c:pt>
                <c:pt idx="282">
                  <c:v>43199</c:v>
                </c:pt>
                <c:pt idx="283">
                  <c:v>43200</c:v>
                </c:pt>
                <c:pt idx="284">
                  <c:v>43201</c:v>
                </c:pt>
                <c:pt idx="285">
                  <c:v>43202</c:v>
                </c:pt>
                <c:pt idx="286">
                  <c:v>43203</c:v>
                </c:pt>
                <c:pt idx="287">
                  <c:v>43204</c:v>
                </c:pt>
                <c:pt idx="288">
                  <c:v>43205</c:v>
                </c:pt>
                <c:pt idx="289">
                  <c:v>43206</c:v>
                </c:pt>
                <c:pt idx="290">
                  <c:v>43207</c:v>
                </c:pt>
                <c:pt idx="291">
                  <c:v>43208</c:v>
                </c:pt>
                <c:pt idx="292">
                  <c:v>43209</c:v>
                </c:pt>
                <c:pt idx="293">
                  <c:v>43210</c:v>
                </c:pt>
                <c:pt idx="294">
                  <c:v>43211</c:v>
                </c:pt>
                <c:pt idx="295">
                  <c:v>43212</c:v>
                </c:pt>
                <c:pt idx="296">
                  <c:v>43213</c:v>
                </c:pt>
                <c:pt idx="297">
                  <c:v>43214</c:v>
                </c:pt>
                <c:pt idx="298">
                  <c:v>43215</c:v>
                </c:pt>
                <c:pt idx="299">
                  <c:v>43216</c:v>
                </c:pt>
                <c:pt idx="300">
                  <c:v>43217</c:v>
                </c:pt>
                <c:pt idx="301">
                  <c:v>43218</c:v>
                </c:pt>
                <c:pt idx="302">
                  <c:v>43219</c:v>
                </c:pt>
                <c:pt idx="303">
                  <c:v>43220</c:v>
                </c:pt>
                <c:pt idx="304">
                  <c:v>43221</c:v>
                </c:pt>
                <c:pt idx="305">
                  <c:v>43222</c:v>
                </c:pt>
                <c:pt idx="306">
                  <c:v>43223</c:v>
                </c:pt>
                <c:pt idx="307">
                  <c:v>43224</c:v>
                </c:pt>
                <c:pt idx="308">
                  <c:v>43225</c:v>
                </c:pt>
                <c:pt idx="309">
                  <c:v>43226</c:v>
                </c:pt>
                <c:pt idx="310">
                  <c:v>43227</c:v>
                </c:pt>
                <c:pt idx="311">
                  <c:v>43228</c:v>
                </c:pt>
                <c:pt idx="312">
                  <c:v>43229</c:v>
                </c:pt>
                <c:pt idx="313">
                  <c:v>43230</c:v>
                </c:pt>
                <c:pt idx="314">
                  <c:v>43231</c:v>
                </c:pt>
                <c:pt idx="315">
                  <c:v>43232</c:v>
                </c:pt>
                <c:pt idx="316">
                  <c:v>43233</c:v>
                </c:pt>
                <c:pt idx="317">
                  <c:v>43234</c:v>
                </c:pt>
                <c:pt idx="318">
                  <c:v>43235</c:v>
                </c:pt>
                <c:pt idx="319">
                  <c:v>43236</c:v>
                </c:pt>
                <c:pt idx="320">
                  <c:v>43237</c:v>
                </c:pt>
                <c:pt idx="321">
                  <c:v>43238</c:v>
                </c:pt>
                <c:pt idx="322">
                  <c:v>43239</c:v>
                </c:pt>
                <c:pt idx="323">
                  <c:v>43240</c:v>
                </c:pt>
                <c:pt idx="324">
                  <c:v>43241</c:v>
                </c:pt>
                <c:pt idx="325">
                  <c:v>43242</c:v>
                </c:pt>
                <c:pt idx="326">
                  <c:v>43243</c:v>
                </c:pt>
                <c:pt idx="327">
                  <c:v>43244</c:v>
                </c:pt>
                <c:pt idx="328">
                  <c:v>43245</c:v>
                </c:pt>
                <c:pt idx="329">
                  <c:v>43246</c:v>
                </c:pt>
                <c:pt idx="330">
                  <c:v>43247</c:v>
                </c:pt>
                <c:pt idx="331">
                  <c:v>43248</c:v>
                </c:pt>
                <c:pt idx="332">
                  <c:v>43249</c:v>
                </c:pt>
                <c:pt idx="333">
                  <c:v>43250</c:v>
                </c:pt>
                <c:pt idx="334">
                  <c:v>43251</c:v>
                </c:pt>
                <c:pt idx="335">
                  <c:v>43252</c:v>
                </c:pt>
                <c:pt idx="336">
                  <c:v>43253</c:v>
                </c:pt>
                <c:pt idx="337">
                  <c:v>43254</c:v>
                </c:pt>
                <c:pt idx="338">
                  <c:v>43255</c:v>
                </c:pt>
                <c:pt idx="339">
                  <c:v>43256</c:v>
                </c:pt>
                <c:pt idx="340">
                  <c:v>43257</c:v>
                </c:pt>
                <c:pt idx="341">
                  <c:v>43258</c:v>
                </c:pt>
                <c:pt idx="342">
                  <c:v>43259</c:v>
                </c:pt>
                <c:pt idx="343">
                  <c:v>43260</c:v>
                </c:pt>
                <c:pt idx="344">
                  <c:v>43261</c:v>
                </c:pt>
                <c:pt idx="345">
                  <c:v>43262</c:v>
                </c:pt>
                <c:pt idx="346">
                  <c:v>43263</c:v>
                </c:pt>
                <c:pt idx="347">
                  <c:v>43264</c:v>
                </c:pt>
                <c:pt idx="348">
                  <c:v>43265</c:v>
                </c:pt>
                <c:pt idx="349">
                  <c:v>43266</c:v>
                </c:pt>
                <c:pt idx="350">
                  <c:v>43267</c:v>
                </c:pt>
                <c:pt idx="351">
                  <c:v>43268</c:v>
                </c:pt>
                <c:pt idx="352">
                  <c:v>43269</c:v>
                </c:pt>
                <c:pt idx="353">
                  <c:v>43270</c:v>
                </c:pt>
                <c:pt idx="354">
                  <c:v>43271</c:v>
                </c:pt>
                <c:pt idx="355">
                  <c:v>43272</c:v>
                </c:pt>
                <c:pt idx="356">
                  <c:v>43273</c:v>
                </c:pt>
                <c:pt idx="357">
                  <c:v>43274</c:v>
                </c:pt>
                <c:pt idx="358">
                  <c:v>43275</c:v>
                </c:pt>
                <c:pt idx="359">
                  <c:v>43276</c:v>
                </c:pt>
                <c:pt idx="360">
                  <c:v>43277</c:v>
                </c:pt>
                <c:pt idx="361">
                  <c:v>43278</c:v>
                </c:pt>
                <c:pt idx="362">
                  <c:v>43279</c:v>
                </c:pt>
                <c:pt idx="363">
                  <c:v>43280</c:v>
                </c:pt>
                <c:pt idx="364">
                  <c:v>43281</c:v>
                </c:pt>
              </c:numCache>
            </c:numRef>
          </c:cat>
          <c:val>
            <c:numRef>
              <c:f>Scaling!$AG$3:$AG$367</c:f>
              <c:numCache>
                <c:formatCode>0.0</c:formatCode>
                <c:ptCount val="365"/>
                <c:pt idx="0">
                  <c:v>703.79019858735978</c:v>
                </c:pt>
                <c:pt idx="1">
                  <c:v>694.0948919102276</c:v>
                </c:pt>
                <c:pt idx="2">
                  <c:v>238.13359478661908</c:v>
                </c:pt>
                <c:pt idx="3">
                  <c:v>55.742802779061769</c:v>
                </c:pt>
                <c:pt idx="4">
                  <c:v>424.47443572205009</c:v>
                </c:pt>
                <c:pt idx="5">
                  <c:v>565.51020196445086</c:v>
                </c:pt>
                <c:pt idx="6">
                  <c:v>116.61080861085506</c:v>
                </c:pt>
                <c:pt idx="7">
                  <c:v>157.4462699524704</c:v>
                </c:pt>
                <c:pt idx="8">
                  <c:v>0</c:v>
                </c:pt>
                <c:pt idx="9">
                  <c:v>0</c:v>
                </c:pt>
                <c:pt idx="10">
                  <c:v>417.50503915438424</c:v>
                </c:pt>
                <c:pt idx="11">
                  <c:v>745.29040644708039</c:v>
                </c:pt>
                <c:pt idx="12">
                  <c:v>613.77045721852426</c:v>
                </c:pt>
                <c:pt idx="13">
                  <c:v>330.72456163721029</c:v>
                </c:pt>
                <c:pt idx="14">
                  <c:v>500.01888595194191</c:v>
                </c:pt>
                <c:pt idx="15">
                  <c:v>597.09975051901176</c:v>
                </c:pt>
                <c:pt idx="16">
                  <c:v>197.44511977238594</c:v>
                </c:pt>
                <c:pt idx="17">
                  <c:v>-390.90129419371067</c:v>
                </c:pt>
                <c:pt idx="18">
                  <c:v>29.315970555023075</c:v>
                </c:pt>
                <c:pt idx="19">
                  <c:v>225.23158953553454</c:v>
                </c:pt>
                <c:pt idx="20">
                  <c:v>492.57035912504296</c:v>
                </c:pt>
                <c:pt idx="21">
                  <c:v>622.38861844176392</c:v>
                </c:pt>
                <c:pt idx="22">
                  <c:v>367.84192379089848</c:v>
                </c:pt>
                <c:pt idx="23">
                  <c:v>559.20519015955085</c:v>
                </c:pt>
                <c:pt idx="24">
                  <c:v>444.18660012638344</c:v>
                </c:pt>
                <c:pt idx="25">
                  <c:v>538.36849031120494</c:v>
                </c:pt>
                <c:pt idx="26">
                  <c:v>622.7245833111399</c:v>
                </c:pt>
                <c:pt idx="27">
                  <c:v>659.11687142098606</c:v>
                </c:pt>
                <c:pt idx="28">
                  <c:v>622.57513271760899</c:v>
                </c:pt>
                <c:pt idx="29">
                  <c:v>339.26206024797165</c:v>
                </c:pt>
                <c:pt idx="30">
                  <c:v>438.13453799513326</c:v>
                </c:pt>
                <c:pt idx="31">
                  <c:v>654.31434649556888</c:v>
                </c:pt>
                <c:pt idx="32">
                  <c:v>730.15382651667755</c:v>
                </c:pt>
                <c:pt idx="33">
                  <c:v>597.7399573962241</c:v>
                </c:pt>
                <c:pt idx="34">
                  <c:v>424.12949093615424</c:v>
                </c:pt>
                <c:pt idx="35">
                  <c:v>150.84165915505318</c:v>
                </c:pt>
                <c:pt idx="36">
                  <c:v>0</c:v>
                </c:pt>
                <c:pt idx="37">
                  <c:v>-150.3568371047603</c:v>
                </c:pt>
                <c:pt idx="38">
                  <c:v>211.31335080575096</c:v>
                </c:pt>
                <c:pt idx="39">
                  <c:v>532.58968031843688</c:v>
                </c:pt>
                <c:pt idx="40">
                  <c:v>387.81807229551112</c:v>
                </c:pt>
                <c:pt idx="41">
                  <c:v>155.92332001581866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427.37658118739802</c:v>
                </c:pt>
                <c:pt idx="53">
                  <c:v>622.15930303606069</c:v>
                </c:pt>
                <c:pt idx="54">
                  <c:v>667.4908842343026</c:v>
                </c:pt>
                <c:pt idx="55">
                  <c:v>741.43345136002586</c:v>
                </c:pt>
                <c:pt idx="56">
                  <c:v>708.4888235574324</c:v>
                </c:pt>
                <c:pt idx="57">
                  <c:v>675.35289727984843</c:v>
                </c:pt>
                <c:pt idx="58">
                  <c:v>751.99371427467668</c:v>
                </c:pt>
                <c:pt idx="59">
                  <c:v>746.04386911155484</c:v>
                </c:pt>
                <c:pt idx="60">
                  <c:v>786.70136126449461</c:v>
                </c:pt>
                <c:pt idx="61">
                  <c:v>889.69960182652733</c:v>
                </c:pt>
                <c:pt idx="62">
                  <c:v>696.42235469281968</c:v>
                </c:pt>
                <c:pt idx="63">
                  <c:v>218.04495485769647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458.95142368060647</c:v>
                </c:pt>
                <c:pt idx="71">
                  <c:v>725.17612927738219</c:v>
                </c:pt>
                <c:pt idx="72">
                  <c:v>673.6025738798329</c:v>
                </c:pt>
                <c:pt idx="73">
                  <c:v>599.55341367123424</c:v>
                </c:pt>
                <c:pt idx="74">
                  <c:v>12.916621378380531</c:v>
                </c:pt>
                <c:pt idx="75">
                  <c:v>381.93008651320423</c:v>
                </c:pt>
                <c:pt idx="76">
                  <c:v>572.60753416224475</c:v>
                </c:pt>
                <c:pt idx="77">
                  <c:v>637.41366171651089</c:v>
                </c:pt>
                <c:pt idx="78">
                  <c:v>778.22943984302549</c:v>
                </c:pt>
                <c:pt idx="79">
                  <c:v>520.2770989185625</c:v>
                </c:pt>
                <c:pt idx="80">
                  <c:v>553.96718911458663</c:v>
                </c:pt>
                <c:pt idx="81">
                  <c:v>686.02350218286699</c:v>
                </c:pt>
                <c:pt idx="82">
                  <c:v>630.60833253581188</c:v>
                </c:pt>
                <c:pt idx="83">
                  <c:v>676.25246563638211</c:v>
                </c:pt>
                <c:pt idx="84">
                  <c:v>445.49068891740052</c:v>
                </c:pt>
                <c:pt idx="85">
                  <c:v>64.215221413565772</c:v>
                </c:pt>
                <c:pt idx="86">
                  <c:v>396.06863353996044</c:v>
                </c:pt>
                <c:pt idx="87">
                  <c:v>670.94416237243934</c:v>
                </c:pt>
                <c:pt idx="88">
                  <c:v>577.6891572355504</c:v>
                </c:pt>
                <c:pt idx="89">
                  <c:v>431.93152225649953</c:v>
                </c:pt>
                <c:pt idx="90">
                  <c:v>484.1519791225183</c:v>
                </c:pt>
                <c:pt idx="91">
                  <c:v>462.03634602241419</c:v>
                </c:pt>
                <c:pt idx="92">
                  <c:v>650.93837927772449</c:v>
                </c:pt>
                <c:pt idx="93">
                  <c:v>723.42933803616347</c:v>
                </c:pt>
                <c:pt idx="94">
                  <c:v>753.52385541766466</c:v>
                </c:pt>
                <c:pt idx="95">
                  <c:v>776.78409645251168</c:v>
                </c:pt>
                <c:pt idx="96">
                  <c:v>597.70945507174315</c:v>
                </c:pt>
                <c:pt idx="97">
                  <c:v>805.61697384370632</c:v>
                </c:pt>
                <c:pt idx="98">
                  <c:v>928.19225440450646</c:v>
                </c:pt>
                <c:pt idx="99">
                  <c:v>720.25332283074204</c:v>
                </c:pt>
                <c:pt idx="100">
                  <c:v>667.04215940414667</c:v>
                </c:pt>
                <c:pt idx="101">
                  <c:v>786.84879073691025</c:v>
                </c:pt>
                <c:pt idx="102">
                  <c:v>658.53191368684656</c:v>
                </c:pt>
                <c:pt idx="103">
                  <c:v>567.43898916356591</c:v>
                </c:pt>
                <c:pt idx="104">
                  <c:v>660.42075242851638</c:v>
                </c:pt>
                <c:pt idx="105">
                  <c:v>759.50989597982914</c:v>
                </c:pt>
                <c:pt idx="106">
                  <c:v>826.15849386590673</c:v>
                </c:pt>
                <c:pt idx="107">
                  <c:v>877.54482274046666</c:v>
                </c:pt>
                <c:pt idx="108">
                  <c:v>898.0286285201405</c:v>
                </c:pt>
                <c:pt idx="109">
                  <c:v>860.85418788636377</c:v>
                </c:pt>
                <c:pt idx="110">
                  <c:v>649.55887996612921</c:v>
                </c:pt>
                <c:pt idx="111">
                  <c:v>697.61123288320027</c:v>
                </c:pt>
                <c:pt idx="112">
                  <c:v>737.43993681721452</c:v>
                </c:pt>
                <c:pt idx="113">
                  <c:v>733.20675199149309</c:v>
                </c:pt>
                <c:pt idx="114">
                  <c:v>808.70086515946036</c:v>
                </c:pt>
                <c:pt idx="115">
                  <c:v>840.41267105676559</c:v>
                </c:pt>
                <c:pt idx="116">
                  <c:v>744.9544432766387</c:v>
                </c:pt>
                <c:pt idx="117">
                  <c:v>694.55540541103699</c:v>
                </c:pt>
                <c:pt idx="118">
                  <c:v>790.20745700970826</c:v>
                </c:pt>
                <c:pt idx="119">
                  <c:v>639.60181979632466</c:v>
                </c:pt>
                <c:pt idx="120">
                  <c:v>258.66555816343964</c:v>
                </c:pt>
                <c:pt idx="121">
                  <c:v>-245.23726995130491</c:v>
                </c:pt>
                <c:pt idx="122">
                  <c:v>496.71529409947499</c:v>
                </c:pt>
                <c:pt idx="123">
                  <c:v>269.37448117114167</c:v>
                </c:pt>
                <c:pt idx="124">
                  <c:v>287.34162315315791</c:v>
                </c:pt>
                <c:pt idx="125">
                  <c:v>285.87628588093514</c:v>
                </c:pt>
                <c:pt idx="126">
                  <c:v>336.75905530143319</c:v>
                </c:pt>
                <c:pt idx="127">
                  <c:v>340.59253663078408</c:v>
                </c:pt>
                <c:pt idx="128">
                  <c:v>312.72895586408617</c:v>
                </c:pt>
                <c:pt idx="129">
                  <c:v>313.30620564478602</c:v>
                </c:pt>
                <c:pt idx="130">
                  <c:v>335.01209161363028</c:v>
                </c:pt>
                <c:pt idx="131">
                  <c:v>338.50602506905324</c:v>
                </c:pt>
                <c:pt idx="132">
                  <c:v>340.40925687087577</c:v>
                </c:pt>
                <c:pt idx="133">
                  <c:v>332.90396250331469</c:v>
                </c:pt>
                <c:pt idx="134">
                  <c:v>329.55116194821704</c:v>
                </c:pt>
                <c:pt idx="135">
                  <c:v>329.14035785815219</c:v>
                </c:pt>
                <c:pt idx="136">
                  <c:v>321.8667897844756</c:v>
                </c:pt>
                <c:pt idx="137">
                  <c:v>241.09252085127738</c:v>
                </c:pt>
                <c:pt idx="138">
                  <c:v>234.03207812613596</c:v>
                </c:pt>
                <c:pt idx="139">
                  <c:v>279.96110938166362</c:v>
                </c:pt>
                <c:pt idx="140">
                  <c:v>338.06515647179208</c:v>
                </c:pt>
                <c:pt idx="141">
                  <c:v>365.27186702726777</c:v>
                </c:pt>
                <c:pt idx="142">
                  <c:v>386.78261672945644</c:v>
                </c:pt>
                <c:pt idx="143">
                  <c:v>381.18738369586259</c:v>
                </c:pt>
                <c:pt idx="144">
                  <c:v>354.08072355996342</c:v>
                </c:pt>
                <c:pt idx="145">
                  <c:v>326.69142209635908</c:v>
                </c:pt>
                <c:pt idx="146">
                  <c:v>312.96478246134467</c:v>
                </c:pt>
                <c:pt idx="147">
                  <c:v>313.14906621056934</c:v>
                </c:pt>
                <c:pt idx="148">
                  <c:v>317.23557575103314</c:v>
                </c:pt>
                <c:pt idx="149">
                  <c:v>350.69493894874938</c:v>
                </c:pt>
                <c:pt idx="150">
                  <c:v>376.01818064948026</c:v>
                </c:pt>
                <c:pt idx="151">
                  <c:v>389.0609527287167</c:v>
                </c:pt>
                <c:pt idx="152">
                  <c:v>337.55078291201983</c:v>
                </c:pt>
                <c:pt idx="153">
                  <c:v>465.86782404184839</c:v>
                </c:pt>
                <c:pt idx="154">
                  <c:v>440.40936979034541</c:v>
                </c:pt>
                <c:pt idx="155">
                  <c:v>500.51619042950807</c:v>
                </c:pt>
                <c:pt idx="156">
                  <c:v>544.11444780525539</c:v>
                </c:pt>
                <c:pt idx="157">
                  <c:v>569.96356778738539</c:v>
                </c:pt>
                <c:pt idx="158">
                  <c:v>554.35263401481416</c:v>
                </c:pt>
                <c:pt idx="159">
                  <c:v>524.37175183084298</c:v>
                </c:pt>
                <c:pt idx="160">
                  <c:v>511.74900933516221</c:v>
                </c:pt>
                <c:pt idx="161">
                  <c:v>540.69355116407792</c:v>
                </c:pt>
                <c:pt idx="162">
                  <c:v>583.57194851273891</c:v>
                </c:pt>
                <c:pt idx="163">
                  <c:v>593.92212053279559</c:v>
                </c:pt>
                <c:pt idx="164">
                  <c:v>620.79852631019719</c:v>
                </c:pt>
                <c:pt idx="165">
                  <c:v>585.03122575584894</c:v>
                </c:pt>
                <c:pt idx="166">
                  <c:v>495.37950945169291</c:v>
                </c:pt>
                <c:pt idx="167">
                  <c:v>527.49996808442415</c:v>
                </c:pt>
                <c:pt idx="168">
                  <c:v>509.51931234795683</c:v>
                </c:pt>
                <c:pt idx="169">
                  <c:v>558.22382873173524</c:v>
                </c:pt>
                <c:pt idx="170">
                  <c:v>574.57324766734905</c:v>
                </c:pt>
                <c:pt idx="171">
                  <c:v>412.7825832854034</c:v>
                </c:pt>
                <c:pt idx="172">
                  <c:v>189.70378516452158</c:v>
                </c:pt>
                <c:pt idx="173">
                  <c:v>388.68756477469793</c:v>
                </c:pt>
                <c:pt idx="174">
                  <c:v>486.52627214332051</c:v>
                </c:pt>
                <c:pt idx="175">
                  <c:v>486.3602656004079</c:v>
                </c:pt>
                <c:pt idx="176">
                  <c:v>444.20695690607363</c:v>
                </c:pt>
                <c:pt idx="177">
                  <c:v>554.02044915516899</c:v>
                </c:pt>
                <c:pt idx="178">
                  <c:v>582.89609644923917</c:v>
                </c:pt>
                <c:pt idx="179">
                  <c:v>564.19545476132271</c:v>
                </c:pt>
                <c:pt idx="180">
                  <c:v>529.63676263998354</c:v>
                </c:pt>
                <c:pt idx="181">
                  <c:v>511.31421857256578</c:v>
                </c:pt>
                <c:pt idx="182">
                  <c:v>423.77276228732586</c:v>
                </c:pt>
                <c:pt idx="183">
                  <c:v>465.95659897696748</c:v>
                </c:pt>
                <c:pt idx="184">
                  <c:v>576.37017763859512</c:v>
                </c:pt>
                <c:pt idx="185">
                  <c:v>548.42849324503254</c:v>
                </c:pt>
                <c:pt idx="186">
                  <c:v>635.08745211106134</c:v>
                </c:pt>
                <c:pt idx="187">
                  <c:v>670.88861627799861</c:v>
                </c:pt>
                <c:pt idx="188">
                  <c:v>720.59747949073892</c:v>
                </c:pt>
                <c:pt idx="189">
                  <c:v>606.22619922808224</c:v>
                </c:pt>
                <c:pt idx="190">
                  <c:v>597.8096087336969</c:v>
                </c:pt>
                <c:pt idx="191">
                  <c:v>594.91802261883288</c:v>
                </c:pt>
                <c:pt idx="192">
                  <c:v>575.92865643778509</c:v>
                </c:pt>
                <c:pt idx="193">
                  <c:v>701.26370993909961</c:v>
                </c:pt>
                <c:pt idx="194">
                  <c:v>688.38432243026818</c:v>
                </c:pt>
                <c:pt idx="195">
                  <c:v>599.02549060525223</c:v>
                </c:pt>
                <c:pt idx="196">
                  <c:v>322.22510645994407</c:v>
                </c:pt>
                <c:pt idx="197">
                  <c:v>545.59909767392537</c:v>
                </c:pt>
                <c:pt idx="198">
                  <c:v>616.05810457306461</c:v>
                </c:pt>
                <c:pt idx="199">
                  <c:v>658.7181211744786</c:v>
                </c:pt>
                <c:pt idx="200">
                  <c:v>689.32209681204472</c:v>
                </c:pt>
                <c:pt idx="201">
                  <c:v>648.09265116494112</c:v>
                </c:pt>
                <c:pt idx="202">
                  <c:v>587.91306200639849</c:v>
                </c:pt>
                <c:pt idx="203">
                  <c:v>542.82814812735626</c:v>
                </c:pt>
                <c:pt idx="204">
                  <c:v>557.36624273089785</c:v>
                </c:pt>
                <c:pt idx="205">
                  <c:v>469.31590431406596</c:v>
                </c:pt>
                <c:pt idx="206">
                  <c:v>527.14137617956237</c:v>
                </c:pt>
                <c:pt idx="207">
                  <c:v>509.28365036823101</c:v>
                </c:pt>
                <c:pt idx="208">
                  <c:v>502.58656944049557</c:v>
                </c:pt>
                <c:pt idx="209">
                  <c:v>541.28954736336243</c:v>
                </c:pt>
                <c:pt idx="210">
                  <c:v>532.24880894948978</c:v>
                </c:pt>
                <c:pt idx="211">
                  <c:v>462.81586797426399</c:v>
                </c:pt>
                <c:pt idx="212">
                  <c:v>388.60893921040412</c:v>
                </c:pt>
                <c:pt idx="213">
                  <c:v>451.72804559535228</c:v>
                </c:pt>
                <c:pt idx="214">
                  <c:v>546.99277198570235</c:v>
                </c:pt>
                <c:pt idx="215">
                  <c:v>428.22383459553561</c:v>
                </c:pt>
                <c:pt idx="216">
                  <c:v>431.6066494544657</c:v>
                </c:pt>
                <c:pt idx="217">
                  <c:v>435.23997996288011</c:v>
                </c:pt>
                <c:pt idx="218">
                  <c:v>438.7642827785092</c:v>
                </c:pt>
                <c:pt idx="219">
                  <c:v>415.02057028961485</c:v>
                </c:pt>
                <c:pt idx="220">
                  <c:v>401.33195245250675</c:v>
                </c:pt>
                <c:pt idx="221">
                  <c:v>401.7852452239415</c:v>
                </c:pt>
                <c:pt idx="222">
                  <c:v>384.83894413869189</c:v>
                </c:pt>
                <c:pt idx="223">
                  <c:v>400.29538250677092</c:v>
                </c:pt>
                <c:pt idx="224">
                  <c:v>308.74527255672274</c:v>
                </c:pt>
                <c:pt idx="225">
                  <c:v>344.65915519722466</c:v>
                </c:pt>
                <c:pt idx="226">
                  <c:v>355.54308947801519</c:v>
                </c:pt>
                <c:pt idx="227">
                  <c:v>366.02806706106651</c:v>
                </c:pt>
                <c:pt idx="228">
                  <c:v>109.68283538480853</c:v>
                </c:pt>
                <c:pt idx="229">
                  <c:v>285.36393983374285</c:v>
                </c:pt>
                <c:pt idx="230">
                  <c:v>295.7946381559442</c:v>
                </c:pt>
                <c:pt idx="231">
                  <c:v>341.27310754931568</c:v>
                </c:pt>
                <c:pt idx="232">
                  <c:v>353.67497317780084</c:v>
                </c:pt>
                <c:pt idx="233">
                  <c:v>342.2162016498346</c:v>
                </c:pt>
                <c:pt idx="234">
                  <c:v>395.97553772922572</c:v>
                </c:pt>
                <c:pt idx="235">
                  <c:v>385.60944122301601</c:v>
                </c:pt>
                <c:pt idx="236">
                  <c:v>396.82592547600154</c:v>
                </c:pt>
                <c:pt idx="237">
                  <c:v>401.10950961109546</c:v>
                </c:pt>
                <c:pt idx="238">
                  <c:v>282.65247401417241</c:v>
                </c:pt>
                <c:pt idx="239">
                  <c:v>327.0333033870927</c:v>
                </c:pt>
                <c:pt idx="240">
                  <c:v>381.06441618541663</c:v>
                </c:pt>
                <c:pt idx="241">
                  <c:v>395.783871324833</c:v>
                </c:pt>
                <c:pt idx="242">
                  <c:v>123.54259415654333</c:v>
                </c:pt>
                <c:pt idx="243">
                  <c:v>494.76514778697032</c:v>
                </c:pt>
                <c:pt idx="244">
                  <c:v>613.84870267243889</c:v>
                </c:pt>
                <c:pt idx="245">
                  <c:v>487.15508458972613</c:v>
                </c:pt>
                <c:pt idx="246">
                  <c:v>546.28325278546333</c:v>
                </c:pt>
                <c:pt idx="247">
                  <c:v>534.72122095506313</c:v>
                </c:pt>
                <c:pt idx="248">
                  <c:v>601.88070616276752</c:v>
                </c:pt>
                <c:pt idx="249">
                  <c:v>683.67212146783072</c:v>
                </c:pt>
                <c:pt idx="250">
                  <c:v>681.45901136536645</c:v>
                </c:pt>
                <c:pt idx="251">
                  <c:v>682.43762044878417</c:v>
                </c:pt>
                <c:pt idx="252">
                  <c:v>662.26443929968491</c:v>
                </c:pt>
                <c:pt idx="253">
                  <c:v>498.33177541319611</c:v>
                </c:pt>
                <c:pt idx="254">
                  <c:v>576.02234191358366</c:v>
                </c:pt>
                <c:pt idx="255">
                  <c:v>595.91834295655349</c:v>
                </c:pt>
                <c:pt idx="256">
                  <c:v>596.98046510084441</c:v>
                </c:pt>
                <c:pt idx="257">
                  <c:v>577.67069005643077</c:v>
                </c:pt>
                <c:pt idx="258">
                  <c:v>634.21548767788943</c:v>
                </c:pt>
                <c:pt idx="259">
                  <c:v>601.41546868790965</c:v>
                </c:pt>
                <c:pt idx="260">
                  <c:v>-296.55087157951266</c:v>
                </c:pt>
                <c:pt idx="261">
                  <c:v>-14.202954808107389</c:v>
                </c:pt>
                <c:pt idx="262">
                  <c:v>67.54159514862441</c:v>
                </c:pt>
                <c:pt idx="263">
                  <c:v>495.64872879971097</c:v>
                </c:pt>
                <c:pt idx="264">
                  <c:v>545.24979396020706</c:v>
                </c:pt>
                <c:pt idx="265">
                  <c:v>611.77667213795871</c:v>
                </c:pt>
                <c:pt idx="266">
                  <c:v>503.22738237394259</c:v>
                </c:pt>
                <c:pt idx="267">
                  <c:v>-416.48995955011412</c:v>
                </c:pt>
                <c:pt idx="268">
                  <c:v>-70.069787154353847</c:v>
                </c:pt>
                <c:pt idx="269">
                  <c:v>533.66086572743598</c:v>
                </c:pt>
                <c:pt idx="270">
                  <c:v>348.39474943752862</c:v>
                </c:pt>
                <c:pt idx="271">
                  <c:v>389.76134851065194</c:v>
                </c:pt>
                <c:pt idx="272">
                  <c:v>265.67955331600268</c:v>
                </c:pt>
                <c:pt idx="273">
                  <c:v>451.130820692697</c:v>
                </c:pt>
                <c:pt idx="274">
                  <c:v>201.27028413928298</c:v>
                </c:pt>
                <c:pt idx="275">
                  <c:v>125.15077930917661</c:v>
                </c:pt>
                <c:pt idx="276">
                  <c:v>209.67013445493996</c:v>
                </c:pt>
                <c:pt idx="277">
                  <c:v>268.51540430446892</c:v>
                </c:pt>
                <c:pt idx="278">
                  <c:v>269.30341375979407</c:v>
                </c:pt>
                <c:pt idx="279">
                  <c:v>283.92771981011782</c:v>
                </c:pt>
                <c:pt idx="280">
                  <c:v>311.49632084109277</c:v>
                </c:pt>
                <c:pt idx="281">
                  <c:v>276.30537456927686</c:v>
                </c:pt>
                <c:pt idx="282">
                  <c:v>280.09149687361361</c:v>
                </c:pt>
                <c:pt idx="283">
                  <c:v>234.83575973247349</c:v>
                </c:pt>
                <c:pt idx="284">
                  <c:v>247.58958816962334</c:v>
                </c:pt>
                <c:pt idx="285">
                  <c:v>88.397202261250413</c:v>
                </c:pt>
                <c:pt idx="286">
                  <c:v>-51.651660151104778</c:v>
                </c:pt>
                <c:pt idx="287">
                  <c:v>-116.57374843136935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128.37332669785803</c:v>
                </c:pt>
                <c:pt idx="293">
                  <c:v>239.6203905324254</c:v>
                </c:pt>
                <c:pt idx="294">
                  <c:v>207.8470236852655</c:v>
                </c:pt>
                <c:pt idx="295">
                  <c:v>246.44628892926286</c:v>
                </c:pt>
                <c:pt idx="296">
                  <c:v>255.98366573305603</c:v>
                </c:pt>
                <c:pt idx="297">
                  <c:v>214.54378658814051</c:v>
                </c:pt>
                <c:pt idx="298">
                  <c:v>192.451901512684</c:v>
                </c:pt>
                <c:pt idx="299">
                  <c:v>201.22407519092101</c:v>
                </c:pt>
                <c:pt idx="300">
                  <c:v>271.43619785565267</c:v>
                </c:pt>
                <c:pt idx="301">
                  <c:v>275.44520095333911</c:v>
                </c:pt>
                <c:pt idx="302">
                  <c:v>288.5610235792069</c:v>
                </c:pt>
                <c:pt idx="303">
                  <c:v>294.81783955167202</c:v>
                </c:pt>
                <c:pt idx="304">
                  <c:v>717.23381408977525</c:v>
                </c:pt>
                <c:pt idx="305">
                  <c:v>681.45516282001483</c:v>
                </c:pt>
                <c:pt idx="306">
                  <c:v>198.27876932557604</c:v>
                </c:pt>
                <c:pt idx="307">
                  <c:v>-202.8188340447702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429.21508632166558</c:v>
                </c:pt>
                <c:pt idx="319">
                  <c:v>264.02705814904641</c:v>
                </c:pt>
                <c:pt idx="320">
                  <c:v>299.81293783450673</c:v>
                </c:pt>
                <c:pt idx="321">
                  <c:v>471.57219196525722</c:v>
                </c:pt>
                <c:pt idx="322">
                  <c:v>530.15392892498426</c:v>
                </c:pt>
                <c:pt idx="323">
                  <c:v>506.5803086841309</c:v>
                </c:pt>
                <c:pt idx="324">
                  <c:v>296.56382536239499</c:v>
                </c:pt>
                <c:pt idx="325">
                  <c:v>527.63801956888153</c:v>
                </c:pt>
                <c:pt idx="326">
                  <c:v>631.14782923313862</c:v>
                </c:pt>
                <c:pt idx="327">
                  <c:v>717.37181643575263</c:v>
                </c:pt>
                <c:pt idx="328">
                  <c:v>792.65182183469301</c:v>
                </c:pt>
                <c:pt idx="329">
                  <c:v>909.07176390083509</c:v>
                </c:pt>
                <c:pt idx="330">
                  <c:v>768.11032299364831</c:v>
                </c:pt>
                <c:pt idx="331">
                  <c:v>425.10609069827899</c:v>
                </c:pt>
                <c:pt idx="332">
                  <c:v>-172.94944088976817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432.67648279573393</c:v>
                </c:pt>
                <c:pt idx="340">
                  <c:v>728.98067623710187</c:v>
                </c:pt>
                <c:pt idx="341">
                  <c:v>640.51684444807631</c:v>
                </c:pt>
                <c:pt idx="342">
                  <c:v>513.66553572076236</c:v>
                </c:pt>
                <c:pt idx="343">
                  <c:v>194.51439484300681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425.18033171147141</c:v>
                </c:pt>
                <c:pt idx="355">
                  <c:v>672.30657691960403</c:v>
                </c:pt>
                <c:pt idx="356">
                  <c:v>684.4163533672297</c:v>
                </c:pt>
                <c:pt idx="357">
                  <c:v>637.44308204124081</c:v>
                </c:pt>
                <c:pt idx="358">
                  <c:v>713.44704601553076</c:v>
                </c:pt>
                <c:pt idx="359">
                  <c:v>783.48458682794353</c:v>
                </c:pt>
                <c:pt idx="360">
                  <c:v>747.79114426964361</c:v>
                </c:pt>
                <c:pt idx="361">
                  <c:v>729.22438760319471</c:v>
                </c:pt>
                <c:pt idx="362">
                  <c:v>729.19260505023658</c:v>
                </c:pt>
                <c:pt idx="363">
                  <c:v>437.87370104790318</c:v>
                </c:pt>
                <c:pt idx="364">
                  <c:v>246.89751107747287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Scaling!$AH$2</c:f>
              <c:strCache>
                <c:ptCount val="1"/>
                <c:pt idx="0">
                  <c:v>EweIsl flow (ML/day)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Scaling!$AD$3:$AD$367</c:f>
              <c:numCache>
                <c:formatCode>m/d/yyyy</c:formatCode>
                <c:ptCount val="365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  <c:pt idx="9">
                  <c:v>42926</c:v>
                </c:pt>
                <c:pt idx="10">
                  <c:v>42927</c:v>
                </c:pt>
                <c:pt idx="11">
                  <c:v>42928</c:v>
                </c:pt>
                <c:pt idx="12">
                  <c:v>42929</c:v>
                </c:pt>
                <c:pt idx="13">
                  <c:v>42930</c:v>
                </c:pt>
                <c:pt idx="14">
                  <c:v>42931</c:v>
                </c:pt>
                <c:pt idx="15">
                  <c:v>42932</c:v>
                </c:pt>
                <c:pt idx="16">
                  <c:v>42933</c:v>
                </c:pt>
                <c:pt idx="17">
                  <c:v>42934</c:v>
                </c:pt>
                <c:pt idx="18">
                  <c:v>42935</c:v>
                </c:pt>
                <c:pt idx="19">
                  <c:v>42936</c:v>
                </c:pt>
                <c:pt idx="20">
                  <c:v>42937</c:v>
                </c:pt>
                <c:pt idx="21">
                  <c:v>42938</c:v>
                </c:pt>
                <c:pt idx="22">
                  <c:v>42939</c:v>
                </c:pt>
                <c:pt idx="23">
                  <c:v>42940</c:v>
                </c:pt>
                <c:pt idx="24">
                  <c:v>42941</c:v>
                </c:pt>
                <c:pt idx="25">
                  <c:v>42942</c:v>
                </c:pt>
                <c:pt idx="26">
                  <c:v>42943</c:v>
                </c:pt>
                <c:pt idx="27">
                  <c:v>42944</c:v>
                </c:pt>
                <c:pt idx="28">
                  <c:v>42945</c:v>
                </c:pt>
                <c:pt idx="29">
                  <c:v>42946</c:v>
                </c:pt>
                <c:pt idx="30">
                  <c:v>42947</c:v>
                </c:pt>
                <c:pt idx="31">
                  <c:v>42948</c:v>
                </c:pt>
                <c:pt idx="32">
                  <c:v>42949</c:v>
                </c:pt>
                <c:pt idx="33">
                  <c:v>42950</c:v>
                </c:pt>
                <c:pt idx="34">
                  <c:v>42951</c:v>
                </c:pt>
                <c:pt idx="35">
                  <c:v>42952</c:v>
                </c:pt>
                <c:pt idx="36">
                  <c:v>42953</c:v>
                </c:pt>
                <c:pt idx="37">
                  <c:v>42954</c:v>
                </c:pt>
                <c:pt idx="38">
                  <c:v>42955</c:v>
                </c:pt>
                <c:pt idx="39">
                  <c:v>42956</c:v>
                </c:pt>
                <c:pt idx="40">
                  <c:v>42957</c:v>
                </c:pt>
                <c:pt idx="41">
                  <c:v>42958</c:v>
                </c:pt>
                <c:pt idx="42">
                  <c:v>42959</c:v>
                </c:pt>
                <c:pt idx="43">
                  <c:v>42960</c:v>
                </c:pt>
                <c:pt idx="44">
                  <c:v>42961</c:v>
                </c:pt>
                <c:pt idx="45">
                  <c:v>42962</c:v>
                </c:pt>
                <c:pt idx="46">
                  <c:v>42963</c:v>
                </c:pt>
                <c:pt idx="47">
                  <c:v>42964</c:v>
                </c:pt>
                <c:pt idx="48">
                  <c:v>42965</c:v>
                </c:pt>
                <c:pt idx="49">
                  <c:v>42966</c:v>
                </c:pt>
                <c:pt idx="50">
                  <c:v>42967</c:v>
                </c:pt>
                <c:pt idx="51">
                  <c:v>42968</c:v>
                </c:pt>
                <c:pt idx="52">
                  <c:v>42969</c:v>
                </c:pt>
                <c:pt idx="53">
                  <c:v>42970</c:v>
                </c:pt>
                <c:pt idx="54">
                  <c:v>42971</c:v>
                </c:pt>
                <c:pt idx="55">
                  <c:v>42972</c:v>
                </c:pt>
                <c:pt idx="56">
                  <c:v>42973</c:v>
                </c:pt>
                <c:pt idx="57">
                  <c:v>42974</c:v>
                </c:pt>
                <c:pt idx="58">
                  <c:v>42975</c:v>
                </c:pt>
                <c:pt idx="59">
                  <c:v>42976</c:v>
                </c:pt>
                <c:pt idx="60">
                  <c:v>42977</c:v>
                </c:pt>
                <c:pt idx="61">
                  <c:v>42978</c:v>
                </c:pt>
                <c:pt idx="62">
                  <c:v>42979</c:v>
                </c:pt>
                <c:pt idx="63">
                  <c:v>42980</c:v>
                </c:pt>
                <c:pt idx="64">
                  <c:v>42981</c:v>
                </c:pt>
                <c:pt idx="65">
                  <c:v>42982</c:v>
                </c:pt>
                <c:pt idx="66">
                  <c:v>42983</c:v>
                </c:pt>
                <c:pt idx="67">
                  <c:v>42984</c:v>
                </c:pt>
                <c:pt idx="68">
                  <c:v>42985</c:v>
                </c:pt>
                <c:pt idx="69">
                  <c:v>42986</c:v>
                </c:pt>
                <c:pt idx="70">
                  <c:v>42987</c:v>
                </c:pt>
                <c:pt idx="71">
                  <c:v>42988</c:v>
                </c:pt>
                <c:pt idx="72">
                  <c:v>42989</c:v>
                </c:pt>
                <c:pt idx="73">
                  <c:v>42990</c:v>
                </c:pt>
                <c:pt idx="74">
                  <c:v>42991</c:v>
                </c:pt>
                <c:pt idx="75">
                  <c:v>42992</c:v>
                </c:pt>
                <c:pt idx="76">
                  <c:v>42993</c:v>
                </c:pt>
                <c:pt idx="77">
                  <c:v>42994</c:v>
                </c:pt>
                <c:pt idx="78">
                  <c:v>42995</c:v>
                </c:pt>
                <c:pt idx="79">
                  <c:v>42996</c:v>
                </c:pt>
                <c:pt idx="80">
                  <c:v>42997</c:v>
                </c:pt>
                <c:pt idx="81">
                  <c:v>42998</c:v>
                </c:pt>
                <c:pt idx="82">
                  <c:v>42999</c:v>
                </c:pt>
                <c:pt idx="83">
                  <c:v>43000</c:v>
                </c:pt>
                <c:pt idx="84">
                  <c:v>43001</c:v>
                </c:pt>
                <c:pt idx="85">
                  <c:v>43002</c:v>
                </c:pt>
                <c:pt idx="86">
                  <c:v>43003</c:v>
                </c:pt>
                <c:pt idx="87">
                  <c:v>43004</c:v>
                </c:pt>
                <c:pt idx="88">
                  <c:v>43005</c:v>
                </c:pt>
                <c:pt idx="89">
                  <c:v>43006</c:v>
                </c:pt>
                <c:pt idx="90">
                  <c:v>43007</c:v>
                </c:pt>
                <c:pt idx="91">
                  <c:v>43008</c:v>
                </c:pt>
                <c:pt idx="92">
                  <c:v>43009</c:v>
                </c:pt>
                <c:pt idx="93">
                  <c:v>43010</c:v>
                </c:pt>
                <c:pt idx="94">
                  <c:v>43011</c:v>
                </c:pt>
                <c:pt idx="95">
                  <c:v>43012</c:v>
                </c:pt>
                <c:pt idx="96">
                  <c:v>43013</c:v>
                </c:pt>
                <c:pt idx="97">
                  <c:v>43014</c:v>
                </c:pt>
                <c:pt idx="98">
                  <c:v>43015</c:v>
                </c:pt>
                <c:pt idx="99">
                  <c:v>43016</c:v>
                </c:pt>
                <c:pt idx="100">
                  <c:v>43017</c:v>
                </c:pt>
                <c:pt idx="101">
                  <c:v>43018</c:v>
                </c:pt>
                <c:pt idx="102">
                  <c:v>43019</c:v>
                </c:pt>
                <c:pt idx="103">
                  <c:v>43020</c:v>
                </c:pt>
                <c:pt idx="104">
                  <c:v>43021</c:v>
                </c:pt>
                <c:pt idx="105">
                  <c:v>43022</c:v>
                </c:pt>
                <c:pt idx="106">
                  <c:v>43023</c:v>
                </c:pt>
                <c:pt idx="107">
                  <c:v>43024</c:v>
                </c:pt>
                <c:pt idx="108">
                  <c:v>43025</c:v>
                </c:pt>
                <c:pt idx="109">
                  <c:v>43026</c:v>
                </c:pt>
                <c:pt idx="110">
                  <c:v>43027</c:v>
                </c:pt>
                <c:pt idx="111">
                  <c:v>43028</c:v>
                </c:pt>
                <c:pt idx="112">
                  <c:v>43029</c:v>
                </c:pt>
                <c:pt idx="113">
                  <c:v>43030</c:v>
                </c:pt>
                <c:pt idx="114">
                  <c:v>43031</c:v>
                </c:pt>
                <c:pt idx="115">
                  <c:v>43032</c:v>
                </c:pt>
                <c:pt idx="116">
                  <c:v>43033</c:v>
                </c:pt>
                <c:pt idx="117">
                  <c:v>43034</c:v>
                </c:pt>
                <c:pt idx="118">
                  <c:v>43035</c:v>
                </c:pt>
                <c:pt idx="119">
                  <c:v>43036</c:v>
                </c:pt>
                <c:pt idx="120">
                  <c:v>43037</c:v>
                </c:pt>
                <c:pt idx="121">
                  <c:v>43038</c:v>
                </c:pt>
                <c:pt idx="122">
                  <c:v>43039</c:v>
                </c:pt>
                <c:pt idx="123">
                  <c:v>43040</c:v>
                </c:pt>
                <c:pt idx="124">
                  <c:v>43041</c:v>
                </c:pt>
                <c:pt idx="125">
                  <c:v>43042</c:v>
                </c:pt>
                <c:pt idx="126">
                  <c:v>43043</c:v>
                </c:pt>
                <c:pt idx="127">
                  <c:v>43044</c:v>
                </c:pt>
                <c:pt idx="128">
                  <c:v>43045</c:v>
                </c:pt>
                <c:pt idx="129">
                  <c:v>43046</c:v>
                </c:pt>
                <c:pt idx="130">
                  <c:v>43047</c:v>
                </c:pt>
                <c:pt idx="131">
                  <c:v>43048</c:v>
                </c:pt>
                <c:pt idx="132">
                  <c:v>43049</c:v>
                </c:pt>
                <c:pt idx="133">
                  <c:v>43050</c:v>
                </c:pt>
                <c:pt idx="134">
                  <c:v>43051</c:v>
                </c:pt>
                <c:pt idx="135">
                  <c:v>43052</c:v>
                </c:pt>
                <c:pt idx="136">
                  <c:v>43053</c:v>
                </c:pt>
                <c:pt idx="137">
                  <c:v>43054</c:v>
                </c:pt>
                <c:pt idx="138">
                  <c:v>43055</c:v>
                </c:pt>
                <c:pt idx="139">
                  <c:v>43056</c:v>
                </c:pt>
                <c:pt idx="140">
                  <c:v>43057</c:v>
                </c:pt>
                <c:pt idx="141">
                  <c:v>43058</c:v>
                </c:pt>
                <c:pt idx="142">
                  <c:v>43059</c:v>
                </c:pt>
                <c:pt idx="143">
                  <c:v>43060</c:v>
                </c:pt>
                <c:pt idx="144">
                  <c:v>43061</c:v>
                </c:pt>
                <c:pt idx="145">
                  <c:v>43062</c:v>
                </c:pt>
                <c:pt idx="146">
                  <c:v>43063</c:v>
                </c:pt>
                <c:pt idx="147">
                  <c:v>43064</c:v>
                </c:pt>
                <c:pt idx="148">
                  <c:v>43065</c:v>
                </c:pt>
                <c:pt idx="149">
                  <c:v>43066</c:v>
                </c:pt>
                <c:pt idx="150">
                  <c:v>43067</c:v>
                </c:pt>
                <c:pt idx="151">
                  <c:v>43068</c:v>
                </c:pt>
                <c:pt idx="152">
                  <c:v>43069</c:v>
                </c:pt>
                <c:pt idx="153">
                  <c:v>43070</c:v>
                </c:pt>
                <c:pt idx="154">
                  <c:v>43071</c:v>
                </c:pt>
                <c:pt idx="155">
                  <c:v>43072</c:v>
                </c:pt>
                <c:pt idx="156">
                  <c:v>43073</c:v>
                </c:pt>
                <c:pt idx="157">
                  <c:v>43074</c:v>
                </c:pt>
                <c:pt idx="158">
                  <c:v>43075</c:v>
                </c:pt>
                <c:pt idx="159">
                  <c:v>43076</c:v>
                </c:pt>
                <c:pt idx="160">
                  <c:v>43077</c:v>
                </c:pt>
                <c:pt idx="161">
                  <c:v>43078</c:v>
                </c:pt>
                <c:pt idx="162">
                  <c:v>43079</c:v>
                </c:pt>
                <c:pt idx="163">
                  <c:v>43080</c:v>
                </c:pt>
                <c:pt idx="164">
                  <c:v>43081</c:v>
                </c:pt>
                <c:pt idx="165">
                  <c:v>43082</c:v>
                </c:pt>
                <c:pt idx="166">
                  <c:v>43083</c:v>
                </c:pt>
                <c:pt idx="167">
                  <c:v>43084</c:v>
                </c:pt>
                <c:pt idx="168">
                  <c:v>43085</c:v>
                </c:pt>
                <c:pt idx="169">
                  <c:v>43086</c:v>
                </c:pt>
                <c:pt idx="170">
                  <c:v>43087</c:v>
                </c:pt>
                <c:pt idx="171">
                  <c:v>43088</c:v>
                </c:pt>
                <c:pt idx="172">
                  <c:v>43089</c:v>
                </c:pt>
                <c:pt idx="173">
                  <c:v>43090</c:v>
                </c:pt>
                <c:pt idx="174">
                  <c:v>43091</c:v>
                </c:pt>
                <c:pt idx="175">
                  <c:v>43092</c:v>
                </c:pt>
                <c:pt idx="176">
                  <c:v>43093</c:v>
                </c:pt>
                <c:pt idx="177">
                  <c:v>43094</c:v>
                </c:pt>
                <c:pt idx="178">
                  <c:v>43095</c:v>
                </c:pt>
                <c:pt idx="179">
                  <c:v>43096</c:v>
                </c:pt>
                <c:pt idx="180">
                  <c:v>43097</c:v>
                </c:pt>
                <c:pt idx="181">
                  <c:v>43098</c:v>
                </c:pt>
                <c:pt idx="182">
                  <c:v>43099</c:v>
                </c:pt>
                <c:pt idx="183">
                  <c:v>43100</c:v>
                </c:pt>
                <c:pt idx="184">
                  <c:v>43101</c:v>
                </c:pt>
                <c:pt idx="185">
                  <c:v>43102</c:v>
                </c:pt>
                <c:pt idx="186">
                  <c:v>43103</c:v>
                </c:pt>
                <c:pt idx="187">
                  <c:v>43104</c:v>
                </c:pt>
                <c:pt idx="188">
                  <c:v>43105</c:v>
                </c:pt>
                <c:pt idx="189">
                  <c:v>43106</c:v>
                </c:pt>
                <c:pt idx="190">
                  <c:v>43107</c:v>
                </c:pt>
                <c:pt idx="191">
                  <c:v>43108</c:v>
                </c:pt>
                <c:pt idx="192">
                  <c:v>43109</c:v>
                </c:pt>
                <c:pt idx="193">
                  <c:v>43110</c:v>
                </c:pt>
                <c:pt idx="194">
                  <c:v>43111</c:v>
                </c:pt>
                <c:pt idx="195">
                  <c:v>43112</c:v>
                </c:pt>
                <c:pt idx="196">
                  <c:v>43113</c:v>
                </c:pt>
                <c:pt idx="197">
                  <c:v>43114</c:v>
                </c:pt>
                <c:pt idx="198">
                  <c:v>43115</c:v>
                </c:pt>
                <c:pt idx="199">
                  <c:v>43116</c:v>
                </c:pt>
                <c:pt idx="200">
                  <c:v>43117</c:v>
                </c:pt>
                <c:pt idx="201">
                  <c:v>43118</c:v>
                </c:pt>
                <c:pt idx="202">
                  <c:v>43119</c:v>
                </c:pt>
                <c:pt idx="203">
                  <c:v>43120</c:v>
                </c:pt>
                <c:pt idx="204">
                  <c:v>43121</c:v>
                </c:pt>
                <c:pt idx="205">
                  <c:v>43122</c:v>
                </c:pt>
                <c:pt idx="206">
                  <c:v>43123</c:v>
                </c:pt>
                <c:pt idx="207">
                  <c:v>43124</c:v>
                </c:pt>
                <c:pt idx="208">
                  <c:v>43125</c:v>
                </c:pt>
                <c:pt idx="209">
                  <c:v>43126</c:v>
                </c:pt>
                <c:pt idx="210">
                  <c:v>43127</c:v>
                </c:pt>
                <c:pt idx="211">
                  <c:v>43128</c:v>
                </c:pt>
                <c:pt idx="212">
                  <c:v>43129</c:v>
                </c:pt>
                <c:pt idx="213">
                  <c:v>43130</c:v>
                </c:pt>
                <c:pt idx="214">
                  <c:v>43131</c:v>
                </c:pt>
                <c:pt idx="215">
                  <c:v>43132</c:v>
                </c:pt>
                <c:pt idx="216">
                  <c:v>43133</c:v>
                </c:pt>
                <c:pt idx="217">
                  <c:v>43134</c:v>
                </c:pt>
                <c:pt idx="218">
                  <c:v>43135</c:v>
                </c:pt>
                <c:pt idx="219">
                  <c:v>43136</c:v>
                </c:pt>
                <c:pt idx="220">
                  <c:v>43137</c:v>
                </c:pt>
                <c:pt idx="221">
                  <c:v>43138</c:v>
                </c:pt>
                <c:pt idx="222">
                  <c:v>43139</c:v>
                </c:pt>
                <c:pt idx="223">
                  <c:v>43140</c:v>
                </c:pt>
                <c:pt idx="224">
                  <c:v>43141</c:v>
                </c:pt>
                <c:pt idx="225">
                  <c:v>43142</c:v>
                </c:pt>
                <c:pt idx="226">
                  <c:v>43143</c:v>
                </c:pt>
                <c:pt idx="227">
                  <c:v>43144</c:v>
                </c:pt>
                <c:pt idx="228">
                  <c:v>43145</c:v>
                </c:pt>
                <c:pt idx="229">
                  <c:v>43146</c:v>
                </c:pt>
                <c:pt idx="230">
                  <c:v>43147</c:v>
                </c:pt>
                <c:pt idx="231">
                  <c:v>43148</c:v>
                </c:pt>
                <c:pt idx="232">
                  <c:v>43149</c:v>
                </c:pt>
                <c:pt idx="233">
                  <c:v>43150</c:v>
                </c:pt>
                <c:pt idx="234">
                  <c:v>43151</c:v>
                </c:pt>
                <c:pt idx="235">
                  <c:v>43152</c:v>
                </c:pt>
                <c:pt idx="236">
                  <c:v>43153</c:v>
                </c:pt>
                <c:pt idx="237">
                  <c:v>43154</c:v>
                </c:pt>
                <c:pt idx="238">
                  <c:v>43155</c:v>
                </c:pt>
                <c:pt idx="239">
                  <c:v>43156</c:v>
                </c:pt>
                <c:pt idx="240">
                  <c:v>43157</c:v>
                </c:pt>
                <c:pt idx="241">
                  <c:v>43158</c:v>
                </c:pt>
                <c:pt idx="242">
                  <c:v>43159</c:v>
                </c:pt>
                <c:pt idx="243">
                  <c:v>43160</c:v>
                </c:pt>
                <c:pt idx="244">
                  <c:v>43161</c:v>
                </c:pt>
                <c:pt idx="245">
                  <c:v>43162</c:v>
                </c:pt>
                <c:pt idx="246">
                  <c:v>43163</c:v>
                </c:pt>
                <c:pt idx="247">
                  <c:v>43164</c:v>
                </c:pt>
                <c:pt idx="248">
                  <c:v>43165</c:v>
                </c:pt>
                <c:pt idx="249">
                  <c:v>43166</c:v>
                </c:pt>
                <c:pt idx="250">
                  <c:v>43167</c:v>
                </c:pt>
                <c:pt idx="251">
                  <c:v>43168</c:v>
                </c:pt>
                <c:pt idx="252">
                  <c:v>43169</c:v>
                </c:pt>
                <c:pt idx="253">
                  <c:v>43170</c:v>
                </c:pt>
                <c:pt idx="254">
                  <c:v>43171</c:v>
                </c:pt>
                <c:pt idx="255">
                  <c:v>43172</c:v>
                </c:pt>
                <c:pt idx="256">
                  <c:v>43173</c:v>
                </c:pt>
                <c:pt idx="257">
                  <c:v>43174</c:v>
                </c:pt>
                <c:pt idx="258">
                  <c:v>43175</c:v>
                </c:pt>
                <c:pt idx="259">
                  <c:v>43176</c:v>
                </c:pt>
                <c:pt idx="260">
                  <c:v>43177</c:v>
                </c:pt>
                <c:pt idx="261">
                  <c:v>43178</c:v>
                </c:pt>
                <c:pt idx="262">
                  <c:v>43179</c:v>
                </c:pt>
                <c:pt idx="263">
                  <c:v>43180</c:v>
                </c:pt>
                <c:pt idx="264">
                  <c:v>43181</c:v>
                </c:pt>
                <c:pt idx="265">
                  <c:v>43182</c:v>
                </c:pt>
                <c:pt idx="266">
                  <c:v>43183</c:v>
                </c:pt>
                <c:pt idx="267">
                  <c:v>43184</c:v>
                </c:pt>
                <c:pt idx="268">
                  <c:v>43185</c:v>
                </c:pt>
                <c:pt idx="269">
                  <c:v>43186</c:v>
                </c:pt>
                <c:pt idx="270">
                  <c:v>43187</c:v>
                </c:pt>
                <c:pt idx="271">
                  <c:v>43188</c:v>
                </c:pt>
                <c:pt idx="272">
                  <c:v>43189</c:v>
                </c:pt>
                <c:pt idx="273">
                  <c:v>43190</c:v>
                </c:pt>
                <c:pt idx="274">
                  <c:v>43191</c:v>
                </c:pt>
                <c:pt idx="275">
                  <c:v>43192</c:v>
                </c:pt>
                <c:pt idx="276">
                  <c:v>43193</c:v>
                </c:pt>
                <c:pt idx="277">
                  <c:v>43194</c:v>
                </c:pt>
                <c:pt idx="278">
                  <c:v>43195</c:v>
                </c:pt>
                <c:pt idx="279">
                  <c:v>43196</c:v>
                </c:pt>
                <c:pt idx="280">
                  <c:v>43197</c:v>
                </c:pt>
                <c:pt idx="281">
                  <c:v>43198</c:v>
                </c:pt>
                <c:pt idx="282">
                  <c:v>43199</c:v>
                </c:pt>
                <c:pt idx="283">
                  <c:v>43200</c:v>
                </c:pt>
                <c:pt idx="284">
                  <c:v>43201</c:v>
                </c:pt>
                <c:pt idx="285">
                  <c:v>43202</c:v>
                </c:pt>
                <c:pt idx="286">
                  <c:v>43203</c:v>
                </c:pt>
                <c:pt idx="287">
                  <c:v>43204</c:v>
                </c:pt>
                <c:pt idx="288">
                  <c:v>43205</c:v>
                </c:pt>
                <c:pt idx="289">
                  <c:v>43206</c:v>
                </c:pt>
                <c:pt idx="290">
                  <c:v>43207</c:v>
                </c:pt>
                <c:pt idx="291">
                  <c:v>43208</c:v>
                </c:pt>
                <c:pt idx="292">
                  <c:v>43209</c:v>
                </c:pt>
                <c:pt idx="293">
                  <c:v>43210</c:v>
                </c:pt>
                <c:pt idx="294">
                  <c:v>43211</c:v>
                </c:pt>
                <c:pt idx="295">
                  <c:v>43212</c:v>
                </c:pt>
                <c:pt idx="296">
                  <c:v>43213</c:v>
                </c:pt>
                <c:pt idx="297">
                  <c:v>43214</c:v>
                </c:pt>
                <c:pt idx="298">
                  <c:v>43215</c:v>
                </c:pt>
                <c:pt idx="299">
                  <c:v>43216</c:v>
                </c:pt>
                <c:pt idx="300">
                  <c:v>43217</c:v>
                </c:pt>
                <c:pt idx="301">
                  <c:v>43218</c:v>
                </c:pt>
                <c:pt idx="302">
                  <c:v>43219</c:v>
                </c:pt>
                <c:pt idx="303">
                  <c:v>43220</c:v>
                </c:pt>
                <c:pt idx="304">
                  <c:v>43221</c:v>
                </c:pt>
                <c:pt idx="305">
                  <c:v>43222</c:v>
                </c:pt>
                <c:pt idx="306">
                  <c:v>43223</c:v>
                </c:pt>
                <c:pt idx="307">
                  <c:v>43224</c:v>
                </c:pt>
                <c:pt idx="308">
                  <c:v>43225</c:v>
                </c:pt>
                <c:pt idx="309">
                  <c:v>43226</c:v>
                </c:pt>
                <c:pt idx="310">
                  <c:v>43227</c:v>
                </c:pt>
                <c:pt idx="311">
                  <c:v>43228</c:v>
                </c:pt>
                <c:pt idx="312">
                  <c:v>43229</c:v>
                </c:pt>
                <c:pt idx="313">
                  <c:v>43230</c:v>
                </c:pt>
                <c:pt idx="314">
                  <c:v>43231</c:v>
                </c:pt>
                <c:pt idx="315">
                  <c:v>43232</c:v>
                </c:pt>
                <c:pt idx="316">
                  <c:v>43233</c:v>
                </c:pt>
                <c:pt idx="317">
                  <c:v>43234</c:v>
                </c:pt>
                <c:pt idx="318">
                  <c:v>43235</c:v>
                </c:pt>
                <c:pt idx="319">
                  <c:v>43236</c:v>
                </c:pt>
                <c:pt idx="320">
                  <c:v>43237</c:v>
                </c:pt>
                <c:pt idx="321">
                  <c:v>43238</c:v>
                </c:pt>
                <c:pt idx="322">
                  <c:v>43239</c:v>
                </c:pt>
                <c:pt idx="323">
                  <c:v>43240</c:v>
                </c:pt>
                <c:pt idx="324">
                  <c:v>43241</c:v>
                </c:pt>
                <c:pt idx="325">
                  <c:v>43242</c:v>
                </c:pt>
                <c:pt idx="326">
                  <c:v>43243</c:v>
                </c:pt>
                <c:pt idx="327">
                  <c:v>43244</c:v>
                </c:pt>
                <c:pt idx="328">
                  <c:v>43245</c:v>
                </c:pt>
                <c:pt idx="329">
                  <c:v>43246</c:v>
                </c:pt>
                <c:pt idx="330">
                  <c:v>43247</c:v>
                </c:pt>
                <c:pt idx="331">
                  <c:v>43248</c:v>
                </c:pt>
                <c:pt idx="332">
                  <c:v>43249</c:v>
                </c:pt>
                <c:pt idx="333">
                  <c:v>43250</c:v>
                </c:pt>
                <c:pt idx="334">
                  <c:v>43251</c:v>
                </c:pt>
                <c:pt idx="335">
                  <c:v>43252</c:v>
                </c:pt>
                <c:pt idx="336">
                  <c:v>43253</c:v>
                </c:pt>
                <c:pt idx="337">
                  <c:v>43254</c:v>
                </c:pt>
                <c:pt idx="338">
                  <c:v>43255</c:v>
                </c:pt>
                <c:pt idx="339">
                  <c:v>43256</c:v>
                </c:pt>
                <c:pt idx="340">
                  <c:v>43257</c:v>
                </c:pt>
                <c:pt idx="341">
                  <c:v>43258</c:v>
                </c:pt>
                <c:pt idx="342">
                  <c:v>43259</c:v>
                </c:pt>
                <c:pt idx="343">
                  <c:v>43260</c:v>
                </c:pt>
                <c:pt idx="344">
                  <c:v>43261</c:v>
                </c:pt>
                <c:pt idx="345">
                  <c:v>43262</c:v>
                </c:pt>
                <c:pt idx="346">
                  <c:v>43263</c:v>
                </c:pt>
                <c:pt idx="347">
                  <c:v>43264</c:v>
                </c:pt>
                <c:pt idx="348">
                  <c:v>43265</c:v>
                </c:pt>
                <c:pt idx="349">
                  <c:v>43266</c:v>
                </c:pt>
                <c:pt idx="350">
                  <c:v>43267</c:v>
                </c:pt>
                <c:pt idx="351">
                  <c:v>43268</c:v>
                </c:pt>
                <c:pt idx="352">
                  <c:v>43269</c:v>
                </c:pt>
                <c:pt idx="353">
                  <c:v>43270</c:v>
                </c:pt>
                <c:pt idx="354">
                  <c:v>43271</c:v>
                </c:pt>
                <c:pt idx="355">
                  <c:v>43272</c:v>
                </c:pt>
                <c:pt idx="356">
                  <c:v>43273</c:v>
                </c:pt>
                <c:pt idx="357">
                  <c:v>43274</c:v>
                </c:pt>
                <c:pt idx="358">
                  <c:v>43275</c:v>
                </c:pt>
                <c:pt idx="359">
                  <c:v>43276</c:v>
                </c:pt>
                <c:pt idx="360">
                  <c:v>43277</c:v>
                </c:pt>
                <c:pt idx="361">
                  <c:v>43278</c:v>
                </c:pt>
                <c:pt idx="362">
                  <c:v>43279</c:v>
                </c:pt>
                <c:pt idx="363">
                  <c:v>43280</c:v>
                </c:pt>
                <c:pt idx="364">
                  <c:v>43281</c:v>
                </c:pt>
              </c:numCache>
            </c:numRef>
          </c:cat>
          <c:val>
            <c:numRef>
              <c:f>Scaling!$AH$3:$AH$367</c:f>
              <c:numCache>
                <c:formatCode>0.0</c:formatCode>
                <c:ptCount val="365"/>
                <c:pt idx="0">
                  <c:v>4122.6303071941657</c:v>
                </c:pt>
                <c:pt idx="1">
                  <c:v>1056.8576820732098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1132.3400405247062</c:v>
                </c:pt>
                <c:pt idx="7">
                  <c:v>1060.1351073269996</c:v>
                </c:pt>
                <c:pt idx="8">
                  <c:v>0</c:v>
                </c:pt>
                <c:pt idx="9">
                  <c:v>0</c:v>
                </c:pt>
                <c:pt idx="10">
                  <c:v>636.96619535871537</c:v>
                </c:pt>
                <c:pt idx="11">
                  <c:v>1095.413952077344</c:v>
                </c:pt>
                <c:pt idx="12">
                  <c:v>3777.4301617590922</c:v>
                </c:pt>
                <c:pt idx="13">
                  <c:v>3800.1018575451608</c:v>
                </c:pt>
                <c:pt idx="14">
                  <c:v>4180.4615494684967</c:v>
                </c:pt>
                <c:pt idx="15">
                  <c:v>5176.3152323570321</c:v>
                </c:pt>
                <c:pt idx="16">
                  <c:v>3224.537313713025</c:v>
                </c:pt>
                <c:pt idx="17">
                  <c:v>777.4194454004122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4090.8548783362303</c:v>
                </c:pt>
                <c:pt idx="28">
                  <c:v>2818.9750328183391</c:v>
                </c:pt>
                <c:pt idx="29">
                  <c:v>664.56807472974492</c:v>
                </c:pt>
                <c:pt idx="30">
                  <c:v>664.41874713793106</c:v>
                </c:pt>
                <c:pt idx="31">
                  <c:v>880.20610067549194</c:v>
                </c:pt>
                <c:pt idx="32">
                  <c:v>1019.2668944859741</c:v>
                </c:pt>
                <c:pt idx="33">
                  <c:v>901.70503076662044</c:v>
                </c:pt>
                <c:pt idx="34">
                  <c:v>720.35686801649581</c:v>
                </c:pt>
                <c:pt idx="35">
                  <c:v>526.47648924166708</c:v>
                </c:pt>
                <c:pt idx="36">
                  <c:v>-581.14689946275757</c:v>
                </c:pt>
                <c:pt idx="37">
                  <c:v>-643.06704335594657</c:v>
                </c:pt>
                <c:pt idx="38">
                  <c:v>104.38871977245941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1511.2082126879095</c:v>
                </c:pt>
                <c:pt idx="61">
                  <c:v>825.20197102953239</c:v>
                </c:pt>
                <c:pt idx="62">
                  <c:v>0</c:v>
                </c:pt>
                <c:pt idx="63">
                  <c:v>3549.3276670870841</c:v>
                </c:pt>
                <c:pt idx="64">
                  <c:v>1150.7547718450794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1629.7064467890427</c:v>
                </c:pt>
                <c:pt idx="70">
                  <c:v>902.51009700634017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503.6468792211561</c:v>
                </c:pt>
                <c:pt idx="159">
                  <c:v>733.5030099834845</c:v>
                </c:pt>
                <c:pt idx="160">
                  <c:v>733.5080058390879</c:v>
                </c:pt>
                <c:pt idx="161">
                  <c:v>772.11511859844518</c:v>
                </c:pt>
                <c:pt idx="162">
                  <c:v>842.70900114011351</c:v>
                </c:pt>
                <c:pt idx="163">
                  <c:v>852.03966276853384</c:v>
                </c:pt>
                <c:pt idx="164">
                  <c:v>1508.5143957071714</c:v>
                </c:pt>
                <c:pt idx="165">
                  <c:v>1977.3789477243254</c:v>
                </c:pt>
                <c:pt idx="166">
                  <c:v>1776.7326082864595</c:v>
                </c:pt>
                <c:pt idx="167">
                  <c:v>1913.9483277453169</c:v>
                </c:pt>
                <c:pt idx="168">
                  <c:v>1871.8355301242536</c:v>
                </c:pt>
                <c:pt idx="169">
                  <c:v>2049.3654415817496</c:v>
                </c:pt>
                <c:pt idx="170">
                  <c:v>3216.8495463460918</c:v>
                </c:pt>
                <c:pt idx="171">
                  <c:v>2660.9895604548651</c:v>
                </c:pt>
                <c:pt idx="172">
                  <c:v>1610.8553027927128</c:v>
                </c:pt>
                <c:pt idx="173">
                  <c:v>523.41881266228813</c:v>
                </c:pt>
                <c:pt idx="174">
                  <c:v>717.07957671347128</c:v>
                </c:pt>
                <c:pt idx="175">
                  <c:v>627.13694596747109</c:v>
                </c:pt>
                <c:pt idx="176">
                  <c:v>314.81825969330998</c:v>
                </c:pt>
                <c:pt idx="177">
                  <c:v>392.46339128296898</c:v>
                </c:pt>
                <c:pt idx="178">
                  <c:v>417.346160124417</c:v>
                </c:pt>
                <c:pt idx="179">
                  <c:v>405.52419577641734</c:v>
                </c:pt>
                <c:pt idx="180">
                  <c:v>382.38928141283765</c:v>
                </c:pt>
                <c:pt idx="181">
                  <c:v>370.03927365342707</c:v>
                </c:pt>
                <c:pt idx="182">
                  <c:v>305.95321824782661</c:v>
                </c:pt>
                <c:pt idx="183">
                  <c:v>342.34345404238184</c:v>
                </c:pt>
                <c:pt idx="184">
                  <c:v>422.7845686851544</c:v>
                </c:pt>
                <c:pt idx="185">
                  <c:v>391.83348376270061</c:v>
                </c:pt>
                <c:pt idx="186">
                  <c:v>455.69353618740638</c:v>
                </c:pt>
                <c:pt idx="187">
                  <c:v>485.16231070338819</c:v>
                </c:pt>
                <c:pt idx="188">
                  <c:v>511.84621632544065</c:v>
                </c:pt>
                <c:pt idx="189">
                  <c:v>434.73246981674174</c:v>
                </c:pt>
                <c:pt idx="190">
                  <c:v>428.40366200912098</c:v>
                </c:pt>
                <c:pt idx="191">
                  <c:v>420.66031839168244</c:v>
                </c:pt>
                <c:pt idx="192">
                  <c:v>138.86472630285911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Scaling!$AI$2</c:f>
              <c:strCache>
                <c:ptCount val="1"/>
                <c:pt idx="0">
                  <c:v>Tauwit flow (ML/day)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Scaling!$AD$3:$AD$367</c:f>
              <c:numCache>
                <c:formatCode>m/d/yyyy</c:formatCode>
                <c:ptCount val="365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  <c:pt idx="9">
                  <c:v>42926</c:v>
                </c:pt>
                <c:pt idx="10">
                  <c:v>42927</c:v>
                </c:pt>
                <c:pt idx="11">
                  <c:v>42928</c:v>
                </c:pt>
                <c:pt idx="12">
                  <c:v>42929</c:v>
                </c:pt>
                <c:pt idx="13">
                  <c:v>42930</c:v>
                </c:pt>
                <c:pt idx="14">
                  <c:v>42931</c:v>
                </c:pt>
                <c:pt idx="15">
                  <c:v>42932</c:v>
                </c:pt>
                <c:pt idx="16">
                  <c:v>42933</c:v>
                </c:pt>
                <c:pt idx="17">
                  <c:v>42934</c:v>
                </c:pt>
                <c:pt idx="18">
                  <c:v>42935</c:v>
                </c:pt>
                <c:pt idx="19">
                  <c:v>42936</c:v>
                </c:pt>
                <c:pt idx="20">
                  <c:v>42937</c:v>
                </c:pt>
                <c:pt idx="21">
                  <c:v>42938</c:v>
                </c:pt>
                <c:pt idx="22">
                  <c:v>42939</c:v>
                </c:pt>
                <c:pt idx="23">
                  <c:v>42940</c:v>
                </c:pt>
                <c:pt idx="24">
                  <c:v>42941</c:v>
                </c:pt>
                <c:pt idx="25">
                  <c:v>42942</c:v>
                </c:pt>
                <c:pt idx="26">
                  <c:v>42943</c:v>
                </c:pt>
                <c:pt idx="27">
                  <c:v>42944</c:v>
                </c:pt>
                <c:pt idx="28">
                  <c:v>42945</c:v>
                </c:pt>
                <c:pt idx="29">
                  <c:v>42946</c:v>
                </c:pt>
                <c:pt idx="30">
                  <c:v>42947</c:v>
                </c:pt>
                <c:pt idx="31">
                  <c:v>42948</c:v>
                </c:pt>
                <c:pt idx="32">
                  <c:v>42949</c:v>
                </c:pt>
                <c:pt idx="33">
                  <c:v>42950</c:v>
                </c:pt>
                <c:pt idx="34">
                  <c:v>42951</c:v>
                </c:pt>
                <c:pt idx="35">
                  <c:v>42952</c:v>
                </c:pt>
                <c:pt idx="36">
                  <c:v>42953</c:v>
                </c:pt>
                <c:pt idx="37">
                  <c:v>42954</c:v>
                </c:pt>
                <c:pt idx="38">
                  <c:v>42955</c:v>
                </c:pt>
                <c:pt idx="39">
                  <c:v>42956</c:v>
                </c:pt>
                <c:pt idx="40">
                  <c:v>42957</c:v>
                </c:pt>
                <c:pt idx="41">
                  <c:v>42958</c:v>
                </c:pt>
                <c:pt idx="42">
                  <c:v>42959</c:v>
                </c:pt>
                <c:pt idx="43">
                  <c:v>42960</c:v>
                </c:pt>
                <c:pt idx="44">
                  <c:v>42961</c:v>
                </c:pt>
                <c:pt idx="45">
                  <c:v>42962</c:v>
                </c:pt>
                <c:pt idx="46">
                  <c:v>42963</c:v>
                </c:pt>
                <c:pt idx="47">
                  <c:v>42964</c:v>
                </c:pt>
                <c:pt idx="48">
                  <c:v>42965</c:v>
                </c:pt>
                <c:pt idx="49">
                  <c:v>42966</c:v>
                </c:pt>
                <c:pt idx="50">
                  <c:v>42967</c:v>
                </c:pt>
                <c:pt idx="51">
                  <c:v>42968</c:v>
                </c:pt>
                <c:pt idx="52">
                  <c:v>42969</c:v>
                </c:pt>
                <c:pt idx="53">
                  <c:v>42970</c:v>
                </c:pt>
                <c:pt idx="54">
                  <c:v>42971</c:v>
                </c:pt>
                <c:pt idx="55">
                  <c:v>42972</c:v>
                </c:pt>
                <c:pt idx="56">
                  <c:v>42973</c:v>
                </c:pt>
                <c:pt idx="57">
                  <c:v>42974</c:v>
                </c:pt>
                <c:pt idx="58">
                  <c:v>42975</c:v>
                </c:pt>
                <c:pt idx="59">
                  <c:v>42976</c:v>
                </c:pt>
                <c:pt idx="60">
                  <c:v>42977</c:v>
                </c:pt>
                <c:pt idx="61">
                  <c:v>42978</c:v>
                </c:pt>
                <c:pt idx="62">
                  <c:v>42979</c:v>
                </c:pt>
                <c:pt idx="63">
                  <c:v>42980</c:v>
                </c:pt>
                <c:pt idx="64">
                  <c:v>42981</c:v>
                </c:pt>
                <c:pt idx="65">
                  <c:v>42982</c:v>
                </c:pt>
                <c:pt idx="66">
                  <c:v>42983</c:v>
                </c:pt>
                <c:pt idx="67">
                  <c:v>42984</c:v>
                </c:pt>
                <c:pt idx="68">
                  <c:v>42985</c:v>
                </c:pt>
                <c:pt idx="69">
                  <c:v>42986</c:v>
                </c:pt>
                <c:pt idx="70">
                  <c:v>42987</c:v>
                </c:pt>
                <c:pt idx="71">
                  <c:v>42988</c:v>
                </c:pt>
                <c:pt idx="72">
                  <c:v>42989</c:v>
                </c:pt>
                <c:pt idx="73">
                  <c:v>42990</c:v>
                </c:pt>
                <c:pt idx="74">
                  <c:v>42991</c:v>
                </c:pt>
                <c:pt idx="75">
                  <c:v>42992</c:v>
                </c:pt>
                <c:pt idx="76">
                  <c:v>42993</c:v>
                </c:pt>
                <c:pt idx="77">
                  <c:v>42994</c:v>
                </c:pt>
                <c:pt idx="78">
                  <c:v>42995</c:v>
                </c:pt>
                <c:pt idx="79">
                  <c:v>42996</c:v>
                </c:pt>
                <c:pt idx="80">
                  <c:v>42997</c:v>
                </c:pt>
                <c:pt idx="81">
                  <c:v>42998</c:v>
                </c:pt>
                <c:pt idx="82">
                  <c:v>42999</c:v>
                </c:pt>
                <c:pt idx="83">
                  <c:v>43000</c:v>
                </c:pt>
                <c:pt idx="84">
                  <c:v>43001</c:v>
                </c:pt>
                <c:pt idx="85">
                  <c:v>43002</c:v>
                </c:pt>
                <c:pt idx="86">
                  <c:v>43003</c:v>
                </c:pt>
                <c:pt idx="87">
                  <c:v>43004</c:v>
                </c:pt>
                <c:pt idx="88">
                  <c:v>43005</c:v>
                </c:pt>
                <c:pt idx="89">
                  <c:v>43006</c:v>
                </c:pt>
                <c:pt idx="90">
                  <c:v>43007</c:v>
                </c:pt>
                <c:pt idx="91">
                  <c:v>43008</c:v>
                </c:pt>
                <c:pt idx="92">
                  <c:v>43009</c:v>
                </c:pt>
                <c:pt idx="93">
                  <c:v>43010</c:v>
                </c:pt>
                <c:pt idx="94">
                  <c:v>43011</c:v>
                </c:pt>
                <c:pt idx="95">
                  <c:v>43012</c:v>
                </c:pt>
                <c:pt idx="96">
                  <c:v>43013</c:v>
                </c:pt>
                <c:pt idx="97">
                  <c:v>43014</c:v>
                </c:pt>
                <c:pt idx="98">
                  <c:v>43015</c:v>
                </c:pt>
                <c:pt idx="99">
                  <c:v>43016</c:v>
                </c:pt>
                <c:pt idx="100">
                  <c:v>43017</c:v>
                </c:pt>
                <c:pt idx="101">
                  <c:v>43018</c:v>
                </c:pt>
                <c:pt idx="102">
                  <c:v>43019</c:v>
                </c:pt>
                <c:pt idx="103">
                  <c:v>43020</c:v>
                </c:pt>
                <c:pt idx="104">
                  <c:v>43021</c:v>
                </c:pt>
                <c:pt idx="105">
                  <c:v>43022</c:v>
                </c:pt>
                <c:pt idx="106">
                  <c:v>43023</c:v>
                </c:pt>
                <c:pt idx="107">
                  <c:v>43024</c:v>
                </c:pt>
                <c:pt idx="108">
                  <c:v>43025</c:v>
                </c:pt>
                <c:pt idx="109">
                  <c:v>43026</c:v>
                </c:pt>
                <c:pt idx="110">
                  <c:v>43027</c:v>
                </c:pt>
                <c:pt idx="111">
                  <c:v>43028</c:v>
                </c:pt>
                <c:pt idx="112">
                  <c:v>43029</c:v>
                </c:pt>
                <c:pt idx="113">
                  <c:v>43030</c:v>
                </c:pt>
                <c:pt idx="114">
                  <c:v>43031</c:v>
                </c:pt>
                <c:pt idx="115">
                  <c:v>43032</c:v>
                </c:pt>
                <c:pt idx="116">
                  <c:v>43033</c:v>
                </c:pt>
                <c:pt idx="117">
                  <c:v>43034</c:v>
                </c:pt>
                <c:pt idx="118">
                  <c:v>43035</c:v>
                </c:pt>
                <c:pt idx="119">
                  <c:v>43036</c:v>
                </c:pt>
                <c:pt idx="120">
                  <c:v>43037</c:v>
                </c:pt>
                <c:pt idx="121">
                  <c:v>43038</c:v>
                </c:pt>
                <c:pt idx="122">
                  <c:v>43039</c:v>
                </c:pt>
                <c:pt idx="123">
                  <c:v>43040</c:v>
                </c:pt>
                <c:pt idx="124">
                  <c:v>43041</c:v>
                </c:pt>
                <c:pt idx="125">
                  <c:v>43042</c:v>
                </c:pt>
                <c:pt idx="126">
                  <c:v>43043</c:v>
                </c:pt>
                <c:pt idx="127">
                  <c:v>43044</c:v>
                </c:pt>
                <c:pt idx="128">
                  <c:v>43045</c:v>
                </c:pt>
                <c:pt idx="129">
                  <c:v>43046</c:v>
                </c:pt>
                <c:pt idx="130">
                  <c:v>43047</c:v>
                </c:pt>
                <c:pt idx="131">
                  <c:v>43048</c:v>
                </c:pt>
                <c:pt idx="132">
                  <c:v>43049</c:v>
                </c:pt>
                <c:pt idx="133">
                  <c:v>43050</c:v>
                </c:pt>
                <c:pt idx="134">
                  <c:v>43051</c:v>
                </c:pt>
                <c:pt idx="135">
                  <c:v>43052</c:v>
                </c:pt>
                <c:pt idx="136">
                  <c:v>43053</c:v>
                </c:pt>
                <c:pt idx="137">
                  <c:v>43054</c:v>
                </c:pt>
                <c:pt idx="138">
                  <c:v>43055</c:v>
                </c:pt>
                <c:pt idx="139">
                  <c:v>43056</c:v>
                </c:pt>
                <c:pt idx="140">
                  <c:v>43057</c:v>
                </c:pt>
                <c:pt idx="141">
                  <c:v>43058</c:v>
                </c:pt>
                <c:pt idx="142">
                  <c:v>43059</c:v>
                </c:pt>
                <c:pt idx="143">
                  <c:v>43060</c:v>
                </c:pt>
                <c:pt idx="144">
                  <c:v>43061</c:v>
                </c:pt>
                <c:pt idx="145">
                  <c:v>43062</c:v>
                </c:pt>
                <c:pt idx="146">
                  <c:v>43063</c:v>
                </c:pt>
                <c:pt idx="147">
                  <c:v>43064</c:v>
                </c:pt>
                <c:pt idx="148">
                  <c:v>43065</c:v>
                </c:pt>
                <c:pt idx="149">
                  <c:v>43066</c:v>
                </c:pt>
                <c:pt idx="150">
                  <c:v>43067</c:v>
                </c:pt>
                <c:pt idx="151">
                  <c:v>43068</c:v>
                </c:pt>
                <c:pt idx="152">
                  <c:v>43069</c:v>
                </c:pt>
                <c:pt idx="153">
                  <c:v>43070</c:v>
                </c:pt>
                <c:pt idx="154">
                  <c:v>43071</c:v>
                </c:pt>
                <c:pt idx="155">
                  <c:v>43072</c:v>
                </c:pt>
                <c:pt idx="156">
                  <c:v>43073</c:v>
                </c:pt>
                <c:pt idx="157">
                  <c:v>43074</c:v>
                </c:pt>
                <c:pt idx="158">
                  <c:v>43075</c:v>
                </c:pt>
                <c:pt idx="159">
                  <c:v>43076</c:v>
                </c:pt>
                <c:pt idx="160">
                  <c:v>43077</c:v>
                </c:pt>
                <c:pt idx="161">
                  <c:v>43078</c:v>
                </c:pt>
                <c:pt idx="162">
                  <c:v>43079</c:v>
                </c:pt>
                <c:pt idx="163">
                  <c:v>43080</c:v>
                </c:pt>
                <c:pt idx="164">
                  <c:v>43081</c:v>
                </c:pt>
                <c:pt idx="165">
                  <c:v>43082</c:v>
                </c:pt>
                <c:pt idx="166">
                  <c:v>43083</c:v>
                </c:pt>
                <c:pt idx="167">
                  <c:v>43084</c:v>
                </c:pt>
                <c:pt idx="168">
                  <c:v>43085</c:v>
                </c:pt>
                <c:pt idx="169">
                  <c:v>43086</c:v>
                </c:pt>
                <c:pt idx="170">
                  <c:v>43087</c:v>
                </c:pt>
                <c:pt idx="171">
                  <c:v>43088</c:v>
                </c:pt>
                <c:pt idx="172">
                  <c:v>43089</c:v>
                </c:pt>
                <c:pt idx="173">
                  <c:v>43090</c:v>
                </c:pt>
                <c:pt idx="174">
                  <c:v>43091</c:v>
                </c:pt>
                <c:pt idx="175">
                  <c:v>43092</c:v>
                </c:pt>
                <c:pt idx="176">
                  <c:v>43093</c:v>
                </c:pt>
                <c:pt idx="177">
                  <c:v>43094</c:v>
                </c:pt>
                <c:pt idx="178">
                  <c:v>43095</c:v>
                </c:pt>
                <c:pt idx="179">
                  <c:v>43096</c:v>
                </c:pt>
                <c:pt idx="180">
                  <c:v>43097</c:v>
                </c:pt>
                <c:pt idx="181">
                  <c:v>43098</c:v>
                </c:pt>
                <c:pt idx="182">
                  <c:v>43099</c:v>
                </c:pt>
                <c:pt idx="183">
                  <c:v>43100</c:v>
                </c:pt>
                <c:pt idx="184">
                  <c:v>43101</c:v>
                </c:pt>
                <c:pt idx="185">
                  <c:v>43102</c:v>
                </c:pt>
                <c:pt idx="186">
                  <c:v>43103</c:v>
                </c:pt>
                <c:pt idx="187">
                  <c:v>43104</c:v>
                </c:pt>
                <c:pt idx="188">
                  <c:v>43105</c:v>
                </c:pt>
                <c:pt idx="189">
                  <c:v>43106</c:v>
                </c:pt>
                <c:pt idx="190">
                  <c:v>43107</c:v>
                </c:pt>
                <c:pt idx="191">
                  <c:v>43108</c:v>
                </c:pt>
                <c:pt idx="192">
                  <c:v>43109</c:v>
                </c:pt>
                <c:pt idx="193">
                  <c:v>43110</c:v>
                </c:pt>
                <c:pt idx="194">
                  <c:v>43111</c:v>
                </c:pt>
                <c:pt idx="195">
                  <c:v>43112</c:v>
                </c:pt>
                <c:pt idx="196">
                  <c:v>43113</c:v>
                </c:pt>
                <c:pt idx="197">
                  <c:v>43114</c:v>
                </c:pt>
                <c:pt idx="198">
                  <c:v>43115</c:v>
                </c:pt>
                <c:pt idx="199">
                  <c:v>43116</c:v>
                </c:pt>
                <c:pt idx="200">
                  <c:v>43117</c:v>
                </c:pt>
                <c:pt idx="201">
                  <c:v>43118</c:v>
                </c:pt>
                <c:pt idx="202">
                  <c:v>43119</c:v>
                </c:pt>
                <c:pt idx="203">
                  <c:v>43120</c:v>
                </c:pt>
                <c:pt idx="204">
                  <c:v>43121</c:v>
                </c:pt>
                <c:pt idx="205">
                  <c:v>43122</c:v>
                </c:pt>
                <c:pt idx="206">
                  <c:v>43123</c:v>
                </c:pt>
                <c:pt idx="207">
                  <c:v>43124</c:v>
                </c:pt>
                <c:pt idx="208">
                  <c:v>43125</c:v>
                </c:pt>
                <c:pt idx="209">
                  <c:v>43126</c:v>
                </c:pt>
                <c:pt idx="210">
                  <c:v>43127</c:v>
                </c:pt>
                <c:pt idx="211">
                  <c:v>43128</c:v>
                </c:pt>
                <c:pt idx="212">
                  <c:v>43129</c:v>
                </c:pt>
                <c:pt idx="213">
                  <c:v>43130</c:v>
                </c:pt>
                <c:pt idx="214">
                  <c:v>43131</c:v>
                </c:pt>
                <c:pt idx="215">
                  <c:v>43132</c:v>
                </c:pt>
                <c:pt idx="216">
                  <c:v>43133</c:v>
                </c:pt>
                <c:pt idx="217">
                  <c:v>43134</c:v>
                </c:pt>
                <c:pt idx="218">
                  <c:v>43135</c:v>
                </c:pt>
                <c:pt idx="219">
                  <c:v>43136</c:v>
                </c:pt>
                <c:pt idx="220">
                  <c:v>43137</c:v>
                </c:pt>
                <c:pt idx="221">
                  <c:v>43138</c:v>
                </c:pt>
                <c:pt idx="222">
                  <c:v>43139</c:v>
                </c:pt>
                <c:pt idx="223">
                  <c:v>43140</c:v>
                </c:pt>
                <c:pt idx="224">
                  <c:v>43141</c:v>
                </c:pt>
                <c:pt idx="225">
                  <c:v>43142</c:v>
                </c:pt>
                <c:pt idx="226">
                  <c:v>43143</c:v>
                </c:pt>
                <c:pt idx="227">
                  <c:v>43144</c:v>
                </c:pt>
                <c:pt idx="228">
                  <c:v>43145</c:v>
                </c:pt>
                <c:pt idx="229">
                  <c:v>43146</c:v>
                </c:pt>
                <c:pt idx="230">
                  <c:v>43147</c:v>
                </c:pt>
                <c:pt idx="231">
                  <c:v>43148</c:v>
                </c:pt>
                <c:pt idx="232">
                  <c:v>43149</c:v>
                </c:pt>
                <c:pt idx="233">
                  <c:v>43150</c:v>
                </c:pt>
                <c:pt idx="234">
                  <c:v>43151</c:v>
                </c:pt>
                <c:pt idx="235">
                  <c:v>43152</c:v>
                </c:pt>
                <c:pt idx="236">
                  <c:v>43153</c:v>
                </c:pt>
                <c:pt idx="237">
                  <c:v>43154</c:v>
                </c:pt>
                <c:pt idx="238">
                  <c:v>43155</c:v>
                </c:pt>
                <c:pt idx="239">
                  <c:v>43156</c:v>
                </c:pt>
                <c:pt idx="240">
                  <c:v>43157</c:v>
                </c:pt>
                <c:pt idx="241">
                  <c:v>43158</c:v>
                </c:pt>
                <c:pt idx="242">
                  <c:v>43159</c:v>
                </c:pt>
                <c:pt idx="243">
                  <c:v>43160</c:v>
                </c:pt>
                <c:pt idx="244">
                  <c:v>43161</c:v>
                </c:pt>
                <c:pt idx="245">
                  <c:v>43162</c:v>
                </c:pt>
                <c:pt idx="246">
                  <c:v>43163</c:v>
                </c:pt>
                <c:pt idx="247">
                  <c:v>43164</c:v>
                </c:pt>
                <c:pt idx="248">
                  <c:v>43165</c:v>
                </c:pt>
                <c:pt idx="249">
                  <c:v>43166</c:v>
                </c:pt>
                <c:pt idx="250">
                  <c:v>43167</c:v>
                </c:pt>
                <c:pt idx="251">
                  <c:v>43168</c:v>
                </c:pt>
                <c:pt idx="252">
                  <c:v>43169</c:v>
                </c:pt>
                <c:pt idx="253">
                  <c:v>43170</c:v>
                </c:pt>
                <c:pt idx="254">
                  <c:v>43171</c:v>
                </c:pt>
                <c:pt idx="255">
                  <c:v>43172</c:v>
                </c:pt>
                <c:pt idx="256">
                  <c:v>43173</c:v>
                </c:pt>
                <c:pt idx="257">
                  <c:v>43174</c:v>
                </c:pt>
                <c:pt idx="258">
                  <c:v>43175</c:v>
                </c:pt>
                <c:pt idx="259">
                  <c:v>43176</c:v>
                </c:pt>
                <c:pt idx="260">
                  <c:v>43177</c:v>
                </c:pt>
                <c:pt idx="261">
                  <c:v>43178</c:v>
                </c:pt>
                <c:pt idx="262">
                  <c:v>43179</c:v>
                </c:pt>
                <c:pt idx="263">
                  <c:v>43180</c:v>
                </c:pt>
                <c:pt idx="264">
                  <c:v>43181</c:v>
                </c:pt>
                <c:pt idx="265">
                  <c:v>43182</c:v>
                </c:pt>
                <c:pt idx="266">
                  <c:v>43183</c:v>
                </c:pt>
                <c:pt idx="267">
                  <c:v>43184</c:v>
                </c:pt>
                <c:pt idx="268">
                  <c:v>43185</c:v>
                </c:pt>
                <c:pt idx="269">
                  <c:v>43186</c:v>
                </c:pt>
                <c:pt idx="270">
                  <c:v>43187</c:v>
                </c:pt>
                <c:pt idx="271">
                  <c:v>43188</c:v>
                </c:pt>
                <c:pt idx="272">
                  <c:v>43189</c:v>
                </c:pt>
                <c:pt idx="273">
                  <c:v>43190</c:v>
                </c:pt>
                <c:pt idx="274">
                  <c:v>43191</c:v>
                </c:pt>
                <c:pt idx="275">
                  <c:v>43192</c:v>
                </c:pt>
                <c:pt idx="276">
                  <c:v>43193</c:v>
                </c:pt>
                <c:pt idx="277">
                  <c:v>43194</c:v>
                </c:pt>
                <c:pt idx="278">
                  <c:v>43195</c:v>
                </c:pt>
                <c:pt idx="279">
                  <c:v>43196</c:v>
                </c:pt>
                <c:pt idx="280">
                  <c:v>43197</c:v>
                </c:pt>
                <c:pt idx="281">
                  <c:v>43198</c:v>
                </c:pt>
                <c:pt idx="282">
                  <c:v>43199</c:v>
                </c:pt>
                <c:pt idx="283">
                  <c:v>43200</c:v>
                </c:pt>
                <c:pt idx="284">
                  <c:v>43201</c:v>
                </c:pt>
                <c:pt idx="285">
                  <c:v>43202</c:v>
                </c:pt>
                <c:pt idx="286">
                  <c:v>43203</c:v>
                </c:pt>
                <c:pt idx="287">
                  <c:v>43204</c:v>
                </c:pt>
                <c:pt idx="288">
                  <c:v>43205</c:v>
                </c:pt>
                <c:pt idx="289">
                  <c:v>43206</c:v>
                </c:pt>
                <c:pt idx="290">
                  <c:v>43207</c:v>
                </c:pt>
                <c:pt idx="291">
                  <c:v>43208</c:v>
                </c:pt>
                <c:pt idx="292">
                  <c:v>43209</c:v>
                </c:pt>
                <c:pt idx="293">
                  <c:v>43210</c:v>
                </c:pt>
                <c:pt idx="294">
                  <c:v>43211</c:v>
                </c:pt>
                <c:pt idx="295">
                  <c:v>43212</c:v>
                </c:pt>
                <c:pt idx="296">
                  <c:v>43213</c:v>
                </c:pt>
                <c:pt idx="297">
                  <c:v>43214</c:v>
                </c:pt>
                <c:pt idx="298">
                  <c:v>43215</c:v>
                </c:pt>
                <c:pt idx="299">
                  <c:v>43216</c:v>
                </c:pt>
                <c:pt idx="300">
                  <c:v>43217</c:v>
                </c:pt>
                <c:pt idx="301">
                  <c:v>43218</c:v>
                </c:pt>
                <c:pt idx="302">
                  <c:v>43219</c:v>
                </c:pt>
                <c:pt idx="303">
                  <c:v>43220</c:v>
                </c:pt>
                <c:pt idx="304">
                  <c:v>43221</c:v>
                </c:pt>
                <c:pt idx="305">
                  <c:v>43222</c:v>
                </c:pt>
                <c:pt idx="306">
                  <c:v>43223</c:v>
                </c:pt>
                <c:pt idx="307">
                  <c:v>43224</c:v>
                </c:pt>
                <c:pt idx="308">
                  <c:v>43225</c:v>
                </c:pt>
                <c:pt idx="309">
                  <c:v>43226</c:v>
                </c:pt>
                <c:pt idx="310">
                  <c:v>43227</c:v>
                </c:pt>
                <c:pt idx="311">
                  <c:v>43228</c:v>
                </c:pt>
                <c:pt idx="312">
                  <c:v>43229</c:v>
                </c:pt>
                <c:pt idx="313">
                  <c:v>43230</c:v>
                </c:pt>
                <c:pt idx="314">
                  <c:v>43231</c:v>
                </c:pt>
                <c:pt idx="315">
                  <c:v>43232</c:v>
                </c:pt>
                <c:pt idx="316">
                  <c:v>43233</c:v>
                </c:pt>
                <c:pt idx="317">
                  <c:v>43234</c:v>
                </c:pt>
                <c:pt idx="318">
                  <c:v>43235</c:v>
                </c:pt>
                <c:pt idx="319">
                  <c:v>43236</c:v>
                </c:pt>
                <c:pt idx="320">
                  <c:v>43237</c:v>
                </c:pt>
                <c:pt idx="321">
                  <c:v>43238</c:v>
                </c:pt>
                <c:pt idx="322">
                  <c:v>43239</c:v>
                </c:pt>
                <c:pt idx="323">
                  <c:v>43240</c:v>
                </c:pt>
                <c:pt idx="324">
                  <c:v>43241</c:v>
                </c:pt>
                <c:pt idx="325">
                  <c:v>43242</c:v>
                </c:pt>
                <c:pt idx="326">
                  <c:v>43243</c:v>
                </c:pt>
                <c:pt idx="327">
                  <c:v>43244</c:v>
                </c:pt>
                <c:pt idx="328">
                  <c:v>43245</c:v>
                </c:pt>
                <c:pt idx="329">
                  <c:v>43246</c:v>
                </c:pt>
                <c:pt idx="330">
                  <c:v>43247</c:v>
                </c:pt>
                <c:pt idx="331">
                  <c:v>43248</c:v>
                </c:pt>
                <c:pt idx="332">
                  <c:v>43249</c:v>
                </c:pt>
                <c:pt idx="333">
                  <c:v>43250</c:v>
                </c:pt>
                <c:pt idx="334">
                  <c:v>43251</c:v>
                </c:pt>
                <c:pt idx="335">
                  <c:v>43252</c:v>
                </c:pt>
                <c:pt idx="336">
                  <c:v>43253</c:v>
                </c:pt>
                <c:pt idx="337">
                  <c:v>43254</c:v>
                </c:pt>
                <c:pt idx="338">
                  <c:v>43255</c:v>
                </c:pt>
                <c:pt idx="339">
                  <c:v>43256</c:v>
                </c:pt>
                <c:pt idx="340">
                  <c:v>43257</c:v>
                </c:pt>
                <c:pt idx="341">
                  <c:v>43258</c:v>
                </c:pt>
                <c:pt idx="342">
                  <c:v>43259</c:v>
                </c:pt>
                <c:pt idx="343">
                  <c:v>43260</c:v>
                </c:pt>
                <c:pt idx="344">
                  <c:v>43261</c:v>
                </c:pt>
                <c:pt idx="345">
                  <c:v>43262</c:v>
                </c:pt>
                <c:pt idx="346">
                  <c:v>43263</c:v>
                </c:pt>
                <c:pt idx="347">
                  <c:v>43264</c:v>
                </c:pt>
                <c:pt idx="348">
                  <c:v>43265</c:v>
                </c:pt>
                <c:pt idx="349">
                  <c:v>43266</c:v>
                </c:pt>
                <c:pt idx="350">
                  <c:v>43267</c:v>
                </c:pt>
                <c:pt idx="351">
                  <c:v>43268</c:v>
                </c:pt>
                <c:pt idx="352">
                  <c:v>43269</c:v>
                </c:pt>
                <c:pt idx="353">
                  <c:v>43270</c:v>
                </c:pt>
                <c:pt idx="354">
                  <c:v>43271</c:v>
                </c:pt>
                <c:pt idx="355">
                  <c:v>43272</c:v>
                </c:pt>
                <c:pt idx="356">
                  <c:v>43273</c:v>
                </c:pt>
                <c:pt idx="357">
                  <c:v>43274</c:v>
                </c:pt>
                <c:pt idx="358">
                  <c:v>43275</c:v>
                </c:pt>
                <c:pt idx="359">
                  <c:v>43276</c:v>
                </c:pt>
                <c:pt idx="360">
                  <c:v>43277</c:v>
                </c:pt>
                <c:pt idx="361">
                  <c:v>43278</c:v>
                </c:pt>
                <c:pt idx="362">
                  <c:v>43279</c:v>
                </c:pt>
                <c:pt idx="363">
                  <c:v>43280</c:v>
                </c:pt>
                <c:pt idx="364">
                  <c:v>43281</c:v>
                </c:pt>
              </c:numCache>
            </c:numRef>
          </c:cat>
          <c:val>
            <c:numRef>
              <c:f>Scaling!$AI$3:$AI$367</c:f>
              <c:numCache>
                <c:formatCode>0.0</c:formatCode>
                <c:ptCount val="365"/>
                <c:pt idx="0">
                  <c:v>7264.5555720389821</c:v>
                </c:pt>
                <c:pt idx="1">
                  <c:v>2480.4591436934716</c:v>
                </c:pt>
                <c:pt idx="2">
                  <c:v>1113.4511846639064</c:v>
                </c:pt>
                <c:pt idx="3">
                  <c:v>653.59675912662283</c:v>
                </c:pt>
                <c:pt idx="4">
                  <c:v>739.79247984923779</c:v>
                </c:pt>
                <c:pt idx="5">
                  <c:v>884.54563640419258</c:v>
                </c:pt>
                <c:pt idx="6">
                  <c:v>5122.8461022011979</c:v>
                </c:pt>
                <c:pt idx="7">
                  <c:v>3000.8242439668988</c:v>
                </c:pt>
                <c:pt idx="8">
                  <c:v>852.04813366460314</c:v>
                </c:pt>
                <c:pt idx="9">
                  <c:v>921.36834102195178</c:v>
                </c:pt>
                <c:pt idx="10">
                  <c:v>957.88702565966491</c:v>
                </c:pt>
                <c:pt idx="11">
                  <c:v>1100.5051096662262</c:v>
                </c:pt>
                <c:pt idx="12">
                  <c:v>6745.4179872908835</c:v>
                </c:pt>
                <c:pt idx="13">
                  <c:v>7146.5929784813152</c:v>
                </c:pt>
                <c:pt idx="14">
                  <c:v>7558.4567810287417</c:v>
                </c:pt>
                <c:pt idx="15">
                  <c:v>9147.5857024565375</c:v>
                </c:pt>
                <c:pt idx="16">
                  <c:v>6069.6389639276067</c:v>
                </c:pt>
                <c:pt idx="17">
                  <c:v>673.37641136972388</c:v>
                </c:pt>
                <c:pt idx="18">
                  <c:v>-202.68372650011662</c:v>
                </c:pt>
                <c:pt idx="19">
                  <c:v>0</c:v>
                </c:pt>
                <c:pt idx="20">
                  <c:v>7785.3661759090073</c:v>
                </c:pt>
                <c:pt idx="21">
                  <c:v>10824.087004440065</c:v>
                </c:pt>
                <c:pt idx="22">
                  <c:v>9544.7051527640742</c:v>
                </c:pt>
                <c:pt idx="23">
                  <c:v>9844.721347814555</c:v>
                </c:pt>
                <c:pt idx="24">
                  <c:v>9185.1614091685369</c:v>
                </c:pt>
                <c:pt idx="25">
                  <c:v>8731.2910046923243</c:v>
                </c:pt>
                <c:pt idx="26">
                  <c:v>9696.6634477204425</c:v>
                </c:pt>
                <c:pt idx="27">
                  <c:v>9695.6540153655769</c:v>
                </c:pt>
                <c:pt idx="28">
                  <c:v>4437.9536598179056</c:v>
                </c:pt>
                <c:pt idx="29">
                  <c:v>642.81481365766376</c:v>
                </c:pt>
                <c:pt idx="30">
                  <c:v>3885.6746103209821</c:v>
                </c:pt>
                <c:pt idx="31">
                  <c:v>8751.5990731857491</c:v>
                </c:pt>
                <c:pt idx="32">
                  <c:v>10188.751947160457</c:v>
                </c:pt>
                <c:pt idx="33">
                  <c:v>14918.21108912634</c:v>
                </c:pt>
                <c:pt idx="34">
                  <c:v>17007.482696391329</c:v>
                </c:pt>
                <c:pt idx="35">
                  <c:v>15870.564735339864</c:v>
                </c:pt>
                <c:pt idx="36">
                  <c:v>1583.6403065217751</c:v>
                </c:pt>
                <c:pt idx="37">
                  <c:v>-788.42259132181971</c:v>
                </c:pt>
                <c:pt idx="38">
                  <c:v>0</c:v>
                </c:pt>
                <c:pt idx="39">
                  <c:v>1502.8210890778139</c:v>
                </c:pt>
                <c:pt idx="40">
                  <c:v>4336.3532126533764</c:v>
                </c:pt>
                <c:pt idx="41">
                  <c:v>1812.2344008130503</c:v>
                </c:pt>
                <c:pt idx="42">
                  <c:v>1027.9820947403757</c:v>
                </c:pt>
                <c:pt idx="43">
                  <c:v>1804.7400338901207</c:v>
                </c:pt>
                <c:pt idx="44">
                  <c:v>1765.2799085014954</c:v>
                </c:pt>
                <c:pt idx="45">
                  <c:v>6229.3463470981242</c:v>
                </c:pt>
                <c:pt idx="46">
                  <c:v>1661.1726398794146</c:v>
                </c:pt>
                <c:pt idx="47">
                  <c:v>-824.64091338499054</c:v>
                </c:pt>
                <c:pt idx="48">
                  <c:v>-633.52278890038167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6814.8198119482686</c:v>
                </c:pt>
                <c:pt idx="53">
                  <c:v>6461.1720198602643</c:v>
                </c:pt>
                <c:pt idx="54">
                  <c:v>4502.9946812171956</c:v>
                </c:pt>
                <c:pt idx="55">
                  <c:v>5038.4191044733971</c:v>
                </c:pt>
                <c:pt idx="56">
                  <c:v>4858.9254777332217</c:v>
                </c:pt>
                <c:pt idx="57">
                  <c:v>4260.8425960967143</c:v>
                </c:pt>
                <c:pt idx="58">
                  <c:v>5098.9881138886076</c:v>
                </c:pt>
                <c:pt idx="59">
                  <c:v>3774.2225831575488</c:v>
                </c:pt>
                <c:pt idx="60">
                  <c:v>2482.7302524828192</c:v>
                </c:pt>
                <c:pt idx="61">
                  <c:v>2530.7847100490908</c:v>
                </c:pt>
                <c:pt idx="62">
                  <c:v>2127.609112954226</c:v>
                </c:pt>
                <c:pt idx="63">
                  <c:v>4303.8662217328374</c:v>
                </c:pt>
                <c:pt idx="64">
                  <c:v>1303.9253503661239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1561.019048762344</c:v>
                </c:pt>
                <c:pt idx="70">
                  <c:v>1815.4393495216161</c:v>
                </c:pt>
                <c:pt idx="71">
                  <c:v>1491.2165025785482</c:v>
                </c:pt>
                <c:pt idx="72">
                  <c:v>1416.3901079274951</c:v>
                </c:pt>
                <c:pt idx="73">
                  <c:v>2054.2610666831738</c:v>
                </c:pt>
                <c:pt idx="74">
                  <c:v>582.8006809262879</c:v>
                </c:pt>
                <c:pt idx="75">
                  <c:v>0</c:v>
                </c:pt>
                <c:pt idx="76">
                  <c:v>830.21104941499743</c:v>
                </c:pt>
                <c:pt idx="77">
                  <c:v>1334.3848744356123</c:v>
                </c:pt>
                <c:pt idx="78">
                  <c:v>1744.6978302373377</c:v>
                </c:pt>
                <c:pt idx="79">
                  <c:v>1372.4205753876561</c:v>
                </c:pt>
                <c:pt idx="80">
                  <c:v>2167.1190233618631</c:v>
                </c:pt>
                <c:pt idx="81">
                  <c:v>2076.009335970668</c:v>
                </c:pt>
                <c:pt idx="82">
                  <c:v>1397.8660647831193</c:v>
                </c:pt>
                <c:pt idx="83">
                  <c:v>1494.045611039601</c:v>
                </c:pt>
                <c:pt idx="84">
                  <c:v>2031.415886408043</c:v>
                </c:pt>
                <c:pt idx="85">
                  <c:v>1483.3170103409118</c:v>
                </c:pt>
                <c:pt idx="86">
                  <c:v>1770.2098487751866</c:v>
                </c:pt>
                <c:pt idx="87">
                  <c:v>2980.8093620974819</c:v>
                </c:pt>
                <c:pt idx="88">
                  <c:v>1749.4366176705569</c:v>
                </c:pt>
                <c:pt idx="89">
                  <c:v>915.63942748532338</c:v>
                </c:pt>
                <c:pt idx="90">
                  <c:v>1040.9326723476468</c:v>
                </c:pt>
                <c:pt idx="91">
                  <c:v>989.6323529780002</c:v>
                </c:pt>
                <c:pt idx="92">
                  <c:v>1411.807700783794</c:v>
                </c:pt>
                <c:pt idx="93">
                  <c:v>1577.9683260943998</c:v>
                </c:pt>
                <c:pt idx="94">
                  <c:v>1652.5582466200215</c:v>
                </c:pt>
                <c:pt idx="95">
                  <c:v>1726.1303701961165</c:v>
                </c:pt>
                <c:pt idx="96">
                  <c:v>1257.4925361799544</c:v>
                </c:pt>
                <c:pt idx="97">
                  <c:v>1299.5577979911152</c:v>
                </c:pt>
                <c:pt idx="98">
                  <c:v>1301.444613859195</c:v>
                </c:pt>
                <c:pt idx="99">
                  <c:v>1012.5212049825951</c:v>
                </c:pt>
                <c:pt idx="100">
                  <c:v>920.61756966009125</c:v>
                </c:pt>
                <c:pt idx="101">
                  <c:v>1081.8619402658417</c:v>
                </c:pt>
                <c:pt idx="102">
                  <c:v>872.79882295082348</c:v>
                </c:pt>
                <c:pt idx="103">
                  <c:v>839.0820120497583</c:v>
                </c:pt>
                <c:pt idx="104">
                  <c:v>918.50586333960086</c:v>
                </c:pt>
                <c:pt idx="105">
                  <c:v>1068.6000695785337</c:v>
                </c:pt>
                <c:pt idx="106">
                  <c:v>1158.2138330428518</c:v>
                </c:pt>
                <c:pt idx="107">
                  <c:v>1263.1837184078504</c:v>
                </c:pt>
                <c:pt idx="108">
                  <c:v>2173.3018331833659</c:v>
                </c:pt>
                <c:pt idx="109">
                  <c:v>3361.3114344676405</c:v>
                </c:pt>
                <c:pt idx="110">
                  <c:v>2897.3631923396047</c:v>
                </c:pt>
                <c:pt idx="111">
                  <c:v>2909.3758173331898</c:v>
                </c:pt>
                <c:pt idx="112">
                  <c:v>3113.060307728143</c:v>
                </c:pt>
                <c:pt idx="113">
                  <c:v>3074.0295480711693</c:v>
                </c:pt>
                <c:pt idx="114">
                  <c:v>2250.7817720353573</c:v>
                </c:pt>
                <c:pt idx="115">
                  <c:v>1722.6385007690453</c:v>
                </c:pt>
                <c:pt idx="116">
                  <c:v>1506.9925754604128</c:v>
                </c:pt>
                <c:pt idx="117">
                  <c:v>1376.9497456402328</c:v>
                </c:pt>
                <c:pt idx="118">
                  <c:v>1652.6269349742404</c:v>
                </c:pt>
                <c:pt idx="119">
                  <c:v>1432.5530535412827</c:v>
                </c:pt>
                <c:pt idx="120">
                  <c:v>1197.642873051567</c:v>
                </c:pt>
                <c:pt idx="121">
                  <c:v>-109.09871966946314</c:v>
                </c:pt>
                <c:pt idx="122">
                  <c:v>1071.5657384847959</c:v>
                </c:pt>
                <c:pt idx="123">
                  <c:v>569.46853063718868</c:v>
                </c:pt>
                <c:pt idx="124">
                  <c:v>616.02665182309261</c:v>
                </c:pt>
                <c:pt idx="125">
                  <c:v>588.30432020828505</c:v>
                </c:pt>
                <c:pt idx="126">
                  <c:v>667.32937617750554</c:v>
                </c:pt>
                <c:pt idx="127">
                  <c:v>673.78168707599093</c:v>
                </c:pt>
                <c:pt idx="128">
                  <c:v>622.8633082434211</c:v>
                </c:pt>
                <c:pt idx="129">
                  <c:v>615.39553595031566</c:v>
                </c:pt>
                <c:pt idx="130">
                  <c:v>686.96495666238673</c:v>
                </c:pt>
                <c:pt idx="131">
                  <c:v>722.16699803884887</c:v>
                </c:pt>
                <c:pt idx="132">
                  <c:v>730.43370459360494</c:v>
                </c:pt>
                <c:pt idx="133">
                  <c:v>729.66059035394301</c:v>
                </c:pt>
                <c:pt idx="134">
                  <c:v>725.68504224585524</c:v>
                </c:pt>
                <c:pt idx="135">
                  <c:v>732.01328763914705</c:v>
                </c:pt>
                <c:pt idx="136">
                  <c:v>707.68204047678205</c:v>
                </c:pt>
                <c:pt idx="137">
                  <c:v>517.00680110862527</c:v>
                </c:pt>
                <c:pt idx="138">
                  <c:v>475.80058262609333</c:v>
                </c:pt>
                <c:pt idx="139">
                  <c:v>605.53706769101461</c:v>
                </c:pt>
                <c:pt idx="140">
                  <c:v>717.51445822292374</c:v>
                </c:pt>
                <c:pt idx="141">
                  <c:v>771.52800569886131</c:v>
                </c:pt>
                <c:pt idx="142">
                  <c:v>816.84458691038935</c:v>
                </c:pt>
                <c:pt idx="143">
                  <c:v>792.65633581892905</c:v>
                </c:pt>
                <c:pt idx="144">
                  <c:v>1013.8396890938691</c:v>
                </c:pt>
                <c:pt idx="145">
                  <c:v>1066.1012353691874</c:v>
                </c:pt>
                <c:pt idx="146">
                  <c:v>1018.2345529667584</c:v>
                </c:pt>
                <c:pt idx="147">
                  <c:v>1163.5432196897036</c:v>
                </c:pt>
                <c:pt idx="148">
                  <c:v>1236.1371777247859</c:v>
                </c:pt>
                <c:pt idx="149">
                  <c:v>1431.5484867360719</c:v>
                </c:pt>
                <c:pt idx="150">
                  <c:v>1596.6345396791785</c:v>
                </c:pt>
                <c:pt idx="151">
                  <c:v>1689.2351662286871</c:v>
                </c:pt>
                <c:pt idx="152">
                  <c:v>1476.143713573719</c:v>
                </c:pt>
                <c:pt idx="153">
                  <c:v>1817.8205304826195</c:v>
                </c:pt>
                <c:pt idx="154">
                  <c:v>1736.2626801425101</c:v>
                </c:pt>
                <c:pt idx="155">
                  <c:v>2046.7012856322206</c:v>
                </c:pt>
                <c:pt idx="156">
                  <c:v>2198.2624177020639</c:v>
                </c:pt>
                <c:pt idx="157">
                  <c:v>2303.6862902756543</c:v>
                </c:pt>
                <c:pt idx="158">
                  <c:v>2638.4279470660167</c:v>
                </c:pt>
                <c:pt idx="159">
                  <c:v>2658.9321871408524</c:v>
                </c:pt>
                <c:pt idx="160">
                  <c:v>2644.1809658957991</c:v>
                </c:pt>
                <c:pt idx="161">
                  <c:v>2860.5891011567915</c:v>
                </c:pt>
                <c:pt idx="162">
                  <c:v>3165.0921488111458</c:v>
                </c:pt>
                <c:pt idx="163">
                  <c:v>3328.329144691781</c:v>
                </c:pt>
                <c:pt idx="164">
                  <c:v>5345.7501609392702</c:v>
                </c:pt>
                <c:pt idx="165">
                  <c:v>5959.3705608962737</c:v>
                </c:pt>
                <c:pt idx="166">
                  <c:v>4939.1821336096582</c:v>
                </c:pt>
                <c:pt idx="167">
                  <c:v>5307.2190360085388</c:v>
                </c:pt>
                <c:pt idx="168">
                  <c:v>5131.3879356375228</c:v>
                </c:pt>
                <c:pt idx="169">
                  <c:v>5580.5424413513047</c:v>
                </c:pt>
                <c:pt idx="170">
                  <c:v>5675.7093388583062</c:v>
                </c:pt>
                <c:pt idx="171">
                  <c:v>4236.3753592647554</c:v>
                </c:pt>
                <c:pt idx="172">
                  <c:v>2642.5250031914206</c:v>
                </c:pt>
                <c:pt idx="173">
                  <c:v>4509.9852830847412</c:v>
                </c:pt>
                <c:pt idx="174">
                  <c:v>3229.367233836982</c:v>
                </c:pt>
                <c:pt idx="175">
                  <c:v>1673.8180074145719</c:v>
                </c:pt>
                <c:pt idx="176">
                  <c:v>1246.3628775229729</c:v>
                </c:pt>
                <c:pt idx="177">
                  <c:v>1779.6890226684202</c:v>
                </c:pt>
                <c:pt idx="178">
                  <c:v>2020.2738990930991</c:v>
                </c:pt>
                <c:pt idx="179">
                  <c:v>2006.2675763047946</c:v>
                </c:pt>
                <c:pt idx="180">
                  <c:v>1874.3067959003158</c:v>
                </c:pt>
                <c:pt idx="181">
                  <c:v>1835.2677527890235</c:v>
                </c:pt>
                <c:pt idx="182">
                  <c:v>1592.7776541427997</c:v>
                </c:pt>
                <c:pt idx="183">
                  <c:v>1669.3862170917951</c:v>
                </c:pt>
                <c:pt idx="184">
                  <c:v>1949.8409066376075</c:v>
                </c:pt>
                <c:pt idx="185">
                  <c:v>1769.8936857617509</c:v>
                </c:pt>
                <c:pt idx="186">
                  <c:v>1469.1551214605802</c:v>
                </c:pt>
                <c:pt idx="187">
                  <c:v>1294.6216214497131</c:v>
                </c:pt>
                <c:pt idx="188">
                  <c:v>1393.0660195995615</c:v>
                </c:pt>
                <c:pt idx="189">
                  <c:v>1195.2272390778392</c:v>
                </c:pt>
                <c:pt idx="190">
                  <c:v>1114.9729615931544</c:v>
                </c:pt>
                <c:pt idx="191">
                  <c:v>1141.4776184860764</c:v>
                </c:pt>
                <c:pt idx="192">
                  <c:v>1149.9621323575682</c:v>
                </c:pt>
                <c:pt idx="193">
                  <c:v>1450.5316349439597</c:v>
                </c:pt>
                <c:pt idx="194">
                  <c:v>1452.7421398779122</c:v>
                </c:pt>
                <c:pt idx="195">
                  <c:v>1061.6375808944847</c:v>
                </c:pt>
                <c:pt idx="196">
                  <c:v>541.40597343071329</c:v>
                </c:pt>
                <c:pt idx="197">
                  <c:v>735.76091570159394</c:v>
                </c:pt>
                <c:pt idx="198">
                  <c:v>834.7408002983783</c:v>
                </c:pt>
                <c:pt idx="199">
                  <c:v>891.8784644194742</c:v>
                </c:pt>
                <c:pt idx="200">
                  <c:v>939.64394842212232</c:v>
                </c:pt>
                <c:pt idx="201">
                  <c:v>900.48349092527599</c:v>
                </c:pt>
                <c:pt idx="202">
                  <c:v>786.90929610243825</c:v>
                </c:pt>
                <c:pt idx="203">
                  <c:v>695.75818131647247</c:v>
                </c:pt>
                <c:pt idx="204">
                  <c:v>733.59100492275047</c:v>
                </c:pt>
                <c:pt idx="205">
                  <c:v>627.50101731448376</c:v>
                </c:pt>
                <c:pt idx="206">
                  <c:v>695.21385814553616</c:v>
                </c:pt>
                <c:pt idx="207">
                  <c:v>679.90084322395717</c:v>
                </c:pt>
                <c:pt idx="208">
                  <c:v>706.43211753449805</c:v>
                </c:pt>
                <c:pt idx="209">
                  <c:v>771.52314121778647</c:v>
                </c:pt>
                <c:pt idx="210">
                  <c:v>796.85299970515348</c:v>
                </c:pt>
                <c:pt idx="211">
                  <c:v>716.19476597384778</c:v>
                </c:pt>
                <c:pt idx="212">
                  <c:v>515.85532785155067</c:v>
                </c:pt>
                <c:pt idx="213">
                  <c:v>496.17036992332032</c:v>
                </c:pt>
                <c:pt idx="214">
                  <c:v>856.0683762291012</c:v>
                </c:pt>
                <c:pt idx="215">
                  <c:v>766.0470437264546</c:v>
                </c:pt>
                <c:pt idx="216">
                  <c:v>815.65380039005231</c:v>
                </c:pt>
                <c:pt idx="217">
                  <c:v>855.85860291183644</c:v>
                </c:pt>
                <c:pt idx="218">
                  <c:v>883.90362952275052</c:v>
                </c:pt>
                <c:pt idx="219">
                  <c:v>841.35465074384797</c:v>
                </c:pt>
                <c:pt idx="220">
                  <c:v>813.31654501203286</c:v>
                </c:pt>
                <c:pt idx="221">
                  <c:v>827.56372590645469</c:v>
                </c:pt>
                <c:pt idx="222">
                  <c:v>803.77965281180559</c:v>
                </c:pt>
                <c:pt idx="223">
                  <c:v>844.15394292682618</c:v>
                </c:pt>
                <c:pt idx="224">
                  <c:v>664.39835505336532</c:v>
                </c:pt>
                <c:pt idx="225">
                  <c:v>707.10410800008231</c:v>
                </c:pt>
                <c:pt idx="226">
                  <c:v>736.02770221722301</c:v>
                </c:pt>
                <c:pt idx="227">
                  <c:v>741.79128642448006</c:v>
                </c:pt>
                <c:pt idx="228">
                  <c:v>222.50574815783582</c:v>
                </c:pt>
                <c:pt idx="229">
                  <c:v>222.29899368349305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374.28925687720306</c:v>
                </c:pt>
                <c:pt idx="234">
                  <c:v>768.77408125337138</c:v>
                </c:pt>
                <c:pt idx="235">
                  <c:v>759.0507245976961</c:v>
                </c:pt>
                <c:pt idx="236">
                  <c:v>1173.7292062765719</c:v>
                </c:pt>
                <c:pt idx="237">
                  <c:v>1410.7977934607716</c:v>
                </c:pt>
                <c:pt idx="238">
                  <c:v>942.2318863764358</c:v>
                </c:pt>
                <c:pt idx="239">
                  <c:v>1076.8264287203854</c:v>
                </c:pt>
                <c:pt idx="240">
                  <c:v>1285.6284871591054</c:v>
                </c:pt>
                <c:pt idx="241">
                  <c:v>1671.1055678129919</c:v>
                </c:pt>
                <c:pt idx="242">
                  <c:v>612.94755066901212</c:v>
                </c:pt>
                <c:pt idx="243">
                  <c:v>2045.74373519548</c:v>
                </c:pt>
                <c:pt idx="244">
                  <c:v>2372.5932814330267</c:v>
                </c:pt>
                <c:pt idx="245">
                  <c:v>2028.9103233574081</c:v>
                </c:pt>
                <c:pt idx="246">
                  <c:v>2023.3802534118015</c:v>
                </c:pt>
                <c:pt idx="247">
                  <c:v>2072.186695959288</c:v>
                </c:pt>
                <c:pt idx="248">
                  <c:v>2373.4705354127045</c:v>
                </c:pt>
                <c:pt idx="249">
                  <c:v>2703.9784044564367</c:v>
                </c:pt>
                <c:pt idx="250">
                  <c:v>2641.2576900699346</c:v>
                </c:pt>
                <c:pt idx="251">
                  <c:v>2652.9206377736368</c:v>
                </c:pt>
                <c:pt idx="252">
                  <c:v>2591.1533566237476</c:v>
                </c:pt>
                <c:pt idx="253">
                  <c:v>1808.2015718469365</c:v>
                </c:pt>
                <c:pt idx="254">
                  <c:v>2049.387531293874</c:v>
                </c:pt>
                <c:pt idx="255">
                  <c:v>2234.4964862751071</c:v>
                </c:pt>
                <c:pt idx="256">
                  <c:v>1550.570309091755</c:v>
                </c:pt>
                <c:pt idx="257">
                  <c:v>1126.9459256289758</c:v>
                </c:pt>
                <c:pt idx="258">
                  <c:v>1259.9893237300248</c:v>
                </c:pt>
                <c:pt idx="259">
                  <c:v>717.0664868530888</c:v>
                </c:pt>
                <c:pt idx="260">
                  <c:v>-142.37751690592467</c:v>
                </c:pt>
                <c:pt idx="261">
                  <c:v>-15.102255370182148</c:v>
                </c:pt>
                <c:pt idx="262">
                  <c:v>-39.081344129804322</c:v>
                </c:pt>
                <c:pt idx="263">
                  <c:v>307.25805031445867</c:v>
                </c:pt>
                <c:pt idx="264">
                  <c:v>382.68454596024549</c:v>
                </c:pt>
                <c:pt idx="265">
                  <c:v>422.52728517248892</c:v>
                </c:pt>
                <c:pt idx="266">
                  <c:v>123.92398471552167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183.39935825243117</c:v>
                </c:pt>
                <c:pt idx="271">
                  <c:v>312.57108268276954</c:v>
                </c:pt>
                <c:pt idx="272">
                  <c:v>289.21628871752438</c:v>
                </c:pt>
                <c:pt idx="273">
                  <c:v>355.83983553498837</c:v>
                </c:pt>
                <c:pt idx="274">
                  <c:v>272.63976579306711</c:v>
                </c:pt>
                <c:pt idx="275">
                  <c:v>279.4755228346902</c:v>
                </c:pt>
                <c:pt idx="276">
                  <c:v>347.21816046126116</c:v>
                </c:pt>
                <c:pt idx="277">
                  <c:v>391.96948673133716</c:v>
                </c:pt>
                <c:pt idx="278">
                  <c:v>396.26699391263713</c:v>
                </c:pt>
                <c:pt idx="279">
                  <c:v>272.49513664670769</c:v>
                </c:pt>
                <c:pt idx="280">
                  <c:v>223.59683230455721</c:v>
                </c:pt>
                <c:pt idx="281">
                  <c:v>208.70116605009133</c:v>
                </c:pt>
                <c:pt idx="282">
                  <c:v>209.28056909589165</c:v>
                </c:pt>
                <c:pt idx="283">
                  <c:v>189.86566239075012</c:v>
                </c:pt>
                <c:pt idx="284">
                  <c:v>194.81923399590889</c:v>
                </c:pt>
                <c:pt idx="285">
                  <c:v>141.87754478466147</c:v>
                </c:pt>
                <c:pt idx="286">
                  <c:v>79.142104955610492</c:v>
                </c:pt>
                <c:pt idx="287">
                  <c:v>-24.279114597604909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119.17647439544658</c:v>
                </c:pt>
                <c:pt idx="293">
                  <c:v>195.89711563527709</c:v>
                </c:pt>
                <c:pt idx="294">
                  <c:v>177.51366993746086</c:v>
                </c:pt>
                <c:pt idx="295">
                  <c:v>189.07317718312953</c:v>
                </c:pt>
                <c:pt idx="296">
                  <c:v>195.27730698192369</c:v>
                </c:pt>
                <c:pt idx="297">
                  <c:v>177.52039602474875</c:v>
                </c:pt>
                <c:pt idx="298">
                  <c:v>170.65063781574472</c:v>
                </c:pt>
                <c:pt idx="299">
                  <c:v>157.61938993114737</c:v>
                </c:pt>
                <c:pt idx="300">
                  <c:v>189.44168497477679</c:v>
                </c:pt>
                <c:pt idx="301">
                  <c:v>192.83213708290131</c:v>
                </c:pt>
                <c:pt idx="302">
                  <c:v>200.7988454866497</c:v>
                </c:pt>
                <c:pt idx="303">
                  <c:v>216.17348285864426</c:v>
                </c:pt>
                <c:pt idx="304">
                  <c:v>535.40563279634546</c:v>
                </c:pt>
                <c:pt idx="305">
                  <c:v>536.04041670680851</c:v>
                </c:pt>
                <c:pt idx="306">
                  <c:v>674.67864430220141</c:v>
                </c:pt>
                <c:pt idx="307">
                  <c:v>-100.7750550193737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250.91349967065486</c:v>
                </c:pt>
                <c:pt idx="313">
                  <c:v>-745.4902773315597</c:v>
                </c:pt>
                <c:pt idx="314">
                  <c:v>-267.49601569555415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326.25681530823044</c:v>
                </c:pt>
                <c:pt idx="319">
                  <c:v>523.42797205204477</c:v>
                </c:pt>
                <c:pt idx="320">
                  <c:v>489.04814217046845</c:v>
                </c:pt>
                <c:pt idx="321">
                  <c:v>816.51683619819039</c:v>
                </c:pt>
                <c:pt idx="322">
                  <c:v>935.4977239169724</c:v>
                </c:pt>
                <c:pt idx="323">
                  <c:v>830.42696557014597</c:v>
                </c:pt>
                <c:pt idx="324">
                  <c:v>778.37961151915238</c:v>
                </c:pt>
                <c:pt idx="325">
                  <c:v>837.47973589178923</c:v>
                </c:pt>
                <c:pt idx="326">
                  <c:v>910.01044580536382</c:v>
                </c:pt>
                <c:pt idx="327">
                  <c:v>1003.8038849314917</c:v>
                </c:pt>
                <c:pt idx="328">
                  <c:v>1112.6221803471547</c:v>
                </c:pt>
                <c:pt idx="329">
                  <c:v>875.76674274357333</c:v>
                </c:pt>
                <c:pt idx="330">
                  <c:v>589.61909150465726</c:v>
                </c:pt>
                <c:pt idx="331">
                  <c:v>519.02792366522476</c:v>
                </c:pt>
                <c:pt idx="332">
                  <c:v>39.7684147313268</c:v>
                </c:pt>
                <c:pt idx="333">
                  <c:v>0</c:v>
                </c:pt>
                <c:pt idx="334">
                  <c:v>0</c:v>
                </c:pt>
                <c:pt idx="335">
                  <c:v>581.69305236205196</c:v>
                </c:pt>
                <c:pt idx="336">
                  <c:v>847.21161475633096</c:v>
                </c:pt>
                <c:pt idx="337">
                  <c:v>803.22487023841336</c:v>
                </c:pt>
                <c:pt idx="338">
                  <c:v>827.94663014982461</c:v>
                </c:pt>
                <c:pt idx="339">
                  <c:v>595.89438636318789</c:v>
                </c:pt>
                <c:pt idx="340">
                  <c:v>507.34910729438673</c:v>
                </c:pt>
                <c:pt idx="341">
                  <c:v>525.30237511835549</c:v>
                </c:pt>
                <c:pt idx="342">
                  <c:v>415.94222268260984</c:v>
                </c:pt>
                <c:pt idx="343">
                  <c:v>695.16674421145615</c:v>
                </c:pt>
                <c:pt idx="344">
                  <c:v>984.19351039051651</c:v>
                </c:pt>
                <c:pt idx="345">
                  <c:v>1032.0158954623294</c:v>
                </c:pt>
                <c:pt idx="346">
                  <c:v>169.89301332217315</c:v>
                </c:pt>
                <c:pt idx="347">
                  <c:v>252.47505288846142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323.74041918656241</c:v>
                </c:pt>
                <c:pt idx="355">
                  <c:v>477.66990964282678</c:v>
                </c:pt>
                <c:pt idx="356">
                  <c:v>499.63428003352021</c:v>
                </c:pt>
                <c:pt idx="357">
                  <c:v>482.32646757252178</c:v>
                </c:pt>
                <c:pt idx="358">
                  <c:v>504.56471315967104</c:v>
                </c:pt>
                <c:pt idx="359">
                  <c:v>562.70706576104521</c:v>
                </c:pt>
                <c:pt idx="360">
                  <c:v>540.8511270903698</c:v>
                </c:pt>
                <c:pt idx="361">
                  <c:v>542.28516532443143</c:v>
                </c:pt>
                <c:pt idx="362">
                  <c:v>562.02922966511812</c:v>
                </c:pt>
                <c:pt idx="363">
                  <c:v>527.31241154938323</c:v>
                </c:pt>
                <c:pt idx="364">
                  <c:v>698.74973329269267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Scaling!$AJ$2</c:f>
              <c:strCache>
                <c:ptCount val="1"/>
                <c:pt idx="0">
                  <c:v>Total Barrage flow (ML/day)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Scaling!$AD$3:$AD$367</c:f>
              <c:numCache>
                <c:formatCode>m/d/yyyy</c:formatCode>
                <c:ptCount val="365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  <c:pt idx="9">
                  <c:v>42926</c:v>
                </c:pt>
                <c:pt idx="10">
                  <c:v>42927</c:v>
                </c:pt>
                <c:pt idx="11">
                  <c:v>42928</c:v>
                </c:pt>
                <c:pt idx="12">
                  <c:v>42929</c:v>
                </c:pt>
                <c:pt idx="13">
                  <c:v>42930</c:v>
                </c:pt>
                <c:pt idx="14">
                  <c:v>42931</c:v>
                </c:pt>
                <c:pt idx="15">
                  <c:v>42932</c:v>
                </c:pt>
                <c:pt idx="16">
                  <c:v>42933</c:v>
                </c:pt>
                <c:pt idx="17">
                  <c:v>42934</c:v>
                </c:pt>
                <c:pt idx="18">
                  <c:v>42935</c:v>
                </c:pt>
                <c:pt idx="19">
                  <c:v>42936</c:v>
                </c:pt>
                <c:pt idx="20">
                  <c:v>42937</c:v>
                </c:pt>
                <c:pt idx="21">
                  <c:v>42938</c:v>
                </c:pt>
                <c:pt idx="22">
                  <c:v>42939</c:v>
                </c:pt>
                <c:pt idx="23">
                  <c:v>42940</c:v>
                </c:pt>
                <c:pt idx="24">
                  <c:v>42941</c:v>
                </c:pt>
                <c:pt idx="25">
                  <c:v>42942</c:v>
                </c:pt>
                <c:pt idx="26">
                  <c:v>42943</c:v>
                </c:pt>
                <c:pt idx="27">
                  <c:v>42944</c:v>
                </c:pt>
                <c:pt idx="28">
                  <c:v>42945</c:v>
                </c:pt>
                <c:pt idx="29">
                  <c:v>42946</c:v>
                </c:pt>
                <c:pt idx="30">
                  <c:v>42947</c:v>
                </c:pt>
                <c:pt idx="31">
                  <c:v>42948</c:v>
                </c:pt>
                <c:pt idx="32">
                  <c:v>42949</c:v>
                </c:pt>
                <c:pt idx="33">
                  <c:v>42950</c:v>
                </c:pt>
                <c:pt idx="34">
                  <c:v>42951</c:v>
                </c:pt>
                <c:pt idx="35">
                  <c:v>42952</c:v>
                </c:pt>
                <c:pt idx="36">
                  <c:v>42953</c:v>
                </c:pt>
                <c:pt idx="37">
                  <c:v>42954</c:v>
                </c:pt>
                <c:pt idx="38">
                  <c:v>42955</c:v>
                </c:pt>
                <c:pt idx="39">
                  <c:v>42956</c:v>
                </c:pt>
                <c:pt idx="40">
                  <c:v>42957</c:v>
                </c:pt>
                <c:pt idx="41">
                  <c:v>42958</c:v>
                </c:pt>
                <c:pt idx="42">
                  <c:v>42959</c:v>
                </c:pt>
                <c:pt idx="43">
                  <c:v>42960</c:v>
                </c:pt>
                <c:pt idx="44">
                  <c:v>42961</c:v>
                </c:pt>
                <c:pt idx="45">
                  <c:v>42962</c:v>
                </c:pt>
                <c:pt idx="46">
                  <c:v>42963</c:v>
                </c:pt>
                <c:pt idx="47">
                  <c:v>42964</c:v>
                </c:pt>
                <c:pt idx="48">
                  <c:v>42965</c:v>
                </c:pt>
                <c:pt idx="49">
                  <c:v>42966</c:v>
                </c:pt>
                <c:pt idx="50">
                  <c:v>42967</c:v>
                </c:pt>
                <c:pt idx="51">
                  <c:v>42968</c:v>
                </c:pt>
                <c:pt idx="52">
                  <c:v>42969</c:v>
                </c:pt>
                <c:pt idx="53">
                  <c:v>42970</c:v>
                </c:pt>
                <c:pt idx="54">
                  <c:v>42971</c:v>
                </c:pt>
                <c:pt idx="55">
                  <c:v>42972</c:v>
                </c:pt>
                <c:pt idx="56">
                  <c:v>42973</c:v>
                </c:pt>
                <c:pt idx="57">
                  <c:v>42974</c:v>
                </c:pt>
                <c:pt idx="58">
                  <c:v>42975</c:v>
                </c:pt>
                <c:pt idx="59">
                  <c:v>42976</c:v>
                </c:pt>
                <c:pt idx="60">
                  <c:v>42977</c:v>
                </c:pt>
                <c:pt idx="61">
                  <c:v>42978</c:v>
                </c:pt>
                <c:pt idx="62">
                  <c:v>42979</c:v>
                </c:pt>
                <c:pt idx="63">
                  <c:v>42980</c:v>
                </c:pt>
                <c:pt idx="64">
                  <c:v>42981</c:v>
                </c:pt>
                <c:pt idx="65">
                  <c:v>42982</c:v>
                </c:pt>
                <c:pt idx="66">
                  <c:v>42983</c:v>
                </c:pt>
                <c:pt idx="67">
                  <c:v>42984</c:v>
                </c:pt>
                <c:pt idx="68">
                  <c:v>42985</c:v>
                </c:pt>
                <c:pt idx="69">
                  <c:v>42986</c:v>
                </c:pt>
                <c:pt idx="70">
                  <c:v>42987</c:v>
                </c:pt>
                <c:pt idx="71">
                  <c:v>42988</c:v>
                </c:pt>
                <c:pt idx="72">
                  <c:v>42989</c:v>
                </c:pt>
                <c:pt idx="73">
                  <c:v>42990</c:v>
                </c:pt>
                <c:pt idx="74">
                  <c:v>42991</c:v>
                </c:pt>
                <c:pt idx="75">
                  <c:v>42992</c:v>
                </c:pt>
                <c:pt idx="76">
                  <c:v>42993</c:v>
                </c:pt>
                <c:pt idx="77">
                  <c:v>42994</c:v>
                </c:pt>
                <c:pt idx="78">
                  <c:v>42995</c:v>
                </c:pt>
                <c:pt idx="79">
                  <c:v>42996</c:v>
                </c:pt>
                <c:pt idx="80">
                  <c:v>42997</c:v>
                </c:pt>
                <c:pt idx="81">
                  <c:v>42998</c:v>
                </c:pt>
                <c:pt idx="82">
                  <c:v>42999</c:v>
                </c:pt>
                <c:pt idx="83">
                  <c:v>43000</c:v>
                </c:pt>
                <c:pt idx="84">
                  <c:v>43001</c:v>
                </c:pt>
                <c:pt idx="85">
                  <c:v>43002</c:v>
                </c:pt>
                <c:pt idx="86">
                  <c:v>43003</c:v>
                </c:pt>
                <c:pt idx="87">
                  <c:v>43004</c:v>
                </c:pt>
                <c:pt idx="88">
                  <c:v>43005</c:v>
                </c:pt>
                <c:pt idx="89">
                  <c:v>43006</c:v>
                </c:pt>
                <c:pt idx="90">
                  <c:v>43007</c:v>
                </c:pt>
                <c:pt idx="91">
                  <c:v>43008</c:v>
                </c:pt>
                <c:pt idx="92">
                  <c:v>43009</c:v>
                </c:pt>
                <c:pt idx="93">
                  <c:v>43010</c:v>
                </c:pt>
                <c:pt idx="94">
                  <c:v>43011</c:v>
                </c:pt>
                <c:pt idx="95">
                  <c:v>43012</c:v>
                </c:pt>
                <c:pt idx="96">
                  <c:v>43013</c:v>
                </c:pt>
                <c:pt idx="97">
                  <c:v>43014</c:v>
                </c:pt>
                <c:pt idx="98">
                  <c:v>43015</c:v>
                </c:pt>
                <c:pt idx="99">
                  <c:v>43016</c:v>
                </c:pt>
                <c:pt idx="100">
                  <c:v>43017</c:v>
                </c:pt>
                <c:pt idx="101">
                  <c:v>43018</c:v>
                </c:pt>
                <c:pt idx="102">
                  <c:v>43019</c:v>
                </c:pt>
                <c:pt idx="103">
                  <c:v>43020</c:v>
                </c:pt>
                <c:pt idx="104">
                  <c:v>43021</c:v>
                </c:pt>
                <c:pt idx="105">
                  <c:v>43022</c:v>
                </c:pt>
                <c:pt idx="106">
                  <c:v>43023</c:v>
                </c:pt>
                <c:pt idx="107">
                  <c:v>43024</c:v>
                </c:pt>
                <c:pt idx="108">
                  <c:v>43025</c:v>
                </c:pt>
                <c:pt idx="109">
                  <c:v>43026</c:v>
                </c:pt>
                <c:pt idx="110">
                  <c:v>43027</c:v>
                </c:pt>
                <c:pt idx="111">
                  <c:v>43028</c:v>
                </c:pt>
                <c:pt idx="112">
                  <c:v>43029</c:v>
                </c:pt>
                <c:pt idx="113">
                  <c:v>43030</c:v>
                </c:pt>
                <c:pt idx="114">
                  <c:v>43031</c:v>
                </c:pt>
                <c:pt idx="115">
                  <c:v>43032</c:v>
                </c:pt>
                <c:pt idx="116">
                  <c:v>43033</c:v>
                </c:pt>
                <c:pt idx="117">
                  <c:v>43034</c:v>
                </c:pt>
                <c:pt idx="118">
                  <c:v>43035</c:v>
                </c:pt>
                <c:pt idx="119">
                  <c:v>43036</c:v>
                </c:pt>
                <c:pt idx="120">
                  <c:v>43037</c:v>
                </c:pt>
                <c:pt idx="121">
                  <c:v>43038</c:v>
                </c:pt>
                <c:pt idx="122">
                  <c:v>43039</c:v>
                </c:pt>
                <c:pt idx="123">
                  <c:v>43040</c:v>
                </c:pt>
                <c:pt idx="124">
                  <c:v>43041</c:v>
                </c:pt>
                <c:pt idx="125">
                  <c:v>43042</c:v>
                </c:pt>
                <c:pt idx="126">
                  <c:v>43043</c:v>
                </c:pt>
                <c:pt idx="127">
                  <c:v>43044</c:v>
                </c:pt>
                <c:pt idx="128">
                  <c:v>43045</c:v>
                </c:pt>
                <c:pt idx="129">
                  <c:v>43046</c:v>
                </c:pt>
                <c:pt idx="130">
                  <c:v>43047</c:v>
                </c:pt>
                <c:pt idx="131">
                  <c:v>43048</c:v>
                </c:pt>
                <c:pt idx="132">
                  <c:v>43049</c:v>
                </c:pt>
                <c:pt idx="133">
                  <c:v>43050</c:v>
                </c:pt>
                <c:pt idx="134">
                  <c:v>43051</c:v>
                </c:pt>
                <c:pt idx="135">
                  <c:v>43052</c:v>
                </c:pt>
                <c:pt idx="136">
                  <c:v>43053</c:v>
                </c:pt>
                <c:pt idx="137">
                  <c:v>43054</c:v>
                </c:pt>
                <c:pt idx="138">
                  <c:v>43055</c:v>
                </c:pt>
                <c:pt idx="139">
                  <c:v>43056</c:v>
                </c:pt>
                <c:pt idx="140">
                  <c:v>43057</c:v>
                </c:pt>
                <c:pt idx="141">
                  <c:v>43058</c:v>
                </c:pt>
                <c:pt idx="142">
                  <c:v>43059</c:v>
                </c:pt>
                <c:pt idx="143">
                  <c:v>43060</c:v>
                </c:pt>
                <c:pt idx="144">
                  <c:v>43061</c:v>
                </c:pt>
                <c:pt idx="145">
                  <c:v>43062</c:v>
                </c:pt>
                <c:pt idx="146">
                  <c:v>43063</c:v>
                </c:pt>
                <c:pt idx="147">
                  <c:v>43064</c:v>
                </c:pt>
                <c:pt idx="148">
                  <c:v>43065</c:v>
                </c:pt>
                <c:pt idx="149">
                  <c:v>43066</c:v>
                </c:pt>
                <c:pt idx="150">
                  <c:v>43067</c:v>
                </c:pt>
                <c:pt idx="151">
                  <c:v>43068</c:v>
                </c:pt>
                <c:pt idx="152">
                  <c:v>43069</c:v>
                </c:pt>
                <c:pt idx="153">
                  <c:v>43070</c:v>
                </c:pt>
                <c:pt idx="154">
                  <c:v>43071</c:v>
                </c:pt>
                <c:pt idx="155">
                  <c:v>43072</c:v>
                </c:pt>
                <c:pt idx="156">
                  <c:v>43073</c:v>
                </c:pt>
                <c:pt idx="157">
                  <c:v>43074</c:v>
                </c:pt>
                <c:pt idx="158">
                  <c:v>43075</c:v>
                </c:pt>
                <c:pt idx="159">
                  <c:v>43076</c:v>
                </c:pt>
                <c:pt idx="160">
                  <c:v>43077</c:v>
                </c:pt>
                <c:pt idx="161">
                  <c:v>43078</c:v>
                </c:pt>
                <c:pt idx="162">
                  <c:v>43079</c:v>
                </c:pt>
                <c:pt idx="163">
                  <c:v>43080</c:v>
                </c:pt>
                <c:pt idx="164">
                  <c:v>43081</c:v>
                </c:pt>
                <c:pt idx="165">
                  <c:v>43082</c:v>
                </c:pt>
                <c:pt idx="166">
                  <c:v>43083</c:v>
                </c:pt>
                <c:pt idx="167">
                  <c:v>43084</c:v>
                </c:pt>
                <c:pt idx="168">
                  <c:v>43085</c:v>
                </c:pt>
                <c:pt idx="169">
                  <c:v>43086</c:v>
                </c:pt>
                <c:pt idx="170">
                  <c:v>43087</c:v>
                </c:pt>
                <c:pt idx="171">
                  <c:v>43088</c:v>
                </c:pt>
                <c:pt idx="172">
                  <c:v>43089</c:v>
                </c:pt>
                <c:pt idx="173">
                  <c:v>43090</c:v>
                </c:pt>
                <c:pt idx="174">
                  <c:v>43091</c:v>
                </c:pt>
                <c:pt idx="175">
                  <c:v>43092</c:v>
                </c:pt>
                <c:pt idx="176">
                  <c:v>43093</c:v>
                </c:pt>
                <c:pt idx="177">
                  <c:v>43094</c:v>
                </c:pt>
                <c:pt idx="178">
                  <c:v>43095</c:v>
                </c:pt>
                <c:pt idx="179">
                  <c:v>43096</c:v>
                </c:pt>
                <c:pt idx="180">
                  <c:v>43097</c:v>
                </c:pt>
                <c:pt idx="181">
                  <c:v>43098</c:v>
                </c:pt>
                <c:pt idx="182">
                  <c:v>43099</c:v>
                </c:pt>
                <c:pt idx="183">
                  <c:v>43100</c:v>
                </c:pt>
                <c:pt idx="184">
                  <c:v>43101</c:v>
                </c:pt>
                <c:pt idx="185">
                  <c:v>43102</c:v>
                </c:pt>
                <c:pt idx="186">
                  <c:v>43103</c:v>
                </c:pt>
                <c:pt idx="187">
                  <c:v>43104</c:v>
                </c:pt>
                <c:pt idx="188">
                  <c:v>43105</c:v>
                </c:pt>
                <c:pt idx="189">
                  <c:v>43106</c:v>
                </c:pt>
                <c:pt idx="190">
                  <c:v>43107</c:v>
                </c:pt>
                <c:pt idx="191">
                  <c:v>43108</c:v>
                </c:pt>
                <c:pt idx="192">
                  <c:v>43109</c:v>
                </c:pt>
                <c:pt idx="193">
                  <c:v>43110</c:v>
                </c:pt>
                <c:pt idx="194">
                  <c:v>43111</c:v>
                </c:pt>
                <c:pt idx="195">
                  <c:v>43112</c:v>
                </c:pt>
                <c:pt idx="196">
                  <c:v>43113</c:v>
                </c:pt>
                <c:pt idx="197">
                  <c:v>43114</c:v>
                </c:pt>
                <c:pt idx="198">
                  <c:v>43115</c:v>
                </c:pt>
                <c:pt idx="199">
                  <c:v>43116</c:v>
                </c:pt>
                <c:pt idx="200">
                  <c:v>43117</c:v>
                </c:pt>
                <c:pt idx="201">
                  <c:v>43118</c:v>
                </c:pt>
                <c:pt idx="202">
                  <c:v>43119</c:v>
                </c:pt>
                <c:pt idx="203">
                  <c:v>43120</c:v>
                </c:pt>
                <c:pt idx="204">
                  <c:v>43121</c:v>
                </c:pt>
                <c:pt idx="205">
                  <c:v>43122</c:v>
                </c:pt>
                <c:pt idx="206">
                  <c:v>43123</c:v>
                </c:pt>
                <c:pt idx="207">
                  <c:v>43124</c:v>
                </c:pt>
                <c:pt idx="208">
                  <c:v>43125</c:v>
                </c:pt>
                <c:pt idx="209">
                  <c:v>43126</c:v>
                </c:pt>
                <c:pt idx="210">
                  <c:v>43127</c:v>
                </c:pt>
                <c:pt idx="211">
                  <c:v>43128</c:v>
                </c:pt>
                <c:pt idx="212">
                  <c:v>43129</c:v>
                </c:pt>
                <c:pt idx="213">
                  <c:v>43130</c:v>
                </c:pt>
                <c:pt idx="214">
                  <c:v>43131</c:v>
                </c:pt>
                <c:pt idx="215">
                  <c:v>43132</c:v>
                </c:pt>
                <c:pt idx="216">
                  <c:v>43133</c:v>
                </c:pt>
                <c:pt idx="217">
                  <c:v>43134</c:v>
                </c:pt>
                <c:pt idx="218">
                  <c:v>43135</c:v>
                </c:pt>
                <c:pt idx="219">
                  <c:v>43136</c:v>
                </c:pt>
                <c:pt idx="220">
                  <c:v>43137</c:v>
                </c:pt>
                <c:pt idx="221">
                  <c:v>43138</c:v>
                </c:pt>
                <c:pt idx="222">
                  <c:v>43139</c:v>
                </c:pt>
                <c:pt idx="223">
                  <c:v>43140</c:v>
                </c:pt>
                <c:pt idx="224">
                  <c:v>43141</c:v>
                </c:pt>
                <c:pt idx="225">
                  <c:v>43142</c:v>
                </c:pt>
                <c:pt idx="226">
                  <c:v>43143</c:v>
                </c:pt>
                <c:pt idx="227">
                  <c:v>43144</c:v>
                </c:pt>
                <c:pt idx="228">
                  <c:v>43145</c:v>
                </c:pt>
                <c:pt idx="229">
                  <c:v>43146</c:v>
                </c:pt>
                <c:pt idx="230">
                  <c:v>43147</c:v>
                </c:pt>
                <c:pt idx="231">
                  <c:v>43148</c:v>
                </c:pt>
                <c:pt idx="232">
                  <c:v>43149</c:v>
                </c:pt>
                <c:pt idx="233">
                  <c:v>43150</c:v>
                </c:pt>
                <c:pt idx="234">
                  <c:v>43151</c:v>
                </c:pt>
                <c:pt idx="235">
                  <c:v>43152</c:v>
                </c:pt>
                <c:pt idx="236">
                  <c:v>43153</c:v>
                </c:pt>
                <c:pt idx="237">
                  <c:v>43154</c:v>
                </c:pt>
                <c:pt idx="238">
                  <c:v>43155</c:v>
                </c:pt>
                <c:pt idx="239">
                  <c:v>43156</c:v>
                </c:pt>
                <c:pt idx="240">
                  <c:v>43157</c:v>
                </c:pt>
                <c:pt idx="241">
                  <c:v>43158</c:v>
                </c:pt>
                <c:pt idx="242">
                  <c:v>43159</c:v>
                </c:pt>
                <c:pt idx="243">
                  <c:v>43160</c:v>
                </c:pt>
                <c:pt idx="244">
                  <c:v>43161</c:v>
                </c:pt>
                <c:pt idx="245">
                  <c:v>43162</c:v>
                </c:pt>
                <c:pt idx="246">
                  <c:v>43163</c:v>
                </c:pt>
                <c:pt idx="247">
                  <c:v>43164</c:v>
                </c:pt>
                <c:pt idx="248">
                  <c:v>43165</c:v>
                </c:pt>
                <c:pt idx="249">
                  <c:v>43166</c:v>
                </c:pt>
                <c:pt idx="250">
                  <c:v>43167</c:v>
                </c:pt>
                <c:pt idx="251">
                  <c:v>43168</c:v>
                </c:pt>
                <c:pt idx="252">
                  <c:v>43169</c:v>
                </c:pt>
                <c:pt idx="253">
                  <c:v>43170</c:v>
                </c:pt>
                <c:pt idx="254">
                  <c:v>43171</c:v>
                </c:pt>
                <c:pt idx="255">
                  <c:v>43172</c:v>
                </c:pt>
                <c:pt idx="256">
                  <c:v>43173</c:v>
                </c:pt>
                <c:pt idx="257">
                  <c:v>43174</c:v>
                </c:pt>
                <c:pt idx="258">
                  <c:v>43175</c:v>
                </c:pt>
                <c:pt idx="259">
                  <c:v>43176</c:v>
                </c:pt>
                <c:pt idx="260">
                  <c:v>43177</c:v>
                </c:pt>
                <c:pt idx="261">
                  <c:v>43178</c:v>
                </c:pt>
                <c:pt idx="262">
                  <c:v>43179</c:v>
                </c:pt>
                <c:pt idx="263">
                  <c:v>43180</c:v>
                </c:pt>
                <c:pt idx="264">
                  <c:v>43181</c:v>
                </c:pt>
                <c:pt idx="265">
                  <c:v>43182</c:v>
                </c:pt>
                <c:pt idx="266">
                  <c:v>43183</c:v>
                </c:pt>
                <c:pt idx="267">
                  <c:v>43184</c:v>
                </c:pt>
                <c:pt idx="268">
                  <c:v>43185</c:v>
                </c:pt>
                <c:pt idx="269">
                  <c:v>43186</c:v>
                </c:pt>
                <c:pt idx="270">
                  <c:v>43187</c:v>
                </c:pt>
                <c:pt idx="271">
                  <c:v>43188</c:v>
                </c:pt>
                <c:pt idx="272">
                  <c:v>43189</c:v>
                </c:pt>
                <c:pt idx="273">
                  <c:v>43190</c:v>
                </c:pt>
                <c:pt idx="274">
                  <c:v>43191</c:v>
                </c:pt>
                <c:pt idx="275">
                  <c:v>43192</c:v>
                </c:pt>
                <c:pt idx="276">
                  <c:v>43193</c:v>
                </c:pt>
                <c:pt idx="277">
                  <c:v>43194</c:v>
                </c:pt>
                <c:pt idx="278">
                  <c:v>43195</c:v>
                </c:pt>
                <c:pt idx="279">
                  <c:v>43196</c:v>
                </c:pt>
                <c:pt idx="280">
                  <c:v>43197</c:v>
                </c:pt>
                <c:pt idx="281">
                  <c:v>43198</c:v>
                </c:pt>
                <c:pt idx="282">
                  <c:v>43199</c:v>
                </c:pt>
                <c:pt idx="283">
                  <c:v>43200</c:v>
                </c:pt>
                <c:pt idx="284">
                  <c:v>43201</c:v>
                </c:pt>
                <c:pt idx="285">
                  <c:v>43202</c:v>
                </c:pt>
                <c:pt idx="286">
                  <c:v>43203</c:v>
                </c:pt>
                <c:pt idx="287">
                  <c:v>43204</c:v>
                </c:pt>
                <c:pt idx="288">
                  <c:v>43205</c:v>
                </c:pt>
                <c:pt idx="289">
                  <c:v>43206</c:v>
                </c:pt>
                <c:pt idx="290">
                  <c:v>43207</c:v>
                </c:pt>
                <c:pt idx="291">
                  <c:v>43208</c:v>
                </c:pt>
                <c:pt idx="292">
                  <c:v>43209</c:v>
                </c:pt>
                <c:pt idx="293">
                  <c:v>43210</c:v>
                </c:pt>
                <c:pt idx="294">
                  <c:v>43211</c:v>
                </c:pt>
                <c:pt idx="295">
                  <c:v>43212</c:v>
                </c:pt>
                <c:pt idx="296">
                  <c:v>43213</c:v>
                </c:pt>
                <c:pt idx="297">
                  <c:v>43214</c:v>
                </c:pt>
                <c:pt idx="298">
                  <c:v>43215</c:v>
                </c:pt>
                <c:pt idx="299">
                  <c:v>43216</c:v>
                </c:pt>
                <c:pt idx="300">
                  <c:v>43217</c:v>
                </c:pt>
                <c:pt idx="301">
                  <c:v>43218</c:v>
                </c:pt>
                <c:pt idx="302">
                  <c:v>43219</c:v>
                </c:pt>
                <c:pt idx="303">
                  <c:v>43220</c:v>
                </c:pt>
                <c:pt idx="304">
                  <c:v>43221</c:v>
                </c:pt>
                <c:pt idx="305">
                  <c:v>43222</c:v>
                </c:pt>
                <c:pt idx="306">
                  <c:v>43223</c:v>
                </c:pt>
                <c:pt idx="307">
                  <c:v>43224</c:v>
                </c:pt>
                <c:pt idx="308">
                  <c:v>43225</c:v>
                </c:pt>
                <c:pt idx="309">
                  <c:v>43226</c:v>
                </c:pt>
                <c:pt idx="310">
                  <c:v>43227</c:v>
                </c:pt>
                <c:pt idx="311">
                  <c:v>43228</c:v>
                </c:pt>
                <c:pt idx="312">
                  <c:v>43229</c:v>
                </c:pt>
                <c:pt idx="313">
                  <c:v>43230</c:v>
                </c:pt>
                <c:pt idx="314">
                  <c:v>43231</c:v>
                </c:pt>
                <c:pt idx="315">
                  <c:v>43232</c:v>
                </c:pt>
                <c:pt idx="316">
                  <c:v>43233</c:v>
                </c:pt>
                <c:pt idx="317">
                  <c:v>43234</c:v>
                </c:pt>
                <c:pt idx="318">
                  <c:v>43235</c:v>
                </c:pt>
                <c:pt idx="319">
                  <c:v>43236</c:v>
                </c:pt>
                <c:pt idx="320">
                  <c:v>43237</c:v>
                </c:pt>
                <c:pt idx="321">
                  <c:v>43238</c:v>
                </c:pt>
                <c:pt idx="322">
                  <c:v>43239</c:v>
                </c:pt>
                <c:pt idx="323">
                  <c:v>43240</c:v>
                </c:pt>
                <c:pt idx="324">
                  <c:v>43241</c:v>
                </c:pt>
                <c:pt idx="325">
                  <c:v>43242</c:v>
                </c:pt>
                <c:pt idx="326">
                  <c:v>43243</c:v>
                </c:pt>
                <c:pt idx="327">
                  <c:v>43244</c:v>
                </c:pt>
                <c:pt idx="328">
                  <c:v>43245</c:v>
                </c:pt>
                <c:pt idx="329">
                  <c:v>43246</c:v>
                </c:pt>
                <c:pt idx="330">
                  <c:v>43247</c:v>
                </c:pt>
                <c:pt idx="331">
                  <c:v>43248</c:v>
                </c:pt>
                <c:pt idx="332">
                  <c:v>43249</c:v>
                </c:pt>
                <c:pt idx="333">
                  <c:v>43250</c:v>
                </c:pt>
                <c:pt idx="334">
                  <c:v>43251</c:v>
                </c:pt>
                <c:pt idx="335">
                  <c:v>43252</c:v>
                </c:pt>
                <c:pt idx="336">
                  <c:v>43253</c:v>
                </c:pt>
                <c:pt idx="337">
                  <c:v>43254</c:v>
                </c:pt>
                <c:pt idx="338">
                  <c:v>43255</c:v>
                </c:pt>
                <c:pt idx="339">
                  <c:v>43256</c:v>
                </c:pt>
                <c:pt idx="340">
                  <c:v>43257</c:v>
                </c:pt>
                <c:pt idx="341">
                  <c:v>43258</c:v>
                </c:pt>
                <c:pt idx="342">
                  <c:v>43259</c:v>
                </c:pt>
                <c:pt idx="343">
                  <c:v>43260</c:v>
                </c:pt>
                <c:pt idx="344">
                  <c:v>43261</c:v>
                </c:pt>
                <c:pt idx="345">
                  <c:v>43262</c:v>
                </c:pt>
                <c:pt idx="346">
                  <c:v>43263</c:v>
                </c:pt>
                <c:pt idx="347">
                  <c:v>43264</c:v>
                </c:pt>
                <c:pt idx="348">
                  <c:v>43265</c:v>
                </c:pt>
                <c:pt idx="349">
                  <c:v>43266</c:v>
                </c:pt>
                <c:pt idx="350">
                  <c:v>43267</c:v>
                </c:pt>
                <c:pt idx="351">
                  <c:v>43268</c:v>
                </c:pt>
                <c:pt idx="352">
                  <c:v>43269</c:v>
                </c:pt>
                <c:pt idx="353">
                  <c:v>43270</c:v>
                </c:pt>
                <c:pt idx="354">
                  <c:v>43271</c:v>
                </c:pt>
                <c:pt idx="355">
                  <c:v>43272</c:v>
                </c:pt>
                <c:pt idx="356">
                  <c:v>43273</c:v>
                </c:pt>
                <c:pt idx="357">
                  <c:v>43274</c:v>
                </c:pt>
                <c:pt idx="358">
                  <c:v>43275</c:v>
                </c:pt>
                <c:pt idx="359">
                  <c:v>43276</c:v>
                </c:pt>
                <c:pt idx="360">
                  <c:v>43277</c:v>
                </c:pt>
                <c:pt idx="361">
                  <c:v>43278</c:v>
                </c:pt>
                <c:pt idx="362">
                  <c:v>43279</c:v>
                </c:pt>
                <c:pt idx="363">
                  <c:v>43280</c:v>
                </c:pt>
                <c:pt idx="364">
                  <c:v>43281</c:v>
                </c:pt>
              </c:numCache>
            </c:numRef>
          </c:cat>
          <c:val>
            <c:numRef>
              <c:f>Scaling!$AJ$3:$AJ$367</c:f>
              <c:numCache>
                <c:formatCode>0.0</c:formatCode>
                <c:ptCount val="365"/>
                <c:pt idx="0">
                  <c:v>18814.887800460758</c:v>
                </c:pt>
                <c:pt idx="1">
                  <c:v>6992.4098220744208</c:v>
                </c:pt>
                <c:pt idx="2">
                  <c:v>2279.1618333528768</c:v>
                </c:pt>
                <c:pt idx="3">
                  <c:v>1178.3309168352812</c:v>
                </c:pt>
                <c:pt idx="4">
                  <c:v>2283.8566526229288</c:v>
                </c:pt>
                <c:pt idx="5">
                  <c:v>2741.668944877033</c:v>
                </c:pt>
                <c:pt idx="6">
                  <c:v>7416.1347130467157</c:v>
                </c:pt>
                <c:pt idx="7">
                  <c:v>4586.024833106504</c:v>
                </c:pt>
                <c:pt idx="8">
                  <c:v>852.04813366460314</c:v>
                </c:pt>
                <c:pt idx="9">
                  <c:v>921.36834102195178</c:v>
                </c:pt>
                <c:pt idx="10">
                  <c:v>2851.1959865484819</c:v>
                </c:pt>
                <c:pt idx="11">
                  <c:v>4430.0599193775242</c:v>
                </c:pt>
                <c:pt idx="12">
                  <c:v>12080.240986865099</c:v>
                </c:pt>
                <c:pt idx="13">
                  <c:v>13409.859355090066</c:v>
                </c:pt>
                <c:pt idx="14">
                  <c:v>12709.983176749225</c:v>
                </c:pt>
                <c:pt idx="15">
                  <c:v>14810.991409171798</c:v>
                </c:pt>
                <c:pt idx="16">
                  <c:v>8837.5776341593883</c:v>
                </c:pt>
                <c:pt idx="17">
                  <c:v>868.76821379982118</c:v>
                </c:pt>
                <c:pt idx="18">
                  <c:v>-173.36775594509353</c:v>
                </c:pt>
                <c:pt idx="19">
                  <c:v>225.23158953553454</c:v>
                </c:pt>
                <c:pt idx="20">
                  <c:v>10569.323868341837</c:v>
                </c:pt>
                <c:pt idx="21">
                  <c:v>14257.260879404244</c:v>
                </c:pt>
                <c:pt idx="22">
                  <c:v>10751.329766048566</c:v>
                </c:pt>
                <c:pt idx="23">
                  <c:v>10403.926537974106</c:v>
                </c:pt>
                <c:pt idx="24">
                  <c:v>10300.560938938768</c:v>
                </c:pt>
                <c:pt idx="25">
                  <c:v>10673.976020392409</c:v>
                </c:pt>
                <c:pt idx="26">
                  <c:v>11636.205401646561</c:v>
                </c:pt>
                <c:pt idx="27">
                  <c:v>16016.934269539142</c:v>
                </c:pt>
                <c:pt idx="28">
                  <c:v>8605.9745312450505</c:v>
                </c:pt>
                <c:pt idx="29">
                  <c:v>1646.6449486353804</c:v>
                </c:pt>
                <c:pt idx="30">
                  <c:v>4813.6177744190663</c:v>
                </c:pt>
                <c:pt idx="31">
                  <c:v>11604.701330079266</c:v>
                </c:pt>
                <c:pt idx="32">
                  <c:v>13719.029931152036</c:v>
                </c:pt>
                <c:pt idx="33">
                  <c:v>17720.63428401835</c:v>
                </c:pt>
                <c:pt idx="34">
                  <c:v>18990.811265741264</c:v>
                </c:pt>
                <c:pt idx="35">
                  <c:v>16801.957738010155</c:v>
                </c:pt>
                <c:pt idx="36">
                  <c:v>1002.4934070590175</c:v>
                </c:pt>
                <c:pt idx="37">
                  <c:v>-1581.8464717825266</c:v>
                </c:pt>
                <c:pt idx="38">
                  <c:v>315.7020705782104</c:v>
                </c:pt>
                <c:pt idx="39">
                  <c:v>4550.9293740226149</c:v>
                </c:pt>
                <c:pt idx="40">
                  <c:v>6977.749927568424</c:v>
                </c:pt>
                <c:pt idx="41">
                  <c:v>2615.2373753938164</c:v>
                </c:pt>
                <c:pt idx="42">
                  <c:v>1027.9820947403757</c:v>
                </c:pt>
                <c:pt idx="43">
                  <c:v>1804.7400338901207</c:v>
                </c:pt>
                <c:pt idx="44">
                  <c:v>1765.2799085014954</c:v>
                </c:pt>
                <c:pt idx="45">
                  <c:v>7600.5970687644849</c:v>
                </c:pt>
                <c:pt idx="46">
                  <c:v>-225.50425127862013</c:v>
                </c:pt>
                <c:pt idx="47">
                  <c:v>-824.64091338499054</c:v>
                </c:pt>
                <c:pt idx="48">
                  <c:v>-633.52278890038167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10738.196717939099</c:v>
                </c:pt>
                <c:pt idx="53">
                  <c:v>11989.880445126364</c:v>
                </c:pt>
                <c:pt idx="54">
                  <c:v>10221.356583620938</c:v>
                </c:pt>
                <c:pt idx="55">
                  <c:v>10865.006239165927</c:v>
                </c:pt>
                <c:pt idx="56">
                  <c:v>10400.905413097516</c:v>
                </c:pt>
                <c:pt idx="57">
                  <c:v>9472.099491714227</c:v>
                </c:pt>
                <c:pt idx="58">
                  <c:v>10779.865489921183</c:v>
                </c:pt>
                <c:pt idx="59">
                  <c:v>8311.2747586848636</c:v>
                </c:pt>
                <c:pt idx="60">
                  <c:v>7860.3034714474152</c:v>
                </c:pt>
                <c:pt idx="61">
                  <c:v>7675.362731509379</c:v>
                </c:pt>
                <c:pt idx="62">
                  <c:v>5354.1786292061079</c:v>
                </c:pt>
                <c:pt idx="63">
                  <c:v>10215.093914581223</c:v>
                </c:pt>
                <c:pt idx="64">
                  <c:v>2505.2552998749816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3190.7254955513868</c:v>
                </c:pt>
                <c:pt idx="70">
                  <c:v>4114.8247817992315</c:v>
                </c:pt>
                <c:pt idx="71">
                  <c:v>3637.1522190669039</c:v>
                </c:pt>
                <c:pt idx="72">
                  <c:v>3294.0401461528186</c:v>
                </c:pt>
                <c:pt idx="73">
                  <c:v>4477.9858355831238</c:v>
                </c:pt>
                <c:pt idx="74">
                  <c:v>697.54793926381763</c:v>
                </c:pt>
                <c:pt idx="75">
                  <c:v>381.93008651320423</c:v>
                </c:pt>
                <c:pt idx="76">
                  <c:v>1986.5756704068417</c:v>
                </c:pt>
                <c:pt idx="77">
                  <c:v>3301.9611014932998</c:v>
                </c:pt>
                <c:pt idx="78">
                  <c:v>4167.5945362964567</c:v>
                </c:pt>
                <c:pt idx="79">
                  <c:v>3110.3103058639836</c:v>
                </c:pt>
                <c:pt idx="80">
                  <c:v>3078.800791605755</c:v>
                </c:pt>
                <c:pt idx="81">
                  <c:v>3573.1657667262853</c:v>
                </c:pt>
                <c:pt idx="82">
                  <c:v>3165.8966238934563</c:v>
                </c:pt>
                <c:pt idx="83">
                  <c:v>3308.0835346059011</c:v>
                </c:pt>
                <c:pt idx="84">
                  <c:v>2807.831870335021</c:v>
                </c:pt>
                <c:pt idx="85">
                  <c:v>1547.5322317544776</c:v>
                </c:pt>
                <c:pt idx="86">
                  <c:v>2166.2784823151469</c:v>
                </c:pt>
                <c:pt idx="87">
                  <c:v>3651.7535244699211</c:v>
                </c:pt>
                <c:pt idx="88">
                  <c:v>2692.7132778964296</c:v>
                </c:pt>
                <c:pt idx="89">
                  <c:v>1879.4966635195647</c:v>
                </c:pt>
                <c:pt idx="90">
                  <c:v>2044.5562460769461</c:v>
                </c:pt>
                <c:pt idx="91">
                  <c:v>2125.1375509477207</c:v>
                </c:pt>
                <c:pt idx="92">
                  <c:v>3269.9514090433277</c:v>
                </c:pt>
                <c:pt idx="93">
                  <c:v>3781.5490271310305</c:v>
                </c:pt>
                <c:pt idx="94">
                  <c:v>3876.7461219856878</c:v>
                </c:pt>
                <c:pt idx="95">
                  <c:v>3934.1518176070081</c:v>
                </c:pt>
                <c:pt idx="96">
                  <c:v>3140.7175476668485</c:v>
                </c:pt>
                <c:pt idx="97">
                  <c:v>3690.2887383732395</c:v>
                </c:pt>
                <c:pt idx="98">
                  <c:v>3581.7392728038812</c:v>
                </c:pt>
                <c:pt idx="99">
                  <c:v>2491.8628865209903</c:v>
                </c:pt>
                <c:pt idx="100">
                  <c:v>2402.2991172946931</c:v>
                </c:pt>
                <c:pt idx="101">
                  <c:v>2662.0089784370211</c:v>
                </c:pt>
                <c:pt idx="102">
                  <c:v>1753.0098496674364</c:v>
                </c:pt>
                <c:pt idx="103">
                  <c:v>1584.6521875356793</c:v>
                </c:pt>
                <c:pt idx="104">
                  <c:v>1977.5420684034905</c:v>
                </c:pt>
                <c:pt idx="105">
                  <c:v>2539.7148975277814</c:v>
                </c:pt>
                <c:pt idx="106">
                  <c:v>2828.9812933551193</c:v>
                </c:pt>
                <c:pt idx="107">
                  <c:v>3013.562294011389</c:v>
                </c:pt>
                <c:pt idx="108">
                  <c:v>4389.7560815524348</c:v>
                </c:pt>
                <c:pt idx="109">
                  <c:v>5832.7532631791109</c:v>
                </c:pt>
                <c:pt idx="110">
                  <c:v>4662.231968781427</c:v>
                </c:pt>
                <c:pt idx="111">
                  <c:v>5026.0029862994488</c:v>
                </c:pt>
                <c:pt idx="112">
                  <c:v>5201.6733885812027</c:v>
                </c:pt>
                <c:pt idx="113">
                  <c:v>5126.8061714145915</c:v>
                </c:pt>
                <c:pt idx="114">
                  <c:v>4268.0018071493732</c:v>
                </c:pt>
                <c:pt idx="115">
                  <c:v>3504.9333360001583</c:v>
                </c:pt>
                <c:pt idx="116">
                  <c:v>2996.1377212029274</c:v>
                </c:pt>
                <c:pt idx="117">
                  <c:v>2807.0400089701561</c:v>
                </c:pt>
                <c:pt idx="118">
                  <c:v>3153.7771854581679</c:v>
                </c:pt>
                <c:pt idx="119">
                  <c:v>2244.682564372868</c:v>
                </c:pt>
                <c:pt idx="120">
                  <c:v>1456.3084312150067</c:v>
                </c:pt>
                <c:pt idx="121">
                  <c:v>-354.33598962076803</c:v>
                </c:pt>
                <c:pt idx="122">
                  <c:v>1568.2810325842709</c:v>
                </c:pt>
                <c:pt idx="123">
                  <c:v>838.8430118083304</c:v>
                </c:pt>
                <c:pt idx="124">
                  <c:v>1102.6011005579098</c:v>
                </c:pt>
                <c:pt idx="125">
                  <c:v>1176.0691665023787</c:v>
                </c:pt>
                <c:pt idx="126">
                  <c:v>1363.1970074168667</c:v>
                </c:pt>
                <c:pt idx="127">
                  <c:v>1369.6301613347603</c:v>
                </c:pt>
                <c:pt idx="128">
                  <c:v>1242.8503601209445</c:v>
                </c:pt>
                <c:pt idx="129">
                  <c:v>1234.5722148189334</c:v>
                </c:pt>
                <c:pt idx="130">
                  <c:v>1347.4003491589119</c:v>
                </c:pt>
                <c:pt idx="131">
                  <c:v>1383.0541769368392</c:v>
                </c:pt>
                <c:pt idx="132">
                  <c:v>1387.1131434272986</c:v>
                </c:pt>
                <c:pt idx="133">
                  <c:v>1363.3283517325176</c:v>
                </c:pt>
                <c:pt idx="134">
                  <c:v>1363.2398804171739</c:v>
                </c:pt>
                <c:pt idx="135">
                  <c:v>1383.9475126878474</c:v>
                </c:pt>
                <c:pt idx="136">
                  <c:v>1346.407218096751</c:v>
                </c:pt>
                <c:pt idx="137">
                  <c:v>1024.9092264063302</c:v>
                </c:pt>
                <c:pt idx="138">
                  <c:v>798.09924576839126</c:v>
                </c:pt>
                <c:pt idx="139">
                  <c:v>885.49817707267823</c:v>
                </c:pt>
                <c:pt idx="140">
                  <c:v>1292.080758988858</c:v>
                </c:pt>
                <c:pt idx="141">
                  <c:v>1524.5521578544844</c:v>
                </c:pt>
                <c:pt idx="142">
                  <c:v>1610.176896599465</c:v>
                </c:pt>
                <c:pt idx="143">
                  <c:v>1564.2738042923224</c:v>
                </c:pt>
                <c:pt idx="144">
                  <c:v>1941.0663781653273</c:v>
                </c:pt>
                <c:pt idx="145">
                  <c:v>2019.3116022872664</c:v>
                </c:pt>
                <c:pt idx="146">
                  <c:v>1919.7387842103412</c:v>
                </c:pt>
                <c:pt idx="147">
                  <c:v>2256.8638668682825</c:v>
                </c:pt>
                <c:pt idx="148">
                  <c:v>2498.0494820062945</c:v>
                </c:pt>
                <c:pt idx="149">
                  <c:v>2851.1354174269136</c:v>
                </c:pt>
                <c:pt idx="150">
                  <c:v>3145.9772992326971</c:v>
                </c:pt>
                <c:pt idx="151">
                  <c:v>3039.0808470202282</c:v>
                </c:pt>
                <c:pt idx="152">
                  <c:v>2545.4168949326668</c:v>
                </c:pt>
                <c:pt idx="153">
                  <c:v>3329.0026626600848</c:v>
                </c:pt>
                <c:pt idx="154">
                  <c:v>2531.5178334374295</c:v>
                </c:pt>
                <c:pt idx="155">
                  <c:v>2547.2174760617286</c:v>
                </c:pt>
                <c:pt idx="156">
                  <c:v>2742.3768655073191</c:v>
                </c:pt>
                <c:pt idx="157">
                  <c:v>4026.890067469581</c:v>
                </c:pt>
                <c:pt idx="158">
                  <c:v>6037.8152196267856</c:v>
                </c:pt>
                <c:pt idx="159">
                  <c:v>6430.5230287773538</c:v>
                </c:pt>
                <c:pt idx="160">
                  <c:v>6340.5092837757666</c:v>
                </c:pt>
                <c:pt idx="161">
                  <c:v>6827.0346480889857</c:v>
                </c:pt>
                <c:pt idx="162">
                  <c:v>7669.8910570021872</c:v>
                </c:pt>
                <c:pt idx="163">
                  <c:v>7951.7353753384896</c:v>
                </c:pt>
                <c:pt idx="164">
                  <c:v>10894.432354324472</c:v>
                </c:pt>
                <c:pt idx="165">
                  <c:v>13229.095298364275</c:v>
                </c:pt>
                <c:pt idx="166">
                  <c:v>12058.391860017618</c:v>
                </c:pt>
                <c:pt idx="167">
                  <c:v>13215.010547835313</c:v>
                </c:pt>
                <c:pt idx="168">
                  <c:v>12869.538475851154</c:v>
                </c:pt>
                <c:pt idx="169">
                  <c:v>13931.095978590954</c:v>
                </c:pt>
                <c:pt idx="170">
                  <c:v>15702.357869033935</c:v>
                </c:pt>
                <c:pt idx="171">
                  <c:v>11140.429812355465</c:v>
                </c:pt>
                <c:pt idx="172">
                  <c:v>7676.9957810457599</c:v>
                </c:pt>
                <c:pt idx="173">
                  <c:v>9776.4110468530234</c:v>
                </c:pt>
                <c:pt idx="174">
                  <c:v>9156.2048734917989</c:v>
                </c:pt>
                <c:pt idx="175">
                  <c:v>5651.2300319863925</c:v>
                </c:pt>
                <c:pt idx="176">
                  <c:v>3694.0204484402857</c:v>
                </c:pt>
                <c:pt idx="177">
                  <c:v>4962.4856317356844</c:v>
                </c:pt>
                <c:pt idx="178">
                  <c:v>5327.4921489980134</c:v>
                </c:pt>
                <c:pt idx="179">
                  <c:v>5229.8692194630466</c:v>
                </c:pt>
                <c:pt idx="180">
                  <c:v>4984.279641518453</c:v>
                </c:pt>
                <c:pt idx="181">
                  <c:v>4906.1933327285487</c:v>
                </c:pt>
                <c:pt idx="182">
                  <c:v>4094.6093906351157</c:v>
                </c:pt>
                <c:pt idx="183">
                  <c:v>4644.8053239851015</c:v>
                </c:pt>
                <c:pt idx="184">
                  <c:v>5522.4995878136215</c:v>
                </c:pt>
                <c:pt idx="185">
                  <c:v>4922.3557193729112</c:v>
                </c:pt>
                <c:pt idx="186">
                  <c:v>4318.9446630082948</c:v>
                </c:pt>
                <c:pt idx="187">
                  <c:v>3752.0765518797089</c:v>
                </c:pt>
                <c:pt idx="188">
                  <c:v>4100.6871368340035</c:v>
                </c:pt>
                <c:pt idx="189">
                  <c:v>3200.8232275097716</c:v>
                </c:pt>
                <c:pt idx="190">
                  <c:v>3096.756964092046</c:v>
                </c:pt>
                <c:pt idx="191">
                  <c:v>3144.1095774166938</c:v>
                </c:pt>
                <c:pt idx="192">
                  <c:v>3077.2188981722602</c:v>
                </c:pt>
                <c:pt idx="193">
                  <c:v>3619.1479552386591</c:v>
                </c:pt>
                <c:pt idx="194">
                  <c:v>3596.7458732378791</c:v>
                </c:pt>
                <c:pt idx="195">
                  <c:v>2570.6935579103397</c:v>
                </c:pt>
                <c:pt idx="196">
                  <c:v>1280.5448846562817</c:v>
                </c:pt>
                <c:pt idx="197">
                  <c:v>1885.6384456116489</c:v>
                </c:pt>
                <c:pt idx="198">
                  <c:v>2098.8938820419157</c:v>
                </c:pt>
                <c:pt idx="199">
                  <c:v>2234.7148916736519</c:v>
                </c:pt>
                <c:pt idx="200">
                  <c:v>2317.0523925781181</c:v>
                </c:pt>
                <c:pt idx="201">
                  <c:v>2190.9254003768042</c:v>
                </c:pt>
                <c:pt idx="202">
                  <c:v>1933.3268685103392</c:v>
                </c:pt>
                <c:pt idx="203">
                  <c:v>1707.1232278463494</c:v>
                </c:pt>
                <c:pt idx="204">
                  <c:v>1803.0112378367453</c:v>
                </c:pt>
                <c:pt idx="205">
                  <c:v>1480.5799707157319</c:v>
                </c:pt>
                <c:pt idx="206">
                  <c:v>1679.5453159661834</c:v>
                </c:pt>
                <c:pt idx="207">
                  <c:v>1645.7564236668959</c:v>
                </c:pt>
                <c:pt idx="208">
                  <c:v>1689.1729966323937</c:v>
                </c:pt>
                <c:pt idx="209">
                  <c:v>1857.2696744646414</c:v>
                </c:pt>
                <c:pt idx="210">
                  <c:v>1894.1471055890936</c:v>
                </c:pt>
                <c:pt idx="211">
                  <c:v>1682.4784063979907</c:v>
                </c:pt>
                <c:pt idx="212">
                  <c:v>1340.4527449156881</c:v>
                </c:pt>
                <c:pt idx="213">
                  <c:v>1421.0822946666335</c:v>
                </c:pt>
                <c:pt idx="214">
                  <c:v>1979.8835450666872</c:v>
                </c:pt>
                <c:pt idx="215">
                  <c:v>1632.6343113536932</c:v>
                </c:pt>
                <c:pt idx="216">
                  <c:v>1686.1427390938206</c:v>
                </c:pt>
                <c:pt idx="217">
                  <c:v>1736.6109519470381</c:v>
                </c:pt>
                <c:pt idx="218">
                  <c:v>1763.6326627646031</c:v>
                </c:pt>
                <c:pt idx="219">
                  <c:v>1662.8598970292278</c:v>
                </c:pt>
                <c:pt idx="220">
                  <c:v>1600.5534580969938</c:v>
                </c:pt>
                <c:pt idx="221">
                  <c:v>1621.5072595876466</c:v>
                </c:pt>
                <c:pt idx="222">
                  <c:v>1579.05453195576</c:v>
                </c:pt>
                <c:pt idx="223">
                  <c:v>1670.0978686368144</c:v>
                </c:pt>
                <c:pt idx="224">
                  <c:v>1304.1542084755677</c:v>
                </c:pt>
                <c:pt idx="225">
                  <c:v>1422.1343152833024</c:v>
                </c:pt>
                <c:pt idx="226">
                  <c:v>1454.1288999173053</c:v>
                </c:pt>
                <c:pt idx="227">
                  <c:v>1450.3672369800483</c:v>
                </c:pt>
                <c:pt idx="228">
                  <c:v>340.0373024648548</c:v>
                </c:pt>
                <c:pt idx="229">
                  <c:v>507.6629335172359</c:v>
                </c:pt>
                <c:pt idx="230">
                  <c:v>295.7946381559442</c:v>
                </c:pt>
                <c:pt idx="231">
                  <c:v>341.27310754931568</c:v>
                </c:pt>
                <c:pt idx="232">
                  <c:v>353.67497317780084</c:v>
                </c:pt>
                <c:pt idx="233">
                  <c:v>716.50545852703772</c:v>
                </c:pt>
                <c:pt idx="234">
                  <c:v>1407.8148844478324</c:v>
                </c:pt>
                <c:pt idx="235">
                  <c:v>1504.1682639532141</c:v>
                </c:pt>
                <c:pt idx="236">
                  <c:v>1961.2423427950064</c:v>
                </c:pt>
                <c:pt idx="237">
                  <c:v>2198.0598914252032</c:v>
                </c:pt>
                <c:pt idx="238">
                  <c:v>1505.2047779245565</c:v>
                </c:pt>
                <c:pt idx="239">
                  <c:v>1757.9368183514828</c:v>
                </c:pt>
                <c:pt idx="240">
                  <c:v>2059.4863134884154</c:v>
                </c:pt>
                <c:pt idx="241">
                  <c:v>2452.6036924572154</c:v>
                </c:pt>
                <c:pt idx="242">
                  <c:v>885.49614021306161</c:v>
                </c:pt>
                <c:pt idx="243">
                  <c:v>3557.8398513925013</c:v>
                </c:pt>
                <c:pt idx="244">
                  <c:v>4119.2825266494729</c:v>
                </c:pt>
                <c:pt idx="245">
                  <c:v>3460.9294403360236</c:v>
                </c:pt>
                <c:pt idx="246">
                  <c:v>3652.6474325390318</c:v>
                </c:pt>
                <c:pt idx="247">
                  <c:v>3643.4401286517887</c:v>
                </c:pt>
                <c:pt idx="248">
                  <c:v>4239.9250318740633</c:v>
                </c:pt>
                <c:pt idx="249">
                  <c:v>4734.9644519249259</c:v>
                </c:pt>
                <c:pt idx="250">
                  <c:v>4687.2425200479911</c:v>
                </c:pt>
                <c:pt idx="251">
                  <c:v>4684.628146014029</c:v>
                </c:pt>
                <c:pt idx="252">
                  <c:v>4533.5026715376116</c:v>
                </c:pt>
                <c:pt idx="253">
                  <c:v>3342.7462800318317</c:v>
                </c:pt>
                <c:pt idx="254">
                  <c:v>3792.5236622976468</c:v>
                </c:pt>
                <c:pt idx="255">
                  <c:v>4030.8059396187227</c:v>
                </c:pt>
                <c:pt idx="256">
                  <c:v>2956.4664585393739</c:v>
                </c:pt>
                <c:pt idx="257">
                  <c:v>2271.5102197358538</c:v>
                </c:pt>
                <c:pt idx="258">
                  <c:v>2492.8324253102969</c:v>
                </c:pt>
                <c:pt idx="259">
                  <c:v>1813.5137913909161</c:v>
                </c:pt>
                <c:pt idx="260">
                  <c:v>-764.6105967054043</c:v>
                </c:pt>
                <c:pt idx="261">
                  <c:v>-135.53691321256716</c:v>
                </c:pt>
                <c:pt idx="262">
                  <c:v>50.912224539079887</c:v>
                </c:pt>
                <c:pt idx="263">
                  <c:v>802.90677911416969</c:v>
                </c:pt>
                <c:pt idx="264">
                  <c:v>1312.291560569581</c:v>
                </c:pt>
                <c:pt idx="265">
                  <c:v>1666.0169517320464</c:v>
                </c:pt>
                <c:pt idx="266">
                  <c:v>805.37670127249555</c:v>
                </c:pt>
                <c:pt idx="267">
                  <c:v>-416.48995955011412</c:v>
                </c:pt>
                <c:pt idx="268">
                  <c:v>-70.069787154353847</c:v>
                </c:pt>
                <c:pt idx="269">
                  <c:v>533.66086572743598</c:v>
                </c:pt>
                <c:pt idx="270">
                  <c:v>808.48880831021302</c:v>
                </c:pt>
                <c:pt idx="271">
                  <c:v>1147.2418262268861</c:v>
                </c:pt>
                <c:pt idx="272">
                  <c:v>698.1306675107902</c:v>
                </c:pt>
                <c:pt idx="273">
                  <c:v>806.97065622768537</c:v>
                </c:pt>
                <c:pt idx="274">
                  <c:v>473.91004993235009</c:v>
                </c:pt>
                <c:pt idx="275">
                  <c:v>404.62630214386684</c:v>
                </c:pt>
                <c:pt idx="276">
                  <c:v>556.88829491620118</c:v>
                </c:pt>
                <c:pt idx="277">
                  <c:v>660.48489103580607</c:v>
                </c:pt>
                <c:pt idx="278">
                  <c:v>665.5704076724312</c:v>
                </c:pt>
                <c:pt idx="279">
                  <c:v>756.14777805578296</c:v>
                </c:pt>
                <c:pt idx="280">
                  <c:v>858.67070002721948</c:v>
                </c:pt>
                <c:pt idx="281">
                  <c:v>778.96406003121433</c:v>
                </c:pt>
                <c:pt idx="282">
                  <c:v>781.91906437483226</c:v>
                </c:pt>
                <c:pt idx="283">
                  <c:v>692.56142054329393</c:v>
                </c:pt>
                <c:pt idx="284">
                  <c:v>735.95839742840963</c:v>
                </c:pt>
                <c:pt idx="285">
                  <c:v>412.07385611861991</c:v>
                </c:pt>
                <c:pt idx="286">
                  <c:v>74.166321620118879</c:v>
                </c:pt>
                <c:pt idx="287">
                  <c:v>-202.17767820579161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447.0569999344084</c:v>
                </c:pt>
                <c:pt idx="293">
                  <c:v>748.61653609897621</c:v>
                </c:pt>
                <c:pt idx="294">
                  <c:v>672.55337223352331</c:v>
                </c:pt>
                <c:pt idx="295">
                  <c:v>732.00289917946657</c:v>
                </c:pt>
                <c:pt idx="296">
                  <c:v>743.41066587198134</c:v>
                </c:pt>
                <c:pt idx="297">
                  <c:v>663.12590232022421</c:v>
                </c:pt>
                <c:pt idx="298">
                  <c:v>641.86265444535582</c:v>
                </c:pt>
                <c:pt idx="299">
                  <c:v>622.7038235610936</c:v>
                </c:pt>
                <c:pt idx="300">
                  <c:v>764.16369560628823</c:v>
                </c:pt>
                <c:pt idx="301">
                  <c:v>775.65857072778306</c:v>
                </c:pt>
                <c:pt idx="302">
                  <c:v>812.78492288646544</c:v>
                </c:pt>
                <c:pt idx="303">
                  <c:v>838.38790004007569</c:v>
                </c:pt>
                <c:pt idx="304">
                  <c:v>2042.7261270722765</c:v>
                </c:pt>
                <c:pt idx="305">
                  <c:v>1989.9680530498704</c:v>
                </c:pt>
                <c:pt idx="306">
                  <c:v>1105.1509513674623</c:v>
                </c:pt>
                <c:pt idx="307">
                  <c:v>-303.59388906414392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250.91349967065486</c:v>
                </c:pt>
                <c:pt idx="313">
                  <c:v>-745.4902773315597</c:v>
                </c:pt>
                <c:pt idx="314">
                  <c:v>-267.49601569555415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1290.9330682168916</c:v>
                </c:pt>
                <c:pt idx="319">
                  <c:v>1588.267226399083</c:v>
                </c:pt>
                <c:pt idx="320">
                  <c:v>1503.9608828114183</c:v>
                </c:pt>
                <c:pt idx="321">
                  <c:v>1522.7134570485312</c:v>
                </c:pt>
                <c:pt idx="322">
                  <c:v>1465.6516528419565</c:v>
                </c:pt>
                <c:pt idx="323">
                  <c:v>1337.0072742542768</c:v>
                </c:pt>
                <c:pt idx="324">
                  <c:v>1074.9434368815473</c:v>
                </c:pt>
                <c:pt idx="325">
                  <c:v>1365.1177554606707</c:v>
                </c:pt>
                <c:pt idx="326">
                  <c:v>1541.1582750385023</c:v>
                </c:pt>
                <c:pt idx="327">
                  <c:v>1721.1757013672443</c:v>
                </c:pt>
                <c:pt idx="328">
                  <c:v>2479.4962743578735</c:v>
                </c:pt>
                <c:pt idx="329">
                  <c:v>2746.258209873351</c:v>
                </c:pt>
                <c:pt idx="330">
                  <c:v>2222.3731498227012</c:v>
                </c:pt>
                <c:pt idx="331">
                  <c:v>1622.18915130452</c:v>
                </c:pt>
                <c:pt idx="332">
                  <c:v>-206.51776934759087</c:v>
                </c:pt>
                <c:pt idx="333">
                  <c:v>0</c:v>
                </c:pt>
                <c:pt idx="334">
                  <c:v>0</c:v>
                </c:pt>
                <c:pt idx="335">
                  <c:v>581.69305236205196</c:v>
                </c:pt>
                <c:pt idx="336">
                  <c:v>847.21161475633096</c:v>
                </c:pt>
                <c:pt idx="337">
                  <c:v>803.22487023841336</c:v>
                </c:pt>
                <c:pt idx="338">
                  <c:v>827.94663014982461</c:v>
                </c:pt>
                <c:pt idx="339">
                  <c:v>1507.2053413661642</c:v>
                </c:pt>
                <c:pt idx="340">
                  <c:v>1983.7663232591558</c:v>
                </c:pt>
                <c:pt idx="341">
                  <c:v>1837.919070699942</c:v>
                </c:pt>
                <c:pt idx="342">
                  <c:v>1485.1626999162352</c:v>
                </c:pt>
                <c:pt idx="343">
                  <c:v>1088.5511383429832</c:v>
                </c:pt>
                <c:pt idx="344">
                  <c:v>984.19351039051651</c:v>
                </c:pt>
                <c:pt idx="345">
                  <c:v>1032.0158954623294</c:v>
                </c:pt>
                <c:pt idx="346">
                  <c:v>169.89301332217315</c:v>
                </c:pt>
                <c:pt idx="347">
                  <c:v>252.47505288846142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1235.724577504636</c:v>
                </c:pt>
                <c:pt idx="355">
                  <c:v>1870.7169000408987</c:v>
                </c:pt>
                <c:pt idx="356">
                  <c:v>1925.8139796517671</c:v>
                </c:pt>
                <c:pt idx="357">
                  <c:v>1825.8420570010935</c:v>
                </c:pt>
                <c:pt idx="358">
                  <c:v>2004.664313352012</c:v>
                </c:pt>
                <c:pt idx="359">
                  <c:v>2204.2097226182073</c:v>
                </c:pt>
                <c:pt idx="360">
                  <c:v>2108.1314490474915</c:v>
                </c:pt>
                <c:pt idx="361">
                  <c:v>2087.0395807905347</c:v>
                </c:pt>
                <c:pt idx="362">
                  <c:v>2117.2484750582439</c:v>
                </c:pt>
                <c:pt idx="363">
                  <c:v>1701.4341776856058</c:v>
                </c:pt>
                <c:pt idx="364">
                  <c:v>1123.4658318949257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5945568"/>
        <c:axId val="995945960"/>
      </c:lineChart>
      <c:dateAx>
        <c:axId val="9959455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945960"/>
        <c:crosses val="autoZero"/>
        <c:auto val="1"/>
        <c:lblOffset val="100"/>
        <c:baseTimeUnit val="days"/>
      </c:dateAx>
      <c:valAx>
        <c:axId val="99594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94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Dont Factor Negs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Scaling!$AN$2</c:f>
              <c:strCache>
                <c:ptCount val="1"/>
                <c:pt idx="0">
                  <c:v>Goolwa flow (ML/day)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Scaling!$AM$4:$AM$368</c:f>
              <c:numCache>
                <c:formatCode>m/d/yyyy</c:formatCode>
                <c:ptCount val="365"/>
                <c:pt idx="0">
                  <c:v>42918</c:v>
                </c:pt>
                <c:pt idx="1">
                  <c:v>42919</c:v>
                </c:pt>
                <c:pt idx="2">
                  <c:v>42920</c:v>
                </c:pt>
                <c:pt idx="3">
                  <c:v>42921</c:v>
                </c:pt>
                <c:pt idx="4">
                  <c:v>42922</c:v>
                </c:pt>
                <c:pt idx="5">
                  <c:v>42923</c:v>
                </c:pt>
                <c:pt idx="6">
                  <c:v>42924</c:v>
                </c:pt>
                <c:pt idx="7">
                  <c:v>42925</c:v>
                </c:pt>
                <c:pt idx="8">
                  <c:v>42926</c:v>
                </c:pt>
                <c:pt idx="9">
                  <c:v>42927</c:v>
                </c:pt>
                <c:pt idx="10">
                  <c:v>42928</c:v>
                </c:pt>
                <c:pt idx="11">
                  <c:v>42929</c:v>
                </c:pt>
                <c:pt idx="12">
                  <c:v>42930</c:v>
                </c:pt>
                <c:pt idx="13">
                  <c:v>42931</c:v>
                </c:pt>
                <c:pt idx="14">
                  <c:v>42932</c:v>
                </c:pt>
                <c:pt idx="15">
                  <c:v>42933</c:v>
                </c:pt>
                <c:pt idx="16">
                  <c:v>42934</c:v>
                </c:pt>
                <c:pt idx="17">
                  <c:v>42935</c:v>
                </c:pt>
                <c:pt idx="18">
                  <c:v>42936</c:v>
                </c:pt>
                <c:pt idx="19">
                  <c:v>42937</c:v>
                </c:pt>
                <c:pt idx="20">
                  <c:v>42938</c:v>
                </c:pt>
                <c:pt idx="21">
                  <c:v>42939</c:v>
                </c:pt>
                <c:pt idx="22">
                  <c:v>42940</c:v>
                </c:pt>
                <c:pt idx="23">
                  <c:v>42941</c:v>
                </c:pt>
                <c:pt idx="24">
                  <c:v>42942</c:v>
                </c:pt>
                <c:pt idx="25">
                  <c:v>42943</c:v>
                </c:pt>
                <c:pt idx="26">
                  <c:v>42944</c:v>
                </c:pt>
                <c:pt idx="27">
                  <c:v>42945</c:v>
                </c:pt>
                <c:pt idx="28">
                  <c:v>42946</c:v>
                </c:pt>
                <c:pt idx="29">
                  <c:v>42947</c:v>
                </c:pt>
                <c:pt idx="30">
                  <c:v>42948</c:v>
                </c:pt>
                <c:pt idx="31">
                  <c:v>42949</c:v>
                </c:pt>
                <c:pt idx="32">
                  <c:v>42950</c:v>
                </c:pt>
                <c:pt idx="33">
                  <c:v>42951</c:v>
                </c:pt>
                <c:pt idx="34">
                  <c:v>42952</c:v>
                </c:pt>
                <c:pt idx="35">
                  <c:v>42953</c:v>
                </c:pt>
                <c:pt idx="36">
                  <c:v>42954</c:v>
                </c:pt>
                <c:pt idx="37">
                  <c:v>42955</c:v>
                </c:pt>
                <c:pt idx="38">
                  <c:v>42956</c:v>
                </c:pt>
                <c:pt idx="39">
                  <c:v>42957</c:v>
                </c:pt>
                <c:pt idx="40">
                  <c:v>42958</c:v>
                </c:pt>
                <c:pt idx="41">
                  <c:v>42959</c:v>
                </c:pt>
                <c:pt idx="42">
                  <c:v>42960</c:v>
                </c:pt>
                <c:pt idx="43">
                  <c:v>42961</c:v>
                </c:pt>
                <c:pt idx="44">
                  <c:v>42962</c:v>
                </c:pt>
                <c:pt idx="45">
                  <c:v>42963</c:v>
                </c:pt>
                <c:pt idx="46">
                  <c:v>42964</c:v>
                </c:pt>
                <c:pt idx="47">
                  <c:v>42965</c:v>
                </c:pt>
                <c:pt idx="48">
                  <c:v>42966</c:v>
                </c:pt>
                <c:pt idx="49">
                  <c:v>42967</c:v>
                </c:pt>
                <c:pt idx="50">
                  <c:v>42968</c:v>
                </c:pt>
                <c:pt idx="51">
                  <c:v>42969</c:v>
                </c:pt>
                <c:pt idx="52">
                  <c:v>42970</c:v>
                </c:pt>
                <c:pt idx="53">
                  <c:v>42971</c:v>
                </c:pt>
                <c:pt idx="54">
                  <c:v>42972</c:v>
                </c:pt>
                <c:pt idx="55">
                  <c:v>42973</c:v>
                </c:pt>
                <c:pt idx="56">
                  <c:v>42974</c:v>
                </c:pt>
                <c:pt idx="57">
                  <c:v>42975</c:v>
                </c:pt>
                <c:pt idx="58">
                  <c:v>42976</c:v>
                </c:pt>
                <c:pt idx="59">
                  <c:v>42977</c:v>
                </c:pt>
                <c:pt idx="60">
                  <c:v>42978</c:v>
                </c:pt>
                <c:pt idx="61">
                  <c:v>42979</c:v>
                </c:pt>
                <c:pt idx="62">
                  <c:v>42980</c:v>
                </c:pt>
                <c:pt idx="63">
                  <c:v>42981</c:v>
                </c:pt>
                <c:pt idx="64">
                  <c:v>42982</c:v>
                </c:pt>
                <c:pt idx="65">
                  <c:v>42983</c:v>
                </c:pt>
                <c:pt idx="66">
                  <c:v>42984</c:v>
                </c:pt>
                <c:pt idx="67">
                  <c:v>42985</c:v>
                </c:pt>
                <c:pt idx="68">
                  <c:v>42986</c:v>
                </c:pt>
                <c:pt idx="69">
                  <c:v>42987</c:v>
                </c:pt>
                <c:pt idx="70">
                  <c:v>42988</c:v>
                </c:pt>
                <c:pt idx="71">
                  <c:v>42989</c:v>
                </c:pt>
                <c:pt idx="72">
                  <c:v>42990</c:v>
                </c:pt>
                <c:pt idx="73">
                  <c:v>42991</c:v>
                </c:pt>
                <c:pt idx="74">
                  <c:v>42992</c:v>
                </c:pt>
                <c:pt idx="75">
                  <c:v>42993</c:v>
                </c:pt>
                <c:pt idx="76">
                  <c:v>42994</c:v>
                </c:pt>
                <c:pt idx="77">
                  <c:v>42995</c:v>
                </c:pt>
                <c:pt idx="78">
                  <c:v>42996</c:v>
                </c:pt>
                <c:pt idx="79">
                  <c:v>42997</c:v>
                </c:pt>
                <c:pt idx="80">
                  <c:v>42998</c:v>
                </c:pt>
                <c:pt idx="81">
                  <c:v>42999</c:v>
                </c:pt>
                <c:pt idx="82">
                  <c:v>43000</c:v>
                </c:pt>
                <c:pt idx="83">
                  <c:v>43001</c:v>
                </c:pt>
                <c:pt idx="84">
                  <c:v>43002</c:v>
                </c:pt>
                <c:pt idx="85">
                  <c:v>43003</c:v>
                </c:pt>
                <c:pt idx="86">
                  <c:v>43004</c:v>
                </c:pt>
                <c:pt idx="87">
                  <c:v>43005</c:v>
                </c:pt>
                <c:pt idx="88">
                  <c:v>43006</c:v>
                </c:pt>
                <c:pt idx="89">
                  <c:v>43007</c:v>
                </c:pt>
                <c:pt idx="90">
                  <c:v>43008</c:v>
                </c:pt>
                <c:pt idx="91">
                  <c:v>43009</c:v>
                </c:pt>
                <c:pt idx="92">
                  <c:v>43010</c:v>
                </c:pt>
                <c:pt idx="93">
                  <c:v>43011</c:v>
                </c:pt>
                <c:pt idx="94">
                  <c:v>43012</c:v>
                </c:pt>
                <c:pt idx="95">
                  <c:v>43013</c:v>
                </c:pt>
                <c:pt idx="96">
                  <c:v>43014</c:v>
                </c:pt>
                <c:pt idx="97">
                  <c:v>43015</c:v>
                </c:pt>
                <c:pt idx="98">
                  <c:v>43016</c:v>
                </c:pt>
                <c:pt idx="99">
                  <c:v>43017</c:v>
                </c:pt>
                <c:pt idx="100">
                  <c:v>43018</c:v>
                </c:pt>
                <c:pt idx="101">
                  <c:v>43019</c:v>
                </c:pt>
                <c:pt idx="102">
                  <c:v>43020</c:v>
                </c:pt>
                <c:pt idx="103">
                  <c:v>43021</c:v>
                </c:pt>
                <c:pt idx="104">
                  <c:v>43022</c:v>
                </c:pt>
                <c:pt idx="105">
                  <c:v>43023</c:v>
                </c:pt>
                <c:pt idx="106">
                  <c:v>43024</c:v>
                </c:pt>
                <c:pt idx="107">
                  <c:v>43025</c:v>
                </c:pt>
                <c:pt idx="108">
                  <c:v>43026</c:v>
                </c:pt>
                <c:pt idx="109">
                  <c:v>43027</c:v>
                </c:pt>
                <c:pt idx="110">
                  <c:v>43028</c:v>
                </c:pt>
                <c:pt idx="111">
                  <c:v>43029</c:v>
                </c:pt>
                <c:pt idx="112">
                  <c:v>43030</c:v>
                </c:pt>
                <c:pt idx="113">
                  <c:v>43031</c:v>
                </c:pt>
                <c:pt idx="114">
                  <c:v>43032</c:v>
                </c:pt>
                <c:pt idx="115">
                  <c:v>43033</c:v>
                </c:pt>
                <c:pt idx="116">
                  <c:v>43034</c:v>
                </c:pt>
                <c:pt idx="117">
                  <c:v>43035</c:v>
                </c:pt>
                <c:pt idx="118">
                  <c:v>43036</c:v>
                </c:pt>
                <c:pt idx="119">
                  <c:v>43037</c:v>
                </c:pt>
                <c:pt idx="120">
                  <c:v>43038</c:v>
                </c:pt>
                <c:pt idx="121">
                  <c:v>43039</c:v>
                </c:pt>
                <c:pt idx="122">
                  <c:v>43040</c:v>
                </c:pt>
                <c:pt idx="123">
                  <c:v>43041</c:v>
                </c:pt>
                <c:pt idx="124">
                  <c:v>43042</c:v>
                </c:pt>
                <c:pt idx="125">
                  <c:v>43043</c:v>
                </c:pt>
                <c:pt idx="126">
                  <c:v>43044</c:v>
                </c:pt>
                <c:pt idx="127">
                  <c:v>43045</c:v>
                </c:pt>
                <c:pt idx="128">
                  <c:v>43046</c:v>
                </c:pt>
                <c:pt idx="129">
                  <c:v>43047</c:v>
                </c:pt>
                <c:pt idx="130">
                  <c:v>43048</c:v>
                </c:pt>
                <c:pt idx="131">
                  <c:v>43049</c:v>
                </c:pt>
                <c:pt idx="132">
                  <c:v>43050</c:v>
                </c:pt>
                <c:pt idx="133">
                  <c:v>43051</c:v>
                </c:pt>
                <c:pt idx="134">
                  <c:v>43052</c:v>
                </c:pt>
                <c:pt idx="135">
                  <c:v>43053</c:v>
                </c:pt>
                <c:pt idx="136">
                  <c:v>43054</c:v>
                </c:pt>
                <c:pt idx="137">
                  <c:v>43055</c:v>
                </c:pt>
                <c:pt idx="138">
                  <c:v>43056</c:v>
                </c:pt>
                <c:pt idx="139">
                  <c:v>43057</c:v>
                </c:pt>
                <c:pt idx="140">
                  <c:v>43058</c:v>
                </c:pt>
                <c:pt idx="141">
                  <c:v>43059</c:v>
                </c:pt>
                <c:pt idx="142">
                  <c:v>43060</c:v>
                </c:pt>
                <c:pt idx="143">
                  <c:v>43061</c:v>
                </c:pt>
                <c:pt idx="144">
                  <c:v>43062</c:v>
                </c:pt>
                <c:pt idx="145">
                  <c:v>43063</c:v>
                </c:pt>
                <c:pt idx="146">
                  <c:v>43064</c:v>
                </c:pt>
                <c:pt idx="147">
                  <c:v>43065</c:v>
                </c:pt>
                <c:pt idx="148">
                  <c:v>43066</c:v>
                </c:pt>
                <c:pt idx="149">
                  <c:v>43067</c:v>
                </c:pt>
                <c:pt idx="150">
                  <c:v>43068</c:v>
                </c:pt>
                <c:pt idx="151">
                  <c:v>43069</c:v>
                </c:pt>
                <c:pt idx="152">
                  <c:v>43070</c:v>
                </c:pt>
                <c:pt idx="153">
                  <c:v>43071</c:v>
                </c:pt>
                <c:pt idx="154">
                  <c:v>43072</c:v>
                </c:pt>
                <c:pt idx="155">
                  <c:v>43073</c:v>
                </c:pt>
                <c:pt idx="156">
                  <c:v>43074</c:v>
                </c:pt>
                <c:pt idx="157">
                  <c:v>43075</c:v>
                </c:pt>
                <c:pt idx="158">
                  <c:v>43076</c:v>
                </c:pt>
                <c:pt idx="159">
                  <c:v>43077</c:v>
                </c:pt>
                <c:pt idx="160">
                  <c:v>43078</c:v>
                </c:pt>
                <c:pt idx="161">
                  <c:v>43079</c:v>
                </c:pt>
                <c:pt idx="162">
                  <c:v>43080</c:v>
                </c:pt>
                <c:pt idx="163">
                  <c:v>43081</c:v>
                </c:pt>
                <c:pt idx="164">
                  <c:v>43082</c:v>
                </c:pt>
                <c:pt idx="165">
                  <c:v>43083</c:v>
                </c:pt>
                <c:pt idx="166">
                  <c:v>43084</c:v>
                </c:pt>
                <c:pt idx="167">
                  <c:v>43085</c:v>
                </c:pt>
                <c:pt idx="168">
                  <c:v>43086</c:v>
                </c:pt>
                <c:pt idx="169">
                  <c:v>43087</c:v>
                </c:pt>
                <c:pt idx="170">
                  <c:v>43088</c:v>
                </c:pt>
                <c:pt idx="171">
                  <c:v>43089</c:v>
                </c:pt>
                <c:pt idx="172">
                  <c:v>43090</c:v>
                </c:pt>
                <c:pt idx="173">
                  <c:v>43091</c:v>
                </c:pt>
                <c:pt idx="174">
                  <c:v>43092</c:v>
                </c:pt>
                <c:pt idx="175">
                  <c:v>43093</c:v>
                </c:pt>
                <c:pt idx="176">
                  <c:v>43094</c:v>
                </c:pt>
                <c:pt idx="177">
                  <c:v>43095</c:v>
                </c:pt>
                <c:pt idx="178">
                  <c:v>43096</c:v>
                </c:pt>
                <c:pt idx="179">
                  <c:v>43097</c:v>
                </c:pt>
                <c:pt idx="180">
                  <c:v>43098</c:v>
                </c:pt>
                <c:pt idx="181">
                  <c:v>43099</c:v>
                </c:pt>
                <c:pt idx="182">
                  <c:v>43100</c:v>
                </c:pt>
                <c:pt idx="183">
                  <c:v>43101</c:v>
                </c:pt>
                <c:pt idx="184">
                  <c:v>43102</c:v>
                </c:pt>
                <c:pt idx="185">
                  <c:v>43103</c:v>
                </c:pt>
                <c:pt idx="186">
                  <c:v>43104</c:v>
                </c:pt>
                <c:pt idx="187">
                  <c:v>43105</c:v>
                </c:pt>
                <c:pt idx="188">
                  <c:v>43106</c:v>
                </c:pt>
                <c:pt idx="189">
                  <c:v>43107</c:v>
                </c:pt>
                <c:pt idx="190">
                  <c:v>43108</c:v>
                </c:pt>
                <c:pt idx="191">
                  <c:v>43109</c:v>
                </c:pt>
                <c:pt idx="192">
                  <c:v>43110</c:v>
                </c:pt>
                <c:pt idx="193">
                  <c:v>43111</c:v>
                </c:pt>
                <c:pt idx="194">
                  <c:v>43112</c:v>
                </c:pt>
                <c:pt idx="195">
                  <c:v>43113</c:v>
                </c:pt>
                <c:pt idx="196">
                  <c:v>43114</c:v>
                </c:pt>
                <c:pt idx="197">
                  <c:v>43115</c:v>
                </c:pt>
                <c:pt idx="198">
                  <c:v>43116</c:v>
                </c:pt>
                <c:pt idx="199">
                  <c:v>43117</c:v>
                </c:pt>
                <c:pt idx="200">
                  <c:v>43118</c:v>
                </c:pt>
                <c:pt idx="201">
                  <c:v>43119</c:v>
                </c:pt>
                <c:pt idx="202">
                  <c:v>43120</c:v>
                </c:pt>
                <c:pt idx="203">
                  <c:v>43121</c:v>
                </c:pt>
                <c:pt idx="204">
                  <c:v>43122</c:v>
                </c:pt>
                <c:pt idx="205">
                  <c:v>43123</c:v>
                </c:pt>
                <c:pt idx="206">
                  <c:v>43124</c:v>
                </c:pt>
                <c:pt idx="207">
                  <c:v>43125</c:v>
                </c:pt>
                <c:pt idx="208">
                  <c:v>43126</c:v>
                </c:pt>
                <c:pt idx="209">
                  <c:v>43127</c:v>
                </c:pt>
                <c:pt idx="210">
                  <c:v>43128</c:v>
                </c:pt>
                <c:pt idx="211">
                  <c:v>43129</c:v>
                </c:pt>
                <c:pt idx="212">
                  <c:v>43130</c:v>
                </c:pt>
                <c:pt idx="213">
                  <c:v>43131</c:v>
                </c:pt>
                <c:pt idx="214">
                  <c:v>43132</c:v>
                </c:pt>
                <c:pt idx="215">
                  <c:v>43133</c:v>
                </c:pt>
                <c:pt idx="216">
                  <c:v>43134</c:v>
                </c:pt>
                <c:pt idx="217">
                  <c:v>43135</c:v>
                </c:pt>
                <c:pt idx="218">
                  <c:v>43136</c:v>
                </c:pt>
                <c:pt idx="219">
                  <c:v>43137</c:v>
                </c:pt>
                <c:pt idx="220">
                  <c:v>43138</c:v>
                </c:pt>
                <c:pt idx="221">
                  <c:v>43139</c:v>
                </c:pt>
                <c:pt idx="222">
                  <c:v>43140</c:v>
                </c:pt>
                <c:pt idx="223">
                  <c:v>43141</c:v>
                </c:pt>
                <c:pt idx="224">
                  <c:v>43142</c:v>
                </c:pt>
                <c:pt idx="225">
                  <c:v>43143</c:v>
                </c:pt>
                <c:pt idx="226">
                  <c:v>43144</c:v>
                </c:pt>
                <c:pt idx="227">
                  <c:v>43145</c:v>
                </c:pt>
                <c:pt idx="228">
                  <c:v>43146</c:v>
                </c:pt>
                <c:pt idx="229">
                  <c:v>43147</c:v>
                </c:pt>
                <c:pt idx="230">
                  <c:v>43148</c:v>
                </c:pt>
                <c:pt idx="231">
                  <c:v>43149</c:v>
                </c:pt>
                <c:pt idx="232">
                  <c:v>43150</c:v>
                </c:pt>
                <c:pt idx="233">
                  <c:v>43151</c:v>
                </c:pt>
                <c:pt idx="234">
                  <c:v>43152</c:v>
                </c:pt>
                <c:pt idx="235">
                  <c:v>43153</c:v>
                </c:pt>
                <c:pt idx="236">
                  <c:v>43154</c:v>
                </c:pt>
                <c:pt idx="237">
                  <c:v>43155</c:v>
                </c:pt>
                <c:pt idx="238">
                  <c:v>43156</c:v>
                </c:pt>
                <c:pt idx="239">
                  <c:v>43157</c:v>
                </c:pt>
                <c:pt idx="240">
                  <c:v>43158</c:v>
                </c:pt>
                <c:pt idx="241">
                  <c:v>43159</c:v>
                </c:pt>
                <c:pt idx="242">
                  <c:v>43160</c:v>
                </c:pt>
                <c:pt idx="243">
                  <c:v>43161</c:v>
                </c:pt>
                <c:pt idx="244">
                  <c:v>43162</c:v>
                </c:pt>
                <c:pt idx="245">
                  <c:v>43163</c:v>
                </c:pt>
                <c:pt idx="246">
                  <c:v>43164</c:v>
                </c:pt>
                <c:pt idx="247">
                  <c:v>43165</c:v>
                </c:pt>
                <c:pt idx="248">
                  <c:v>43166</c:v>
                </c:pt>
                <c:pt idx="249">
                  <c:v>43167</c:v>
                </c:pt>
                <c:pt idx="250">
                  <c:v>43168</c:v>
                </c:pt>
                <c:pt idx="251">
                  <c:v>43169</c:v>
                </c:pt>
                <c:pt idx="252">
                  <c:v>43170</c:v>
                </c:pt>
                <c:pt idx="253">
                  <c:v>43171</c:v>
                </c:pt>
                <c:pt idx="254">
                  <c:v>43172</c:v>
                </c:pt>
                <c:pt idx="255">
                  <c:v>43173</c:v>
                </c:pt>
                <c:pt idx="256">
                  <c:v>43174</c:v>
                </c:pt>
                <c:pt idx="257">
                  <c:v>43175</c:v>
                </c:pt>
                <c:pt idx="258">
                  <c:v>43176</c:v>
                </c:pt>
                <c:pt idx="259">
                  <c:v>43177</c:v>
                </c:pt>
                <c:pt idx="260">
                  <c:v>43178</c:v>
                </c:pt>
                <c:pt idx="261">
                  <c:v>43179</c:v>
                </c:pt>
                <c:pt idx="262">
                  <c:v>43180</c:v>
                </c:pt>
                <c:pt idx="263">
                  <c:v>43181</c:v>
                </c:pt>
                <c:pt idx="264">
                  <c:v>43182</c:v>
                </c:pt>
                <c:pt idx="265">
                  <c:v>43183</c:v>
                </c:pt>
                <c:pt idx="266">
                  <c:v>43184</c:v>
                </c:pt>
                <c:pt idx="267">
                  <c:v>43185</c:v>
                </c:pt>
                <c:pt idx="268">
                  <c:v>43186</c:v>
                </c:pt>
                <c:pt idx="269">
                  <c:v>43187</c:v>
                </c:pt>
                <c:pt idx="270">
                  <c:v>43188</c:v>
                </c:pt>
                <c:pt idx="271">
                  <c:v>43189</c:v>
                </c:pt>
                <c:pt idx="272">
                  <c:v>43190</c:v>
                </c:pt>
                <c:pt idx="273">
                  <c:v>43191</c:v>
                </c:pt>
                <c:pt idx="274">
                  <c:v>43192</c:v>
                </c:pt>
                <c:pt idx="275">
                  <c:v>43193</c:v>
                </c:pt>
                <c:pt idx="276">
                  <c:v>43194</c:v>
                </c:pt>
                <c:pt idx="277">
                  <c:v>43195</c:v>
                </c:pt>
                <c:pt idx="278">
                  <c:v>43196</c:v>
                </c:pt>
                <c:pt idx="279">
                  <c:v>43197</c:v>
                </c:pt>
                <c:pt idx="280">
                  <c:v>43198</c:v>
                </c:pt>
                <c:pt idx="281">
                  <c:v>43199</c:v>
                </c:pt>
                <c:pt idx="282">
                  <c:v>43200</c:v>
                </c:pt>
                <c:pt idx="283">
                  <c:v>43201</c:v>
                </c:pt>
                <c:pt idx="284">
                  <c:v>43202</c:v>
                </c:pt>
                <c:pt idx="285">
                  <c:v>43203</c:v>
                </c:pt>
                <c:pt idx="286">
                  <c:v>43204</c:v>
                </c:pt>
                <c:pt idx="287">
                  <c:v>43205</c:v>
                </c:pt>
                <c:pt idx="288">
                  <c:v>43206</c:v>
                </c:pt>
                <c:pt idx="289">
                  <c:v>43207</c:v>
                </c:pt>
                <c:pt idx="290">
                  <c:v>43208</c:v>
                </c:pt>
                <c:pt idx="291">
                  <c:v>43209</c:v>
                </c:pt>
                <c:pt idx="292">
                  <c:v>43210</c:v>
                </c:pt>
                <c:pt idx="293">
                  <c:v>43211</c:v>
                </c:pt>
                <c:pt idx="294">
                  <c:v>43212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43218</c:v>
                </c:pt>
                <c:pt idx="301">
                  <c:v>43219</c:v>
                </c:pt>
                <c:pt idx="302">
                  <c:v>43220</c:v>
                </c:pt>
                <c:pt idx="303">
                  <c:v>43221</c:v>
                </c:pt>
                <c:pt idx="304">
                  <c:v>43222</c:v>
                </c:pt>
                <c:pt idx="305">
                  <c:v>43223</c:v>
                </c:pt>
                <c:pt idx="306">
                  <c:v>43224</c:v>
                </c:pt>
                <c:pt idx="307">
                  <c:v>43225</c:v>
                </c:pt>
                <c:pt idx="308">
                  <c:v>43226</c:v>
                </c:pt>
                <c:pt idx="309">
                  <c:v>43227</c:v>
                </c:pt>
                <c:pt idx="310">
                  <c:v>43228</c:v>
                </c:pt>
                <c:pt idx="311">
                  <c:v>43229</c:v>
                </c:pt>
                <c:pt idx="312">
                  <c:v>43230</c:v>
                </c:pt>
                <c:pt idx="313">
                  <c:v>43231</c:v>
                </c:pt>
                <c:pt idx="314">
                  <c:v>43232</c:v>
                </c:pt>
                <c:pt idx="315">
                  <c:v>43233</c:v>
                </c:pt>
                <c:pt idx="316">
                  <c:v>43234</c:v>
                </c:pt>
                <c:pt idx="317">
                  <c:v>43235</c:v>
                </c:pt>
                <c:pt idx="318">
                  <c:v>43236</c:v>
                </c:pt>
                <c:pt idx="319">
                  <c:v>43237</c:v>
                </c:pt>
                <c:pt idx="320">
                  <c:v>43238</c:v>
                </c:pt>
                <c:pt idx="321">
                  <c:v>43239</c:v>
                </c:pt>
                <c:pt idx="322">
                  <c:v>43240</c:v>
                </c:pt>
                <c:pt idx="323">
                  <c:v>43241</c:v>
                </c:pt>
                <c:pt idx="324">
                  <c:v>43242</c:v>
                </c:pt>
                <c:pt idx="325">
                  <c:v>43243</c:v>
                </c:pt>
                <c:pt idx="326">
                  <c:v>43244</c:v>
                </c:pt>
                <c:pt idx="327">
                  <c:v>43245</c:v>
                </c:pt>
                <c:pt idx="328">
                  <c:v>43246</c:v>
                </c:pt>
                <c:pt idx="329">
                  <c:v>43247</c:v>
                </c:pt>
                <c:pt idx="330">
                  <c:v>43248</c:v>
                </c:pt>
                <c:pt idx="331">
                  <c:v>43249</c:v>
                </c:pt>
                <c:pt idx="332">
                  <c:v>43250</c:v>
                </c:pt>
                <c:pt idx="333">
                  <c:v>43251</c:v>
                </c:pt>
                <c:pt idx="334">
                  <c:v>43252</c:v>
                </c:pt>
                <c:pt idx="335">
                  <c:v>43253</c:v>
                </c:pt>
                <c:pt idx="336">
                  <c:v>43254</c:v>
                </c:pt>
                <c:pt idx="337">
                  <c:v>43255</c:v>
                </c:pt>
                <c:pt idx="338">
                  <c:v>43256</c:v>
                </c:pt>
                <c:pt idx="339">
                  <c:v>43257</c:v>
                </c:pt>
                <c:pt idx="340">
                  <c:v>43258</c:v>
                </c:pt>
                <c:pt idx="341">
                  <c:v>43259</c:v>
                </c:pt>
                <c:pt idx="342">
                  <c:v>43260</c:v>
                </c:pt>
                <c:pt idx="343">
                  <c:v>43261</c:v>
                </c:pt>
                <c:pt idx="344">
                  <c:v>43262</c:v>
                </c:pt>
                <c:pt idx="345">
                  <c:v>43263</c:v>
                </c:pt>
                <c:pt idx="346">
                  <c:v>43264</c:v>
                </c:pt>
                <c:pt idx="347">
                  <c:v>43265</c:v>
                </c:pt>
                <c:pt idx="348">
                  <c:v>43266</c:v>
                </c:pt>
                <c:pt idx="349">
                  <c:v>43267</c:v>
                </c:pt>
                <c:pt idx="350">
                  <c:v>43268</c:v>
                </c:pt>
                <c:pt idx="351">
                  <c:v>43269</c:v>
                </c:pt>
                <c:pt idx="352">
                  <c:v>43270</c:v>
                </c:pt>
                <c:pt idx="353">
                  <c:v>43271</c:v>
                </c:pt>
                <c:pt idx="354">
                  <c:v>43272</c:v>
                </c:pt>
                <c:pt idx="355">
                  <c:v>43273</c:v>
                </c:pt>
                <c:pt idx="356">
                  <c:v>43274</c:v>
                </c:pt>
                <c:pt idx="357">
                  <c:v>43275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43281</c:v>
                </c:pt>
              </c:numCache>
            </c:numRef>
          </c:cat>
          <c:val>
            <c:numRef>
              <c:f>Scaling!$AN$4:$AN$368</c:f>
              <c:numCache>
                <c:formatCode>0.0</c:formatCode>
                <c:ptCount val="365"/>
                <c:pt idx="0">
                  <c:v>2774.8598511256419</c:v>
                </c:pt>
                <c:pt idx="1">
                  <c:v>920.17042125753142</c:v>
                </c:pt>
                <c:pt idx="2">
                  <c:v>465.24649441914505</c:v>
                </c:pt>
                <c:pt idx="3">
                  <c:v>1110.6498976492262</c:v>
                </c:pt>
                <c:pt idx="4">
                  <c:v>1281.2996735068987</c:v>
                </c:pt>
                <c:pt idx="5">
                  <c:v>1035.9988036411282</c:v>
                </c:pt>
                <c:pt idx="6">
                  <c:v>364.68380024772949</c:v>
                </c:pt>
                <c:pt idx="7">
                  <c:v>0</c:v>
                </c:pt>
                <c:pt idx="8">
                  <c:v>0</c:v>
                </c:pt>
                <c:pt idx="9">
                  <c:v>892.71828476503879</c:v>
                </c:pt>
                <c:pt idx="10">
                  <c:v>1455.0487639907706</c:v>
                </c:pt>
                <c:pt idx="11">
                  <c:v>1302.7366293678051</c:v>
                </c:pt>
                <c:pt idx="12">
                  <c:v>2891.8406895087019</c:v>
                </c:pt>
                <c:pt idx="13">
                  <c:v>1255.7472548784244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2166.3477124117967</c:v>
                </c:pt>
                <c:pt idx="20">
                  <c:v>2884.0342963929334</c:v>
                </c:pt>
                <c:pt idx="21">
                  <c:v>877.66974107956867</c:v>
                </c:pt>
                <c:pt idx="22">
                  <c:v>0</c:v>
                </c:pt>
                <c:pt idx="23">
                  <c:v>820.71694428223316</c:v>
                </c:pt>
                <c:pt idx="24">
                  <c:v>1336.1339328417459</c:v>
                </c:pt>
                <c:pt idx="25">
                  <c:v>1414.132616323649</c:v>
                </c:pt>
                <c:pt idx="26">
                  <c:v>1412.3576185738366</c:v>
                </c:pt>
                <c:pt idx="27">
                  <c:v>543.19313696540473</c:v>
                </c:pt>
                <c:pt idx="28">
                  <c:v>0</c:v>
                </c:pt>
                <c:pt idx="29">
                  <c:v>0</c:v>
                </c:pt>
                <c:pt idx="30">
                  <c:v>919.09175339896183</c:v>
                </c:pt>
                <c:pt idx="31">
                  <c:v>1522.9325965577232</c:v>
                </c:pt>
                <c:pt idx="32">
                  <c:v>1346.3308878407731</c:v>
                </c:pt>
                <c:pt idx="33">
                  <c:v>1078.9794887081634</c:v>
                </c:pt>
                <c:pt idx="34">
                  <c:v>296.78269991392119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2305.758947574453</c:v>
                </c:pt>
                <c:pt idx="39">
                  <c:v>2438.8946921934971</c:v>
                </c:pt>
                <c:pt idx="40">
                  <c:v>730.1550763662234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1324.245196288636</c:v>
                </c:pt>
                <c:pt idx="45">
                  <c:v>-932.60785819861121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3296.7696738140803</c:v>
                </c:pt>
                <c:pt idx="52">
                  <c:v>4872.3920288017316</c:v>
                </c:pt>
                <c:pt idx="53">
                  <c:v>4994.1753335187013</c:v>
                </c:pt>
                <c:pt idx="54">
                  <c:v>5211.183457327511</c:v>
                </c:pt>
                <c:pt idx="55">
                  <c:v>4813.3589625784025</c:v>
                </c:pt>
                <c:pt idx="56">
                  <c:v>4465.4827306737388</c:v>
                </c:pt>
                <c:pt idx="57">
                  <c:v>4852.3612671577921</c:v>
                </c:pt>
                <c:pt idx="58">
                  <c:v>3885.6539040720945</c:v>
                </c:pt>
                <c:pt idx="59">
                  <c:v>3201.3366956049376</c:v>
                </c:pt>
                <c:pt idx="60">
                  <c:v>3423.1440048074778</c:v>
                </c:pt>
                <c:pt idx="61">
                  <c:v>2774.7906885278535</c:v>
                </c:pt>
                <c:pt idx="62">
                  <c:v>827.91125347284321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932.84011837940125</c:v>
                </c:pt>
                <c:pt idx="70">
                  <c:v>1413.058698199565</c:v>
                </c:pt>
                <c:pt idx="71">
                  <c:v>1197.5212117895639</c:v>
                </c:pt>
                <c:pt idx="72">
                  <c:v>1778.9519746056437</c:v>
                </c:pt>
                <c:pt idx="73">
                  <c:v>84.380277548102995</c:v>
                </c:pt>
                <c:pt idx="74">
                  <c:v>0</c:v>
                </c:pt>
                <c:pt idx="75">
                  <c:v>626.30079143746093</c:v>
                </c:pt>
                <c:pt idx="76">
                  <c:v>1204.475312923754</c:v>
                </c:pt>
                <c:pt idx="77">
                  <c:v>1510.8787436234495</c:v>
                </c:pt>
                <c:pt idx="78">
                  <c:v>1133.8960555607828</c:v>
                </c:pt>
                <c:pt idx="79">
                  <c:v>340.65757916155252</c:v>
                </c:pt>
                <c:pt idx="80">
                  <c:v>898.47809391702538</c:v>
                </c:pt>
                <c:pt idx="81">
                  <c:v>1266.7328370637906</c:v>
                </c:pt>
                <c:pt idx="82">
                  <c:v>1326.114854592983</c:v>
                </c:pt>
                <c:pt idx="83">
                  <c:v>411.00024132963244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501.3468096290938</c:v>
                </c:pt>
                <c:pt idx="88">
                  <c:v>512.92412771673878</c:v>
                </c:pt>
                <c:pt idx="89">
                  <c:v>675.41160006824953</c:v>
                </c:pt>
                <c:pt idx="90">
                  <c:v>819.44123048867266</c:v>
                </c:pt>
                <c:pt idx="91">
                  <c:v>1229.1667036942995</c:v>
                </c:pt>
                <c:pt idx="92">
                  <c:v>1455.1889324452268</c:v>
                </c:pt>
                <c:pt idx="93">
                  <c:v>1525.4418847497518</c:v>
                </c:pt>
                <c:pt idx="94">
                  <c:v>1536.7640108952864</c:v>
                </c:pt>
                <c:pt idx="95">
                  <c:v>1275.534454106451</c:v>
                </c:pt>
                <c:pt idx="96">
                  <c:v>1619.4764411576209</c:v>
                </c:pt>
                <c:pt idx="97">
                  <c:v>1228.5259522376166</c:v>
                </c:pt>
                <c:pt idx="98">
                  <c:v>683.54519726343312</c:v>
                </c:pt>
                <c:pt idx="99">
                  <c:v>611.76031481877135</c:v>
                </c:pt>
                <c:pt idx="100">
                  <c:v>706.1281184144342</c:v>
                </c:pt>
                <c:pt idx="101">
                  <c:v>535.8231578451414</c:v>
                </c:pt>
                <c:pt idx="102">
                  <c:v>349.05999994011125</c:v>
                </c:pt>
                <c:pt idx="103">
                  <c:v>537.67501508679084</c:v>
                </c:pt>
                <c:pt idx="104">
                  <c:v>701.04189458453436</c:v>
                </c:pt>
                <c:pt idx="105">
                  <c:v>810.34752171229786</c:v>
                </c:pt>
                <c:pt idx="106">
                  <c:v>853.82942933380525</c:v>
                </c:pt>
                <c:pt idx="107">
                  <c:v>1457.0801645504914</c:v>
                </c:pt>
                <c:pt idx="108">
                  <c:v>1699.5223306454022</c:v>
                </c:pt>
                <c:pt idx="109">
                  <c:v>1331.8376155883514</c:v>
                </c:pt>
                <c:pt idx="110">
                  <c:v>1433.7501927297142</c:v>
                </c:pt>
                <c:pt idx="111">
                  <c:v>1480.9630601091578</c:v>
                </c:pt>
                <c:pt idx="112">
                  <c:v>1442.0061516641044</c:v>
                </c:pt>
                <c:pt idx="113">
                  <c:v>1055.4135233809936</c:v>
                </c:pt>
                <c:pt idx="114">
                  <c:v>791.69574200475927</c:v>
                </c:pt>
                <c:pt idx="115">
                  <c:v>675.42984053124837</c:v>
                </c:pt>
                <c:pt idx="116">
                  <c:v>583.05417263651316</c:v>
                </c:pt>
                <c:pt idx="117">
                  <c:v>672.54037677733299</c:v>
                </c:pt>
                <c:pt idx="118">
                  <c:v>170.86976767599296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199.23282558165931</c:v>
                </c:pt>
                <c:pt idx="124">
                  <c:v>301.88856041315847</c:v>
                </c:pt>
                <c:pt idx="125">
                  <c:v>359.10857593792781</c:v>
                </c:pt>
                <c:pt idx="126">
                  <c:v>355.25593762798525</c:v>
                </c:pt>
                <c:pt idx="127">
                  <c:v>307.25809601343724</c:v>
                </c:pt>
                <c:pt idx="128">
                  <c:v>305.87047322383182</c:v>
                </c:pt>
                <c:pt idx="129">
                  <c:v>325.42330088289481</c:v>
                </c:pt>
                <c:pt idx="130">
                  <c:v>322.38115382893727</c:v>
                </c:pt>
                <c:pt idx="131">
                  <c:v>316.27018196281784</c:v>
                </c:pt>
                <c:pt idx="132">
                  <c:v>300.76379887525979</c:v>
                </c:pt>
                <c:pt idx="133">
                  <c:v>308.00367622310154</c:v>
                </c:pt>
                <c:pt idx="134">
                  <c:v>322.79386719054799</c:v>
                </c:pt>
                <c:pt idx="135">
                  <c:v>316.85838783549337</c:v>
                </c:pt>
                <c:pt idx="136">
                  <c:v>266.80990444642737</c:v>
                </c:pt>
                <c:pt idx="137">
                  <c:v>88.266585016161983</c:v>
                </c:pt>
                <c:pt idx="138">
                  <c:v>0</c:v>
                </c:pt>
                <c:pt idx="139">
                  <c:v>236.50114429414211</c:v>
                </c:pt>
                <c:pt idx="140">
                  <c:v>387.75228512835537</c:v>
                </c:pt>
                <c:pt idx="141">
                  <c:v>406.54969295961922</c:v>
                </c:pt>
                <c:pt idx="142">
                  <c:v>390.43008477753085</c:v>
                </c:pt>
                <c:pt idx="143">
                  <c:v>573.14596551149475</c:v>
                </c:pt>
                <c:pt idx="144">
                  <c:v>626.51894482171997</c:v>
                </c:pt>
                <c:pt idx="145">
                  <c:v>588.5394487822382</c:v>
                </c:pt>
                <c:pt idx="146">
                  <c:v>780.17158096800927</c:v>
                </c:pt>
                <c:pt idx="147">
                  <c:v>944.67672853047543</c:v>
                </c:pt>
                <c:pt idx="148">
                  <c:v>1068.8919917420924</c:v>
                </c:pt>
                <c:pt idx="149">
                  <c:v>1173.3245789040386</c:v>
                </c:pt>
                <c:pt idx="150">
                  <c:v>960.78472806282468</c:v>
                </c:pt>
                <c:pt idx="151">
                  <c:v>731.7223984469282</c:v>
                </c:pt>
                <c:pt idx="152">
                  <c:v>1043.9177727314916</c:v>
                </c:pt>
                <c:pt idx="153">
                  <c:v>354.37171106931544</c:v>
                </c:pt>
                <c:pt idx="154">
                  <c:v>0</c:v>
                </c:pt>
                <c:pt idx="155">
                  <c:v>0</c:v>
                </c:pt>
                <c:pt idx="156">
                  <c:v>1151.6994854641234</c:v>
                </c:pt>
                <c:pt idx="157">
                  <c:v>2424.9114713452668</c:v>
                </c:pt>
                <c:pt idx="158">
                  <c:v>2596.381488846816</c:v>
                </c:pt>
                <c:pt idx="159">
                  <c:v>2496.0539593694293</c:v>
                </c:pt>
                <c:pt idx="160">
                  <c:v>2692.0213471732309</c:v>
                </c:pt>
                <c:pt idx="161">
                  <c:v>3026.278836876847</c:v>
                </c:pt>
                <c:pt idx="162">
                  <c:v>3170.5105453313586</c:v>
                </c:pt>
                <c:pt idx="163">
                  <c:v>3366.0116214262607</c:v>
                </c:pt>
                <c:pt idx="164">
                  <c:v>4799.1577788882405</c:v>
                </c:pt>
                <c:pt idx="165">
                  <c:v>4935.0302687185549</c:v>
                </c:pt>
                <c:pt idx="166">
                  <c:v>5413.3742294418262</c:v>
                </c:pt>
                <c:pt idx="167">
                  <c:v>5357.4940895167392</c:v>
                </c:pt>
                <c:pt idx="168">
                  <c:v>5720.7367182859289</c:v>
                </c:pt>
                <c:pt idx="169">
                  <c:v>6187.089205302359</c:v>
                </c:pt>
                <c:pt idx="170">
                  <c:v>3855.8702378959283</c:v>
                </c:pt>
                <c:pt idx="171">
                  <c:v>3364.9086257439167</c:v>
                </c:pt>
                <c:pt idx="172">
                  <c:v>4325.2459104360678</c:v>
                </c:pt>
                <c:pt idx="173">
                  <c:v>4701.4076129896057</c:v>
                </c:pt>
                <c:pt idx="174">
                  <c:v>2955.3736000508952</c:v>
                </c:pt>
                <c:pt idx="175">
                  <c:v>1890.0341704841783</c:v>
                </c:pt>
                <c:pt idx="176">
                  <c:v>2341.4829383970837</c:v>
                </c:pt>
                <c:pt idx="177">
                  <c:v>2421.9027669783541</c:v>
                </c:pt>
                <c:pt idx="178">
                  <c:v>2342.3737432133248</c:v>
                </c:pt>
                <c:pt idx="179">
                  <c:v>2296.8075150436016</c:v>
                </c:pt>
                <c:pt idx="180">
                  <c:v>2218.1976813565125</c:v>
                </c:pt>
                <c:pt idx="181">
                  <c:v>1887.1276237120512</c:v>
                </c:pt>
                <c:pt idx="182">
                  <c:v>2104.47748447911</c:v>
                </c:pt>
                <c:pt idx="183">
                  <c:v>2506.8339225787836</c:v>
                </c:pt>
                <c:pt idx="184">
                  <c:v>2311.5885052631247</c:v>
                </c:pt>
                <c:pt idx="185">
                  <c:v>1714.7309069741309</c:v>
                </c:pt>
                <c:pt idx="186">
                  <c:v>1362.1858620796218</c:v>
                </c:pt>
                <c:pt idx="187">
                  <c:v>1413.5541763361077</c:v>
                </c:pt>
                <c:pt idx="188">
                  <c:v>1171.2847320755211</c:v>
                </c:pt>
                <c:pt idx="189">
                  <c:v>1169.4116762346439</c:v>
                </c:pt>
                <c:pt idx="190">
                  <c:v>1145.159313298808</c:v>
                </c:pt>
                <c:pt idx="191">
                  <c:v>1169.607403657164</c:v>
                </c:pt>
                <c:pt idx="192">
                  <c:v>1461.710003099995</c:v>
                </c:pt>
                <c:pt idx="193">
                  <c:v>1450.0219229151976</c:v>
                </c:pt>
                <c:pt idx="194">
                  <c:v>906.53102446178195</c:v>
                </c:pt>
                <c:pt idx="195">
                  <c:v>415.31059034863267</c:v>
                </c:pt>
                <c:pt idx="196">
                  <c:v>601.95471955651988</c:v>
                </c:pt>
                <c:pt idx="197">
                  <c:v>645.60277087002726</c:v>
                </c:pt>
                <c:pt idx="198">
                  <c:v>681.4875744543657</c:v>
                </c:pt>
                <c:pt idx="199">
                  <c:v>685.44035687880648</c:v>
                </c:pt>
                <c:pt idx="200">
                  <c:v>639.87914676747391</c:v>
                </c:pt>
                <c:pt idx="201">
                  <c:v>556.35681830592898</c:v>
                </c:pt>
                <c:pt idx="202">
                  <c:v>466.73517079881674</c:v>
                </c:pt>
                <c:pt idx="203">
                  <c:v>510.08492048582173</c:v>
                </c:pt>
                <c:pt idx="204">
                  <c:v>382.28731370501816</c:v>
                </c:pt>
                <c:pt idx="205">
                  <c:v>455.43198746954579</c:v>
                </c:pt>
                <c:pt idx="206">
                  <c:v>454.81621296406655</c:v>
                </c:pt>
                <c:pt idx="207">
                  <c:v>478.30790806833272</c:v>
                </c:pt>
                <c:pt idx="208">
                  <c:v>542.36331261284863</c:v>
                </c:pt>
                <c:pt idx="209">
                  <c:v>562.87245267757112</c:v>
                </c:pt>
                <c:pt idx="210">
                  <c:v>501.53172048408686</c:v>
                </c:pt>
                <c:pt idx="211">
                  <c:v>434.31191304501868</c:v>
                </c:pt>
                <c:pt idx="212">
                  <c:v>471.36428188764813</c:v>
                </c:pt>
                <c:pt idx="213">
                  <c:v>574.60426453746811</c:v>
                </c:pt>
                <c:pt idx="214">
                  <c:v>438.36343303170298</c:v>
                </c:pt>
                <c:pt idx="215">
                  <c:v>438.88228924930263</c:v>
                </c:pt>
                <c:pt idx="216">
                  <c:v>445.51236907232152</c:v>
                </c:pt>
                <c:pt idx="217">
                  <c:v>440.96475046334325</c:v>
                </c:pt>
                <c:pt idx="218">
                  <c:v>406.48467599576509</c:v>
                </c:pt>
                <c:pt idx="219">
                  <c:v>385.90496063245428</c:v>
                </c:pt>
                <c:pt idx="220">
                  <c:v>392.15828845725031</c:v>
                </c:pt>
                <c:pt idx="221">
                  <c:v>390.43593500526259</c:v>
                </c:pt>
                <c:pt idx="222">
                  <c:v>425.64854320321729</c:v>
                </c:pt>
                <c:pt idx="223">
                  <c:v>331.0105808654796</c:v>
                </c:pt>
                <c:pt idx="224">
                  <c:v>370.37105208599536</c:v>
                </c:pt>
                <c:pt idx="225">
                  <c:v>362.55810822206723</c:v>
                </c:pt>
                <c:pt idx="226">
                  <c:v>342.54788349450178</c:v>
                </c:pt>
                <c:pt idx="227">
                  <c:v>7.8487189222104634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243.06526546523526</c:v>
                </c:pt>
                <c:pt idx="234">
                  <c:v>359.50809813250191</c:v>
                </c:pt>
                <c:pt idx="235">
                  <c:v>390.68721104243303</c:v>
                </c:pt>
                <c:pt idx="236">
                  <c:v>386.152588353336</c:v>
                </c:pt>
                <c:pt idx="237">
                  <c:v>280.32041753394839</c:v>
                </c:pt>
                <c:pt idx="238">
                  <c:v>354.0770862440047</c:v>
                </c:pt>
                <c:pt idx="239">
                  <c:v>392.79341014389365</c:v>
                </c:pt>
                <c:pt idx="240">
                  <c:v>385.7142533193902</c:v>
                </c:pt>
                <c:pt idx="241">
                  <c:v>149.00599538750609</c:v>
                </c:pt>
                <c:pt idx="242">
                  <c:v>1005.4613630929713</c:v>
                </c:pt>
                <c:pt idx="243">
                  <c:v>1119.6232410514579</c:v>
                </c:pt>
                <c:pt idx="244">
                  <c:v>933.83992765698713</c:v>
                </c:pt>
                <c:pt idx="245">
                  <c:v>1070.3483218339163</c:v>
                </c:pt>
                <c:pt idx="246">
                  <c:v>1024.4385778721567</c:v>
                </c:pt>
                <c:pt idx="247">
                  <c:v>1249.819504573243</c:v>
                </c:pt>
                <c:pt idx="248">
                  <c:v>1331.5942781806125</c:v>
                </c:pt>
                <c:pt idx="249">
                  <c:v>1348.6053527910212</c:v>
                </c:pt>
                <c:pt idx="250">
                  <c:v>1333.5274189868524</c:v>
                </c:pt>
                <c:pt idx="251">
                  <c:v>1265.1496158828752</c:v>
                </c:pt>
                <c:pt idx="252">
                  <c:v>1024.1230240611881</c:v>
                </c:pt>
                <c:pt idx="253">
                  <c:v>1153.4966079890651</c:v>
                </c:pt>
                <c:pt idx="254">
                  <c:v>1186.3856695336365</c:v>
                </c:pt>
                <c:pt idx="255">
                  <c:v>799.47774310038005</c:v>
                </c:pt>
                <c:pt idx="256">
                  <c:v>560.27943074225482</c:v>
                </c:pt>
                <c:pt idx="257">
                  <c:v>591.64318727077114</c:v>
                </c:pt>
                <c:pt idx="258">
                  <c:v>489.25610239307525</c:v>
                </c:pt>
                <c:pt idx="259">
                  <c:v>-137.29753148341388</c:v>
                </c:pt>
                <c:pt idx="260">
                  <c:v>-44.783995636735561</c:v>
                </c:pt>
                <c:pt idx="261">
                  <c:v>22.190017409072603</c:v>
                </c:pt>
                <c:pt idx="262">
                  <c:v>0</c:v>
                </c:pt>
                <c:pt idx="263">
                  <c:v>379.87277197751774</c:v>
                </c:pt>
                <c:pt idx="264">
                  <c:v>624.34254748713329</c:v>
                </c:pt>
                <c:pt idx="265">
                  <c:v>176.14590827352288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273.46639342065754</c:v>
                </c:pt>
                <c:pt idx="270">
                  <c:v>439.71846004289694</c:v>
                </c:pt>
                <c:pt idx="271">
                  <c:v>141.56364775942276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199.19934974732837</c:v>
                </c:pt>
                <c:pt idx="279">
                  <c:v>322.72605950033227</c:v>
                </c:pt>
                <c:pt idx="280">
                  <c:v>293.18397649821918</c:v>
                </c:pt>
                <c:pt idx="281">
                  <c:v>291.77716724750519</c:v>
                </c:pt>
                <c:pt idx="282">
                  <c:v>267.15513057373488</c:v>
                </c:pt>
                <c:pt idx="283">
                  <c:v>292.77710584553733</c:v>
                </c:pt>
                <c:pt idx="284">
                  <c:v>181.32070861264071</c:v>
                </c:pt>
                <c:pt idx="285">
                  <c:v>46.553050245909233</c:v>
                </c:pt>
                <c:pt idx="286">
                  <c:v>-50.919991553938274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198.98219992224688</c:v>
                </c:pt>
                <c:pt idx="292">
                  <c:v>312.27511654286513</c:v>
                </c:pt>
                <c:pt idx="293">
                  <c:v>286.4369372307861</c:v>
                </c:pt>
                <c:pt idx="294">
                  <c:v>295.70324326578702</c:v>
                </c:pt>
                <c:pt idx="295">
                  <c:v>291.38090749942756</c:v>
                </c:pt>
                <c:pt idx="296">
                  <c:v>270.34842660003619</c:v>
                </c:pt>
                <c:pt idx="297">
                  <c:v>278.02656384706353</c:v>
                </c:pt>
                <c:pt idx="298">
                  <c:v>263.16601555959852</c:v>
                </c:pt>
                <c:pt idx="299">
                  <c:v>302.48772265812437</c:v>
                </c:pt>
                <c:pt idx="300">
                  <c:v>306.57236556405365</c:v>
                </c:pt>
                <c:pt idx="301">
                  <c:v>322.57396772159387</c:v>
                </c:pt>
                <c:pt idx="302">
                  <c:v>326.5350405509397</c:v>
                </c:pt>
                <c:pt idx="303">
                  <c:v>762.19936588603957</c:v>
                </c:pt>
                <c:pt idx="304">
                  <c:v>745.2068795096792</c:v>
                </c:pt>
                <c:pt idx="305">
                  <c:v>223.99791271803952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516.56124810640563</c:v>
                </c:pt>
                <c:pt idx="318">
                  <c:v>772.54630845327256</c:v>
                </c:pt>
                <c:pt idx="319">
                  <c:v>689.85926470230038</c:v>
                </c:pt>
                <c:pt idx="320">
                  <c:v>226.34300185322687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553.95422136098557</c:v>
                </c:pt>
                <c:pt idx="328">
                  <c:v>927.48492858883276</c:v>
                </c:pt>
                <c:pt idx="329">
                  <c:v>834.12481605981998</c:v>
                </c:pt>
                <c:pt idx="330">
                  <c:v>654.12214681362013</c:v>
                </c:pt>
                <c:pt idx="331">
                  <c:v>-25.454289133624854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478.63447220724254</c:v>
                </c:pt>
                <c:pt idx="339">
                  <c:v>747.43653972766708</c:v>
                </c:pt>
                <c:pt idx="340">
                  <c:v>672.09985113351013</c:v>
                </c:pt>
                <c:pt idx="341">
                  <c:v>555.55494151286314</c:v>
                </c:pt>
                <c:pt idx="342">
                  <c:v>198.86999928852021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486.80382660660229</c:v>
                </c:pt>
                <c:pt idx="354">
                  <c:v>720.7404134784681</c:v>
                </c:pt>
                <c:pt idx="355">
                  <c:v>741.76334625101742</c:v>
                </c:pt>
                <c:pt idx="356">
                  <c:v>706.07250738733103</c:v>
                </c:pt>
                <c:pt idx="357">
                  <c:v>786.6525541768101</c:v>
                </c:pt>
                <c:pt idx="358">
                  <c:v>858.01807002921839</c:v>
                </c:pt>
                <c:pt idx="359">
                  <c:v>819.48917768747833</c:v>
                </c:pt>
                <c:pt idx="360">
                  <c:v>815.53002786290858</c:v>
                </c:pt>
                <c:pt idx="361">
                  <c:v>826.02664034288898</c:v>
                </c:pt>
                <c:pt idx="362">
                  <c:v>736.24806508831955</c:v>
                </c:pt>
                <c:pt idx="363">
                  <c:v>177.81858752476018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Scaling!$AO$2</c:f>
              <c:strCache>
                <c:ptCount val="1"/>
                <c:pt idx="0">
                  <c:v>Mundoo flow (ML/day)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Scaling!$AM$4:$AM$368</c:f>
              <c:numCache>
                <c:formatCode>m/d/yyyy</c:formatCode>
                <c:ptCount val="365"/>
                <c:pt idx="0">
                  <c:v>42918</c:v>
                </c:pt>
                <c:pt idx="1">
                  <c:v>42919</c:v>
                </c:pt>
                <c:pt idx="2">
                  <c:v>42920</c:v>
                </c:pt>
                <c:pt idx="3">
                  <c:v>42921</c:v>
                </c:pt>
                <c:pt idx="4">
                  <c:v>42922</c:v>
                </c:pt>
                <c:pt idx="5">
                  <c:v>42923</c:v>
                </c:pt>
                <c:pt idx="6">
                  <c:v>42924</c:v>
                </c:pt>
                <c:pt idx="7">
                  <c:v>42925</c:v>
                </c:pt>
                <c:pt idx="8">
                  <c:v>42926</c:v>
                </c:pt>
                <c:pt idx="9">
                  <c:v>42927</c:v>
                </c:pt>
                <c:pt idx="10">
                  <c:v>42928</c:v>
                </c:pt>
                <c:pt idx="11">
                  <c:v>42929</c:v>
                </c:pt>
                <c:pt idx="12">
                  <c:v>42930</c:v>
                </c:pt>
                <c:pt idx="13">
                  <c:v>42931</c:v>
                </c:pt>
                <c:pt idx="14">
                  <c:v>42932</c:v>
                </c:pt>
                <c:pt idx="15">
                  <c:v>42933</c:v>
                </c:pt>
                <c:pt idx="16">
                  <c:v>42934</c:v>
                </c:pt>
                <c:pt idx="17">
                  <c:v>42935</c:v>
                </c:pt>
                <c:pt idx="18">
                  <c:v>42936</c:v>
                </c:pt>
                <c:pt idx="19">
                  <c:v>42937</c:v>
                </c:pt>
                <c:pt idx="20">
                  <c:v>42938</c:v>
                </c:pt>
                <c:pt idx="21">
                  <c:v>42939</c:v>
                </c:pt>
                <c:pt idx="22">
                  <c:v>42940</c:v>
                </c:pt>
                <c:pt idx="23">
                  <c:v>42941</c:v>
                </c:pt>
                <c:pt idx="24">
                  <c:v>42942</c:v>
                </c:pt>
                <c:pt idx="25">
                  <c:v>42943</c:v>
                </c:pt>
                <c:pt idx="26">
                  <c:v>42944</c:v>
                </c:pt>
                <c:pt idx="27">
                  <c:v>42945</c:v>
                </c:pt>
                <c:pt idx="28">
                  <c:v>42946</c:v>
                </c:pt>
                <c:pt idx="29">
                  <c:v>42947</c:v>
                </c:pt>
                <c:pt idx="30">
                  <c:v>42948</c:v>
                </c:pt>
                <c:pt idx="31">
                  <c:v>42949</c:v>
                </c:pt>
                <c:pt idx="32">
                  <c:v>42950</c:v>
                </c:pt>
                <c:pt idx="33">
                  <c:v>42951</c:v>
                </c:pt>
                <c:pt idx="34">
                  <c:v>42952</c:v>
                </c:pt>
                <c:pt idx="35">
                  <c:v>42953</c:v>
                </c:pt>
                <c:pt idx="36">
                  <c:v>42954</c:v>
                </c:pt>
                <c:pt idx="37">
                  <c:v>42955</c:v>
                </c:pt>
                <c:pt idx="38">
                  <c:v>42956</c:v>
                </c:pt>
                <c:pt idx="39">
                  <c:v>42957</c:v>
                </c:pt>
                <c:pt idx="40">
                  <c:v>42958</c:v>
                </c:pt>
                <c:pt idx="41">
                  <c:v>42959</c:v>
                </c:pt>
                <c:pt idx="42">
                  <c:v>42960</c:v>
                </c:pt>
                <c:pt idx="43">
                  <c:v>42961</c:v>
                </c:pt>
                <c:pt idx="44">
                  <c:v>42962</c:v>
                </c:pt>
                <c:pt idx="45">
                  <c:v>42963</c:v>
                </c:pt>
                <c:pt idx="46">
                  <c:v>42964</c:v>
                </c:pt>
                <c:pt idx="47">
                  <c:v>42965</c:v>
                </c:pt>
                <c:pt idx="48">
                  <c:v>42966</c:v>
                </c:pt>
                <c:pt idx="49">
                  <c:v>42967</c:v>
                </c:pt>
                <c:pt idx="50">
                  <c:v>42968</c:v>
                </c:pt>
                <c:pt idx="51">
                  <c:v>42969</c:v>
                </c:pt>
                <c:pt idx="52">
                  <c:v>42970</c:v>
                </c:pt>
                <c:pt idx="53">
                  <c:v>42971</c:v>
                </c:pt>
                <c:pt idx="54">
                  <c:v>42972</c:v>
                </c:pt>
                <c:pt idx="55">
                  <c:v>42973</c:v>
                </c:pt>
                <c:pt idx="56">
                  <c:v>42974</c:v>
                </c:pt>
                <c:pt idx="57">
                  <c:v>42975</c:v>
                </c:pt>
                <c:pt idx="58">
                  <c:v>42976</c:v>
                </c:pt>
                <c:pt idx="59">
                  <c:v>42977</c:v>
                </c:pt>
                <c:pt idx="60">
                  <c:v>42978</c:v>
                </c:pt>
                <c:pt idx="61">
                  <c:v>42979</c:v>
                </c:pt>
                <c:pt idx="62">
                  <c:v>42980</c:v>
                </c:pt>
                <c:pt idx="63">
                  <c:v>42981</c:v>
                </c:pt>
                <c:pt idx="64">
                  <c:v>42982</c:v>
                </c:pt>
                <c:pt idx="65">
                  <c:v>42983</c:v>
                </c:pt>
                <c:pt idx="66">
                  <c:v>42984</c:v>
                </c:pt>
                <c:pt idx="67">
                  <c:v>42985</c:v>
                </c:pt>
                <c:pt idx="68">
                  <c:v>42986</c:v>
                </c:pt>
                <c:pt idx="69">
                  <c:v>42987</c:v>
                </c:pt>
                <c:pt idx="70">
                  <c:v>42988</c:v>
                </c:pt>
                <c:pt idx="71">
                  <c:v>42989</c:v>
                </c:pt>
                <c:pt idx="72">
                  <c:v>42990</c:v>
                </c:pt>
                <c:pt idx="73">
                  <c:v>42991</c:v>
                </c:pt>
                <c:pt idx="74">
                  <c:v>42992</c:v>
                </c:pt>
                <c:pt idx="75">
                  <c:v>42993</c:v>
                </c:pt>
                <c:pt idx="76">
                  <c:v>42994</c:v>
                </c:pt>
                <c:pt idx="77">
                  <c:v>42995</c:v>
                </c:pt>
                <c:pt idx="78">
                  <c:v>42996</c:v>
                </c:pt>
                <c:pt idx="79">
                  <c:v>42997</c:v>
                </c:pt>
                <c:pt idx="80">
                  <c:v>42998</c:v>
                </c:pt>
                <c:pt idx="81">
                  <c:v>42999</c:v>
                </c:pt>
                <c:pt idx="82">
                  <c:v>43000</c:v>
                </c:pt>
                <c:pt idx="83">
                  <c:v>43001</c:v>
                </c:pt>
                <c:pt idx="84">
                  <c:v>43002</c:v>
                </c:pt>
                <c:pt idx="85">
                  <c:v>43003</c:v>
                </c:pt>
                <c:pt idx="86">
                  <c:v>43004</c:v>
                </c:pt>
                <c:pt idx="87">
                  <c:v>43005</c:v>
                </c:pt>
                <c:pt idx="88">
                  <c:v>43006</c:v>
                </c:pt>
                <c:pt idx="89">
                  <c:v>43007</c:v>
                </c:pt>
                <c:pt idx="90">
                  <c:v>43008</c:v>
                </c:pt>
                <c:pt idx="91">
                  <c:v>43009</c:v>
                </c:pt>
                <c:pt idx="92">
                  <c:v>43010</c:v>
                </c:pt>
                <c:pt idx="93">
                  <c:v>43011</c:v>
                </c:pt>
                <c:pt idx="94">
                  <c:v>43012</c:v>
                </c:pt>
                <c:pt idx="95">
                  <c:v>43013</c:v>
                </c:pt>
                <c:pt idx="96">
                  <c:v>43014</c:v>
                </c:pt>
                <c:pt idx="97">
                  <c:v>43015</c:v>
                </c:pt>
                <c:pt idx="98">
                  <c:v>43016</c:v>
                </c:pt>
                <c:pt idx="99">
                  <c:v>43017</c:v>
                </c:pt>
                <c:pt idx="100">
                  <c:v>43018</c:v>
                </c:pt>
                <c:pt idx="101">
                  <c:v>43019</c:v>
                </c:pt>
                <c:pt idx="102">
                  <c:v>43020</c:v>
                </c:pt>
                <c:pt idx="103">
                  <c:v>43021</c:v>
                </c:pt>
                <c:pt idx="104">
                  <c:v>43022</c:v>
                </c:pt>
                <c:pt idx="105">
                  <c:v>43023</c:v>
                </c:pt>
                <c:pt idx="106">
                  <c:v>43024</c:v>
                </c:pt>
                <c:pt idx="107">
                  <c:v>43025</c:v>
                </c:pt>
                <c:pt idx="108">
                  <c:v>43026</c:v>
                </c:pt>
                <c:pt idx="109">
                  <c:v>43027</c:v>
                </c:pt>
                <c:pt idx="110">
                  <c:v>43028</c:v>
                </c:pt>
                <c:pt idx="111">
                  <c:v>43029</c:v>
                </c:pt>
                <c:pt idx="112">
                  <c:v>43030</c:v>
                </c:pt>
                <c:pt idx="113">
                  <c:v>43031</c:v>
                </c:pt>
                <c:pt idx="114">
                  <c:v>43032</c:v>
                </c:pt>
                <c:pt idx="115">
                  <c:v>43033</c:v>
                </c:pt>
                <c:pt idx="116">
                  <c:v>43034</c:v>
                </c:pt>
                <c:pt idx="117">
                  <c:v>43035</c:v>
                </c:pt>
                <c:pt idx="118">
                  <c:v>43036</c:v>
                </c:pt>
                <c:pt idx="119">
                  <c:v>43037</c:v>
                </c:pt>
                <c:pt idx="120">
                  <c:v>43038</c:v>
                </c:pt>
                <c:pt idx="121">
                  <c:v>43039</c:v>
                </c:pt>
                <c:pt idx="122">
                  <c:v>43040</c:v>
                </c:pt>
                <c:pt idx="123">
                  <c:v>43041</c:v>
                </c:pt>
                <c:pt idx="124">
                  <c:v>43042</c:v>
                </c:pt>
                <c:pt idx="125">
                  <c:v>43043</c:v>
                </c:pt>
                <c:pt idx="126">
                  <c:v>43044</c:v>
                </c:pt>
                <c:pt idx="127">
                  <c:v>43045</c:v>
                </c:pt>
                <c:pt idx="128">
                  <c:v>43046</c:v>
                </c:pt>
                <c:pt idx="129">
                  <c:v>43047</c:v>
                </c:pt>
                <c:pt idx="130">
                  <c:v>43048</c:v>
                </c:pt>
                <c:pt idx="131">
                  <c:v>43049</c:v>
                </c:pt>
                <c:pt idx="132">
                  <c:v>43050</c:v>
                </c:pt>
                <c:pt idx="133">
                  <c:v>43051</c:v>
                </c:pt>
                <c:pt idx="134">
                  <c:v>43052</c:v>
                </c:pt>
                <c:pt idx="135">
                  <c:v>43053</c:v>
                </c:pt>
                <c:pt idx="136">
                  <c:v>43054</c:v>
                </c:pt>
                <c:pt idx="137">
                  <c:v>43055</c:v>
                </c:pt>
                <c:pt idx="138">
                  <c:v>43056</c:v>
                </c:pt>
                <c:pt idx="139">
                  <c:v>43057</c:v>
                </c:pt>
                <c:pt idx="140">
                  <c:v>43058</c:v>
                </c:pt>
                <c:pt idx="141">
                  <c:v>43059</c:v>
                </c:pt>
                <c:pt idx="142">
                  <c:v>43060</c:v>
                </c:pt>
                <c:pt idx="143">
                  <c:v>43061</c:v>
                </c:pt>
                <c:pt idx="144">
                  <c:v>43062</c:v>
                </c:pt>
                <c:pt idx="145">
                  <c:v>43063</c:v>
                </c:pt>
                <c:pt idx="146">
                  <c:v>43064</c:v>
                </c:pt>
                <c:pt idx="147">
                  <c:v>43065</c:v>
                </c:pt>
                <c:pt idx="148">
                  <c:v>43066</c:v>
                </c:pt>
                <c:pt idx="149">
                  <c:v>43067</c:v>
                </c:pt>
                <c:pt idx="150">
                  <c:v>43068</c:v>
                </c:pt>
                <c:pt idx="151">
                  <c:v>43069</c:v>
                </c:pt>
                <c:pt idx="152">
                  <c:v>43070</c:v>
                </c:pt>
                <c:pt idx="153">
                  <c:v>43071</c:v>
                </c:pt>
                <c:pt idx="154">
                  <c:v>43072</c:v>
                </c:pt>
                <c:pt idx="155">
                  <c:v>43073</c:v>
                </c:pt>
                <c:pt idx="156">
                  <c:v>43074</c:v>
                </c:pt>
                <c:pt idx="157">
                  <c:v>43075</c:v>
                </c:pt>
                <c:pt idx="158">
                  <c:v>43076</c:v>
                </c:pt>
                <c:pt idx="159">
                  <c:v>43077</c:v>
                </c:pt>
                <c:pt idx="160">
                  <c:v>43078</c:v>
                </c:pt>
                <c:pt idx="161">
                  <c:v>43079</c:v>
                </c:pt>
                <c:pt idx="162">
                  <c:v>43080</c:v>
                </c:pt>
                <c:pt idx="163">
                  <c:v>43081</c:v>
                </c:pt>
                <c:pt idx="164">
                  <c:v>43082</c:v>
                </c:pt>
                <c:pt idx="165">
                  <c:v>43083</c:v>
                </c:pt>
                <c:pt idx="166">
                  <c:v>43084</c:v>
                </c:pt>
                <c:pt idx="167">
                  <c:v>43085</c:v>
                </c:pt>
                <c:pt idx="168">
                  <c:v>43086</c:v>
                </c:pt>
                <c:pt idx="169">
                  <c:v>43087</c:v>
                </c:pt>
                <c:pt idx="170">
                  <c:v>43088</c:v>
                </c:pt>
                <c:pt idx="171">
                  <c:v>43089</c:v>
                </c:pt>
                <c:pt idx="172">
                  <c:v>43090</c:v>
                </c:pt>
                <c:pt idx="173">
                  <c:v>43091</c:v>
                </c:pt>
                <c:pt idx="174">
                  <c:v>43092</c:v>
                </c:pt>
                <c:pt idx="175">
                  <c:v>43093</c:v>
                </c:pt>
                <c:pt idx="176">
                  <c:v>43094</c:v>
                </c:pt>
                <c:pt idx="177">
                  <c:v>43095</c:v>
                </c:pt>
                <c:pt idx="178">
                  <c:v>43096</c:v>
                </c:pt>
                <c:pt idx="179">
                  <c:v>43097</c:v>
                </c:pt>
                <c:pt idx="180">
                  <c:v>43098</c:v>
                </c:pt>
                <c:pt idx="181">
                  <c:v>43099</c:v>
                </c:pt>
                <c:pt idx="182">
                  <c:v>43100</c:v>
                </c:pt>
                <c:pt idx="183">
                  <c:v>43101</c:v>
                </c:pt>
                <c:pt idx="184">
                  <c:v>43102</c:v>
                </c:pt>
                <c:pt idx="185">
                  <c:v>43103</c:v>
                </c:pt>
                <c:pt idx="186">
                  <c:v>43104</c:v>
                </c:pt>
                <c:pt idx="187">
                  <c:v>43105</c:v>
                </c:pt>
                <c:pt idx="188">
                  <c:v>43106</c:v>
                </c:pt>
                <c:pt idx="189">
                  <c:v>43107</c:v>
                </c:pt>
                <c:pt idx="190">
                  <c:v>43108</c:v>
                </c:pt>
                <c:pt idx="191">
                  <c:v>43109</c:v>
                </c:pt>
                <c:pt idx="192">
                  <c:v>43110</c:v>
                </c:pt>
                <c:pt idx="193">
                  <c:v>43111</c:v>
                </c:pt>
                <c:pt idx="194">
                  <c:v>43112</c:v>
                </c:pt>
                <c:pt idx="195">
                  <c:v>43113</c:v>
                </c:pt>
                <c:pt idx="196">
                  <c:v>43114</c:v>
                </c:pt>
                <c:pt idx="197">
                  <c:v>43115</c:v>
                </c:pt>
                <c:pt idx="198">
                  <c:v>43116</c:v>
                </c:pt>
                <c:pt idx="199">
                  <c:v>43117</c:v>
                </c:pt>
                <c:pt idx="200">
                  <c:v>43118</c:v>
                </c:pt>
                <c:pt idx="201">
                  <c:v>43119</c:v>
                </c:pt>
                <c:pt idx="202">
                  <c:v>43120</c:v>
                </c:pt>
                <c:pt idx="203">
                  <c:v>43121</c:v>
                </c:pt>
                <c:pt idx="204">
                  <c:v>43122</c:v>
                </c:pt>
                <c:pt idx="205">
                  <c:v>43123</c:v>
                </c:pt>
                <c:pt idx="206">
                  <c:v>43124</c:v>
                </c:pt>
                <c:pt idx="207">
                  <c:v>43125</c:v>
                </c:pt>
                <c:pt idx="208">
                  <c:v>43126</c:v>
                </c:pt>
                <c:pt idx="209">
                  <c:v>43127</c:v>
                </c:pt>
                <c:pt idx="210">
                  <c:v>43128</c:v>
                </c:pt>
                <c:pt idx="211">
                  <c:v>43129</c:v>
                </c:pt>
                <c:pt idx="212">
                  <c:v>43130</c:v>
                </c:pt>
                <c:pt idx="213">
                  <c:v>43131</c:v>
                </c:pt>
                <c:pt idx="214">
                  <c:v>43132</c:v>
                </c:pt>
                <c:pt idx="215">
                  <c:v>43133</c:v>
                </c:pt>
                <c:pt idx="216">
                  <c:v>43134</c:v>
                </c:pt>
                <c:pt idx="217">
                  <c:v>43135</c:v>
                </c:pt>
                <c:pt idx="218">
                  <c:v>43136</c:v>
                </c:pt>
                <c:pt idx="219">
                  <c:v>43137</c:v>
                </c:pt>
                <c:pt idx="220">
                  <c:v>43138</c:v>
                </c:pt>
                <c:pt idx="221">
                  <c:v>43139</c:v>
                </c:pt>
                <c:pt idx="222">
                  <c:v>43140</c:v>
                </c:pt>
                <c:pt idx="223">
                  <c:v>43141</c:v>
                </c:pt>
                <c:pt idx="224">
                  <c:v>43142</c:v>
                </c:pt>
                <c:pt idx="225">
                  <c:v>43143</c:v>
                </c:pt>
                <c:pt idx="226">
                  <c:v>43144</c:v>
                </c:pt>
                <c:pt idx="227">
                  <c:v>43145</c:v>
                </c:pt>
                <c:pt idx="228">
                  <c:v>43146</c:v>
                </c:pt>
                <c:pt idx="229">
                  <c:v>43147</c:v>
                </c:pt>
                <c:pt idx="230">
                  <c:v>43148</c:v>
                </c:pt>
                <c:pt idx="231">
                  <c:v>43149</c:v>
                </c:pt>
                <c:pt idx="232">
                  <c:v>43150</c:v>
                </c:pt>
                <c:pt idx="233">
                  <c:v>43151</c:v>
                </c:pt>
                <c:pt idx="234">
                  <c:v>43152</c:v>
                </c:pt>
                <c:pt idx="235">
                  <c:v>43153</c:v>
                </c:pt>
                <c:pt idx="236">
                  <c:v>43154</c:v>
                </c:pt>
                <c:pt idx="237">
                  <c:v>43155</c:v>
                </c:pt>
                <c:pt idx="238">
                  <c:v>43156</c:v>
                </c:pt>
                <c:pt idx="239">
                  <c:v>43157</c:v>
                </c:pt>
                <c:pt idx="240">
                  <c:v>43158</c:v>
                </c:pt>
                <c:pt idx="241">
                  <c:v>43159</c:v>
                </c:pt>
                <c:pt idx="242">
                  <c:v>43160</c:v>
                </c:pt>
                <c:pt idx="243">
                  <c:v>43161</c:v>
                </c:pt>
                <c:pt idx="244">
                  <c:v>43162</c:v>
                </c:pt>
                <c:pt idx="245">
                  <c:v>43163</c:v>
                </c:pt>
                <c:pt idx="246">
                  <c:v>43164</c:v>
                </c:pt>
                <c:pt idx="247">
                  <c:v>43165</c:v>
                </c:pt>
                <c:pt idx="248">
                  <c:v>43166</c:v>
                </c:pt>
                <c:pt idx="249">
                  <c:v>43167</c:v>
                </c:pt>
                <c:pt idx="250">
                  <c:v>43168</c:v>
                </c:pt>
                <c:pt idx="251">
                  <c:v>43169</c:v>
                </c:pt>
                <c:pt idx="252">
                  <c:v>43170</c:v>
                </c:pt>
                <c:pt idx="253">
                  <c:v>43171</c:v>
                </c:pt>
                <c:pt idx="254">
                  <c:v>43172</c:v>
                </c:pt>
                <c:pt idx="255">
                  <c:v>43173</c:v>
                </c:pt>
                <c:pt idx="256">
                  <c:v>43174</c:v>
                </c:pt>
                <c:pt idx="257">
                  <c:v>43175</c:v>
                </c:pt>
                <c:pt idx="258">
                  <c:v>43176</c:v>
                </c:pt>
                <c:pt idx="259">
                  <c:v>43177</c:v>
                </c:pt>
                <c:pt idx="260">
                  <c:v>43178</c:v>
                </c:pt>
                <c:pt idx="261">
                  <c:v>43179</c:v>
                </c:pt>
                <c:pt idx="262">
                  <c:v>43180</c:v>
                </c:pt>
                <c:pt idx="263">
                  <c:v>43181</c:v>
                </c:pt>
                <c:pt idx="264">
                  <c:v>43182</c:v>
                </c:pt>
                <c:pt idx="265">
                  <c:v>43183</c:v>
                </c:pt>
                <c:pt idx="266">
                  <c:v>43184</c:v>
                </c:pt>
                <c:pt idx="267">
                  <c:v>43185</c:v>
                </c:pt>
                <c:pt idx="268">
                  <c:v>43186</c:v>
                </c:pt>
                <c:pt idx="269">
                  <c:v>43187</c:v>
                </c:pt>
                <c:pt idx="270">
                  <c:v>43188</c:v>
                </c:pt>
                <c:pt idx="271">
                  <c:v>43189</c:v>
                </c:pt>
                <c:pt idx="272">
                  <c:v>43190</c:v>
                </c:pt>
                <c:pt idx="273">
                  <c:v>43191</c:v>
                </c:pt>
                <c:pt idx="274">
                  <c:v>43192</c:v>
                </c:pt>
                <c:pt idx="275">
                  <c:v>43193</c:v>
                </c:pt>
                <c:pt idx="276">
                  <c:v>43194</c:v>
                </c:pt>
                <c:pt idx="277">
                  <c:v>43195</c:v>
                </c:pt>
                <c:pt idx="278">
                  <c:v>43196</c:v>
                </c:pt>
                <c:pt idx="279">
                  <c:v>43197</c:v>
                </c:pt>
                <c:pt idx="280">
                  <c:v>43198</c:v>
                </c:pt>
                <c:pt idx="281">
                  <c:v>43199</c:v>
                </c:pt>
                <c:pt idx="282">
                  <c:v>43200</c:v>
                </c:pt>
                <c:pt idx="283">
                  <c:v>43201</c:v>
                </c:pt>
                <c:pt idx="284">
                  <c:v>43202</c:v>
                </c:pt>
                <c:pt idx="285">
                  <c:v>43203</c:v>
                </c:pt>
                <c:pt idx="286">
                  <c:v>43204</c:v>
                </c:pt>
                <c:pt idx="287">
                  <c:v>43205</c:v>
                </c:pt>
                <c:pt idx="288">
                  <c:v>43206</c:v>
                </c:pt>
                <c:pt idx="289">
                  <c:v>43207</c:v>
                </c:pt>
                <c:pt idx="290">
                  <c:v>43208</c:v>
                </c:pt>
                <c:pt idx="291">
                  <c:v>43209</c:v>
                </c:pt>
                <c:pt idx="292">
                  <c:v>43210</c:v>
                </c:pt>
                <c:pt idx="293">
                  <c:v>43211</c:v>
                </c:pt>
                <c:pt idx="294">
                  <c:v>43212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43218</c:v>
                </c:pt>
                <c:pt idx="301">
                  <c:v>43219</c:v>
                </c:pt>
                <c:pt idx="302">
                  <c:v>43220</c:v>
                </c:pt>
                <c:pt idx="303">
                  <c:v>43221</c:v>
                </c:pt>
                <c:pt idx="304">
                  <c:v>43222</c:v>
                </c:pt>
                <c:pt idx="305">
                  <c:v>43223</c:v>
                </c:pt>
                <c:pt idx="306">
                  <c:v>43224</c:v>
                </c:pt>
                <c:pt idx="307">
                  <c:v>43225</c:v>
                </c:pt>
                <c:pt idx="308">
                  <c:v>43226</c:v>
                </c:pt>
                <c:pt idx="309">
                  <c:v>43227</c:v>
                </c:pt>
                <c:pt idx="310">
                  <c:v>43228</c:v>
                </c:pt>
                <c:pt idx="311">
                  <c:v>43229</c:v>
                </c:pt>
                <c:pt idx="312">
                  <c:v>43230</c:v>
                </c:pt>
                <c:pt idx="313">
                  <c:v>43231</c:v>
                </c:pt>
                <c:pt idx="314">
                  <c:v>43232</c:v>
                </c:pt>
                <c:pt idx="315">
                  <c:v>43233</c:v>
                </c:pt>
                <c:pt idx="316">
                  <c:v>43234</c:v>
                </c:pt>
                <c:pt idx="317">
                  <c:v>43235</c:v>
                </c:pt>
                <c:pt idx="318">
                  <c:v>43236</c:v>
                </c:pt>
                <c:pt idx="319">
                  <c:v>43237</c:v>
                </c:pt>
                <c:pt idx="320">
                  <c:v>43238</c:v>
                </c:pt>
                <c:pt idx="321">
                  <c:v>43239</c:v>
                </c:pt>
                <c:pt idx="322">
                  <c:v>43240</c:v>
                </c:pt>
                <c:pt idx="323">
                  <c:v>43241</c:v>
                </c:pt>
                <c:pt idx="324">
                  <c:v>43242</c:v>
                </c:pt>
                <c:pt idx="325">
                  <c:v>43243</c:v>
                </c:pt>
                <c:pt idx="326">
                  <c:v>43244</c:v>
                </c:pt>
                <c:pt idx="327">
                  <c:v>43245</c:v>
                </c:pt>
                <c:pt idx="328">
                  <c:v>43246</c:v>
                </c:pt>
                <c:pt idx="329">
                  <c:v>43247</c:v>
                </c:pt>
                <c:pt idx="330">
                  <c:v>43248</c:v>
                </c:pt>
                <c:pt idx="331">
                  <c:v>43249</c:v>
                </c:pt>
                <c:pt idx="332">
                  <c:v>43250</c:v>
                </c:pt>
                <c:pt idx="333">
                  <c:v>43251</c:v>
                </c:pt>
                <c:pt idx="334">
                  <c:v>43252</c:v>
                </c:pt>
                <c:pt idx="335">
                  <c:v>43253</c:v>
                </c:pt>
                <c:pt idx="336">
                  <c:v>43254</c:v>
                </c:pt>
                <c:pt idx="337">
                  <c:v>43255</c:v>
                </c:pt>
                <c:pt idx="338">
                  <c:v>43256</c:v>
                </c:pt>
                <c:pt idx="339">
                  <c:v>43257</c:v>
                </c:pt>
                <c:pt idx="340">
                  <c:v>43258</c:v>
                </c:pt>
                <c:pt idx="341">
                  <c:v>43259</c:v>
                </c:pt>
                <c:pt idx="342">
                  <c:v>43260</c:v>
                </c:pt>
                <c:pt idx="343">
                  <c:v>43261</c:v>
                </c:pt>
                <c:pt idx="344">
                  <c:v>43262</c:v>
                </c:pt>
                <c:pt idx="345">
                  <c:v>43263</c:v>
                </c:pt>
                <c:pt idx="346">
                  <c:v>43264</c:v>
                </c:pt>
                <c:pt idx="347">
                  <c:v>43265</c:v>
                </c:pt>
                <c:pt idx="348">
                  <c:v>43266</c:v>
                </c:pt>
                <c:pt idx="349">
                  <c:v>43267</c:v>
                </c:pt>
                <c:pt idx="350">
                  <c:v>43268</c:v>
                </c:pt>
                <c:pt idx="351">
                  <c:v>43269</c:v>
                </c:pt>
                <c:pt idx="352">
                  <c:v>43270</c:v>
                </c:pt>
                <c:pt idx="353">
                  <c:v>43271</c:v>
                </c:pt>
                <c:pt idx="354">
                  <c:v>43272</c:v>
                </c:pt>
                <c:pt idx="355">
                  <c:v>43273</c:v>
                </c:pt>
                <c:pt idx="356">
                  <c:v>43274</c:v>
                </c:pt>
                <c:pt idx="357">
                  <c:v>43275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43281</c:v>
                </c:pt>
              </c:numCache>
            </c:numRef>
          </c:cat>
          <c:val>
            <c:numRef>
              <c:f>Scaling!$AO$4:$AO$368</c:f>
              <c:numCache>
                <c:formatCode>0.0</c:formatCode>
                <c:ptCount val="365"/>
                <c:pt idx="0">
                  <c:v>-20.138066082008098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-33.973835143560187</c:v>
                </c:pt>
                <c:pt idx="10">
                  <c:v>21.913328909722559</c:v>
                </c:pt>
                <c:pt idx="11">
                  <c:v>-205.62492087260878</c:v>
                </c:pt>
                <c:pt idx="12">
                  <c:v>-435.43816156813591</c:v>
                </c:pt>
                <c:pt idx="13">
                  <c:v>-442.18735292641628</c:v>
                </c:pt>
                <c:pt idx="14">
                  <c:v>-61.203015432733395</c:v>
                </c:pt>
                <c:pt idx="15">
                  <c:v>-363.87341079846806</c:v>
                </c:pt>
                <c:pt idx="16">
                  <c:v>-106.33202291668634</c:v>
                </c:pt>
                <c:pt idx="17">
                  <c:v>0</c:v>
                </c:pt>
                <c:pt idx="18">
                  <c:v>0</c:v>
                </c:pt>
                <c:pt idx="19">
                  <c:v>106.74306628265076</c:v>
                </c:pt>
                <c:pt idx="20">
                  <c:v>-53.666734860949873</c:v>
                </c:pt>
                <c:pt idx="21">
                  <c:v>-25.564896357142811</c:v>
                </c:pt>
                <c:pt idx="22">
                  <c:v>0</c:v>
                </c:pt>
                <c:pt idx="23">
                  <c:v>-86.850953179628434</c:v>
                </c:pt>
                <c:pt idx="24">
                  <c:v>56.969231266960819</c:v>
                </c:pt>
                <c:pt idx="25">
                  <c:v>-60.473426305500588</c:v>
                </c:pt>
                <c:pt idx="26">
                  <c:v>146.40410623543661</c:v>
                </c:pt>
                <c:pt idx="27">
                  <c:v>177.47675526495055</c:v>
                </c:pt>
                <c:pt idx="28">
                  <c:v>0</c:v>
                </c:pt>
                <c:pt idx="29">
                  <c:v>-97.143316503567476</c:v>
                </c:pt>
                <c:pt idx="30">
                  <c:v>379.01867893250903</c:v>
                </c:pt>
                <c:pt idx="31">
                  <c:v>230.27632421890203</c:v>
                </c:pt>
                <c:pt idx="32">
                  <c:v>-34.291735703271797</c:v>
                </c:pt>
                <c:pt idx="33">
                  <c:v>-136.53771609617448</c:v>
                </c:pt>
                <c:pt idx="34">
                  <c:v>-25.161173984053239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170.70547754659145</c:v>
                </c:pt>
                <c:pt idx="39">
                  <c:v>-118.81685610211328</c:v>
                </c:pt>
                <c:pt idx="40">
                  <c:v>-50.223466492864787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25.716447359272916</c:v>
                </c:pt>
                <c:pt idx="45">
                  <c:v>-69.140606017387498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144.95419921339303</c:v>
                </c:pt>
                <c:pt idx="52">
                  <c:v>-22.661970223309385</c:v>
                </c:pt>
                <c:pt idx="53">
                  <c:v>-11.714625699030705</c:v>
                </c:pt>
                <c:pt idx="54">
                  <c:v>-110.551463970781</c:v>
                </c:pt>
                <c:pt idx="55">
                  <c:v>-29.614341968954637</c:v>
                </c:pt>
                <c:pt idx="56">
                  <c:v>0</c:v>
                </c:pt>
                <c:pt idx="57">
                  <c:v>0</c:v>
                </c:pt>
                <c:pt idx="58">
                  <c:v>-82.788691845535098</c:v>
                </c:pt>
                <c:pt idx="59">
                  <c:v>-91.409174463861561</c:v>
                </c:pt>
                <c:pt idx="60">
                  <c:v>-25.194545785783944</c:v>
                </c:pt>
                <c:pt idx="61">
                  <c:v>-166.23749642868623</c:v>
                </c:pt>
                <c:pt idx="62">
                  <c:v>1304.3235615435681</c:v>
                </c:pt>
                <c:pt idx="63">
                  <c:v>50.301046956917475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35.331894189153402</c:v>
                </c:pt>
                <c:pt idx="73">
                  <c:v>16.898410692739251</c:v>
                </c:pt>
                <c:pt idx="74">
                  <c:v>0</c:v>
                </c:pt>
                <c:pt idx="75">
                  <c:v>-29.410220907645542</c:v>
                </c:pt>
                <c:pt idx="76">
                  <c:v>118.47742298883382</c:v>
                </c:pt>
                <c:pt idx="77">
                  <c:v>124.873995327204</c:v>
                </c:pt>
                <c:pt idx="78">
                  <c:v>77.116796682508536</c:v>
                </c:pt>
                <c:pt idx="79">
                  <c:v>15.118093275561586</c:v>
                </c:pt>
                <c:pt idx="80">
                  <c:v>-59.030252312028516</c:v>
                </c:pt>
                <c:pt idx="81">
                  <c:v>-87.170450703633776</c:v>
                </c:pt>
                <c:pt idx="82">
                  <c:v>-125.14674028791704</c:v>
                </c:pt>
                <c:pt idx="83">
                  <c:v>-52.677528238208993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-88.627937750933611</c:v>
                </c:pt>
                <c:pt idx="88">
                  <c:v>16.118409399032942</c:v>
                </c:pt>
                <c:pt idx="89">
                  <c:v>-102.14968590312223</c:v>
                </c:pt>
                <c:pt idx="90">
                  <c:v>-96.273202788575361</c:v>
                </c:pt>
                <c:pt idx="91">
                  <c:v>-18.046656457476928</c:v>
                </c:pt>
                <c:pt idx="92">
                  <c:v>10.73875721187496</c:v>
                </c:pt>
                <c:pt idx="93">
                  <c:v>-37.053704081955544</c:v>
                </c:pt>
                <c:pt idx="94">
                  <c:v>-64.138048035113769</c:v>
                </c:pt>
                <c:pt idx="95">
                  <c:v>-1.2755511421871624</c:v>
                </c:pt>
                <c:pt idx="96">
                  <c:v>-26.667553597740952</c:v>
                </c:pt>
                <c:pt idx="97">
                  <c:v>110.58327916520767</c:v>
                </c:pt>
                <c:pt idx="98">
                  <c:v>68.248620410847494</c:v>
                </c:pt>
                <c:pt idx="99">
                  <c:v>195.05070879947269</c:v>
                </c:pt>
                <c:pt idx="100">
                  <c:v>79.546844390014471</c:v>
                </c:pt>
                <c:pt idx="101">
                  <c:v>-170.06343681550416</c:v>
                </c:pt>
                <c:pt idx="102">
                  <c:v>-92.830342726521053</c:v>
                </c:pt>
                <c:pt idx="103">
                  <c:v>-76.833248928404075</c:v>
                </c:pt>
                <c:pt idx="104">
                  <c:v>3.724793435736637</c:v>
                </c:pt>
                <c:pt idx="105">
                  <c:v>26.145084244242408</c:v>
                </c:pt>
                <c:pt idx="106">
                  <c:v>10.616733925848767</c:v>
                </c:pt>
                <c:pt idx="107">
                  <c:v>-81.368282284152855</c:v>
                </c:pt>
                <c:pt idx="108">
                  <c:v>-56.143134817493909</c:v>
                </c:pt>
                <c:pt idx="109">
                  <c:v>-122.19183165901948</c:v>
                </c:pt>
                <c:pt idx="110">
                  <c:v>-15.255033539437278</c:v>
                </c:pt>
                <c:pt idx="111">
                  <c:v>-76.770906427300289</c:v>
                </c:pt>
                <c:pt idx="112">
                  <c:v>-72.653493101577595</c:v>
                </c:pt>
                <c:pt idx="113">
                  <c:v>141.49225193547369</c:v>
                </c:pt>
                <c:pt idx="114">
                  <c:v>141.13530444876218</c:v>
                </c:pt>
                <c:pt idx="115">
                  <c:v>61.609481527432443</c:v>
                </c:pt>
                <c:pt idx="116">
                  <c:v>145.41248414212674</c:v>
                </c:pt>
                <c:pt idx="117">
                  <c:v>31.570535638655858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-68.893509878606309</c:v>
                </c:pt>
                <c:pt idx="158">
                  <c:v>-68.394153113130358</c:v>
                </c:pt>
                <c:pt idx="159">
                  <c:v>-38.367504984927493</c:v>
                </c:pt>
                <c:pt idx="160">
                  <c:v>-33.336705478740122</c:v>
                </c:pt>
                <c:pt idx="161">
                  <c:v>48.126234955524005</c:v>
                </c:pt>
                <c:pt idx="162">
                  <c:v>2.6888499461183977</c:v>
                </c:pt>
                <c:pt idx="163">
                  <c:v>48.78938735291748</c:v>
                </c:pt>
                <c:pt idx="164">
                  <c:v>-78.021111168739225</c:v>
                </c:pt>
                <c:pt idx="165">
                  <c:v>-75.060456806350615</c:v>
                </c:pt>
                <c:pt idx="166">
                  <c:v>45.665975611203962</c:v>
                </c:pt>
                <c:pt idx="167">
                  <c:v>-6.2452462853717128</c:v>
                </c:pt>
                <c:pt idx="168">
                  <c:v>14.554973166078865</c:v>
                </c:pt>
                <c:pt idx="169">
                  <c:v>39.80629618735653</c:v>
                </c:pt>
                <c:pt idx="170">
                  <c:v>-24.412498929893303</c:v>
                </c:pt>
                <c:pt idx="171">
                  <c:v>-107.58568189857846</c:v>
                </c:pt>
                <c:pt idx="172">
                  <c:v>23.25612398819603</c:v>
                </c:pt>
                <c:pt idx="173">
                  <c:v>15.513960521236946</c:v>
                </c:pt>
                <c:pt idx="174">
                  <c:v>-75.75741040517228</c:v>
                </c:pt>
                <c:pt idx="175">
                  <c:v>-161.92050026995872</c:v>
                </c:pt>
                <c:pt idx="176">
                  <c:v>-85.992165268561095</c:v>
                </c:pt>
                <c:pt idx="177">
                  <c:v>-93.824324112807346</c:v>
                </c:pt>
                <c:pt idx="178">
                  <c:v>-72.750457731668646</c:v>
                </c:pt>
                <c:pt idx="179">
                  <c:v>-80.935006984633844</c:v>
                </c:pt>
                <c:pt idx="180">
                  <c:v>-25.084869210232373</c:v>
                </c:pt>
                <c:pt idx="181">
                  <c:v>-93.331791267103469</c:v>
                </c:pt>
                <c:pt idx="182">
                  <c:v>59.746307692090376</c:v>
                </c:pt>
                <c:pt idx="183">
                  <c:v>56.773773378586796</c:v>
                </c:pt>
                <c:pt idx="184">
                  <c:v>-64.93857764335668</c:v>
                </c:pt>
                <c:pt idx="185">
                  <c:v>37.513495412406975</c:v>
                </c:pt>
                <c:pt idx="186">
                  <c:v>-39.594583428775493</c:v>
                </c:pt>
                <c:pt idx="187">
                  <c:v>55.95054803397651</c:v>
                </c:pt>
                <c:pt idx="188">
                  <c:v>-126.60674916613708</c:v>
                </c:pt>
                <c:pt idx="189">
                  <c:v>-130.91531095293826</c:v>
                </c:pt>
                <c:pt idx="190">
                  <c:v>-97.442996533113714</c:v>
                </c:pt>
                <c:pt idx="191">
                  <c:v>38.19353179917627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Scaling!$AP$2</c:f>
              <c:strCache>
                <c:ptCount val="1"/>
                <c:pt idx="0">
                  <c:v>Bndcrk flow (ML/day)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Scaling!$AM$4:$AM$368</c:f>
              <c:numCache>
                <c:formatCode>m/d/yyyy</c:formatCode>
                <c:ptCount val="365"/>
                <c:pt idx="0">
                  <c:v>42918</c:v>
                </c:pt>
                <c:pt idx="1">
                  <c:v>42919</c:v>
                </c:pt>
                <c:pt idx="2">
                  <c:v>42920</c:v>
                </c:pt>
                <c:pt idx="3">
                  <c:v>42921</c:v>
                </c:pt>
                <c:pt idx="4">
                  <c:v>42922</c:v>
                </c:pt>
                <c:pt idx="5">
                  <c:v>42923</c:v>
                </c:pt>
                <c:pt idx="6">
                  <c:v>42924</c:v>
                </c:pt>
                <c:pt idx="7">
                  <c:v>42925</c:v>
                </c:pt>
                <c:pt idx="8">
                  <c:v>42926</c:v>
                </c:pt>
                <c:pt idx="9">
                  <c:v>42927</c:v>
                </c:pt>
                <c:pt idx="10">
                  <c:v>42928</c:v>
                </c:pt>
                <c:pt idx="11">
                  <c:v>42929</c:v>
                </c:pt>
                <c:pt idx="12">
                  <c:v>42930</c:v>
                </c:pt>
                <c:pt idx="13">
                  <c:v>42931</c:v>
                </c:pt>
                <c:pt idx="14">
                  <c:v>42932</c:v>
                </c:pt>
                <c:pt idx="15">
                  <c:v>42933</c:v>
                </c:pt>
                <c:pt idx="16">
                  <c:v>42934</c:v>
                </c:pt>
                <c:pt idx="17">
                  <c:v>42935</c:v>
                </c:pt>
                <c:pt idx="18">
                  <c:v>42936</c:v>
                </c:pt>
                <c:pt idx="19">
                  <c:v>42937</c:v>
                </c:pt>
                <c:pt idx="20">
                  <c:v>42938</c:v>
                </c:pt>
                <c:pt idx="21">
                  <c:v>42939</c:v>
                </c:pt>
                <c:pt idx="22">
                  <c:v>42940</c:v>
                </c:pt>
                <c:pt idx="23">
                  <c:v>42941</c:v>
                </c:pt>
                <c:pt idx="24">
                  <c:v>42942</c:v>
                </c:pt>
                <c:pt idx="25">
                  <c:v>42943</c:v>
                </c:pt>
                <c:pt idx="26">
                  <c:v>42944</c:v>
                </c:pt>
                <c:pt idx="27">
                  <c:v>42945</c:v>
                </c:pt>
                <c:pt idx="28">
                  <c:v>42946</c:v>
                </c:pt>
                <c:pt idx="29">
                  <c:v>42947</c:v>
                </c:pt>
                <c:pt idx="30">
                  <c:v>42948</c:v>
                </c:pt>
                <c:pt idx="31">
                  <c:v>42949</c:v>
                </c:pt>
                <c:pt idx="32">
                  <c:v>42950</c:v>
                </c:pt>
                <c:pt idx="33">
                  <c:v>42951</c:v>
                </c:pt>
                <c:pt idx="34">
                  <c:v>42952</c:v>
                </c:pt>
                <c:pt idx="35">
                  <c:v>42953</c:v>
                </c:pt>
                <c:pt idx="36">
                  <c:v>42954</c:v>
                </c:pt>
                <c:pt idx="37">
                  <c:v>42955</c:v>
                </c:pt>
                <c:pt idx="38">
                  <c:v>42956</c:v>
                </c:pt>
                <c:pt idx="39">
                  <c:v>42957</c:v>
                </c:pt>
                <c:pt idx="40">
                  <c:v>42958</c:v>
                </c:pt>
                <c:pt idx="41">
                  <c:v>42959</c:v>
                </c:pt>
                <c:pt idx="42">
                  <c:v>42960</c:v>
                </c:pt>
                <c:pt idx="43">
                  <c:v>42961</c:v>
                </c:pt>
                <c:pt idx="44">
                  <c:v>42962</c:v>
                </c:pt>
                <c:pt idx="45">
                  <c:v>42963</c:v>
                </c:pt>
                <c:pt idx="46">
                  <c:v>42964</c:v>
                </c:pt>
                <c:pt idx="47">
                  <c:v>42965</c:v>
                </c:pt>
                <c:pt idx="48">
                  <c:v>42966</c:v>
                </c:pt>
                <c:pt idx="49">
                  <c:v>42967</c:v>
                </c:pt>
                <c:pt idx="50">
                  <c:v>42968</c:v>
                </c:pt>
                <c:pt idx="51">
                  <c:v>42969</c:v>
                </c:pt>
                <c:pt idx="52">
                  <c:v>42970</c:v>
                </c:pt>
                <c:pt idx="53">
                  <c:v>42971</c:v>
                </c:pt>
                <c:pt idx="54">
                  <c:v>42972</c:v>
                </c:pt>
                <c:pt idx="55">
                  <c:v>42973</c:v>
                </c:pt>
                <c:pt idx="56">
                  <c:v>42974</c:v>
                </c:pt>
                <c:pt idx="57">
                  <c:v>42975</c:v>
                </c:pt>
                <c:pt idx="58">
                  <c:v>42976</c:v>
                </c:pt>
                <c:pt idx="59">
                  <c:v>42977</c:v>
                </c:pt>
                <c:pt idx="60">
                  <c:v>42978</c:v>
                </c:pt>
                <c:pt idx="61">
                  <c:v>42979</c:v>
                </c:pt>
                <c:pt idx="62">
                  <c:v>42980</c:v>
                </c:pt>
                <c:pt idx="63">
                  <c:v>42981</c:v>
                </c:pt>
                <c:pt idx="64">
                  <c:v>42982</c:v>
                </c:pt>
                <c:pt idx="65">
                  <c:v>42983</c:v>
                </c:pt>
                <c:pt idx="66">
                  <c:v>42984</c:v>
                </c:pt>
                <c:pt idx="67">
                  <c:v>42985</c:v>
                </c:pt>
                <c:pt idx="68">
                  <c:v>42986</c:v>
                </c:pt>
                <c:pt idx="69">
                  <c:v>42987</c:v>
                </c:pt>
                <c:pt idx="70">
                  <c:v>42988</c:v>
                </c:pt>
                <c:pt idx="71">
                  <c:v>42989</c:v>
                </c:pt>
                <c:pt idx="72">
                  <c:v>42990</c:v>
                </c:pt>
                <c:pt idx="73">
                  <c:v>42991</c:v>
                </c:pt>
                <c:pt idx="74">
                  <c:v>42992</c:v>
                </c:pt>
                <c:pt idx="75">
                  <c:v>42993</c:v>
                </c:pt>
                <c:pt idx="76">
                  <c:v>42994</c:v>
                </c:pt>
                <c:pt idx="77">
                  <c:v>42995</c:v>
                </c:pt>
                <c:pt idx="78">
                  <c:v>42996</c:v>
                </c:pt>
                <c:pt idx="79">
                  <c:v>42997</c:v>
                </c:pt>
                <c:pt idx="80">
                  <c:v>42998</c:v>
                </c:pt>
                <c:pt idx="81">
                  <c:v>42999</c:v>
                </c:pt>
                <c:pt idx="82">
                  <c:v>43000</c:v>
                </c:pt>
                <c:pt idx="83">
                  <c:v>43001</c:v>
                </c:pt>
                <c:pt idx="84">
                  <c:v>43002</c:v>
                </c:pt>
                <c:pt idx="85">
                  <c:v>43003</c:v>
                </c:pt>
                <c:pt idx="86">
                  <c:v>43004</c:v>
                </c:pt>
                <c:pt idx="87">
                  <c:v>43005</c:v>
                </c:pt>
                <c:pt idx="88">
                  <c:v>43006</c:v>
                </c:pt>
                <c:pt idx="89">
                  <c:v>43007</c:v>
                </c:pt>
                <c:pt idx="90">
                  <c:v>43008</c:v>
                </c:pt>
                <c:pt idx="91">
                  <c:v>43009</c:v>
                </c:pt>
                <c:pt idx="92">
                  <c:v>43010</c:v>
                </c:pt>
                <c:pt idx="93">
                  <c:v>43011</c:v>
                </c:pt>
                <c:pt idx="94">
                  <c:v>43012</c:v>
                </c:pt>
                <c:pt idx="95">
                  <c:v>43013</c:v>
                </c:pt>
                <c:pt idx="96">
                  <c:v>43014</c:v>
                </c:pt>
                <c:pt idx="97">
                  <c:v>43015</c:v>
                </c:pt>
                <c:pt idx="98">
                  <c:v>43016</c:v>
                </c:pt>
                <c:pt idx="99">
                  <c:v>43017</c:v>
                </c:pt>
                <c:pt idx="100">
                  <c:v>43018</c:v>
                </c:pt>
                <c:pt idx="101">
                  <c:v>43019</c:v>
                </c:pt>
                <c:pt idx="102">
                  <c:v>43020</c:v>
                </c:pt>
                <c:pt idx="103">
                  <c:v>43021</c:v>
                </c:pt>
                <c:pt idx="104">
                  <c:v>43022</c:v>
                </c:pt>
                <c:pt idx="105">
                  <c:v>43023</c:v>
                </c:pt>
                <c:pt idx="106">
                  <c:v>43024</c:v>
                </c:pt>
                <c:pt idx="107">
                  <c:v>43025</c:v>
                </c:pt>
                <c:pt idx="108">
                  <c:v>43026</c:v>
                </c:pt>
                <c:pt idx="109">
                  <c:v>43027</c:v>
                </c:pt>
                <c:pt idx="110">
                  <c:v>43028</c:v>
                </c:pt>
                <c:pt idx="111">
                  <c:v>43029</c:v>
                </c:pt>
                <c:pt idx="112">
                  <c:v>43030</c:v>
                </c:pt>
                <c:pt idx="113">
                  <c:v>43031</c:v>
                </c:pt>
                <c:pt idx="114">
                  <c:v>43032</c:v>
                </c:pt>
                <c:pt idx="115">
                  <c:v>43033</c:v>
                </c:pt>
                <c:pt idx="116">
                  <c:v>43034</c:v>
                </c:pt>
                <c:pt idx="117">
                  <c:v>43035</c:v>
                </c:pt>
                <c:pt idx="118">
                  <c:v>43036</c:v>
                </c:pt>
                <c:pt idx="119">
                  <c:v>43037</c:v>
                </c:pt>
                <c:pt idx="120">
                  <c:v>43038</c:v>
                </c:pt>
                <c:pt idx="121">
                  <c:v>43039</c:v>
                </c:pt>
                <c:pt idx="122">
                  <c:v>43040</c:v>
                </c:pt>
                <c:pt idx="123">
                  <c:v>43041</c:v>
                </c:pt>
                <c:pt idx="124">
                  <c:v>43042</c:v>
                </c:pt>
                <c:pt idx="125">
                  <c:v>43043</c:v>
                </c:pt>
                <c:pt idx="126">
                  <c:v>43044</c:v>
                </c:pt>
                <c:pt idx="127">
                  <c:v>43045</c:v>
                </c:pt>
                <c:pt idx="128">
                  <c:v>43046</c:v>
                </c:pt>
                <c:pt idx="129">
                  <c:v>43047</c:v>
                </c:pt>
                <c:pt idx="130">
                  <c:v>43048</c:v>
                </c:pt>
                <c:pt idx="131">
                  <c:v>43049</c:v>
                </c:pt>
                <c:pt idx="132">
                  <c:v>43050</c:v>
                </c:pt>
                <c:pt idx="133">
                  <c:v>43051</c:v>
                </c:pt>
                <c:pt idx="134">
                  <c:v>43052</c:v>
                </c:pt>
                <c:pt idx="135">
                  <c:v>43053</c:v>
                </c:pt>
                <c:pt idx="136">
                  <c:v>43054</c:v>
                </c:pt>
                <c:pt idx="137">
                  <c:v>43055</c:v>
                </c:pt>
                <c:pt idx="138">
                  <c:v>43056</c:v>
                </c:pt>
                <c:pt idx="139">
                  <c:v>43057</c:v>
                </c:pt>
                <c:pt idx="140">
                  <c:v>43058</c:v>
                </c:pt>
                <c:pt idx="141">
                  <c:v>43059</c:v>
                </c:pt>
                <c:pt idx="142">
                  <c:v>43060</c:v>
                </c:pt>
                <c:pt idx="143">
                  <c:v>43061</c:v>
                </c:pt>
                <c:pt idx="144">
                  <c:v>43062</c:v>
                </c:pt>
                <c:pt idx="145">
                  <c:v>43063</c:v>
                </c:pt>
                <c:pt idx="146">
                  <c:v>43064</c:v>
                </c:pt>
                <c:pt idx="147">
                  <c:v>43065</c:v>
                </c:pt>
                <c:pt idx="148">
                  <c:v>43066</c:v>
                </c:pt>
                <c:pt idx="149">
                  <c:v>43067</c:v>
                </c:pt>
                <c:pt idx="150">
                  <c:v>43068</c:v>
                </c:pt>
                <c:pt idx="151">
                  <c:v>43069</c:v>
                </c:pt>
                <c:pt idx="152">
                  <c:v>43070</c:v>
                </c:pt>
                <c:pt idx="153">
                  <c:v>43071</c:v>
                </c:pt>
                <c:pt idx="154">
                  <c:v>43072</c:v>
                </c:pt>
                <c:pt idx="155">
                  <c:v>43073</c:v>
                </c:pt>
                <c:pt idx="156">
                  <c:v>43074</c:v>
                </c:pt>
                <c:pt idx="157">
                  <c:v>43075</c:v>
                </c:pt>
                <c:pt idx="158">
                  <c:v>43076</c:v>
                </c:pt>
                <c:pt idx="159">
                  <c:v>43077</c:v>
                </c:pt>
                <c:pt idx="160">
                  <c:v>43078</c:v>
                </c:pt>
                <c:pt idx="161">
                  <c:v>43079</c:v>
                </c:pt>
                <c:pt idx="162">
                  <c:v>43080</c:v>
                </c:pt>
                <c:pt idx="163">
                  <c:v>43081</c:v>
                </c:pt>
                <c:pt idx="164">
                  <c:v>43082</c:v>
                </c:pt>
                <c:pt idx="165">
                  <c:v>43083</c:v>
                </c:pt>
                <c:pt idx="166">
                  <c:v>43084</c:v>
                </c:pt>
                <c:pt idx="167">
                  <c:v>43085</c:v>
                </c:pt>
                <c:pt idx="168">
                  <c:v>43086</c:v>
                </c:pt>
                <c:pt idx="169">
                  <c:v>43087</c:v>
                </c:pt>
                <c:pt idx="170">
                  <c:v>43088</c:v>
                </c:pt>
                <c:pt idx="171">
                  <c:v>43089</c:v>
                </c:pt>
                <c:pt idx="172">
                  <c:v>43090</c:v>
                </c:pt>
                <c:pt idx="173">
                  <c:v>43091</c:v>
                </c:pt>
                <c:pt idx="174">
                  <c:v>43092</c:v>
                </c:pt>
                <c:pt idx="175">
                  <c:v>43093</c:v>
                </c:pt>
                <c:pt idx="176">
                  <c:v>43094</c:v>
                </c:pt>
                <c:pt idx="177">
                  <c:v>43095</c:v>
                </c:pt>
                <c:pt idx="178">
                  <c:v>43096</c:v>
                </c:pt>
                <c:pt idx="179">
                  <c:v>43097</c:v>
                </c:pt>
                <c:pt idx="180">
                  <c:v>43098</c:v>
                </c:pt>
                <c:pt idx="181">
                  <c:v>43099</c:v>
                </c:pt>
                <c:pt idx="182">
                  <c:v>43100</c:v>
                </c:pt>
                <c:pt idx="183">
                  <c:v>43101</c:v>
                </c:pt>
                <c:pt idx="184">
                  <c:v>43102</c:v>
                </c:pt>
                <c:pt idx="185">
                  <c:v>43103</c:v>
                </c:pt>
                <c:pt idx="186">
                  <c:v>43104</c:v>
                </c:pt>
                <c:pt idx="187">
                  <c:v>43105</c:v>
                </c:pt>
                <c:pt idx="188">
                  <c:v>43106</c:v>
                </c:pt>
                <c:pt idx="189">
                  <c:v>43107</c:v>
                </c:pt>
                <c:pt idx="190">
                  <c:v>43108</c:v>
                </c:pt>
                <c:pt idx="191">
                  <c:v>43109</c:v>
                </c:pt>
                <c:pt idx="192">
                  <c:v>43110</c:v>
                </c:pt>
                <c:pt idx="193">
                  <c:v>43111</c:v>
                </c:pt>
                <c:pt idx="194">
                  <c:v>43112</c:v>
                </c:pt>
                <c:pt idx="195">
                  <c:v>43113</c:v>
                </c:pt>
                <c:pt idx="196">
                  <c:v>43114</c:v>
                </c:pt>
                <c:pt idx="197">
                  <c:v>43115</c:v>
                </c:pt>
                <c:pt idx="198">
                  <c:v>43116</c:v>
                </c:pt>
                <c:pt idx="199">
                  <c:v>43117</c:v>
                </c:pt>
                <c:pt idx="200">
                  <c:v>43118</c:v>
                </c:pt>
                <c:pt idx="201">
                  <c:v>43119</c:v>
                </c:pt>
                <c:pt idx="202">
                  <c:v>43120</c:v>
                </c:pt>
                <c:pt idx="203">
                  <c:v>43121</c:v>
                </c:pt>
                <c:pt idx="204">
                  <c:v>43122</c:v>
                </c:pt>
                <c:pt idx="205">
                  <c:v>43123</c:v>
                </c:pt>
                <c:pt idx="206">
                  <c:v>43124</c:v>
                </c:pt>
                <c:pt idx="207">
                  <c:v>43125</c:v>
                </c:pt>
                <c:pt idx="208">
                  <c:v>43126</c:v>
                </c:pt>
                <c:pt idx="209">
                  <c:v>43127</c:v>
                </c:pt>
                <c:pt idx="210">
                  <c:v>43128</c:v>
                </c:pt>
                <c:pt idx="211">
                  <c:v>43129</c:v>
                </c:pt>
                <c:pt idx="212">
                  <c:v>43130</c:v>
                </c:pt>
                <c:pt idx="213">
                  <c:v>43131</c:v>
                </c:pt>
                <c:pt idx="214">
                  <c:v>43132</c:v>
                </c:pt>
                <c:pt idx="215">
                  <c:v>43133</c:v>
                </c:pt>
                <c:pt idx="216">
                  <c:v>43134</c:v>
                </c:pt>
                <c:pt idx="217">
                  <c:v>43135</c:v>
                </c:pt>
                <c:pt idx="218">
                  <c:v>43136</c:v>
                </c:pt>
                <c:pt idx="219">
                  <c:v>43137</c:v>
                </c:pt>
                <c:pt idx="220">
                  <c:v>43138</c:v>
                </c:pt>
                <c:pt idx="221">
                  <c:v>43139</c:v>
                </c:pt>
                <c:pt idx="222">
                  <c:v>43140</c:v>
                </c:pt>
                <c:pt idx="223">
                  <c:v>43141</c:v>
                </c:pt>
                <c:pt idx="224">
                  <c:v>43142</c:v>
                </c:pt>
                <c:pt idx="225">
                  <c:v>43143</c:v>
                </c:pt>
                <c:pt idx="226">
                  <c:v>43144</c:v>
                </c:pt>
                <c:pt idx="227">
                  <c:v>43145</c:v>
                </c:pt>
                <c:pt idx="228">
                  <c:v>43146</c:v>
                </c:pt>
                <c:pt idx="229">
                  <c:v>43147</c:v>
                </c:pt>
                <c:pt idx="230">
                  <c:v>43148</c:v>
                </c:pt>
                <c:pt idx="231">
                  <c:v>43149</c:v>
                </c:pt>
                <c:pt idx="232">
                  <c:v>43150</c:v>
                </c:pt>
                <c:pt idx="233">
                  <c:v>43151</c:v>
                </c:pt>
                <c:pt idx="234">
                  <c:v>43152</c:v>
                </c:pt>
                <c:pt idx="235">
                  <c:v>43153</c:v>
                </c:pt>
                <c:pt idx="236">
                  <c:v>43154</c:v>
                </c:pt>
                <c:pt idx="237">
                  <c:v>43155</c:v>
                </c:pt>
                <c:pt idx="238">
                  <c:v>43156</c:v>
                </c:pt>
                <c:pt idx="239">
                  <c:v>43157</c:v>
                </c:pt>
                <c:pt idx="240">
                  <c:v>43158</c:v>
                </c:pt>
                <c:pt idx="241">
                  <c:v>43159</c:v>
                </c:pt>
                <c:pt idx="242">
                  <c:v>43160</c:v>
                </c:pt>
                <c:pt idx="243">
                  <c:v>43161</c:v>
                </c:pt>
                <c:pt idx="244">
                  <c:v>43162</c:v>
                </c:pt>
                <c:pt idx="245">
                  <c:v>43163</c:v>
                </c:pt>
                <c:pt idx="246">
                  <c:v>43164</c:v>
                </c:pt>
                <c:pt idx="247">
                  <c:v>43165</c:v>
                </c:pt>
                <c:pt idx="248">
                  <c:v>43166</c:v>
                </c:pt>
                <c:pt idx="249">
                  <c:v>43167</c:v>
                </c:pt>
                <c:pt idx="250">
                  <c:v>43168</c:v>
                </c:pt>
                <c:pt idx="251">
                  <c:v>43169</c:v>
                </c:pt>
                <c:pt idx="252">
                  <c:v>43170</c:v>
                </c:pt>
                <c:pt idx="253">
                  <c:v>43171</c:v>
                </c:pt>
                <c:pt idx="254">
                  <c:v>43172</c:v>
                </c:pt>
                <c:pt idx="255">
                  <c:v>43173</c:v>
                </c:pt>
                <c:pt idx="256">
                  <c:v>43174</c:v>
                </c:pt>
                <c:pt idx="257">
                  <c:v>43175</c:v>
                </c:pt>
                <c:pt idx="258">
                  <c:v>43176</c:v>
                </c:pt>
                <c:pt idx="259">
                  <c:v>43177</c:v>
                </c:pt>
                <c:pt idx="260">
                  <c:v>43178</c:v>
                </c:pt>
                <c:pt idx="261">
                  <c:v>43179</c:v>
                </c:pt>
                <c:pt idx="262">
                  <c:v>43180</c:v>
                </c:pt>
                <c:pt idx="263">
                  <c:v>43181</c:v>
                </c:pt>
                <c:pt idx="264">
                  <c:v>43182</c:v>
                </c:pt>
                <c:pt idx="265">
                  <c:v>43183</c:v>
                </c:pt>
                <c:pt idx="266">
                  <c:v>43184</c:v>
                </c:pt>
                <c:pt idx="267">
                  <c:v>43185</c:v>
                </c:pt>
                <c:pt idx="268">
                  <c:v>43186</c:v>
                </c:pt>
                <c:pt idx="269">
                  <c:v>43187</c:v>
                </c:pt>
                <c:pt idx="270">
                  <c:v>43188</c:v>
                </c:pt>
                <c:pt idx="271">
                  <c:v>43189</c:v>
                </c:pt>
                <c:pt idx="272">
                  <c:v>43190</c:v>
                </c:pt>
                <c:pt idx="273">
                  <c:v>43191</c:v>
                </c:pt>
                <c:pt idx="274">
                  <c:v>43192</c:v>
                </c:pt>
                <c:pt idx="275">
                  <c:v>43193</c:v>
                </c:pt>
                <c:pt idx="276">
                  <c:v>43194</c:v>
                </c:pt>
                <c:pt idx="277">
                  <c:v>43195</c:v>
                </c:pt>
                <c:pt idx="278">
                  <c:v>43196</c:v>
                </c:pt>
                <c:pt idx="279">
                  <c:v>43197</c:v>
                </c:pt>
                <c:pt idx="280">
                  <c:v>43198</c:v>
                </c:pt>
                <c:pt idx="281">
                  <c:v>43199</c:v>
                </c:pt>
                <c:pt idx="282">
                  <c:v>43200</c:v>
                </c:pt>
                <c:pt idx="283">
                  <c:v>43201</c:v>
                </c:pt>
                <c:pt idx="284">
                  <c:v>43202</c:v>
                </c:pt>
                <c:pt idx="285">
                  <c:v>43203</c:v>
                </c:pt>
                <c:pt idx="286">
                  <c:v>43204</c:v>
                </c:pt>
                <c:pt idx="287">
                  <c:v>43205</c:v>
                </c:pt>
                <c:pt idx="288">
                  <c:v>43206</c:v>
                </c:pt>
                <c:pt idx="289">
                  <c:v>43207</c:v>
                </c:pt>
                <c:pt idx="290">
                  <c:v>43208</c:v>
                </c:pt>
                <c:pt idx="291">
                  <c:v>43209</c:v>
                </c:pt>
                <c:pt idx="292">
                  <c:v>43210</c:v>
                </c:pt>
                <c:pt idx="293">
                  <c:v>43211</c:v>
                </c:pt>
                <c:pt idx="294">
                  <c:v>43212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43218</c:v>
                </c:pt>
                <c:pt idx="301">
                  <c:v>43219</c:v>
                </c:pt>
                <c:pt idx="302">
                  <c:v>43220</c:v>
                </c:pt>
                <c:pt idx="303">
                  <c:v>43221</c:v>
                </c:pt>
                <c:pt idx="304">
                  <c:v>43222</c:v>
                </c:pt>
                <c:pt idx="305">
                  <c:v>43223</c:v>
                </c:pt>
                <c:pt idx="306">
                  <c:v>43224</c:v>
                </c:pt>
                <c:pt idx="307">
                  <c:v>43225</c:v>
                </c:pt>
                <c:pt idx="308">
                  <c:v>43226</c:v>
                </c:pt>
                <c:pt idx="309">
                  <c:v>43227</c:v>
                </c:pt>
                <c:pt idx="310">
                  <c:v>43228</c:v>
                </c:pt>
                <c:pt idx="311">
                  <c:v>43229</c:v>
                </c:pt>
                <c:pt idx="312">
                  <c:v>43230</c:v>
                </c:pt>
                <c:pt idx="313">
                  <c:v>43231</c:v>
                </c:pt>
                <c:pt idx="314">
                  <c:v>43232</c:v>
                </c:pt>
                <c:pt idx="315">
                  <c:v>43233</c:v>
                </c:pt>
                <c:pt idx="316">
                  <c:v>43234</c:v>
                </c:pt>
                <c:pt idx="317">
                  <c:v>43235</c:v>
                </c:pt>
                <c:pt idx="318">
                  <c:v>43236</c:v>
                </c:pt>
                <c:pt idx="319">
                  <c:v>43237</c:v>
                </c:pt>
                <c:pt idx="320">
                  <c:v>43238</c:v>
                </c:pt>
                <c:pt idx="321">
                  <c:v>43239</c:v>
                </c:pt>
                <c:pt idx="322">
                  <c:v>43240</c:v>
                </c:pt>
                <c:pt idx="323">
                  <c:v>43241</c:v>
                </c:pt>
                <c:pt idx="324">
                  <c:v>43242</c:v>
                </c:pt>
                <c:pt idx="325">
                  <c:v>43243</c:v>
                </c:pt>
                <c:pt idx="326">
                  <c:v>43244</c:v>
                </c:pt>
                <c:pt idx="327">
                  <c:v>43245</c:v>
                </c:pt>
                <c:pt idx="328">
                  <c:v>43246</c:v>
                </c:pt>
                <c:pt idx="329">
                  <c:v>43247</c:v>
                </c:pt>
                <c:pt idx="330">
                  <c:v>43248</c:v>
                </c:pt>
                <c:pt idx="331">
                  <c:v>43249</c:v>
                </c:pt>
                <c:pt idx="332">
                  <c:v>43250</c:v>
                </c:pt>
                <c:pt idx="333">
                  <c:v>43251</c:v>
                </c:pt>
                <c:pt idx="334">
                  <c:v>43252</c:v>
                </c:pt>
                <c:pt idx="335">
                  <c:v>43253</c:v>
                </c:pt>
                <c:pt idx="336">
                  <c:v>43254</c:v>
                </c:pt>
                <c:pt idx="337">
                  <c:v>43255</c:v>
                </c:pt>
                <c:pt idx="338">
                  <c:v>43256</c:v>
                </c:pt>
                <c:pt idx="339">
                  <c:v>43257</c:v>
                </c:pt>
                <c:pt idx="340">
                  <c:v>43258</c:v>
                </c:pt>
                <c:pt idx="341">
                  <c:v>43259</c:v>
                </c:pt>
                <c:pt idx="342">
                  <c:v>43260</c:v>
                </c:pt>
                <c:pt idx="343">
                  <c:v>43261</c:v>
                </c:pt>
                <c:pt idx="344">
                  <c:v>43262</c:v>
                </c:pt>
                <c:pt idx="345">
                  <c:v>43263</c:v>
                </c:pt>
                <c:pt idx="346">
                  <c:v>43264</c:v>
                </c:pt>
                <c:pt idx="347">
                  <c:v>43265</c:v>
                </c:pt>
                <c:pt idx="348">
                  <c:v>43266</c:v>
                </c:pt>
                <c:pt idx="349">
                  <c:v>43267</c:v>
                </c:pt>
                <c:pt idx="350">
                  <c:v>43268</c:v>
                </c:pt>
                <c:pt idx="351">
                  <c:v>43269</c:v>
                </c:pt>
                <c:pt idx="352">
                  <c:v>43270</c:v>
                </c:pt>
                <c:pt idx="353">
                  <c:v>43271</c:v>
                </c:pt>
                <c:pt idx="354">
                  <c:v>43272</c:v>
                </c:pt>
                <c:pt idx="355">
                  <c:v>43273</c:v>
                </c:pt>
                <c:pt idx="356">
                  <c:v>43274</c:v>
                </c:pt>
                <c:pt idx="357">
                  <c:v>43275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43281</c:v>
                </c:pt>
              </c:numCache>
            </c:numRef>
          </c:cat>
          <c:val>
            <c:numRef>
              <c:f>Scaling!$AP$4:$AP$368</c:f>
              <c:numCache>
                <c:formatCode>0.0</c:formatCode>
                <c:ptCount val="365"/>
                <c:pt idx="0">
                  <c:v>688.55259667621215</c:v>
                </c:pt>
                <c:pt idx="1">
                  <c:v>236.23211603662773</c:v>
                </c:pt>
                <c:pt idx="2">
                  <c:v>55.297700713373295</c:v>
                </c:pt>
                <c:pt idx="3">
                  <c:v>421.08503944571504</c:v>
                </c:pt>
                <c:pt idx="4">
                  <c:v>560.99464575785066</c:v>
                </c:pt>
                <c:pt idx="5">
                  <c:v>115.67968012059926</c:v>
                </c:pt>
                <c:pt idx="6">
                  <c:v>156.1890733908165</c:v>
                </c:pt>
                <c:pt idx="7">
                  <c:v>0</c:v>
                </c:pt>
                <c:pt idx="8">
                  <c:v>0</c:v>
                </c:pt>
                <c:pt idx="9">
                  <c:v>414.17129298271226</c:v>
                </c:pt>
                <c:pt idx="10">
                  <c:v>739.33931890018721</c:v>
                </c:pt>
                <c:pt idx="11">
                  <c:v>608.86954652249563</c:v>
                </c:pt>
                <c:pt idx="12">
                  <c:v>328.08375101736948</c:v>
                </c:pt>
                <c:pt idx="13">
                  <c:v>496.02627295215109</c:v>
                </c:pt>
                <c:pt idx="14">
                  <c:v>592.33195415556963</c:v>
                </c:pt>
                <c:pt idx="15">
                  <c:v>195.86853541908164</c:v>
                </c:pt>
                <c:pt idx="16">
                  <c:v>-217.47564183811792</c:v>
                </c:pt>
                <c:pt idx="17">
                  <c:v>29.08188474661079</c:v>
                </c:pt>
                <c:pt idx="18">
                  <c:v>223.43313232200128</c:v>
                </c:pt>
                <c:pt idx="19">
                  <c:v>488.63722204881003</c:v>
                </c:pt>
                <c:pt idx="20">
                  <c:v>617.41889237995429</c:v>
                </c:pt>
                <c:pt idx="21">
                  <c:v>364.90473384056378</c:v>
                </c:pt>
                <c:pt idx="22">
                  <c:v>554.73997899551466</c:v>
                </c:pt>
                <c:pt idx="23">
                  <c:v>440.63980370764187</c:v>
                </c:pt>
                <c:pt idx="24">
                  <c:v>534.06965862007382</c:v>
                </c:pt>
                <c:pt idx="25">
                  <c:v>617.75217459524924</c:v>
                </c:pt>
                <c:pt idx="26">
                  <c:v>653.85387303602135</c:v>
                </c:pt>
                <c:pt idx="27">
                  <c:v>617.60391735340829</c:v>
                </c:pt>
                <c:pt idx="28">
                  <c:v>336.55307834721191</c:v>
                </c:pt>
                <c:pt idx="29">
                  <c:v>434.63606683493623</c:v>
                </c:pt>
                <c:pt idx="30">
                  <c:v>644.15592035872896</c:v>
                </c:pt>
                <c:pt idx="31">
                  <c:v>718.81796974549945</c:v>
                </c:pt>
                <c:pt idx="32">
                  <c:v>588.45986558902337</c:v>
                </c:pt>
                <c:pt idx="33">
                  <c:v>417.54475360125366</c:v>
                </c:pt>
                <c:pt idx="34">
                  <c:v>148.4997972333455</c:v>
                </c:pt>
                <c:pt idx="35">
                  <c:v>0</c:v>
                </c:pt>
                <c:pt idx="36">
                  <c:v>-79.833346854436172</c:v>
                </c:pt>
                <c:pt idx="37">
                  <c:v>208.03264776540746</c:v>
                </c:pt>
                <c:pt idx="38">
                  <c:v>524.32106606943728</c:v>
                </c:pt>
                <c:pt idx="39">
                  <c:v>381.79708060696606</c:v>
                </c:pt>
                <c:pt idx="40">
                  <c:v>153.50256378775345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420.74143180413932</c:v>
                </c:pt>
                <c:pt idx="52">
                  <c:v>612.50009357643364</c:v>
                </c:pt>
                <c:pt idx="53">
                  <c:v>657.12788840389692</c:v>
                </c:pt>
                <c:pt idx="54">
                  <c:v>729.92247503593546</c:v>
                </c:pt>
                <c:pt idx="55">
                  <c:v>697.48932244388982</c:v>
                </c:pt>
                <c:pt idx="56">
                  <c:v>664.86784134295453</c:v>
                </c:pt>
                <c:pt idx="57">
                  <c:v>740.3187867070003</c:v>
                </c:pt>
                <c:pt idx="58">
                  <c:v>734.46131467147211</c:v>
                </c:pt>
                <c:pt idx="59">
                  <c:v>774.48758708552521</c:v>
                </c:pt>
                <c:pt idx="60">
                  <c:v>875.88674912424904</c:v>
                </c:pt>
                <c:pt idx="61">
                  <c:v>692.64756316100147</c:v>
                </c:pt>
                <c:pt idx="62">
                  <c:v>216.86309410379297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456.46378678045329</c:v>
                </c:pt>
                <c:pt idx="70">
                  <c:v>721.2454847576779</c:v>
                </c:pt>
                <c:pt idx="71">
                  <c:v>669.95147153574737</c:v>
                </c:pt>
                <c:pt idx="72">
                  <c:v>596.30367716644173</c:v>
                </c:pt>
                <c:pt idx="73">
                  <c:v>12.846609908084869</c:v>
                </c:pt>
                <c:pt idx="74">
                  <c:v>379.859925429773</c:v>
                </c:pt>
                <c:pt idx="75">
                  <c:v>569.50385138060244</c:v>
                </c:pt>
                <c:pt idx="76">
                  <c:v>633.95871275299874</c:v>
                </c:pt>
                <c:pt idx="77">
                  <c:v>774.01123248719352</c:v>
                </c:pt>
                <c:pt idx="78">
                  <c:v>517.45706079950628</c:v>
                </c:pt>
                <c:pt idx="79">
                  <c:v>550.96454188437644</c:v>
                </c:pt>
                <c:pt idx="80">
                  <c:v>682.30507515475938</c:v>
                </c:pt>
                <c:pt idx="81">
                  <c:v>627.1902702385438</c:v>
                </c:pt>
                <c:pt idx="82">
                  <c:v>672.58700018505931</c:v>
                </c:pt>
                <c:pt idx="83">
                  <c:v>443.07601272457356</c:v>
                </c:pt>
                <c:pt idx="84">
                  <c:v>63.867158097716768</c:v>
                </c:pt>
                <c:pt idx="85">
                  <c:v>393.92183782923848</c:v>
                </c:pt>
                <c:pt idx="86">
                  <c:v>667.3074693148717</c:v>
                </c:pt>
                <c:pt idx="87">
                  <c:v>574.55793072614608</c:v>
                </c:pt>
                <c:pt idx="88">
                  <c:v>429.5903402976603</c:v>
                </c:pt>
                <c:pt idx="89">
                  <c:v>481.52774861269961</c:v>
                </c:pt>
                <c:pt idx="90">
                  <c:v>459.53198803533189</c:v>
                </c:pt>
                <c:pt idx="91">
                  <c:v>644.68311707620387</c:v>
                </c:pt>
                <c:pt idx="92">
                  <c:v>716.47746618815552</c:v>
                </c:pt>
                <c:pt idx="93">
                  <c:v>746.28278707572986</c:v>
                </c:pt>
                <c:pt idx="94">
                  <c:v>769.31950632852295</c:v>
                </c:pt>
                <c:pt idx="95">
                  <c:v>591.96570192885679</c:v>
                </c:pt>
                <c:pt idx="96">
                  <c:v>797.87531109065185</c:v>
                </c:pt>
                <c:pt idx="97">
                  <c:v>919.27269134054461</c:v>
                </c:pt>
                <c:pt idx="98">
                  <c:v>713.33197124163792</c:v>
                </c:pt>
                <c:pt idx="99">
                  <c:v>660.63214619956159</c:v>
                </c:pt>
                <c:pt idx="100">
                  <c:v>779.28748285325128</c:v>
                </c:pt>
                <c:pt idx="101">
                  <c:v>652.20368060163332</c:v>
                </c:pt>
                <c:pt idx="102">
                  <c:v>561.9861233108528</c:v>
                </c:pt>
                <c:pt idx="103">
                  <c:v>654.0743683447422</c:v>
                </c:pt>
                <c:pt idx="104">
                  <c:v>752.21130413880871</c:v>
                </c:pt>
                <c:pt idx="105">
                  <c:v>818.21943517208877</c:v>
                </c:pt>
                <c:pt idx="106">
                  <c:v>869.11196160556256</c:v>
                </c:pt>
                <c:pt idx="107">
                  <c:v>889.39892605567911</c:v>
                </c:pt>
                <c:pt idx="108">
                  <c:v>852.58171719799952</c:v>
                </c:pt>
                <c:pt idx="109">
                  <c:v>643.31687421126401</c:v>
                </c:pt>
                <c:pt idx="110">
                  <c:v>690.90746288694891</c:v>
                </c:pt>
                <c:pt idx="111">
                  <c:v>730.35342861687934</c:v>
                </c:pt>
                <c:pt idx="112">
                  <c:v>726.16092303496248</c:v>
                </c:pt>
                <c:pt idx="113">
                  <c:v>800.92956742190495</c:v>
                </c:pt>
                <c:pt idx="114">
                  <c:v>832.33663531775517</c:v>
                </c:pt>
                <c:pt idx="115">
                  <c:v>737.79572362017325</c:v>
                </c:pt>
                <c:pt idx="116">
                  <c:v>687.88100071677036</c:v>
                </c:pt>
                <c:pt idx="117">
                  <c:v>782.61387366211522</c:v>
                </c:pt>
                <c:pt idx="118">
                  <c:v>633.45549747955624</c:v>
                </c:pt>
                <c:pt idx="119">
                  <c:v>256.17988372738881</c:v>
                </c:pt>
                <c:pt idx="120">
                  <c:v>-130.59902903361328</c:v>
                </c:pt>
                <c:pt idx="121">
                  <c:v>491.94205518315044</c:v>
                </c:pt>
                <c:pt idx="122">
                  <c:v>269.37448117114167</c:v>
                </c:pt>
                <c:pt idx="123">
                  <c:v>287.34162315315791</c:v>
                </c:pt>
                <c:pt idx="124">
                  <c:v>285.87628588093514</c:v>
                </c:pt>
                <c:pt idx="125">
                  <c:v>336.75905530143319</c:v>
                </c:pt>
                <c:pt idx="126">
                  <c:v>340.59253663078408</c:v>
                </c:pt>
                <c:pt idx="127">
                  <c:v>312.72895586408617</c:v>
                </c:pt>
                <c:pt idx="128">
                  <c:v>313.30620564478602</c:v>
                </c:pt>
                <c:pt idx="129">
                  <c:v>335.01209161363028</c:v>
                </c:pt>
                <c:pt idx="130">
                  <c:v>338.50602506905324</c:v>
                </c:pt>
                <c:pt idx="131">
                  <c:v>340.40925687087577</c:v>
                </c:pt>
                <c:pt idx="132">
                  <c:v>332.90396250331469</c:v>
                </c:pt>
                <c:pt idx="133">
                  <c:v>329.55116194821704</c:v>
                </c:pt>
                <c:pt idx="134">
                  <c:v>329.14035785815219</c:v>
                </c:pt>
                <c:pt idx="135">
                  <c:v>321.8667897844756</c:v>
                </c:pt>
                <c:pt idx="136">
                  <c:v>241.09252085127738</c:v>
                </c:pt>
                <c:pt idx="137">
                  <c:v>234.03207812613596</c:v>
                </c:pt>
                <c:pt idx="138">
                  <c:v>279.96110938166362</c:v>
                </c:pt>
                <c:pt idx="139">
                  <c:v>338.06515647179208</c:v>
                </c:pt>
                <c:pt idx="140">
                  <c:v>365.27186702726777</c:v>
                </c:pt>
                <c:pt idx="141">
                  <c:v>386.78261672945644</c:v>
                </c:pt>
                <c:pt idx="142">
                  <c:v>381.18738369586259</c:v>
                </c:pt>
                <c:pt idx="143">
                  <c:v>354.08072355996342</c:v>
                </c:pt>
                <c:pt idx="144">
                  <c:v>326.69142209635908</c:v>
                </c:pt>
                <c:pt idx="145">
                  <c:v>312.96478246134467</c:v>
                </c:pt>
                <c:pt idx="146">
                  <c:v>313.14906621056934</c:v>
                </c:pt>
                <c:pt idx="147">
                  <c:v>317.23557575103314</c:v>
                </c:pt>
                <c:pt idx="148">
                  <c:v>350.69493894874938</c:v>
                </c:pt>
                <c:pt idx="149">
                  <c:v>376.01818064948026</c:v>
                </c:pt>
                <c:pt idx="150">
                  <c:v>389.0609527287167</c:v>
                </c:pt>
                <c:pt idx="151">
                  <c:v>337.55078291201983</c:v>
                </c:pt>
                <c:pt idx="152">
                  <c:v>465.24542663959966</c:v>
                </c:pt>
                <c:pt idx="153">
                  <c:v>439.82098477309876</c:v>
                </c:pt>
                <c:pt idx="154">
                  <c:v>499.84750295930672</c:v>
                </c:pt>
                <c:pt idx="155">
                  <c:v>543.38751325136877</c:v>
                </c:pt>
                <c:pt idx="156">
                  <c:v>569.20209892076662</c:v>
                </c:pt>
                <c:pt idx="157">
                  <c:v>553.61202128833929</c:v>
                </c:pt>
                <c:pt idx="158">
                  <c:v>523.67119343356921</c:v>
                </c:pt>
                <c:pt idx="159">
                  <c:v>511.06531486738339</c:v>
                </c:pt>
                <c:pt idx="160">
                  <c:v>539.97118691333935</c:v>
                </c:pt>
                <c:pt idx="161">
                  <c:v>582.79229890820443</c:v>
                </c:pt>
                <c:pt idx="162">
                  <c:v>593.12864314311332</c:v>
                </c:pt>
                <c:pt idx="163">
                  <c:v>619.96914215839399</c:v>
                </c:pt>
                <c:pt idx="164">
                  <c:v>584.24962656321577</c:v>
                </c:pt>
                <c:pt idx="165">
                  <c:v>494.71768456510819</c:v>
                </c:pt>
                <c:pt idx="166">
                  <c:v>526.79523040373692</c:v>
                </c:pt>
                <c:pt idx="167">
                  <c:v>508.8385967457296</c:v>
                </c:pt>
                <c:pt idx="168">
                  <c:v>557.47804410582648</c:v>
                </c:pt>
                <c:pt idx="169">
                  <c:v>573.80562028830582</c:v>
                </c:pt>
                <c:pt idx="170">
                  <c:v>412.23110753569102</c:v>
                </c:pt>
                <c:pt idx="171">
                  <c:v>189.45034172629747</c:v>
                </c:pt>
                <c:pt idx="172">
                  <c:v>388.16827986572247</c:v>
                </c:pt>
                <c:pt idx="173">
                  <c:v>485.87627514356944</c:v>
                </c:pt>
                <c:pt idx="174">
                  <c:v>485.71049038468163</c:v>
                </c:pt>
                <c:pt idx="175">
                  <c:v>443.61349832883064</c:v>
                </c:pt>
                <c:pt idx="176">
                  <c:v>553.28028022623289</c:v>
                </c:pt>
                <c:pt idx="177">
                  <c:v>582.11734978014454</c:v>
                </c:pt>
                <c:pt idx="178">
                  <c:v>563.44169206881168</c:v>
                </c:pt>
                <c:pt idx="179">
                  <c:v>528.92917021099254</c:v>
                </c:pt>
                <c:pt idx="180">
                  <c:v>510.6311049833692</c:v>
                </c:pt>
                <c:pt idx="181">
                  <c:v>423.20660370590019</c:v>
                </c:pt>
                <c:pt idx="182">
                  <c:v>465.33408297178858</c:v>
                </c:pt>
                <c:pt idx="183">
                  <c:v>574.15378430320607</c:v>
                </c:pt>
                <c:pt idx="184">
                  <c:v>546.31954780592969</c:v>
                </c:pt>
                <c:pt idx="185">
                  <c:v>632.64526538652399</c:v>
                </c:pt>
                <c:pt idx="186">
                  <c:v>668.30875854837234</c:v>
                </c:pt>
                <c:pt idx="187">
                  <c:v>717.82646962068475</c:v>
                </c:pt>
                <c:pt idx="188">
                  <c:v>603.89499653953874</c:v>
                </c:pt>
                <c:pt idx="189">
                  <c:v>595.51077148632669</c:v>
                </c:pt>
                <c:pt idx="190">
                  <c:v>592.63030477430891</c:v>
                </c:pt>
                <c:pt idx="191">
                  <c:v>573.71396094292436</c:v>
                </c:pt>
                <c:pt idx="192">
                  <c:v>698.56704679905442</c:v>
                </c:pt>
                <c:pt idx="193">
                  <c:v>685.7371861216692</c:v>
                </c:pt>
                <c:pt idx="194">
                  <c:v>596.72197776469341</c:v>
                </c:pt>
                <c:pt idx="195">
                  <c:v>320.98601115945701</c:v>
                </c:pt>
                <c:pt idx="196">
                  <c:v>543.50103248805272</c:v>
                </c:pt>
                <c:pt idx="197">
                  <c:v>613.68909394384991</c:v>
                </c:pt>
                <c:pt idx="198">
                  <c:v>656.18506427751583</c:v>
                </c:pt>
                <c:pt idx="199">
                  <c:v>686.67135435418515</c:v>
                </c:pt>
                <c:pt idx="200">
                  <c:v>645.60045380899578</c:v>
                </c:pt>
                <c:pt idx="201">
                  <c:v>585.65228127385296</c:v>
                </c:pt>
                <c:pt idx="202">
                  <c:v>540.74073844439818</c:v>
                </c:pt>
                <c:pt idx="203">
                  <c:v>555.22292776824509</c:v>
                </c:pt>
                <c:pt idx="204">
                  <c:v>467.51118109473578</c:v>
                </c:pt>
                <c:pt idx="205">
                  <c:v>525.11428893892992</c:v>
                </c:pt>
                <c:pt idx="206">
                  <c:v>507.32523382918765</c:v>
                </c:pt>
                <c:pt idx="207">
                  <c:v>500.65390608249913</c:v>
                </c:pt>
                <c:pt idx="208">
                  <c:v>539.20805426771472</c:v>
                </c:pt>
                <c:pt idx="209">
                  <c:v>530.20208141449211</c:v>
                </c:pt>
                <c:pt idx="210">
                  <c:v>461.03614021407151</c:v>
                </c:pt>
                <c:pt idx="211">
                  <c:v>387.11456927879635</c:v>
                </c:pt>
                <c:pt idx="212">
                  <c:v>449.99095532158435</c:v>
                </c:pt>
                <c:pt idx="213">
                  <c:v>544.88934751759029</c:v>
                </c:pt>
                <c:pt idx="214">
                  <c:v>428.22383459553561</c:v>
                </c:pt>
                <c:pt idx="215">
                  <c:v>431.6066494544657</c:v>
                </c:pt>
                <c:pt idx="216">
                  <c:v>435.23997996288011</c:v>
                </c:pt>
                <c:pt idx="217">
                  <c:v>438.7642827785092</c:v>
                </c:pt>
                <c:pt idx="218">
                  <c:v>415.02057028961485</c:v>
                </c:pt>
                <c:pt idx="219">
                  <c:v>401.33195245250675</c:v>
                </c:pt>
                <c:pt idx="220">
                  <c:v>401.7852452239415</c:v>
                </c:pt>
                <c:pt idx="221">
                  <c:v>384.83894413869189</c:v>
                </c:pt>
                <c:pt idx="222">
                  <c:v>400.29538250677092</c:v>
                </c:pt>
                <c:pt idx="223">
                  <c:v>308.74527255672274</c:v>
                </c:pt>
                <c:pt idx="224">
                  <c:v>344.65915519722466</c:v>
                </c:pt>
                <c:pt idx="225">
                  <c:v>355.54308947801519</c:v>
                </c:pt>
                <c:pt idx="226">
                  <c:v>366.02806706106651</c:v>
                </c:pt>
                <c:pt idx="227">
                  <c:v>109.68283538480853</c:v>
                </c:pt>
                <c:pt idx="228">
                  <c:v>285.36393983374285</c:v>
                </c:pt>
                <c:pt idx="229">
                  <c:v>295.7946381559442</c:v>
                </c:pt>
                <c:pt idx="230">
                  <c:v>341.27310754931568</c:v>
                </c:pt>
                <c:pt idx="231">
                  <c:v>353.67497317780084</c:v>
                </c:pt>
                <c:pt idx="232">
                  <c:v>342.2162016498346</c:v>
                </c:pt>
                <c:pt idx="233">
                  <c:v>395.97553772922572</c:v>
                </c:pt>
                <c:pt idx="234">
                  <c:v>385.60944122301601</c:v>
                </c:pt>
                <c:pt idx="235">
                  <c:v>396.82592547600154</c:v>
                </c:pt>
                <c:pt idx="236">
                  <c:v>401.10950961109546</c:v>
                </c:pt>
                <c:pt idx="237">
                  <c:v>282.65247401417241</c:v>
                </c:pt>
                <c:pt idx="238">
                  <c:v>327.0333033870927</c:v>
                </c:pt>
                <c:pt idx="239">
                  <c:v>381.06441618541663</c:v>
                </c:pt>
                <c:pt idx="240">
                  <c:v>395.783871324833</c:v>
                </c:pt>
                <c:pt idx="241">
                  <c:v>123.54259415654333</c:v>
                </c:pt>
                <c:pt idx="242">
                  <c:v>488.99252588590309</c:v>
                </c:pt>
                <c:pt idx="243">
                  <c:v>606.68668553999044</c:v>
                </c:pt>
                <c:pt idx="244">
                  <c:v>481.47125232486798</c:v>
                </c:pt>
                <c:pt idx="245">
                  <c:v>539.90954864862022</c:v>
                </c:pt>
                <c:pt idx="246">
                  <c:v>528.48241564539796</c:v>
                </c:pt>
                <c:pt idx="247">
                  <c:v>594.85832440898844</c:v>
                </c:pt>
                <c:pt idx="248">
                  <c:v>675.69544671782683</c:v>
                </c:pt>
                <c:pt idx="249">
                  <c:v>673.50815785176951</c:v>
                </c:pt>
                <c:pt idx="250">
                  <c:v>674.47534911351408</c:v>
                </c:pt>
                <c:pt idx="251">
                  <c:v>654.53753649802388</c:v>
                </c:pt>
                <c:pt idx="252">
                  <c:v>492.51754024805763</c:v>
                </c:pt>
                <c:pt idx="253">
                  <c:v>569.30165998740631</c:v>
                </c:pt>
                <c:pt idx="254">
                  <c:v>588.96552646738587</c:v>
                </c:pt>
                <c:pt idx="255">
                  <c:v>590.01525640988336</c:v>
                </c:pt>
                <c:pt idx="256">
                  <c:v>570.93077619641042</c:v>
                </c:pt>
                <c:pt idx="257">
                  <c:v>626.81584315858356</c:v>
                </c:pt>
                <c:pt idx="258">
                  <c:v>594.39851504491924</c:v>
                </c:pt>
                <c:pt idx="259">
                  <c:v>-125.01666225384479</c:v>
                </c:pt>
                <c:pt idx="260">
                  <c:v>-5.9875258325642724</c:v>
                </c:pt>
                <c:pt idx="261">
                  <c:v>66.753560475745957</c:v>
                </c:pt>
                <c:pt idx="262">
                  <c:v>489.86579780729335</c:v>
                </c:pt>
                <c:pt idx="263">
                  <c:v>538.88814759880586</c:v>
                </c:pt>
                <c:pt idx="264">
                  <c:v>604.6388302104466</c:v>
                </c:pt>
                <c:pt idx="265">
                  <c:v>497.35602821388903</c:v>
                </c:pt>
                <c:pt idx="266">
                  <c:v>-175.57926681471011</c:v>
                </c:pt>
                <c:pt idx="267">
                  <c:v>-29.539251961112182</c:v>
                </c:pt>
                <c:pt idx="268">
                  <c:v>527.43443200424429</c:v>
                </c:pt>
                <c:pt idx="269">
                  <c:v>344.32988923099316</c:v>
                </c:pt>
                <c:pt idx="270">
                  <c:v>385.21384772838013</c:v>
                </c:pt>
                <c:pt idx="271">
                  <c:v>262.57976422415243</c:v>
                </c:pt>
                <c:pt idx="272">
                  <c:v>445.86729785276896</c:v>
                </c:pt>
                <c:pt idx="273">
                  <c:v>200.74064569924201</c:v>
                </c:pt>
                <c:pt idx="274">
                  <c:v>124.82144771506333</c:v>
                </c:pt>
                <c:pt idx="275">
                  <c:v>209.11839198877914</c:v>
                </c:pt>
                <c:pt idx="276">
                  <c:v>267.80881177159222</c:v>
                </c:pt>
                <c:pt idx="277">
                  <c:v>268.59474759692057</c:v>
                </c:pt>
                <c:pt idx="278">
                  <c:v>283.18057009923177</c:v>
                </c:pt>
                <c:pt idx="279">
                  <c:v>310.67662494731343</c:v>
                </c:pt>
                <c:pt idx="280">
                  <c:v>275.57828289656607</c:v>
                </c:pt>
                <c:pt idx="281">
                  <c:v>279.35444210118521</c:v>
                </c:pt>
                <c:pt idx="282">
                  <c:v>234.21779446262536</c:v>
                </c:pt>
                <c:pt idx="283">
                  <c:v>246.93806147352248</c:v>
                </c:pt>
                <c:pt idx="284">
                  <c:v>88.164586917610137</c:v>
                </c:pt>
                <c:pt idx="285">
                  <c:v>-42.888055855656376</c:v>
                </c:pt>
                <c:pt idx="286">
                  <c:v>-96.794980440156607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128.03551503934182</c:v>
                </c:pt>
                <c:pt idx="292">
                  <c:v>238.98983460914874</c:v>
                </c:pt>
                <c:pt idx="293">
                  <c:v>207.30007869603079</c:v>
                </c:pt>
                <c:pt idx="294">
                  <c:v>245.79777080061524</c:v>
                </c:pt>
                <c:pt idx="295">
                  <c:v>255.31005020170912</c:v>
                </c:pt>
                <c:pt idx="296">
                  <c:v>213.97921921082022</c:v>
                </c:pt>
                <c:pt idx="297">
                  <c:v>191.94546845757111</c:v>
                </c:pt>
                <c:pt idx="298">
                  <c:v>200.69455834873753</c:v>
                </c:pt>
                <c:pt idx="299">
                  <c:v>270.72191931713064</c:v>
                </c:pt>
                <c:pt idx="300">
                  <c:v>274.72037280906744</c:v>
                </c:pt>
                <c:pt idx="301">
                  <c:v>287.80168142873151</c:v>
                </c:pt>
                <c:pt idx="302">
                  <c:v>294.04203272403157</c:v>
                </c:pt>
                <c:pt idx="303">
                  <c:v>691.91795280291001</c:v>
                </c:pt>
                <c:pt idx="304">
                  <c:v>657.40216359400472</c:v>
                </c:pt>
                <c:pt idx="305">
                  <c:v>191.28021777687795</c:v>
                </c:pt>
                <c:pt idx="306">
                  <c:v>-70.395943684121605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414.06528527479372</c:v>
                </c:pt>
                <c:pt idx="318">
                  <c:v>254.70782047679168</c:v>
                </c:pt>
                <c:pt idx="319">
                  <c:v>289.23058296344112</c:v>
                </c:pt>
                <c:pt idx="320">
                  <c:v>454.9273322779236</c:v>
                </c:pt>
                <c:pt idx="321">
                  <c:v>511.44133749148614</c:v>
                </c:pt>
                <c:pt idx="322">
                  <c:v>488.69978412802061</c:v>
                </c:pt>
                <c:pt idx="323">
                  <c:v>286.09615287109665</c:v>
                </c:pt>
                <c:pt idx="324">
                  <c:v>509.01423099299853</c:v>
                </c:pt>
                <c:pt idx="325">
                  <c:v>608.87050406735614</c:v>
                </c:pt>
                <c:pt idx="326">
                  <c:v>692.0510841456254</c:v>
                </c:pt>
                <c:pt idx="327">
                  <c:v>764.6739669481185</c:v>
                </c:pt>
                <c:pt idx="328">
                  <c:v>876.98468961261869</c:v>
                </c:pt>
                <c:pt idx="329">
                  <c:v>740.99869773572016</c:v>
                </c:pt>
                <c:pt idx="330">
                  <c:v>410.10132291836487</c:v>
                </c:pt>
                <c:pt idx="331">
                  <c:v>-60.02864161219339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432.67648279573393</c:v>
                </c:pt>
                <c:pt idx="339">
                  <c:v>728.98067623710187</c:v>
                </c:pt>
                <c:pt idx="340">
                  <c:v>640.51684444807631</c:v>
                </c:pt>
                <c:pt idx="341">
                  <c:v>513.66553572076236</c:v>
                </c:pt>
                <c:pt idx="342">
                  <c:v>194.51439484300681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425.18033171147141</c:v>
                </c:pt>
                <c:pt idx="354">
                  <c:v>672.30657691960403</c:v>
                </c:pt>
                <c:pt idx="355">
                  <c:v>684.4163533672297</c:v>
                </c:pt>
                <c:pt idx="356">
                  <c:v>637.44308204124081</c:v>
                </c:pt>
                <c:pt idx="357">
                  <c:v>713.44704601553076</c:v>
                </c:pt>
                <c:pt idx="358">
                  <c:v>783.48458682794353</c:v>
                </c:pt>
                <c:pt idx="359">
                  <c:v>747.79114426964361</c:v>
                </c:pt>
                <c:pt idx="360">
                  <c:v>729.22438760319471</c:v>
                </c:pt>
                <c:pt idx="361">
                  <c:v>729.19260505023658</c:v>
                </c:pt>
                <c:pt idx="362">
                  <c:v>437.87370104790318</c:v>
                </c:pt>
                <c:pt idx="363">
                  <c:v>246.89751107747287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Scaling!$AQ$2</c:f>
              <c:strCache>
                <c:ptCount val="1"/>
                <c:pt idx="0">
                  <c:v>EweIsl flow (ML/day)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Scaling!$AM$4:$AM$368</c:f>
              <c:numCache>
                <c:formatCode>m/d/yyyy</c:formatCode>
                <c:ptCount val="365"/>
                <c:pt idx="0">
                  <c:v>42918</c:v>
                </c:pt>
                <c:pt idx="1">
                  <c:v>42919</c:v>
                </c:pt>
                <c:pt idx="2">
                  <c:v>42920</c:v>
                </c:pt>
                <c:pt idx="3">
                  <c:v>42921</c:v>
                </c:pt>
                <c:pt idx="4">
                  <c:v>42922</c:v>
                </c:pt>
                <c:pt idx="5">
                  <c:v>42923</c:v>
                </c:pt>
                <c:pt idx="6">
                  <c:v>42924</c:v>
                </c:pt>
                <c:pt idx="7">
                  <c:v>42925</c:v>
                </c:pt>
                <c:pt idx="8">
                  <c:v>42926</c:v>
                </c:pt>
                <c:pt idx="9">
                  <c:v>42927</c:v>
                </c:pt>
                <c:pt idx="10">
                  <c:v>42928</c:v>
                </c:pt>
                <c:pt idx="11">
                  <c:v>42929</c:v>
                </c:pt>
                <c:pt idx="12">
                  <c:v>42930</c:v>
                </c:pt>
                <c:pt idx="13">
                  <c:v>42931</c:v>
                </c:pt>
                <c:pt idx="14">
                  <c:v>42932</c:v>
                </c:pt>
                <c:pt idx="15">
                  <c:v>42933</c:v>
                </c:pt>
                <c:pt idx="16">
                  <c:v>42934</c:v>
                </c:pt>
                <c:pt idx="17">
                  <c:v>42935</c:v>
                </c:pt>
                <c:pt idx="18">
                  <c:v>42936</c:v>
                </c:pt>
                <c:pt idx="19">
                  <c:v>42937</c:v>
                </c:pt>
                <c:pt idx="20">
                  <c:v>42938</c:v>
                </c:pt>
                <c:pt idx="21">
                  <c:v>42939</c:v>
                </c:pt>
                <c:pt idx="22">
                  <c:v>42940</c:v>
                </c:pt>
                <c:pt idx="23">
                  <c:v>42941</c:v>
                </c:pt>
                <c:pt idx="24">
                  <c:v>42942</c:v>
                </c:pt>
                <c:pt idx="25">
                  <c:v>42943</c:v>
                </c:pt>
                <c:pt idx="26">
                  <c:v>42944</c:v>
                </c:pt>
                <c:pt idx="27">
                  <c:v>42945</c:v>
                </c:pt>
                <c:pt idx="28">
                  <c:v>42946</c:v>
                </c:pt>
                <c:pt idx="29">
                  <c:v>42947</c:v>
                </c:pt>
                <c:pt idx="30">
                  <c:v>42948</c:v>
                </c:pt>
                <c:pt idx="31">
                  <c:v>42949</c:v>
                </c:pt>
                <c:pt idx="32">
                  <c:v>42950</c:v>
                </c:pt>
                <c:pt idx="33">
                  <c:v>42951</c:v>
                </c:pt>
                <c:pt idx="34">
                  <c:v>42952</c:v>
                </c:pt>
                <c:pt idx="35">
                  <c:v>42953</c:v>
                </c:pt>
                <c:pt idx="36">
                  <c:v>42954</c:v>
                </c:pt>
                <c:pt idx="37">
                  <c:v>42955</c:v>
                </c:pt>
                <c:pt idx="38">
                  <c:v>42956</c:v>
                </c:pt>
                <c:pt idx="39">
                  <c:v>42957</c:v>
                </c:pt>
                <c:pt idx="40">
                  <c:v>42958</c:v>
                </c:pt>
                <c:pt idx="41">
                  <c:v>42959</c:v>
                </c:pt>
                <c:pt idx="42">
                  <c:v>42960</c:v>
                </c:pt>
                <c:pt idx="43">
                  <c:v>42961</c:v>
                </c:pt>
                <c:pt idx="44">
                  <c:v>42962</c:v>
                </c:pt>
                <c:pt idx="45">
                  <c:v>42963</c:v>
                </c:pt>
                <c:pt idx="46">
                  <c:v>42964</c:v>
                </c:pt>
                <c:pt idx="47">
                  <c:v>42965</c:v>
                </c:pt>
                <c:pt idx="48">
                  <c:v>42966</c:v>
                </c:pt>
                <c:pt idx="49">
                  <c:v>42967</c:v>
                </c:pt>
                <c:pt idx="50">
                  <c:v>42968</c:v>
                </c:pt>
                <c:pt idx="51">
                  <c:v>42969</c:v>
                </c:pt>
                <c:pt idx="52">
                  <c:v>42970</c:v>
                </c:pt>
                <c:pt idx="53">
                  <c:v>42971</c:v>
                </c:pt>
                <c:pt idx="54">
                  <c:v>42972</c:v>
                </c:pt>
                <c:pt idx="55">
                  <c:v>42973</c:v>
                </c:pt>
                <c:pt idx="56">
                  <c:v>42974</c:v>
                </c:pt>
                <c:pt idx="57">
                  <c:v>42975</c:v>
                </c:pt>
                <c:pt idx="58">
                  <c:v>42976</c:v>
                </c:pt>
                <c:pt idx="59">
                  <c:v>42977</c:v>
                </c:pt>
                <c:pt idx="60">
                  <c:v>42978</c:v>
                </c:pt>
                <c:pt idx="61">
                  <c:v>42979</c:v>
                </c:pt>
                <c:pt idx="62">
                  <c:v>42980</c:v>
                </c:pt>
                <c:pt idx="63">
                  <c:v>42981</c:v>
                </c:pt>
                <c:pt idx="64">
                  <c:v>42982</c:v>
                </c:pt>
                <c:pt idx="65">
                  <c:v>42983</c:v>
                </c:pt>
                <c:pt idx="66">
                  <c:v>42984</c:v>
                </c:pt>
                <c:pt idx="67">
                  <c:v>42985</c:v>
                </c:pt>
                <c:pt idx="68">
                  <c:v>42986</c:v>
                </c:pt>
                <c:pt idx="69">
                  <c:v>42987</c:v>
                </c:pt>
                <c:pt idx="70">
                  <c:v>42988</c:v>
                </c:pt>
                <c:pt idx="71">
                  <c:v>42989</c:v>
                </c:pt>
                <c:pt idx="72">
                  <c:v>42990</c:v>
                </c:pt>
                <c:pt idx="73">
                  <c:v>42991</c:v>
                </c:pt>
                <c:pt idx="74">
                  <c:v>42992</c:v>
                </c:pt>
                <c:pt idx="75">
                  <c:v>42993</c:v>
                </c:pt>
                <c:pt idx="76">
                  <c:v>42994</c:v>
                </c:pt>
                <c:pt idx="77">
                  <c:v>42995</c:v>
                </c:pt>
                <c:pt idx="78">
                  <c:v>42996</c:v>
                </c:pt>
                <c:pt idx="79">
                  <c:v>42997</c:v>
                </c:pt>
                <c:pt idx="80">
                  <c:v>42998</c:v>
                </c:pt>
                <c:pt idx="81">
                  <c:v>42999</c:v>
                </c:pt>
                <c:pt idx="82">
                  <c:v>43000</c:v>
                </c:pt>
                <c:pt idx="83">
                  <c:v>43001</c:v>
                </c:pt>
                <c:pt idx="84">
                  <c:v>43002</c:v>
                </c:pt>
                <c:pt idx="85">
                  <c:v>43003</c:v>
                </c:pt>
                <c:pt idx="86">
                  <c:v>43004</c:v>
                </c:pt>
                <c:pt idx="87">
                  <c:v>43005</c:v>
                </c:pt>
                <c:pt idx="88">
                  <c:v>43006</c:v>
                </c:pt>
                <c:pt idx="89">
                  <c:v>43007</c:v>
                </c:pt>
                <c:pt idx="90">
                  <c:v>43008</c:v>
                </c:pt>
                <c:pt idx="91">
                  <c:v>43009</c:v>
                </c:pt>
                <c:pt idx="92">
                  <c:v>43010</c:v>
                </c:pt>
                <c:pt idx="93">
                  <c:v>43011</c:v>
                </c:pt>
                <c:pt idx="94">
                  <c:v>43012</c:v>
                </c:pt>
                <c:pt idx="95">
                  <c:v>43013</c:v>
                </c:pt>
                <c:pt idx="96">
                  <c:v>43014</c:v>
                </c:pt>
                <c:pt idx="97">
                  <c:v>43015</c:v>
                </c:pt>
                <c:pt idx="98">
                  <c:v>43016</c:v>
                </c:pt>
                <c:pt idx="99">
                  <c:v>43017</c:v>
                </c:pt>
                <c:pt idx="100">
                  <c:v>43018</c:v>
                </c:pt>
                <c:pt idx="101">
                  <c:v>43019</c:v>
                </c:pt>
                <c:pt idx="102">
                  <c:v>43020</c:v>
                </c:pt>
                <c:pt idx="103">
                  <c:v>43021</c:v>
                </c:pt>
                <c:pt idx="104">
                  <c:v>43022</c:v>
                </c:pt>
                <c:pt idx="105">
                  <c:v>43023</c:v>
                </c:pt>
                <c:pt idx="106">
                  <c:v>43024</c:v>
                </c:pt>
                <c:pt idx="107">
                  <c:v>43025</c:v>
                </c:pt>
                <c:pt idx="108">
                  <c:v>43026</c:v>
                </c:pt>
                <c:pt idx="109">
                  <c:v>43027</c:v>
                </c:pt>
                <c:pt idx="110">
                  <c:v>43028</c:v>
                </c:pt>
                <c:pt idx="111">
                  <c:v>43029</c:v>
                </c:pt>
                <c:pt idx="112">
                  <c:v>43030</c:v>
                </c:pt>
                <c:pt idx="113">
                  <c:v>43031</c:v>
                </c:pt>
                <c:pt idx="114">
                  <c:v>43032</c:v>
                </c:pt>
                <c:pt idx="115">
                  <c:v>43033</c:v>
                </c:pt>
                <c:pt idx="116">
                  <c:v>43034</c:v>
                </c:pt>
                <c:pt idx="117">
                  <c:v>43035</c:v>
                </c:pt>
                <c:pt idx="118">
                  <c:v>43036</c:v>
                </c:pt>
                <c:pt idx="119">
                  <c:v>43037</c:v>
                </c:pt>
                <c:pt idx="120">
                  <c:v>43038</c:v>
                </c:pt>
                <c:pt idx="121">
                  <c:v>43039</c:v>
                </c:pt>
                <c:pt idx="122">
                  <c:v>43040</c:v>
                </c:pt>
                <c:pt idx="123">
                  <c:v>43041</c:v>
                </c:pt>
                <c:pt idx="124">
                  <c:v>43042</c:v>
                </c:pt>
                <c:pt idx="125">
                  <c:v>43043</c:v>
                </c:pt>
                <c:pt idx="126">
                  <c:v>43044</c:v>
                </c:pt>
                <c:pt idx="127">
                  <c:v>43045</c:v>
                </c:pt>
                <c:pt idx="128">
                  <c:v>43046</c:v>
                </c:pt>
                <c:pt idx="129">
                  <c:v>43047</c:v>
                </c:pt>
                <c:pt idx="130">
                  <c:v>43048</c:v>
                </c:pt>
                <c:pt idx="131">
                  <c:v>43049</c:v>
                </c:pt>
                <c:pt idx="132">
                  <c:v>43050</c:v>
                </c:pt>
                <c:pt idx="133">
                  <c:v>43051</c:v>
                </c:pt>
                <c:pt idx="134">
                  <c:v>43052</c:v>
                </c:pt>
                <c:pt idx="135">
                  <c:v>43053</c:v>
                </c:pt>
                <c:pt idx="136">
                  <c:v>43054</c:v>
                </c:pt>
                <c:pt idx="137">
                  <c:v>43055</c:v>
                </c:pt>
                <c:pt idx="138">
                  <c:v>43056</c:v>
                </c:pt>
                <c:pt idx="139">
                  <c:v>43057</c:v>
                </c:pt>
                <c:pt idx="140">
                  <c:v>43058</c:v>
                </c:pt>
                <c:pt idx="141">
                  <c:v>43059</c:v>
                </c:pt>
                <c:pt idx="142">
                  <c:v>43060</c:v>
                </c:pt>
                <c:pt idx="143">
                  <c:v>43061</c:v>
                </c:pt>
                <c:pt idx="144">
                  <c:v>43062</c:v>
                </c:pt>
                <c:pt idx="145">
                  <c:v>43063</c:v>
                </c:pt>
                <c:pt idx="146">
                  <c:v>43064</c:v>
                </c:pt>
                <c:pt idx="147">
                  <c:v>43065</c:v>
                </c:pt>
                <c:pt idx="148">
                  <c:v>43066</c:v>
                </c:pt>
                <c:pt idx="149">
                  <c:v>43067</c:v>
                </c:pt>
                <c:pt idx="150">
                  <c:v>43068</c:v>
                </c:pt>
                <c:pt idx="151">
                  <c:v>43069</c:v>
                </c:pt>
                <c:pt idx="152">
                  <c:v>43070</c:v>
                </c:pt>
                <c:pt idx="153">
                  <c:v>43071</c:v>
                </c:pt>
                <c:pt idx="154">
                  <c:v>43072</c:v>
                </c:pt>
                <c:pt idx="155">
                  <c:v>43073</c:v>
                </c:pt>
                <c:pt idx="156">
                  <c:v>43074</c:v>
                </c:pt>
                <c:pt idx="157">
                  <c:v>43075</c:v>
                </c:pt>
                <c:pt idx="158">
                  <c:v>43076</c:v>
                </c:pt>
                <c:pt idx="159">
                  <c:v>43077</c:v>
                </c:pt>
                <c:pt idx="160">
                  <c:v>43078</c:v>
                </c:pt>
                <c:pt idx="161">
                  <c:v>43079</c:v>
                </c:pt>
                <c:pt idx="162">
                  <c:v>43080</c:v>
                </c:pt>
                <c:pt idx="163">
                  <c:v>43081</c:v>
                </c:pt>
                <c:pt idx="164">
                  <c:v>43082</c:v>
                </c:pt>
                <c:pt idx="165">
                  <c:v>43083</c:v>
                </c:pt>
                <c:pt idx="166">
                  <c:v>43084</c:v>
                </c:pt>
                <c:pt idx="167">
                  <c:v>43085</c:v>
                </c:pt>
                <c:pt idx="168">
                  <c:v>43086</c:v>
                </c:pt>
                <c:pt idx="169">
                  <c:v>43087</c:v>
                </c:pt>
                <c:pt idx="170">
                  <c:v>43088</c:v>
                </c:pt>
                <c:pt idx="171">
                  <c:v>43089</c:v>
                </c:pt>
                <c:pt idx="172">
                  <c:v>43090</c:v>
                </c:pt>
                <c:pt idx="173">
                  <c:v>43091</c:v>
                </c:pt>
                <c:pt idx="174">
                  <c:v>43092</c:v>
                </c:pt>
                <c:pt idx="175">
                  <c:v>43093</c:v>
                </c:pt>
                <c:pt idx="176">
                  <c:v>43094</c:v>
                </c:pt>
                <c:pt idx="177">
                  <c:v>43095</c:v>
                </c:pt>
                <c:pt idx="178">
                  <c:v>43096</c:v>
                </c:pt>
                <c:pt idx="179">
                  <c:v>43097</c:v>
                </c:pt>
                <c:pt idx="180">
                  <c:v>43098</c:v>
                </c:pt>
                <c:pt idx="181">
                  <c:v>43099</c:v>
                </c:pt>
                <c:pt idx="182">
                  <c:v>43100</c:v>
                </c:pt>
                <c:pt idx="183">
                  <c:v>43101</c:v>
                </c:pt>
                <c:pt idx="184">
                  <c:v>43102</c:v>
                </c:pt>
                <c:pt idx="185">
                  <c:v>43103</c:v>
                </c:pt>
                <c:pt idx="186">
                  <c:v>43104</c:v>
                </c:pt>
                <c:pt idx="187">
                  <c:v>43105</c:v>
                </c:pt>
                <c:pt idx="188">
                  <c:v>43106</c:v>
                </c:pt>
                <c:pt idx="189">
                  <c:v>43107</c:v>
                </c:pt>
                <c:pt idx="190">
                  <c:v>43108</c:v>
                </c:pt>
                <c:pt idx="191">
                  <c:v>43109</c:v>
                </c:pt>
                <c:pt idx="192">
                  <c:v>43110</c:v>
                </c:pt>
                <c:pt idx="193">
                  <c:v>43111</c:v>
                </c:pt>
                <c:pt idx="194">
                  <c:v>43112</c:v>
                </c:pt>
                <c:pt idx="195">
                  <c:v>43113</c:v>
                </c:pt>
                <c:pt idx="196">
                  <c:v>43114</c:v>
                </c:pt>
                <c:pt idx="197">
                  <c:v>43115</c:v>
                </c:pt>
                <c:pt idx="198">
                  <c:v>43116</c:v>
                </c:pt>
                <c:pt idx="199">
                  <c:v>43117</c:v>
                </c:pt>
                <c:pt idx="200">
                  <c:v>43118</c:v>
                </c:pt>
                <c:pt idx="201">
                  <c:v>43119</c:v>
                </c:pt>
                <c:pt idx="202">
                  <c:v>43120</c:v>
                </c:pt>
                <c:pt idx="203">
                  <c:v>43121</c:v>
                </c:pt>
                <c:pt idx="204">
                  <c:v>43122</c:v>
                </c:pt>
                <c:pt idx="205">
                  <c:v>43123</c:v>
                </c:pt>
                <c:pt idx="206">
                  <c:v>43124</c:v>
                </c:pt>
                <c:pt idx="207">
                  <c:v>43125</c:v>
                </c:pt>
                <c:pt idx="208">
                  <c:v>43126</c:v>
                </c:pt>
                <c:pt idx="209">
                  <c:v>43127</c:v>
                </c:pt>
                <c:pt idx="210">
                  <c:v>43128</c:v>
                </c:pt>
                <c:pt idx="211">
                  <c:v>43129</c:v>
                </c:pt>
                <c:pt idx="212">
                  <c:v>43130</c:v>
                </c:pt>
                <c:pt idx="213">
                  <c:v>43131</c:v>
                </c:pt>
                <c:pt idx="214">
                  <c:v>43132</c:v>
                </c:pt>
                <c:pt idx="215">
                  <c:v>43133</c:v>
                </c:pt>
                <c:pt idx="216">
                  <c:v>43134</c:v>
                </c:pt>
                <c:pt idx="217">
                  <c:v>43135</c:v>
                </c:pt>
                <c:pt idx="218">
                  <c:v>43136</c:v>
                </c:pt>
                <c:pt idx="219">
                  <c:v>43137</c:v>
                </c:pt>
                <c:pt idx="220">
                  <c:v>43138</c:v>
                </c:pt>
                <c:pt idx="221">
                  <c:v>43139</c:v>
                </c:pt>
                <c:pt idx="222">
                  <c:v>43140</c:v>
                </c:pt>
                <c:pt idx="223">
                  <c:v>43141</c:v>
                </c:pt>
                <c:pt idx="224">
                  <c:v>43142</c:v>
                </c:pt>
                <c:pt idx="225">
                  <c:v>43143</c:v>
                </c:pt>
                <c:pt idx="226">
                  <c:v>43144</c:v>
                </c:pt>
                <c:pt idx="227">
                  <c:v>43145</c:v>
                </c:pt>
                <c:pt idx="228">
                  <c:v>43146</c:v>
                </c:pt>
                <c:pt idx="229">
                  <c:v>43147</c:v>
                </c:pt>
                <c:pt idx="230">
                  <c:v>43148</c:v>
                </c:pt>
                <c:pt idx="231">
                  <c:v>43149</c:v>
                </c:pt>
                <c:pt idx="232">
                  <c:v>43150</c:v>
                </c:pt>
                <c:pt idx="233">
                  <c:v>43151</c:v>
                </c:pt>
                <c:pt idx="234">
                  <c:v>43152</c:v>
                </c:pt>
                <c:pt idx="235">
                  <c:v>43153</c:v>
                </c:pt>
                <c:pt idx="236">
                  <c:v>43154</c:v>
                </c:pt>
                <c:pt idx="237">
                  <c:v>43155</c:v>
                </c:pt>
                <c:pt idx="238">
                  <c:v>43156</c:v>
                </c:pt>
                <c:pt idx="239">
                  <c:v>43157</c:v>
                </c:pt>
                <c:pt idx="240">
                  <c:v>43158</c:v>
                </c:pt>
                <c:pt idx="241">
                  <c:v>43159</c:v>
                </c:pt>
                <c:pt idx="242">
                  <c:v>43160</c:v>
                </c:pt>
                <c:pt idx="243">
                  <c:v>43161</c:v>
                </c:pt>
                <c:pt idx="244">
                  <c:v>43162</c:v>
                </c:pt>
                <c:pt idx="245">
                  <c:v>43163</c:v>
                </c:pt>
                <c:pt idx="246">
                  <c:v>43164</c:v>
                </c:pt>
                <c:pt idx="247">
                  <c:v>43165</c:v>
                </c:pt>
                <c:pt idx="248">
                  <c:v>43166</c:v>
                </c:pt>
                <c:pt idx="249">
                  <c:v>43167</c:v>
                </c:pt>
                <c:pt idx="250">
                  <c:v>43168</c:v>
                </c:pt>
                <c:pt idx="251">
                  <c:v>43169</c:v>
                </c:pt>
                <c:pt idx="252">
                  <c:v>43170</c:v>
                </c:pt>
                <c:pt idx="253">
                  <c:v>43171</c:v>
                </c:pt>
                <c:pt idx="254">
                  <c:v>43172</c:v>
                </c:pt>
                <c:pt idx="255">
                  <c:v>43173</c:v>
                </c:pt>
                <c:pt idx="256">
                  <c:v>43174</c:v>
                </c:pt>
                <c:pt idx="257">
                  <c:v>43175</c:v>
                </c:pt>
                <c:pt idx="258">
                  <c:v>43176</c:v>
                </c:pt>
                <c:pt idx="259">
                  <c:v>43177</c:v>
                </c:pt>
                <c:pt idx="260">
                  <c:v>43178</c:v>
                </c:pt>
                <c:pt idx="261">
                  <c:v>43179</c:v>
                </c:pt>
                <c:pt idx="262">
                  <c:v>43180</c:v>
                </c:pt>
                <c:pt idx="263">
                  <c:v>43181</c:v>
                </c:pt>
                <c:pt idx="264">
                  <c:v>43182</c:v>
                </c:pt>
                <c:pt idx="265">
                  <c:v>43183</c:v>
                </c:pt>
                <c:pt idx="266">
                  <c:v>43184</c:v>
                </c:pt>
                <c:pt idx="267">
                  <c:v>43185</c:v>
                </c:pt>
                <c:pt idx="268">
                  <c:v>43186</c:v>
                </c:pt>
                <c:pt idx="269">
                  <c:v>43187</c:v>
                </c:pt>
                <c:pt idx="270">
                  <c:v>43188</c:v>
                </c:pt>
                <c:pt idx="271">
                  <c:v>43189</c:v>
                </c:pt>
                <c:pt idx="272">
                  <c:v>43190</c:v>
                </c:pt>
                <c:pt idx="273">
                  <c:v>43191</c:v>
                </c:pt>
                <c:pt idx="274">
                  <c:v>43192</c:v>
                </c:pt>
                <c:pt idx="275">
                  <c:v>43193</c:v>
                </c:pt>
                <c:pt idx="276">
                  <c:v>43194</c:v>
                </c:pt>
                <c:pt idx="277">
                  <c:v>43195</c:v>
                </c:pt>
                <c:pt idx="278">
                  <c:v>43196</c:v>
                </c:pt>
                <c:pt idx="279">
                  <c:v>43197</c:v>
                </c:pt>
                <c:pt idx="280">
                  <c:v>43198</c:v>
                </c:pt>
                <c:pt idx="281">
                  <c:v>43199</c:v>
                </c:pt>
                <c:pt idx="282">
                  <c:v>43200</c:v>
                </c:pt>
                <c:pt idx="283">
                  <c:v>43201</c:v>
                </c:pt>
                <c:pt idx="284">
                  <c:v>43202</c:v>
                </c:pt>
                <c:pt idx="285">
                  <c:v>43203</c:v>
                </c:pt>
                <c:pt idx="286">
                  <c:v>43204</c:v>
                </c:pt>
                <c:pt idx="287">
                  <c:v>43205</c:v>
                </c:pt>
                <c:pt idx="288">
                  <c:v>43206</c:v>
                </c:pt>
                <c:pt idx="289">
                  <c:v>43207</c:v>
                </c:pt>
                <c:pt idx="290">
                  <c:v>43208</c:v>
                </c:pt>
                <c:pt idx="291">
                  <c:v>43209</c:v>
                </c:pt>
                <c:pt idx="292">
                  <c:v>43210</c:v>
                </c:pt>
                <c:pt idx="293">
                  <c:v>43211</c:v>
                </c:pt>
                <c:pt idx="294">
                  <c:v>43212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43218</c:v>
                </c:pt>
                <c:pt idx="301">
                  <c:v>43219</c:v>
                </c:pt>
                <c:pt idx="302">
                  <c:v>43220</c:v>
                </c:pt>
                <c:pt idx="303">
                  <c:v>43221</c:v>
                </c:pt>
                <c:pt idx="304">
                  <c:v>43222</c:v>
                </c:pt>
                <c:pt idx="305">
                  <c:v>43223</c:v>
                </c:pt>
                <c:pt idx="306">
                  <c:v>43224</c:v>
                </c:pt>
                <c:pt idx="307">
                  <c:v>43225</c:v>
                </c:pt>
                <c:pt idx="308">
                  <c:v>43226</c:v>
                </c:pt>
                <c:pt idx="309">
                  <c:v>43227</c:v>
                </c:pt>
                <c:pt idx="310">
                  <c:v>43228</c:v>
                </c:pt>
                <c:pt idx="311">
                  <c:v>43229</c:v>
                </c:pt>
                <c:pt idx="312">
                  <c:v>43230</c:v>
                </c:pt>
                <c:pt idx="313">
                  <c:v>43231</c:v>
                </c:pt>
                <c:pt idx="314">
                  <c:v>43232</c:v>
                </c:pt>
                <c:pt idx="315">
                  <c:v>43233</c:v>
                </c:pt>
                <c:pt idx="316">
                  <c:v>43234</c:v>
                </c:pt>
                <c:pt idx="317">
                  <c:v>43235</c:v>
                </c:pt>
                <c:pt idx="318">
                  <c:v>43236</c:v>
                </c:pt>
                <c:pt idx="319">
                  <c:v>43237</c:v>
                </c:pt>
                <c:pt idx="320">
                  <c:v>43238</c:v>
                </c:pt>
                <c:pt idx="321">
                  <c:v>43239</c:v>
                </c:pt>
                <c:pt idx="322">
                  <c:v>43240</c:v>
                </c:pt>
                <c:pt idx="323">
                  <c:v>43241</c:v>
                </c:pt>
                <c:pt idx="324">
                  <c:v>43242</c:v>
                </c:pt>
                <c:pt idx="325">
                  <c:v>43243</c:v>
                </c:pt>
                <c:pt idx="326">
                  <c:v>43244</c:v>
                </c:pt>
                <c:pt idx="327">
                  <c:v>43245</c:v>
                </c:pt>
                <c:pt idx="328">
                  <c:v>43246</c:v>
                </c:pt>
                <c:pt idx="329">
                  <c:v>43247</c:v>
                </c:pt>
                <c:pt idx="330">
                  <c:v>43248</c:v>
                </c:pt>
                <c:pt idx="331">
                  <c:v>43249</c:v>
                </c:pt>
                <c:pt idx="332">
                  <c:v>43250</c:v>
                </c:pt>
                <c:pt idx="333">
                  <c:v>43251</c:v>
                </c:pt>
                <c:pt idx="334">
                  <c:v>43252</c:v>
                </c:pt>
                <c:pt idx="335">
                  <c:v>43253</c:v>
                </c:pt>
                <c:pt idx="336">
                  <c:v>43254</c:v>
                </c:pt>
                <c:pt idx="337">
                  <c:v>43255</c:v>
                </c:pt>
                <c:pt idx="338">
                  <c:v>43256</c:v>
                </c:pt>
                <c:pt idx="339">
                  <c:v>43257</c:v>
                </c:pt>
                <c:pt idx="340">
                  <c:v>43258</c:v>
                </c:pt>
                <c:pt idx="341">
                  <c:v>43259</c:v>
                </c:pt>
                <c:pt idx="342">
                  <c:v>43260</c:v>
                </c:pt>
                <c:pt idx="343">
                  <c:v>43261</c:v>
                </c:pt>
                <c:pt idx="344">
                  <c:v>43262</c:v>
                </c:pt>
                <c:pt idx="345">
                  <c:v>43263</c:v>
                </c:pt>
                <c:pt idx="346">
                  <c:v>43264</c:v>
                </c:pt>
                <c:pt idx="347">
                  <c:v>43265</c:v>
                </c:pt>
                <c:pt idx="348">
                  <c:v>43266</c:v>
                </c:pt>
                <c:pt idx="349">
                  <c:v>43267</c:v>
                </c:pt>
                <c:pt idx="350">
                  <c:v>43268</c:v>
                </c:pt>
                <c:pt idx="351">
                  <c:v>43269</c:v>
                </c:pt>
                <c:pt idx="352">
                  <c:v>43270</c:v>
                </c:pt>
                <c:pt idx="353">
                  <c:v>43271</c:v>
                </c:pt>
                <c:pt idx="354">
                  <c:v>43272</c:v>
                </c:pt>
                <c:pt idx="355">
                  <c:v>43273</c:v>
                </c:pt>
                <c:pt idx="356">
                  <c:v>43274</c:v>
                </c:pt>
                <c:pt idx="357">
                  <c:v>43275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43281</c:v>
                </c:pt>
              </c:numCache>
            </c:numRef>
          </c:cat>
          <c:val>
            <c:numRef>
              <c:f>Scaling!$AQ$4:$AQ$368</c:f>
              <c:numCache>
                <c:formatCode>0.0</c:formatCode>
                <c:ptCount val="365"/>
                <c:pt idx="0">
                  <c:v>1048.4187533868644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1123.298390913061</c:v>
                </c:pt>
                <c:pt idx="6">
                  <c:v>1051.6700086477965</c:v>
                </c:pt>
                <c:pt idx="7">
                  <c:v>0</c:v>
                </c:pt>
                <c:pt idx="8">
                  <c:v>0</c:v>
                </c:pt>
                <c:pt idx="9">
                  <c:v>631.88006844737924</c:v>
                </c:pt>
                <c:pt idx="10">
                  <c:v>1086.6671544901092</c:v>
                </c:pt>
                <c:pt idx="11">
                  <c:v>3747.2676675146436</c:v>
                </c:pt>
                <c:pt idx="12">
                  <c:v>3769.7583315239813</c:v>
                </c:pt>
                <c:pt idx="13">
                  <c:v>4147.0808800648656</c:v>
                </c:pt>
                <c:pt idx="14">
                  <c:v>5134.9827465882645</c:v>
                </c:pt>
                <c:pt idx="15">
                  <c:v>3198.7896270580886</c:v>
                </c:pt>
                <c:pt idx="16">
                  <c:v>771.21180990663174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4058.1897114267695</c:v>
                </c:pt>
                <c:pt idx="27">
                  <c:v>2796.4657303133172</c:v>
                </c:pt>
                <c:pt idx="28">
                  <c:v>659.26154889850477</c:v>
                </c:pt>
                <c:pt idx="29">
                  <c:v>659.1134136762214</c:v>
                </c:pt>
                <c:pt idx="30">
                  <c:v>866.54063742102164</c:v>
                </c:pt>
                <c:pt idx="31">
                  <c:v>1003.4424707715658</c:v>
                </c:pt>
                <c:pt idx="32">
                  <c:v>887.70579018551575</c:v>
                </c:pt>
                <c:pt idx="33">
                  <c:v>709.17311195932893</c:v>
                </c:pt>
                <c:pt idx="34">
                  <c:v>518.30278411447784</c:v>
                </c:pt>
                <c:pt idx="35">
                  <c:v>-308.56529634142993</c:v>
                </c:pt>
                <c:pt idx="36">
                  <c:v>-341.44236678191373</c:v>
                </c:pt>
                <c:pt idx="37">
                  <c:v>102.768053643087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1487.7462527168391</c:v>
                </c:pt>
                <c:pt idx="60">
                  <c:v>812.39046335653802</c:v>
                </c:pt>
                <c:pt idx="61">
                  <c:v>0</c:v>
                </c:pt>
                <c:pt idx="62">
                  <c:v>3530.0893816829953</c:v>
                </c:pt>
                <c:pt idx="63">
                  <c:v>1144.5173796380529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1620.8730110826282</c:v>
                </c:pt>
                <c:pt idx="69">
                  <c:v>897.61825594379627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502.97400916424101</c:v>
                </c:pt>
                <c:pt idx="158">
                  <c:v>732.52305312792294</c:v>
                </c:pt>
                <c:pt idx="159">
                  <c:v>732.52804230908475</c:v>
                </c:pt>
                <c:pt idx="160">
                  <c:v>771.08357613242276</c:v>
                </c:pt>
                <c:pt idx="161">
                  <c:v>841.58314555169636</c:v>
                </c:pt>
                <c:pt idx="162">
                  <c:v>850.90134145645197</c:v>
                </c:pt>
                <c:pt idx="163">
                  <c:v>1506.499026985208</c:v>
                </c:pt>
                <c:pt idx="164">
                  <c:v>1974.7371779844721</c:v>
                </c:pt>
                <c:pt idx="165">
                  <c:v>1774.3589011901117</c:v>
                </c:pt>
                <c:pt idx="166">
                  <c:v>1911.391301039991</c:v>
                </c:pt>
                <c:pt idx="167">
                  <c:v>1869.3347659347919</c:v>
                </c:pt>
                <c:pt idx="168">
                  <c:v>2046.6274981967942</c:v>
                </c:pt>
                <c:pt idx="169">
                  <c:v>3212.5518492359965</c:v>
                </c:pt>
                <c:pt idx="170">
                  <c:v>2657.4344898868462</c:v>
                </c:pt>
                <c:pt idx="171">
                  <c:v>1608.7032070605835</c:v>
                </c:pt>
                <c:pt idx="172">
                  <c:v>522.71952738763071</c:v>
                </c:pt>
                <c:pt idx="173">
                  <c:v>716.12156149387545</c:v>
                </c:pt>
                <c:pt idx="174">
                  <c:v>626.29909371436224</c:v>
                </c:pt>
                <c:pt idx="175">
                  <c:v>314.39766385710561</c:v>
                </c:pt>
                <c:pt idx="176">
                  <c:v>391.93906188607485</c:v>
                </c:pt>
                <c:pt idx="177">
                  <c:v>416.78858745574394</c:v>
                </c:pt>
                <c:pt idx="178">
                  <c:v>404.98241720108996</c:v>
                </c:pt>
                <c:pt idx="179">
                  <c:v>381.87841098325043</c:v>
                </c:pt>
                <c:pt idx="180">
                  <c:v>369.54490278090418</c:v>
                </c:pt>
                <c:pt idx="181">
                  <c:v>305.54446606873216</c:v>
                </c:pt>
                <c:pt idx="182">
                  <c:v>341.88608466532503</c:v>
                </c:pt>
                <c:pt idx="183">
                  <c:v>421.15877863442989</c:v>
                </c:pt>
                <c:pt idx="184">
                  <c:v>390.32671405863289</c:v>
                </c:pt>
                <c:pt idx="185">
                  <c:v>453.94119688226806</c:v>
                </c:pt>
                <c:pt idx="186">
                  <c:v>483.29665117806275</c:v>
                </c:pt>
                <c:pt idx="187">
                  <c:v>509.8779456087708</c:v>
                </c:pt>
                <c:pt idx="188">
                  <c:v>433.06073490372677</c:v>
                </c:pt>
                <c:pt idx="189">
                  <c:v>426.75626410726653</c:v>
                </c:pt>
                <c:pt idx="190">
                  <c:v>419.04269700473657</c:v>
                </c:pt>
                <c:pt idx="191">
                  <c:v>138.3307311972149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Scaling!$AR$2</c:f>
              <c:strCache>
                <c:ptCount val="1"/>
                <c:pt idx="0">
                  <c:v>Tauwit flow (ML/day)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Scaling!$AM$4:$AM$368</c:f>
              <c:numCache>
                <c:formatCode>m/d/yyyy</c:formatCode>
                <c:ptCount val="365"/>
                <c:pt idx="0">
                  <c:v>42918</c:v>
                </c:pt>
                <c:pt idx="1">
                  <c:v>42919</c:v>
                </c:pt>
                <c:pt idx="2">
                  <c:v>42920</c:v>
                </c:pt>
                <c:pt idx="3">
                  <c:v>42921</c:v>
                </c:pt>
                <c:pt idx="4">
                  <c:v>42922</c:v>
                </c:pt>
                <c:pt idx="5">
                  <c:v>42923</c:v>
                </c:pt>
                <c:pt idx="6">
                  <c:v>42924</c:v>
                </c:pt>
                <c:pt idx="7">
                  <c:v>42925</c:v>
                </c:pt>
                <c:pt idx="8">
                  <c:v>42926</c:v>
                </c:pt>
                <c:pt idx="9">
                  <c:v>42927</c:v>
                </c:pt>
                <c:pt idx="10">
                  <c:v>42928</c:v>
                </c:pt>
                <c:pt idx="11">
                  <c:v>42929</c:v>
                </c:pt>
                <c:pt idx="12">
                  <c:v>42930</c:v>
                </c:pt>
                <c:pt idx="13">
                  <c:v>42931</c:v>
                </c:pt>
                <c:pt idx="14">
                  <c:v>42932</c:v>
                </c:pt>
                <c:pt idx="15">
                  <c:v>42933</c:v>
                </c:pt>
                <c:pt idx="16">
                  <c:v>42934</c:v>
                </c:pt>
                <c:pt idx="17">
                  <c:v>42935</c:v>
                </c:pt>
                <c:pt idx="18">
                  <c:v>42936</c:v>
                </c:pt>
                <c:pt idx="19">
                  <c:v>42937</c:v>
                </c:pt>
                <c:pt idx="20">
                  <c:v>42938</c:v>
                </c:pt>
                <c:pt idx="21">
                  <c:v>42939</c:v>
                </c:pt>
                <c:pt idx="22">
                  <c:v>42940</c:v>
                </c:pt>
                <c:pt idx="23">
                  <c:v>42941</c:v>
                </c:pt>
                <c:pt idx="24">
                  <c:v>42942</c:v>
                </c:pt>
                <c:pt idx="25">
                  <c:v>42943</c:v>
                </c:pt>
                <c:pt idx="26">
                  <c:v>42944</c:v>
                </c:pt>
                <c:pt idx="27">
                  <c:v>42945</c:v>
                </c:pt>
                <c:pt idx="28">
                  <c:v>42946</c:v>
                </c:pt>
                <c:pt idx="29">
                  <c:v>42947</c:v>
                </c:pt>
                <c:pt idx="30">
                  <c:v>42948</c:v>
                </c:pt>
                <c:pt idx="31">
                  <c:v>42949</c:v>
                </c:pt>
                <c:pt idx="32">
                  <c:v>42950</c:v>
                </c:pt>
                <c:pt idx="33">
                  <c:v>42951</c:v>
                </c:pt>
                <c:pt idx="34">
                  <c:v>42952</c:v>
                </c:pt>
                <c:pt idx="35">
                  <c:v>42953</c:v>
                </c:pt>
                <c:pt idx="36">
                  <c:v>42954</c:v>
                </c:pt>
                <c:pt idx="37">
                  <c:v>42955</c:v>
                </c:pt>
                <c:pt idx="38">
                  <c:v>42956</c:v>
                </c:pt>
                <c:pt idx="39">
                  <c:v>42957</c:v>
                </c:pt>
                <c:pt idx="40">
                  <c:v>42958</c:v>
                </c:pt>
                <c:pt idx="41">
                  <c:v>42959</c:v>
                </c:pt>
                <c:pt idx="42">
                  <c:v>42960</c:v>
                </c:pt>
                <c:pt idx="43">
                  <c:v>42961</c:v>
                </c:pt>
                <c:pt idx="44">
                  <c:v>42962</c:v>
                </c:pt>
                <c:pt idx="45">
                  <c:v>42963</c:v>
                </c:pt>
                <c:pt idx="46">
                  <c:v>42964</c:v>
                </c:pt>
                <c:pt idx="47">
                  <c:v>42965</c:v>
                </c:pt>
                <c:pt idx="48">
                  <c:v>42966</c:v>
                </c:pt>
                <c:pt idx="49">
                  <c:v>42967</c:v>
                </c:pt>
                <c:pt idx="50">
                  <c:v>42968</c:v>
                </c:pt>
                <c:pt idx="51">
                  <c:v>42969</c:v>
                </c:pt>
                <c:pt idx="52">
                  <c:v>42970</c:v>
                </c:pt>
                <c:pt idx="53">
                  <c:v>42971</c:v>
                </c:pt>
                <c:pt idx="54">
                  <c:v>42972</c:v>
                </c:pt>
                <c:pt idx="55">
                  <c:v>42973</c:v>
                </c:pt>
                <c:pt idx="56">
                  <c:v>42974</c:v>
                </c:pt>
                <c:pt idx="57">
                  <c:v>42975</c:v>
                </c:pt>
                <c:pt idx="58">
                  <c:v>42976</c:v>
                </c:pt>
                <c:pt idx="59">
                  <c:v>42977</c:v>
                </c:pt>
                <c:pt idx="60">
                  <c:v>42978</c:v>
                </c:pt>
                <c:pt idx="61">
                  <c:v>42979</c:v>
                </c:pt>
                <c:pt idx="62">
                  <c:v>42980</c:v>
                </c:pt>
                <c:pt idx="63">
                  <c:v>42981</c:v>
                </c:pt>
                <c:pt idx="64">
                  <c:v>42982</c:v>
                </c:pt>
                <c:pt idx="65">
                  <c:v>42983</c:v>
                </c:pt>
                <c:pt idx="66">
                  <c:v>42984</c:v>
                </c:pt>
                <c:pt idx="67">
                  <c:v>42985</c:v>
                </c:pt>
                <c:pt idx="68">
                  <c:v>42986</c:v>
                </c:pt>
                <c:pt idx="69">
                  <c:v>42987</c:v>
                </c:pt>
                <c:pt idx="70">
                  <c:v>42988</c:v>
                </c:pt>
                <c:pt idx="71">
                  <c:v>42989</c:v>
                </c:pt>
                <c:pt idx="72">
                  <c:v>42990</c:v>
                </c:pt>
                <c:pt idx="73">
                  <c:v>42991</c:v>
                </c:pt>
                <c:pt idx="74">
                  <c:v>42992</c:v>
                </c:pt>
                <c:pt idx="75">
                  <c:v>42993</c:v>
                </c:pt>
                <c:pt idx="76">
                  <c:v>42994</c:v>
                </c:pt>
                <c:pt idx="77">
                  <c:v>42995</c:v>
                </c:pt>
                <c:pt idx="78">
                  <c:v>42996</c:v>
                </c:pt>
                <c:pt idx="79">
                  <c:v>42997</c:v>
                </c:pt>
                <c:pt idx="80">
                  <c:v>42998</c:v>
                </c:pt>
                <c:pt idx="81">
                  <c:v>42999</c:v>
                </c:pt>
                <c:pt idx="82">
                  <c:v>43000</c:v>
                </c:pt>
                <c:pt idx="83">
                  <c:v>43001</c:v>
                </c:pt>
                <c:pt idx="84">
                  <c:v>43002</c:v>
                </c:pt>
                <c:pt idx="85">
                  <c:v>43003</c:v>
                </c:pt>
                <c:pt idx="86">
                  <c:v>43004</c:v>
                </c:pt>
                <c:pt idx="87">
                  <c:v>43005</c:v>
                </c:pt>
                <c:pt idx="88">
                  <c:v>43006</c:v>
                </c:pt>
                <c:pt idx="89">
                  <c:v>43007</c:v>
                </c:pt>
                <c:pt idx="90">
                  <c:v>43008</c:v>
                </c:pt>
                <c:pt idx="91">
                  <c:v>43009</c:v>
                </c:pt>
                <c:pt idx="92">
                  <c:v>43010</c:v>
                </c:pt>
                <c:pt idx="93">
                  <c:v>43011</c:v>
                </c:pt>
                <c:pt idx="94">
                  <c:v>43012</c:v>
                </c:pt>
                <c:pt idx="95">
                  <c:v>43013</c:v>
                </c:pt>
                <c:pt idx="96">
                  <c:v>43014</c:v>
                </c:pt>
                <c:pt idx="97">
                  <c:v>43015</c:v>
                </c:pt>
                <c:pt idx="98">
                  <c:v>43016</c:v>
                </c:pt>
                <c:pt idx="99">
                  <c:v>43017</c:v>
                </c:pt>
                <c:pt idx="100">
                  <c:v>43018</c:v>
                </c:pt>
                <c:pt idx="101">
                  <c:v>43019</c:v>
                </c:pt>
                <c:pt idx="102">
                  <c:v>43020</c:v>
                </c:pt>
                <c:pt idx="103">
                  <c:v>43021</c:v>
                </c:pt>
                <c:pt idx="104">
                  <c:v>43022</c:v>
                </c:pt>
                <c:pt idx="105">
                  <c:v>43023</c:v>
                </c:pt>
                <c:pt idx="106">
                  <c:v>43024</c:v>
                </c:pt>
                <c:pt idx="107">
                  <c:v>43025</c:v>
                </c:pt>
                <c:pt idx="108">
                  <c:v>43026</c:v>
                </c:pt>
                <c:pt idx="109">
                  <c:v>43027</c:v>
                </c:pt>
                <c:pt idx="110">
                  <c:v>43028</c:v>
                </c:pt>
                <c:pt idx="111">
                  <c:v>43029</c:v>
                </c:pt>
                <c:pt idx="112">
                  <c:v>43030</c:v>
                </c:pt>
                <c:pt idx="113">
                  <c:v>43031</c:v>
                </c:pt>
                <c:pt idx="114">
                  <c:v>43032</c:v>
                </c:pt>
                <c:pt idx="115">
                  <c:v>43033</c:v>
                </c:pt>
                <c:pt idx="116">
                  <c:v>43034</c:v>
                </c:pt>
                <c:pt idx="117">
                  <c:v>43035</c:v>
                </c:pt>
                <c:pt idx="118">
                  <c:v>43036</c:v>
                </c:pt>
                <c:pt idx="119">
                  <c:v>43037</c:v>
                </c:pt>
                <c:pt idx="120">
                  <c:v>43038</c:v>
                </c:pt>
                <c:pt idx="121">
                  <c:v>43039</c:v>
                </c:pt>
                <c:pt idx="122">
                  <c:v>43040</c:v>
                </c:pt>
                <c:pt idx="123">
                  <c:v>43041</c:v>
                </c:pt>
                <c:pt idx="124">
                  <c:v>43042</c:v>
                </c:pt>
                <c:pt idx="125">
                  <c:v>43043</c:v>
                </c:pt>
                <c:pt idx="126">
                  <c:v>43044</c:v>
                </c:pt>
                <c:pt idx="127">
                  <c:v>43045</c:v>
                </c:pt>
                <c:pt idx="128">
                  <c:v>43046</c:v>
                </c:pt>
                <c:pt idx="129">
                  <c:v>43047</c:v>
                </c:pt>
                <c:pt idx="130">
                  <c:v>43048</c:v>
                </c:pt>
                <c:pt idx="131">
                  <c:v>43049</c:v>
                </c:pt>
                <c:pt idx="132">
                  <c:v>43050</c:v>
                </c:pt>
                <c:pt idx="133">
                  <c:v>43051</c:v>
                </c:pt>
                <c:pt idx="134">
                  <c:v>43052</c:v>
                </c:pt>
                <c:pt idx="135">
                  <c:v>43053</c:v>
                </c:pt>
                <c:pt idx="136">
                  <c:v>43054</c:v>
                </c:pt>
                <c:pt idx="137">
                  <c:v>43055</c:v>
                </c:pt>
                <c:pt idx="138">
                  <c:v>43056</c:v>
                </c:pt>
                <c:pt idx="139">
                  <c:v>43057</c:v>
                </c:pt>
                <c:pt idx="140">
                  <c:v>43058</c:v>
                </c:pt>
                <c:pt idx="141">
                  <c:v>43059</c:v>
                </c:pt>
                <c:pt idx="142">
                  <c:v>43060</c:v>
                </c:pt>
                <c:pt idx="143">
                  <c:v>43061</c:v>
                </c:pt>
                <c:pt idx="144">
                  <c:v>43062</c:v>
                </c:pt>
                <c:pt idx="145">
                  <c:v>43063</c:v>
                </c:pt>
                <c:pt idx="146">
                  <c:v>43064</c:v>
                </c:pt>
                <c:pt idx="147">
                  <c:v>43065</c:v>
                </c:pt>
                <c:pt idx="148">
                  <c:v>43066</c:v>
                </c:pt>
                <c:pt idx="149">
                  <c:v>43067</c:v>
                </c:pt>
                <c:pt idx="150">
                  <c:v>43068</c:v>
                </c:pt>
                <c:pt idx="151">
                  <c:v>43069</c:v>
                </c:pt>
                <c:pt idx="152">
                  <c:v>43070</c:v>
                </c:pt>
                <c:pt idx="153">
                  <c:v>43071</c:v>
                </c:pt>
                <c:pt idx="154">
                  <c:v>43072</c:v>
                </c:pt>
                <c:pt idx="155">
                  <c:v>43073</c:v>
                </c:pt>
                <c:pt idx="156">
                  <c:v>43074</c:v>
                </c:pt>
                <c:pt idx="157">
                  <c:v>43075</c:v>
                </c:pt>
                <c:pt idx="158">
                  <c:v>43076</c:v>
                </c:pt>
                <c:pt idx="159">
                  <c:v>43077</c:v>
                </c:pt>
                <c:pt idx="160">
                  <c:v>43078</c:v>
                </c:pt>
                <c:pt idx="161">
                  <c:v>43079</c:v>
                </c:pt>
                <c:pt idx="162">
                  <c:v>43080</c:v>
                </c:pt>
                <c:pt idx="163">
                  <c:v>43081</c:v>
                </c:pt>
                <c:pt idx="164">
                  <c:v>43082</c:v>
                </c:pt>
                <c:pt idx="165">
                  <c:v>43083</c:v>
                </c:pt>
                <c:pt idx="166">
                  <c:v>43084</c:v>
                </c:pt>
                <c:pt idx="167">
                  <c:v>43085</c:v>
                </c:pt>
                <c:pt idx="168">
                  <c:v>43086</c:v>
                </c:pt>
                <c:pt idx="169">
                  <c:v>43087</c:v>
                </c:pt>
                <c:pt idx="170">
                  <c:v>43088</c:v>
                </c:pt>
                <c:pt idx="171">
                  <c:v>43089</c:v>
                </c:pt>
                <c:pt idx="172">
                  <c:v>43090</c:v>
                </c:pt>
                <c:pt idx="173">
                  <c:v>43091</c:v>
                </c:pt>
                <c:pt idx="174">
                  <c:v>43092</c:v>
                </c:pt>
                <c:pt idx="175">
                  <c:v>43093</c:v>
                </c:pt>
                <c:pt idx="176">
                  <c:v>43094</c:v>
                </c:pt>
                <c:pt idx="177">
                  <c:v>43095</c:v>
                </c:pt>
                <c:pt idx="178">
                  <c:v>43096</c:v>
                </c:pt>
                <c:pt idx="179">
                  <c:v>43097</c:v>
                </c:pt>
                <c:pt idx="180">
                  <c:v>43098</c:v>
                </c:pt>
                <c:pt idx="181">
                  <c:v>43099</c:v>
                </c:pt>
                <c:pt idx="182">
                  <c:v>43100</c:v>
                </c:pt>
                <c:pt idx="183">
                  <c:v>43101</c:v>
                </c:pt>
                <c:pt idx="184">
                  <c:v>43102</c:v>
                </c:pt>
                <c:pt idx="185">
                  <c:v>43103</c:v>
                </c:pt>
                <c:pt idx="186">
                  <c:v>43104</c:v>
                </c:pt>
                <c:pt idx="187">
                  <c:v>43105</c:v>
                </c:pt>
                <c:pt idx="188">
                  <c:v>43106</c:v>
                </c:pt>
                <c:pt idx="189">
                  <c:v>43107</c:v>
                </c:pt>
                <c:pt idx="190">
                  <c:v>43108</c:v>
                </c:pt>
                <c:pt idx="191">
                  <c:v>43109</c:v>
                </c:pt>
                <c:pt idx="192">
                  <c:v>43110</c:v>
                </c:pt>
                <c:pt idx="193">
                  <c:v>43111</c:v>
                </c:pt>
                <c:pt idx="194">
                  <c:v>43112</c:v>
                </c:pt>
                <c:pt idx="195">
                  <c:v>43113</c:v>
                </c:pt>
                <c:pt idx="196">
                  <c:v>43114</c:v>
                </c:pt>
                <c:pt idx="197">
                  <c:v>43115</c:v>
                </c:pt>
                <c:pt idx="198">
                  <c:v>43116</c:v>
                </c:pt>
                <c:pt idx="199">
                  <c:v>43117</c:v>
                </c:pt>
                <c:pt idx="200">
                  <c:v>43118</c:v>
                </c:pt>
                <c:pt idx="201">
                  <c:v>43119</c:v>
                </c:pt>
                <c:pt idx="202">
                  <c:v>43120</c:v>
                </c:pt>
                <c:pt idx="203">
                  <c:v>43121</c:v>
                </c:pt>
                <c:pt idx="204">
                  <c:v>43122</c:v>
                </c:pt>
                <c:pt idx="205">
                  <c:v>43123</c:v>
                </c:pt>
                <c:pt idx="206">
                  <c:v>43124</c:v>
                </c:pt>
                <c:pt idx="207">
                  <c:v>43125</c:v>
                </c:pt>
                <c:pt idx="208">
                  <c:v>43126</c:v>
                </c:pt>
                <c:pt idx="209">
                  <c:v>43127</c:v>
                </c:pt>
                <c:pt idx="210">
                  <c:v>43128</c:v>
                </c:pt>
                <c:pt idx="211">
                  <c:v>43129</c:v>
                </c:pt>
                <c:pt idx="212">
                  <c:v>43130</c:v>
                </c:pt>
                <c:pt idx="213">
                  <c:v>43131</c:v>
                </c:pt>
                <c:pt idx="214">
                  <c:v>43132</c:v>
                </c:pt>
                <c:pt idx="215">
                  <c:v>43133</c:v>
                </c:pt>
                <c:pt idx="216">
                  <c:v>43134</c:v>
                </c:pt>
                <c:pt idx="217">
                  <c:v>43135</c:v>
                </c:pt>
                <c:pt idx="218">
                  <c:v>43136</c:v>
                </c:pt>
                <c:pt idx="219">
                  <c:v>43137</c:v>
                </c:pt>
                <c:pt idx="220">
                  <c:v>43138</c:v>
                </c:pt>
                <c:pt idx="221">
                  <c:v>43139</c:v>
                </c:pt>
                <c:pt idx="222">
                  <c:v>43140</c:v>
                </c:pt>
                <c:pt idx="223">
                  <c:v>43141</c:v>
                </c:pt>
                <c:pt idx="224">
                  <c:v>43142</c:v>
                </c:pt>
                <c:pt idx="225">
                  <c:v>43143</c:v>
                </c:pt>
                <c:pt idx="226">
                  <c:v>43144</c:v>
                </c:pt>
                <c:pt idx="227">
                  <c:v>43145</c:v>
                </c:pt>
                <c:pt idx="228">
                  <c:v>43146</c:v>
                </c:pt>
                <c:pt idx="229">
                  <c:v>43147</c:v>
                </c:pt>
                <c:pt idx="230">
                  <c:v>43148</c:v>
                </c:pt>
                <c:pt idx="231">
                  <c:v>43149</c:v>
                </c:pt>
                <c:pt idx="232">
                  <c:v>43150</c:v>
                </c:pt>
                <c:pt idx="233">
                  <c:v>43151</c:v>
                </c:pt>
                <c:pt idx="234">
                  <c:v>43152</c:v>
                </c:pt>
                <c:pt idx="235">
                  <c:v>43153</c:v>
                </c:pt>
                <c:pt idx="236">
                  <c:v>43154</c:v>
                </c:pt>
                <c:pt idx="237">
                  <c:v>43155</c:v>
                </c:pt>
                <c:pt idx="238">
                  <c:v>43156</c:v>
                </c:pt>
                <c:pt idx="239">
                  <c:v>43157</c:v>
                </c:pt>
                <c:pt idx="240">
                  <c:v>43158</c:v>
                </c:pt>
                <c:pt idx="241">
                  <c:v>43159</c:v>
                </c:pt>
                <c:pt idx="242">
                  <c:v>43160</c:v>
                </c:pt>
                <c:pt idx="243">
                  <c:v>43161</c:v>
                </c:pt>
                <c:pt idx="244">
                  <c:v>43162</c:v>
                </c:pt>
                <c:pt idx="245">
                  <c:v>43163</c:v>
                </c:pt>
                <c:pt idx="246">
                  <c:v>43164</c:v>
                </c:pt>
                <c:pt idx="247">
                  <c:v>43165</c:v>
                </c:pt>
                <c:pt idx="248">
                  <c:v>43166</c:v>
                </c:pt>
                <c:pt idx="249">
                  <c:v>43167</c:v>
                </c:pt>
                <c:pt idx="250">
                  <c:v>43168</c:v>
                </c:pt>
                <c:pt idx="251">
                  <c:v>43169</c:v>
                </c:pt>
                <c:pt idx="252">
                  <c:v>43170</c:v>
                </c:pt>
                <c:pt idx="253">
                  <c:v>43171</c:v>
                </c:pt>
                <c:pt idx="254">
                  <c:v>43172</c:v>
                </c:pt>
                <c:pt idx="255">
                  <c:v>43173</c:v>
                </c:pt>
                <c:pt idx="256">
                  <c:v>43174</c:v>
                </c:pt>
                <c:pt idx="257">
                  <c:v>43175</c:v>
                </c:pt>
                <c:pt idx="258">
                  <c:v>43176</c:v>
                </c:pt>
                <c:pt idx="259">
                  <c:v>43177</c:v>
                </c:pt>
                <c:pt idx="260">
                  <c:v>43178</c:v>
                </c:pt>
                <c:pt idx="261">
                  <c:v>43179</c:v>
                </c:pt>
                <c:pt idx="262">
                  <c:v>43180</c:v>
                </c:pt>
                <c:pt idx="263">
                  <c:v>43181</c:v>
                </c:pt>
                <c:pt idx="264">
                  <c:v>43182</c:v>
                </c:pt>
                <c:pt idx="265">
                  <c:v>43183</c:v>
                </c:pt>
                <c:pt idx="266">
                  <c:v>43184</c:v>
                </c:pt>
                <c:pt idx="267">
                  <c:v>43185</c:v>
                </c:pt>
                <c:pt idx="268">
                  <c:v>43186</c:v>
                </c:pt>
                <c:pt idx="269">
                  <c:v>43187</c:v>
                </c:pt>
                <c:pt idx="270">
                  <c:v>43188</c:v>
                </c:pt>
                <c:pt idx="271">
                  <c:v>43189</c:v>
                </c:pt>
                <c:pt idx="272">
                  <c:v>43190</c:v>
                </c:pt>
                <c:pt idx="273">
                  <c:v>43191</c:v>
                </c:pt>
                <c:pt idx="274">
                  <c:v>43192</c:v>
                </c:pt>
                <c:pt idx="275">
                  <c:v>43193</c:v>
                </c:pt>
                <c:pt idx="276">
                  <c:v>43194</c:v>
                </c:pt>
                <c:pt idx="277">
                  <c:v>43195</c:v>
                </c:pt>
                <c:pt idx="278">
                  <c:v>43196</c:v>
                </c:pt>
                <c:pt idx="279">
                  <c:v>43197</c:v>
                </c:pt>
                <c:pt idx="280">
                  <c:v>43198</c:v>
                </c:pt>
                <c:pt idx="281">
                  <c:v>43199</c:v>
                </c:pt>
                <c:pt idx="282">
                  <c:v>43200</c:v>
                </c:pt>
                <c:pt idx="283">
                  <c:v>43201</c:v>
                </c:pt>
                <c:pt idx="284">
                  <c:v>43202</c:v>
                </c:pt>
                <c:pt idx="285">
                  <c:v>43203</c:v>
                </c:pt>
                <c:pt idx="286">
                  <c:v>43204</c:v>
                </c:pt>
                <c:pt idx="287">
                  <c:v>43205</c:v>
                </c:pt>
                <c:pt idx="288">
                  <c:v>43206</c:v>
                </c:pt>
                <c:pt idx="289">
                  <c:v>43207</c:v>
                </c:pt>
                <c:pt idx="290">
                  <c:v>43208</c:v>
                </c:pt>
                <c:pt idx="291">
                  <c:v>43209</c:v>
                </c:pt>
                <c:pt idx="292">
                  <c:v>43210</c:v>
                </c:pt>
                <c:pt idx="293">
                  <c:v>43211</c:v>
                </c:pt>
                <c:pt idx="294">
                  <c:v>43212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43218</c:v>
                </c:pt>
                <c:pt idx="301">
                  <c:v>43219</c:v>
                </c:pt>
                <c:pt idx="302">
                  <c:v>43220</c:v>
                </c:pt>
                <c:pt idx="303">
                  <c:v>43221</c:v>
                </c:pt>
                <c:pt idx="304">
                  <c:v>43222</c:v>
                </c:pt>
                <c:pt idx="305">
                  <c:v>43223</c:v>
                </c:pt>
                <c:pt idx="306">
                  <c:v>43224</c:v>
                </c:pt>
                <c:pt idx="307">
                  <c:v>43225</c:v>
                </c:pt>
                <c:pt idx="308">
                  <c:v>43226</c:v>
                </c:pt>
                <c:pt idx="309">
                  <c:v>43227</c:v>
                </c:pt>
                <c:pt idx="310">
                  <c:v>43228</c:v>
                </c:pt>
                <c:pt idx="311">
                  <c:v>43229</c:v>
                </c:pt>
                <c:pt idx="312">
                  <c:v>43230</c:v>
                </c:pt>
                <c:pt idx="313">
                  <c:v>43231</c:v>
                </c:pt>
                <c:pt idx="314">
                  <c:v>43232</c:v>
                </c:pt>
                <c:pt idx="315">
                  <c:v>43233</c:v>
                </c:pt>
                <c:pt idx="316">
                  <c:v>43234</c:v>
                </c:pt>
                <c:pt idx="317">
                  <c:v>43235</c:v>
                </c:pt>
                <c:pt idx="318">
                  <c:v>43236</c:v>
                </c:pt>
                <c:pt idx="319">
                  <c:v>43237</c:v>
                </c:pt>
                <c:pt idx="320">
                  <c:v>43238</c:v>
                </c:pt>
                <c:pt idx="321">
                  <c:v>43239</c:v>
                </c:pt>
                <c:pt idx="322">
                  <c:v>43240</c:v>
                </c:pt>
                <c:pt idx="323">
                  <c:v>43241</c:v>
                </c:pt>
                <c:pt idx="324">
                  <c:v>43242</c:v>
                </c:pt>
                <c:pt idx="325">
                  <c:v>43243</c:v>
                </c:pt>
                <c:pt idx="326">
                  <c:v>43244</c:v>
                </c:pt>
                <c:pt idx="327">
                  <c:v>43245</c:v>
                </c:pt>
                <c:pt idx="328">
                  <c:v>43246</c:v>
                </c:pt>
                <c:pt idx="329">
                  <c:v>43247</c:v>
                </c:pt>
                <c:pt idx="330">
                  <c:v>43248</c:v>
                </c:pt>
                <c:pt idx="331">
                  <c:v>43249</c:v>
                </c:pt>
                <c:pt idx="332">
                  <c:v>43250</c:v>
                </c:pt>
                <c:pt idx="333">
                  <c:v>43251</c:v>
                </c:pt>
                <c:pt idx="334">
                  <c:v>43252</c:v>
                </c:pt>
                <c:pt idx="335">
                  <c:v>43253</c:v>
                </c:pt>
                <c:pt idx="336">
                  <c:v>43254</c:v>
                </c:pt>
                <c:pt idx="337">
                  <c:v>43255</c:v>
                </c:pt>
                <c:pt idx="338">
                  <c:v>43256</c:v>
                </c:pt>
                <c:pt idx="339">
                  <c:v>43257</c:v>
                </c:pt>
                <c:pt idx="340">
                  <c:v>43258</c:v>
                </c:pt>
                <c:pt idx="341">
                  <c:v>43259</c:v>
                </c:pt>
                <c:pt idx="342">
                  <c:v>43260</c:v>
                </c:pt>
                <c:pt idx="343">
                  <c:v>43261</c:v>
                </c:pt>
                <c:pt idx="344">
                  <c:v>43262</c:v>
                </c:pt>
                <c:pt idx="345">
                  <c:v>43263</c:v>
                </c:pt>
                <c:pt idx="346">
                  <c:v>43264</c:v>
                </c:pt>
                <c:pt idx="347">
                  <c:v>43265</c:v>
                </c:pt>
                <c:pt idx="348">
                  <c:v>43266</c:v>
                </c:pt>
                <c:pt idx="349">
                  <c:v>43267</c:v>
                </c:pt>
                <c:pt idx="350">
                  <c:v>43268</c:v>
                </c:pt>
                <c:pt idx="351">
                  <c:v>43269</c:v>
                </c:pt>
                <c:pt idx="352">
                  <c:v>43270</c:v>
                </c:pt>
                <c:pt idx="353">
                  <c:v>43271</c:v>
                </c:pt>
                <c:pt idx="354">
                  <c:v>43272</c:v>
                </c:pt>
                <c:pt idx="355">
                  <c:v>43273</c:v>
                </c:pt>
                <c:pt idx="356">
                  <c:v>43274</c:v>
                </c:pt>
                <c:pt idx="357">
                  <c:v>43275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43281</c:v>
                </c:pt>
              </c:numCache>
            </c:numRef>
          </c:cat>
          <c:val>
            <c:numRef>
              <c:f>Scaling!$AR$4:$AR$368</c:f>
              <c:numCache>
                <c:formatCode>0.0</c:formatCode>
                <c:ptCount val="365"/>
                <c:pt idx="0">
                  <c:v>2460.6528649692068</c:v>
                </c:pt>
                <c:pt idx="1">
                  <c:v>1104.5603611381948</c:v>
                </c:pt>
                <c:pt idx="2">
                  <c:v>648.37783842097383</c:v>
                </c:pt>
                <c:pt idx="3">
                  <c:v>733.88529283055095</c:v>
                </c:pt>
                <c:pt idx="4">
                  <c:v>877.48260637465285</c:v>
                </c:pt>
                <c:pt idx="5">
                  <c:v>5081.9405633941251</c:v>
                </c:pt>
                <c:pt idx="6">
                  <c:v>2976.8628892597867</c:v>
                </c:pt>
                <c:pt idx="7">
                  <c:v>845.2445937374257</c:v>
                </c:pt>
                <c:pt idx="8">
                  <c:v>914.01128448006443</c:v>
                </c:pt>
                <c:pt idx="9">
                  <c:v>950.23837018198503</c:v>
                </c:pt>
                <c:pt idx="10">
                  <c:v>1091.7176595705673</c:v>
                </c:pt>
                <c:pt idx="11">
                  <c:v>6691.5563346578892</c:v>
                </c:pt>
                <c:pt idx="12">
                  <c:v>7089.5279738749878</c:v>
                </c:pt>
                <c:pt idx="13">
                  <c:v>7498.1030750985365</c:v>
                </c:pt>
                <c:pt idx="14">
                  <c:v>9074.5429222367529</c:v>
                </c:pt>
                <c:pt idx="15">
                  <c:v>6021.1733557030739</c:v>
                </c:pt>
                <c:pt idx="16">
                  <c:v>667.99955163637844</c:v>
                </c:pt>
                <c:pt idx="17">
                  <c:v>-112.76190221286714</c:v>
                </c:pt>
                <c:pt idx="18">
                  <c:v>0</c:v>
                </c:pt>
                <c:pt idx="19">
                  <c:v>7723.2006156164434</c:v>
                </c:pt>
                <c:pt idx="20">
                  <c:v>10737.657488077863</c:v>
                </c:pt>
                <c:pt idx="21">
                  <c:v>9468.4914037582839</c:v>
                </c:pt>
                <c:pt idx="22">
                  <c:v>9766.1119921743757</c:v>
                </c:pt>
                <c:pt idx="23">
                  <c:v>9111.8185897716139</c:v>
                </c:pt>
                <c:pt idx="24">
                  <c:v>8661.5723061597218</c:v>
                </c:pt>
                <c:pt idx="25">
                  <c:v>9619.236323218418</c:v>
                </c:pt>
                <c:pt idx="26">
                  <c:v>9618.234951104585</c:v>
                </c:pt>
                <c:pt idx="27">
                  <c:v>4402.516935381138</c:v>
                </c:pt>
                <c:pt idx="28">
                  <c:v>637.68198597140236</c:v>
                </c:pt>
                <c:pt idx="29">
                  <c:v>3854.6477923387192</c:v>
                </c:pt>
                <c:pt idx="30">
                  <c:v>8615.7278772684567</c:v>
                </c:pt>
                <c:pt idx="31">
                  <c:v>10030.56852257844</c:v>
                </c:pt>
                <c:pt idx="32">
                  <c:v>14686.601395323449</c:v>
                </c:pt>
                <c:pt idx="33">
                  <c:v>16743.43643533927</c:v>
                </c:pt>
                <c:pt idx="34">
                  <c:v>15624.169466036412</c:v>
                </c:pt>
                <c:pt idx="35">
                  <c:v>1559.0538166071251</c:v>
                </c:pt>
                <c:pt idx="36">
                  <c:v>-418.62023312590321</c:v>
                </c:pt>
                <c:pt idx="37">
                  <c:v>0</c:v>
                </c:pt>
                <c:pt idx="38">
                  <c:v>1479.4893417119692</c:v>
                </c:pt>
                <c:pt idx="39">
                  <c:v>4269.0300306844692</c:v>
                </c:pt>
                <c:pt idx="40">
                  <c:v>1784.0989191414369</c:v>
                </c:pt>
                <c:pt idx="41">
                  <c:v>1012.0223649326098</c:v>
                </c:pt>
                <c:pt idx="42">
                  <c:v>1776.7209045088655</c:v>
                </c:pt>
                <c:pt idx="43">
                  <c:v>1737.8734093816086</c:v>
                </c:pt>
                <c:pt idx="44">
                  <c:v>6132.6338799380928</c:v>
                </c:pt>
                <c:pt idx="45">
                  <c:v>1635.3824372755216</c:v>
                </c:pt>
                <c:pt idx="46">
                  <c:v>-437.8506846532934</c:v>
                </c:pt>
                <c:pt idx="47">
                  <c:v>-336.37475701377781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6709.01769395051</c:v>
                </c:pt>
                <c:pt idx="52">
                  <c:v>6360.8603897199455</c:v>
                </c:pt>
                <c:pt idx="53">
                  <c:v>4433.0843405549067</c:v>
                </c:pt>
                <c:pt idx="54">
                  <c:v>4960.1961393292531</c:v>
                </c:pt>
                <c:pt idx="55">
                  <c:v>4783.4892048861957</c:v>
                </c:pt>
                <c:pt idx="56">
                  <c:v>4194.691739058394</c:v>
                </c:pt>
                <c:pt idx="57">
                  <c:v>5019.824796738395</c:v>
                </c:pt>
                <c:pt idx="58">
                  <c:v>3715.6266475184407</c:v>
                </c:pt>
                <c:pt idx="59">
                  <c:v>2444.1851219616506</c:v>
                </c:pt>
                <c:pt idx="60">
                  <c:v>2491.4935196862766</c:v>
                </c:pt>
                <c:pt idx="61">
                  <c:v>2116.0769144133833</c:v>
                </c:pt>
                <c:pt idx="62">
                  <c:v>4280.538139774525</c:v>
                </c:pt>
                <c:pt idx="63">
                  <c:v>1296.8577335133361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1552.5579167401331</c:v>
                </c:pt>
                <c:pt idx="69">
                  <c:v>1805.5991928452465</c:v>
                </c:pt>
                <c:pt idx="70">
                  <c:v>1483.1337186355718</c:v>
                </c:pt>
                <c:pt idx="71">
                  <c:v>1408.7129026380212</c:v>
                </c:pt>
                <c:pt idx="72">
                  <c:v>2043.1264337604846</c:v>
                </c:pt>
                <c:pt idx="73">
                  <c:v>579.64174861994513</c:v>
                </c:pt>
                <c:pt idx="74">
                  <c:v>0</c:v>
                </c:pt>
                <c:pt idx="75">
                  <c:v>825.71108812306579</c:v>
                </c:pt>
                <c:pt idx="76">
                  <c:v>1327.1521589860524</c:v>
                </c:pt>
                <c:pt idx="77">
                  <c:v>1735.2411111202923</c:v>
                </c:pt>
                <c:pt idx="78">
                  <c:v>1364.9816964786767</c:v>
                </c:pt>
                <c:pt idx="79">
                  <c:v>2155.3726707603064</c:v>
                </c:pt>
                <c:pt idx="80">
                  <c:v>2064.7568217333069</c:v>
                </c:pt>
                <c:pt idx="81">
                  <c:v>1390.2892646583061</c:v>
                </c:pt>
                <c:pt idx="82">
                  <c:v>1485.9474925879183</c:v>
                </c:pt>
                <c:pt idx="83">
                  <c:v>2020.4050803448226</c:v>
                </c:pt>
                <c:pt idx="84">
                  <c:v>1475.2770437144723</c:v>
                </c:pt>
                <c:pt idx="85">
                  <c:v>1760.6148478369341</c:v>
                </c:pt>
                <c:pt idx="86">
                  <c:v>2964.6525947820887</c:v>
                </c:pt>
                <c:pt idx="87">
                  <c:v>1739.9542130846958</c:v>
                </c:pt>
                <c:pt idx="88">
                  <c:v>910.67642201345711</c:v>
                </c:pt>
                <c:pt idx="89">
                  <c:v>1035.2905446785774</c:v>
                </c:pt>
                <c:pt idx="90">
                  <c:v>984.26828647372724</c:v>
                </c:pt>
                <c:pt idx="91">
                  <c:v>1398.2407831957919</c:v>
                </c:pt>
                <c:pt idx="92">
                  <c:v>1562.8046701483986</c:v>
                </c:pt>
                <c:pt idx="93">
                  <c:v>1636.6778108292121</c:v>
                </c:pt>
                <c:pt idx="94">
                  <c:v>1709.5429351894954</c:v>
                </c:pt>
                <c:pt idx="95">
                  <c:v>1245.4085267242685</c:v>
                </c:pt>
                <c:pt idx="96">
                  <c:v>1287.069557888442</c:v>
                </c:pt>
                <c:pt idx="97">
                  <c:v>1288.9382421969817</c:v>
                </c:pt>
                <c:pt idx="98">
                  <c:v>1002.7912738195357</c:v>
                </c:pt>
                <c:pt idx="99">
                  <c:v>911.77079634194649</c:v>
                </c:pt>
                <c:pt idx="100">
                  <c:v>1071.4656718667995</c:v>
                </c:pt>
                <c:pt idx="101">
                  <c:v>864.41156901014494</c:v>
                </c:pt>
                <c:pt idx="102">
                  <c:v>831.01876342125581</c:v>
                </c:pt>
                <c:pt idx="103">
                  <c:v>909.67938268992953</c:v>
                </c:pt>
                <c:pt idx="104">
                  <c:v>1058.3312425488634</c:v>
                </c:pt>
                <c:pt idx="105">
                  <c:v>1147.0838529375917</c:v>
                </c:pt>
                <c:pt idx="106">
                  <c:v>1251.0450189258804</c:v>
                </c:pt>
                <c:pt idx="107">
                  <c:v>2152.4172560215584</c:v>
                </c:pt>
                <c:pt idx="108">
                  <c:v>3329.0105515685641</c:v>
                </c:pt>
                <c:pt idx="109">
                  <c:v>2869.5206698550201</c:v>
                </c:pt>
                <c:pt idx="110">
                  <c:v>2881.4178582397717</c:v>
                </c:pt>
                <c:pt idx="111">
                  <c:v>3083.1450206688778</c:v>
                </c:pt>
                <c:pt idx="112">
                  <c:v>3044.489331284838</c:v>
                </c:pt>
                <c:pt idx="113">
                  <c:v>2229.1526430875347</c:v>
                </c:pt>
                <c:pt idx="114">
                  <c:v>1706.0846212563622</c:v>
                </c:pt>
                <c:pt idx="115">
                  <c:v>1492.5109686058447</c:v>
                </c:pt>
                <c:pt idx="116">
                  <c:v>1363.7177993124501</c:v>
                </c:pt>
                <c:pt idx="117">
                  <c:v>1636.7458391153209</c:v>
                </c:pt>
                <c:pt idx="118">
                  <c:v>1418.7867812599759</c:v>
                </c:pt>
                <c:pt idx="119">
                  <c:v>1186.1339953555973</c:v>
                </c:pt>
                <c:pt idx="120">
                  <c:v>-58.09959823998782</c:v>
                </c:pt>
                <c:pt idx="121">
                  <c:v>1061.2684125415537</c:v>
                </c:pt>
                <c:pt idx="122">
                  <c:v>569.46853063718868</c:v>
                </c:pt>
                <c:pt idx="123">
                  <c:v>616.02665182309261</c:v>
                </c:pt>
                <c:pt idx="124">
                  <c:v>588.30432020828505</c:v>
                </c:pt>
                <c:pt idx="125">
                  <c:v>667.32937617750554</c:v>
                </c:pt>
                <c:pt idx="126">
                  <c:v>673.78168707599093</c:v>
                </c:pt>
                <c:pt idx="127">
                  <c:v>622.8633082434211</c:v>
                </c:pt>
                <c:pt idx="128">
                  <c:v>615.39553595031566</c:v>
                </c:pt>
                <c:pt idx="129">
                  <c:v>686.96495666238673</c:v>
                </c:pt>
                <c:pt idx="130">
                  <c:v>722.16699803884887</c:v>
                </c:pt>
                <c:pt idx="131">
                  <c:v>730.43370459360494</c:v>
                </c:pt>
                <c:pt idx="132">
                  <c:v>729.66059035394301</c:v>
                </c:pt>
                <c:pt idx="133">
                  <c:v>725.68504224585524</c:v>
                </c:pt>
                <c:pt idx="134">
                  <c:v>732.01328763914705</c:v>
                </c:pt>
                <c:pt idx="135">
                  <c:v>707.68204047678205</c:v>
                </c:pt>
                <c:pt idx="136">
                  <c:v>517.00680110862527</c:v>
                </c:pt>
                <c:pt idx="137">
                  <c:v>475.80058262609333</c:v>
                </c:pt>
                <c:pt idx="138">
                  <c:v>605.53706769101461</c:v>
                </c:pt>
                <c:pt idx="139">
                  <c:v>717.51445822292374</c:v>
                </c:pt>
                <c:pt idx="140">
                  <c:v>771.52800569886131</c:v>
                </c:pt>
                <c:pt idx="141">
                  <c:v>816.84458691038935</c:v>
                </c:pt>
                <c:pt idx="142">
                  <c:v>792.65633581892905</c:v>
                </c:pt>
                <c:pt idx="143">
                  <c:v>1013.8396890938691</c:v>
                </c:pt>
                <c:pt idx="144">
                  <c:v>1066.1012353691874</c:v>
                </c:pt>
                <c:pt idx="145">
                  <c:v>1018.2345529667584</c:v>
                </c:pt>
                <c:pt idx="146">
                  <c:v>1163.5432196897036</c:v>
                </c:pt>
                <c:pt idx="147">
                  <c:v>1236.1371777247859</c:v>
                </c:pt>
                <c:pt idx="148">
                  <c:v>1431.5484867360719</c:v>
                </c:pt>
                <c:pt idx="149">
                  <c:v>1596.6345396791785</c:v>
                </c:pt>
                <c:pt idx="150">
                  <c:v>1689.2351662286871</c:v>
                </c:pt>
                <c:pt idx="151">
                  <c:v>1476.143713573719</c:v>
                </c:pt>
                <c:pt idx="152">
                  <c:v>1815.3919300995519</c:v>
                </c:pt>
                <c:pt idx="153">
                  <c:v>1733.9430406954959</c:v>
                </c:pt>
                <c:pt idx="154">
                  <c:v>2043.9669015481154</c:v>
                </c:pt>
                <c:pt idx="155">
                  <c:v>2195.3255485996469</c:v>
                </c:pt>
                <c:pt idx="156">
                  <c:v>2300.6085753344851</c:v>
                </c:pt>
                <c:pt idx="157">
                  <c:v>2634.9030187161102</c:v>
                </c:pt>
                <c:pt idx="158">
                  <c:v>2655.3798652147016</c:v>
                </c:pt>
                <c:pt idx="159">
                  <c:v>2640.6483515375658</c:v>
                </c:pt>
                <c:pt idx="160">
                  <c:v>2856.7673664638605</c:v>
                </c:pt>
                <c:pt idx="161">
                  <c:v>3160.8635993607741</c:v>
                </c:pt>
                <c:pt idx="162">
                  <c:v>3323.8825113194384</c:v>
                </c:pt>
                <c:pt idx="163">
                  <c:v>5338.6082617963475</c:v>
                </c:pt>
                <c:pt idx="164">
                  <c:v>5951.4088675473758</c:v>
                </c:pt>
                <c:pt idx="165">
                  <c:v>4932.583407596514</c:v>
                </c:pt>
                <c:pt idx="166">
                  <c:v>5300.1286142822255</c:v>
                </c:pt>
                <c:pt idx="167">
                  <c:v>5124.5324235024236</c:v>
                </c:pt>
                <c:pt idx="168">
                  <c:v>5573.0868607351085</c:v>
                </c:pt>
                <c:pt idx="169">
                  <c:v>5668.1266156777783</c:v>
                </c:pt>
                <c:pt idx="170">
                  <c:v>4230.7155800688433</c:v>
                </c:pt>
                <c:pt idx="171">
                  <c:v>2638.9946011922134</c:v>
                </c:pt>
                <c:pt idx="172">
                  <c:v>4503.9599622114974</c:v>
                </c:pt>
                <c:pt idx="173">
                  <c:v>3225.0528131504252</c:v>
                </c:pt>
                <c:pt idx="174">
                  <c:v>1671.5817937808129</c:v>
                </c:pt>
                <c:pt idx="175">
                  <c:v>1244.697742097866</c:v>
                </c:pt>
                <c:pt idx="176">
                  <c:v>1777.3113658152181</c:v>
                </c:pt>
                <c:pt idx="177">
                  <c:v>2017.5748218833505</c:v>
                </c:pt>
                <c:pt idx="178">
                  <c:v>2003.5872114818403</c:v>
                </c:pt>
                <c:pt idx="179">
                  <c:v>1871.8027301104435</c:v>
                </c:pt>
                <c:pt idx="180">
                  <c:v>1832.8158429922564</c:v>
                </c:pt>
                <c:pt idx="181">
                  <c:v>1590.6497100712443</c:v>
                </c:pt>
                <c:pt idx="182">
                  <c:v>1667.1559243107797</c:v>
                </c:pt>
                <c:pt idx="183">
                  <c:v>1942.3429226019894</c:v>
                </c:pt>
                <c:pt idx="184">
                  <c:v>1763.0876768430708</c:v>
                </c:pt>
                <c:pt idx="185">
                  <c:v>1463.5055827679316</c:v>
                </c:pt>
                <c:pt idx="186">
                  <c:v>1289.6432397690583</c:v>
                </c:pt>
                <c:pt idx="187">
                  <c:v>1387.7090765074545</c:v>
                </c:pt>
                <c:pt idx="188">
                  <c:v>1190.6310719100286</c:v>
                </c:pt>
                <c:pt idx="189">
                  <c:v>1110.6854069328167</c:v>
                </c:pt>
                <c:pt idx="190">
                  <c:v>1137.0881419235072</c:v>
                </c:pt>
                <c:pt idx="191">
                  <c:v>1145.5400291589788</c:v>
                </c:pt>
                <c:pt idx="192">
                  <c:v>1444.9537116349629</c:v>
                </c:pt>
                <c:pt idx="193">
                  <c:v>1447.1557162186311</c:v>
                </c:pt>
                <c:pt idx="194">
                  <c:v>1057.5551239073213</c:v>
                </c:pt>
                <c:pt idx="195">
                  <c:v>539.32403262633648</c:v>
                </c:pt>
                <c:pt idx="196">
                  <c:v>732.93159584212106</c:v>
                </c:pt>
                <c:pt idx="197">
                  <c:v>831.530859849796</c:v>
                </c:pt>
                <c:pt idx="198">
                  <c:v>888.44880486870557</c:v>
                </c:pt>
                <c:pt idx="199">
                  <c:v>936.03060986693527</c:v>
                </c:pt>
                <c:pt idx="200">
                  <c:v>897.02074131513541</c:v>
                </c:pt>
                <c:pt idx="201">
                  <c:v>783.88328853455391</c:v>
                </c:pt>
                <c:pt idx="202">
                  <c:v>693.08268932202168</c:v>
                </c:pt>
                <c:pt idx="203">
                  <c:v>730.77002931142783</c:v>
                </c:pt>
                <c:pt idx="204">
                  <c:v>625.08800372237909</c:v>
                </c:pt>
                <c:pt idx="205">
                  <c:v>692.54045930977941</c:v>
                </c:pt>
                <c:pt idx="206">
                  <c:v>677.2863295726421</c:v>
                </c:pt>
                <c:pt idx="207">
                  <c:v>703.71557962543568</c:v>
                </c:pt>
                <c:pt idx="208">
                  <c:v>768.55630008922651</c:v>
                </c:pt>
                <c:pt idx="209">
                  <c:v>793.78875428380422</c:v>
                </c:pt>
                <c:pt idx="210">
                  <c:v>713.44068644695676</c:v>
                </c:pt>
                <c:pt idx="211">
                  <c:v>513.87164036209833</c:v>
                </c:pt>
                <c:pt idx="212">
                  <c:v>494.26237963551409</c:v>
                </c:pt>
                <c:pt idx="213">
                  <c:v>852.77642200016237</c:v>
                </c:pt>
                <c:pt idx="214">
                  <c:v>766.0470437264546</c:v>
                </c:pt>
                <c:pt idx="215">
                  <c:v>815.65380039005231</c:v>
                </c:pt>
                <c:pt idx="216">
                  <c:v>855.85860291183644</c:v>
                </c:pt>
                <c:pt idx="217">
                  <c:v>883.90362952275052</c:v>
                </c:pt>
                <c:pt idx="218">
                  <c:v>841.35465074384797</c:v>
                </c:pt>
                <c:pt idx="219">
                  <c:v>813.31654501203286</c:v>
                </c:pt>
                <c:pt idx="220">
                  <c:v>827.56372590645469</c:v>
                </c:pt>
                <c:pt idx="221">
                  <c:v>803.77965281180559</c:v>
                </c:pt>
                <c:pt idx="222">
                  <c:v>844.15394292682618</c:v>
                </c:pt>
                <c:pt idx="223">
                  <c:v>664.39835505336532</c:v>
                </c:pt>
                <c:pt idx="224">
                  <c:v>707.10410800008231</c:v>
                </c:pt>
                <c:pt idx="225">
                  <c:v>736.02770221722301</c:v>
                </c:pt>
                <c:pt idx="226">
                  <c:v>741.79128642448006</c:v>
                </c:pt>
                <c:pt idx="227">
                  <c:v>222.50574815783582</c:v>
                </c:pt>
                <c:pt idx="228">
                  <c:v>222.29899368349305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374.28925687720306</c:v>
                </c:pt>
                <c:pt idx="233">
                  <c:v>768.77408125337138</c:v>
                </c:pt>
                <c:pt idx="234">
                  <c:v>759.0507245976961</c:v>
                </c:pt>
                <c:pt idx="235">
                  <c:v>1173.7292062765719</c:v>
                </c:pt>
                <c:pt idx="236">
                  <c:v>1410.7977934607716</c:v>
                </c:pt>
                <c:pt idx="237">
                  <c:v>942.2318863764358</c:v>
                </c:pt>
                <c:pt idx="238">
                  <c:v>1076.8264287203854</c:v>
                </c:pt>
                <c:pt idx="239">
                  <c:v>1285.6284871591054</c:v>
                </c:pt>
                <c:pt idx="240">
                  <c:v>1671.1055678129919</c:v>
                </c:pt>
                <c:pt idx="241">
                  <c:v>612.94755066901212</c:v>
                </c:pt>
                <c:pt idx="242">
                  <c:v>2021.8752288090011</c:v>
                </c:pt>
                <c:pt idx="243">
                  <c:v>2344.9112913009685</c:v>
                </c:pt>
                <c:pt idx="244">
                  <c:v>2005.2382190867224</c:v>
                </c:pt>
                <c:pt idx="245">
                  <c:v>1999.7726706681983</c:v>
                </c:pt>
                <c:pt idx="246">
                  <c:v>2048.0096690249957</c:v>
                </c:pt>
                <c:pt idx="247">
                  <c:v>2345.7783100093088</c:v>
                </c:pt>
                <c:pt idx="248">
                  <c:v>2672.4300121992305</c:v>
                </c:pt>
                <c:pt idx="249">
                  <c:v>2610.4410853509926</c:v>
                </c:pt>
                <c:pt idx="250">
                  <c:v>2621.9679568018573</c:v>
                </c:pt>
                <c:pt idx="251">
                  <c:v>2560.9213391051844</c:v>
                </c:pt>
                <c:pt idx="252">
                  <c:v>1787.1045644245744</c:v>
                </c:pt>
                <c:pt idx="253">
                  <c:v>2025.4765112880452</c:v>
                </c:pt>
                <c:pt idx="254">
                  <c:v>2208.425726416162</c:v>
                </c:pt>
                <c:pt idx="255">
                  <c:v>1532.4791881519641</c:v>
                </c:pt>
                <c:pt idx="256">
                  <c:v>1113.7973989780944</c:v>
                </c:pt>
                <c:pt idx="257">
                  <c:v>1245.2885268007985</c:v>
                </c:pt>
                <c:pt idx="258">
                  <c:v>708.7001867508194</c:v>
                </c:pt>
                <c:pt idx="259">
                  <c:v>-60.021951204404246</c:v>
                </c:pt>
                <c:pt idx="260">
                  <c:v>-6.3666430950925275</c:v>
                </c:pt>
                <c:pt idx="261">
                  <c:v>-16.475484201003322</c:v>
                </c:pt>
                <c:pt idx="262">
                  <c:v>303.6731483494396</c:v>
                </c:pt>
                <c:pt idx="263">
                  <c:v>378.21961304997257</c:v>
                </c:pt>
                <c:pt idx="264">
                  <c:v>417.59749116598914</c:v>
                </c:pt>
                <c:pt idx="265">
                  <c:v>122.4781142627703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181.25956494478797</c:v>
                </c:pt>
                <c:pt idx="270">
                  <c:v>308.92419145446553</c:v>
                </c:pt>
                <c:pt idx="271">
                  <c:v>285.84188716587141</c:v>
                </c:pt>
                <c:pt idx="272">
                  <c:v>351.68811054572967</c:v>
                </c:pt>
                <c:pt idx="273">
                  <c:v>271.92232009130691</c:v>
                </c:pt>
                <c:pt idx="274">
                  <c:v>278.74008898474659</c:v>
                </c:pt>
                <c:pt idx="275">
                  <c:v>346.30446331194264</c:v>
                </c:pt>
                <c:pt idx="276">
                  <c:v>390.93802742583739</c:v>
                </c:pt>
                <c:pt idx="277">
                  <c:v>395.22422580907357</c:v>
                </c:pt>
                <c:pt idx="278">
                  <c:v>271.77807153344713</c:v>
                </c:pt>
                <c:pt idx="279">
                  <c:v>223.00844203141614</c:v>
                </c:pt>
                <c:pt idx="280">
                  <c:v>208.15197340352555</c:v>
                </c:pt>
                <c:pt idx="281">
                  <c:v>208.72985176262586</c:v>
                </c:pt>
                <c:pt idx="282">
                  <c:v>189.36603496847056</c:v>
                </c:pt>
                <c:pt idx="283">
                  <c:v>194.30657135609187</c:v>
                </c:pt>
                <c:pt idx="284">
                  <c:v>141.50419706560828</c:v>
                </c:pt>
                <c:pt idx="285">
                  <c:v>78.933844202218594</c:v>
                </c:pt>
                <c:pt idx="286">
                  <c:v>-20.159739685844141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118.86286405670076</c:v>
                </c:pt>
                <c:pt idx="292">
                  <c:v>195.38161657302211</c:v>
                </c:pt>
                <c:pt idx="293">
                  <c:v>177.04654651865275</c:v>
                </c:pt>
                <c:pt idx="294">
                  <c:v>188.57563516869305</c:v>
                </c:pt>
                <c:pt idx="295">
                  <c:v>194.7634389328592</c:v>
                </c:pt>
                <c:pt idx="296">
                  <c:v>177.05325490638603</c:v>
                </c:pt>
                <c:pt idx="297">
                  <c:v>170.20157431890888</c:v>
                </c:pt>
                <c:pt idx="298">
                  <c:v>157.20461788389588</c:v>
                </c:pt>
                <c:pt idx="299">
                  <c:v>188.94317323998268</c:v>
                </c:pt>
                <c:pt idx="300">
                  <c:v>192.32470344603283</c:v>
                </c:pt>
                <c:pt idx="301">
                  <c:v>200.27044762732149</c:v>
                </c:pt>
                <c:pt idx="302">
                  <c:v>215.60462697050806</c:v>
                </c:pt>
                <c:pt idx="303">
                  <c:v>516.50767446558837</c:v>
                </c:pt>
                <c:pt idx="304">
                  <c:v>517.12005270985344</c:v>
                </c:pt>
                <c:pt idx="305">
                  <c:v>650.86483263181776</c:v>
                </c:pt>
                <c:pt idx="306">
                  <c:v>-34.977792527601871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242.05712504374816</c:v>
                </c:pt>
                <c:pt idx="312">
                  <c:v>-258.75058313622077</c:v>
                </c:pt>
                <c:pt idx="313">
                  <c:v>-92.844604621257545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314.7410834534524</c:v>
                </c:pt>
                <c:pt idx="318">
                  <c:v>504.95278352380825</c:v>
                </c:pt>
                <c:pt idx="319">
                  <c:v>471.78644216891627</c:v>
                </c:pt>
                <c:pt idx="320">
                  <c:v>787.69662923427825</c:v>
                </c:pt>
                <c:pt idx="321">
                  <c:v>902.47790506903402</c:v>
                </c:pt>
                <c:pt idx="322">
                  <c:v>801.11577937638572</c:v>
                </c:pt>
                <c:pt idx="323">
                  <c:v>750.90551606152178</c:v>
                </c:pt>
                <c:pt idx="324">
                  <c:v>807.91961141368802</c:v>
                </c:pt>
                <c:pt idx="325">
                  <c:v>877.89023930778865</c:v>
                </c:pt>
                <c:pt idx="326">
                  <c:v>968.37309596012665</c:v>
                </c:pt>
                <c:pt idx="327">
                  <c:v>1073.3504836855798</c:v>
                </c:pt>
                <c:pt idx="328">
                  <c:v>844.85521996897785</c:v>
                </c:pt>
                <c:pt idx="329">
                  <c:v>568.807586470469</c:v>
                </c:pt>
                <c:pt idx="330">
                  <c:v>500.70804155510177</c:v>
                </c:pt>
                <c:pt idx="331">
                  <c:v>38.36472788450061</c:v>
                </c:pt>
                <c:pt idx="332">
                  <c:v>0</c:v>
                </c:pt>
                <c:pt idx="333">
                  <c:v>0</c:v>
                </c:pt>
                <c:pt idx="334">
                  <c:v>581.69305236205196</c:v>
                </c:pt>
                <c:pt idx="335">
                  <c:v>847.21161475633096</c:v>
                </c:pt>
                <c:pt idx="336">
                  <c:v>803.22487023841336</c:v>
                </c:pt>
                <c:pt idx="337">
                  <c:v>827.94663014982461</c:v>
                </c:pt>
                <c:pt idx="338">
                  <c:v>595.89438636318789</c:v>
                </c:pt>
                <c:pt idx="339">
                  <c:v>507.34910729438673</c:v>
                </c:pt>
                <c:pt idx="340">
                  <c:v>525.30237511835549</c:v>
                </c:pt>
                <c:pt idx="341">
                  <c:v>415.94222268260984</c:v>
                </c:pt>
                <c:pt idx="342">
                  <c:v>695.16674421145615</c:v>
                </c:pt>
                <c:pt idx="343">
                  <c:v>984.19351039051651</c:v>
                </c:pt>
                <c:pt idx="344">
                  <c:v>1032.0158954623294</c:v>
                </c:pt>
                <c:pt idx="345">
                  <c:v>169.89301332217315</c:v>
                </c:pt>
                <c:pt idx="346">
                  <c:v>252.47505288846142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323.74041918656241</c:v>
                </c:pt>
                <c:pt idx="354">
                  <c:v>477.66990964282678</c:v>
                </c:pt>
                <c:pt idx="355">
                  <c:v>499.63428003352021</c:v>
                </c:pt>
                <c:pt idx="356">
                  <c:v>482.32646757252178</c:v>
                </c:pt>
                <c:pt idx="357">
                  <c:v>504.56471315967104</c:v>
                </c:pt>
                <c:pt idx="358">
                  <c:v>562.70706576104521</c:v>
                </c:pt>
                <c:pt idx="359">
                  <c:v>540.8511270903698</c:v>
                </c:pt>
                <c:pt idx="360">
                  <c:v>542.28516532443143</c:v>
                </c:pt>
                <c:pt idx="361">
                  <c:v>562.02922966511812</c:v>
                </c:pt>
                <c:pt idx="362">
                  <c:v>527.31241154938323</c:v>
                </c:pt>
                <c:pt idx="363">
                  <c:v>698.74973329269267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Scaling!$AS$2</c:f>
              <c:strCache>
                <c:ptCount val="1"/>
                <c:pt idx="0">
                  <c:v>Total Barrage flow (ML/day)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Scaling!$AM$4:$AM$368</c:f>
              <c:numCache>
                <c:formatCode>m/d/yyyy</c:formatCode>
                <c:ptCount val="365"/>
                <c:pt idx="0">
                  <c:v>42918</c:v>
                </c:pt>
                <c:pt idx="1">
                  <c:v>42919</c:v>
                </c:pt>
                <c:pt idx="2">
                  <c:v>42920</c:v>
                </c:pt>
                <c:pt idx="3">
                  <c:v>42921</c:v>
                </c:pt>
                <c:pt idx="4">
                  <c:v>42922</c:v>
                </c:pt>
                <c:pt idx="5">
                  <c:v>42923</c:v>
                </c:pt>
                <c:pt idx="6">
                  <c:v>42924</c:v>
                </c:pt>
                <c:pt idx="7">
                  <c:v>42925</c:v>
                </c:pt>
                <c:pt idx="8">
                  <c:v>42926</c:v>
                </c:pt>
                <c:pt idx="9">
                  <c:v>42927</c:v>
                </c:pt>
                <c:pt idx="10">
                  <c:v>42928</c:v>
                </c:pt>
                <c:pt idx="11">
                  <c:v>42929</c:v>
                </c:pt>
                <c:pt idx="12">
                  <c:v>42930</c:v>
                </c:pt>
                <c:pt idx="13">
                  <c:v>42931</c:v>
                </c:pt>
                <c:pt idx="14">
                  <c:v>42932</c:v>
                </c:pt>
                <c:pt idx="15">
                  <c:v>42933</c:v>
                </c:pt>
                <c:pt idx="16">
                  <c:v>42934</c:v>
                </c:pt>
                <c:pt idx="17">
                  <c:v>42935</c:v>
                </c:pt>
                <c:pt idx="18">
                  <c:v>42936</c:v>
                </c:pt>
                <c:pt idx="19">
                  <c:v>42937</c:v>
                </c:pt>
                <c:pt idx="20">
                  <c:v>42938</c:v>
                </c:pt>
                <c:pt idx="21">
                  <c:v>42939</c:v>
                </c:pt>
                <c:pt idx="22">
                  <c:v>42940</c:v>
                </c:pt>
                <c:pt idx="23">
                  <c:v>42941</c:v>
                </c:pt>
                <c:pt idx="24">
                  <c:v>42942</c:v>
                </c:pt>
                <c:pt idx="25">
                  <c:v>42943</c:v>
                </c:pt>
                <c:pt idx="26">
                  <c:v>42944</c:v>
                </c:pt>
                <c:pt idx="27">
                  <c:v>42945</c:v>
                </c:pt>
                <c:pt idx="28">
                  <c:v>42946</c:v>
                </c:pt>
                <c:pt idx="29">
                  <c:v>42947</c:v>
                </c:pt>
                <c:pt idx="30">
                  <c:v>42948</c:v>
                </c:pt>
                <c:pt idx="31">
                  <c:v>42949</c:v>
                </c:pt>
                <c:pt idx="32">
                  <c:v>42950</c:v>
                </c:pt>
                <c:pt idx="33">
                  <c:v>42951</c:v>
                </c:pt>
                <c:pt idx="34">
                  <c:v>42952</c:v>
                </c:pt>
                <c:pt idx="35">
                  <c:v>42953</c:v>
                </c:pt>
                <c:pt idx="36">
                  <c:v>42954</c:v>
                </c:pt>
                <c:pt idx="37">
                  <c:v>42955</c:v>
                </c:pt>
                <c:pt idx="38">
                  <c:v>42956</c:v>
                </c:pt>
                <c:pt idx="39">
                  <c:v>42957</c:v>
                </c:pt>
                <c:pt idx="40">
                  <c:v>42958</c:v>
                </c:pt>
                <c:pt idx="41">
                  <c:v>42959</c:v>
                </c:pt>
                <c:pt idx="42">
                  <c:v>42960</c:v>
                </c:pt>
                <c:pt idx="43">
                  <c:v>42961</c:v>
                </c:pt>
                <c:pt idx="44">
                  <c:v>42962</c:v>
                </c:pt>
                <c:pt idx="45">
                  <c:v>42963</c:v>
                </c:pt>
                <c:pt idx="46">
                  <c:v>42964</c:v>
                </c:pt>
                <c:pt idx="47">
                  <c:v>42965</c:v>
                </c:pt>
                <c:pt idx="48">
                  <c:v>42966</c:v>
                </c:pt>
                <c:pt idx="49">
                  <c:v>42967</c:v>
                </c:pt>
                <c:pt idx="50">
                  <c:v>42968</c:v>
                </c:pt>
                <c:pt idx="51">
                  <c:v>42969</c:v>
                </c:pt>
                <c:pt idx="52">
                  <c:v>42970</c:v>
                </c:pt>
                <c:pt idx="53">
                  <c:v>42971</c:v>
                </c:pt>
                <c:pt idx="54">
                  <c:v>42972</c:v>
                </c:pt>
                <c:pt idx="55">
                  <c:v>42973</c:v>
                </c:pt>
                <c:pt idx="56">
                  <c:v>42974</c:v>
                </c:pt>
                <c:pt idx="57">
                  <c:v>42975</c:v>
                </c:pt>
                <c:pt idx="58">
                  <c:v>42976</c:v>
                </c:pt>
                <c:pt idx="59">
                  <c:v>42977</c:v>
                </c:pt>
                <c:pt idx="60">
                  <c:v>42978</c:v>
                </c:pt>
                <c:pt idx="61">
                  <c:v>42979</c:v>
                </c:pt>
                <c:pt idx="62">
                  <c:v>42980</c:v>
                </c:pt>
                <c:pt idx="63">
                  <c:v>42981</c:v>
                </c:pt>
                <c:pt idx="64">
                  <c:v>42982</c:v>
                </c:pt>
                <c:pt idx="65">
                  <c:v>42983</c:v>
                </c:pt>
                <c:pt idx="66">
                  <c:v>42984</c:v>
                </c:pt>
                <c:pt idx="67">
                  <c:v>42985</c:v>
                </c:pt>
                <c:pt idx="68">
                  <c:v>42986</c:v>
                </c:pt>
                <c:pt idx="69">
                  <c:v>42987</c:v>
                </c:pt>
                <c:pt idx="70">
                  <c:v>42988</c:v>
                </c:pt>
                <c:pt idx="71">
                  <c:v>42989</c:v>
                </c:pt>
                <c:pt idx="72">
                  <c:v>42990</c:v>
                </c:pt>
                <c:pt idx="73">
                  <c:v>42991</c:v>
                </c:pt>
                <c:pt idx="74">
                  <c:v>42992</c:v>
                </c:pt>
                <c:pt idx="75">
                  <c:v>42993</c:v>
                </c:pt>
                <c:pt idx="76">
                  <c:v>42994</c:v>
                </c:pt>
                <c:pt idx="77">
                  <c:v>42995</c:v>
                </c:pt>
                <c:pt idx="78">
                  <c:v>42996</c:v>
                </c:pt>
                <c:pt idx="79">
                  <c:v>42997</c:v>
                </c:pt>
                <c:pt idx="80">
                  <c:v>42998</c:v>
                </c:pt>
                <c:pt idx="81">
                  <c:v>42999</c:v>
                </c:pt>
                <c:pt idx="82">
                  <c:v>43000</c:v>
                </c:pt>
                <c:pt idx="83">
                  <c:v>43001</c:v>
                </c:pt>
                <c:pt idx="84">
                  <c:v>43002</c:v>
                </c:pt>
                <c:pt idx="85">
                  <c:v>43003</c:v>
                </c:pt>
                <c:pt idx="86">
                  <c:v>43004</c:v>
                </c:pt>
                <c:pt idx="87">
                  <c:v>43005</c:v>
                </c:pt>
                <c:pt idx="88">
                  <c:v>43006</c:v>
                </c:pt>
                <c:pt idx="89">
                  <c:v>43007</c:v>
                </c:pt>
                <c:pt idx="90">
                  <c:v>43008</c:v>
                </c:pt>
                <c:pt idx="91">
                  <c:v>43009</c:v>
                </c:pt>
                <c:pt idx="92">
                  <c:v>43010</c:v>
                </c:pt>
                <c:pt idx="93">
                  <c:v>43011</c:v>
                </c:pt>
                <c:pt idx="94">
                  <c:v>43012</c:v>
                </c:pt>
                <c:pt idx="95">
                  <c:v>43013</c:v>
                </c:pt>
                <c:pt idx="96">
                  <c:v>43014</c:v>
                </c:pt>
                <c:pt idx="97">
                  <c:v>43015</c:v>
                </c:pt>
                <c:pt idx="98">
                  <c:v>43016</c:v>
                </c:pt>
                <c:pt idx="99">
                  <c:v>43017</c:v>
                </c:pt>
                <c:pt idx="100">
                  <c:v>43018</c:v>
                </c:pt>
                <c:pt idx="101">
                  <c:v>43019</c:v>
                </c:pt>
                <c:pt idx="102">
                  <c:v>43020</c:v>
                </c:pt>
                <c:pt idx="103">
                  <c:v>43021</c:v>
                </c:pt>
                <c:pt idx="104">
                  <c:v>43022</c:v>
                </c:pt>
                <c:pt idx="105">
                  <c:v>43023</c:v>
                </c:pt>
                <c:pt idx="106">
                  <c:v>43024</c:v>
                </c:pt>
                <c:pt idx="107">
                  <c:v>43025</c:v>
                </c:pt>
                <c:pt idx="108">
                  <c:v>43026</c:v>
                </c:pt>
                <c:pt idx="109">
                  <c:v>43027</c:v>
                </c:pt>
                <c:pt idx="110">
                  <c:v>43028</c:v>
                </c:pt>
                <c:pt idx="111">
                  <c:v>43029</c:v>
                </c:pt>
                <c:pt idx="112">
                  <c:v>43030</c:v>
                </c:pt>
                <c:pt idx="113">
                  <c:v>43031</c:v>
                </c:pt>
                <c:pt idx="114">
                  <c:v>43032</c:v>
                </c:pt>
                <c:pt idx="115">
                  <c:v>43033</c:v>
                </c:pt>
                <c:pt idx="116">
                  <c:v>43034</c:v>
                </c:pt>
                <c:pt idx="117">
                  <c:v>43035</c:v>
                </c:pt>
                <c:pt idx="118">
                  <c:v>43036</c:v>
                </c:pt>
                <c:pt idx="119">
                  <c:v>43037</c:v>
                </c:pt>
                <c:pt idx="120">
                  <c:v>43038</c:v>
                </c:pt>
                <c:pt idx="121">
                  <c:v>43039</c:v>
                </c:pt>
                <c:pt idx="122">
                  <c:v>43040</c:v>
                </c:pt>
                <c:pt idx="123">
                  <c:v>43041</c:v>
                </c:pt>
                <c:pt idx="124">
                  <c:v>43042</c:v>
                </c:pt>
                <c:pt idx="125">
                  <c:v>43043</c:v>
                </c:pt>
                <c:pt idx="126">
                  <c:v>43044</c:v>
                </c:pt>
                <c:pt idx="127">
                  <c:v>43045</c:v>
                </c:pt>
                <c:pt idx="128">
                  <c:v>43046</c:v>
                </c:pt>
                <c:pt idx="129">
                  <c:v>43047</c:v>
                </c:pt>
                <c:pt idx="130">
                  <c:v>43048</c:v>
                </c:pt>
                <c:pt idx="131">
                  <c:v>43049</c:v>
                </c:pt>
                <c:pt idx="132">
                  <c:v>43050</c:v>
                </c:pt>
                <c:pt idx="133">
                  <c:v>43051</c:v>
                </c:pt>
                <c:pt idx="134">
                  <c:v>43052</c:v>
                </c:pt>
                <c:pt idx="135">
                  <c:v>43053</c:v>
                </c:pt>
                <c:pt idx="136">
                  <c:v>43054</c:v>
                </c:pt>
                <c:pt idx="137">
                  <c:v>43055</c:v>
                </c:pt>
                <c:pt idx="138">
                  <c:v>43056</c:v>
                </c:pt>
                <c:pt idx="139">
                  <c:v>43057</c:v>
                </c:pt>
                <c:pt idx="140">
                  <c:v>43058</c:v>
                </c:pt>
                <c:pt idx="141">
                  <c:v>43059</c:v>
                </c:pt>
                <c:pt idx="142">
                  <c:v>43060</c:v>
                </c:pt>
                <c:pt idx="143">
                  <c:v>43061</c:v>
                </c:pt>
                <c:pt idx="144">
                  <c:v>43062</c:v>
                </c:pt>
                <c:pt idx="145">
                  <c:v>43063</c:v>
                </c:pt>
                <c:pt idx="146">
                  <c:v>43064</c:v>
                </c:pt>
                <c:pt idx="147">
                  <c:v>43065</c:v>
                </c:pt>
                <c:pt idx="148">
                  <c:v>43066</c:v>
                </c:pt>
                <c:pt idx="149">
                  <c:v>43067</c:v>
                </c:pt>
                <c:pt idx="150">
                  <c:v>43068</c:v>
                </c:pt>
                <c:pt idx="151">
                  <c:v>43069</c:v>
                </c:pt>
                <c:pt idx="152">
                  <c:v>43070</c:v>
                </c:pt>
                <c:pt idx="153">
                  <c:v>43071</c:v>
                </c:pt>
                <c:pt idx="154">
                  <c:v>43072</c:v>
                </c:pt>
                <c:pt idx="155">
                  <c:v>43073</c:v>
                </c:pt>
                <c:pt idx="156">
                  <c:v>43074</c:v>
                </c:pt>
                <c:pt idx="157">
                  <c:v>43075</c:v>
                </c:pt>
                <c:pt idx="158">
                  <c:v>43076</c:v>
                </c:pt>
                <c:pt idx="159">
                  <c:v>43077</c:v>
                </c:pt>
                <c:pt idx="160">
                  <c:v>43078</c:v>
                </c:pt>
                <c:pt idx="161">
                  <c:v>43079</c:v>
                </c:pt>
                <c:pt idx="162">
                  <c:v>43080</c:v>
                </c:pt>
                <c:pt idx="163">
                  <c:v>43081</c:v>
                </c:pt>
                <c:pt idx="164">
                  <c:v>43082</c:v>
                </c:pt>
                <c:pt idx="165">
                  <c:v>43083</c:v>
                </c:pt>
                <c:pt idx="166">
                  <c:v>43084</c:v>
                </c:pt>
                <c:pt idx="167">
                  <c:v>43085</c:v>
                </c:pt>
                <c:pt idx="168">
                  <c:v>43086</c:v>
                </c:pt>
                <c:pt idx="169">
                  <c:v>43087</c:v>
                </c:pt>
                <c:pt idx="170">
                  <c:v>43088</c:v>
                </c:pt>
                <c:pt idx="171">
                  <c:v>43089</c:v>
                </c:pt>
                <c:pt idx="172">
                  <c:v>43090</c:v>
                </c:pt>
                <c:pt idx="173">
                  <c:v>43091</c:v>
                </c:pt>
                <c:pt idx="174">
                  <c:v>43092</c:v>
                </c:pt>
                <c:pt idx="175">
                  <c:v>43093</c:v>
                </c:pt>
                <c:pt idx="176">
                  <c:v>43094</c:v>
                </c:pt>
                <c:pt idx="177">
                  <c:v>43095</c:v>
                </c:pt>
                <c:pt idx="178">
                  <c:v>43096</c:v>
                </c:pt>
                <c:pt idx="179">
                  <c:v>43097</c:v>
                </c:pt>
                <c:pt idx="180">
                  <c:v>43098</c:v>
                </c:pt>
                <c:pt idx="181">
                  <c:v>43099</c:v>
                </c:pt>
                <c:pt idx="182">
                  <c:v>43100</c:v>
                </c:pt>
                <c:pt idx="183">
                  <c:v>43101</c:v>
                </c:pt>
                <c:pt idx="184">
                  <c:v>43102</c:v>
                </c:pt>
                <c:pt idx="185">
                  <c:v>43103</c:v>
                </c:pt>
                <c:pt idx="186">
                  <c:v>43104</c:v>
                </c:pt>
                <c:pt idx="187">
                  <c:v>43105</c:v>
                </c:pt>
                <c:pt idx="188">
                  <c:v>43106</c:v>
                </c:pt>
                <c:pt idx="189">
                  <c:v>43107</c:v>
                </c:pt>
                <c:pt idx="190">
                  <c:v>43108</c:v>
                </c:pt>
                <c:pt idx="191">
                  <c:v>43109</c:v>
                </c:pt>
                <c:pt idx="192">
                  <c:v>43110</c:v>
                </c:pt>
                <c:pt idx="193">
                  <c:v>43111</c:v>
                </c:pt>
                <c:pt idx="194">
                  <c:v>43112</c:v>
                </c:pt>
                <c:pt idx="195">
                  <c:v>43113</c:v>
                </c:pt>
                <c:pt idx="196">
                  <c:v>43114</c:v>
                </c:pt>
                <c:pt idx="197">
                  <c:v>43115</c:v>
                </c:pt>
                <c:pt idx="198">
                  <c:v>43116</c:v>
                </c:pt>
                <c:pt idx="199">
                  <c:v>43117</c:v>
                </c:pt>
                <c:pt idx="200">
                  <c:v>43118</c:v>
                </c:pt>
                <c:pt idx="201">
                  <c:v>43119</c:v>
                </c:pt>
                <c:pt idx="202">
                  <c:v>43120</c:v>
                </c:pt>
                <c:pt idx="203">
                  <c:v>43121</c:v>
                </c:pt>
                <c:pt idx="204">
                  <c:v>43122</c:v>
                </c:pt>
                <c:pt idx="205">
                  <c:v>43123</c:v>
                </c:pt>
                <c:pt idx="206">
                  <c:v>43124</c:v>
                </c:pt>
                <c:pt idx="207">
                  <c:v>43125</c:v>
                </c:pt>
                <c:pt idx="208">
                  <c:v>43126</c:v>
                </c:pt>
                <c:pt idx="209">
                  <c:v>43127</c:v>
                </c:pt>
                <c:pt idx="210">
                  <c:v>43128</c:v>
                </c:pt>
                <c:pt idx="211">
                  <c:v>43129</c:v>
                </c:pt>
                <c:pt idx="212">
                  <c:v>43130</c:v>
                </c:pt>
                <c:pt idx="213">
                  <c:v>43131</c:v>
                </c:pt>
                <c:pt idx="214">
                  <c:v>43132</c:v>
                </c:pt>
                <c:pt idx="215">
                  <c:v>43133</c:v>
                </c:pt>
                <c:pt idx="216">
                  <c:v>43134</c:v>
                </c:pt>
                <c:pt idx="217">
                  <c:v>43135</c:v>
                </c:pt>
                <c:pt idx="218">
                  <c:v>43136</c:v>
                </c:pt>
                <c:pt idx="219">
                  <c:v>43137</c:v>
                </c:pt>
                <c:pt idx="220">
                  <c:v>43138</c:v>
                </c:pt>
                <c:pt idx="221">
                  <c:v>43139</c:v>
                </c:pt>
                <c:pt idx="222">
                  <c:v>43140</c:v>
                </c:pt>
                <c:pt idx="223">
                  <c:v>43141</c:v>
                </c:pt>
                <c:pt idx="224">
                  <c:v>43142</c:v>
                </c:pt>
                <c:pt idx="225">
                  <c:v>43143</c:v>
                </c:pt>
                <c:pt idx="226">
                  <c:v>43144</c:v>
                </c:pt>
                <c:pt idx="227">
                  <c:v>43145</c:v>
                </c:pt>
                <c:pt idx="228">
                  <c:v>43146</c:v>
                </c:pt>
                <c:pt idx="229">
                  <c:v>43147</c:v>
                </c:pt>
                <c:pt idx="230">
                  <c:v>43148</c:v>
                </c:pt>
                <c:pt idx="231">
                  <c:v>43149</c:v>
                </c:pt>
                <c:pt idx="232">
                  <c:v>43150</c:v>
                </c:pt>
                <c:pt idx="233">
                  <c:v>43151</c:v>
                </c:pt>
                <c:pt idx="234">
                  <c:v>43152</c:v>
                </c:pt>
                <c:pt idx="235">
                  <c:v>43153</c:v>
                </c:pt>
                <c:pt idx="236">
                  <c:v>43154</c:v>
                </c:pt>
                <c:pt idx="237">
                  <c:v>43155</c:v>
                </c:pt>
                <c:pt idx="238">
                  <c:v>43156</c:v>
                </c:pt>
                <c:pt idx="239">
                  <c:v>43157</c:v>
                </c:pt>
                <c:pt idx="240">
                  <c:v>43158</c:v>
                </c:pt>
                <c:pt idx="241">
                  <c:v>43159</c:v>
                </c:pt>
                <c:pt idx="242">
                  <c:v>43160</c:v>
                </c:pt>
                <c:pt idx="243">
                  <c:v>43161</c:v>
                </c:pt>
                <c:pt idx="244">
                  <c:v>43162</c:v>
                </c:pt>
                <c:pt idx="245">
                  <c:v>43163</c:v>
                </c:pt>
                <c:pt idx="246">
                  <c:v>43164</c:v>
                </c:pt>
                <c:pt idx="247">
                  <c:v>43165</c:v>
                </c:pt>
                <c:pt idx="248">
                  <c:v>43166</c:v>
                </c:pt>
                <c:pt idx="249">
                  <c:v>43167</c:v>
                </c:pt>
                <c:pt idx="250">
                  <c:v>43168</c:v>
                </c:pt>
                <c:pt idx="251">
                  <c:v>43169</c:v>
                </c:pt>
                <c:pt idx="252">
                  <c:v>43170</c:v>
                </c:pt>
                <c:pt idx="253">
                  <c:v>43171</c:v>
                </c:pt>
                <c:pt idx="254">
                  <c:v>43172</c:v>
                </c:pt>
                <c:pt idx="255">
                  <c:v>43173</c:v>
                </c:pt>
                <c:pt idx="256">
                  <c:v>43174</c:v>
                </c:pt>
                <c:pt idx="257">
                  <c:v>43175</c:v>
                </c:pt>
                <c:pt idx="258">
                  <c:v>43176</c:v>
                </c:pt>
                <c:pt idx="259">
                  <c:v>43177</c:v>
                </c:pt>
                <c:pt idx="260">
                  <c:v>43178</c:v>
                </c:pt>
                <c:pt idx="261">
                  <c:v>43179</c:v>
                </c:pt>
                <c:pt idx="262">
                  <c:v>43180</c:v>
                </c:pt>
                <c:pt idx="263">
                  <c:v>43181</c:v>
                </c:pt>
                <c:pt idx="264">
                  <c:v>43182</c:v>
                </c:pt>
                <c:pt idx="265">
                  <c:v>43183</c:v>
                </c:pt>
                <c:pt idx="266">
                  <c:v>43184</c:v>
                </c:pt>
                <c:pt idx="267">
                  <c:v>43185</c:v>
                </c:pt>
                <c:pt idx="268">
                  <c:v>43186</c:v>
                </c:pt>
                <c:pt idx="269">
                  <c:v>43187</c:v>
                </c:pt>
                <c:pt idx="270">
                  <c:v>43188</c:v>
                </c:pt>
                <c:pt idx="271">
                  <c:v>43189</c:v>
                </c:pt>
                <c:pt idx="272">
                  <c:v>43190</c:v>
                </c:pt>
                <c:pt idx="273">
                  <c:v>43191</c:v>
                </c:pt>
                <c:pt idx="274">
                  <c:v>43192</c:v>
                </c:pt>
                <c:pt idx="275">
                  <c:v>43193</c:v>
                </c:pt>
                <c:pt idx="276">
                  <c:v>43194</c:v>
                </c:pt>
                <c:pt idx="277">
                  <c:v>43195</c:v>
                </c:pt>
                <c:pt idx="278">
                  <c:v>43196</c:v>
                </c:pt>
                <c:pt idx="279">
                  <c:v>43197</c:v>
                </c:pt>
                <c:pt idx="280">
                  <c:v>43198</c:v>
                </c:pt>
                <c:pt idx="281">
                  <c:v>43199</c:v>
                </c:pt>
                <c:pt idx="282">
                  <c:v>43200</c:v>
                </c:pt>
                <c:pt idx="283">
                  <c:v>43201</c:v>
                </c:pt>
                <c:pt idx="284">
                  <c:v>43202</c:v>
                </c:pt>
                <c:pt idx="285">
                  <c:v>43203</c:v>
                </c:pt>
                <c:pt idx="286">
                  <c:v>43204</c:v>
                </c:pt>
                <c:pt idx="287">
                  <c:v>43205</c:v>
                </c:pt>
                <c:pt idx="288">
                  <c:v>43206</c:v>
                </c:pt>
                <c:pt idx="289">
                  <c:v>43207</c:v>
                </c:pt>
                <c:pt idx="290">
                  <c:v>43208</c:v>
                </c:pt>
                <c:pt idx="291">
                  <c:v>43209</c:v>
                </c:pt>
                <c:pt idx="292">
                  <c:v>43210</c:v>
                </c:pt>
                <c:pt idx="293">
                  <c:v>43211</c:v>
                </c:pt>
                <c:pt idx="294">
                  <c:v>43212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43218</c:v>
                </c:pt>
                <c:pt idx="301">
                  <c:v>43219</c:v>
                </c:pt>
                <c:pt idx="302">
                  <c:v>43220</c:v>
                </c:pt>
                <c:pt idx="303">
                  <c:v>43221</c:v>
                </c:pt>
                <c:pt idx="304">
                  <c:v>43222</c:v>
                </c:pt>
                <c:pt idx="305">
                  <c:v>43223</c:v>
                </c:pt>
                <c:pt idx="306">
                  <c:v>43224</c:v>
                </c:pt>
                <c:pt idx="307">
                  <c:v>43225</c:v>
                </c:pt>
                <c:pt idx="308">
                  <c:v>43226</c:v>
                </c:pt>
                <c:pt idx="309">
                  <c:v>43227</c:v>
                </c:pt>
                <c:pt idx="310">
                  <c:v>43228</c:v>
                </c:pt>
                <c:pt idx="311">
                  <c:v>43229</c:v>
                </c:pt>
                <c:pt idx="312">
                  <c:v>43230</c:v>
                </c:pt>
                <c:pt idx="313">
                  <c:v>43231</c:v>
                </c:pt>
                <c:pt idx="314">
                  <c:v>43232</c:v>
                </c:pt>
                <c:pt idx="315">
                  <c:v>43233</c:v>
                </c:pt>
                <c:pt idx="316">
                  <c:v>43234</c:v>
                </c:pt>
                <c:pt idx="317">
                  <c:v>43235</c:v>
                </c:pt>
                <c:pt idx="318">
                  <c:v>43236</c:v>
                </c:pt>
                <c:pt idx="319">
                  <c:v>43237</c:v>
                </c:pt>
                <c:pt idx="320">
                  <c:v>43238</c:v>
                </c:pt>
                <c:pt idx="321">
                  <c:v>43239</c:v>
                </c:pt>
                <c:pt idx="322">
                  <c:v>43240</c:v>
                </c:pt>
                <c:pt idx="323">
                  <c:v>43241</c:v>
                </c:pt>
                <c:pt idx="324">
                  <c:v>43242</c:v>
                </c:pt>
                <c:pt idx="325">
                  <c:v>43243</c:v>
                </c:pt>
                <c:pt idx="326">
                  <c:v>43244</c:v>
                </c:pt>
                <c:pt idx="327">
                  <c:v>43245</c:v>
                </c:pt>
                <c:pt idx="328">
                  <c:v>43246</c:v>
                </c:pt>
                <c:pt idx="329">
                  <c:v>43247</c:v>
                </c:pt>
                <c:pt idx="330">
                  <c:v>43248</c:v>
                </c:pt>
                <c:pt idx="331">
                  <c:v>43249</c:v>
                </c:pt>
                <c:pt idx="332">
                  <c:v>43250</c:v>
                </c:pt>
                <c:pt idx="333">
                  <c:v>43251</c:v>
                </c:pt>
                <c:pt idx="334">
                  <c:v>43252</c:v>
                </c:pt>
                <c:pt idx="335">
                  <c:v>43253</c:v>
                </c:pt>
                <c:pt idx="336">
                  <c:v>43254</c:v>
                </c:pt>
                <c:pt idx="337">
                  <c:v>43255</c:v>
                </c:pt>
                <c:pt idx="338">
                  <c:v>43256</c:v>
                </c:pt>
                <c:pt idx="339">
                  <c:v>43257</c:v>
                </c:pt>
                <c:pt idx="340">
                  <c:v>43258</c:v>
                </c:pt>
                <c:pt idx="341">
                  <c:v>43259</c:v>
                </c:pt>
                <c:pt idx="342">
                  <c:v>43260</c:v>
                </c:pt>
                <c:pt idx="343">
                  <c:v>43261</c:v>
                </c:pt>
                <c:pt idx="344">
                  <c:v>43262</c:v>
                </c:pt>
                <c:pt idx="345">
                  <c:v>43263</c:v>
                </c:pt>
                <c:pt idx="346">
                  <c:v>43264</c:v>
                </c:pt>
                <c:pt idx="347">
                  <c:v>43265</c:v>
                </c:pt>
                <c:pt idx="348">
                  <c:v>43266</c:v>
                </c:pt>
                <c:pt idx="349">
                  <c:v>43267</c:v>
                </c:pt>
                <c:pt idx="350">
                  <c:v>43268</c:v>
                </c:pt>
                <c:pt idx="351">
                  <c:v>43269</c:v>
                </c:pt>
                <c:pt idx="352">
                  <c:v>43270</c:v>
                </c:pt>
                <c:pt idx="353">
                  <c:v>43271</c:v>
                </c:pt>
                <c:pt idx="354">
                  <c:v>43272</c:v>
                </c:pt>
                <c:pt idx="355">
                  <c:v>43273</c:v>
                </c:pt>
                <c:pt idx="356">
                  <c:v>43274</c:v>
                </c:pt>
                <c:pt idx="357">
                  <c:v>43275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43281</c:v>
                </c:pt>
              </c:numCache>
            </c:numRef>
          </c:cat>
          <c:val>
            <c:numRef>
              <c:f>Scaling!$AS$4:$AS$368</c:f>
              <c:numCache>
                <c:formatCode>0.0</c:formatCode>
                <c:ptCount val="365"/>
                <c:pt idx="0">
                  <c:v>6952.3460000759169</c:v>
                </c:pt>
                <c:pt idx="1">
                  <c:v>2260.962898432354</c:v>
                </c:pt>
                <c:pt idx="2">
                  <c:v>1168.9220335534922</c:v>
                </c:pt>
                <c:pt idx="3">
                  <c:v>2265.6202299254919</c:v>
                </c:pt>
                <c:pt idx="4">
                  <c:v>2719.7769256394022</c:v>
                </c:pt>
                <c:pt idx="5">
                  <c:v>7356.9174380689137</c:v>
                </c:pt>
                <c:pt idx="6">
                  <c:v>4549.4057715461295</c:v>
                </c:pt>
                <c:pt idx="7">
                  <c:v>845.2445937374257</c:v>
                </c:pt>
                <c:pt idx="8">
                  <c:v>914.01128448006443</c:v>
                </c:pt>
                <c:pt idx="9">
                  <c:v>2855.034181233555</c:v>
                </c:pt>
                <c:pt idx="10">
                  <c:v>4394.6862258613564</c:v>
                </c:pt>
                <c:pt idx="11">
                  <c:v>12144.805257190224</c:v>
                </c:pt>
                <c:pt idx="12">
                  <c:v>13643.772584356906</c:v>
                </c:pt>
                <c:pt idx="13">
                  <c:v>12954.770130067562</c:v>
                </c:pt>
                <c:pt idx="14">
                  <c:v>14740.654607547855</c:v>
                </c:pt>
                <c:pt idx="15">
                  <c:v>9051.9581073817753</c:v>
                </c:pt>
                <c:pt idx="16">
                  <c:v>1115.4036967882059</c:v>
                </c:pt>
                <c:pt idx="17">
                  <c:v>-83.680017466256345</c:v>
                </c:pt>
                <c:pt idx="18">
                  <c:v>223.43313232200128</c:v>
                </c:pt>
                <c:pt idx="19">
                  <c:v>10484.928616359701</c:v>
                </c:pt>
                <c:pt idx="20">
                  <c:v>14185.443941989801</c:v>
                </c:pt>
                <c:pt idx="21">
                  <c:v>10685.500982321273</c:v>
                </c:pt>
                <c:pt idx="22">
                  <c:v>10320.85197116989</c:v>
                </c:pt>
                <c:pt idx="23">
                  <c:v>10286.324384581862</c:v>
                </c:pt>
                <c:pt idx="24">
                  <c:v>10588.745128888502</c:v>
                </c:pt>
                <c:pt idx="25">
                  <c:v>11590.647687831815</c:v>
                </c:pt>
                <c:pt idx="26">
                  <c:v>15889.040260376649</c:v>
                </c:pt>
                <c:pt idx="27">
                  <c:v>8537.2564752782182</c:v>
                </c:pt>
                <c:pt idx="28">
                  <c:v>1633.4966132171189</c:v>
                </c:pt>
                <c:pt idx="29">
                  <c:v>4851.2539563463097</c:v>
                </c:pt>
                <c:pt idx="30">
                  <c:v>11424.534867379678</c:v>
                </c:pt>
                <c:pt idx="31">
                  <c:v>13506.03788387213</c:v>
                </c:pt>
                <c:pt idx="32">
                  <c:v>17474.80620323549</c:v>
                </c:pt>
                <c:pt idx="33">
                  <c:v>18812.596073511842</c:v>
                </c:pt>
                <c:pt idx="34">
                  <c:v>16562.593573314101</c:v>
                </c:pt>
                <c:pt idx="35">
                  <c:v>1250.4885202656951</c:v>
                </c:pt>
                <c:pt idx="36">
                  <c:v>-839.89594676225306</c:v>
                </c:pt>
                <c:pt idx="37">
                  <c:v>310.80070140849443</c:v>
                </c:pt>
                <c:pt idx="38">
                  <c:v>4480.2748329024507</c:v>
                </c:pt>
                <c:pt idx="39">
                  <c:v>6970.904947382819</c:v>
                </c:pt>
                <c:pt idx="40">
                  <c:v>2617.5330928025487</c:v>
                </c:pt>
                <c:pt idx="41">
                  <c:v>1012.0223649326098</c:v>
                </c:pt>
                <c:pt idx="42">
                  <c:v>1776.7209045088655</c:v>
                </c:pt>
                <c:pt idx="43">
                  <c:v>1737.8734093816086</c:v>
                </c:pt>
                <c:pt idx="44">
                  <c:v>7482.5955235860019</c:v>
                </c:pt>
                <c:pt idx="45">
                  <c:v>633.63397305952287</c:v>
                </c:pt>
                <c:pt idx="46">
                  <c:v>-437.8506846532934</c:v>
                </c:pt>
                <c:pt idx="47">
                  <c:v>-336.37475701377781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10571.482998782123</c:v>
                </c:pt>
                <c:pt idx="52">
                  <c:v>11823.090541874801</c:v>
                </c:pt>
                <c:pt idx="53">
                  <c:v>10072.672936778474</c:v>
                </c:pt>
                <c:pt idx="54">
                  <c:v>10790.750607721919</c:v>
                </c:pt>
                <c:pt idx="55">
                  <c:v>10264.723147939534</c:v>
                </c:pt>
                <c:pt idx="56">
                  <c:v>9325.0423110750871</c:v>
                </c:pt>
                <c:pt idx="57">
                  <c:v>10612.504850603187</c:v>
                </c:pt>
                <c:pt idx="58">
                  <c:v>8252.9531744164724</c:v>
                </c:pt>
                <c:pt idx="59">
                  <c:v>7816.3464829050918</c:v>
                </c:pt>
                <c:pt idx="60">
                  <c:v>7577.7201911887569</c:v>
                </c:pt>
                <c:pt idx="61">
                  <c:v>5417.2776696735518</c:v>
                </c:pt>
                <c:pt idx="62">
                  <c:v>10159.725430577724</c:v>
                </c:pt>
                <c:pt idx="63">
                  <c:v>2491.6761601083062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3173.4309278227611</c:v>
                </c:pt>
                <c:pt idx="69">
                  <c:v>4092.5213539488977</c:v>
                </c:pt>
                <c:pt idx="70">
                  <c:v>3617.4379015928148</c:v>
                </c:pt>
                <c:pt idx="71">
                  <c:v>3276.1855859633324</c:v>
                </c:pt>
                <c:pt idx="72">
                  <c:v>4453.7139797217233</c:v>
                </c:pt>
                <c:pt idx="73">
                  <c:v>693.76704676887221</c:v>
                </c:pt>
                <c:pt idx="74">
                  <c:v>379.859925429773</c:v>
                </c:pt>
                <c:pt idx="75">
                  <c:v>1992.1055100334836</c:v>
                </c:pt>
                <c:pt idx="76">
                  <c:v>3284.0636076516389</c:v>
                </c:pt>
                <c:pt idx="77">
                  <c:v>4145.0050825581393</c:v>
                </c:pt>
                <c:pt idx="78">
                  <c:v>3093.451609521474</c:v>
                </c:pt>
                <c:pt idx="79">
                  <c:v>3062.1128850817968</c:v>
                </c:pt>
                <c:pt idx="80">
                  <c:v>3586.5097384930632</c:v>
                </c:pt>
                <c:pt idx="81">
                  <c:v>3197.0419212570068</c:v>
                </c:pt>
                <c:pt idx="82">
                  <c:v>3359.5026070780432</c:v>
                </c:pt>
                <c:pt idx="83">
                  <c:v>2821.8038061608195</c:v>
                </c:pt>
                <c:pt idx="84">
                  <c:v>1539.1442018121891</c:v>
                </c:pt>
                <c:pt idx="85">
                  <c:v>2154.5366856661726</c:v>
                </c:pt>
                <c:pt idx="86">
                  <c:v>3631.9600640969602</c:v>
                </c:pt>
                <c:pt idx="87">
                  <c:v>2727.2310156890021</c:v>
                </c:pt>
                <c:pt idx="88">
                  <c:v>1869.3092994268891</c:v>
                </c:pt>
                <c:pt idx="89">
                  <c:v>2090.0802074564044</c:v>
                </c:pt>
                <c:pt idx="90">
                  <c:v>2166.9683022091563</c:v>
                </c:pt>
                <c:pt idx="91">
                  <c:v>3254.0439475088183</c:v>
                </c:pt>
                <c:pt idx="92">
                  <c:v>3745.2098259936561</c:v>
                </c:pt>
                <c:pt idx="93">
                  <c:v>3871.3487785727384</c:v>
                </c:pt>
                <c:pt idx="94">
                  <c:v>3951.4884043781913</c:v>
                </c:pt>
                <c:pt idx="95">
                  <c:v>3111.6331316173892</c:v>
                </c:pt>
                <c:pt idx="96">
                  <c:v>3677.7537565389734</c:v>
                </c:pt>
                <c:pt idx="97">
                  <c:v>3547.3201649403504</c:v>
                </c:pt>
                <c:pt idx="98">
                  <c:v>2467.9170627354542</c:v>
                </c:pt>
                <c:pt idx="99">
                  <c:v>2379.2139661597521</c:v>
                </c:pt>
                <c:pt idx="100">
                  <c:v>2636.4281175244996</c:v>
                </c:pt>
                <c:pt idx="101">
                  <c:v>1882.3749706414155</c:v>
                </c:pt>
                <c:pt idx="102">
                  <c:v>1649.234543945699</c:v>
                </c:pt>
                <c:pt idx="103">
                  <c:v>2024.5955171930584</c:v>
                </c:pt>
                <c:pt idx="104">
                  <c:v>2515.3092347079432</c:v>
                </c:pt>
                <c:pt idx="105">
                  <c:v>2801.7958940662211</c:v>
                </c:pt>
                <c:pt idx="106">
                  <c:v>2984.603143791097</c:v>
                </c:pt>
                <c:pt idx="107">
                  <c:v>4417.5280643435763</c:v>
                </c:pt>
                <c:pt idx="108">
                  <c:v>5824.9714645944714</c:v>
                </c:pt>
                <c:pt idx="109">
                  <c:v>4722.4833279956165</c:v>
                </c:pt>
                <c:pt idx="110">
                  <c:v>4990.8204803169974</c:v>
                </c:pt>
                <c:pt idx="111">
                  <c:v>5217.6906029676147</c:v>
                </c:pt>
                <c:pt idx="112">
                  <c:v>5140.0029128823271</c:v>
                </c:pt>
                <c:pt idx="113">
                  <c:v>4226.9879858259064</c:v>
                </c:pt>
                <c:pt idx="114">
                  <c:v>3471.2523030276388</c:v>
                </c:pt>
                <c:pt idx="115">
                  <c:v>2967.3460142846989</c:v>
                </c:pt>
                <c:pt idx="116">
                  <c:v>2780.0654568078603</c:v>
                </c:pt>
                <c:pt idx="117">
                  <c:v>3123.4706251934249</c:v>
                </c:pt>
                <c:pt idx="118">
                  <c:v>2223.1120464155251</c:v>
                </c:pt>
                <c:pt idx="119">
                  <c:v>1442.3138790829862</c:v>
                </c:pt>
                <c:pt idx="120">
                  <c:v>-188.69862727360109</c:v>
                </c:pt>
                <c:pt idx="121">
                  <c:v>1553.2104677247041</c:v>
                </c:pt>
                <c:pt idx="122">
                  <c:v>838.8430118083304</c:v>
                </c:pt>
                <c:pt idx="123">
                  <c:v>1102.6011005579098</c:v>
                </c:pt>
                <c:pt idx="124">
                  <c:v>1176.0691665023787</c:v>
                </c:pt>
                <c:pt idx="125">
                  <c:v>1363.1970074168667</c:v>
                </c:pt>
                <c:pt idx="126">
                  <c:v>1369.6301613347603</c:v>
                </c:pt>
                <c:pt idx="127">
                  <c:v>1242.8503601209445</c:v>
                </c:pt>
                <c:pt idx="128">
                  <c:v>1234.5722148189334</c:v>
                </c:pt>
                <c:pt idx="129">
                  <c:v>1347.4003491589119</c:v>
                </c:pt>
                <c:pt idx="130">
                  <c:v>1383.0541769368392</c:v>
                </c:pt>
                <c:pt idx="131">
                  <c:v>1387.1131434272986</c:v>
                </c:pt>
                <c:pt idx="132">
                  <c:v>1363.3283517325176</c:v>
                </c:pt>
                <c:pt idx="133">
                  <c:v>1363.2398804171739</c:v>
                </c:pt>
                <c:pt idx="134">
                  <c:v>1383.9475126878474</c:v>
                </c:pt>
                <c:pt idx="135">
                  <c:v>1346.407218096751</c:v>
                </c:pt>
                <c:pt idx="136">
                  <c:v>1024.9092264063302</c:v>
                </c:pt>
                <c:pt idx="137">
                  <c:v>798.09924576839126</c:v>
                </c:pt>
                <c:pt idx="138">
                  <c:v>885.49817707267823</c:v>
                </c:pt>
                <c:pt idx="139">
                  <c:v>1292.080758988858</c:v>
                </c:pt>
                <c:pt idx="140">
                  <c:v>1524.5521578544844</c:v>
                </c:pt>
                <c:pt idx="141">
                  <c:v>1610.176896599465</c:v>
                </c:pt>
                <c:pt idx="142">
                  <c:v>1564.2738042923224</c:v>
                </c:pt>
                <c:pt idx="143">
                  <c:v>1941.0663781653273</c:v>
                </c:pt>
                <c:pt idx="144">
                  <c:v>2019.3116022872664</c:v>
                </c:pt>
                <c:pt idx="145">
                  <c:v>1919.7387842103412</c:v>
                </c:pt>
                <c:pt idx="146">
                  <c:v>2256.8638668682825</c:v>
                </c:pt>
                <c:pt idx="147">
                  <c:v>2498.0494820062945</c:v>
                </c:pt>
                <c:pt idx="148">
                  <c:v>2851.1354174269136</c:v>
                </c:pt>
                <c:pt idx="149">
                  <c:v>3145.9772992326971</c:v>
                </c:pt>
                <c:pt idx="150">
                  <c:v>3039.0808470202282</c:v>
                </c:pt>
                <c:pt idx="151">
                  <c:v>2545.4168949326668</c:v>
                </c:pt>
                <c:pt idx="152">
                  <c:v>3324.5551294706429</c:v>
                </c:pt>
                <c:pt idx="153">
                  <c:v>2528.1357365379099</c:v>
                </c:pt>
                <c:pt idx="154">
                  <c:v>2543.8144045074223</c:v>
                </c:pt>
                <c:pt idx="155">
                  <c:v>2738.7130618510155</c:v>
                </c:pt>
                <c:pt idx="156">
                  <c:v>4021.5101597193752</c:v>
                </c:pt>
                <c:pt idx="157">
                  <c:v>6047.5070106353505</c:v>
                </c:pt>
                <c:pt idx="158">
                  <c:v>6439.5614475098791</c:v>
                </c:pt>
                <c:pt idx="159">
                  <c:v>6341.9281630985352</c:v>
                </c:pt>
                <c:pt idx="160">
                  <c:v>6826.5067712041136</c:v>
                </c:pt>
                <c:pt idx="161">
                  <c:v>7659.6441156530464</c:v>
                </c:pt>
                <c:pt idx="162">
                  <c:v>7941.1118911964804</c:v>
                </c:pt>
                <c:pt idx="163">
                  <c:v>10879.877439719126</c:v>
                </c:pt>
                <c:pt idx="164">
                  <c:v>13231.532339814565</c:v>
                </c:pt>
                <c:pt idx="165">
                  <c:v>12061.629805263938</c:v>
                </c:pt>
                <c:pt idx="166">
                  <c:v>13197.355350778984</c:v>
                </c:pt>
                <c:pt idx="167">
                  <c:v>12853.954629414313</c:v>
                </c:pt>
                <c:pt idx="168">
                  <c:v>13912.484094489737</c:v>
                </c:pt>
                <c:pt idx="169">
                  <c:v>15681.379586691797</c:v>
                </c:pt>
                <c:pt idx="170">
                  <c:v>11131.838916457415</c:v>
                </c:pt>
                <c:pt idx="171">
                  <c:v>7694.4710938244334</c:v>
                </c:pt>
                <c:pt idx="172">
                  <c:v>9763.3498038891139</c:v>
                </c:pt>
                <c:pt idx="173">
                  <c:v>9143.9722232987133</c:v>
                </c:pt>
                <c:pt idx="174">
                  <c:v>5663.2075675255801</c:v>
                </c:pt>
                <c:pt idx="175">
                  <c:v>3730.8225744980218</c:v>
                </c:pt>
                <c:pt idx="176">
                  <c:v>4978.0214810560483</c:v>
                </c:pt>
                <c:pt idx="177">
                  <c:v>5344.5592019847854</c:v>
                </c:pt>
                <c:pt idx="178">
                  <c:v>5241.6346062333978</c:v>
                </c:pt>
                <c:pt idx="179">
                  <c:v>4998.4828193636549</c:v>
                </c:pt>
                <c:pt idx="180">
                  <c:v>4906.1046629028097</c:v>
                </c:pt>
                <c:pt idx="181">
                  <c:v>4113.1966122908243</c:v>
                </c:pt>
                <c:pt idx="182">
                  <c:v>4638.599884119094</c:v>
                </c:pt>
                <c:pt idx="183">
                  <c:v>5501.2631814969955</c:v>
                </c:pt>
                <c:pt idx="184">
                  <c:v>4946.3838663274009</c:v>
                </c:pt>
                <c:pt idx="185">
                  <c:v>4302.3364474232612</c:v>
                </c:pt>
                <c:pt idx="186">
                  <c:v>3763.8399281463398</c:v>
                </c:pt>
                <c:pt idx="187">
                  <c:v>4084.9182161069944</c:v>
                </c:pt>
                <c:pt idx="188">
                  <c:v>3272.2647862626782</c:v>
                </c:pt>
                <c:pt idx="189">
                  <c:v>3171.4488078081158</c:v>
                </c:pt>
                <c:pt idx="190">
                  <c:v>3196.477460468247</c:v>
                </c:pt>
                <c:pt idx="191">
                  <c:v>3065.3856567554585</c:v>
                </c:pt>
                <c:pt idx="192">
                  <c:v>3605.2307615340123</c:v>
                </c:pt>
                <c:pt idx="193">
                  <c:v>3582.9148252554978</c:v>
                </c:pt>
                <c:pt idx="194">
                  <c:v>2560.8081261337966</c:v>
                </c:pt>
                <c:pt idx="195">
                  <c:v>1275.6206341344262</c:v>
                </c:pt>
                <c:pt idx="196">
                  <c:v>1878.3873478866935</c:v>
                </c:pt>
                <c:pt idx="197">
                  <c:v>2090.8227246636729</c:v>
                </c:pt>
                <c:pt idx="198">
                  <c:v>2226.1214436005871</c:v>
                </c:pt>
                <c:pt idx="199">
                  <c:v>2308.1423210999269</c:v>
                </c:pt>
                <c:pt idx="200">
                  <c:v>2182.5003418916049</c:v>
                </c:pt>
                <c:pt idx="201">
                  <c:v>1925.8923881143357</c:v>
                </c:pt>
                <c:pt idx="202">
                  <c:v>1700.5585985652365</c:v>
                </c:pt>
                <c:pt idx="203">
                  <c:v>1796.0778775654946</c:v>
                </c:pt>
                <c:pt idx="204">
                  <c:v>1474.886498522133</c:v>
                </c:pt>
                <c:pt idx="205">
                  <c:v>1673.0867357182551</c:v>
                </c:pt>
                <c:pt idx="206">
                  <c:v>1639.4277763658963</c:v>
                </c:pt>
                <c:pt idx="207">
                  <c:v>1682.6773937762675</c:v>
                </c:pt>
                <c:pt idx="208">
                  <c:v>1850.12766696979</c:v>
                </c:pt>
                <c:pt idx="209">
                  <c:v>1886.8632883758673</c:v>
                </c:pt>
                <c:pt idx="210">
                  <c:v>1676.0085471451152</c:v>
                </c:pt>
                <c:pt idx="211">
                  <c:v>1335.2981226859133</c:v>
                </c:pt>
                <c:pt idx="212">
                  <c:v>1415.6176168447464</c:v>
                </c:pt>
                <c:pt idx="213">
                  <c:v>1972.2700340552205</c:v>
                </c:pt>
                <c:pt idx="214">
                  <c:v>1632.6343113536932</c:v>
                </c:pt>
                <c:pt idx="215">
                  <c:v>1686.1427390938206</c:v>
                </c:pt>
                <c:pt idx="216">
                  <c:v>1736.6109519470381</c:v>
                </c:pt>
                <c:pt idx="217">
                  <c:v>1763.6326627646031</c:v>
                </c:pt>
                <c:pt idx="218">
                  <c:v>1662.8598970292278</c:v>
                </c:pt>
                <c:pt idx="219">
                  <c:v>1600.5534580969938</c:v>
                </c:pt>
                <c:pt idx="220">
                  <c:v>1621.5072595876466</c:v>
                </c:pt>
                <c:pt idx="221">
                  <c:v>1579.05453195576</c:v>
                </c:pt>
                <c:pt idx="222">
                  <c:v>1670.0978686368144</c:v>
                </c:pt>
                <c:pt idx="223">
                  <c:v>1304.1542084755677</c:v>
                </c:pt>
                <c:pt idx="224">
                  <c:v>1422.1343152833024</c:v>
                </c:pt>
                <c:pt idx="225">
                  <c:v>1454.1288999173053</c:v>
                </c:pt>
                <c:pt idx="226">
                  <c:v>1450.3672369800483</c:v>
                </c:pt>
                <c:pt idx="227">
                  <c:v>340.0373024648548</c:v>
                </c:pt>
                <c:pt idx="228">
                  <c:v>507.6629335172359</c:v>
                </c:pt>
                <c:pt idx="229">
                  <c:v>295.7946381559442</c:v>
                </c:pt>
                <c:pt idx="230">
                  <c:v>341.27310754931568</c:v>
                </c:pt>
                <c:pt idx="231">
                  <c:v>353.67497317780084</c:v>
                </c:pt>
                <c:pt idx="232">
                  <c:v>716.50545852703772</c:v>
                </c:pt>
                <c:pt idx="233">
                  <c:v>1407.8148844478324</c:v>
                </c:pt>
                <c:pt idx="234">
                  <c:v>1504.1682639532141</c:v>
                </c:pt>
                <c:pt idx="235">
                  <c:v>1961.2423427950064</c:v>
                </c:pt>
                <c:pt idx="236">
                  <c:v>2198.0598914252032</c:v>
                </c:pt>
                <c:pt idx="237">
                  <c:v>1505.2047779245565</c:v>
                </c:pt>
                <c:pt idx="238">
                  <c:v>1757.9368183514828</c:v>
                </c:pt>
                <c:pt idx="239">
                  <c:v>2059.4863134884154</c:v>
                </c:pt>
                <c:pt idx="240">
                  <c:v>2452.6036924572154</c:v>
                </c:pt>
                <c:pt idx="241">
                  <c:v>885.49614021306161</c:v>
                </c:pt>
                <c:pt idx="242">
                  <c:v>3516.3291177878755</c:v>
                </c:pt>
                <c:pt idx="243">
                  <c:v>4071.2212178924169</c:v>
                </c:pt>
                <c:pt idx="244">
                  <c:v>3420.5493990685773</c:v>
                </c:pt>
                <c:pt idx="245">
                  <c:v>3610.0305411507347</c:v>
                </c:pt>
                <c:pt idx="246">
                  <c:v>3600.9306625425502</c:v>
                </c:pt>
                <c:pt idx="247">
                  <c:v>4190.4561389915398</c:v>
                </c:pt>
                <c:pt idx="248">
                  <c:v>4679.7197370976701</c:v>
                </c:pt>
                <c:pt idx="249">
                  <c:v>4632.5545959937836</c:v>
                </c:pt>
                <c:pt idx="250">
                  <c:v>4629.970724902224</c:v>
                </c:pt>
                <c:pt idx="251">
                  <c:v>4480.6084914860839</c:v>
                </c:pt>
                <c:pt idx="252">
                  <c:v>3303.7451287338199</c:v>
                </c:pt>
                <c:pt idx="253">
                  <c:v>3748.2747792645168</c:v>
                </c:pt>
                <c:pt idx="254">
                  <c:v>3983.7769224171843</c:v>
                </c:pt>
                <c:pt idx="255">
                  <c:v>2921.9721876622275</c:v>
                </c:pt>
                <c:pt idx="256">
                  <c:v>2245.0076059167595</c:v>
                </c:pt>
                <c:pt idx="257">
                  <c:v>2463.7475572301532</c:v>
                </c:pt>
                <c:pt idx="258">
                  <c:v>1792.3548041888139</c:v>
                </c:pt>
                <c:pt idx="259">
                  <c:v>-322.33614494166295</c:v>
                </c:pt>
                <c:pt idx="260">
                  <c:v>-57.138164564392362</c:v>
                </c:pt>
                <c:pt idx="261">
                  <c:v>72.468093683815226</c:v>
                </c:pt>
                <c:pt idx="262">
                  <c:v>793.53894615673289</c:v>
                </c:pt>
                <c:pt idx="263">
                  <c:v>1296.9805326262963</c:v>
                </c:pt>
                <c:pt idx="264">
                  <c:v>1646.5788688635689</c:v>
                </c:pt>
                <c:pt idx="265">
                  <c:v>795.98005075018227</c:v>
                </c:pt>
                <c:pt idx="266">
                  <c:v>-175.57926681471011</c:v>
                </c:pt>
                <c:pt idx="267">
                  <c:v>-29.539251961112182</c:v>
                </c:pt>
                <c:pt idx="268">
                  <c:v>527.43443200424429</c:v>
                </c:pt>
                <c:pt idx="269">
                  <c:v>799.05584759643864</c:v>
                </c:pt>
                <c:pt idx="270">
                  <c:v>1133.8564992257425</c:v>
                </c:pt>
                <c:pt idx="271">
                  <c:v>689.98529914944663</c:v>
                </c:pt>
                <c:pt idx="272">
                  <c:v>797.55540839849868</c:v>
                </c:pt>
                <c:pt idx="273">
                  <c:v>472.66296579054892</c:v>
                </c:pt>
                <c:pt idx="274">
                  <c:v>403.56153669980995</c:v>
                </c:pt>
                <c:pt idx="275">
                  <c:v>555.42285530072172</c:v>
                </c:pt>
                <c:pt idx="276">
                  <c:v>658.74683919742961</c:v>
                </c:pt>
                <c:pt idx="277">
                  <c:v>663.81897340599414</c:v>
                </c:pt>
                <c:pt idx="278">
                  <c:v>754.15799138000727</c:v>
                </c:pt>
                <c:pt idx="279">
                  <c:v>856.41112647906186</c:v>
                </c:pt>
                <c:pt idx="280">
                  <c:v>776.91423279831076</c:v>
                </c:pt>
                <c:pt idx="281">
                  <c:v>779.8614611113162</c:v>
                </c:pt>
                <c:pt idx="282">
                  <c:v>690.7389600048308</c:v>
                </c:pt>
                <c:pt idx="283">
                  <c:v>734.02173867515171</c:v>
                </c:pt>
                <c:pt idx="284">
                  <c:v>410.98949259585913</c:v>
                </c:pt>
                <c:pt idx="285">
                  <c:v>82.598838592471452</c:v>
                </c:pt>
                <c:pt idx="286">
                  <c:v>-167.874711679939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445.88057901828944</c:v>
                </c:pt>
                <c:pt idx="292">
                  <c:v>746.64656772503599</c:v>
                </c:pt>
                <c:pt idx="293">
                  <c:v>670.78356244546967</c:v>
                </c:pt>
                <c:pt idx="294">
                  <c:v>730.07664923509537</c:v>
                </c:pt>
                <c:pt idx="295">
                  <c:v>741.45439663399588</c:v>
                </c:pt>
                <c:pt idx="296">
                  <c:v>661.38090071724241</c:v>
                </c:pt>
                <c:pt idx="297">
                  <c:v>640.17360662354349</c:v>
                </c:pt>
                <c:pt idx="298">
                  <c:v>621.06519179223187</c:v>
                </c:pt>
                <c:pt idx="299">
                  <c:v>762.15281521523764</c:v>
                </c:pt>
                <c:pt idx="300">
                  <c:v>773.6174418191539</c:v>
                </c:pt>
                <c:pt idx="301">
                  <c:v>810.6460967776469</c:v>
                </c:pt>
                <c:pt idx="302">
                  <c:v>836.18170024547942</c:v>
                </c:pt>
                <c:pt idx="303">
                  <c:v>1970.6249931545381</c:v>
                </c:pt>
                <c:pt idx="304">
                  <c:v>1919.7290958135372</c:v>
                </c:pt>
                <c:pt idx="305">
                  <c:v>1066.1429631267351</c:v>
                </c:pt>
                <c:pt idx="306">
                  <c:v>-105.37373621172347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242.05712504374816</c:v>
                </c:pt>
                <c:pt idx="312">
                  <c:v>-258.75058313622077</c:v>
                </c:pt>
                <c:pt idx="313">
                  <c:v>-92.844604621257545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1245.3676168346517</c:v>
                </c:pt>
                <c:pt idx="318">
                  <c:v>1532.2069124538725</c:v>
                </c:pt>
                <c:pt idx="319">
                  <c:v>1450.8762898346577</c:v>
                </c:pt>
                <c:pt idx="320">
                  <c:v>1468.9669633654287</c:v>
                </c:pt>
                <c:pt idx="321">
                  <c:v>1413.9192425605202</c:v>
                </c:pt>
                <c:pt idx="322">
                  <c:v>1289.8155635044063</c:v>
                </c:pt>
                <c:pt idx="323">
                  <c:v>1037.0016689326185</c:v>
                </c:pt>
                <c:pt idx="324">
                  <c:v>1316.9338424066866</c:v>
                </c:pt>
                <c:pt idx="325">
                  <c:v>1486.7607433751448</c:v>
                </c:pt>
                <c:pt idx="326">
                  <c:v>1660.4241801057519</c:v>
                </c:pt>
                <c:pt idx="327">
                  <c:v>2391.9786719946842</c:v>
                </c:pt>
                <c:pt idx="328">
                  <c:v>2649.3248381704293</c:v>
                </c:pt>
                <c:pt idx="329">
                  <c:v>2143.9311002660088</c:v>
                </c:pt>
                <c:pt idx="330">
                  <c:v>1564.9315112870868</c:v>
                </c:pt>
                <c:pt idx="331">
                  <c:v>-47.118202861317627</c:v>
                </c:pt>
                <c:pt idx="332">
                  <c:v>0</c:v>
                </c:pt>
                <c:pt idx="333">
                  <c:v>0</c:v>
                </c:pt>
                <c:pt idx="334">
                  <c:v>581.69305236205196</c:v>
                </c:pt>
                <c:pt idx="335">
                  <c:v>847.21161475633096</c:v>
                </c:pt>
                <c:pt idx="336">
                  <c:v>803.22487023841336</c:v>
                </c:pt>
                <c:pt idx="337">
                  <c:v>827.94663014982461</c:v>
                </c:pt>
                <c:pt idx="338">
                  <c:v>1507.2053413661642</c:v>
                </c:pt>
                <c:pt idx="339">
                  <c:v>1983.7663232591558</c:v>
                </c:pt>
                <c:pt idx="340">
                  <c:v>1837.919070699942</c:v>
                </c:pt>
                <c:pt idx="341">
                  <c:v>1485.1626999162352</c:v>
                </c:pt>
                <c:pt idx="342">
                  <c:v>1088.5511383429832</c:v>
                </c:pt>
                <c:pt idx="343">
                  <c:v>984.19351039051651</c:v>
                </c:pt>
                <c:pt idx="344">
                  <c:v>1032.0158954623294</c:v>
                </c:pt>
                <c:pt idx="345">
                  <c:v>169.89301332217315</c:v>
                </c:pt>
                <c:pt idx="346">
                  <c:v>252.47505288846142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1235.724577504636</c:v>
                </c:pt>
                <c:pt idx="354">
                  <c:v>1870.7169000408987</c:v>
                </c:pt>
                <c:pt idx="355">
                  <c:v>1925.8139796517671</c:v>
                </c:pt>
                <c:pt idx="356">
                  <c:v>1825.8420570010935</c:v>
                </c:pt>
                <c:pt idx="357">
                  <c:v>2004.664313352012</c:v>
                </c:pt>
                <c:pt idx="358">
                  <c:v>2204.2097226182073</c:v>
                </c:pt>
                <c:pt idx="359">
                  <c:v>2108.1314490474915</c:v>
                </c:pt>
                <c:pt idx="360">
                  <c:v>2087.0395807905347</c:v>
                </c:pt>
                <c:pt idx="361">
                  <c:v>2117.2484750582439</c:v>
                </c:pt>
                <c:pt idx="362">
                  <c:v>1701.4341776856058</c:v>
                </c:pt>
                <c:pt idx="363">
                  <c:v>1123.4658318949257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5946352"/>
        <c:axId val="893392696"/>
      </c:lineChart>
      <c:dateAx>
        <c:axId val="9959463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392696"/>
        <c:crosses val="autoZero"/>
        <c:auto val="1"/>
        <c:lblOffset val="100"/>
        <c:baseTimeUnit val="days"/>
      </c:dateAx>
      <c:valAx>
        <c:axId val="89339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94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Set negs to Zero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Scaling!$AW$2</c:f>
              <c:strCache>
                <c:ptCount val="1"/>
                <c:pt idx="0">
                  <c:v>Goolwa flow (ML/day)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Scaling!$AV$3:$AV$367</c:f>
              <c:numCache>
                <c:formatCode>m/d/yyyy</c:formatCode>
                <c:ptCount val="365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  <c:pt idx="9">
                  <c:v>42926</c:v>
                </c:pt>
                <c:pt idx="10">
                  <c:v>42927</c:v>
                </c:pt>
                <c:pt idx="11">
                  <c:v>42928</c:v>
                </c:pt>
                <c:pt idx="12">
                  <c:v>42929</c:v>
                </c:pt>
                <c:pt idx="13">
                  <c:v>42930</c:v>
                </c:pt>
                <c:pt idx="14">
                  <c:v>42931</c:v>
                </c:pt>
                <c:pt idx="15">
                  <c:v>42932</c:v>
                </c:pt>
                <c:pt idx="16">
                  <c:v>42933</c:v>
                </c:pt>
                <c:pt idx="17">
                  <c:v>42934</c:v>
                </c:pt>
                <c:pt idx="18">
                  <c:v>42935</c:v>
                </c:pt>
                <c:pt idx="19">
                  <c:v>42936</c:v>
                </c:pt>
                <c:pt idx="20">
                  <c:v>42937</c:v>
                </c:pt>
                <c:pt idx="21">
                  <c:v>42938</c:v>
                </c:pt>
                <c:pt idx="22">
                  <c:v>42939</c:v>
                </c:pt>
                <c:pt idx="23">
                  <c:v>42940</c:v>
                </c:pt>
                <c:pt idx="24">
                  <c:v>42941</c:v>
                </c:pt>
                <c:pt idx="25">
                  <c:v>42942</c:v>
                </c:pt>
                <c:pt idx="26">
                  <c:v>42943</c:v>
                </c:pt>
                <c:pt idx="27">
                  <c:v>42944</c:v>
                </c:pt>
                <c:pt idx="28">
                  <c:v>42945</c:v>
                </c:pt>
                <c:pt idx="29">
                  <c:v>42946</c:v>
                </c:pt>
                <c:pt idx="30">
                  <c:v>42947</c:v>
                </c:pt>
                <c:pt idx="31">
                  <c:v>42948</c:v>
                </c:pt>
                <c:pt idx="32">
                  <c:v>42949</c:v>
                </c:pt>
                <c:pt idx="33">
                  <c:v>42950</c:v>
                </c:pt>
                <c:pt idx="34">
                  <c:v>42951</c:v>
                </c:pt>
                <c:pt idx="35">
                  <c:v>42952</c:v>
                </c:pt>
                <c:pt idx="36">
                  <c:v>42953</c:v>
                </c:pt>
                <c:pt idx="37">
                  <c:v>42954</c:v>
                </c:pt>
                <c:pt idx="38">
                  <c:v>42955</c:v>
                </c:pt>
                <c:pt idx="39">
                  <c:v>42956</c:v>
                </c:pt>
                <c:pt idx="40">
                  <c:v>42957</c:v>
                </c:pt>
                <c:pt idx="41">
                  <c:v>42958</c:v>
                </c:pt>
                <c:pt idx="42">
                  <c:v>42959</c:v>
                </c:pt>
                <c:pt idx="43">
                  <c:v>42960</c:v>
                </c:pt>
                <c:pt idx="44">
                  <c:v>42961</c:v>
                </c:pt>
                <c:pt idx="45">
                  <c:v>42962</c:v>
                </c:pt>
                <c:pt idx="46">
                  <c:v>42963</c:v>
                </c:pt>
                <c:pt idx="47">
                  <c:v>42964</c:v>
                </c:pt>
                <c:pt idx="48">
                  <c:v>42965</c:v>
                </c:pt>
                <c:pt idx="49">
                  <c:v>42966</c:v>
                </c:pt>
                <c:pt idx="50">
                  <c:v>42967</c:v>
                </c:pt>
                <c:pt idx="51">
                  <c:v>42968</c:v>
                </c:pt>
                <c:pt idx="52">
                  <c:v>42969</c:v>
                </c:pt>
                <c:pt idx="53">
                  <c:v>42970</c:v>
                </c:pt>
                <c:pt idx="54">
                  <c:v>42971</c:v>
                </c:pt>
                <c:pt idx="55">
                  <c:v>42972</c:v>
                </c:pt>
                <c:pt idx="56">
                  <c:v>42973</c:v>
                </c:pt>
                <c:pt idx="57">
                  <c:v>42974</c:v>
                </c:pt>
                <c:pt idx="58">
                  <c:v>42975</c:v>
                </c:pt>
                <c:pt idx="59">
                  <c:v>42976</c:v>
                </c:pt>
                <c:pt idx="60">
                  <c:v>42977</c:v>
                </c:pt>
                <c:pt idx="61">
                  <c:v>42978</c:v>
                </c:pt>
                <c:pt idx="62">
                  <c:v>42979</c:v>
                </c:pt>
                <c:pt idx="63">
                  <c:v>42980</c:v>
                </c:pt>
                <c:pt idx="64">
                  <c:v>42981</c:v>
                </c:pt>
                <c:pt idx="65">
                  <c:v>42982</c:v>
                </c:pt>
                <c:pt idx="66">
                  <c:v>42983</c:v>
                </c:pt>
                <c:pt idx="67">
                  <c:v>42984</c:v>
                </c:pt>
                <c:pt idx="68">
                  <c:v>42985</c:v>
                </c:pt>
                <c:pt idx="69">
                  <c:v>42986</c:v>
                </c:pt>
                <c:pt idx="70">
                  <c:v>42987</c:v>
                </c:pt>
                <c:pt idx="71">
                  <c:v>42988</c:v>
                </c:pt>
                <c:pt idx="72">
                  <c:v>42989</c:v>
                </c:pt>
                <c:pt idx="73">
                  <c:v>42990</c:v>
                </c:pt>
                <c:pt idx="74">
                  <c:v>42991</c:v>
                </c:pt>
                <c:pt idx="75">
                  <c:v>42992</c:v>
                </c:pt>
                <c:pt idx="76">
                  <c:v>42993</c:v>
                </c:pt>
                <c:pt idx="77">
                  <c:v>42994</c:v>
                </c:pt>
                <c:pt idx="78">
                  <c:v>42995</c:v>
                </c:pt>
                <c:pt idx="79">
                  <c:v>42996</c:v>
                </c:pt>
                <c:pt idx="80">
                  <c:v>42997</c:v>
                </c:pt>
                <c:pt idx="81">
                  <c:v>42998</c:v>
                </c:pt>
                <c:pt idx="82">
                  <c:v>42999</c:v>
                </c:pt>
                <c:pt idx="83">
                  <c:v>43000</c:v>
                </c:pt>
                <c:pt idx="84">
                  <c:v>43001</c:v>
                </c:pt>
                <c:pt idx="85">
                  <c:v>43002</c:v>
                </c:pt>
                <c:pt idx="86">
                  <c:v>43003</c:v>
                </c:pt>
                <c:pt idx="87">
                  <c:v>43004</c:v>
                </c:pt>
                <c:pt idx="88">
                  <c:v>43005</c:v>
                </c:pt>
                <c:pt idx="89">
                  <c:v>43006</c:v>
                </c:pt>
                <c:pt idx="90">
                  <c:v>43007</c:v>
                </c:pt>
                <c:pt idx="91">
                  <c:v>43008</c:v>
                </c:pt>
                <c:pt idx="92">
                  <c:v>43009</c:v>
                </c:pt>
                <c:pt idx="93">
                  <c:v>43010</c:v>
                </c:pt>
                <c:pt idx="94">
                  <c:v>43011</c:v>
                </c:pt>
                <c:pt idx="95">
                  <c:v>43012</c:v>
                </c:pt>
                <c:pt idx="96">
                  <c:v>43013</c:v>
                </c:pt>
                <c:pt idx="97">
                  <c:v>43014</c:v>
                </c:pt>
                <c:pt idx="98">
                  <c:v>43015</c:v>
                </c:pt>
                <c:pt idx="99">
                  <c:v>43016</c:v>
                </c:pt>
                <c:pt idx="100">
                  <c:v>43017</c:v>
                </c:pt>
                <c:pt idx="101">
                  <c:v>43018</c:v>
                </c:pt>
                <c:pt idx="102">
                  <c:v>43019</c:v>
                </c:pt>
                <c:pt idx="103">
                  <c:v>43020</c:v>
                </c:pt>
                <c:pt idx="104">
                  <c:v>43021</c:v>
                </c:pt>
                <c:pt idx="105">
                  <c:v>43022</c:v>
                </c:pt>
                <c:pt idx="106">
                  <c:v>43023</c:v>
                </c:pt>
                <c:pt idx="107">
                  <c:v>43024</c:v>
                </c:pt>
                <c:pt idx="108">
                  <c:v>43025</c:v>
                </c:pt>
                <c:pt idx="109">
                  <c:v>43026</c:v>
                </c:pt>
                <c:pt idx="110">
                  <c:v>43027</c:v>
                </c:pt>
                <c:pt idx="111">
                  <c:v>43028</c:v>
                </c:pt>
                <c:pt idx="112">
                  <c:v>43029</c:v>
                </c:pt>
                <c:pt idx="113">
                  <c:v>43030</c:v>
                </c:pt>
                <c:pt idx="114">
                  <c:v>43031</c:v>
                </c:pt>
                <c:pt idx="115">
                  <c:v>43032</c:v>
                </c:pt>
                <c:pt idx="116">
                  <c:v>43033</c:v>
                </c:pt>
                <c:pt idx="117">
                  <c:v>43034</c:v>
                </c:pt>
                <c:pt idx="118">
                  <c:v>43035</c:v>
                </c:pt>
                <c:pt idx="119">
                  <c:v>43036</c:v>
                </c:pt>
                <c:pt idx="120">
                  <c:v>43037</c:v>
                </c:pt>
                <c:pt idx="121">
                  <c:v>43038</c:v>
                </c:pt>
                <c:pt idx="122">
                  <c:v>43039</c:v>
                </c:pt>
                <c:pt idx="123">
                  <c:v>43040</c:v>
                </c:pt>
                <c:pt idx="124">
                  <c:v>43041</c:v>
                </c:pt>
                <c:pt idx="125">
                  <c:v>43042</c:v>
                </c:pt>
                <c:pt idx="126">
                  <c:v>43043</c:v>
                </c:pt>
                <c:pt idx="127">
                  <c:v>43044</c:v>
                </c:pt>
                <c:pt idx="128">
                  <c:v>43045</c:v>
                </c:pt>
                <c:pt idx="129">
                  <c:v>43046</c:v>
                </c:pt>
                <c:pt idx="130">
                  <c:v>43047</c:v>
                </c:pt>
                <c:pt idx="131">
                  <c:v>43048</c:v>
                </c:pt>
                <c:pt idx="132">
                  <c:v>43049</c:v>
                </c:pt>
                <c:pt idx="133">
                  <c:v>43050</c:v>
                </c:pt>
                <c:pt idx="134">
                  <c:v>43051</c:v>
                </c:pt>
                <c:pt idx="135">
                  <c:v>43052</c:v>
                </c:pt>
                <c:pt idx="136">
                  <c:v>43053</c:v>
                </c:pt>
                <c:pt idx="137">
                  <c:v>43054</c:v>
                </c:pt>
                <c:pt idx="138">
                  <c:v>43055</c:v>
                </c:pt>
                <c:pt idx="139">
                  <c:v>43056</c:v>
                </c:pt>
                <c:pt idx="140">
                  <c:v>43057</c:v>
                </c:pt>
                <c:pt idx="141">
                  <c:v>43058</c:v>
                </c:pt>
                <c:pt idx="142">
                  <c:v>43059</c:v>
                </c:pt>
                <c:pt idx="143">
                  <c:v>43060</c:v>
                </c:pt>
                <c:pt idx="144">
                  <c:v>43061</c:v>
                </c:pt>
                <c:pt idx="145">
                  <c:v>43062</c:v>
                </c:pt>
                <c:pt idx="146">
                  <c:v>43063</c:v>
                </c:pt>
                <c:pt idx="147">
                  <c:v>43064</c:v>
                </c:pt>
                <c:pt idx="148">
                  <c:v>43065</c:v>
                </c:pt>
                <c:pt idx="149">
                  <c:v>43066</c:v>
                </c:pt>
                <c:pt idx="150">
                  <c:v>43067</c:v>
                </c:pt>
                <c:pt idx="151">
                  <c:v>43068</c:v>
                </c:pt>
                <c:pt idx="152">
                  <c:v>43069</c:v>
                </c:pt>
                <c:pt idx="153">
                  <c:v>43070</c:v>
                </c:pt>
                <c:pt idx="154">
                  <c:v>43071</c:v>
                </c:pt>
                <c:pt idx="155">
                  <c:v>43072</c:v>
                </c:pt>
                <c:pt idx="156">
                  <c:v>43073</c:v>
                </c:pt>
                <c:pt idx="157">
                  <c:v>43074</c:v>
                </c:pt>
                <c:pt idx="158">
                  <c:v>43075</c:v>
                </c:pt>
                <c:pt idx="159">
                  <c:v>43076</c:v>
                </c:pt>
                <c:pt idx="160">
                  <c:v>43077</c:v>
                </c:pt>
                <c:pt idx="161">
                  <c:v>43078</c:v>
                </c:pt>
                <c:pt idx="162">
                  <c:v>43079</c:v>
                </c:pt>
                <c:pt idx="163">
                  <c:v>43080</c:v>
                </c:pt>
                <c:pt idx="164">
                  <c:v>43081</c:v>
                </c:pt>
                <c:pt idx="165">
                  <c:v>43082</c:v>
                </c:pt>
                <c:pt idx="166">
                  <c:v>43083</c:v>
                </c:pt>
                <c:pt idx="167">
                  <c:v>43084</c:v>
                </c:pt>
                <c:pt idx="168">
                  <c:v>43085</c:v>
                </c:pt>
                <c:pt idx="169">
                  <c:v>43086</c:v>
                </c:pt>
                <c:pt idx="170">
                  <c:v>43087</c:v>
                </c:pt>
                <c:pt idx="171">
                  <c:v>43088</c:v>
                </c:pt>
                <c:pt idx="172">
                  <c:v>43089</c:v>
                </c:pt>
                <c:pt idx="173">
                  <c:v>43090</c:v>
                </c:pt>
                <c:pt idx="174">
                  <c:v>43091</c:v>
                </c:pt>
                <c:pt idx="175">
                  <c:v>43092</c:v>
                </c:pt>
                <c:pt idx="176">
                  <c:v>43093</c:v>
                </c:pt>
                <c:pt idx="177">
                  <c:v>43094</c:v>
                </c:pt>
                <c:pt idx="178">
                  <c:v>43095</c:v>
                </c:pt>
                <c:pt idx="179">
                  <c:v>43096</c:v>
                </c:pt>
                <c:pt idx="180">
                  <c:v>43097</c:v>
                </c:pt>
                <c:pt idx="181">
                  <c:v>43098</c:v>
                </c:pt>
                <c:pt idx="182">
                  <c:v>43099</c:v>
                </c:pt>
                <c:pt idx="183">
                  <c:v>43100</c:v>
                </c:pt>
                <c:pt idx="184">
                  <c:v>43101</c:v>
                </c:pt>
                <c:pt idx="185">
                  <c:v>43102</c:v>
                </c:pt>
                <c:pt idx="186">
                  <c:v>43103</c:v>
                </c:pt>
                <c:pt idx="187">
                  <c:v>43104</c:v>
                </c:pt>
                <c:pt idx="188">
                  <c:v>43105</c:v>
                </c:pt>
                <c:pt idx="189">
                  <c:v>43106</c:v>
                </c:pt>
                <c:pt idx="190">
                  <c:v>43107</c:v>
                </c:pt>
                <c:pt idx="191">
                  <c:v>43108</c:v>
                </c:pt>
                <c:pt idx="192">
                  <c:v>43109</c:v>
                </c:pt>
                <c:pt idx="193">
                  <c:v>43110</c:v>
                </c:pt>
                <c:pt idx="194">
                  <c:v>43111</c:v>
                </c:pt>
                <c:pt idx="195">
                  <c:v>43112</c:v>
                </c:pt>
                <c:pt idx="196">
                  <c:v>43113</c:v>
                </c:pt>
                <c:pt idx="197">
                  <c:v>43114</c:v>
                </c:pt>
                <c:pt idx="198">
                  <c:v>43115</c:v>
                </c:pt>
                <c:pt idx="199">
                  <c:v>43116</c:v>
                </c:pt>
                <c:pt idx="200">
                  <c:v>43117</c:v>
                </c:pt>
                <c:pt idx="201">
                  <c:v>43118</c:v>
                </c:pt>
                <c:pt idx="202">
                  <c:v>43119</c:v>
                </c:pt>
                <c:pt idx="203">
                  <c:v>43120</c:v>
                </c:pt>
                <c:pt idx="204">
                  <c:v>43121</c:v>
                </c:pt>
                <c:pt idx="205">
                  <c:v>43122</c:v>
                </c:pt>
                <c:pt idx="206">
                  <c:v>43123</c:v>
                </c:pt>
                <c:pt idx="207">
                  <c:v>43124</c:v>
                </c:pt>
                <c:pt idx="208">
                  <c:v>43125</c:v>
                </c:pt>
                <c:pt idx="209">
                  <c:v>43126</c:v>
                </c:pt>
                <c:pt idx="210">
                  <c:v>43127</c:v>
                </c:pt>
                <c:pt idx="211">
                  <c:v>43128</c:v>
                </c:pt>
                <c:pt idx="212">
                  <c:v>43129</c:v>
                </c:pt>
                <c:pt idx="213">
                  <c:v>43130</c:v>
                </c:pt>
                <c:pt idx="214">
                  <c:v>43131</c:v>
                </c:pt>
                <c:pt idx="215">
                  <c:v>43132</c:v>
                </c:pt>
                <c:pt idx="216">
                  <c:v>43133</c:v>
                </c:pt>
                <c:pt idx="217">
                  <c:v>43134</c:v>
                </c:pt>
                <c:pt idx="218">
                  <c:v>43135</c:v>
                </c:pt>
                <c:pt idx="219">
                  <c:v>43136</c:v>
                </c:pt>
                <c:pt idx="220">
                  <c:v>43137</c:v>
                </c:pt>
                <c:pt idx="221">
                  <c:v>43138</c:v>
                </c:pt>
                <c:pt idx="222">
                  <c:v>43139</c:v>
                </c:pt>
                <c:pt idx="223">
                  <c:v>43140</c:v>
                </c:pt>
                <c:pt idx="224">
                  <c:v>43141</c:v>
                </c:pt>
                <c:pt idx="225">
                  <c:v>43142</c:v>
                </c:pt>
                <c:pt idx="226">
                  <c:v>43143</c:v>
                </c:pt>
                <c:pt idx="227">
                  <c:v>43144</c:v>
                </c:pt>
                <c:pt idx="228">
                  <c:v>43145</c:v>
                </c:pt>
                <c:pt idx="229">
                  <c:v>43146</c:v>
                </c:pt>
                <c:pt idx="230">
                  <c:v>43147</c:v>
                </c:pt>
                <c:pt idx="231">
                  <c:v>43148</c:v>
                </c:pt>
                <c:pt idx="232">
                  <c:v>43149</c:v>
                </c:pt>
                <c:pt idx="233">
                  <c:v>43150</c:v>
                </c:pt>
                <c:pt idx="234">
                  <c:v>43151</c:v>
                </c:pt>
                <c:pt idx="235">
                  <c:v>43152</c:v>
                </c:pt>
                <c:pt idx="236">
                  <c:v>43153</c:v>
                </c:pt>
                <c:pt idx="237">
                  <c:v>43154</c:v>
                </c:pt>
                <c:pt idx="238">
                  <c:v>43155</c:v>
                </c:pt>
                <c:pt idx="239">
                  <c:v>43156</c:v>
                </c:pt>
                <c:pt idx="240">
                  <c:v>43157</c:v>
                </c:pt>
                <c:pt idx="241">
                  <c:v>43158</c:v>
                </c:pt>
                <c:pt idx="242">
                  <c:v>43159</c:v>
                </c:pt>
                <c:pt idx="243">
                  <c:v>43160</c:v>
                </c:pt>
                <c:pt idx="244">
                  <c:v>43161</c:v>
                </c:pt>
                <c:pt idx="245">
                  <c:v>43162</c:v>
                </c:pt>
                <c:pt idx="246">
                  <c:v>43163</c:v>
                </c:pt>
                <c:pt idx="247">
                  <c:v>43164</c:v>
                </c:pt>
                <c:pt idx="248">
                  <c:v>43165</c:v>
                </c:pt>
                <c:pt idx="249">
                  <c:v>43166</c:v>
                </c:pt>
                <c:pt idx="250">
                  <c:v>43167</c:v>
                </c:pt>
                <c:pt idx="251">
                  <c:v>43168</c:v>
                </c:pt>
                <c:pt idx="252">
                  <c:v>43169</c:v>
                </c:pt>
                <c:pt idx="253">
                  <c:v>43170</c:v>
                </c:pt>
                <c:pt idx="254">
                  <c:v>43171</c:v>
                </c:pt>
                <c:pt idx="255">
                  <c:v>43172</c:v>
                </c:pt>
                <c:pt idx="256">
                  <c:v>43173</c:v>
                </c:pt>
                <c:pt idx="257">
                  <c:v>43174</c:v>
                </c:pt>
                <c:pt idx="258">
                  <c:v>43175</c:v>
                </c:pt>
                <c:pt idx="259">
                  <c:v>43176</c:v>
                </c:pt>
                <c:pt idx="260">
                  <c:v>43177</c:v>
                </c:pt>
                <c:pt idx="261">
                  <c:v>43178</c:v>
                </c:pt>
                <c:pt idx="262">
                  <c:v>43179</c:v>
                </c:pt>
                <c:pt idx="263">
                  <c:v>43180</c:v>
                </c:pt>
                <c:pt idx="264">
                  <c:v>43181</c:v>
                </c:pt>
                <c:pt idx="265">
                  <c:v>43182</c:v>
                </c:pt>
                <c:pt idx="266">
                  <c:v>43183</c:v>
                </c:pt>
                <c:pt idx="267">
                  <c:v>43184</c:v>
                </c:pt>
                <c:pt idx="268">
                  <c:v>43185</c:v>
                </c:pt>
                <c:pt idx="269">
                  <c:v>43186</c:v>
                </c:pt>
                <c:pt idx="270">
                  <c:v>43187</c:v>
                </c:pt>
                <c:pt idx="271">
                  <c:v>43188</c:v>
                </c:pt>
                <c:pt idx="272">
                  <c:v>43189</c:v>
                </c:pt>
                <c:pt idx="273">
                  <c:v>43190</c:v>
                </c:pt>
                <c:pt idx="274">
                  <c:v>43191</c:v>
                </c:pt>
                <c:pt idx="275">
                  <c:v>43192</c:v>
                </c:pt>
                <c:pt idx="276">
                  <c:v>43193</c:v>
                </c:pt>
                <c:pt idx="277">
                  <c:v>43194</c:v>
                </c:pt>
                <c:pt idx="278">
                  <c:v>43195</c:v>
                </c:pt>
                <c:pt idx="279">
                  <c:v>43196</c:v>
                </c:pt>
                <c:pt idx="280">
                  <c:v>43197</c:v>
                </c:pt>
                <c:pt idx="281">
                  <c:v>43198</c:v>
                </c:pt>
                <c:pt idx="282">
                  <c:v>43199</c:v>
                </c:pt>
                <c:pt idx="283">
                  <c:v>43200</c:v>
                </c:pt>
                <c:pt idx="284">
                  <c:v>43201</c:v>
                </c:pt>
                <c:pt idx="285">
                  <c:v>43202</c:v>
                </c:pt>
                <c:pt idx="286">
                  <c:v>43203</c:v>
                </c:pt>
                <c:pt idx="287">
                  <c:v>43204</c:v>
                </c:pt>
                <c:pt idx="288">
                  <c:v>43205</c:v>
                </c:pt>
                <c:pt idx="289">
                  <c:v>43206</c:v>
                </c:pt>
                <c:pt idx="290">
                  <c:v>43207</c:v>
                </c:pt>
                <c:pt idx="291">
                  <c:v>43208</c:v>
                </c:pt>
                <c:pt idx="292">
                  <c:v>43209</c:v>
                </c:pt>
                <c:pt idx="293">
                  <c:v>43210</c:v>
                </c:pt>
                <c:pt idx="294">
                  <c:v>43211</c:v>
                </c:pt>
                <c:pt idx="295">
                  <c:v>43212</c:v>
                </c:pt>
                <c:pt idx="296">
                  <c:v>43213</c:v>
                </c:pt>
                <c:pt idx="297">
                  <c:v>43214</c:v>
                </c:pt>
                <c:pt idx="298">
                  <c:v>43215</c:v>
                </c:pt>
                <c:pt idx="299">
                  <c:v>43216</c:v>
                </c:pt>
                <c:pt idx="300">
                  <c:v>43217</c:v>
                </c:pt>
                <c:pt idx="301">
                  <c:v>43218</c:v>
                </c:pt>
                <c:pt idx="302">
                  <c:v>43219</c:v>
                </c:pt>
                <c:pt idx="303">
                  <c:v>43220</c:v>
                </c:pt>
                <c:pt idx="304">
                  <c:v>43221</c:v>
                </c:pt>
                <c:pt idx="305">
                  <c:v>43222</c:v>
                </c:pt>
                <c:pt idx="306">
                  <c:v>43223</c:v>
                </c:pt>
                <c:pt idx="307">
                  <c:v>43224</c:v>
                </c:pt>
                <c:pt idx="308">
                  <c:v>43225</c:v>
                </c:pt>
                <c:pt idx="309">
                  <c:v>43226</c:v>
                </c:pt>
                <c:pt idx="310">
                  <c:v>43227</c:v>
                </c:pt>
                <c:pt idx="311">
                  <c:v>43228</c:v>
                </c:pt>
                <c:pt idx="312">
                  <c:v>43229</c:v>
                </c:pt>
                <c:pt idx="313">
                  <c:v>43230</c:v>
                </c:pt>
                <c:pt idx="314">
                  <c:v>43231</c:v>
                </c:pt>
                <c:pt idx="315">
                  <c:v>43232</c:v>
                </c:pt>
                <c:pt idx="316">
                  <c:v>43233</c:v>
                </c:pt>
                <c:pt idx="317">
                  <c:v>43234</c:v>
                </c:pt>
                <c:pt idx="318">
                  <c:v>43235</c:v>
                </c:pt>
                <c:pt idx="319">
                  <c:v>43236</c:v>
                </c:pt>
                <c:pt idx="320">
                  <c:v>43237</c:v>
                </c:pt>
                <c:pt idx="321">
                  <c:v>43238</c:v>
                </c:pt>
                <c:pt idx="322">
                  <c:v>43239</c:v>
                </c:pt>
                <c:pt idx="323">
                  <c:v>43240</c:v>
                </c:pt>
                <c:pt idx="324">
                  <c:v>43241</c:v>
                </c:pt>
                <c:pt idx="325">
                  <c:v>43242</c:v>
                </c:pt>
                <c:pt idx="326">
                  <c:v>43243</c:v>
                </c:pt>
                <c:pt idx="327">
                  <c:v>43244</c:v>
                </c:pt>
                <c:pt idx="328">
                  <c:v>43245</c:v>
                </c:pt>
                <c:pt idx="329">
                  <c:v>43246</c:v>
                </c:pt>
                <c:pt idx="330">
                  <c:v>43247</c:v>
                </c:pt>
                <c:pt idx="331">
                  <c:v>43248</c:v>
                </c:pt>
                <c:pt idx="332">
                  <c:v>43249</c:v>
                </c:pt>
                <c:pt idx="333">
                  <c:v>43250</c:v>
                </c:pt>
                <c:pt idx="334">
                  <c:v>43251</c:v>
                </c:pt>
                <c:pt idx="335">
                  <c:v>43252</c:v>
                </c:pt>
                <c:pt idx="336">
                  <c:v>43253</c:v>
                </c:pt>
                <c:pt idx="337">
                  <c:v>43254</c:v>
                </c:pt>
                <c:pt idx="338">
                  <c:v>43255</c:v>
                </c:pt>
                <c:pt idx="339">
                  <c:v>43256</c:v>
                </c:pt>
                <c:pt idx="340">
                  <c:v>43257</c:v>
                </c:pt>
                <c:pt idx="341">
                  <c:v>43258</c:v>
                </c:pt>
                <c:pt idx="342">
                  <c:v>43259</c:v>
                </c:pt>
                <c:pt idx="343">
                  <c:v>43260</c:v>
                </c:pt>
                <c:pt idx="344">
                  <c:v>43261</c:v>
                </c:pt>
                <c:pt idx="345">
                  <c:v>43262</c:v>
                </c:pt>
                <c:pt idx="346">
                  <c:v>43263</c:v>
                </c:pt>
                <c:pt idx="347">
                  <c:v>43264</c:v>
                </c:pt>
                <c:pt idx="348">
                  <c:v>43265</c:v>
                </c:pt>
                <c:pt idx="349">
                  <c:v>43266</c:v>
                </c:pt>
                <c:pt idx="350">
                  <c:v>43267</c:v>
                </c:pt>
                <c:pt idx="351">
                  <c:v>43268</c:v>
                </c:pt>
                <c:pt idx="352">
                  <c:v>43269</c:v>
                </c:pt>
                <c:pt idx="353">
                  <c:v>43270</c:v>
                </c:pt>
                <c:pt idx="354">
                  <c:v>43271</c:v>
                </c:pt>
                <c:pt idx="355">
                  <c:v>43272</c:v>
                </c:pt>
                <c:pt idx="356">
                  <c:v>43273</c:v>
                </c:pt>
                <c:pt idx="357">
                  <c:v>43274</c:v>
                </c:pt>
                <c:pt idx="358">
                  <c:v>43275</c:v>
                </c:pt>
                <c:pt idx="359">
                  <c:v>43276</c:v>
                </c:pt>
                <c:pt idx="360">
                  <c:v>43277</c:v>
                </c:pt>
                <c:pt idx="361">
                  <c:v>43278</c:v>
                </c:pt>
                <c:pt idx="362">
                  <c:v>43279</c:v>
                </c:pt>
                <c:pt idx="363">
                  <c:v>43280</c:v>
                </c:pt>
                <c:pt idx="364">
                  <c:v>43281</c:v>
                </c:pt>
              </c:numCache>
            </c:numRef>
          </c:cat>
          <c:val>
            <c:numRef>
              <c:f>Scaling!$AW$3:$AW$367</c:f>
              <c:numCache>
                <c:formatCode>0.0</c:formatCode>
                <c:ptCount val="365"/>
                <c:pt idx="0">
                  <c:v>6459.4090649413538</c:v>
                </c:pt>
                <c:pt idx="1">
                  <c:v>2746.8512851416531</c:v>
                </c:pt>
                <c:pt idx="2">
                  <c:v>910.88250931132939</c:v>
                </c:pt>
                <c:pt idx="3">
                  <c:v>460.55044206447496</c:v>
                </c:pt>
                <c:pt idx="4">
                  <c:v>1099.439345544838</c:v>
                </c:pt>
                <c:pt idx="5">
                  <c:v>1268.3666360289435</c:v>
                </c:pt>
                <c:pt idx="6">
                  <c:v>1025.5417562917476</c:v>
                </c:pt>
                <c:pt idx="7">
                  <c:v>361.00279622210752</c:v>
                </c:pt>
                <c:pt idx="8">
                  <c:v>0</c:v>
                </c:pt>
                <c:pt idx="9">
                  <c:v>0</c:v>
                </c:pt>
                <c:pt idx="10">
                  <c:v>883.70746608393972</c:v>
                </c:pt>
                <c:pt idx="11">
                  <c:v>1440.3619576284152</c:v>
                </c:pt>
                <c:pt idx="12">
                  <c:v>1289.5872139735084</c:v>
                </c:pt>
                <c:pt idx="13">
                  <c:v>2862.6513555917363</c:v>
                </c:pt>
                <c:pt idx="14">
                  <c:v>1243.0721355086273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2144.4812773113949</c:v>
                </c:pt>
                <c:pt idx="21">
                  <c:v>2854.9237577623644</c:v>
                </c:pt>
                <c:pt idx="22">
                  <c:v>868.81081768377783</c:v>
                </c:pt>
                <c:pt idx="23">
                  <c:v>0</c:v>
                </c:pt>
                <c:pt idx="24">
                  <c:v>812.43288457421522</c:v>
                </c:pt>
                <c:pt idx="25">
                  <c:v>1322.6474155294345</c:v>
                </c:pt>
                <c:pt idx="26">
                  <c:v>1399.8588047369685</c:v>
                </c:pt>
                <c:pt idx="27">
                  <c:v>1398.1017232583426</c:v>
                </c:pt>
                <c:pt idx="28">
                  <c:v>537.71031562126598</c:v>
                </c:pt>
                <c:pt idx="29">
                  <c:v>0</c:v>
                </c:pt>
                <c:pt idx="30">
                  <c:v>0</c:v>
                </c:pt>
                <c:pt idx="31">
                  <c:v>902.68416197819147</c:v>
                </c:pt>
                <c:pt idx="32">
                  <c:v>1495.7452611113074</c:v>
                </c:pt>
                <c:pt idx="33">
                  <c:v>1322.2962394575604</c:v>
                </c:pt>
                <c:pt idx="34">
                  <c:v>1059.7175874489642</c:v>
                </c:pt>
                <c:pt idx="35">
                  <c:v>291.48454631507479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2264.5966255465619</c:v>
                </c:pt>
                <c:pt idx="40">
                  <c:v>2395.355635859014</c:v>
                </c:pt>
                <c:pt idx="41">
                  <c:v>717.12037539919379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1300.6048208405166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3237.9158655666602</c:v>
                </c:pt>
                <c:pt idx="53">
                  <c:v>4785.4102695217152</c:v>
                </c:pt>
                <c:pt idx="54">
                  <c:v>4905.0195032623342</c:v>
                </c:pt>
                <c:pt idx="55">
                  <c:v>5118.1536062051364</c:v>
                </c:pt>
                <c:pt idx="56">
                  <c:v>4727.431059376765</c:v>
                </c:pt>
                <c:pt idx="57">
                  <c:v>4385.7651008827597</c:v>
                </c:pt>
                <c:pt idx="58">
                  <c:v>4765.7370962814193</c:v>
                </c:pt>
                <c:pt idx="59">
                  <c:v>3816.2873566901144</c:v>
                </c:pt>
                <c:pt idx="60">
                  <c:v>3144.1865532959096</c:v>
                </c:pt>
                <c:pt idx="61">
                  <c:v>3362.0341667552589</c:v>
                </c:pt>
                <c:pt idx="62">
                  <c:v>2747.9126345044956</c:v>
                </c:pt>
                <c:pt idx="63">
                  <c:v>819.89167798219785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923.80414777426006</c:v>
                </c:pt>
                <c:pt idx="71">
                  <c:v>1399.3710827028681</c:v>
                </c:pt>
                <c:pt idx="72">
                  <c:v>1185.9214035742373</c:v>
                </c:pt>
                <c:pt idx="73">
                  <c:v>1761.7201280825541</c:v>
                </c:pt>
                <c:pt idx="74">
                  <c:v>83.562926651035113</c:v>
                </c:pt>
                <c:pt idx="75">
                  <c:v>0</c:v>
                </c:pt>
                <c:pt idx="76">
                  <c:v>620.23411888564442</c:v>
                </c:pt>
                <c:pt idx="77">
                  <c:v>1192.8081436974721</c:v>
                </c:pt>
                <c:pt idx="78">
                  <c:v>1496.2435927049494</c:v>
                </c:pt>
                <c:pt idx="79">
                  <c:v>1122.9125534306079</c:v>
                </c:pt>
                <c:pt idx="80">
                  <c:v>337.35779411685485</c:v>
                </c:pt>
                <c:pt idx="81">
                  <c:v>889.77497160695384</c:v>
                </c:pt>
                <c:pt idx="82">
                  <c:v>1254.4626093422808</c:v>
                </c:pt>
                <c:pt idx="83">
                  <c:v>1313.2694220166475</c:v>
                </c:pt>
                <c:pt idx="84">
                  <c:v>407.01908097193649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496.49050580431845</c:v>
                </c:pt>
                <c:pt idx="89">
                  <c:v>507.95568001664628</c:v>
                </c:pt>
                <c:pt idx="90">
                  <c:v>668.86921488954317</c:v>
                </c:pt>
                <c:pt idx="91">
                  <c:v>811.5037000100308</c:v>
                </c:pt>
                <c:pt idx="92">
                  <c:v>1215.5798016691326</c:v>
                </c:pt>
                <c:pt idx="93">
                  <c:v>1439.1036371034181</c:v>
                </c:pt>
                <c:pt idx="94">
                  <c:v>1508.5800308035882</c:v>
                </c:pt>
                <c:pt idx="95">
                  <c:v>1519.7770049919525</c:v>
                </c:pt>
                <c:pt idx="96">
                  <c:v>1261.4350145385054</c:v>
                </c:pt>
                <c:pt idx="97">
                  <c:v>1601.5751526896354</c:v>
                </c:pt>
                <c:pt idx="98">
                  <c:v>1214.9461329191636</c:v>
                </c:pt>
                <c:pt idx="99">
                  <c:v>675.98945921986387</c:v>
                </c:pt>
                <c:pt idx="100">
                  <c:v>604.99806895305915</c:v>
                </c:pt>
                <c:pt idx="101">
                  <c:v>698.32275439564251</c:v>
                </c:pt>
                <c:pt idx="102">
                  <c:v>529.90030236380051</c:v>
                </c:pt>
                <c:pt idx="103">
                  <c:v>345.20157780270972</c:v>
                </c:pt>
                <c:pt idx="104">
                  <c:v>531.73168963760008</c:v>
                </c:pt>
                <c:pt idx="105">
                  <c:v>693.29275241477853</c:v>
                </c:pt>
                <c:pt idx="106">
                  <c:v>801.3901424156162</c:v>
                </c:pt>
                <c:pt idx="107">
                  <c:v>844.39141188043982</c:v>
                </c:pt>
                <c:pt idx="108">
                  <c:v>1440.9739640009157</c:v>
                </c:pt>
                <c:pt idx="109">
                  <c:v>1680.7362348890977</c:v>
                </c:pt>
                <c:pt idx="110">
                  <c:v>1317.1158149228729</c:v>
                </c:pt>
                <c:pt idx="111">
                  <c:v>1417.9018758670509</c:v>
                </c:pt>
                <c:pt idx="112">
                  <c:v>1464.5928639916435</c:v>
                </c:pt>
                <c:pt idx="113">
                  <c:v>1426.0665754915133</c:v>
                </c:pt>
                <c:pt idx="114">
                  <c:v>1043.747245653884</c:v>
                </c:pt>
                <c:pt idx="115">
                  <c:v>782.94453482673316</c:v>
                </c:pt>
                <c:pt idx="116">
                  <c:v>667.96380761594867</c:v>
                </c:pt>
                <c:pt idx="117">
                  <c:v>576.60923730335821</c:v>
                </c:pt>
                <c:pt idx="118">
                  <c:v>665.10628327335303</c:v>
                </c:pt>
                <c:pt idx="119">
                  <c:v>168.98101590172254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199.23282558165931</c:v>
                </c:pt>
                <c:pt idx="125">
                  <c:v>301.88856041315847</c:v>
                </c:pt>
                <c:pt idx="126">
                  <c:v>359.10857593792781</c:v>
                </c:pt>
                <c:pt idx="127">
                  <c:v>355.25593762798525</c:v>
                </c:pt>
                <c:pt idx="128">
                  <c:v>307.25809601343724</c:v>
                </c:pt>
                <c:pt idx="129">
                  <c:v>305.87047322383182</c:v>
                </c:pt>
                <c:pt idx="130">
                  <c:v>325.42330088289481</c:v>
                </c:pt>
                <c:pt idx="131">
                  <c:v>322.38115382893727</c:v>
                </c:pt>
                <c:pt idx="132">
                  <c:v>316.27018196281784</c:v>
                </c:pt>
                <c:pt idx="133">
                  <c:v>300.76379887525979</c:v>
                </c:pt>
                <c:pt idx="134">
                  <c:v>308.00367622310154</c:v>
                </c:pt>
                <c:pt idx="135">
                  <c:v>322.79386719054799</c:v>
                </c:pt>
                <c:pt idx="136">
                  <c:v>316.85838783549337</c:v>
                </c:pt>
                <c:pt idx="137">
                  <c:v>266.80990444642737</c:v>
                </c:pt>
                <c:pt idx="138">
                  <c:v>88.266585016161983</c:v>
                </c:pt>
                <c:pt idx="139">
                  <c:v>0</c:v>
                </c:pt>
                <c:pt idx="140">
                  <c:v>236.50114429414211</c:v>
                </c:pt>
                <c:pt idx="141">
                  <c:v>387.75228512835537</c:v>
                </c:pt>
                <c:pt idx="142">
                  <c:v>406.54969295961922</c:v>
                </c:pt>
                <c:pt idx="143">
                  <c:v>390.43008477753085</c:v>
                </c:pt>
                <c:pt idx="144">
                  <c:v>573.14596551149475</c:v>
                </c:pt>
                <c:pt idx="145">
                  <c:v>626.51894482171997</c:v>
                </c:pt>
                <c:pt idx="146">
                  <c:v>588.5394487822382</c:v>
                </c:pt>
                <c:pt idx="147">
                  <c:v>780.17158096800927</c:v>
                </c:pt>
                <c:pt idx="148">
                  <c:v>944.67672853047543</c:v>
                </c:pt>
                <c:pt idx="149">
                  <c:v>1068.8919917420924</c:v>
                </c:pt>
                <c:pt idx="150">
                  <c:v>1173.3245789040386</c:v>
                </c:pt>
                <c:pt idx="151">
                  <c:v>960.78472806282468</c:v>
                </c:pt>
                <c:pt idx="152">
                  <c:v>731.7223984469282</c:v>
                </c:pt>
                <c:pt idx="153">
                  <c:v>1038.5350319127642</c:v>
                </c:pt>
                <c:pt idx="154">
                  <c:v>352.54446842243152</c:v>
                </c:pt>
                <c:pt idx="155">
                  <c:v>0</c:v>
                </c:pt>
                <c:pt idx="156">
                  <c:v>0</c:v>
                </c:pt>
                <c:pt idx="157">
                  <c:v>1145.760991079557</c:v>
                </c:pt>
                <c:pt idx="158">
                  <c:v>2412.4079291127623</c:v>
                </c:pt>
                <c:pt idx="159">
                  <c:v>2582.9937977986642</c:v>
                </c:pt>
                <c:pt idx="160">
                  <c:v>2483.1835859704893</c:v>
                </c:pt>
                <c:pt idx="161">
                  <c:v>2678.1405094589732</c:v>
                </c:pt>
                <c:pt idx="162">
                  <c:v>3010.6744712365485</c:v>
                </c:pt>
                <c:pt idx="163">
                  <c:v>3154.1624794449949</c:v>
                </c:pt>
                <c:pt idx="164">
                  <c:v>3348.655495662108</c:v>
                </c:pt>
                <c:pt idx="165">
                  <c:v>4774.4119386058765</c:v>
                </c:pt>
                <c:pt idx="166">
                  <c:v>4909.5838307298809</c:v>
                </c:pt>
                <c:pt idx="167">
                  <c:v>5385.4613121671064</c:v>
                </c:pt>
                <c:pt idx="168">
                  <c:v>5329.8693063441378</c:v>
                </c:pt>
                <c:pt idx="169">
                  <c:v>5691.2389514588185</c:v>
                </c:pt>
                <c:pt idx="170">
                  <c:v>6155.1867906827219</c:v>
                </c:pt>
                <c:pt idx="171">
                  <c:v>3835.9882599630005</c:v>
                </c:pt>
                <c:pt idx="172">
                  <c:v>3347.5581873433066</c:v>
                </c:pt>
                <c:pt idx="173">
                  <c:v>4302.9436962949867</c:v>
                </c:pt>
                <c:pt idx="174">
                  <c:v>4677.165800727229</c:v>
                </c:pt>
                <c:pt idx="175">
                  <c:v>2940.1348422414953</c:v>
                </c:pt>
                <c:pt idx="176">
                  <c:v>1880.2886097283395</c:v>
                </c:pt>
                <c:pt idx="177">
                  <c:v>2329.4095777186026</c:v>
                </c:pt>
                <c:pt idx="178">
                  <c:v>2409.4147384924586</c:v>
                </c:pt>
                <c:pt idx="179">
                  <c:v>2330.2957892885452</c:v>
                </c:pt>
                <c:pt idx="180">
                  <c:v>2284.9645137201965</c:v>
                </c:pt>
                <c:pt idx="181">
                  <c:v>2206.7600149853365</c:v>
                </c:pt>
                <c:pt idx="182">
                  <c:v>1877.3970499488285</c:v>
                </c:pt>
                <c:pt idx="183">
                  <c:v>2093.6261922090703</c:v>
                </c:pt>
                <c:pt idx="184">
                  <c:v>2492.3453694979103</c:v>
                </c:pt>
                <c:pt idx="185">
                  <c:v>2298.2283969376444</c:v>
                </c:pt>
                <c:pt idx="186">
                  <c:v>1704.8204100954422</c:v>
                </c:pt>
                <c:pt idx="187">
                  <c:v>1354.3129423815935</c:v>
                </c:pt>
                <c:pt idx="188">
                  <c:v>1405.3843671867776</c:v>
                </c:pt>
                <c:pt idx="189">
                  <c:v>1164.5151487933406</c:v>
                </c:pt>
                <c:pt idx="190">
                  <c:v>1162.6529185076504</c:v>
                </c:pt>
                <c:pt idx="191">
                  <c:v>1138.5407250679141</c:v>
                </c:pt>
                <c:pt idx="192">
                  <c:v>1162.8475146996072</c:v>
                </c:pt>
                <c:pt idx="193">
                  <c:v>1453.2618714635075</c:v>
                </c:pt>
                <c:pt idx="194">
                  <c:v>1441.6413439668422</c:v>
                </c:pt>
                <c:pt idx="195">
                  <c:v>901.29161759518684</c:v>
                </c:pt>
                <c:pt idx="196">
                  <c:v>412.91025202581113</c:v>
                </c:pt>
                <c:pt idx="197">
                  <c:v>598.47564867431129</c:v>
                </c:pt>
                <c:pt idx="198">
                  <c:v>641.87143073988943</c:v>
                </c:pt>
                <c:pt idx="199">
                  <c:v>677.54883371549761</c:v>
                </c:pt>
                <c:pt idx="200">
                  <c:v>681.47877055074412</c:v>
                </c:pt>
                <c:pt idx="201">
                  <c:v>636.18088702246962</c:v>
                </c:pt>
                <c:pt idx="202">
                  <c:v>553.14128606770282</c:v>
                </c:pt>
                <c:pt idx="203">
                  <c:v>464.03761782734881</c:v>
                </c:pt>
                <c:pt idx="204">
                  <c:v>507.13682233713814</c:v>
                </c:pt>
                <c:pt idx="205">
                  <c:v>380.07783744619132</c:v>
                </c:pt>
                <c:pt idx="206">
                  <c:v>452.79976262778519</c:v>
                </c:pt>
                <c:pt idx="207">
                  <c:v>452.18754706633018</c:v>
                </c:pt>
                <c:pt idx="208">
                  <c:v>475.54346904721064</c:v>
                </c:pt>
                <c:pt idx="209">
                  <c:v>539.22865755128566</c:v>
                </c:pt>
                <c:pt idx="210">
                  <c:v>559.61926253404897</c:v>
                </c:pt>
                <c:pt idx="211">
                  <c:v>498.63305660032216</c:v>
                </c:pt>
                <c:pt idx="212">
                  <c:v>431.80175425502784</c:v>
                </c:pt>
                <c:pt idx="213">
                  <c:v>468.63997440279832</c:v>
                </c:pt>
                <c:pt idx="214">
                  <c:v>571.2832689532521</c:v>
                </c:pt>
                <c:pt idx="215">
                  <c:v>438.36343303170298</c:v>
                </c:pt>
                <c:pt idx="216">
                  <c:v>438.88228924930263</c:v>
                </c:pt>
                <c:pt idx="217">
                  <c:v>445.51236907232152</c:v>
                </c:pt>
                <c:pt idx="218">
                  <c:v>440.96475046334325</c:v>
                </c:pt>
                <c:pt idx="219">
                  <c:v>406.48467599576509</c:v>
                </c:pt>
                <c:pt idx="220">
                  <c:v>385.90496063245428</c:v>
                </c:pt>
                <c:pt idx="221">
                  <c:v>392.15828845725031</c:v>
                </c:pt>
                <c:pt idx="222">
                  <c:v>390.43593500526259</c:v>
                </c:pt>
                <c:pt idx="223">
                  <c:v>425.64854320321729</c:v>
                </c:pt>
                <c:pt idx="224">
                  <c:v>331.0105808654796</c:v>
                </c:pt>
                <c:pt idx="225">
                  <c:v>370.37105208599536</c:v>
                </c:pt>
                <c:pt idx="226">
                  <c:v>362.55810822206723</c:v>
                </c:pt>
                <c:pt idx="227">
                  <c:v>342.54788349450178</c:v>
                </c:pt>
                <c:pt idx="228">
                  <c:v>7.8487189222104634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243.06526546523526</c:v>
                </c:pt>
                <c:pt idx="235">
                  <c:v>359.50809813250191</c:v>
                </c:pt>
                <c:pt idx="236">
                  <c:v>390.68721104243303</c:v>
                </c:pt>
                <c:pt idx="237">
                  <c:v>386.152588353336</c:v>
                </c:pt>
                <c:pt idx="238">
                  <c:v>280.32041753394839</c:v>
                </c:pt>
                <c:pt idx="239">
                  <c:v>354.0770862440047</c:v>
                </c:pt>
                <c:pt idx="240">
                  <c:v>392.79341014389365</c:v>
                </c:pt>
                <c:pt idx="241">
                  <c:v>385.7142533193902</c:v>
                </c:pt>
                <c:pt idx="242">
                  <c:v>149.00599538750609</c:v>
                </c:pt>
                <c:pt idx="243">
                  <c:v>996.81061963576121</c:v>
                </c:pt>
                <c:pt idx="244">
                  <c:v>1109.9902767401572</c:v>
                </c:pt>
                <c:pt idx="245">
                  <c:v>925.80539749920001</c:v>
                </c:pt>
                <c:pt idx="246">
                  <c:v>1061.1393068663422</c:v>
                </c:pt>
                <c:pt idx="247">
                  <c:v>1015.6245591041161</c:v>
                </c:pt>
                <c:pt idx="248">
                  <c:v>1239.0663634792666</c:v>
                </c:pt>
                <c:pt idx="249">
                  <c:v>1320.1375669508602</c:v>
                </c:pt>
                <c:pt idx="250">
                  <c:v>1337.0022824391904</c:v>
                </c:pt>
                <c:pt idx="251">
                  <c:v>1322.0540754867859</c:v>
                </c:pt>
                <c:pt idx="252">
                  <c:v>1254.2645782636039</c:v>
                </c:pt>
                <c:pt idx="253">
                  <c:v>1015.3117202408977</c:v>
                </c:pt>
                <c:pt idx="254">
                  <c:v>1143.5722055199542</c:v>
                </c:pt>
                <c:pt idx="255">
                  <c:v>1176.1782976293848</c:v>
                </c:pt>
                <c:pt idx="256">
                  <c:v>792.59923229014305</c:v>
                </c:pt>
                <c:pt idx="257">
                  <c:v>555.4589236620094</c:v>
                </c:pt>
                <c:pt idx="258">
                  <c:v>586.55283410638776</c:v>
                </c:pt>
                <c:pt idx="259">
                  <c:v>485.0466626452789</c:v>
                </c:pt>
                <c:pt idx="260">
                  <c:v>0</c:v>
                </c:pt>
                <c:pt idx="261">
                  <c:v>0</c:v>
                </c:pt>
                <c:pt idx="262">
                  <c:v>21.999099930825192</c:v>
                </c:pt>
                <c:pt idx="263">
                  <c:v>0</c:v>
                </c:pt>
                <c:pt idx="264">
                  <c:v>376.604439630417</c:v>
                </c:pt>
                <c:pt idx="265">
                  <c:v>618.97085703140294</c:v>
                </c:pt>
                <c:pt idx="266">
                  <c:v>174.63039199468341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271.11355550914061</c:v>
                </c:pt>
                <c:pt idx="271">
                  <c:v>435.93523004435264</c:v>
                </c:pt>
                <c:pt idx="272">
                  <c:v>140.34566878520693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196.62726249088615</c:v>
                </c:pt>
                <c:pt idx="280">
                  <c:v>318.55897970807627</c:v>
                </c:pt>
                <c:pt idx="281">
                  <c:v>289.39834782673682</c:v>
                </c:pt>
                <c:pt idx="282">
                  <c:v>288.00970347540931</c:v>
                </c:pt>
                <c:pt idx="283">
                  <c:v>263.70558966050669</c:v>
                </c:pt>
                <c:pt idx="284">
                  <c:v>288.99673073950146</c:v>
                </c:pt>
                <c:pt idx="285">
                  <c:v>178.97947263700519</c:v>
                </c:pt>
                <c:pt idx="286">
                  <c:v>45.951951359603136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196.41291653187417</c:v>
                </c:pt>
                <c:pt idx="293">
                  <c:v>308.24298065094217</c:v>
                </c:pt>
                <c:pt idx="294">
                  <c:v>282.73842718564714</c:v>
                </c:pt>
                <c:pt idx="295">
                  <c:v>291.88508550243438</c:v>
                </c:pt>
                <c:pt idx="296">
                  <c:v>287.61856028343271</c:v>
                </c:pt>
                <c:pt idx="297">
                  <c:v>266.85765344370219</c:v>
                </c:pt>
                <c:pt idx="298">
                  <c:v>274.43664960923832</c:v>
                </c:pt>
                <c:pt idx="299">
                  <c:v>259.767982605133</c:v>
                </c:pt>
                <c:pt idx="300">
                  <c:v>298.58196283678927</c:v>
                </c:pt>
                <c:pt idx="301">
                  <c:v>302.61386431570696</c:v>
                </c:pt>
                <c:pt idx="302">
                  <c:v>318.40885175766567</c:v>
                </c:pt>
                <c:pt idx="303">
                  <c:v>322.31877871249372</c:v>
                </c:pt>
                <c:pt idx="304">
                  <c:v>747.37448325716923</c:v>
                </c:pt>
                <c:pt idx="305">
                  <c:v>730.71250308086235</c:v>
                </c:pt>
                <c:pt idx="306">
                  <c:v>219.64112246894686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506.51406069514604</c:v>
                </c:pt>
                <c:pt idx="319">
                  <c:v>757.5201763665932</c:v>
                </c:pt>
                <c:pt idx="320">
                  <c:v>676.44140700340063</c:v>
                </c:pt>
                <c:pt idx="321">
                  <c:v>221.94059929751288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543.17973547054237</c:v>
                </c:pt>
                <c:pt idx="329">
                  <c:v>909.44521900393727</c:v>
                </c:pt>
                <c:pt idx="330">
                  <c:v>817.90097352022406</c:v>
                </c:pt>
                <c:pt idx="331">
                  <c:v>641.39938097900972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478.63447220724254</c:v>
                </c:pt>
                <c:pt idx="340">
                  <c:v>747.43653972766708</c:v>
                </c:pt>
                <c:pt idx="341">
                  <c:v>672.09985113351013</c:v>
                </c:pt>
                <c:pt idx="342">
                  <c:v>555.55494151286314</c:v>
                </c:pt>
                <c:pt idx="343">
                  <c:v>198.86999928852021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486.80382660660229</c:v>
                </c:pt>
                <c:pt idx="355">
                  <c:v>720.7404134784681</c:v>
                </c:pt>
                <c:pt idx="356">
                  <c:v>741.76334625101742</c:v>
                </c:pt>
                <c:pt idx="357">
                  <c:v>706.07250738733103</c:v>
                </c:pt>
                <c:pt idx="358">
                  <c:v>786.6525541768101</c:v>
                </c:pt>
                <c:pt idx="359">
                  <c:v>858.01807002921839</c:v>
                </c:pt>
                <c:pt idx="360">
                  <c:v>819.48917768747833</c:v>
                </c:pt>
                <c:pt idx="361">
                  <c:v>815.53002786290858</c:v>
                </c:pt>
                <c:pt idx="362">
                  <c:v>826.02664034288898</c:v>
                </c:pt>
                <c:pt idx="363">
                  <c:v>736.24806508831955</c:v>
                </c:pt>
                <c:pt idx="364">
                  <c:v>177.81858752476018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Scaling!$AX$2</c:f>
              <c:strCache>
                <c:ptCount val="1"/>
                <c:pt idx="0">
                  <c:v>Mundoo flow (ML/day)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Scaling!$AV$3:$AV$367</c:f>
              <c:numCache>
                <c:formatCode>m/d/yyyy</c:formatCode>
                <c:ptCount val="365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  <c:pt idx="9">
                  <c:v>42926</c:v>
                </c:pt>
                <c:pt idx="10">
                  <c:v>42927</c:v>
                </c:pt>
                <c:pt idx="11">
                  <c:v>42928</c:v>
                </c:pt>
                <c:pt idx="12">
                  <c:v>42929</c:v>
                </c:pt>
                <c:pt idx="13">
                  <c:v>42930</c:v>
                </c:pt>
                <c:pt idx="14">
                  <c:v>42931</c:v>
                </c:pt>
                <c:pt idx="15">
                  <c:v>42932</c:v>
                </c:pt>
                <c:pt idx="16">
                  <c:v>42933</c:v>
                </c:pt>
                <c:pt idx="17">
                  <c:v>42934</c:v>
                </c:pt>
                <c:pt idx="18">
                  <c:v>42935</c:v>
                </c:pt>
                <c:pt idx="19">
                  <c:v>42936</c:v>
                </c:pt>
                <c:pt idx="20">
                  <c:v>42937</c:v>
                </c:pt>
                <c:pt idx="21">
                  <c:v>42938</c:v>
                </c:pt>
                <c:pt idx="22">
                  <c:v>42939</c:v>
                </c:pt>
                <c:pt idx="23">
                  <c:v>42940</c:v>
                </c:pt>
                <c:pt idx="24">
                  <c:v>42941</c:v>
                </c:pt>
                <c:pt idx="25">
                  <c:v>42942</c:v>
                </c:pt>
                <c:pt idx="26">
                  <c:v>42943</c:v>
                </c:pt>
                <c:pt idx="27">
                  <c:v>42944</c:v>
                </c:pt>
                <c:pt idx="28">
                  <c:v>42945</c:v>
                </c:pt>
                <c:pt idx="29">
                  <c:v>42946</c:v>
                </c:pt>
                <c:pt idx="30">
                  <c:v>42947</c:v>
                </c:pt>
                <c:pt idx="31">
                  <c:v>42948</c:v>
                </c:pt>
                <c:pt idx="32">
                  <c:v>42949</c:v>
                </c:pt>
                <c:pt idx="33">
                  <c:v>42950</c:v>
                </c:pt>
                <c:pt idx="34">
                  <c:v>42951</c:v>
                </c:pt>
                <c:pt idx="35">
                  <c:v>42952</c:v>
                </c:pt>
                <c:pt idx="36">
                  <c:v>42953</c:v>
                </c:pt>
                <c:pt idx="37">
                  <c:v>42954</c:v>
                </c:pt>
                <c:pt idx="38">
                  <c:v>42955</c:v>
                </c:pt>
                <c:pt idx="39">
                  <c:v>42956</c:v>
                </c:pt>
                <c:pt idx="40">
                  <c:v>42957</c:v>
                </c:pt>
                <c:pt idx="41">
                  <c:v>42958</c:v>
                </c:pt>
                <c:pt idx="42">
                  <c:v>42959</c:v>
                </c:pt>
                <c:pt idx="43">
                  <c:v>42960</c:v>
                </c:pt>
                <c:pt idx="44">
                  <c:v>42961</c:v>
                </c:pt>
                <c:pt idx="45">
                  <c:v>42962</c:v>
                </c:pt>
                <c:pt idx="46">
                  <c:v>42963</c:v>
                </c:pt>
                <c:pt idx="47">
                  <c:v>42964</c:v>
                </c:pt>
                <c:pt idx="48">
                  <c:v>42965</c:v>
                </c:pt>
                <c:pt idx="49">
                  <c:v>42966</c:v>
                </c:pt>
                <c:pt idx="50">
                  <c:v>42967</c:v>
                </c:pt>
                <c:pt idx="51">
                  <c:v>42968</c:v>
                </c:pt>
                <c:pt idx="52">
                  <c:v>42969</c:v>
                </c:pt>
                <c:pt idx="53">
                  <c:v>42970</c:v>
                </c:pt>
                <c:pt idx="54">
                  <c:v>42971</c:v>
                </c:pt>
                <c:pt idx="55">
                  <c:v>42972</c:v>
                </c:pt>
                <c:pt idx="56">
                  <c:v>42973</c:v>
                </c:pt>
                <c:pt idx="57">
                  <c:v>42974</c:v>
                </c:pt>
                <c:pt idx="58">
                  <c:v>42975</c:v>
                </c:pt>
                <c:pt idx="59">
                  <c:v>42976</c:v>
                </c:pt>
                <c:pt idx="60">
                  <c:v>42977</c:v>
                </c:pt>
                <c:pt idx="61">
                  <c:v>42978</c:v>
                </c:pt>
                <c:pt idx="62">
                  <c:v>42979</c:v>
                </c:pt>
                <c:pt idx="63">
                  <c:v>42980</c:v>
                </c:pt>
                <c:pt idx="64">
                  <c:v>42981</c:v>
                </c:pt>
                <c:pt idx="65">
                  <c:v>42982</c:v>
                </c:pt>
                <c:pt idx="66">
                  <c:v>42983</c:v>
                </c:pt>
                <c:pt idx="67">
                  <c:v>42984</c:v>
                </c:pt>
                <c:pt idx="68">
                  <c:v>42985</c:v>
                </c:pt>
                <c:pt idx="69">
                  <c:v>42986</c:v>
                </c:pt>
                <c:pt idx="70">
                  <c:v>42987</c:v>
                </c:pt>
                <c:pt idx="71">
                  <c:v>42988</c:v>
                </c:pt>
                <c:pt idx="72">
                  <c:v>42989</c:v>
                </c:pt>
                <c:pt idx="73">
                  <c:v>42990</c:v>
                </c:pt>
                <c:pt idx="74">
                  <c:v>42991</c:v>
                </c:pt>
                <c:pt idx="75">
                  <c:v>42992</c:v>
                </c:pt>
                <c:pt idx="76">
                  <c:v>42993</c:v>
                </c:pt>
                <c:pt idx="77">
                  <c:v>42994</c:v>
                </c:pt>
                <c:pt idx="78">
                  <c:v>42995</c:v>
                </c:pt>
                <c:pt idx="79">
                  <c:v>42996</c:v>
                </c:pt>
                <c:pt idx="80">
                  <c:v>42997</c:v>
                </c:pt>
                <c:pt idx="81">
                  <c:v>42998</c:v>
                </c:pt>
                <c:pt idx="82">
                  <c:v>42999</c:v>
                </c:pt>
                <c:pt idx="83">
                  <c:v>43000</c:v>
                </c:pt>
                <c:pt idx="84">
                  <c:v>43001</c:v>
                </c:pt>
                <c:pt idx="85">
                  <c:v>43002</c:v>
                </c:pt>
                <c:pt idx="86">
                  <c:v>43003</c:v>
                </c:pt>
                <c:pt idx="87">
                  <c:v>43004</c:v>
                </c:pt>
                <c:pt idx="88">
                  <c:v>43005</c:v>
                </c:pt>
                <c:pt idx="89">
                  <c:v>43006</c:v>
                </c:pt>
                <c:pt idx="90">
                  <c:v>43007</c:v>
                </c:pt>
                <c:pt idx="91">
                  <c:v>43008</c:v>
                </c:pt>
                <c:pt idx="92">
                  <c:v>43009</c:v>
                </c:pt>
                <c:pt idx="93">
                  <c:v>43010</c:v>
                </c:pt>
                <c:pt idx="94">
                  <c:v>43011</c:v>
                </c:pt>
                <c:pt idx="95">
                  <c:v>43012</c:v>
                </c:pt>
                <c:pt idx="96">
                  <c:v>43013</c:v>
                </c:pt>
                <c:pt idx="97">
                  <c:v>43014</c:v>
                </c:pt>
                <c:pt idx="98">
                  <c:v>43015</c:v>
                </c:pt>
                <c:pt idx="99">
                  <c:v>43016</c:v>
                </c:pt>
                <c:pt idx="100">
                  <c:v>43017</c:v>
                </c:pt>
                <c:pt idx="101">
                  <c:v>43018</c:v>
                </c:pt>
                <c:pt idx="102">
                  <c:v>43019</c:v>
                </c:pt>
                <c:pt idx="103">
                  <c:v>43020</c:v>
                </c:pt>
                <c:pt idx="104">
                  <c:v>43021</c:v>
                </c:pt>
                <c:pt idx="105">
                  <c:v>43022</c:v>
                </c:pt>
                <c:pt idx="106">
                  <c:v>43023</c:v>
                </c:pt>
                <c:pt idx="107">
                  <c:v>43024</c:v>
                </c:pt>
                <c:pt idx="108">
                  <c:v>43025</c:v>
                </c:pt>
                <c:pt idx="109">
                  <c:v>43026</c:v>
                </c:pt>
                <c:pt idx="110">
                  <c:v>43027</c:v>
                </c:pt>
                <c:pt idx="111">
                  <c:v>43028</c:v>
                </c:pt>
                <c:pt idx="112">
                  <c:v>43029</c:v>
                </c:pt>
                <c:pt idx="113">
                  <c:v>43030</c:v>
                </c:pt>
                <c:pt idx="114">
                  <c:v>43031</c:v>
                </c:pt>
                <c:pt idx="115">
                  <c:v>43032</c:v>
                </c:pt>
                <c:pt idx="116">
                  <c:v>43033</c:v>
                </c:pt>
                <c:pt idx="117">
                  <c:v>43034</c:v>
                </c:pt>
                <c:pt idx="118">
                  <c:v>43035</c:v>
                </c:pt>
                <c:pt idx="119">
                  <c:v>43036</c:v>
                </c:pt>
                <c:pt idx="120">
                  <c:v>43037</c:v>
                </c:pt>
                <c:pt idx="121">
                  <c:v>43038</c:v>
                </c:pt>
                <c:pt idx="122">
                  <c:v>43039</c:v>
                </c:pt>
                <c:pt idx="123">
                  <c:v>43040</c:v>
                </c:pt>
                <c:pt idx="124">
                  <c:v>43041</c:v>
                </c:pt>
                <c:pt idx="125">
                  <c:v>43042</c:v>
                </c:pt>
                <c:pt idx="126">
                  <c:v>43043</c:v>
                </c:pt>
                <c:pt idx="127">
                  <c:v>43044</c:v>
                </c:pt>
                <c:pt idx="128">
                  <c:v>43045</c:v>
                </c:pt>
                <c:pt idx="129">
                  <c:v>43046</c:v>
                </c:pt>
                <c:pt idx="130">
                  <c:v>43047</c:v>
                </c:pt>
                <c:pt idx="131">
                  <c:v>43048</c:v>
                </c:pt>
                <c:pt idx="132">
                  <c:v>43049</c:v>
                </c:pt>
                <c:pt idx="133">
                  <c:v>43050</c:v>
                </c:pt>
                <c:pt idx="134">
                  <c:v>43051</c:v>
                </c:pt>
                <c:pt idx="135">
                  <c:v>43052</c:v>
                </c:pt>
                <c:pt idx="136">
                  <c:v>43053</c:v>
                </c:pt>
                <c:pt idx="137">
                  <c:v>43054</c:v>
                </c:pt>
                <c:pt idx="138">
                  <c:v>43055</c:v>
                </c:pt>
                <c:pt idx="139">
                  <c:v>43056</c:v>
                </c:pt>
                <c:pt idx="140">
                  <c:v>43057</c:v>
                </c:pt>
                <c:pt idx="141">
                  <c:v>43058</c:v>
                </c:pt>
                <c:pt idx="142">
                  <c:v>43059</c:v>
                </c:pt>
                <c:pt idx="143">
                  <c:v>43060</c:v>
                </c:pt>
                <c:pt idx="144">
                  <c:v>43061</c:v>
                </c:pt>
                <c:pt idx="145">
                  <c:v>43062</c:v>
                </c:pt>
                <c:pt idx="146">
                  <c:v>43063</c:v>
                </c:pt>
                <c:pt idx="147">
                  <c:v>43064</c:v>
                </c:pt>
                <c:pt idx="148">
                  <c:v>43065</c:v>
                </c:pt>
                <c:pt idx="149">
                  <c:v>43066</c:v>
                </c:pt>
                <c:pt idx="150">
                  <c:v>43067</c:v>
                </c:pt>
                <c:pt idx="151">
                  <c:v>43068</c:v>
                </c:pt>
                <c:pt idx="152">
                  <c:v>43069</c:v>
                </c:pt>
                <c:pt idx="153">
                  <c:v>43070</c:v>
                </c:pt>
                <c:pt idx="154">
                  <c:v>43071</c:v>
                </c:pt>
                <c:pt idx="155">
                  <c:v>43072</c:v>
                </c:pt>
                <c:pt idx="156">
                  <c:v>43073</c:v>
                </c:pt>
                <c:pt idx="157">
                  <c:v>43074</c:v>
                </c:pt>
                <c:pt idx="158">
                  <c:v>43075</c:v>
                </c:pt>
                <c:pt idx="159">
                  <c:v>43076</c:v>
                </c:pt>
                <c:pt idx="160">
                  <c:v>43077</c:v>
                </c:pt>
                <c:pt idx="161">
                  <c:v>43078</c:v>
                </c:pt>
                <c:pt idx="162">
                  <c:v>43079</c:v>
                </c:pt>
                <c:pt idx="163">
                  <c:v>43080</c:v>
                </c:pt>
                <c:pt idx="164">
                  <c:v>43081</c:v>
                </c:pt>
                <c:pt idx="165">
                  <c:v>43082</c:v>
                </c:pt>
                <c:pt idx="166">
                  <c:v>43083</c:v>
                </c:pt>
                <c:pt idx="167">
                  <c:v>43084</c:v>
                </c:pt>
                <c:pt idx="168">
                  <c:v>43085</c:v>
                </c:pt>
                <c:pt idx="169">
                  <c:v>43086</c:v>
                </c:pt>
                <c:pt idx="170">
                  <c:v>43087</c:v>
                </c:pt>
                <c:pt idx="171">
                  <c:v>43088</c:v>
                </c:pt>
                <c:pt idx="172">
                  <c:v>43089</c:v>
                </c:pt>
                <c:pt idx="173">
                  <c:v>43090</c:v>
                </c:pt>
                <c:pt idx="174">
                  <c:v>43091</c:v>
                </c:pt>
                <c:pt idx="175">
                  <c:v>43092</c:v>
                </c:pt>
                <c:pt idx="176">
                  <c:v>43093</c:v>
                </c:pt>
                <c:pt idx="177">
                  <c:v>43094</c:v>
                </c:pt>
                <c:pt idx="178">
                  <c:v>43095</c:v>
                </c:pt>
                <c:pt idx="179">
                  <c:v>43096</c:v>
                </c:pt>
                <c:pt idx="180">
                  <c:v>43097</c:v>
                </c:pt>
                <c:pt idx="181">
                  <c:v>43098</c:v>
                </c:pt>
                <c:pt idx="182">
                  <c:v>43099</c:v>
                </c:pt>
                <c:pt idx="183">
                  <c:v>43100</c:v>
                </c:pt>
                <c:pt idx="184">
                  <c:v>43101</c:v>
                </c:pt>
                <c:pt idx="185">
                  <c:v>43102</c:v>
                </c:pt>
                <c:pt idx="186">
                  <c:v>43103</c:v>
                </c:pt>
                <c:pt idx="187">
                  <c:v>43104</c:v>
                </c:pt>
                <c:pt idx="188">
                  <c:v>43105</c:v>
                </c:pt>
                <c:pt idx="189">
                  <c:v>43106</c:v>
                </c:pt>
                <c:pt idx="190">
                  <c:v>43107</c:v>
                </c:pt>
                <c:pt idx="191">
                  <c:v>43108</c:v>
                </c:pt>
                <c:pt idx="192">
                  <c:v>43109</c:v>
                </c:pt>
                <c:pt idx="193">
                  <c:v>43110</c:v>
                </c:pt>
                <c:pt idx="194">
                  <c:v>43111</c:v>
                </c:pt>
                <c:pt idx="195">
                  <c:v>43112</c:v>
                </c:pt>
                <c:pt idx="196">
                  <c:v>43113</c:v>
                </c:pt>
                <c:pt idx="197">
                  <c:v>43114</c:v>
                </c:pt>
                <c:pt idx="198">
                  <c:v>43115</c:v>
                </c:pt>
                <c:pt idx="199">
                  <c:v>43116</c:v>
                </c:pt>
                <c:pt idx="200">
                  <c:v>43117</c:v>
                </c:pt>
                <c:pt idx="201">
                  <c:v>43118</c:v>
                </c:pt>
                <c:pt idx="202">
                  <c:v>43119</c:v>
                </c:pt>
                <c:pt idx="203">
                  <c:v>43120</c:v>
                </c:pt>
                <c:pt idx="204">
                  <c:v>43121</c:v>
                </c:pt>
                <c:pt idx="205">
                  <c:v>43122</c:v>
                </c:pt>
                <c:pt idx="206">
                  <c:v>43123</c:v>
                </c:pt>
                <c:pt idx="207">
                  <c:v>43124</c:v>
                </c:pt>
                <c:pt idx="208">
                  <c:v>43125</c:v>
                </c:pt>
                <c:pt idx="209">
                  <c:v>43126</c:v>
                </c:pt>
                <c:pt idx="210">
                  <c:v>43127</c:v>
                </c:pt>
                <c:pt idx="211">
                  <c:v>43128</c:v>
                </c:pt>
                <c:pt idx="212">
                  <c:v>43129</c:v>
                </c:pt>
                <c:pt idx="213">
                  <c:v>43130</c:v>
                </c:pt>
                <c:pt idx="214">
                  <c:v>43131</c:v>
                </c:pt>
                <c:pt idx="215">
                  <c:v>43132</c:v>
                </c:pt>
                <c:pt idx="216">
                  <c:v>43133</c:v>
                </c:pt>
                <c:pt idx="217">
                  <c:v>43134</c:v>
                </c:pt>
                <c:pt idx="218">
                  <c:v>43135</c:v>
                </c:pt>
                <c:pt idx="219">
                  <c:v>43136</c:v>
                </c:pt>
                <c:pt idx="220">
                  <c:v>43137</c:v>
                </c:pt>
                <c:pt idx="221">
                  <c:v>43138</c:v>
                </c:pt>
                <c:pt idx="222">
                  <c:v>43139</c:v>
                </c:pt>
                <c:pt idx="223">
                  <c:v>43140</c:v>
                </c:pt>
                <c:pt idx="224">
                  <c:v>43141</c:v>
                </c:pt>
                <c:pt idx="225">
                  <c:v>43142</c:v>
                </c:pt>
                <c:pt idx="226">
                  <c:v>43143</c:v>
                </c:pt>
                <c:pt idx="227">
                  <c:v>43144</c:v>
                </c:pt>
                <c:pt idx="228">
                  <c:v>43145</c:v>
                </c:pt>
                <c:pt idx="229">
                  <c:v>43146</c:v>
                </c:pt>
                <c:pt idx="230">
                  <c:v>43147</c:v>
                </c:pt>
                <c:pt idx="231">
                  <c:v>43148</c:v>
                </c:pt>
                <c:pt idx="232">
                  <c:v>43149</c:v>
                </c:pt>
                <c:pt idx="233">
                  <c:v>43150</c:v>
                </c:pt>
                <c:pt idx="234">
                  <c:v>43151</c:v>
                </c:pt>
                <c:pt idx="235">
                  <c:v>43152</c:v>
                </c:pt>
                <c:pt idx="236">
                  <c:v>43153</c:v>
                </c:pt>
                <c:pt idx="237">
                  <c:v>43154</c:v>
                </c:pt>
                <c:pt idx="238">
                  <c:v>43155</c:v>
                </c:pt>
                <c:pt idx="239">
                  <c:v>43156</c:v>
                </c:pt>
                <c:pt idx="240">
                  <c:v>43157</c:v>
                </c:pt>
                <c:pt idx="241">
                  <c:v>43158</c:v>
                </c:pt>
                <c:pt idx="242">
                  <c:v>43159</c:v>
                </c:pt>
                <c:pt idx="243">
                  <c:v>43160</c:v>
                </c:pt>
                <c:pt idx="244">
                  <c:v>43161</c:v>
                </c:pt>
                <c:pt idx="245">
                  <c:v>43162</c:v>
                </c:pt>
                <c:pt idx="246">
                  <c:v>43163</c:v>
                </c:pt>
                <c:pt idx="247">
                  <c:v>43164</c:v>
                </c:pt>
                <c:pt idx="248">
                  <c:v>43165</c:v>
                </c:pt>
                <c:pt idx="249">
                  <c:v>43166</c:v>
                </c:pt>
                <c:pt idx="250">
                  <c:v>43167</c:v>
                </c:pt>
                <c:pt idx="251">
                  <c:v>43168</c:v>
                </c:pt>
                <c:pt idx="252">
                  <c:v>43169</c:v>
                </c:pt>
                <c:pt idx="253">
                  <c:v>43170</c:v>
                </c:pt>
                <c:pt idx="254">
                  <c:v>43171</c:v>
                </c:pt>
                <c:pt idx="255">
                  <c:v>43172</c:v>
                </c:pt>
                <c:pt idx="256">
                  <c:v>43173</c:v>
                </c:pt>
                <c:pt idx="257">
                  <c:v>43174</c:v>
                </c:pt>
                <c:pt idx="258">
                  <c:v>43175</c:v>
                </c:pt>
                <c:pt idx="259">
                  <c:v>43176</c:v>
                </c:pt>
                <c:pt idx="260">
                  <c:v>43177</c:v>
                </c:pt>
                <c:pt idx="261">
                  <c:v>43178</c:v>
                </c:pt>
                <c:pt idx="262">
                  <c:v>43179</c:v>
                </c:pt>
                <c:pt idx="263">
                  <c:v>43180</c:v>
                </c:pt>
                <c:pt idx="264">
                  <c:v>43181</c:v>
                </c:pt>
                <c:pt idx="265">
                  <c:v>43182</c:v>
                </c:pt>
                <c:pt idx="266">
                  <c:v>43183</c:v>
                </c:pt>
                <c:pt idx="267">
                  <c:v>43184</c:v>
                </c:pt>
                <c:pt idx="268">
                  <c:v>43185</c:v>
                </c:pt>
                <c:pt idx="269">
                  <c:v>43186</c:v>
                </c:pt>
                <c:pt idx="270">
                  <c:v>43187</c:v>
                </c:pt>
                <c:pt idx="271">
                  <c:v>43188</c:v>
                </c:pt>
                <c:pt idx="272">
                  <c:v>43189</c:v>
                </c:pt>
                <c:pt idx="273">
                  <c:v>43190</c:v>
                </c:pt>
                <c:pt idx="274">
                  <c:v>43191</c:v>
                </c:pt>
                <c:pt idx="275">
                  <c:v>43192</c:v>
                </c:pt>
                <c:pt idx="276">
                  <c:v>43193</c:v>
                </c:pt>
                <c:pt idx="277">
                  <c:v>43194</c:v>
                </c:pt>
                <c:pt idx="278">
                  <c:v>43195</c:v>
                </c:pt>
                <c:pt idx="279">
                  <c:v>43196</c:v>
                </c:pt>
                <c:pt idx="280">
                  <c:v>43197</c:v>
                </c:pt>
                <c:pt idx="281">
                  <c:v>43198</c:v>
                </c:pt>
                <c:pt idx="282">
                  <c:v>43199</c:v>
                </c:pt>
                <c:pt idx="283">
                  <c:v>43200</c:v>
                </c:pt>
                <c:pt idx="284">
                  <c:v>43201</c:v>
                </c:pt>
                <c:pt idx="285">
                  <c:v>43202</c:v>
                </c:pt>
                <c:pt idx="286">
                  <c:v>43203</c:v>
                </c:pt>
                <c:pt idx="287">
                  <c:v>43204</c:v>
                </c:pt>
                <c:pt idx="288">
                  <c:v>43205</c:v>
                </c:pt>
                <c:pt idx="289">
                  <c:v>43206</c:v>
                </c:pt>
                <c:pt idx="290">
                  <c:v>43207</c:v>
                </c:pt>
                <c:pt idx="291">
                  <c:v>43208</c:v>
                </c:pt>
                <c:pt idx="292">
                  <c:v>43209</c:v>
                </c:pt>
                <c:pt idx="293">
                  <c:v>43210</c:v>
                </c:pt>
                <c:pt idx="294">
                  <c:v>43211</c:v>
                </c:pt>
                <c:pt idx="295">
                  <c:v>43212</c:v>
                </c:pt>
                <c:pt idx="296">
                  <c:v>43213</c:v>
                </c:pt>
                <c:pt idx="297">
                  <c:v>43214</c:v>
                </c:pt>
                <c:pt idx="298">
                  <c:v>43215</c:v>
                </c:pt>
                <c:pt idx="299">
                  <c:v>43216</c:v>
                </c:pt>
                <c:pt idx="300">
                  <c:v>43217</c:v>
                </c:pt>
                <c:pt idx="301">
                  <c:v>43218</c:v>
                </c:pt>
                <c:pt idx="302">
                  <c:v>43219</c:v>
                </c:pt>
                <c:pt idx="303">
                  <c:v>43220</c:v>
                </c:pt>
                <c:pt idx="304">
                  <c:v>43221</c:v>
                </c:pt>
                <c:pt idx="305">
                  <c:v>43222</c:v>
                </c:pt>
                <c:pt idx="306">
                  <c:v>43223</c:v>
                </c:pt>
                <c:pt idx="307">
                  <c:v>43224</c:v>
                </c:pt>
                <c:pt idx="308">
                  <c:v>43225</c:v>
                </c:pt>
                <c:pt idx="309">
                  <c:v>43226</c:v>
                </c:pt>
                <c:pt idx="310">
                  <c:v>43227</c:v>
                </c:pt>
                <c:pt idx="311">
                  <c:v>43228</c:v>
                </c:pt>
                <c:pt idx="312">
                  <c:v>43229</c:v>
                </c:pt>
                <c:pt idx="313">
                  <c:v>43230</c:v>
                </c:pt>
                <c:pt idx="314">
                  <c:v>43231</c:v>
                </c:pt>
                <c:pt idx="315">
                  <c:v>43232</c:v>
                </c:pt>
                <c:pt idx="316">
                  <c:v>43233</c:v>
                </c:pt>
                <c:pt idx="317">
                  <c:v>43234</c:v>
                </c:pt>
                <c:pt idx="318">
                  <c:v>43235</c:v>
                </c:pt>
                <c:pt idx="319">
                  <c:v>43236</c:v>
                </c:pt>
                <c:pt idx="320">
                  <c:v>43237</c:v>
                </c:pt>
                <c:pt idx="321">
                  <c:v>43238</c:v>
                </c:pt>
                <c:pt idx="322">
                  <c:v>43239</c:v>
                </c:pt>
                <c:pt idx="323">
                  <c:v>43240</c:v>
                </c:pt>
                <c:pt idx="324">
                  <c:v>43241</c:v>
                </c:pt>
                <c:pt idx="325">
                  <c:v>43242</c:v>
                </c:pt>
                <c:pt idx="326">
                  <c:v>43243</c:v>
                </c:pt>
                <c:pt idx="327">
                  <c:v>43244</c:v>
                </c:pt>
                <c:pt idx="328">
                  <c:v>43245</c:v>
                </c:pt>
                <c:pt idx="329">
                  <c:v>43246</c:v>
                </c:pt>
                <c:pt idx="330">
                  <c:v>43247</c:v>
                </c:pt>
                <c:pt idx="331">
                  <c:v>43248</c:v>
                </c:pt>
                <c:pt idx="332">
                  <c:v>43249</c:v>
                </c:pt>
                <c:pt idx="333">
                  <c:v>43250</c:v>
                </c:pt>
                <c:pt idx="334">
                  <c:v>43251</c:v>
                </c:pt>
                <c:pt idx="335">
                  <c:v>43252</c:v>
                </c:pt>
                <c:pt idx="336">
                  <c:v>43253</c:v>
                </c:pt>
                <c:pt idx="337">
                  <c:v>43254</c:v>
                </c:pt>
                <c:pt idx="338">
                  <c:v>43255</c:v>
                </c:pt>
                <c:pt idx="339">
                  <c:v>43256</c:v>
                </c:pt>
                <c:pt idx="340">
                  <c:v>43257</c:v>
                </c:pt>
                <c:pt idx="341">
                  <c:v>43258</c:v>
                </c:pt>
                <c:pt idx="342">
                  <c:v>43259</c:v>
                </c:pt>
                <c:pt idx="343">
                  <c:v>43260</c:v>
                </c:pt>
                <c:pt idx="344">
                  <c:v>43261</c:v>
                </c:pt>
                <c:pt idx="345">
                  <c:v>43262</c:v>
                </c:pt>
                <c:pt idx="346">
                  <c:v>43263</c:v>
                </c:pt>
                <c:pt idx="347">
                  <c:v>43264</c:v>
                </c:pt>
                <c:pt idx="348">
                  <c:v>43265</c:v>
                </c:pt>
                <c:pt idx="349">
                  <c:v>43266</c:v>
                </c:pt>
                <c:pt idx="350">
                  <c:v>43267</c:v>
                </c:pt>
                <c:pt idx="351">
                  <c:v>43268</c:v>
                </c:pt>
                <c:pt idx="352">
                  <c:v>43269</c:v>
                </c:pt>
                <c:pt idx="353">
                  <c:v>43270</c:v>
                </c:pt>
                <c:pt idx="354">
                  <c:v>43271</c:v>
                </c:pt>
                <c:pt idx="355">
                  <c:v>43272</c:v>
                </c:pt>
                <c:pt idx="356">
                  <c:v>43273</c:v>
                </c:pt>
                <c:pt idx="357">
                  <c:v>43274</c:v>
                </c:pt>
                <c:pt idx="358">
                  <c:v>43275</c:v>
                </c:pt>
                <c:pt idx="359">
                  <c:v>43276</c:v>
                </c:pt>
                <c:pt idx="360">
                  <c:v>43277</c:v>
                </c:pt>
                <c:pt idx="361">
                  <c:v>43278</c:v>
                </c:pt>
                <c:pt idx="362">
                  <c:v>43279</c:v>
                </c:pt>
                <c:pt idx="363">
                  <c:v>43280</c:v>
                </c:pt>
                <c:pt idx="364">
                  <c:v>43281</c:v>
                </c:pt>
              </c:numCache>
            </c:numRef>
          </c:cat>
          <c:val>
            <c:numRef>
              <c:f>Scaling!$AX$3:$AX$367</c:f>
              <c:numCache>
                <c:formatCode>0.0</c:formatCode>
                <c:ptCount val="365"/>
                <c:pt idx="0">
                  <c:v>143.48560191095882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21.692142633072287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105.66563521379945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56.394201694800444</c:v>
                </c:pt>
                <c:pt idx="26">
                  <c:v>0</c:v>
                </c:pt>
                <c:pt idx="27">
                  <c:v>144.92634905495822</c:v>
                </c:pt>
                <c:pt idx="28">
                  <c:v>175.68536050011366</c:v>
                </c:pt>
                <c:pt idx="29">
                  <c:v>0</c:v>
                </c:pt>
                <c:pt idx="30">
                  <c:v>0</c:v>
                </c:pt>
                <c:pt idx="31">
                  <c:v>372.25245172856927</c:v>
                </c:pt>
                <c:pt idx="32">
                  <c:v>226.16543993810214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167.65804978052364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25.257358308039159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142.36648229979571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1291.6892106730502</c:v>
                </c:pt>
                <c:pt idx="64">
                  <c:v>49.813805067599773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34.989651235589413</c:v>
                </c:pt>
                <c:pt idx="74">
                  <c:v>16.734723969489757</c:v>
                </c:pt>
                <c:pt idx="75">
                  <c:v>0</c:v>
                </c:pt>
                <c:pt idx="76">
                  <c:v>0</c:v>
                </c:pt>
                <c:pt idx="77">
                  <c:v>117.32978955154144</c:v>
                </c:pt>
                <c:pt idx="78">
                  <c:v>123.66440139048156</c:v>
                </c:pt>
                <c:pt idx="79">
                  <c:v>76.369803608072189</c:v>
                </c:pt>
                <c:pt idx="80">
                  <c:v>14.971651625216314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15.962278170688775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10.62005366932758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109.36091919147621</c:v>
                </c:pt>
                <c:pt idx="99">
                  <c:v>67.494217191098699</c:v>
                </c:pt>
                <c:pt idx="100">
                  <c:v>192.89466693596248</c:v>
                </c:pt>
                <c:pt idx="101">
                  <c:v>78.667553421677994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3.6836204985563237</c:v>
                </c:pt>
                <c:pt idx="106">
                  <c:v>25.856083007063923</c:v>
                </c:pt>
                <c:pt idx="107">
                  <c:v>10.499379198256301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139.92823188954375</c:v>
                </c:pt>
                <c:pt idx="115">
                  <c:v>139.57523001128024</c:v>
                </c:pt>
                <c:pt idx="116">
                  <c:v>60.928465692217685</c:v>
                </c:pt>
                <c:pt idx="117">
                  <c:v>143.80513082761118</c:v>
                </c:pt>
                <c:pt idx="118">
                  <c:v>31.221562815591874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47.878082221550578</c:v>
                </c:pt>
                <c:pt idx="163">
                  <c:v>2.6749854610617501</c:v>
                </c:pt>
                <c:pt idx="164">
                  <c:v>48.537815214109948</c:v>
                </c:pt>
                <c:pt idx="165">
                  <c:v>0</c:v>
                </c:pt>
                <c:pt idx="166">
                  <c:v>0</c:v>
                </c:pt>
                <c:pt idx="167">
                  <c:v>45.430508683280834</c:v>
                </c:pt>
                <c:pt idx="168">
                  <c:v>0</c:v>
                </c:pt>
                <c:pt idx="169">
                  <c:v>14.479923530731114</c:v>
                </c:pt>
                <c:pt idx="170">
                  <c:v>39.601043454883751</c:v>
                </c:pt>
                <c:pt idx="171">
                  <c:v>0</c:v>
                </c:pt>
                <c:pt idx="172">
                  <c:v>0</c:v>
                </c:pt>
                <c:pt idx="173">
                  <c:v>23.136208712159391</c:v>
                </c:pt>
                <c:pt idx="174">
                  <c:v>15.433966070774353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59.438238515012401</c:v>
                </c:pt>
                <c:pt idx="184">
                  <c:v>56.4456424155468</c:v>
                </c:pt>
                <c:pt idx="185">
                  <c:v>0</c:v>
                </c:pt>
                <c:pt idx="186">
                  <c:v>37.296681580171679</c:v>
                </c:pt>
                <c:pt idx="187">
                  <c:v>0</c:v>
                </c:pt>
                <c:pt idx="188">
                  <c:v>55.627175002443451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37.972787613518719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Scaling!$AY$2</c:f>
              <c:strCache>
                <c:ptCount val="1"/>
                <c:pt idx="0">
                  <c:v>Bndcrk flow (ML/day)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Scaling!$AV$3:$AV$367</c:f>
              <c:numCache>
                <c:formatCode>m/d/yyyy</c:formatCode>
                <c:ptCount val="365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  <c:pt idx="9">
                  <c:v>42926</c:v>
                </c:pt>
                <c:pt idx="10">
                  <c:v>42927</c:v>
                </c:pt>
                <c:pt idx="11">
                  <c:v>42928</c:v>
                </c:pt>
                <c:pt idx="12">
                  <c:v>42929</c:v>
                </c:pt>
                <c:pt idx="13">
                  <c:v>42930</c:v>
                </c:pt>
                <c:pt idx="14">
                  <c:v>42931</c:v>
                </c:pt>
                <c:pt idx="15">
                  <c:v>42932</c:v>
                </c:pt>
                <c:pt idx="16">
                  <c:v>42933</c:v>
                </c:pt>
                <c:pt idx="17">
                  <c:v>42934</c:v>
                </c:pt>
                <c:pt idx="18">
                  <c:v>42935</c:v>
                </c:pt>
                <c:pt idx="19">
                  <c:v>42936</c:v>
                </c:pt>
                <c:pt idx="20">
                  <c:v>42937</c:v>
                </c:pt>
                <c:pt idx="21">
                  <c:v>42938</c:v>
                </c:pt>
                <c:pt idx="22">
                  <c:v>42939</c:v>
                </c:pt>
                <c:pt idx="23">
                  <c:v>42940</c:v>
                </c:pt>
                <c:pt idx="24">
                  <c:v>42941</c:v>
                </c:pt>
                <c:pt idx="25">
                  <c:v>42942</c:v>
                </c:pt>
                <c:pt idx="26">
                  <c:v>42943</c:v>
                </c:pt>
                <c:pt idx="27">
                  <c:v>42944</c:v>
                </c:pt>
                <c:pt idx="28">
                  <c:v>42945</c:v>
                </c:pt>
                <c:pt idx="29">
                  <c:v>42946</c:v>
                </c:pt>
                <c:pt idx="30">
                  <c:v>42947</c:v>
                </c:pt>
                <c:pt idx="31">
                  <c:v>42948</c:v>
                </c:pt>
                <c:pt idx="32">
                  <c:v>42949</c:v>
                </c:pt>
                <c:pt idx="33">
                  <c:v>42950</c:v>
                </c:pt>
                <c:pt idx="34">
                  <c:v>42951</c:v>
                </c:pt>
                <c:pt idx="35">
                  <c:v>42952</c:v>
                </c:pt>
                <c:pt idx="36">
                  <c:v>42953</c:v>
                </c:pt>
                <c:pt idx="37">
                  <c:v>42954</c:v>
                </c:pt>
                <c:pt idx="38">
                  <c:v>42955</c:v>
                </c:pt>
                <c:pt idx="39">
                  <c:v>42956</c:v>
                </c:pt>
                <c:pt idx="40">
                  <c:v>42957</c:v>
                </c:pt>
                <c:pt idx="41">
                  <c:v>42958</c:v>
                </c:pt>
                <c:pt idx="42">
                  <c:v>42959</c:v>
                </c:pt>
                <c:pt idx="43">
                  <c:v>42960</c:v>
                </c:pt>
                <c:pt idx="44">
                  <c:v>42961</c:v>
                </c:pt>
                <c:pt idx="45">
                  <c:v>42962</c:v>
                </c:pt>
                <c:pt idx="46">
                  <c:v>42963</c:v>
                </c:pt>
                <c:pt idx="47">
                  <c:v>42964</c:v>
                </c:pt>
                <c:pt idx="48">
                  <c:v>42965</c:v>
                </c:pt>
                <c:pt idx="49">
                  <c:v>42966</c:v>
                </c:pt>
                <c:pt idx="50">
                  <c:v>42967</c:v>
                </c:pt>
                <c:pt idx="51">
                  <c:v>42968</c:v>
                </c:pt>
                <c:pt idx="52">
                  <c:v>42969</c:v>
                </c:pt>
                <c:pt idx="53">
                  <c:v>42970</c:v>
                </c:pt>
                <c:pt idx="54">
                  <c:v>42971</c:v>
                </c:pt>
                <c:pt idx="55">
                  <c:v>42972</c:v>
                </c:pt>
                <c:pt idx="56">
                  <c:v>42973</c:v>
                </c:pt>
                <c:pt idx="57">
                  <c:v>42974</c:v>
                </c:pt>
                <c:pt idx="58">
                  <c:v>42975</c:v>
                </c:pt>
                <c:pt idx="59">
                  <c:v>42976</c:v>
                </c:pt>
                <c:pt idx="60">
                  <c:v>42977</c:v>
                </c:pt>
                <c:pt idx="61">
                  <c:v>42978</c:v>
                </c:pt>
                <c:pt idx="62">
                  <c:v>42979</c:v>
                </c:pt>
                <c:pt idx="63">
                  <c:v>42980</c:v>
                </c:pt>
                <c:pt idx="64">
                  <c:v>42981</c:v>
                </c:pt>
                <c:pt idx="65">
                  <c:v>42982</c:v>
                </c:pt>
                <c:pt idx="66">
                  <c:v>42983</c:v>
                </c:pt>
                <c:pt idx="67">
                  <c:v>42984</c:v>
                </c:pt>
                <c:pt idx="68">
                  <c:v>42985</c:v>
                </c:pt>
                <c:pt idx="69">
                  <c:v>42986</c:v>
                </c:pt>
                <c:pt idx="70">
                  <c:v>42987</c:v>
                </c:pt>
                <c:pt idx="71">
                  <c:v>42988</c:v>
                </c:pt>
                <c:pt idx="72">
                  <c:v>42989</c:v>
                </c:pt>
                <c:pt idx="73">
                  <c:v>42990</c:v>
                </c:pt>
                <c:pt idx="74">
                  <c:v>42991</c:v>
                </c:pt>
                <c:pt idx="75">
                  <c:v>42992</c:v>
                </c:pt>
                <c:pt idx="76">
                  <c:v>42993</c:v>
                </c:pt>
                <c:pt idx="77">
                  <c:v>42994</c:v>
                </c:pt>
                <c:pt idx="78">
                  <c:v>42995</c:v>
                </c:pt>
                <c:pt idx="79">
                  <c:v>42996</c:v>
                </c:pt>
                <c:pt idx="80">
                  <c:v>42997</c:v>
                </c:pt>
                <c:pt idx="81">
                  <c:v>42998</c:v>
                </c:pt>
                <c:pt idx="82">
                  <c:v>42999</c:v>
                </c:pt>
                <c:pt idx="83">
                  <c:v>43000</c:v>
                </c:pt>
                <c:pt idx="84">
                  <c:v>43001</c:v>
                </c:pt>
                <c:pt idx="85">
                  <c:v>43002</c:v>
                </c:pt>
                <c:pt idx="86">
                  <c:v>43003</c:v>
                </c:pt>
                <c:pt idx="87">
                  <c:v>43004</c:v>
                </c:pt>
                <c:pt idx="88">
                  <c:v>43005</c:v>
                </c:pt>
                <c:pt idx="89">
                  <c:v>43006</c:v>
                </c:pt>
                <c:pt idx="90">
                  <c:v>43007</c:v>
                </c:pt>
                <c:pt idx="91">
                  <c:v>43008</c:v>
                </c:pt>
                <c:pt idx="92">
                  <c:v>43009</c:v>
                </c:pt>
                <c:pt idx="93">
                  <c:v>43010</c:v>
                </c:pt>
                <c:pt idx="94">
                  <c:v>43011</c:v>
                </c:pt>
                <c:pt idx="95">
                  <c:v>43012</c:v>
                </c:pt>
                <c:pt idx="96">
                  <c:v>43013</c:v>
                </c:pt>
                <c:pt idx="97">
                  <c:v>43014</c:v>
                </c:pt>
                <c:pt idx="98">
                  <c:v>43015</c:v>
                </c:pt>
                <c:pt idx="99">
                  <c:v>43016</c:v>
                </c:pt>
                <c:pt idx="100">
                  <c:v>43017</c:v>
                </c:pt>
                <c:pt idx="101">
                  <c:v>43018</c:v>
                </c:pt>
                <c:pt idx="102">
                  <c:v>43019</c:v>
                </c:pt>
                <c:pt idx="103">
                  <c:v>43020</c:v>
                </c:pt>
                <c:pt idx="104">
                  <c:v>43021</c:v>
                </c:pt>
                <c:pt idx="105">
                  <c:v>43022</c:v>
                </c:pt>
                <c:pt idx="106">
                  <c:v>43023</c:v>
                </c:pt>
                <c:pt idx="107">
                  <c:v>43024</c:v>
                </c:pt>
                <c:pt idx="108">
                  <c:v>43025</c:v>
                </c:pt>
                <c:pt idx="109">
                  <c:v>43026</c:v>
                </c:pt>
                <c:pt idx="110">
                  <c:v>43027</c:v>
                </c:pt>
                <c:pt idx="111">
                  <c:v>43028</c:v>
                </c:pt>
                <c:pt idx="112">
                  <c:v>43029</c:v>
                </c:pt>
                <c:pt idx="113">
                  <c:v>43030</c:v>
                </c:pt>
                <c:pt idx="114">
                  <c:v>43031</c:v>
                </c:pt>
                <c:pt idx="115">
                  <c:v>43032</c:v>
                </c:pt>
                <c:pt idx="116">
                  <c:v>43033</c:v>
                </c:pt>
                <c:pt idx="117">
                  <c:v>43034</c:v>
                </c:pt>
                <c:pt idx="118">
                  <c:v>43035</c:v>
                </c:pt>
                <c:pt idx="119">
                  <c:v>43036</c:v>
                </c:pt>
                <c:pt idx="120">
                  <c:v>43037</c:v>
                </c:pt>
                <c:pt idx="121">
                  <c:v>43038</c:v>
                </c:pt>
                <c:pt idx="122">
                  <c:v>43039</c:v>
                </c:pt>
                <c:pt idx="123">
                  <c:v>43040</c:v>
                </c:pt>
                <c:pt idx="124">
                  <c:v>43041</c:v>
                </c:pt>
                <c:pt idx="125">
                  <c:v>43042</c:v>
                </c:pt>
                <c:pt idx="126">
                  <c:v>43043</c:v>
                </c:pt>
                <c:pt idx="127">
                  <c:v>43044</c:v>
                </c:pt>
                <c:pt idx="128">
                  <c:v>43045</c:v>
                </c:pt>
                <c:pt idx="129">
                  <c:v>43046</c:v>
                </c:pt>
                <c:pt idx="130">
                  <c:v>43047</c:v>
                </c:pt>
                <c:pt idx="131">
                  <c:v>43048</c:v>
                </c:pt>
                <c:pt idx="132">
                  <c:v>43049</c:v>
                </c:pt>
                <c:pt idx="133">
                  <c:v>43050</c:v>
                </c:pt>
                <c:pt idx="134">
                  <c:v>43051</c:v>
                </c:pt>
                <c:pt idx="135">
                  <c:v>43052</c:v>
                </c:pt>
                <c:pt idx="136">
                  <c:v>43053</c:v>
                </c:pt>
                <c:pt idx="137">
                  <c:v>43054</c:v>
                </c:pt>
                <c:pt idx="138">
                  <c:v>43055</c:v>
                </c:pt>
                <c:pt idx="139">
                  <c:v>43056</c:v>
                </c:pt>
                <c:pt idx="140">
                  <c:v>43057</c:v>
                </c:pt>
                <c:pt idx="141">
                  <c:v>43058</c:v>
                </c:pt>
                <c:pt idx="142">
                  <c:v>43059</c:v>
                </c:pt>
                <c:pt idx="143">
                  <c:v>43060</c:v>
                </c:pt>
                <c:pt idx="144">
                  <c:v>43061</c:v>
                </c:pt>
                <c:pt idx="145">
                  <c:v>43062</c:v>
                </c:pt>
                <c:pt idx="146">
                  <c:v>43063</c:v>
                </c:pt>
                <c:pt idx="147">
                  <c:v>43064</c:v>
                </c:pt>
                <c:pt idx="148">
                  <c:v>43065</c:v>
                </c:pt>
                <c:pt idx="149">
                  <c:v>43066</c:v>
                </c:pt>
                <c:pt idx="150">
                  <c:v>43067</c:v>
                </c:pt>
                <c:pt idx="151">
                  <c:v>43068</c:v>
                </c:pt>
                <c:pt idx="152">
                  <c:v>43069</c:v>
                </c:pt>
                <c:pt idx="153">
                  <c:v>43070</c:v>
                </c:pt>
                <c:pt idx="154">
                  <c:v>43071</c:v>
                </c:pt>
                <c:pt idx="155">
                  <c:v>43072</c:v>
                </c:pt>
                <c:pt idx="156">
                  <c:v>43073</c:v>
                </c:pt>
                <c:pt idx="157">
                  <c:v>43074</c:v>
                </c:pt>
                <c:pt idx="158">
                  <c:v>43075</c:v>
                </c:pt>
                <c:pt idx="159">
                  <c:v>43076</c:v>
                </c:pt>
                <c:pt idx="160">
                  <c:v>43077</c:v>
                </c:pt>
                <c:pt idx="161">
                  <c:v>43078</c:v>
                </c:pt>
                <c:pt idx="162">
                  <c:v>43079</c:v>
                </c:pt>
                <c:pt idx="163">
                  <c:v>43080</c:v>
                </c:pt>
                <c:pt idx="164">
                  <c:v>43081</c:v>
                </c:pt>
                <c:pt idx="165">
                  <c:v>43082</c:v>
                </c:pt>
                <c:pt idx="166">
                  <c:v>43083</c:v>
                </c:pt>
                <c:pt idx="167">
                  <c:v>43084</c:v>
                </c:pt>
                <c:pt idx="168">
                  <c:v>43085</c:v>
                </c:pt>
                <c:pt idx="169">
                  <c:v>43086</c:v>
                </c:pt>
                <c:pt idx="170">
                  <c:v>43087</c:v>
                </c:pt>
                <c:pt idx="171">
                  <c:v>43088</c:v>
                </c:pt>
                <c:pt idx="172">
                  <c:v>43089</c:v>
                </c:pt>
                <c:pt idx="173">
                  <c:v>43090</c:v>
                </c:pt>
                <c:pt idx="174">
                  <c:v>43091</c:v>
                </c:pt>
                <c:pt idx="175">
                  <c:v>43092</c:v>
                </c:pt>
                <c:pt idx="176">
                  <c:v>43093</c:v>
                </c:pt>
                <c:pt idx="177">
                  <c:v>43094</c:v>
                </c:pt>
                <c:pt idx="178">
                  <c:v>43095</c:v>
                </c:pt>
                <c:pt idx="179">
                  <c:v>43096</c:v>
                </c:pt>
                <c:pt idx="180">
                  <c:v>43097</c:v>
                </c:pt>
                <c:pt idx="181">
                  <c:v>43098</c:v>
                </c:pt>
                <c:pt idx="182">
                  <c:v>43099</c:v>
                </c:pt>
                <c:pt idx="183">
                  <c:v>43100</c:v>
                </c:pt>
                <c:pt idx="184">
                  <c:v>43101</c:v>
                </c:pt>
                <c:pt idx="185">
                  <c:v>43102</c:v>
                </c:pt>
                <c:pt idx="186">
                  <c:v>43103</c:v>
                </c:pt>
                <c:pt idx="187">
                  <c:v>43104</c:v>
                </c:pt>
                <c:pt idx="188">
                  <c:v>43105</c:v>
                </c:pt>
                <c:pt idx="189">
                  <c:v>43106</c:v>
                </c:pt>
                <c:pt idx="190">
                  <c:v>43107</c:v>
                </c:pt>
                <c:pt idx="191">
                  <c:v>43108</c:v>
                </c:pt>
                <c:pt idx="192">
                  <c:v>43109</c:v>
                </c:pt>
                <c:pt idx="193">
                  <c:v>43110</c:v>
                </c:pt>
                <c:pt idx="194">
                  <c:v>43111</c:v>
                </c:pt>
                <c:pt idx="195">
                  <c:v>43112</c:v>
                </c:pt>
                <c:pt idx="196">
                  <c:v>43113</c:v>
                </c:pt>
                <c:pt idx="197">
                  <c:v>43114</c:v>
                </c:pt>
                <c:pt idx="198">
                  <c:v>43115</c:v>
                </c:pt>
                <c:pt idx="199">
                  <c:v>43116</c:v>
                </c:pt>
                <c:pt idx="200">
                  <c:v>43117</c:v>
                </c:pt>
                <c:pt idx="201">
                  <c:v>43118</c:v>
                </c:pt>
                <c:pt idx="202">
                  <c:v>43119</c:v>
                </c:pt>
                <c:pt idx="203">
                  <c:v>43120</c:v>
                </c:pt>
                <c:pt idx="204">
                  <c:v>43121</c:v>
                </c:pt>
                <c:pt idx="205">
                  <c:v>43122</c:v>
                </c:pt>
                <c:pt idx="206">
                  <c:v>43123</c:v>
                </c:pt>
                <c:pt idx="207">
                  <c:v>43124</c:v>
                </c:pt>
                <c:pt idx="208">
                  <c:v>43125</c:v>
                </c:pt>
                <c:pt idx="209">
                  <c:v>43126</c:v>
                </c:pt>
                <c:pt idx="210">
                  <c:v>43127</c:v>
                </c:pt>
                <c:pt idx="211">
                  <c:v>43128</c:v>
                </c:pt>
                <c:pt idx="212">
                  <c:v>43129</c:v>
                </c:pt>
                <c:pt idx="213">
                  <c:v>43130</c:v>
                </c:pt>
                <c:pt idx="214">
                  <c:v>43131</c:v>
                </c:pt>
                <c:pt idx="215">
                  <c:v>43132</c:v>
                </c:pt>
                <c:pt idx="216">
                  <c:v>43133</c:v>
                </c:pt>
                <c:pt idx="217">
                  <c:v>43134</c:v>
                </c:pt>
                <c:pt idx="218">
                  <c:v>43135</c:v>
                </c:pt>
                <c:pt idx="219">
                  <c:v>43136</c:v>
                </c:pt>
                <c:pt idx="220">
                  <c:v>43137</c:v>
                </c:pt>
                <c:pt idx="221">
                  <c:v>43138</c:v>
                </c:pt>
                <c:pt idx="222">
                  <c:v>43139</c:v>
                </c:pt>
                <c:pt idx="223">
                  <c:v>43140</c:v>
                </c:pt>
                <c:pt idx="224">
                  <c:v>43141</c:v>
                </c:pt>
                <c:pt idx="225">
                  <c:v>43142</c:v>
                </c:pt>
                <c:pt idx="226">
                  <c:v>43143</c:v>
                </c:pt>
                <c:pt idx="227">
                  <c:v>43144</c:v>
                </c:pt>
                <c:pt idx="228">
                  <c:v>43145</c:v>
                </c:pt>
                <c:pt idx="229">
                  <c:v>43146</c:v>
                </c:pt>
                <c:pt idx="230">
                  <c:v>43147</c:v>
                </c:pt>
                <c:pt idx="231">
                  <c:v>43148</c:v>
                </c:pt>
                <c:pt idx="232">
                  <c:v>43149</c:v>
                </c:pt>
                <c:pt idx="233">
                  <c:v>43150</c:v>
                </c:pt>
                <c:pt idx="234">
                  <c:v>43151</c:v>
                </c:pt>
                <c:pt idx="235">
                  <c:v>43152</c:v>
                </c:pt>
                <c:pt idx="236">
                  <c:v>43153</c:v>
                </c:pt>
                <c:pt idx="237">
                  <c:v>43154</c:v>
                </c:pt>
                <c:pt idx="238">
                  <c:v>43155</c:v>
                </c:pt>
                <c:pt idx="239">
                  <c:v>43156</c:v>
                </c:pt>
                <c:pt idx="240">
                  <c:v>43157</c:v>
                </c:pt>
                <c:pt idx="241">
                  <c:v>43158</c:v>
                </c:pt>
                <c:pt idx="242">
                  <c:v>43159</c:v>
                </c:pt>
                <c:pt idx="243">
                  <c:v>43160</c:v>
                </c:pt>
                <c:pt idx="244">
                  <c:v>43161</c:v>
                </c:pt>
                <c:pt idx="245">
                  <c:v>43162</c:v>
                </c:pt>
                <c:pt idx="246">
                  <c:v>43163</c:v>
                </c:pt>
                <c:pt idx="247">
                  <c:v>43164</c:v>
                </c:pt>
                <c:pt idx="248">
                  <c:v>43165</c:v>
                </c:pt>
                <c:pt idx="249">
                  <c:v>43166</c:v>
                </c:pt>
                <c:pt idx="250">
                  <c:v>43167</c:v>
                </c:pt>
                <c:pt idx="251">
                  <c:v>43168</c:v>
                </c:pt>
                <c:pt idx="252">
                  <c:v>43169</c:v>
                </c:pt>
                <c:pt idx="253">
                  <c:v>43170</c:v>
                </c:pt>
                <c:pt idx="254">
                  <c:v>43171</c:v>
                </c:pt>
                <c:pt idx="255">
                  <c:v>43172</c:v>
                </c:pt>
                <c:pt idx="256">
                  <c:v>43173</c:v>
                </c:pt>
                <c:pt idx="257">
                  <c:v>43174</c:v>
                </c:pt>
                <c:pt idx="258">
                  <c:v>43175</c:v>
                </c:pt>
                <c:pt idx="259">
                  <c:v>43176</c:v>
                </c:pt>
                <c:pt idx="260">
                  <c:v>43177</c:v>
                </c:pt>
                <c:pt idx="261">
                  <c:v>43178</c:v>
                </c:pt>
                <c:pt idx="262">
                  <c:v>43179</c:v>
                </c:pt>
                <c:pt idx="263">
                  <c:v>43180</c:v>
                </c:pt>
                <c:pt idx="264">
                  <c:v>43181</c:v>
                </c:pt>
                <c:pt idx="265">
                  <c:v>43182</c:v>
                </c:pt>
                <c:pt idx="266">
                  <c:v>43183</c:v>
                </c:pt>
                <c:pt idx="267">
                  <c:v>43184</c:v>
                </c:pt>
                <c:pt idx="268">
                  <c:v>43185</c:v>
                </c:pt>
                <c:pt idx="269">
                  <c:v>43186</c:v>
                </c:pt>
                <c:pt idx="270">
                  <c:v>43187</c:v>
                </c:pt>
                <c:pt idx="271">
                  <c:v>43188</c:v>
                </c:pt>
                <c:pt idx="272">
                  <c:v>43189</c:v>
                </c:pt>
                <c:pt idx="273">
                  <c:v>43190</c:v>
                </c:pt>
                <c:pt idx="274">
                  <c:v>43191</c:v>
                </c:pt>
                <c:pt idx="275">
                  <c:v>43192</c:v>
                </c:pt>
                <c:pt idx="276">
                  <c:v>43193</c:v>
                </c:pt>
                <c:pt idx="277">
                  <c:v>43194</c:v>
                </c:pt>
                <c:pt idx="278">
                  <c:v>43195</c:v>
                </c:pt>
                <c:pt idx="279">
                  <c:v>43196</c:v>
                </c:pt>
                <c:pt idx="280">
                  <c:v>43197</c:v>
                </c:pt>
                <c:pt idx="281">
                  <c:v>43198</c:v>
                </c:pt>
                <c:pt idx="282">
                  <c:v>43199</c:v>
                </c:pt>
                <c:pt idx="283">
                  <c:v>43200</c:v>
                </c:pt>
                <c:pt idx="284">
                  <c:v>43201</c:v>
                </c:pt>
                <c:pt idx="285">
                  <c:v>43202</c:v>
                </c:pt>
                <c:pt idx="286">
                  <c:v>43203</c:v>
                </c:pt>
                <c:pt idx="287">
                  <c:v>43204</c:v>
                </c:pt>
                <c:pt idx="288">
                  <c:v>43205</c:v>
                </c:pt>
                <c:pt idx="289">
                  <c:v>43206</c:v>
                </c:pt>
                <c:pt idx="290">
                  <c:v>43207</c:v>
                </c:pt>
                <c:pt idx="291">
                  <c:v>43208</c:v>
                </c:pt>
                <c:pt idx="292">
                  <c:v>43209</c:v>
                </c:pt>
                <c:pt idx="293">
                  <c:v>43210</c:v>
                </c:pt>
                <c:pt idx="294">
                  <c:v>43211</c:v>
                </c:pt>
                <c:pt idx="295">
                  <c:v>43212</c:v>
                </c:pt>
                <c:pt idx="296">
                  <c:v>43213</c:v>
                </c:pt>
                <c:pt idx="297">
                  <c:v>43214</c:v>
                </c:pt>
                <c:pt idx="298">
                  <c:v>43215</c:v>
                </c:pt>
                <c:pt idx="299">
                  <c:v>43216</c:v>
                </c:pt>
                <c:pt idx="300">
                  <c:v>43217</c:v>
                </c:pt>
                <c:pt idx="301">
                  <c:v>43218</c:v>
                </c:pt>
                <c:pt idx="302">
                  <c:v>43219</c:v>
                </c:pt>
                <c:pt idx="303">
                  <c:v>43220</c:v>
                </c:pt>
                <c:pt idx="304">
                  <c:v>43221</c:v>
                </c:pt>
                <c:pt idx="305">
                  <c:v>43222</c:v>
                </c:pt>
                <c:pt idx="306">
                  <c:v>43223</c:v>
                </c:pt>
                <c:pt idx="307">
                  <c:v>43224</c:v>
                </c:pt>
                <c:pt idx="308">
                  <c:v>43225</c:v>
                </c:pt>
                <c:pt idx="309">
                  <c:v>43226</c:v>
                </c:pt>
                <c:pt idx="310">
                  <c:v>43227</c:v>
                </c:pt>
                <c:pt idx="311">
                  <c:v>43228</c:v>
                </c:pt>
                <c:pt idx="312">
                  <c:v>43229</c:v>
                </c:pt>
                <c:pt idx="313">
                  <c:v>43230</c:v>
                </c:pt>
                <c:pt idx="314">
                  <c:v>43231</c:v>
                </c:pt>
                <c:pt idx="315">
                  <c:v>43232</c:v>
                </c:pt>
                <c:pt idx="316">
                  <c:v>43233</c:v>
                </c:pt>
                <c:pt idx="317">
                  <c:v>43234</c:v>
                </c:pt>
                <c:pt idx="318">
                  <c:v>43235</c:v>
                </c:pt>
                <c:pt idx="319">
                  <c:v>43236</c:v>
                </c:pt>
                <c:pt idx="320">
                  <c:v>43237</c:v>
                </c:pt>
                <c:pt idx="321">
                  <c:v>43238</c:v>
                </c:pt>
                <c:pt idx="322">
                  <c:v>43239</c:v>
                </c:pt>
                <c:pt idx="323">
                  <c:v>43240</c:v>
                </c:pt>
                <c:pt idx="324">
                  <c:v>43241</c:v>
                </c:pt>
                <c:pt idx="325">
                  <c:v>43242</c:v>
                </c:pt>
                <c:pt idx="326">
                  <c:v>43243</c:v>
                </c:pt>
                <c:pt idx="327">
                  <c:v>43244</c:v>
                </c:pt>
                <c:pt idx="328">
                  <c:v>43245</c:v>
                </c:pt>
                <c:pt idx="329">
                  <c:v>43246</c:v>
                </c:pt>
                <c:pt idx="330">
                  <c:v>43247</c:v>
                </c:pt>
                <c:pt idx="331">
                  <c:v>43248</c:v>
                </c:pt>
                <c:pt idx="332">
                  <c:v>43249</c:v>
                </c:pt>
                <c:pt idx="333">
                  <c:v>43250</c:v>
                </c:pt>
                <c:pt idx="334">
                  <c:v>43251</c:v>
                </c:pt>
                <c:pt idx="335">
                  <c:v>43252</c:v>
                </c:pt>
                <c:pt idx="336">
                  <c:v>43253</c:v>
                </c:pt>
                <c:pt idx="337">
                  <c:v>43254</c:v>
                </c:pt>
                <c:pt idx="338">
                  <c:v>43255</c:v>
                </c:pt>
                <c:pt idx="339">
                  <c:v>43256</c:v>
                </c:pt>
                <c:pt idx="340">
                  <c:v>43257</c:v>
                </c:pt>
                <c:pt idx="341">
                  <c:v>43258</c:v>
                </c:pt>
                <c:pt idx="342">
                  <c:v>43259</c:v>
                </c:pt>
                <c:pt idx="343">
                  <c:v>43260</c:v>
                </c:pt>
                <c:pt idx="344">
                  <c:v>43261</c:v>
                </c:pt>
                <c:pt idx="345">
                  <c:v>43262</c:v>
                </c:pt>
                <c:pt idx="346">
                  <c:v>43263</c:v>
                </c:pt>
                <c:pt idx="347">
                  <c:v>43264</c:v>
                </c:pt>
                <c:pt idx="348">
                  <c:v>43265</c:v>
                </c:pt>
                <c:pt idx="349">
                  <c:v>43266</c:v>
                </c:pt>
                <c:pt idx="350">
                  <c:v>43267</c:v>
                </c:pt>
                <c:pt idx="351">
                  <c:v>43268</c:v>
                </c:pt>
                <c:pt idx="352">
                  <c:v>43269</c:v>
                </c:pt>
                <c:pt idx="353">
                  <c:v>43270</c:v>
                </c:pt>
                <c:pt idx="354">
                  <c:v>43271</c:v>
                </c:pt>
                <c:pt idx="355">
                  <c:v>43272</c:v>
                </c:pt>
                <c:pt idx="356">
                  <c:v>43273</c:v>
                </c:pt>
                <c:pt idx="357">
                  <c:v>43274</c:v>
                </c:pt>
                <c:pt idx="358">
                  <c:v>43275</c:v>
                </c:pt>
                <c:pt idx="359">
                  <c:v>43276</c:v>
                </c:pt>
                <c:pt idx="360">
                  <c:v>43277</c:v>
                </c:pt>
                <c:pt idx="361">
                  <c:v>43278</c:v>
                </c:pt>
                <c:pt idx="362">
                  <c:v>43279</c:v>
                </c:pt>
                <c:pt idx="363">
                  <c:v>43280</c:v>
                </c:pt>
                <c:pt idx="364">
                  <c:v>43281</c:v>
                </c:pt>
              </c:numCache>
            </c:numRef>
          </c:cat>
          <c:val>
            <c:numRef>
              <c:f>Scaling!$AY$3:$AY$367</c:f>
              <c:numCache>
                <c:formatCode>0.0</c:formatCode>
                <c:ptCount val="365"/>
                <c:pt idx="0">
                  <c:v>691.12337290036101</c:v>
                </c:pt>
                <c:pt idx="1">
                  <c:v>681.60256248633073</c:v>
                </c:pt>
                <c:pt idx="2">
                  <c:v>233.84766306799759</c:v>
                </c:pt>
                <c:pt idx="3">
                  <c:v>54.739543046936525</c:v>
                </c:pt>
                <c:pt idx="4">
                  <c:v>416.8347389819271</c:v>
                </c:pt>
                <c:pt idx="5">
                  <c:v>555.33214156110751</c:v>
                </c:pt>
                <c:pt idx="6">
                  <c:v>114.51204567147558</c:v>
                </c:pt>
                <c:pt idx="7">
                  <c:v>154.61254981746552</c:v>
                </c:pt>
                <c:pt idx="8">
                  <c:v>0</c:v>
                </c:pt>
                <c:pt idx="9">
                  <c:v>0</c:v>
                </c:pt>
                <c:pt idx="10">
                  <c:v>409.99077770967085</c:v>
                </c:pt>
                <c:pt idx="11">
                  <c:v>731.87665944746823</c:v>
                </c:pt>
                <c:pt idx="12">
                  <c:v>602.72380807646243</c:v>
                </c:pt>
                <c:pt idx="13">
                  <c:v>324.77217642201947</c:v>
                </c:pt>
                <c:pt idx="14">
                  <c:v>491.01953915615906</c:v>
                </c:pt>
                <c:pt idx="15">
                  <c:v>586.35314098572212</c:v>
                </c:pt>
                <c:pt idx="16">
                  <c:v>193.89149978744527</c:v>
                </c:pt>
                <c:pt idx="17">
                  <c:v>0</c:v>
                </c:pt>
                <c:pt idx="18">
                  <c:v>28.788341313224858</c:v>
                </c:pt>
                <c:pt idx="19">
                  <c:v>221.17786828511257</c:v>
                </c:pt>
                <c:pt idx="20">
                  <c:v>483.70507101767407</c:v>
                </c:pt>
                <c:pt idx="21">
                  <c:v>611.18685951531415</c:v>
                </c:pt>
                <c:pt idx="22">
                  <c:v>361.22149978047338</c:v>
                </c:pt>
                <c:pt idx="23">
                  <c:v>549.1406074455067</c:v>
                </c:pt>
                <c:pt idx="24">
                  <c:v>436.192123579829</c:v>
                </c:pt>
                <c:pt idx="25">
                  <c:v>528.67892680800105</c:v>
                </c:pt>
                <c:pt idx="26">
                  <c:v>611.51677768434399</c:v>
                </c:pt>
                <c:pt idx="27">
                  <c:v>647.25407689158294</c:v>
                </c:pt>
                <c:pt idx="28">
                  <c:v>611.37001690465377</c:v>
                </c:pt>
                <c:pt idx="29">
                  <c:v>333.15601701520319</c:v>
                </c:pt>
                <c:pt idx="30">
                  <c:v>430.248986546168</c:v>
                </c:pt>
                <c:pt idx="31">
                  <c:v>632.6564730908907</c:v>
                </c:pt>
                <c:pt idx="32">
                  <c:v>705.98565837955016</c:v>
                </c:pt>
                <c:pt idx="33">
                  <c:v>577.95470219657705</c:v>
                </c:pt>
                <c:pt idx="34">
                  <c:v>410.09076036103602</c:v>
                </c:pt>
                <c:pt idx="35">
                  <c:v>145.84878443722229</c:v>
                </c:pt>
                <c:pt idx="36">
                  <c:v>0</c:v>
                </c:pt>
                <c:pt idx="37">
                  <c:v>0</c:v>
                </c:pt>
                <c:pt idx="38">
                  <c:v>204.31885676021912</c:v>
                </c:pt>
                <c:pt idx="39">
                  <c:v>514.96090611418231</c:v>
                </c:pt>
                <c:pt idx="40">
                  <c:v>374.98125348081106</c:v>
                </c:pt>
                <c:pt idx="41">
                  <c:v>150.76224179122161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413.23037158484954</c:v>
                </c:pt>
                <c:pt idx="53">
                  <c:v>601.56576493794853</c:v>
                </c:pt>
                <c:pt idx="54">
                  <c:v>645.39686605030556</c:v>
                </c:pt>
                <c:pt idx="55">
                  <c:v>716.89192645910759</c:v>
                </c:pt>
                <c:pt idx="56">
                  <c:v>685.03776928754075</c:v>
                </c:pt>
                <c:pt idx="57">
                  <c:v>652.99864564054315</c:v>
                </c:pt>
                <c:pt idx="58">
                  <c:v>727.10264356515654</c:v>
                </c:pt>
                <c:pt idx="59">
                  <c:v>721.34973890014612</c:v>
                </c:pt>
                <c:pt idx="60">
                  <c:v>760.66146380418445</c:v>
                </c:pt>
                <c:pt idx="61">
                  <c:v>860.25045181513894</c:v>
                </c:pt>
                <c:pt idx="62">
                  <c:v>685.93822155236796</c:v>
                </c:pt>
                <c:pt idx="63">
                  <c:v>214.76244630246757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452.04224306851995</c:v>
                </c:pt>
                <c:pt idx="71">
                  <c:v>714.25912892782435</c:v>
                </c:pt>
                <c:pt idx="72">
                  <c:v>663.46197597868991</c:v>
                </c:pt>
                <c:pt idx="73">
                  <c:v>590.52757213788186</c:v>
                </c:pt>
                <c:pt idx="74">
                  <c:v>12.722171017413189</c:v>
                </c:pt>
                <c:pt idx="75">
                  <c:v>376.18040623604708</c:v>
                </c:pt>
                <c:pt idx="76">
                  <c:v>563.98734328966623</c:v>
                </c:pt>
                <c:pt idx="77">
                  <c:v>627.81786162487492</c:v>
                </c:pt>
                <c:pt idx="78">
                  <c:v>766.51376040488879</c:v>
                </c:pt>
                <c:pt idx="79">
                  <c:v>512.44470477119762</c:v>
                </c:pt>
                <c:pt idx="80">
                  <c:v>545.62761510898076</c:v>
                </c:pt>
                <c:pt idx="81">
                  <c:v>675.69591622027031</c:v>
                </c:pt>
                <c:pt idx="82">
                  <c:v>621.11498173620998</c:v>
                </c:pt>
                <c:pt idx="83">
                  <c:v>666.0719755379306</c:v>
                </c:pt>
                <c:pt idx="84">
                  <c:v>438.78414989841446</c:v>
                </c:pt>
                <c:pt idx="85">
                  <c:v>63.248507857622613</c:v>
                </c:pt>
                <c:pt idx="86">
                  <c:v>390.10610769797876</c:v>
                </c:pt>
                <c:pt idx="87">
                  <c:v>660.84358492727085</c:v>
                </c:pt>
                <c:pt idx="88">
                  <c:v>568.99246621545205</c:v>
                </c:pt>
                <c:pt idx="89">
                  <c:v>425.42910665139954</c:v>
                </c:pt>
                <c:pt idx="90">
                  <c:v>476.86342243686664</c:v>
                </c:pt>
                <c:pt idx="91">
                  <c:v>455.08072414326961</c:v>
                </c:pt>
                <c:pt idx="92">
                  <c:v>637.55695076965867</c:v>
                </c:pt>
                <c:pt idx="93">
                  <c:v>708.55770306157535</c:v>
                </c:pt>
                <c:pt idx="94">
                  <c:v>738.03356336946513</c:v>
                </c:pt>
                <c:pt idx="95">
                  <c:v>760.81564047605605</c:v>
                </c:pt>
                <c:pt idx="96">
                  <c:v>585.42226077462362</c:v>
                </c:pt>
                <c:pt idx="97">
                  <c:v>789.05579649795573</c:v>
                </c:pt>
                <c:pt idx="98">
                  <c:v>909.11128039920038</c:v>
                </c:pt>
                <c:pt idx="99">
                  <c:v>705.44697763129216</c:v>
                </c:pt>
                <c:pt idx="100">
                  <c:v>653.32968330489348</c:v>
                </c:pt>
                <c:pt idx="101">
                  <c:v>770.67343347561768</c:v>
                </c:pt>
                <c:pt idx="102">
                  <c:v>644.99438386250563</c:v>
                </c:pt>
                <c:pt idx="103">
                  <c:v>555.77406893777334</c:v>
                </c:pt>
                <c:pt idx="104">
                  <c:v>646.84439349010029</c:v>
                </c:pt>
                <c:pt idx="105">
                  <c:v>743.8965480842885</c:v>
                </c:pt>
                <c:pt idx="106">
                  <c:v>809.17504170832353</c:v>
                </c:pt>
                <c:pt idx="107">
                  <c:v>859.50501485395898</c:v>
                </c:pt>
                <c:pt idx="108">
                  <c:v>879.56773226130804</c:v>
                </c:pt>
                <c:pt idx="109">
                  <c:v>843.15749164323813</c:v>
                </c:pt>
                <c:pt idx="110">
                  <c:v>636.20581001242545</c:v>
                </c:pt>
                <c:pt idx="111">
                  <c:v>683.27034419630456</c:v>
                </c:pt>
                <c:pt idx="112">
                  <c:v>722.28028406412045</c:v>
                </c:pt>
                <c:pt idx="113">
                  <c:v>718.13412139273828</c:v>
                </c:pt>
                <c:pt idx="114">
                  <c:v>792.07629184186032</c:v>
                </c:pt>
                <c:pt idx="115">
                  <c:v>823.1361938462851</c:v>
                </c:pt>
                <c:pt idx="116">
                  <c:v>729.64031379554501</c:v>
                </c:pt>
                <c:pt idx="117">
                  <c:v>680.27733578375341</c:v>
                </c:pt>
                <c:pt idx="118">
                  <c:v>773.96305519052407</c:v>
                </c:pt>
                <c:pt idx="119">
                  <c:v>626.4534384783725</c:v>
                </c:pt>
                <c:pt idx="120">
                  <c:v>253.34813521796261</c:v>
                </c:pt>
                <c:pt idx="121">
                  <c:v>0</c:v>
                </c:pt>
                <c:pt idx="122">
                  <c:v>486.50425046085871</c:v>
                </c:pt>
                <c:pt idx="123">
                  <c:v>269.37448117114167</c:v>
                </c:pt>
                <c:pt idx="124">
                  <c:v>287.34162315315791</c:v>
                </c:pt>
                <c:pt idx="125">
                  <c:v>285.87628588093514</c:v>
                </c:pt>
                <c:pt idx="126">
                  <c:v>336.75905530143319</c:v>
                </c:pt>
                <c:pt idx="127">
                  <c:v>340.59253663078408</c:v>
                </c:pt>
                <c:pt idx="128">
                  <c:v>312.72895586408617</c:v>
                </c:pt>
                <c:pt idx="129">
                  <c:v>313.30620564478602</c:v>
                </c:pt>
                <c:pt idx="130">
                  <c:v>335.01209161363028</c:v>
                </c:pt>
                <c:pt idx="131">
                  <c:v>338.50602506905324</c:v>
                </c:pt>
                <c:pt idx="132">
                  <c:v>340.40925687087577</c:v>
                </c:pt>
                <c:pt idx="133">
                  <c:v>332.90396250331469</c:v>
                </c:pt>
                <c:pt idx="134">
                  <c:v>329.55116194821704</c:v>
                </c:pt>
                <c:pt idx="135">
                  <c:v>329.14035785815219</c:v>
                </c:pt>
                <c:pt idx="136">
                  <c:v>321.8667897844756</c:v>
                </c:pt>
                <c:pt idx="137">
                  <c:v>241.09252085127738</c:v>
                </c:pt>
                <c:pt idx="138">
                  <c:v>234.03207812613596</c:v>
                </c:pt>
                <c:pt idx="139">
                  <c:v>279.96110938166362</c:v>
                </c:pt>
                <c:pt idx="140">
                  <c:v>338.06515647179208</c:v>
                </c:pt>
                <c:pt idx="141">
                  <c:v>365.27186702726777</c:v>
                </c:pt>
                <c:pt idx="142">
                  <c:v>386.78261672945644</c:v>
                </c:pt>
                <c:pt idx="143">
                  <c:v>381.18738369586259</c:v>
                </c:pt>
                <c:pt idx="144">
                  <c:v>354.08072355996342</c:v>
                </c:pt>
                <c:pt idx="145">
                  <c:v>326.69142209635908</c:v>
                </c:pt>
                <c:pt idx="146">
                  <c:v>312.96478246134467</c:v>
                </c:pt>
                <c:pt idx="147">
                  <c:v>313.14906621056934</c:v>
                </c:pt>
                <c:pt idx="148">
                  <c:v>317.23557575103314</c:v>
                </c:pt>
                <c:pt idx="149">
                  <c:v>350.69493894874938</c:v>
                </c:pt>
                <c:pt idx="150">
                  <c:v>376.01818064948026</c:v>
                </c:pt>
                <c:pt idx="151">
                  <c:v>389.0609527287167</c:v>
                </c:pt>
                <c:pt idx="152">
                  <c:v>337.55078291201983</c:v>
                </c:pt>
                <c:pt idx="153">
                  <c:v>462.84648716935135</c:v>
                </c:pt>
                <c:pt idx="154">
                  <c:v>437.55314105062195</c:v>
                </c:pt>
                <c:pt idx="155">
                  <c:v>497.27014521370762</c:v>
                </c:pt>
                <c:pt idx="156">
                  <c:v>540.58565066758342</c:v>
                </c:pt>
                <c:pt idx="157">
                  <c:v>566.26712889535054</c:v>
                </c:pt>
                <c:pt idx="158">
                  <c:v>550.75743819514253</c:v>
                </c:pt>
                <c:pt idx="159">
                  <c:v>520.97099387559922</c:v>
                </c:pt>
                <c:pt idx="160">
                  <c:v>508.43011485141432</c:v>
                </c:pt>
                <c:pt idx="161">
                  <c:v>537.18693989249414</c:v>
                </c:pt>
                <c:pt idx="162">
                  <c:v>579.7872538959283</c:v>
                </c:pt>
                <c:pt idx="163">
                  <c:v>590.07030096176607</c:v>
                </c:pt>
                <c:pt idx="164">
                  <c:v>616.77240263060958</c:v>
                </c:pt>
                <c:pt idx="165">
                  <c:v>581.23706714965272</c:v>
                </c:pt>
                <c:pt idx="166">
                  <c:v>492.16677764119675</c:v>
                </c:pt>
                <c:pt idx="167">
                  <c:v>524.07892241102456</c:v>
                </c:pt>
                <c:pt idx="168">
                  <c:v>506.21487832997684</c:v>
                </c:pt>
                <c:pt idx="169">
                  <c:v>554.60352668507119</c:v>
                </c:pt>
                <c:pt idx="170">
                  <c:v>570.84691318031264</c:v>
                </c:pt>
                <c:pt idx="171">
                  <c:v>410.10552516968187</c:v>
                </c:pt>
                <c:pt idx="172">
                  <c:v>188.47348117830265</c:v>
                </c:pt>
                <c:pt idx="173">
                  <c:v>386.16677237236757</c:v>
                </c:pt>
                <c:pt idx="174">
                  <c:v>483.37095707409804</c:v>
                </c:pt>
                <c:pt idx="175">
                  <c:v>483.20602714919437</c:v>
                </c:pt>
                <c:pt idx="176">
                  <c:v>441.32609931372906</c:v>
                </c:pt>
                <c:pt idx="177">
                  <c:v>550.42740768553642</c:v>
                </c:pt>
                <c:pt idx="178">
                  <c:v>579.11578500004487</c:v>
                </c:pt>
                <c:pt idx="179">
                  <c:v>560.53642436086193</c:v>
                </c:pt>
                <c:pt idx="180">
                  <c:v>526.20185900978481</c:v>
                </c:pt>
                <c:pt idx="181">
                  <c:v>507.99814387867036</c:v>
                </c:pt>
                <c:pt idx="182">
                  <c:v>421.02442851928356</c:v>
                </c:pt>
                <c:pt idx="183">
                  <c:v>462.93468636394715</c:v>
                </c:pt>
                <c:pt idx="184">
                  <c:v>570.83539232456883</c:v>
                </c:pt>
                <c:pt idx="185">
                  <c:v>543.16202719947398</c:v>
                </c:pt>
                <c:pt idx="186">
                  <c:v>628.9888147432016</c:v>
                </c:pt>
                <c:pt idx="187">
                  <c:v>664.44618638695852</c:v>
                </c:pt>
                <c:pt idx="188">
                  <c:v>713.67770379528201</c:v>
                </c:pt>
                <c:pt idx="189">
                  <c:v>600.40471158933497</c:v>
                </c:pt>
                <c:pt idx="190">
                  <c:v>592.06894418967215</c:v>
                </c:pt>
                <c:pt idx="191">
                  <c:v>589.20512548711315</c:v>
                </c:pt>
                <c:pt idx="192">
                  <c:v>570.39811097716006</c:v>
                </c:pt>
                <c:pt idx="193">
                  <c:v>694.52959316204397</c:v>
                </c:pt>
                <c:pt idx="194">
                  <c:v>681.77388423271441</c:v>
                </c:pt>
                <c:pt idx="195">
                  <c:v>593.27315015329998</c:v>
                </c:pt>
                <c:pt idx="196">
                  <c:v>319.13083327191771</c:v>
                </c:pt>
                <c:pt idx="197">
                  <c:v>540.35980183540062</c:v>
                </c:pt>
                <c:pt idx="198">
                  <c:v>610.14220281050677</c:v>
                </c:pt>
                <c:pt idx="199">
                  <c:v>652.39256248909226</c:v>
                </c:pt>
                <c:pt idx="200">
                  <c:v>682.70265332574161</c:v>
                </c:pt>
                <c:pt idx="201">
                  <c:v>641.86912707059537</c:v>
                </c:pt>
                <c:pt idx="202">
                  <c:v>582.26743232644367</c:v>
                </c:pt>
                <c:pt idx="203">
                  <c:v>537.61546124857864</c:v>
                </c:pt>
                <c:pt idx="204">
                  <c:v>552.01394898898366</c:v>
                </c:pt>
                <c:pt idx="205">
                  <c:v>464.8091430769062</c:v>
                </c:pt>
                <c:pt idx="206">
                  <c:v>522.07932671814183</c:v>
                </c:pt>
                <c:pt idx="207">
                  <c:v>504.39308562686909</c:v>
                </c:pt>
                <c:pt idx="208">
                  <c:v>497.76031563436891</c:v>
                </c:pt>
                <c:pt idx="209">
                  <c:v>536.09163540744362</c:v>
                </c:pt>
                <c:pt idx="210">
                  <c:v>527.13771367518007</c:v>
                </c:pt>
                <c:pt idx="211">
                  <c:v>458.37152548649476</c:v>
                </c:pt>
                <c:pt idx="212">
                  <c:v>384.87719330631649</c:v>
                </c:pt>
                <c:pt idx="213">
                  <c:v>447.39017759021289</c:v>
                </c:pt>
                <c:pt idx="214">
                  <c:v>541.74009292852293</c:v>
                </c:pt>
                <c:pt idx="215">
                  <c:v>428.22383459553561</c:v>
                </c:pt>
                <c:pt idx="216">
                  <c:v>431.6066494544657</c:v>
                </c:pt>
                <c:pt idx="217">
                  <c:v>435.23997996288011</c:v>
                </c:pt>
                <c:pt idx="218">
                  <c:v>438.7642827785092</c:v>
                </c:pt>
                <c:pt idx="219">
                  <c:v>415.02057028961485</c:v>
                </c:pt>
                <c:pt idx="220">
                  <c:v>401.33195245250675</c:v>
                </c:pt>
                <c:pt idx="221">
                  <c:v>401.7852452239415</c:v>
                </c:pt>
                <c:pt idx="222">
                  <c:v>384.83894413869189</c:v>
                </c:pt>
                <c:pt idx="223">
                  <c:v>400.29538250677092</c:v>
                </c:pt>
                <c:pt idx="224">
                  <c:v>308.74527255672274</c:v>
                </c:pt>
                <c:pt idx="225">
                  <c:v>344.65915519722466</c:v>
                </c:pt>
                <c:pt idx="226">
                  <c:v>355.54308947801519</c:v>
                </c:pt>
                <c:pt idx="227">
                  <c:v>366.02806706106651</c:v>
                </c:pt>
                <c:pt idx="228">
                  <c:v>109.68283538480853</c:v>
                </c:pt>
                <c:pt idx="229">
                  <c:v>285.36393983374285</c:v>
                </c:pt>
                <c:pt idx="230">
                  <c:v>295.7946381559442</c:v>
                </c:pt>
                <c:pt idx="231">
                  <c:v>341.27310754931568</c:v>
                </c:pt>
                <c:pt idx="232">
                  <c:v>353.67497317780084</c:v>
                </c:pt>
                <c:pt idx="233">
                  <c:v>342.2162016498346</c:v>
                </c:pt>
                <c:pt idx="234">
                  <c:v>395.97553772922572</c:v>
                </c:pt>
                <c:pt idx="235">
                  <c:v>385.60944122301601</c:v>
                </c:pt>
                <c:pt idx="236">
                  <c:v>396.82592547600154</c:v>
                </c:pt>
                <c:pt idx="237">
                  <c:v>401.10950961109546</c:v>
                </c:pt>
                <c:pt idx="238">
                  <c:v>282.65247401417241</c:v>
                </c:pt>
                <c:pt idx="239">
                  <c:v>327.0333033870927</c:v>
                </c:pt>
                <c:pt idx="240">
                  <c:v>381.06441618541663</c:v>
                </c:pt>
                <c:pt idx="241">
                  <c:v>395.783871324833</c:v>
                </c:pt>
                <c:pt idx="242">
                  <c:v>123.54259415654333</c:v>
                </c:pt>
                <c:pt idx="243">
                  <c:v>484.78535388585783</c:v>
                </c:pt>
                <c:pt idx="244">
                  <c:v>601.46690179875657</c:v>
                </c:pt>
                <c:pt idx="245">
                  <c:v>477.3287915215293</c:v>
                </c:pt>
                <c:pt idx="246">
                  <c:v>535.26429904788995</c:v>
                </c:pt>
                <c:pt idx="247">
                  <c:v>523.93548229996202</c:v>
                </c:pt>
                <c:pt idx="248">
                  <c:v>589.74030899164995</c:v>
                </c:pt>
                <c:pt idx="249">
                  <c:v>669.88192848697224</c:v>
                </c:pt>
                <c:pt idx="250">
                  <c:v>667.71345851892693</c:v>
                </c:pt>
                <c:pt idx="251">
                  <c:v>668.67232830379885</c:v>
                </c:pt>
                <c:pt idx="252">
                  <c:v>648.90605574779329</c:v>
                </c:pt>
                <c:pt idx="253">
                  <c:v>488.28003988727238</c:v>
                </c:pt>
                <c:pt idx="254">
                  <c:v>564.40352785514301</c:v>
                </c:pt>
                <c:pt idx="255">
                  <c:v>583.89821124113291</c:v>
                </c:pt>
                <c:pt idx="256">
                  <c:v>584.9389095641518</c:v>
                </c:pt>
                <c:pt idx="257">
                  <c:v>566.0186275470503</c:v>
                </c:pt>
                <c:pt idx="258">
                  <c:v>621.42287307229458</c:v>
                </c:pt>
                <c:pt idx="259">
                  <c:v>589.28445571479983</c:v>
                </c:pt>
                <c:pt idx="260">
                  <c:v>0</c:v>
                </c:pt>
                <c:pt idx="261">
                  <c:v>0</c:v>
                </c:pt>
                <c:pt idx="262">
                  <c:v>66.179229180951452</c:v>
                </c:pt>
                <c:pt idx="263">
                  <c:v>485.65111238939073</c:v>
                </c:pt>
                <c:pt idx="264">
                  <c:v>534.25168588269582</c:v>
                </c:pt>
                <c:pt idx="265">
                  <c:v>599.43666571520623</c:v>
                </c:pt>
                <c:pt idx="266">
                  <c:v>493.07689868698202</c:v>
                </c:pt>
                <c:pt idx="267">
                  <c:v>0</c:v>
                </c:pt>
                <c:pt idx="268">
                  <c:v>0</c:v>
                </c:pt>
                <c:pt idx="269">
                  <c:v>522.89651525353747</c:v>
                </c:pt>
                <c:pt idx="270">
                  <c:v>341.36735914706844</c:v>
                </c:pt>
                <c:pt idx="271">
                  <c:v>381.89956207287565</c:v>
                </c:pt>
                <c:pt idx="272">
                  <c:v>260.32059220547802</c:v>
                </c:pt>
                <c:pt idx="273">
                  <c:v>442.03116475878437</c:v>
                </c:pt>
                <c:pt idx="274">
                  <c:v>198.14865703407855</c:v>
                </c:pt>
                <c:pt idx="275">
                  <c:v>123.20973735854953</c:v>
                </c:pt>
                <c:pt idx="276">
                  <c:v>206.41822880147816</c:v>
                </c:pt>
                <c:pt idx="277">
                  <c:v>264.35083044387011</c:v>
                </c:pt>
                <c:pt idx="278">
                  <c:v>265.12661816618873</c:v>
                </c:pt>
                <c:pt idx="279">
                  <c:v>279.52410667930513</c:v>
                </c:pt>
                <c:pt idx="280">
                  <c:v>306.66512898151302</c:v>
                </c:pt>
                <c:pt idx="281">
                  <c:v>272.01998117274229</c:v>
                </c:pt>
                <c:pt idx="282">
                  <c:v>275.74738213100767</c:v>
                </c:pt>
                <c:pt idx="283">
                  <c:v>231.19354460873043</c:v>
                </c:pt>
                <c:pt idx="284">
                  <c:v>243.74956591943442</c:v>
                </c:pt>
                <c:pt idx="285">
                  <c:v>87.026194594703881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126.38230423808957</c:v>
                </c:pt>
                <c:pt idx="293">
                  <c:v>235.90396756793029</c:v>
                </c:pt>
                <c:pt idx="294">
                  <c:v>204.62339380047339</c:v>
                </c:pt>
                <c:pt idx="295">
                  <c:v>242.62399882425041</c:v>
                </c:pt>
                <c:pt idx="296">
                  <c:v>252.01345446784555</c:v>
                </c:pt>
                <c:pt idx="297">
                  <c:v>211.2162924062211</c:v>
                </c:pt>
                <c:pt idx="298">
                  <c:v>189.46704423591689</c:v>
                </c:pt>
                <c:pt idx="299">
                  <c:v>198.10316476928628</c:v>
                </c:pt>
                <c:pt idx="300">
                  <c:v>267.22632357548582</c:v>
                </c:pt>
                <c:pt idx="301">
                  <c:v>271.17314852905076</c:v>
                </c:pt>
                <c:pt idx="302">
                  <c:v>284.08554963350002</c:v>
                </c:pt>
                <c:pt idx="303">
                  <c:v>290.24532472178572</c:v>
                </c:pt>
                <c:pt idx="304">
                  <c:v>678.46005333695177</c:v>
                </c:pt>
                <c:pt idx="305">
                  <c:v>644.61560098132497</c:v>
                </c:pt>
                <c:pt idx="306">
                  <c:v>187.55979119994089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406.01165845531619</c:v>
                </c:pt>
                <c:pt idx="319">
                  <c:v>249.75371829273345</c:v>
                </c:pt>
                <c:pt idx="320">
                  <c:v>283.60500829489189</c:v>
                </c:pt>
                <c:pt idx="321">
                  <c:v>446.07893301712744</c:v>
                </c:pt>
                <c:pt idx="322">
                  <c:v>501.49373304674901</c:v>
                </c:pt>
                <c:pt idx="323">
                  <c:v>479.19450602793961</c:v>
                </c:pt>
                <c:pt idx="324">
                  <c:v>280.53154329948552</c:v>
                </c:pt>
                <c:pt idx="325">
                  <c:v>499.11383410389357</c:v>
                </c:pt>
                <c:pt idx="326">
                  <c:v>597.02788891575904</c:v>
                </c:pt>
                <c:pt idx="327">
                  <c:v>678.59059525671785</c:v>
                </c:pt>
                <c:pt idx="328">
                  <c:v>749.80095298781362</c:v>
                </c:pt>
                <c:pt idx="329">
                  <c:v>859.92721663019256</c:v>
                </c:pt>
                <c:pt idx="330">
                  <c:v>726.58617102191511</c:v>
                </c:pt>
                <c:pt idx="331">
                  <c:v>402.12479571259666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432.67648279573393</c:v>
                </c:pt>
                <c:pt idx="340">
                  <c:v>728.98067623710187</c:v>
                </c:pt>
                <c:pt idx="341">
                  <c:v>640.51684444807631</c:v>
                </c:pt>
                <c:pt idx="342">
                  <c:v>513.66553572076236</c:v>
                </c:pt>
                <c:pt idx="343">
                  <c:v>194.51439484300681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425.18033171147141</c:v>
                </c:pt>
                <c:pt idx="355">
                  <c:v>672.30657691960403</c:v>
                </c:pt>
                <c:pt idx="356">
                  <c:v>684.4163533672297</c:v>
                </c:pt>
                <c:pt idx="357">
                  <c:v>637.44308204124081</c:v>
                </c:pt>
                <c:pt idx="358">
                  <c:v>713.44704601553076</c:v>
                </c:pt>
                <c:pt idx="359">
                  <c:v>783.48458682794353</c:v>
                </c:pt>
                <c:pt idx="360">
                  <c:v>747.79114426964361</c:v>
                </c:pt>
                <c:pt idx="361">
                  <c:v>729.22438760319471</c:v>
                </c:pt>
                <c:pt idx="362">
                  <c:v>729.19260505023658</c:v>
                </c:pt>
                <c:pt idx="363">
                  <c:v>437.87370104790318</c:v>
                </c:pt>
                <c:pt idx="364">
                  <c:v>246.89751107747287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Scaling!$AZ$2</c:f>
              <c:strCache>
                <c:ptCount val="1"/>
                <c:pt idx="0">
                  <c:v>EweIsl flow (ML/day)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Scaling!$AV$3:$AV$367</c:f>
              <c:numCache>
                <c:formatCode>m/d/yyyy</c:formatCode>
                <c:ptCount val="365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  <c:pt idx="9">
                  <c:v>42926</c:v>
                </c:pt>
                <c:pt idx="10">
                  <c:v>42927</c:v>
                </c:pt>
                <c:pt idx="11">
                  <c:v>42928</c:v>
                </c:pt>
                <c:pt idx="12">
                  <c:v>42929</c:v>
                </c:pt>
                <c:pt idx="13">
                  <c:v>42930</c:v>
                </c:pt>
                <c:pt idx="14">
                  <c:v>42931</c:v>
                </c:pt>
                <c:pt idx="15">
                  <c:v>42932</c:v>
                </c:pt>
                <c:pt idx="16">
                  <c:v>42933</c:v>
                </c:pt>
                <c:pt idx="17">
                  <c:v>42934</c:v>
                </c:pt>
                <c:pt idx="18">
                  <c:v>42935</c:v>
                </c:pt>
                <c:pt idx="19">
                  <c:v>42936</c:v>
                </c:pt>
                <c:pt idx="20">
                  <c:v>42937</c:v>
                </c:pt>
                <c:pt idx="21">
                  <c:v>42938</c:v>
                </c:pt>
                <c:pt idx="22">
                  <c:v>42939</c:v>
                </c:pt>
                <c:pt idx="23">
                  <c:v>42940</c:v>
                </c:pt>
                <c:pt idx="24">
                  <c:v>42941</c:v>
                </c:pt>
                <c:pt idx="25">
                  <c:v>42942</c:v>
                </c:pt>
                <c:pt idx="26">
                  <c:v>42943</c:v>
                </c:pt>
                <c:pt idx="27">
                  <c:v>42944</c:v>
                </c:pt>
                <c:pt idx="28">
                  <c:v>42945</c:v>
                </c:pt>
                <c:pt idx="29">
                  <c:v>42946</c:v>
                </c:pt>
                <c:pt idx="30">
                  <c:v>42947</c:v>
                </c:pt>
                <c:pt idx="31">
                  <c:v>42948</c:v>
                </c:pt>
                <c:pt idx="32">
                  <c:v>42949</c:v>
                </c:pt>
                <c:pt idx="33">
                  <c:v>42950</c:v>
                </c:pt>
                <c:pt idx="34">
                  <c:v>42951</c:v>
                </c:pt>
                <c:pt idx="35">
                  <c:v>42952</c:v>
                </c:pt>
                <c:pt idx="36">
                  <c:v>42953</c:v>
                </c:pt>
                <c:pt idx="37">
                  <c:v>42954</c:v>
                </c:pt>
                <c:pt idx="38">
                  <c:v>42955</c:v>
                </c:pt>
                <c:pt idx="39">
                  <c:v>42956</c:v>
                </c:pt>
                <c:pt idx="40">
                  <c:v>42957</c:v>
                </c:pt>
                <c:pt idx="41">
                  <c:v>42958</c:v>
                </c:pt>
                <c:pt idx="42">
                  <c:v>42959</c:v>
                </c:pt>
                <c:pt idx="43">
                  <c:v>42960</c:v>
                </c:pt>
                <c:pt idx="44">
                  <c:v>42961</c:v>
                </c:pt>
                <c:pt idx="45">
                  <c:v>42962</c:v>
                </c:pt>
                <c:pt idx="46">
                  <c:v>42963</c:v>
                </c:pt>
                <c:pt idx="47">
                  <c:v>42964</c:v>
                </c:pt>
                <c:pt idx="48">
                  <c:v>42965</c:v>
                </c:pt>
                <c:pt idx="49">
                  <c:v>42966</c:v>
                </c:pt>
                <c:pt idx="50">
                  <c:v>42967</c:v>
                </c:pt>
                <c:pt idx="51">
                  <c:v>42968</c:v>
                </c:pt>
                <c:pt idx="52">
                  <c:v>42969</c:v>
                </c:pt>
                <c:pt idx="53">
                  <c:v>42970</c:v>
                </c:pt>
                <c:pt idx="54">
                  <c:v>42971</c:v>
                </c:pt>
                <c:pt idx="55">
                  <c:v>42972</c:v>
                </c:pt>
                <c:pt idx="56">
                  <c:v>42973</c:v>
                </c:pt>
                <c:pt idx="57">
                  <c:v>42974</c:v>
                </c:pt>
                <c:pt idx="58">
                  <c:v>42975</c:v>
                </c:pt>
                <c:pt idx="59">
                  <c:v>42976</c:v>
                </c:pt>
                <c:pt idx="60">
                  <c:v>42977</c:v>
                </c:pt>
                <c:pt idx="61">
                  <c:v>42978</c:v>
                </c:pt>
                <c:pt idx="62">
                  <c:v>42979</c:v>
                </c:pt>
                <c:pt idx="63">
                  <c:v>42980</c:v>
                </c:pt>
                <c:pt idx="64">
                  <c:v>42981</c:v>
                </c:pt>
                <c:pt idx="65">
                  <c:v>42982</c:v>
                </c:pt>
                <c:pt idx="66">
                  <c:v>42983</c:v>
                </c:pt>
                <c:pt idx="67">
                  <c:v>42984</c:v>
                </c:pt>
                <c:pt idx="68">
                  <c:v>42985</c:v>
                </c:pt>
                <c:pt idx="69">
                  <c:v>42986</c:v>
                </c:pt>
                <c:pt idx="70">
                  <c:v>42987</c:v>
                </c:pt>
                <c:pt idx="71">
                  <c:v>42988</c:v>
                </c:pt>
                <c:pt idx="72">
                  <c:v>42989</c:v>
                </c:pt>
                <c:pt idx="73">
                  <c:v>42990</c:v>
                </c:pt>
                <c:pt idx="74">
                  <c:v>42991</c:v>
                </c:pt>
                <c:pt idx="75">
                  <c:v>42992</c:v>
                </c:pt>
                <c:pt idx="76">
                  <c:v>42993</c:v>
                </c:pt>
                <c:pt idx="77">
                  <c:v>42994</c:v>
                </c:pt>
                <c:pt idx="78">
                  <c:v>42995</c:v>
                </c:pt>
                <c:pt idx="79">
                  <c:v>42996</c:v>
                </c:pt>
                <c:pt idx="80">
                  <c:v>42997</c:v>
                </c:pt>
                <c:pt idx="81">
                  <c:v>42998</c:v>
                </c:pt>
                <c:pt idx="82">
                  <c:v>42999</c:v>
                </c:pt>
                <c:pt idx="83">
                  <c:v>43000</c:v>
                </c:pt>
                <c:pt idx="84">
                  <c:v>43001</c:v>
                </c:pt>
                <c:pt idx="85">
                  <c:v>43002</c:v>
                </c:pt>
                <c:pt idx="86">
                  <c:v>43003</c:v>
                </c:pt>
                <c:pt idx="87">
                  <c:v>43004</c:v>
                </c:pt>
                <c:pt idx="88">
                  <c:v>43005</c:v>
                </c:pt>
                <c:pt idx="89">
                  <c:v>43006</c:v>
                </c:pt>
                <c:pt idx="90">
                  <c:v>43007</c:v>
                </c:pt>
                <c:pt idx="91">
                  <c:v>43008</c:v>
                </c:pt>
                <c:pt idx="92">
                  <c:v>43009</c:v>
                </c:pt>
                <c:pt idx="93">
                  <c:v>43010</c:v>
                </c:pt>
                <c:pt idx="94">
                  <c:v>43011</c:v>
                </c:pt>
                <c:pt idx="95">
                  <c:v>43012</c:v>
                </c:pt>
                <c:pt idx="96">
                  <c:v>43013</c:v>
                </c:pt>
                <c:pt idx="97">
                  <c:v>43014</c:v>
                </c:pt>
                <c:pt idx="98">
                  <c:v>43015</c:v>
                </c:pt>
                <c:pt idx="99">
                  <c:v>43016</c:v>
                </c:pt>
                <c:pt idx="100">
                  <c:v>43017</c:v>
                </c:pt>
                <c:pt idx="101">
                  <c:v>43018</c:v>
                </c:pt>
                <c:pt idx="102">
                  <c:v>43019</c:v>
                </c:pt>
                <c:pt idx="103">
                  <c:v>43020</c:v>
                </c:pt>
                <c:pt idx="104">
                  <c:v>43021</c:v>
                </c:pt>
                <c:pt idx="105">
                  <c:v>43022</c:v>
                </c:pt>
                <c:pt idx="106">
                  <c:v>43023</c:v>
                </c:pt>
                <c:pt idx="107">
                  <c:v>43024</c:v>
                </c:pt>
                <c:pt idx="108">
                  <c:v>43025</c:v>
                </c:pt>
                <c:pt idx="109">
                  <c:v>43026</c:v>
                </c:pt>
                <c:pt idx="110">
                  <c:v>43027</c:v>
                </c:pt>
                <c:pt idx="111">
                  <c:v>43028</c:v>
                </c:pt>
                <c:pt idx="112">
                  <c:v>43029</c:v>
                </c:pt>
                <c:pt idx="113">
                  <c:v>43030</c:v>
                </c:pt>
                <c:pt idx="114">
                  <c:v>43031</c:v>
                </c:pt>
                <c:pt idx="115">
                  <c:v>43032</c:v>
                </c:pt>
                <c:pt idx="116">
                  <c:v>43033</c:v>
                </c:pt>
                <c:pt idx="117">
                  <c:v>43034</c:v>
                </c:pt>
                <c:pt idx="118">
                  <c:v>43035</c:v>
                </c:pt>
                <c:pt idx="119">
                  <c:v>43036</c:v>
                </c:pt>
                <c:pt idx="120">
                  <c:v>43037</c:v>
                </c:pt>
                <c:pt idx="121">
                  <c:v>43038</c:v>
                </c:pt>
                <c:pt idx="122">
                  <c:v>43039</c:v>
                </c:pt>
                <c:pt idx="123">
                  <c:v>43040</c:v>
                </c:pt>
                <c:pt idx="124">
                  <c:v>43041</c:v>
                </c:pt>
                <c:pt idx="125">
                  <c:v>43042</c:v>
                </c:pt>
                <c:pt idx="126">
                  <c:v>43043</c:v>
                </c:pt>
                <c:pt idx="127">
                  <c:v>43044</c:v>
                </c:pt>
                <c:pt idx="128">
                  <c:v>43045</c:v>
                </c:pt>
                <c:pt idx="129">
                  <c:v>43046</c:v>
                </c:pt>
                <c:pt idx="130">
                  <c:v>43047</c:v>
                </c:pt>
                <c:pt idx="131">
                  <c:v>43048</c:v>
                </c:pt>
                <c:pt idx="132">
                  <c:v>43049</c:v>
                </c:pt>
                <c:pt idx="133">
                  <c:v>43050</c:v>
                </c:pt>
                <c:pt idx="134">
                  <c:v>43051</c:v>
                </c:pt>
                <c:pt idx="135">
                  <c:v>43052</c:v>
                </c:pt>
                <c:pt idx="136">
                  <c:v>43053</c:v>
                </c:pt>
                <c:pt idx="137">
                  <c:v>43054</c:v>
                </c:pt>
                <c:pt idx="138">
                  <c:v>43055</c:v>
                </c:pt>
                <c:pt idx="139">
                  <c:v>43056</c:v>
                </c:pt>
                <c:pt idx="140">
                  <c:v>43057</c:v>
                </c:pt>
                <c:pt idx="141">
                  <c:v>43058</c:v>
                </c:pt>
                <c:pt idx="142">
                  <c:v>43059</c:v>
                </c:pt>
                <c:pt idx="143">
                  <c:v>43060</c:v>
                </c:pt>
                <c:pt idx="144">
                  <c:v>43061</c:v>
                </c:pt>
                <c:pt idx="145">
                  <c:v>43062</c:v>
                </c:pt>
                <c:pt idx="146">
                  <c:v>43063</c:v>
                </c:pt>
                <c:pt idx="147">
                  <c:v>43064</c:v>
                </c:pt>
                <c:pt idx="148">
                  <c:v>43065</c:v>
                </c:pt>
                <c:pt idx="149">
                  <c:v>43066</c:v>
                </c:pt>
                <c:pt idx="150">
                  <c:v>43067</c:v>
                </c:pt>
                <c:pt idx="151">
                  <c:v>43068</c:v>
                </c:pt>
                <c:pt idx="152">
                  <c:v>43069</c:v>
                </c:pt>
                <c:pt idx="153">
                  <c:v>43070</c:v>
                </c:pt>
                <c:pt idx="154">
                  <c:v>43071</c:v>
                </c:pt>
                <c:pt idx="155">
                  <c:v>43072</c:v>
                </c:pt>
                <c:pt idx="156">
                  <c:v>43073</c:v>
                </c:pt>
                <c:pt idx="157">
                  <c:v>43074</c:v>
                </c:pt>
                <c:pt idx="158">
                  <c:v>43075</c:v>
                </c:pt>
                <c:pt idx="159">
                  <c:v>43076</c:v>
                </c:pt>
                <c:pt idx="160">
                  <c:v>43077</c:v>
                </c:pt>
                <c:pt idx="161">
                  <c:v>43078</c:v>
                </c:pt>
                <c:pt idx="162">
                  <c:v>43079</c:v>
                </c:pt>
                <c:pt idx="163">
                  <c:v>43080</c:v>
                </c:pt>
                <c:pt idx="164">
                  <c:v>43081</c:v>
                </c:pt>
                <c:pt idx="165">
                  <c:v>43082</c:v>
                </c:pt>
                <c:pt idx="166">
                  <c:v>43083</c:v>
                </c:pt>
                <c:pt idx="167">
                  <c:v>43084</c:v>
                </c:pt>
                <c:pt idx="168">
                  <c:v>43085</c:v>
                </c:pt>
                <c:pt idx="169">
                  <c:v>43086</c:v>
                </c:pt>
                <c:pt idx="170">
                  <c:v>43087</c:v>
                </c:pt>
                <c:pt idx="171">
                  <c:v>43088</c:v>
                </c:pt>
                <c:pt idx="172">
                  <c:v>43089</c:v>
                </c:pt>
                <c:pt idx="173">
                  <c:v>43090</c:v>
                </c:pt>
                <c:pt idx="174">
                  <c:v>43091</c:v>
                </c:pt>
                <c:pt idx="175">
                  <c:v>43092</c:v>
                </c:pt>
                <c:pt idx="176">
                  <c:v>43093</c:v>
                </c:pt>
                <c:pt idx="177">
                  <c:v>43094</c:v>
                </c:pt>
                <c:pt idx="178">
                  <c:v>43095</c:v>
                </c:pt>
                <c:pt idx="179">
                  <c:v>43096</c:v>
                </c:pt>
                <c:pt idx="180">
                  <c:v>43097</c:v>
                </c:pt>
                <c:pt idx="181">
                  <c:v>43098</c:v>
                </c:pt>
                <c:pt idx="182">
                  <c:v>43099</c:v>
                </c:pt>
                <c:pt idx="183">
                  <c:v>43100</c:v>
                </c:pt>
                <c:pt idx="184">
                  <c:v>43101</c:v>
                </c:pt>
                <c:pt idx="185">
                  <c:v>43102</c:v>
                </c:pt>
                <c:pt idx="186">
                  <c:v>43103</c:v>
                </c:pt>
                <c:pt idx="187">
                  <c:v>43104</c:v>
                </c:pt>
                <c:pt idx="188">
                  <c:v>43105</c:v>
                </c:pt>
                <c:pt idx="189">
                  <c:v>43106</c:v>
                </c:pt>
                <c:pt idx="190">
                  <c:v>43107</c:v>
                </c:pt>
                <c:pt idx="191">
                  <c:v>43108</c:v>
                </c:pt>
                <c:pt idx="192">
                  <c:v>43109</c:v>
                </c:pt>
                <c:pt idx="193">
                  <c:v>43110</c:v>
                </c:pt>
                <c:pt idx="194">
                  <c:v>43111</c:v>
                </c:pt>
                <c:pt idx="195">
                  <c:v>43112</c:v>
                </c:pt>
                <c:pt idx="196">
                  <c:v>43113</c:v>
                </c:pt>
                <c:pt idx="197">
                  <c:v>43114</c:v>
                </c:pt>
                <c:pt idx="198">
                  <c:v>43115</c:v>
                </c:pt>
                <c:pt idx="199">
                  <c:v>43116</c:v>
                </c:pt>
                <c:pt idx="200">
                  <c:v>43117</c:v>
                </c:pt>
                <c:pt idx="201">
                  <c:v>43118</c:v>
                </c:pt>
                <c:pt idx="202">
                  <c:v>43119</c:v>
                </c:pt>
                <c:pt idx="203">
                  <c:v>43120</c:v>
                </c:pt>
                <c:pt idx="204">
                  <c:v>43121</c:v>
                </c:pt>
                <c:pt idx="205">
                  <c:v>43122</c:v>
                </c:pt>
                <c:pt idx="206">
                  <c:v>43123</c:v>
                </c:pt>
                <c:pt idx="207">
                  <c:v>43124</c:v>
                </c:pt>
                <c:pt idx="208">
                  <c:v>43125</c:v>
                </c:pt>
                <c:pt idx="209">
                  <c:v>43126</c:v>
                </c:pt>
                <c:pt idx="210">
                  <c:v>43127</c:v>
                </c:pt>
                <c:pt idx="211">
                  <c:v>43128</c:v>
                </c:pt>
                <c:pt idx="212">
                  <c:v>43129</c:v>
                </c:pt>
                <c:pt idx="213">
                  <c:v>43130</c:v>
                </c:pt>
                <c:pt idx="214">
                  <c:v>43131</c:v>
                </c:pt>
                <c:pt idx="215">
                  <c:v>43132</c:v>
                </c:pt>
                <c:pt idx="216">
                  <c:v>43133</c:v>
                </c:pt>
                <c:pt idx="217">
                  <c:v>43134</c:v>
                </c:pt>
                <c:pt idx="218">
                  <c:v>43135</c:v>
                </c:pt>
                <c:pt idx="219">
                  <c:v>43136</c:v>
                </c:pt>
                <c:pt idx="220">
                  <c:v>43137</c:v>
                </c:pt>
                <c:pt idx="221">
                  <c:v>43138</c:v>
                </c:pt>
                <c:pt idx="222">
                  <c:v>43139</c:v>
                </c:pt>
                <c:pt idx="223">
                  <c:v>43140</c:v>
                </c:pt>
                <c:pt idx="224">
                  <c:v>43141</c:v>
                </c:pt>
                <c:pt idx="225">
                  <c:v>43142</c:v>
                </c:pt>
                <c:pt idx="226">
                  <c:v>43143</c:v>
                </c:pt>
                <c:pt idx="227">
                  <c:v>43144</c:v>
                </c:pt>
                <c:pt idx="228">
                  <c:v>43145</c:v>
                </c:pt>
                <c:pt idx="229">
                  <c:v>43146</c:v>
                </c:pt>
                <c:pt idx="230">
                  <c:v>43147</c:v>
                </c:pt>
                <c:pt idx="231">
                  <c:v>43148</c:v>
                </c:pt>
                <c:pt idx="232">
                  <c:v>43149</c:v>
                </c:pt>
                <c:pt idx="233">
                  <c:v>43150</c:v>
                </c:pt>
                <c:pt idx="234">
                  <c:v>43151</c:v>
                </c:pt>
                <c:pt idx="235">
                  <c:v>43152</c:v>
                </c:pt>
                <c:pt idx="236">
                  <c:v>43153</c:v>
                </c:pt>
                <c:pt idx="237">
                  <c:v>43154</c:v>
                </c:pt>
                <c:pt idx="238">
                  <c:v>43155</c:v>
                </c:pt>
                <c:pt idx="239">
                  <c:v>43156</c:v>
                </c:pt>
                <c:pt idx="240">
                  <c:v>43157</c:v>
                </c:pt>
                <c:pt idx="241">
                  <c:v>43158</c:v>
                </c:pt>
                <c:pt idx="242">
                  <c:v>43159</c:v>
                </c:pt>
                <c:pt idx="243">
                  <c:v>43160</c:v>
                </c:pt>
                <c:pt idx="244">
                  <c:v>43161</c:v>
                </c:pt>
                <c:pt idx="245">
                  <c:v>43162</c:v>
                </c:pt>
                <c:pt idx="246">
                  <c:v>43163</c:v>
                </c:pt>
                <c:pt idx="247">
                  <c:v>43164</c:v>
                </c:pt>
                <c:pt idx="248">
                  <c:v>43165</c:v>
                </c:pt>
                <c:pt idx="249">
                  <c:v>43166</c:v>
                </c:pt>
                <c:pt idx="250">
                  <c:v>43167</c:v>
                </c:pt>
                <c:pt idx="251">
                  <c:v>43168</c:v>
                </c:pt>
                <c:pt idx="252">
                  <c:v>43169</c:v>
                </c:pt>
                <c:pt idx="253">
                  <c:v>43170</c:v>
                </c:pt>
                <c:pt idx="254">
                  <c:v>43171</c:v>
                </c:pt>
                <c:pt idx="255">
                  <c:v>43172</c:v>
                </c:pt>
                <c:pt idx="256">
                  <c:v>43173</c:v>
                </c:pt>
                <c:pt idx="257">
                  <c:v>43174</c:v>
                </c:pt>
                <c:pt idx="258">
                  <c:v>43175</c:v>
                </c:pt>
                <c:pt idx="259">
                  <c:v>43176</c:v>
                </c:pt>
                <c:pt idx="260">
                  <c:v>43177</c:v>
                </c:pt>
                <c:pt idx="261">
                  <c:v>43178</c:v>
                </c:pt>
                <c:pt idx="262">
                  <c:v>43179</c:v>
                </c:pt>
                <c:pt idx="263">
                  <c:v>43180</c:v>
                </c:pt>
                <c:pt idx="264">
                  <c:v>43181</c:v>
                </c:pt>
                <c:pt idx="265">
                  <c:v>43182</c:v>
                </c:pt>
                <c:pt idx="266">
                  <c:v>43183</c:v>
                </c:pt>
                <c:pt idx="267">
                  <c:v>43184</c:v>
                </c:pt>
                <c:pt idx="268">
                  <c:v>43185</c:v>
                </c:pt>
                <c:pt idx="269">
                  <c:v>43186</c:v>
                </c:pt>
                <c:pt idx="270">
                  <c:v>43187</c:v>
                </c:pt>
                <c:pt idx="271">
                  <c:v>43188</c:v>
                </c:pt>
                <c:pt idx="272">
                  <c:v>43189</c:v>
                </c:pt>
                <c:pt idx="273">
                  <c:v>43190</c:v>
                </c:pt>
                <c:pt idx="274">
                  <c:v>43191</c:v>
                </c:pt>
                <c:pt idx="275">
                  <c:v>43192</c:v>
                </c:pt>
                <c:pt idx="276">
                  <c:v>43193</c:v>
                </c:pt>
                <c:pt idx="277">
                  <c:v>43194</c:v>
                </c:pt>
                <c:pt idx="278">
                  <c:v>43195</c:v>
                </c:pt>
                <c:pt idx="279">
                  <c:v>43196</c:v>
                </c:pt>
                <c:pt idx="280">
                  <c:v>43197</c:v>
                </c:pt>
                <c:pt idx="281">
                  <c:v>43198</c:v>
                </c:pt>
                <c:pt idx="282">
                  <c:v>43199</c:v>
                </c:pt>
                <c:pt idx="283">
                  <c:v>43200</c:v>
                </c:pt>
                <c:pt idx="284">
                  <c:v>43201</c:v>
                </c:pt>
                <c:pt idx="285">
                  <c:v>43202</c:v>
                </c:pt>
                <c:pt idx="286">
                  <c:v>43203</c:v>
                </c:pt>
                <c:pt idx="287">
                  <c:v>43204</c:v>
                </c:pt>
                <c:pt idx="288">
                  <c:v>43205</c:v>
                </c:pt>
                <c:pt idx="289">
                  <c:v>43206</c:v>
                </c:pt>
                <c:pt idx="290">
                  <c:v>43207</c:v>
                </c:pt>
                <c:pt idx="291">
                  <c:v>43208</c:v>
                </c:pt>
                <c:pt idx="292">
                  <c:v>43209</c:v>
                </c:pt>
                <c:pt idx="293">
                  <c:v>43210</c:v>
                </c:pt>
                <c:pt idx="294">
                  <c:v>43211</c:v>
                </c:pt>
                <c:pt idx="295">
                  <c:v>43212</c:v>
                </c:pt>
                <c:pt idx="296">
                  <c:v>43213</c:v>
                </c:pt>
                <c:pt idx="297">
                  <c:v>43214</c:v>
                </c:pt>
                <c:pt idx="298">
                  <c:v>43215</c:v>
                </c:pt>
                <c:pt idx="299">
                  <c:v>43216</c:v>
                </c:pt>
                <c:pt idx="300">
                  <c:v>43217</c:v>
                </c:pt>
                <c:pt idx="301">
                  <c:v>43218</c:v>
                </c:pt>
                <c:pt idx="302">
                  <c:v>43219</c:v>
                </c:pt>
                <c:pt idx="303">
                  <c:v>43220</c:v>
                </c:pt>
                <c:pt idx="304">
                  <c:v>43221</c:v>
                </c:pt>
                <c:pt idx="305">
                  <c:v>43222</c:v>
                </c:pt>
                <c:pt idx="306">
                  <c:v>43223</c:v>
                </c:pt>
                <c:pt idx="307">
                  <c:v>43224</c:v>
                </c:pt>
                <c:pt idx="308">
                  <c:v>43225</c:v>
                </c:pt>
                <c:pt idx="309">
                  <c:v>43226</c:v>
                </c:pt>
                <c:pt idx="310">
                  <c:v>43227</c:v>
                </c:pt>
                <c:pt idx="311">
                  <c:v>43228</c:v>
                </c:pt>
                <c:pt idx="312">
                  <c:v>43229</c:v>
                </c:pt>
                <c:pt idx="313">
                  <c:v>43230</c:v>
                </c:pt>
                <c:pt idx="314">
                  <c:v>43231</c:v>
                </c:pt>
                <c:pt idx="315">
                  <c:v>43232</c:v>
                </c:pt>
                <c:pt idx="316">
                  <c:v>43233</c:v>
                </c:pt>
                <c:pt idx="317">
                  <c:v>43234</c:v>
                </c:pt>
                <c:pt idx="318">
                  <c:v>43235</c:v>
                </c:pt>
                <c:pt idx="319">
                  <c:v>43236</c:v>
                </c:pt>
                <c:pt idx="320">
                  <c:v>43237</c:v>
                </c:pt>
                <c:pt idx="321">
                  <c:v>43238</c:v>
                </c:pt>
                <c:pt idx="322">
                  <c:v>43239</c:v>
                </c:pt>
                <c:pt idx="323">
                  <c:v>43240</c:v>
                </c:pt>
                <c:pt idx="324">
                  <c:v>43241</c:v>
                </c:pt>
                <c:pt idx="325">
                  <c:v>43242</c:v>
                </c:pt>
                <c:pt idx="326">
                  <c:v>43243</c:v>
                </c:pt>
                <c:pt idx="327">
                  <c:v>43244</c:v>
                </c:pt>
                <c:pt idx="328">
                  <c:v>43245</c:v>
                </c:pt>
                <c:pt idx="329">
                  <c:v>43246</c:v>
                </c:pt>
                <c:pt idx="330">
                  <c:v>43247</c:v>
                </c:pt>
                <c:pt idx="331">
                  <c:v>43248</c:v>
                </c:pt>
                <c:pt idx="332">
                  <c:v>43249</c:v>
                </c:pt>
                <c:pt idx="333">
                  <c:v>43250</c:v>
                </c:pt>
                <c:pt idx="334">
                  <c:v>43251</c:v>
                </c:pt>
                <c:pt idx="335">
                  <c:v>43252</c:v>
                </c:pt>
                <c:pt idx="336">
                  <c:v>43253</c:v>
                </c:pt>
                <c:pt idx="337">
                  <c:v>43254</c:v>
                </c:pt>
                <c:pt idx="338">
                  <c:v>43255</c:v>
                </c:pt>
                <c:pt idx="339">
                  <c:v>43256</c:v>
                </c:pt>
                <c:pt idx="340">
                  <c:v>43257</c:v>
                </c:pt>
                <c:pt idx="341">
                  <c:v>43258</c:v>
                </c:pt>
                <c:pt idx="342">
                  <c:v>43259</c:v>
                </c:pt>
                <c:pt idx="343">
                  <c:v>43260</c:v>
                </c:pt>
                <c:pt idx="344">
                  <c:v>43261</c:v>
                </c:pt>
                <c:pt idx="345">
                  <c:v>43262</c:v>
                </c:pt>
                <c:pt idx="346">
                  <c:v>43263</c:v>
                </c:pt>
                <c:pt idx="347">
                  <c:v>43264</c:v>
                </c:pt>
                <c:pt idx="348">
                  <c:v>43265</c:v>
                </c:pt>
                <c:pt idx="349">
                  <c:v>43266</c:v>
                </c:pt>
                <c:pt idx="350">
                  <c:v>43267</c:v>
                </c:pt>
                <c:pt idx="351">
                  <c:v>43268</c:v>
                </c:pt>
                <c:pt idx="352">
                  <c:v>43269</c:v>
                </c:pt>
                <c:pt idx="353">
                  <c:v>43270</c:v>
                </c:pt>
                <c:pt idx="354">
                  <c:v>43271</c:v>
                </c:pt>
                <c:pt idx="355">
                  <c:v>43272</c:v>
                </c:pt>
                <c:pt idx="356">
                  <c:v>43273</c:v>
                </c:pt>
                <c:pt idx="357">
                  <c:v>43274</c:v>
                </c:pt>
                <c:pt idx="358">
                  <c:v>43275</c:v>
                </c:pt>
                <c:pt idx="359">
                  <c:v>43276</c:v>
                </c:pt>
                <c:pt idx="360">
                  <c:v>43277</c:v>
                </c:pt>
                <c:pt idx="361">
                  <c:v>43278</c:v>
                </c:pt>
                <c:pt idx="362">
                  <c:v>43279</c:v>
                </c:pt>
                <c:pt idx="363">
                  <c:v>43280</c:v>
                </c:pt>
                <c:pt idx="364">
                  <c:v>43281</c:v>
                </c:pt>
              </c:numCache>
            </c:numRef>
          </c:cat>
          <c:val>
            <c:numRef>
              <c:f>Scaling!$AZ$3:$AZ$367</c:f>
              <c:numCache>
                <c:formatCode>0.0</c:formatCode>
                <c:ptCount val="365"/>
                <c:pt idx="0">
                  <c:v>4048.4311501471029</c:v>
                </c:pt>
                <c:pt idx="1">
                  <c:v>1037.8363429558747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1111.9601688803937</c:v>
                </c:pt>
                <c:pt idx="7">
                  <c:v>1041.0547810648088</c:v>
                </c:pt>
                <c:pt idx="8">
                  <c:v>0</c:v>
                </c:pt>
                <c:pt idx="9">
                  <c:v>0</c:v>
                </c:pt>
                <c:pt idx="10">
                  <c:v>625.50206900214721</c:v>
                </c:pt>
                <c:pt idx="11">
                  <c:v>1075.698676681465</c:v>
                </c:pt>
                <c:pt idx="12">
                  <c:v>3709.4439216837773</c:v>
                </c:pt>
                <c:pt idx="13">
                  <c:v>3731.7075719768463</c:v>
                </c:pt>
                <c:pt idx="14">
                  <c:v>4105.2215449265104</c:v>
                </c:pt>
                <c:pt idx="15">
                  <c:v>5083.1518395152034</c:v>
                </c:pt>
                <c:pt idx="16">
                  <c:v>3166.5020467314603</c:v>
                </c:pt>
                <c:pt idx="17">
                  <c:v>763.42743951522664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4017.2276158953746</c:v>
                </c:pt>
                <c:pt idx="28">
                  <c:v>2768.23908135385</c:v>
                </c:pt>
                <c:pt idx="29">
                  <c:v>652.60716936811514</c:v>
                </c:pt>
                <c:pt idx="30">
                  <c:v>652.46052937635534</c:v>
                </c:pt>
                <c:pt idx="31">
                  <c:v>851.07118654659268</c:v>
                </c:pt>
                <c:pt idx="32">
                  <c:v>985.52905351612742</c:v>
                </c:pt>
                <c:pt idx="33">
                  <c:v>871.85849979981515</c:v>
                </c:pt>
                <c:pt idx="34">
                  <c:v>696.51298023189963</c:v>
                </c:pt>
                <c:pt idx="35">
                  <c:v>509.05006230237535</c:v>
                </c:pt>
                <c:pt idx="36">
                  <c:v>0</c:v>
                </c:pt>
                <c:pt idx="37">
                  <c:v>0</c:v>
                </c:pt>
                <c:pt idx="38">
                  <c:v>100.93344221387134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1461.1870625575473</c:v>
                </c:pt>
                <c:pt idx="61">
                  <c:v>797.8876993532815</c:v>
                </c:pt>
                <c:pt idx="62">
                  <c:v>0</c:v>
                </c:pt>
                <c:pt idx="63">
                  <c:v>3495.8951148864257</c:v>
                </c:pt>
                <c:pt idx="64">
                  <c:v>1133.430993883708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1605.1723989474494</c:v>
                </c:pt>
                <c:pt idx="70">
                  <c:v>888.9234624678927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500.38053025181358</c:v>
                </c:pt>
                <c:pt idx="159">
                  <c:v>728.74595320518335</c:v>
                </c:pt>
                <c:pt idx="160">
                  <c:v>728.75091666068965</c:v>
                </c:pt>
                <c:pt idx="161">
                  <c:v>767.10764704268411</c:v>
                </c:pt>
                <c:pt idx="162">
                  <c:v>837.24370036909261</c:v>
                </c:pt>
                <c:pt idx="163">
                  <c:v>846.51384897092487</c:v>
                </c:pt>
                <c:pt idx="164">
                  <c:v>1498.7310839366783</c:v>
                </c:pt>
                <c:pt idx="165">
                  <c:v>1964.5548641166063</c:v>
                </c:pt>
                <c:pt idx="166">
                  <c:v>1765.2097954521018</c:v>
                </c:pt>
                <c:pt idx="167">
                  <c:v>1901.535616765407</c:v>
                </c:pt>
                <c:pt idx="168">
                  <c:v>1859.6959372728993</c:v>
                </c:pt>
                <c:pt idx="169">
                  <c:v>2036.0744971242591</c:v>
                </c:pt>
                <c:pt idx="170">
                  <c:v>3195.9870062733999</c:v>
                </c:pt>
                <c:pt idx="171">
                  <c:v>2643.7319919742185</c:v>
                </c:pt>
                <c:pt idx="172">
                  <c:v>1600.4082698116417</c:v>
                </c:pt>
                <c:pt idx="173">
                  <c:v>520.02423489399575</c:v>
                </c:pt>
                <c:pt idx="174">
                  <c:v>712.42903238773931</c:v>
                </c:pt>
                <c:pt idx="175">
                  <c:v>623.06971513251551</c:v>
                </c:pt>
                <c:pt idx="176">
                  <c:v>312.77653891531247</c:v>
                </c:pt>
                <c:pt idx="177">
                  <c:v>389.91811115415305</c:v>
                </c:pt>
                <c:pt idx="178">
                  <c:v>414.6395054101269</c:v>
                </c:pt>
                <c:pt idx="179">
                  <c:v>402.89421117100073</c:v>
                </c:pt>
                <c:pt idx="180">
                  <c:v>379.90933586614443</c:v>
                </c:pt>
                <c:pt idx="181">
                  <c:v>367.6394227857254</c:v>
                </c:pt>
                <c:pt idx="182">
                  <c:v>303.96899076559498</c:v>
                </c:pt>
                <c:pt idx="183">
                  <c:v>340.12322150564557</c:v>
                </c:pt>
                <c:pt idx="184">
                  <c:v>418.72463999255154</c:v>
                </c:pt>
                <c:pt idx="185">
                  <c:v>388.07077310275832</c:v>
                </c:pt>
                <c:pt idx="186">
                  <c:v>451.31758824693492</c:v>
                </c:pt>
                <c:pt idx="187">
                  <c:v>480.50337910633397</c:v>
                </c:pt>
                <c:pt idx="188">
                  <c:v>506.9310436966889</c:v>
                </c:pt>
                <c:pt idx="189">
                  <c:v>430.55780745074259</c:v>
                </c:pt>
                <c:pt idx="190">
                  <c:v>424.28977411388371</c:v>
                </c:pt>
                <c:pt idx="191">
                  <c:v>416.62078851529827</c:v>
                </c:pt>
                <c:pt idx="192">
                  <c:v>137.53123182726657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Scaling!$BA$2</c:f>
              <c:strCache>
                <c:ptCount val="1"/>
                <c:pt idx="0">
                  <c:v>Tauwit flow (ML/day)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Scaling!$AV$3:$AV$367</c:f>
              <c:numCache>
                <c:formatCode>m/d/yyyy</c:formatCode>
                <c:ptCount val="365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  <c:pt idx="9">
                  <c:v>42926</c:v>
                </c:pt>
                <c:pt idx="10">
                  <c:v>42927</c:v>
                </c:pt>
                <c:pt idx="11">
                  <c:v>42928</c:v>
                </c:pt>
                <c:pt idx="12">
                  <c:v>42929</c:v>
                </c:pt>
                <c:pt idx="13">
                  <c:v>42930</c:v>
                </c:pt>
                <c:pt idx="14">
                  <c:v>42931</c:v>
                </c:pt>
                <c:pt idx="15">
                  <c:v>42932</c:v>
                </c:pt>
                <c:pt idx="16">
                  <c:v>42933</c:v>
                </c:pt>
                <c:pt idx="17">
                  <c:v>42934</c:v>
                </c:pt>
                <c:pt idx="18">
                  <c:v>42935</c:v>
                </c:pt>
                <c:pt idx="19">
                  <c:v>42936</c:v>
                </c:pt>
                <c:pt idx="20">
                  <c:v>42937</c:v>
                </c:pt>
                <c:pt idx="21">
                  <c:v>42938</c:v>
                </c:pt>
                <c:pt idx="22">
                  <c:v>42939</c:v>
                </c:pt>
                <c:pt idx="23">
                  <c:v>42940</c:v>
                </c:pt>
                <c:pt idx="24">
                  <c:v>42941</c:v>
                </c:pt>
                <c:pt idx="25">
                  <c:v>42942</c:v>
                </c:pt>
                <c:pt idx="26">
                  <c:v>42943</c:v>
                </c:pt>
                <c:pt idx="27">
                  <c:v>42944</c:v>
                </c:pt>
                <c:pt idx="28">
                  <c:v>42945</c:v>
                </c:pt>
                <c:pt idx="29">
                  <c:v>42946</c:v>
                </c:pt>
                <c:pt idx="30">
                  <c:v>42947</c:v>
                </c:pt>
                <c:pt idx="31">
                  <c:v>42948</c:v>
                </c:pt>
                <c:pt idx="32">
                  <c:v>42949</c:v>
                </c:pt>
                <c:pt idx="33">
                  <c:v>42950</c:v>
                </c:pt>
                <c:pt idx="34">
                  <c:v>42951</c:v>
                </c:pt>
                <c:pt idx="35">
                  <c:v>42952</c:v>
                </c:pt>
                <c:pt idx="36">
                  <c:v>42953</c:v>
                </c:pt>
                <c:pt idx="37">
                  <c:v>42954</c:v>
                </c:pt>
                <c:pt idx="38">
                  <c:v>42955</c:v>
                </c:pt>
                <c:pt idx="39">
                  <c:v>42956</c:v>
                </c:pt>
                <c:pt idx="40">
                  <c:v>42957</c:v>
                </c:pt>
                <c:pt idx="41">
                  <c:v>42958</c:v>
                </c:pt>
                <c:pt idx="42">
                  <c:v>42959</c:v>
                </c:pt>
                <c:pt idx="43">
                  <c:v>42960</c:v>
                </c:pt>
                <c:pt idx="44">
                  <c:v>42961</c:v>
                </c:pt>
                <c:pt idx="45">
                  <c:v>42962</c:v>
                </c:pt>
                <c:pt idx="46">
                  <c:v>42963</c:v>
                </c:pt>
                <c:pt idx="47">
                  <c:v>42964</c:v>
                </c:pt>
                <c:pt idx="48">
                  <c:v>42965</c:v>
                </c:pt>
                <c:pt idx="49">
                  <c:v>42966</c:v>
                </c:pt>
                <c:pt idx="50">
                  <c:v>42967</c:v>
                </c:pt>
                <c:pt idx="51">
                  <c:v>42968</c:v>
                </c:pt>
                <c:pt idx="52">
                  <c:v>42969</c:v>
                </c:pt>
                <c:pt idx="53">
                  <c:v>42970</c:v>
                </c:pt>
                <c:pt idx="54">
                  <c:v>42971</c:v>
                </c:pt>
                <c:pt idx="55">
                  <c:v>42972</c:v>
                </c:pt>
                <c:pt idx="56">
                  <c:v>42973</c:v>
                </c:pt>
                <c:pt idx="57">
                  <c:v>42974</c:v>
                </c:pt>
                <c:pt idx="58">
                  <c:v>42975</c:v>
                </c:pt>
                <c:pt idx="59">
                  <c:v>42976</c:v>
                </c:pt>
                <c:pt idx="60">
                  <c:v>42977</c:v>
                </c:pt>
                <c:pt idx="61">
                  <c:v>42978</c:v>
                </c:pt>
                <c:pt idx="62">
                  <c:v>42979</c:v>
                </c:pt>
                <c:pt idx="63">
                  <c:v>42980</c:v>
                </c:pt>
                <c:pt idx="64">
                  <c:v>42981</c:v>
                </c:pt>
                <c:pt idx="65">
                  <c:v>42982</c:v>
                </c:pt>
                <c:pt idx="66">
                  <c:v>42983</c:v>
                </c:pt>
                <c:pt idx="67">
                  <c:v>42984</c:v>
                </c:pt>
                <c:pt idx="68">
                  <c:v>42985</c:v>
                </c:pt>
                <c:pt idx="69">
                  <c:v>42986</c:v>
                </c:pt>
                <c:pt idx="70">
                  <c:v>42987</c:v>
                </c:pt>
                <c:pt idx="71">
                  <c:v>42988</c:v>
                </c:pt>
                <c:pt idx="72">
                  <c:v>42989</c:v>
                </c:pt>
                <c:pt idx="73">
                  <c:v>42990</c:v>
                </c:pt>
                <c:pt idx="74">
                  <c:v>42991</c:v>
                </c:pt>
                <c:pt idx="75">
                  <c:v>42992</c:v>
                </c:pt>
                <c:pt idx="76">
                  <c:v>42993</c:v>
                </c:pt>
                <c:pt idx="77">
                  <c:v>42994</c:v>
                </c:pt>
                <c:pt idx="78">
                  <c:v>42995</c:v>
                </c:pt>
                <c:pt idx="79">
                  <c:v>42996</c:v>
                </c:pt>
                <c:pt idx="80">
                  <c:v>42997</c:v>
                </c:pt>
                <c:pt idx="81">
                  <c:v>42998</c:v>
                </c:pt>
                <c:pt idx="82">
                  <c:v>42999</c:v>
                </c:pt>
                <c:pt idx="83">
                  <c:v>43000</c:v>
                </c:pt>
                <c:pt idx="84">
                  <c:v>43001</c:v>
                </c:pt>
                <c:pt idx="85">
                  <c:v>43002</c:v>
                </c:pt>
                <c:pt idx="86">
                  <c:v>43003</c:v>
                </c:pt>
                <c:pt idx="87">
                  <c:v>43004</c:v>
                </c:pt>
                <c:pt idx="88">
                  <c:v>43005</c:v>
                </c:pt>
                <c:pt idx="89">
                  <c:v>43006</c:v>
                </c:pt>
                <c:pt idx="90">
                  <c:v>43007</c:v>
                </c:pt>
                <c:pt idx="91">
                  <c:v>43008</c:v>
                </c:pt>
                <c:pt idx="92">
                  <c:v>43009</c:v>
                </c:pt>
                <c:pt idx="93">
                  <c:v>43010</c:v>
                </c:pt>
                <c:pt idx="94">
                  <c:v>43011</c:v>
                </c:pt>
                <c:pt idx="95">
                  <c:v>43012</c:v>
                </c:pt>
                <c:pt idx="96">
                  <c:v>43013</c:v>
                </c:pt>
                <c:pt idx="97">
                  <c:v>43014</c:v>
                </c:pt>
                <c:pt idx="98">
                  <c:v>43015</c:v>
                </c:pt>
                <c:pt idx="99">
                  <c:v>43016</c:v>
                </c:pt>
                <c:pt idx="100">
                  <c:v>43017</c:v>
                </c:pt>
                <c:pt idx="101">
                  <c:v>43018</c:v>
                </c:pt>
                <c:pt idx="102">
                  <c:v>43019</c:v>
                </c:pt>
                <c:pt idx="103">
                  <c:v>43020</c:v>
                </c:pt>
                <c:pt idx="104">
                  <c:v>43021</c:v>
                </c:pt>
                <c:pt idx="105">
                  <c:v>43022</c:v>
                </c:pt>
                <c:pt idx="106">
                  <c:v>43023</c:v>
                </c:pt>
                <c:pt idx="107">
                  <c:v>43024</c:v>
                </c:pt>
                <c:pt idx="108">
                  <c:v>43025</c:v>
                </c:pt>
                <c:pt idx="109">
                  <c:v>43026</c:v>
                </c:pt>
                <c:pt idx="110">
                  <c:v>43027</c:v>
                </c:pt>
                <c:pt idx="111">
                  <c:v>43028</c:v>
                </c:pt>
                <c:pt idx="112">
                  <c:v>43029</c:v>
                </c:pt>
                <c:pt idx="113">
                  <c:v>43030</c:v>
                </c:pt>
                <c:pt idx="114">
                  <c:v>43031</c:v>
                </c:pt>
                <c:pt idx="115">
                  <c:v>43032</c:v>
                </c:pt>
                <c:pt idx="116">
                  <c:v>43033</c:v>
                </c:pt>
                <c:pt idx="117">
                  <c:v>43034</c:v>
                </c:pt>
                <c:pt idx="118">
                  <c:v>43035</c:v>
                </c:pt>
                <c:pt idx="119">
                  <c:v>43036</c:v>
                </c:pt>
                <c:pt idx="120">
                  <c:v>43037</c:v>
                </c:pt>
                <c:pt idx="121">
                  <c:v>43038</c:v>
                </c:pt>
                <c:pt idx="122">
                  <c:v>43039</c:v>
                </c:pt>
                <c:pt idx="123">
                  <c:v>43040</c:v>
                </c:pt>
                <c:pt idx="124">
                  <c:v>43041</c:v>
                </c:pt>
                <c:pt idx="125">
                  <c:v>43042</c:v>
                </c:pt>
                <c:pt idx="126">
                  <c:v>43043</c:v>
                </c:pt>
                <c:pt idx="127">
                  <c:v>43044</c:v>
                </c:pt>
                <c:pt idx="128">
                  <c:v>43045</c:v>
                </c:pt>
                <c:pt idx="129">
                  <c:v>43046</c:v>
                </c:pt>
                <c:pt idx="130">
                  <c:v>43047</c:v>
                </c:pt>
                <c:pt idx="131">
                  <c:v>43048</c:v>
                </c:pt>
                <c:pt idx="132">
                  <c:v>43049</c:v>
                </c:pt>
                <c:pt idx="133">
                  <c:v>43050</c:v>
                </c:pt>
                <c:pt idx="134">
                  <c:v>43051</c:v>
                </c:pt>
                <c:pt idx="135">
                  <c:v>43052</c:v>
                </c:pt>
                <c:pt idx="136">
                  <c:v>43053</c:v>
                </c:pt>
                <c:pt idx="137">
                  <c:v>43054</c:v>
                </c:pt>
                <c:pt idx="138">
                  <c:v>43055</c:v>
                </c:pt>
                <c:pt idx="139">
                  <c:v>43056</c:v>
                </c:pt>
                <c:pt idx="140">
                  <c:v>43057</c:v>
                </c:pt>
                <c:pt idx="141">
                  <c:v>43058</c:v>
                </c:pt>
                <c:pt idx="142">
                  <c:v>43059</c:v>
                </c:pt>
                <c:pt idx="143">
                  <c:v>43060</c:v>
                </c:pt>
                <c:pt idx="144">
                  <c:v>43061</c:v>
                </c:pt>
                <c:pt idx="145">
                  <c:v>43062</c:v>
                </c:pt>
                <c:pt idx="146">
                  <c:v>43063</c:v>
                </c:pt>
                <c:pt idx="147">
                  <c:v>43064</c:v>
                </c:pt>
                <c:pt idx="148">
                  <c:v>43065</c:v>
                </c:pt>
                <c:pt idx="149">
                  <c:v>43066</c:v>
                </c:pt>
                <c:pt idx="150">
                  <c:v>43067</c:v>
                </c:pt>
                <c:pt idx="151">
                  <c:v>43068</c:v>
                </c:pt>
                <c:pt idx="152">
                  <c:v>43069</c:v>
                </c:pt>
                <c:pt idx="153">
                  <c:v>43070</c:v>
                </c:pt>
                <c:pt idx="154">
                  <c:v>43071</c:v>
                </c:pt>
                <c:pt idx="155">
                  <c:v>43072</c:v>
                </c:pt>
                <c:pt idx="156">
                  <c:v>43073</c:v>
                </c:pt>
                <c:pt idx="157">
                  <c:v>43074</c:v>
                </c:pt>
                <c:pt idx="158">
                  <c:v>43075</c:v>
                </c:pt>
                <c:pt idx="159">
                  <c:v>43076</c:v>
                </c:pt>
                <c:pt idx="160">
                  <c:v>43077</c:v>
                </c:pt>
                <c:pt idx="161">
                  <c:v>43078</c:v>
                </c:pt>
                <c:pt idx="162">
                  <c:v>43079</c:v>
                </c:pt>
                <c:pt idx="163">
                  <c:v>43080</c:v>
                </c:pt>
                <c:pt idx="164">
                  <c:v>43081</c:v>
                </c:pt>
                <c:pt idx="165">
                  <c:v>43082</c:v>
                </c:pt>
                <c:pt idx="166">
                  <c:v>43083</c:v>
                </c:pt>
                <c:pt idx="167">
                  <c:v>43084</c:v>
                </c:pt>
                <c:pt idx="168">
                  <c:v>43085</c:v>
                </c:pt>
                <c:pt idx="169">
                  <c:v>43086</c:v>
                </c:pt>
                <c:pt idx="170">
                  <c:v>43087</c:v>
                </c:pt>
                <c:pt idx="171">
                  <c:v>43088</c:v>
                </c:pt>
                <c:pt idx="172">
                  <c:v>43089</c:v>
                </c:pt>
                <c:pt idx="173">
                  <c:v>43090</c:v>
                </c:pt>
                <c:pt idx="174">
                  <c:v>43091</c:v>
                </c:pt>
                <c:pt idx="175">
                  <c:v>43092</c:v>
                </c:pt>
                <c:pt idx="176">
                  <c:v>43093</c:v>
                </c:pt>
                <c:pt idx="177">
                  <c:v>43094</c:v>
                </c:pt>
                <c:pt idx="178">
                  <c:v>43095</c:v>
                </c:pt>
                <c:pt idx="179">
                  <c:v>43096</c:v>
                </c:pt>
                <c:pt idx="180">
                  <c:v>43097</c:v>
                </c:pt>
                <c:pt idx="181">
                  <c:v>43098</c:v>
                </c:pt>
                <c:pt idx="182">
                  <c:v>43099</c:v>
                </c:pt>
                <c:pt idx="183">
                  <c:v>43100</c:v>
                </c:pt>
                <c:pt idx="184">
                  <c:v>43101</c:v>
                </c:pt>
                <c:pt idx="185">
                  <c:v>43102</c:v>
                </c:pt>
                <c:pt idx="186">
                  <c:v>43103</c:v>
                </c:pt>
                <c:pt idx="187">
                  <c:v>43104</c:v>
                </c:pt>
                <c:pt idx="188">
                  <c:v>43105</c:v>
                </c:pt>
                <c:pt idx="189">
                  <c:v>43106</c:v>
                </c:pt>
                <c:pt idx="190">
                  <c:v>43107</c:v>
                </c:pt>
                <c:pt idx="191">
                  <c:v>43108</c:v>
                </c:pt>
                <c:pt idx="192">
                  <c:v>43109</c:v>
                </c:pt>
                <c:pt idx="193">
                  <c:v>43110</c:v>
                </c:pt>
                <c:pt idx="194">
                  <c:v>43111</c:v>
                </c:pt>
                <c:pt idx="195">
                  <c:v>43112</c:v>
                </c:pt>
                <c:pt idx="196">
                  <c:v>43113</c:v>
                </c:pt>
                <c:pt idx="197">
                  <c:v>43114</c:v>
                </c:pt>
                <c:pt idx="198">
                  <c:v>43115</c:v>
                </c:pt>
                <c:pt idx="199">
                  <c:v>43116</c:v>
                </c:pt>
                <c:pt idx="200">
                  <c:v>43117</c:v>
                </c:pt>
                <c:pt idx="201">
                  <c:v>43118</c:v>
                </c:pt>
                <c:pt idx="202">
                  <c:v>43119</c:v>
                </c:pt>
                <c:pt idx="203">
                  <c:v>43120</c:v>
                </c:pt>
                <c:pt idx="204">
                  <c:v>43121</c:v>
                </c:pt>
                <c:pt idx="205">
                  <c:v>43122</c:v>
                </c:pt>
                <c:pt idx="206">
                  <c:v>43123</c:v>
                </c:pt>
                <c:pt idx="207">
                  <c:v>43124</c:v>
                </c:pt>
                <c:pt idx="208">
                  <c:v>43125</c:v>
                </c:pt>
                <c:pt idx="209">
                  <c:v>43126</c:v>
                </c:pt>
                <c:pt idx="210">
                  <c:v>43127</c:v>
                </c:pt>
                <c:pt idx="211">
                  <c:v>43128</c:v>
                </c:pt>
                <c:pt idx="212">
                  <c:v>43129</c:v>
                </c:pt>
                <c:pt idx="213">
                  <c:v>43130</c:v>
                </c:pt>
                <c:pt idx="214">
                  <c:v>43131</c:v>
                </c:pt>
                <c:pt idx="215">
                  <c:v>43132</c:v>
                </c:pt>
                <c:pt idx="216">
                  <c:v>43133</c:v>
                </c:pt>
                <c:pt idx="217">
                  <c:v>43134</c:v>
                </c:pt>
                <c:pt idx="218">
                  <c:v>43135</c:v>
                </c:pt>
                <c:pt idx="219">
                  <c:v>43136</c:v>
                </c:pt>
                <c:pt idx="220">
                  <c:v>43137</c:v>
                </c:pt>
                <c:pt idx="221">
                  <c:v>43138</c:v>
                </c:pt>
                <c:pt idx="222">
                  <c:v>43139</c:v>
                </c:pt>
                <c:pt idx="223">
                  <c:v>43140</c:v>
                </c:pt>
                <c:pt idx="224">
                  <c:v>43141</c:v>
                </c:pt>
                <c:pt idx="225">
                  <c:v>43142</c:v>
                </c:pt>
                <c:pt idx="226">
                  <c:v>43143</c:v>
                </c:pt>
                <c:pt idx="227">
                  <c:v>43144</c:v>
                </c:pt>
                <c:pt idx="228">
                  <c:v>43145</c:v>
                </c:pt>
                <c:pt idx="229">
                  <c:v>43146</c:v>
                </c:pt>
                <c:pt idx="230">
                  <c:v>43147</c:v>
                </c:pt>
                <c:pt idx="231">
                  <c:v>43148</c:v>
                </c:pt>
                <c:pt idx="232">
                  <c:v>43149</c:v>
                </c:pt>
                <c:pt idx="233">
                  <c:v>43150</c:v>
                </c:pt>
                <c:pt idx="234">
                  <c:v>43151</c:v>
                </c:pt>
                <c:pt idx="235">
                  <c:v>43152</c:v>
                </c:pt>
                <c:pt idx="236">
                  <c:v>43153</c:v>
                </c:pt>
                <c:pt idx="237">
                  <c:v>43154</c:v>
                </c:pt>
                <c:pt idx="238">
                  <c:v>43155</c:v>
                </c:pt>
                <c:pt idx="239">
                  <c:v>43156</c:v>
                </c:pt>
                <c:pt idx="240">
                  <c:v>43157</c:v>
                </c:pt>
                <c:pt idx="241">
                  <c:v>43158</c:v>
                </c:pt>
                <c:pt idx="242">
                  <c:v>43159</c:v>
                </c:pt>
                <c:pt idx="243">
                  <c:v>43160</c:v>
                </c:pt>
                <c:pt idx="244">
                  <c:v>43161</c:v>
                </c:pt>
                <c:pt idx="245">
                  <c:v>43162</c:v>
                </c:pt>
                <c:pt idx="246">
                  <c:v>43163</c:v>
                </c:pt>
                <c:pt idx="247">
                  <c:v>43164</c:v>
                </c:pt>
                <c:pt idx="248">
                  <c:v>43165</c:v>
                </c:pt>
                <c:pt idx="249">
                  <c:v>43166</c:v>
                </c:pt>
                <c:pt idx="250">
                  <c:v>43167</c:v>
                </c:pt>
                <c:pt idx="251">
                  <c:v>43168</c:v>
                </c:pt>
                <c:pt idx="252">
                  <c:v>43169</c:v>
                </c:pt>
                <c:pt idx="253">
                  <c:v>43170</c:v>
                </c:pt>
                <c:pt idx="254">
                  <c:v>43171</c:v>
                </c:pt>
                <c:pt idx="255">
                  <c:v>43172</c:v>
                </c:pt>
                <c:pt idx="256">
                  <c:v>43173</c:v>
                </c:pt>
                <c:pt idx="257">
                  <c:v>43174</c:v>
                </c:pt>
                <c:pt idx="258">
                  <c:v>43175</c:v>
                </c:pt>
                <c:pt idx="259">
                  <c:v>43176</c:v>
                </c:pt>
                <c:pt idx="260">
                  <c:v>43177</c:v>
                </c:pt>
                <c:pt idx="261">
                  <c:v>43178</c:v>
                </c:pt>
                <c:pt idx="262">
                  <c:v>43179</c:v>
                </c:pt>
                <c:pt idx="263">
                  <c:v>43180</c:v>
                </c:pt>
                <c:pt idx="264">
                  <c:v>43181</c:v>
                </c:pt>
                <c:pt idx="265">
                  <c:v>43182</c:v>
                </c:pt>
                <c:pt idx="266">
                  <c:v>43183</c:v>
                </c:pt>
                <c:pt idx="267">
                  <c:v>43184</c:v>
                </c:pt>
                <c:pt idx="268">
                  <c:v>43185</c:v>
                </c:pt>
                <c:pt idx="269">
                  <c:v>43186</c:v>
                </c:pt>
                <c:pt idx="270">
                  <c:v>43187</c:v>
                </c:pt>
                <c:pt idx="271">
                  <c:v>43188</c:v>
                </c:pt>
                <c:pt idx="272">
                  <c:v>43189</c:v>
                </c:pt>
                <c:pt idx="273">
                  <c:v>43190</c:v>
                </c:pt>
                <c:pt idx="274">
                  <c:v>43191</c:v>
                </c:pt>
                <c:pt idx="275">
                  <c:v>43192</c:v>
                </c:pt>
                <c:pt idx="276">
                  <c:v>43193</c:v>
                </c:pt>
                <c:pt idx="277">
                  <c:v>43194</c:v>
                </c:pt>
                <c:pt idx="278">
                  <c:v>43195</c:v>
                </c:pt>
                <c:pt idx="279">
                  <c:v>43196</c:v>
                </c:pt>
                <c:pt idx="280">
                  <c:v>43197</c:v>
                </c:pt>
                <c:pt idx="281">
                  <c:v>43198</c:v>
                </c:pt>
                <c:pt idx="282">
                  <c:v>43199</c:v>
                </c:pt>
                <c:pt idx="283">
                  <c:v>43200</c:v>
                </c:pt>
                <c:pt idx="284">
                  <c:v>43201</c:v>
                </c:pt>
                <c:pt idx="285">
                  <c:v>43202</c:v>
                </c:pt>
                <c:pt idx="286">
                  <c:v>43203</c:v>
                </c:pt>
                <c:pt idx="287">
                  <c:v>43204</c:v>
                </c:pt>
                <c:pt idx="288">
                  <c:v>43205</c:v>
                </c:pt>
                <c:pt idx="289">
                  <c:v>43206</c:v>
                </c:pt>
                <c:pt idx="290">
                  <c:v>43207</c:v>
                </c:pt>
                <c:pt idx="291">
                  <c:v>43208</c:v>
                </c:pt>
                <c:pt idx="292">
                  <c:v>43209</c:v>
                </c:pt>
                <c:pt idx="293">
                  <c:v>43210</c:v>
                </c:pt>
                <c:pt idx="294">
                  <c:v>43211</c:v>
                </c:pt>
                <c:pt idx="295">
                  <c:v>43212</c:v>
                </c:pt>
                <c:pt idx="296">
                  <c:v>43213</c:v>
                </c:pt>
                <c:pt idx="297">
                  <c:v>43214</c:v>
                </c:pt>
                <c:pt idx="298">
                  <c:v>43215</c:v>
                </c:pt>
                <c:pt idx="299">
                  <c:v>43216</c:v>
                </c:pt>
                <c:pt idx="300">
                  <c:v>43217</c:v>
                </c:pt>
                <c:pt idx="301">
                  <c:v>43218</c:v>
                </c:pt>
                <c:pt idx="302">
                  <c:v>43219</c:v>
                </c:pt>
                <c:pt idx="303">
                  <c:v>43220</c:v>
                </c:pt>
                <c:pt idx="304">
                  <c:v>43221</c:v>
                </c:pt>
                <c:pt idx="305">
                  <c:v>43222</c:v>
                </c:pt>
                <c:pt idx="306">
                  <c:v>43223</c:v>
                </c:pt>
                <c:pt idx="307">
                  <c:v>43224</c:v>
                </c:pt>
                <c:pt idx="308">
                  <c:v>43225</c:v>
                </c:pt>
                <c:pt idx="309">
                  <c:v>43226</c:v>
                </c:pt>
                <c:pt idx="310">
                  <c:v>43227</c:v>
                </c:pt>
                <c:pt idx="311">
                  <c:v>43228</c:v>
                </c:pt>
                <c:pt idx="312">
                  <c:v>43229</c:v>
                </c:pt>
                <c:pt idx="313">
                  <c:v>43230</c:v>
                </c:pt>
                <c:pt idx="314">
                  <c:v>43231</c:v>
                </c:pt>
                <c:pt idx="315">
                  <c:v>43232</c:v>
                </c:pt>
                <c:pt idx="316">
                  <c:v>43233</c:v>
                </c:pt>
                <c:pt idx="317">
                  <c:v>43234</c:v>
                </c:pt>
                <c:pt idx="318">
                  <c:v>43235</c:v>
                </c:pt>
                <c:pt idx="319">
                  <c:v>43236</c:v>
                </c:pt>
                <c:pt idx="320">
                  <c:v>43237</c:v>
                </c:pt>
                <c:pt idx="321">
                  <c:v>43238</c:v>
                </c:pt>
                <c:pt idx="322">
                  <c:v>43239</c:v>
                </c:pt>
                <c:pt idx="323">
                  <c:v>43240</c:v>
                </c:pt>
                <c:pt idx="324">
                  <c:v>43241</c:v>
                </c:pt>
                <c:pt idx="325">
                  <c:v>43242</c:v>
                </c:pt>
                <c:pt idx="326">
                  <c:v>43243</c:v>
                </c:pt>
                <c:pt idx="327">
                  <c:v>43244</c:v>
                </c:pt>
                <c:pt idx="328">
                  <c:v>43245</c:v>
                </c:pt>
                <c:pt idx="329">
                  <c:v>43246</c:v>
                </c:pt>
                <c:pt idx="330">
                  <c:v>43247</c:v>
                </c:pt>
                <c:pt idx="331">
                  <c:v>43248</c:v>
                </c:pt>
                <c:pt idx="332">
                  <c:v>43249</c:v>
                </c:pt>
                <c:pt idx="333">
                  <c:v>43250</c:v>
                </c:pt>
                <c:pt idx="334">
                  <c:v>43251</c:v>
                </c:pt>
                <c:pt idx="335">
                  <c:v>43252</c:v>
                </c:pt>
                <c:pt idx="336">
                  <c:v>43253</c:v>
                </c:pt>
                <c:pt idx="337">
                  <c:v>43254</c:v>
                </c:pt>
                <c:pt idx="338">
                  <c:v>43255</c:v>
                </c:pt>
                <c:pt idx="339">
                  <c:v>43256</c:v>
                </c:pt>
                <c:pt idx="340">
                  <c:v>43257</c:v>
                </c:pt>
                <c:pt idx="341">
                  <c:v>43258</c:v>
                </c:pt>
                <c:pt idx="342">
                  <c:v>43259</c:v>
                </c:pt>
                <c:pt idx="343">
                  <c:v>43260</c:v>
                </c:pt>
                <c:pt idx="344">
                  <c:v>43261</c:v>
                </c:pt>
                <c:pt idx="345">
                  <c:v>43262</c:v>
                </c:pt>
                <c:pt idx="346">
                  <c:v>43263</c:v>
                </c:pt>
                <c:pt idx="347">
                  <c:v>43264</c:v>
                </c:pt>
                <c:pt idx="348">
                  <c:v>43265</c:v>
                </c:pt>
                <c:pt idx="349">
                  <c:v>43266</c:v>
                </c:pt>
                <c:pt idx="350">
                  <c:v>43267</c:v>
                </c:pt>
                <c:pt idx="351">
                  <c:v>43268</c:v>
                </c:pt>
                <c:pt idx="352">
                  <c:v>43269</c:v>
                </c:pt>
                <c:pt idx="353">
                  <c:v>43270</c:v>
                </c:pt>
                <c:pt idx="354">
                  <c:v>43271</c:v>
                </c:pt>
                <c:pt idx="355">
                  <c:v>43272</c:v>
                </c:pt>
                <c:pt idx="356">
                  <c:v>43273</c:v>
                </c:pt>
                <c:pt idx="357">
                  <c:v>43274</c:v>
                </c:pt>
                <c:pt idx="358">
                  <c:v>43275</c:v>
                </c:pt>
                <c:pt idx="359">
                  <c:v>43276</c:v>
                </c:pt>
                <c:pt idx="360">
                  <c:v>43277</c:v>
                </c:pt>
                <c:pt idx="361">
                  <c:v>43278</c:v>
                </c:pt>
                <c:pt idx="362">
                  <c:v>43279</c:v>
                </c:pt>
                <c:pt idx="363">
                  <c:v>43280</c:v>
                </c:pt>
                <c:pt idx="364">
                  <c:v>43281</c:v>
                </c:pt>
              </c:numCache>
            </c:numRef>
          </c:cat>
          <c:val>
            <c:numRef>
              <c:f>Scaling!$BA$3:$BA$367</c:f>
              <c:numCache>
                <c:formatCode>0.0</c:formatCode>
                <c:ptCount val="365"/>
                <c:pt idx="0">
                  <c:v>7133.808000803645</c:v>
                </c:pt>
                <c:pt idx="1">
                  <c:v>2435.8158058636004</c:v>
                </c:pt>
                <c:pt idx="2">
                  <c:v>1093.4112749075198</c:v>
                </c:pt>
                <c:pt idx="3">
                  <c:v>641.83331565431843</c:v>
                </c:pt>
                <c:pt idx="4">
                  <c:v>726.47768460825284</c:v>
                </c:pt>
                <c:pt idx="5">
                  <c:v>868.62557185794492</c:v>
                </c:pt>
                <c:pt idx="6">
                  <c:v>5030.6450475003076</c:v>
                </c:pt>
                <c:pt idx="7">
                  <c:v>2946.8153678956728</c:v>
                </c:pt>
                <c:pt idx="8">
                  <c:v>836.7129596202285</c:v>
                </c:pt>
                <c:pt idx="9">
                  <c:v>904.7855409308595</c:v>
                </c:pt>
                <c:pt idx="10">
                  <c:v>940.64696177951612</c:v>
                </c:pt>
                <c:pt idx="11">
                  <c:v>1080.6982035459455</c:v>
                </c:pt>
                <c:pt idx="12">
                  <c:v>6624.0138614555708</c:v>
                </c:pt>
                <c:pt idx="13">
                  <c:v>7017.9684996294473</c:v>
                </c:pt>
                <c:pt idx="14">
                  <c:v>7422.4195717863049</c:v>
                </c:pt>
                <c:pt idx="15">
                  <c:v>8982.9473290002516</c:v>
                </c:pt>
                <c:pt idx="16">
                  <c:v>5960.3975182618306</c:v>
                </c:pt>
                <c:pt idx="17">
                  <c:v>661.25697344393654</c:v>
                </c:pt>
                <c:pt idx="18">
                  <c:v>0</c:v>
                </c:pt>
                <c:pt idx="19">
                  <c:v>0</c:v>
                </c:pt>
                <c:pt idx="20">
                  <c:v>7645.2450482524464</c:v>
                </c:pt>
                <c:pt idx="21">
                  <c:v>10629.27493746137</c:v>
                </c:pt>
                <c:pt idx="22">
                  <c:v>9372.9194179718979</c:v>
                </c:pt>
                <c:pt idx="23">
                  <c:v>9667.5359174119421</c:v>
                </c:pt>
                <c:pt idx="24">
                  <c:v>9019.8467476253427</c:v>
                </c:pt>
                <c:pt idx="25">
                  <c:v>8574.1451089397415</c:v>
                </c:pt>
                <c:pt idx="26">
                  <c:v>9522.1427654428226</c:v>
                </c:pt>
                <c:pt idx="27">
                  <c:v>9521.1515008653823</c:v>
                </c:pt>
                <c:pt idx="28">
                  <c:v>4358.079308727587</c:v>
                </c:pt>
                <c:pt idx="29">
                  <c:v>631.24542378840215</c:v>
                </c:pt>
                <c:pt idx="30">
                  <c:v>3815.7401851696732</c:v>
                </c:pt>
                <c:pt idx="31">
                  <c:v>8461.9202271834947</c:v>
                </c:pt>
                <c:pt idx="32">
                  <c:v>9851.5031904961197</c:v>
                </c:pt>
                <c:pt idx="33">
                  <c:v>14424.416739479211</c:v>
                </c:pt>
                <c:pt idx="34">
                  <c:v>16444.533237704512</c:v>
                </c:pt>
                <c:pt idx="35">
                  <c:v>15345.247380249486</c:v>
                </c:pt>
                <c:pt idx="36">
                  <c:v>1531.2216464986655</c:v>
                </c:pt>
                <c:pt idx="37">
                  <c:v>0</c:v>
                </c:pt>
                <c:pt idx="38">
                  <c:v>0</c:v>
                </c:pt>
                <c:pt idx="39">
                  <c:v>1453.077553617449</c:v>
                </c:pt>
                <c:pt idx="40">
                  <c:v>4192.819467106423</c:v>
                </c:pt>
                <c:pt idx="41">
                  <c:v>1752.2492523249794</c:v>
                </c:pt>
                <c:pt idx="42">
                  <c:v>993.95577972924093</c:v>
                </c:pt>
                <c:pt idx="43">
                  <c:v>1745.0029497321907</c:v>
                </c:pt>
                <c:pt idx="44">
                  <c:v>1706.8489586271505</c:v>
                </c:pt>
                <c:pt idx="45">
                  <c:v>6023.1543305208761</c:v>
                </c:pt>
                <c:pt idx="46">
                  <c:v>1606.1876515010999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6589.248562359493</c:v>
                </c:pt>
                <c:pt idx="53">
                  <c:v>6247.3065492321803</c:v>
                </c:pt>
                <c:pt idx="54">
                  <c:v>4353.9450856060421</c:v>
                </c:pt>
                <c:pt idx="55">
                  <c:v>4871.6469043698253</c:v>
                </c:pt>
                <c:pt idx="56">
                  <c:v>4698.0945354756768</c:v>
                </c:pt>
                <c:pt idx="57">
                  <c:v>4119.8082598670899</c:v>
                </c:pt>
                <c:pt idx="58">
                  <c:v>4930.2110732291358</c:v>
                </c:pt>
                <c:pt idx="59">
                  <c:v>3649.295420326866</c:v>
                </c:pt>
                <c:pt idx="60">
                  <c:v>2400.5516210738838</c:v>
                </c:pt>
                <c:pt idx="61">
                  <c:v>2447.0154710612833</c:v>
                </c:pt>
                <c:pt idx="62">
                  <c:v>2095.5795018127383</c:v>
                </c:pt>
                <c:pt idx="63">
                  <c:v>4239.0746391776765</c:v>
                </c:pt>
                <c:pt idx="64">
                  <c:v>1284.2957005044702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1537.5190398500449</c:v>
                </c:pt>
                <c:pt idx="70">
                  <c:v>1788.1092276199508</c:v>
                </c:pt>
                <c:pt idx="71">
                  <c:v>1468.7673203417603</c:v>
                </c:pt>
                <c:pt idx="72">
                  <c:v>1395.0673827589724</c:v>
                </c:pt>
                <c:pt idx="73">
                  <c:v>2023.3356571479612</c:v>
                </c:pt>
                <c:pt idx="74">
                  <c:v>574.02703962657381</c:v>
                </c:pt>
                <c:pt idx="75">
                  <c:v>0</c:v>
                </c:pt>
                <c:pt idx="76">
                  <c:v>817.71282456898416</c:v>
                </c:pt>
                <c:pt idx="77">
                  <c:v>1314.2966785442579</c:v>
                </c:pt>
                <c:pt idx="78">
                  <c:v>1718.4326705697774</c:v>
                </c:pt>
                <c:pt idx="79">
                  <c:v>1351.7597796218367</c:v>
                </c:pt>
                <c:pt idx="80">
                  <c:v>2134.4946191924237</c:v>
                </c:pt>
                <c:pt idx="81">
                  <c:v>2044.7565220245426</c:v>
                </c:pt>
                <c:pt idx="82">
                  <c:v>1376.8222056408183</c:v>
                </c:pt>
                <c:pt idx="83">
                  <c:v>1471.5538386280798</c:v>
                </c:pt>
                <c:pt idx="84">
                  <c:v>2000.8343944826088</c:v>
                </c:pt>
                <c:pt idx="85">
                  <c:v>1460.9867492269213</c:v>
                </c:pt>
                <c:pt idx="86">
                  <c:v>1743.5606241831877</c:v>
                </c:pt>
                <c:pt idx="87">
                  <c:v>2935.9354403918537</c:v>
                </c:pt>
                <c:pt idx="88">
                  <c:v>1723.1001189972344</c:v>
                </c:pt>
                <c:pt idx="89">
                  <c:v>901.85514040476676</c:v>
                </c:pt>
                <c:pt idx="90">
                  <c:v>1025.2621863938284</c:v>
                </c:pt>
                <c:pt idx="91">
                  <c:v>974.73415610249037</c:v>
                </c:pt>
                <c:pt idx="92">
                  <c:v>1382.7849784853524</c:v>
                </c:pt>
                <c:pt idx="93">
                  <c:v>1545.5298172956807</c:v>
                </c:pt>
                <c:pt idx="94">
                  <c:v>1618.5863827131839</c:v>
                </c:pt>
                <c:pt idx="95">
                  <c:v>1690.6460741710307</c:v>
                </c:pt>
                <c:pt idx="96">
                  <c:v>1231.6420916401969</c:v>
                </c:pt>
                <c:pt idx="97">
                  <c:v>1272.8426121616774</c:v>
                </c:pt>
                <c:pt idx="98">
                  <c:v>1274.6906405001687</c:v>
                </c:pt>
                <c:pt idx="99">
                  <c:v>991.70666930809853</c:v>
                </c:pt>
                <c:pt idx="100">
                  <c:v>901.69230947594747</c:v>
                </c:pt>
                <c:pt idx="101">
                  <c:v>1059.6219576958661</c:v>
                </c:pt>
                <c:pt idx="102">
                  <c:v>854.85657922538871</c:v>
                </c:pt>
                <c:pt idx="103">
                  <c:v>821.83288937687723</c:v>
                </c:pt>
                <c:pt idx="104">
                  <c:v>899.6240137885635</c:v>
                </c:pt>
                <c:pt idx="105">
                  <c:v>1046.6327130821389</c:v>
                </c:pt>
                <c:pt idx="106">
                  <c:v>1134.4042742623221</c:v>
                </c:pt>
                <c:pt idx="107">
                  <c:v>1237.2162794635021</c:v>
                </c:pt>
                <c:pt idx="108">
                  <c:v>2128.6249727723075</c:v>
                </c:pt>
                <c:pt idx="109">
                  <c:v>3292.212499629014</c:v>
                </c:pt>
                <c:pt idx="110">
                  <c:v>2837.8017044101121</c:v>
                </c:pt>
                <c:pt idx="111">
                  <c:v>2849.5673842431979</c:v>
                </c:pt>
                <c:pt idx="112">
                  <c:v>3049.0647049563663</c:v>
                </c:pt>
                <c:pt idx="113">
                  <c:v>3010.8363059169133</c:v>
                </c:pt>
                <c:pt idx="114">
                  <c:v>2204.5121460176561</c:v>
                </c:pt>
                <c:pt idx="115">
                  <c:v>1687.2259875771513</c:v>
                </c:pt>
                <c:pt idx="116">
                  <c:v>1476.0131247893905</c:v>
                </c:pt>
                <c:pt idx="117">
                  <c:v>1348.6436030512384</c:v>
                </c:pt>
                <c:pt idx="118">
                  <c:v>1618.6536590315932</c:v>
                </c:pt>
                <c:pt idx="119">
                  <c:v>1403.1038662138365</c:v>
                </c:pt>
                <c:pt idx="120">
                  <c:v>1173.0227661503325</c:v>
                </c:pt>
                <c:pt idx="121">
                  <c:v>0</c:v>
                </c:pt>
                <c:pt idx="122">
                  <c:v>1049.5374163306506</c:v>
                </c:pt>
                <c:pt idx="123">
                  <c:v>569.46853063718868</c:v>
                </c:pt>
                <c:pt idx="124">
                  <c:v>616.02665182309261</c:v>
                </c:pt>
                <c:pt idx="125">
                  <c:v>588.30432020828505</c:v>
                </c:pt>
                <c:pt idx="126">
                  <c:v>667.32937617750554</c:v>
                </c:pt>
                <c:pt idx="127">
                  <c:v>673.78168707599093</c:v>
                </c:pt>
                <c:pt idx="128">
                  <c:v>622.8633082434211</c:v>
                </c:pt>
                <c:pt idx="129">
                  <c:v>615.39553595031566</c:v>
                </c:pt>
                <c:pt idx="130">
                  <c:v>686.96495666238673</c:v>
                </c:pt>
                <c:pt idx="131">
                  <c:v>722.16699803884887</c:v>
                </c:pt>
                <c:pt idx="132">
                  <c:v>730.43370459360494</c:v>
                </c:pt>
                <c:pt idx="133">
                  <c:v>729.66059035394301</c:v>
                </c:pt>
                <c:pt idx="134">
                  <c:v>725.68504224585524</c:v>
                </c:pt>
                <c:pt idx="135">
                  <c:v>732.01328763914705</c:v>
                </c:pt>
                <c:pt idx="136">
                  <c:v>707.68204047678205</c:v>
                </c:pt>
                <c:pt idx="137">
                  <c:v>517.00680110862527</c:v>
                </c:pt>
                <c:pt idx="138">
                  <c:v>475.80058262609333</c:v>
                </c:pt>
                <c:pt idx="139">
                  <c:v>605.53706769101461</c:v>
                </c:pt>
                <c:pt idx="140">
                  <c:v>717.51445822292374</c:v>
                </c:pt>
                <c:pt idx="141">
                  <c:v>771.52800569886131</c:v>
                </c:pt>
                <c:pt idx="142">
                  <c:v>816.84458691038935</c:v>
                </c:pt>
                <c:pt idx="143">
                  <c:v>792.65633581892905</c:v>
                </c:pt>
                <c:pt idx="144">
                  <c:v>1013.8396890938691</c:v>
                </c:pt>
                <c:pt idx="145">
                  <c:v>1066.1012353691874</c:v>
                </c:pt>
                <c:pt idx="146">
                  <c:v>1018.2345529667584</c:v>
                </c:pt>
                <c:pt idx="147">
                  <c:v>1163.5432196897036</c:v>
                </c:pt>
                <c:pt idx="148">
                  <c:v>1236.1371777247859</c:v>
                </c:pt>
                <c:pt idx="149">
                  <c:v>1431.5484867360719</c:v>
                </c:pt>
                <c:pt idx="150">
                  <c:v>1596.6345396791785</c:v>
                </c:pt>
                <c:pt idx="151">
                  <c:v>1689.2351662286871</c:v>
                </c:pt>
                <c:pt idx="152">
                  <c:v>1476.143713573719</c:v>
                </c:pt>
                <c:pt idx="153">
                  <c:v>1806.0312462416973</c:v>
                </c:pt>
                <c:pt idx="154">
                  <c:v>1725.0023307791598</c:v>
                </c:pt>
                <c:pt idx="155">
                  <c:v>2033.4276192784948</c:v>
                </c:pt>
                <c:pt idx="156">
                  <c:v>2184.0058175350796</c:v>
                </c:pt>
                <c:pt idx="157">
                  <c:v>2288.7459746490263</c:v>
                </c:pt>
                <c:pt idx="158">
                  <c:v>2621.3166995607994</c:v>
                </c:pt>
                <c:pt idx="159">
                  <c:v>2641.6879615388793</c:v>
                </c:pt>
                <c:pt idx="160">
                  <c:v>2627.0324077908326</c:v>
                </c:pt>
                <c:pt idx="161">
                  <c:v>2842.0370508061073</c:v>
                </c:pt>
                <c:pt idx="162">
                  <c:v>3144.5652759073951</c:v>
                </c:pt>
                <c:pt idx="163">
                  <c:v>3306.7436153855965</c:v>
                </c:pt>
                <c:pt idx="164">
                  <c:v>5311.0808593930187</c:v>
                </c:pt>
                <c:pt idx="165">
                  <c:v>5920.7216886554388</c:v>
                </c:pt>
                <c:pt idx="166">
                  <c:v>4907.1495863287955</c:v>
                </c:pt>
                <c:pt idx="167">
                  <c:v>5272.7996240285638</c:v>
                </c:pt>
                <c:pt idx="168">
                  <c:v>5098.1088578027011</c:v>
                </c:pt>
                <c:pt idx="169">
                  <c:v>5544.3504191156708</c:v>
                </c:pt>
                <c:pt idx="170">
                  <c:v>5638.9001216981878</c:v>
                </c:pt>
                <c:pt idx="171">
                  <c:v>4208.9007915480233</c:v>
                </c:pt>
                <c:pt idx="172">
                  <c:v>2625.387184658754</c:v>
                </c:pt>
                <c:pt idx="173">
                  <c:v>4480.7362469268401</c:v>
                </c:pt>
                <c:pt idx="174">
                  <c:v>3208.4235116160007</c:v>
                </c:pt>
                <c:pt idx="175">
                  <c:v>1662.9626364216251</c:v>
                </c:pt>
                <c:pt idx="176">
                  <c:v>1238.2797219066422</c:v>
                </c:pt>
                <c:pt idx="177">
                  <c:v>1768.1470363189117</c:v>
                </c:pt>
                <c:pt idx="178">
                  <c:v>2007.1716247807933</c:v>
                </c:pt>
                <c:pt idx="179">
                  <c:v>1993.2561385287433</c:v>
                </c:pt>
                <c:pt idx="180">
                  <c:v>1862.1511759141702</c:v>
                </c:pt>
                <c:pt idx="181">
                  <c:v>1823.3653164192001</c:v>
                </c:pt>
                <c:pt idx="182">
                  <c:v>1582.4478618545077</c:v>
                </c:pt>
                <c:pt idx="183">
                  <c:v>1658.5595880097987</c:v>
                </c:pt>
                <c:pt idx="184">
                  <c:v>1931.1169142565989</c:v>
                </c:pt>
                <c:pt idx="185">
                  <c:v>1752.8976961019866</c:v>
                </c:pt>
                <c:pt idx="186">
                  <c:v>1455.047073359269</c:v>
                </c:pt>
                <c:pt idx="187">
                  <c:v>1282.1895890239934</c:v>
                </c:pt>
                <c:pt idx="188">
                  <c:v>1379.6886422717855</c:v>
                </c:pt>
                <c:pt idx="189">
                  <c:v>1183.7496740919555</c:v>
                </c:pt>
                <c:pt idx="190">
                  <c:v>1104.2660648577169</c:v>
                </c:pt>
                <c:pt idx="191">
                  <c:v>1130.5162020141645</c:v>
                </c:pt>
                <c:pt idx="192">
                  <c:v>1138.9192405342337</c:v>
                </c:pt>
                <c:pt idx="193">
                  <c:v>1436.6024250332196</c:v>
                </c:pt>
                <c:pt idx="194">
                  <c:v>1438.7917028622323</c:v>
                </c:pt>
                <c:pt idx="195">
                  <c:v>1051.4428547974003</c:v>
                </c:pt>
                <c:pt idx="196">
                  <c:v>536.20694345496497</c:v>
                </c:pt>
                <c:pt idx="197">
                  <c:v>728.69552809333152</c:v>
                </c:pt>
                <c:pt idx="198">
                  <c:v>826.72492560229534</c:v>
                </c:pt>
                <c:pt idx="199">
                  <c:v>883.31390640054667</c:v>
                </c:pt>
                <c:pt idx="200">
                  <c:v>930.62070654058004</c:v>
                </c:pt>
                <c:pt idx="201">
                  <c:v>891.83630029248525</c:v>
                </c:pt>
                <c:pt idx="202">
                  <c:v>779.35273924971784</c:v>
                </c:pt>
                <c:pt idx="203">
                  <c:v>689.07693319943553</c:v>
                </c:pt>
                <c:pt idx="204">
                  <c:v>726.54645460062363</c:v>
                </c:pt>
                <c:pt idx="205">
                  <c:v>621.475231196614</c:v>
                </c:pt>
                <c:pt idx="206">
                  <c:v>688.53783707182913</c:v>
                </c:pt>
                <c:pt idx="207">
                  <c:v>673.37187044211123</c:v>
                </c:pt>
                <c:pt idx="208">
                  <c:v>699.64836941361909</c:v>
                </c:pt>
                <c:pt idx="209">
                  <c:v>764.11433500761984</c:v>
                </c:pt>
                <c:pt idx="210">
                  <c:v>789.20095514886577</c:v>
                </c:pt>
                <c:pt idx="211">
                  <c:v>709.31726879150722</c:v>
                </c:pt>
                <c:pt idx="212">
                  <c:v>510.90165640301632</c:v>
                </c:pt>
                <c:pt idx="213">
                  <c:v>491.40572979575882</c:v>
                </c:pt>
                <c:pt idx="214">
                  <c:v>847.8476964292413</c:v>
                </c:pt>
                <c:pt idx="215">
                  <c:v>766.0470437264546</c:v>
                </c:pt>
                <c:pt idx="216">
                  <c:v>815.65380039005231</c:v>
                </c:pt>
                <c:pt idx="217">
                  <c:v>855.85860291183644</c:v>
                </c:pt>
                <c:pt idx="218">
                  <c:v>883.90362952275052</c:v>
                </c:pt>
                <c:pt idx="219">
                  <c:v>841.35465074384797</c:v>
                </c:pt>
                <c:pt idx="220">
                  <c:v>813.31654501203286</c:v>
                </c:pt>
                <c:pt idx="221">
                  <c:v>827.56372590645469</c:v>
                </c:pt>
                <c:pt idx="222">
                  <c:v>803.77965281180559</c:v>
                </c:pt>
                <c:pt idx="223">
                  <c:v>844.15394292682618</c:v>
                </c:pt>
                <c:pt idx="224">
                  <c:v>664.39835505336532</c:v>
                </c:pt>
                <c:pt idx="225">
                  <c:v>707.10410800008231</c:v>
                </c:pt>
                <c:pt idx="226">
                  <c:v>736.02770221722301</c:v>
                </c:pt>
                <c:pt idx="227">
                  <c:v>741.79128642448006</c:v>
                </c:pt>
                <c:pt idx="228">
                  <c:v>222.50574815783582</c:v>
                </c:pt>
                <c:pt idx="229">
                  <c:v>222.29899368349305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374.28925687720306</c:v>
                </c:pt>
                <c:pt idx="234">
                  <c:v>768.77408125337138</c:v>
                </c:pt>
                <c:pt idx="235">
                  <c:v>759.0507245976961</c:v>
                </c:pt>
                <c:pt idx="236">
                  <c:v>1173.7292062765719</c:v>
                </c:pt>
                <c:pt idx="237">
                  <c:v>1410.7977934607716</c:v>
                </c:pt>
                <c:pt idx="238">
                  <c:v>942.2318863764358</c:v>
                </c:pt>
                <c:pt idx="239">
                  <c:v>1076.8264287203854</c:v>
                </c:pt>
                <c:pt idx="240">
                  <c:v>1285.6284871591054</c:v>
                </c:pt>
                <c:pt idx="241">
                  <c:v>1671.1055678129919</c:v>
                </c:pt>
                <c:pt idx="242">
                  <c:v>612.94755066901212</c:v>
                </c:pt>
                <c:pt idx="243">
                  <c:v>2004.4795092429003</c:v>
                </c:pt>
                <c:pt idx="244">
                  <c:v>2324.7362485240296</c:v>
                </c:pt>
                <c:pt idx="245">
                  <c:v>1987.9856402799642</c:v>
                </c:pt>
                <c:pt idx="246">
                  <c:v>1982.5671161022087</c:v>
                </c:pt>
                <c:pt idx="247">
                  <c:v>2030.3890951323094</c:v>
                </c:pt>
                <c:pt idx="248">
                  <c:v>2325.5958076156271</c:v>
                </c:pt>
                <c:pt idx="249">
                  <c:v>2649.4370785157639</c:v>
                </c:pt>
                <c:pt idx="250">
                  <c:v>2587.9814892208483</c:v>
                </c:pt>
                <c:pt idx="251">
                  <c:v>2599.4091862912287</c:v>
                </c:pt>
                <c:pt idx="252">
                  <c:v>2538.8877987505907</c:v>
                </c:pt>
                <c:pt idx="253">
                  <c:v>1771.7287541890728</c:v>
                </c:pt>
                <c:pt idx="254">
                  <c:v>2008.0498071689954</c:v>
                </c:pt>
                <c:pt idx="255">
                  <c:v>2189.4249720313687</c:v>
                </c:pt>
                <c:pt idx="256">
                  <c:v>1519.2941123282296</c:v>
                </c:pt>
                <c:pt idx="257">
                  <c:v>1104.2145587859782</c:v>
                </c:pt>
                <c:pt idx="258">
                  <c:v>1234.5743691305106</c:v>
                </c:pt>
                <c:pt idx="259">
                  <c:v>702.60270381542455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301.06041891234497</c:v>
                </c:pt>
                <c:pt idx="264">
                  <c:v>374.96550407763402</c:v>
                </c:pt>
                <c:pt idx="265">
                  <c:v>414.00458456902277</c:v>
                </c:pt>
                <c:pt idx="266">
                  <c:v>121.4243425471165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179.70005201563939</c:v>
                </c:pt>
                <c:pt idx="271">
                  <c:v>306.26628332781428</c:v>
                </c:pt>
                <c:pt idx="272">
                  <c:v>283.38257353537028</c:v>
                </c:pt>
                <c:pt idx="273">
                  <c:v>348.66227212671453</c:v>
                </c:pt>
                <c:pt idx="274">
                  <c:v>268.41122462269118</c:v>
                </c:pt>
                <c:pt idx="275">
                  <c:v>275.14096161989005</c:v>
                </c:pt>
                <c:pt idx="276">
                  <c:v>341.83293618063652</c:v>
                </c:pt>
                <c:pt idx="277">
                  <c:v>385.89018605649505</c:v>
                </c:pt>
                <c:pt idx="278">
                  <c:v>390.12104050284546</c:v>
                </c:pt>
                <c:pt idx="279">
                  <c:v>268.26883862049687</c:v>
                </c:pt>
                <c:pt idx="280">
                  <c:v>220.12892875712279</c:v>
                </c:pt>
                <c:pt idx="281">
                  <c:v>205.46428873551025</c:v>
                </c:pt>
                <c:pt idx="282">
                  <c:v>206.03470545598023</c:v>
                </c:pt>
                <c:pt idx="283">
                  <c:v>186.92091671902242</c:v>
                </c:pt>
                <c:pt idx="284">
                  <c:v>191.79766027449486</c:v>
                </c:pt>
                <c:pt idx="285">
                  <c:v>139.67707693460784</c:v>
                </c:pt>
                <c:pt idx="286">
                  <c:v>77.914640399434859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117.32809168775348</c:v>
                </c:pt>
                <c:pt idx="293">
                  <c:v>192.85882437130061</c:v>
                </c:pt>
                <c:pt idx="294">
                  <c:v>174.76049906581039</c:v>
                </c:pt>
                <c:pt idx="295">
                  <c:v>186.14072266165863</c:v>
                </c:pt>
                <c:pt idx="296">
                  <c:v>192.24862871919387</c:v>
                </c:pt>
                <c:pt idx="297">
                  <c:v>174.76712083399084</c:v>
                </c:pt>
                <c:pt idx="298">
                  <c:v>168.00391001484687</c:v>
                </c:pt>
                <c:pt idx="299">
                  <c:v>155.17477192894711</c:v>
                </c:pt>
                <c:pt idx="300">
                  <c:v>186.50351503477896</c:v>
                </c:pt>
                <c:pt idx="301">
                  <c:v>189.84138249413195</c:v>
                </c:pt>
                <c:pt idx="302">
                  <c:v>197.6845302192697</c:v>
                </c:pt>
                <c:pt idx="303">
                  <c:v>212.82071269486289</c:v>
                </c:pt>
                <c:pt idx="304">
                  <c:v>506.46152906902023</c:v>
                </c:pt>
                <c:pt idx="305">
                  <c:v>507.06199647210383</c:v>
                </c:pt>
                <c:pt idx="306">
                  <c:v>638.20542200660782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237.34908062798843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308.61932603732441</c:v>
                </c:pt>
                <c:pt idx="319">
                  <c:v>495.13138234728046</c:v>
                </c:pt>
                <c:pt idx="320">
                  <c:v>462.61013089907419</c:v>
                </c:pt>
                <c:pt idx="321">
                  <c:v>772.37582132205932</c:v>
                </c:pt>
                <c:pt idx="322">
                  <c:v>884.92458553531287</c:v>
                </c:pt>
                <c:pt idx="323">
                  <c:v>785.53396714595328</c:v>
                </c:pt>
                <c:pt idx="324">
                  <c:v>736.30030036701305</c:v>
                </c:pt>
                <c:pt idx="325">
                  <c:v>792.20546371317505</c:v>
                </c:pt>
                <c:pt idx="326">
                  <c:v>860.81515325908833</c:v>
                </c:pt>
                <c:pt idx="327">
                  <c:v>949.53810588915451</c:v>
                </c:pt>
                <c:pt idx="328">
                  <c:v>1052.4736689669237</c:v>
                </c:pt>
                <c:pt idx="329">
                  <c:v>828.42266959566609</c:v>
                </c:pt>
                <c:pt idx="330">
                  <c:v>557.74420058319106</c:v>
                </c:pt>
                <c:pt idx="331">
                  <c:v>490.9692011944083</c:v>
                </c:pt>
                <c:pt idx="332">
                  <c:v>37.618528643944813</c:v>
                </c:pt>
                <c:pt idx="333">
                  <c:v>0</c:v>
                </c:pt>
                <c:pt idx="334">
                  <c:v>0</c:v>
                </c:pt>
                <c:pt idx="335">
                  <c:v>581.69305236205196</c:v>
                </c:pt>
                <c:pt idx="336">
                  <c:v>847.21161475633096</c:v>
                </c:pt>
                <c:pt idx="337">
                  <c:v>803.22487023841336</c:v>
                </c:pt>
                <c:pt idx="338">
                  <c:v>827.94663014982461</c:v>
                </c:pt>
                <c:pt idx="339">
                  <c:v>595.89438636318789</c:v>
                </c:pt>
                <c:pt idx="340">
                  <c:v>507.34910729438673</c:v>
                </c:pt>
                <c:pt idx="341">
                  <c:v>525.30237511835549</c:v>
                </c:pt>
                <c:pt idx="342">
                  <c:v>415.94222268260984</c:v>
                </c:pt>
                <c:pt idx="343">
                  <c:v>695.16674421145615</c:v>
                </c:pt>
                <c:pt idx="344">
                  <c:v>984.19351039051651</c:v>
                </c:pt>
                <c:pt idx="345">
                  <c:v>1032.0158954623294</c:v>
                </c:pt>
                <c:pt idx="346">
                  <c:v>169.89301332217315</c:v>
                </c:pt>
                <c:pt idx="347">
                  <c:v>252.47505288846142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323.74041918656241</c:v>
                </c:pt>
                <c:pt idx="355">
                  <c:v>477.66990964282678</c:v>
                </c:pt>
                <c:pt idx="356">
                  <c:v>499.63428003352021</c:v>
                </c:pt>
                <c:pt idx="357">
                  <c:v>482.32646757252178</c:v>
                </c:pt>
                <c:pt idx="358">
                  <c:v>504.56471315967104</c:v>
                </c:pt>
                <c:pt idx="359">
                  <c:v>562.70706576104521</c:v>
                </c:pt>
                <c:pt idx="360">
                  <c:v>540.8511270903698</c:v>
                </c:pt>
                <c:pt idx="361">
                  <c:v>542.28516532443143</c:v>
                </c:pt>
                <c:pt idx="362">
                  <c:v>562.02922966511812</c:v>
                </c:pt>
                <c:pt idx="363">
                  <c:v>527.31241154938323</c:v>
                </c:pt>
                <c:pt idx="364">
                  <c:v>698.74973329269267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Scaling!$BB$2</c:f>
              <c:strCache>
                <c:ptCount val="1"/>
                <c:pt idx="0">
                  <c:v>Total Barrage flow (ML/day)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Scaling!$AV$3:$AV$367</c:f>
              <c:numCache>
                <c:formatCode>m/d/yyyy</c:formatCode>
                <c:ptCount val="365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  <c:pt idx="9">
                  <c:v>42926</c:v>
                </c:pt>
                <c:pt idx="10">
                  <c:v>42927</c:v>
                </c:pt>
                <c:pt idx="11">
                  <c:v>42928</c:v>
                </c:pt>
                <c:pt idx="12">
                  <c:v>42929</c:v>
                </c:pt>
                <c:pt idx="13">
                  <c:v>42930</c:v>
                </c:pt>
                <c:pt idx="14">
                  <c:v>42931</c:v>
                </c:pt>
                <c:pt idx="15">
                  <c:v>42932</c:v>
                </c:pt>
                <c:pt idx="16">
                  <c:v>42933</c:v>
                </c:pt>
                <c:pt idx="17">
                  <c:v>42934</c:v>
                </c:pt>
                <c:pt idx="18">
                  <c:v>42935</c:v>
                </c:pt>
                <c:pt idx="19">
                  <c:v>42936</c:v>
                </c:pt>
                <c:pt idx="20">
                  <c:v>42937</c:v>
                </c:pt>
                <c:pt idx="21">
                  <c:v>42938</c:v>
                </c:pt>
                <c:pt idx="22">
                  <c:v>42939</c:v>
                </c:pt>
                <c:pt idx="23">
                  <c:v>42940</c:v>
                </c:pt>
                <c:pt idx="24">
                  <c:v>42941</c:v>
                </c:pt>
                <c:pt idx="25">
                  <c:v>42942</c:v>
                </c:pt>
                <c:pt idx="26">
                  <c:v>42943</c:v>
                </c:pt>
                <c:pt idx="27">
                  <c:v>42944</c:v>
                </c:pt>
                <c:pt idx="28">
                  <c:v>42945</c:v>
                </c:pt>
                <c:pt idx="29">
                  <c:v>42946</c:v>
                </c:pt>
                <c:pt idx="30">
                  <c:v>42947</c:v>
                </c:pt>
                <c:pt idx="31">
                  <c:v>42948</c:v>
                </c:pt>
                <c:pt idx="32">
                  <c:v>42949</c:v>
                </c:pt>
                <c:pt idx="33">
                  <c:v>42950</c:v>
                </c:pt>
                <c:pt idx="34">
                  <c:v>42951</c:v>
                </c:pt>
                <c:pt idx="35">
                  <c:v>42952</c:v>
                </c:pt>
                <c:pt idx="36">
                  <c:v>42953</c:v>
                </c:pt>
                <c:pt idx="37">
                  <c:v>42954</c:v>
                </c:pt>
                <c:pt idx="38">
                  <c:v>42955</c:v>
                </c:pt>
                <c:pt idx="39">
                  <c:v>42956</c:v>
                </c:pt>
                <c:pt idx="40">
                  <c:v>42957</c:v>
                </c:pt>
                <c:pt idx="41">
                  <c:v>42958</c:v>
                </c:pt>
                <c:pt idx="42">
                  <c:v>42959</c:v>
                </c:pt>
                <c:pt idx="43">
                  <c:v>42960</c:v>
                </c:pt>
                <c:pt idx="44">
                  <c:v>42961</c:v>
                </c:pt>
                <c:pt idx="45">
                  <c:v>42962</c:v>
                </c:pt>
                <c:pt idx="46">
                  <c:v>42963</c:v>
                </c:pt>
                <c:pt idx="47">
                  <c:v>42964</c:v>
                </c:pt>
                <c:pt idx="48">
                  <c:v>42965</c:v>
                </c:pt>
                <c:pt idx="49">
                  <c:v>42966</c:v>
                </c:pt>
                <c:pt idx="50">
                  <c:v>42967</c:v>
                </c:pt>
                <c:pt idx="51">
                  <c:v>42968</c:v>
                </c:pt>
                <c:pt idx="52">
                  <c:v>42969</c:v>
                </c:pt>
                <c:pt idx="53">
                  <c:v>42970</c:v>
                </c:pt>
                <c:pt idx="54">
                  <c:v>42971</c:v>
                </c:pt>
                <c:pt idx="55">
                  <c:v>42972</c:v>
                </c:pt>
                <c:pt idx="56">
                  <c:v>42973</c:v>
                </c:pt>
                <c:pt idx="57">
                  <c:v>42974</c:v>
                </c:pt>
                <c:pt idx="58">
                  <c:v>42975</c:v>
                </c:pt>
                <c:pt idx="59">
                  <c:v>42976</c:v>
                </c:pt>
                <c:pt idx="60">
                  <c:v>42977</c:v>
                </c:pt>
                <c:pt idx="61">
                  <c:v>42978</c:v>
                </c:pt>
                <c:pt idx="62">
                  <c:v>42979</c:v>
                </c:pt>
                <c:pt idx="63">
                  <c:v>42980</c:v>
                </c:pt>
                <c:pt idx="64">
                  <c:v>42981</c:v>
                </c:pt>
                <c:pt idx="65">
                  <c:v>42982</c:v>
                </c:pt>
                <c:pt idx="66">
                  <c:v>42983</c:v>
                </c:pt>
                <c:pt idx="67">
                  <c:v>42984</c:v>
                </c:pt>
                <c:pt idx="68">
                  <c:v>42985</c:v>
                </c:pt>
                <c:pt idx="69">
                  <c:v>42986</c:v>
                </c:pt>
                <c:pt idx="70">
                  <c:v>42987</c:v>
                </c:pt>
                <c:pt idx="71">
                  <c:v>42988</c:v>
                </c:pt>
                <c:pt idx="72">
                  <c:v>42989</c:v>
                </c:pt>
                <c:pt idx="73">
                  <c:v>42990</c:v>
                </c:pt>
                <c:pt idx="74">
                  <c:v>42991</c:v>
                </c:pt>
                <c:pt idx="75">
                  <c:v>42992</c:v>
                </c:pt>
                <c:pt idx="76">
                  <c:v>42993</c:v>
                </c:pt>
                <c:pt idx="77">
                  <c:v>42994</c:v>
                </c:pt>
                <c:pt idx="78">
                  <c:v>42995</c:v>
                </c:pt>
                <c:pt idx="79">
                  <c:v>42996</c:v>
                </c:pt>
                <c:pt idx="80">
                  <c:v>42997</c:v>
                </c:pt>
                <c:pt idx="81">
                  <c:v>42998</c:v>
                </c:pt>
                <c:pt idx="82">
                  <c:v>42999</c:v>
                </c:pt>
                <c:pt idx="83">
                  <c:v>43000</c:v>
                </c:pt>
                <c:pt idx="84">
                  <c:v>43001</c:v>
                </c:pt>
                <c:pt idx="85">
                  <c:v>43002</c:v>
                </c:pt>
                <c:pt idx="86">
                  <c:v>43003</c:v>
                </c:pt>
                <c:pt idx="87">
                  <c:v>43004</c:v>
                </c:pt>
                <c:pt idx="88">
                  <c:v>43005</c:v>
                </c:pt>
                <c:pt idx="89">
                  <c:v>43006</c:v>
                </c:pt>
                <c:pt idx="90">
                  <c:v>43007</c:v>
                </c:pt>
                <c:pt idx="91">
                  <c:v>43008</c:v>
                </c:pt>
                <c:pt idx="92">
                  <c:v>43009</c:v>
                </c:pt>
                <c:pt idx="93">
                  <c:v>43010</c:v>
                </c:pt>
                <c:pt idx="94">
                  <c:v>43011</c:v>
                </c:pt>
                <c:pt idx="95">
                  <c:v>43012</c:v>
                </c:pt>
                <c:pt idx="96">
                  <c:v>43013</c:v>
                </c:pt>
                <c:pt idx="97">
                  <c:v>43014</c:v>
                </c:pt>
                <c:pt idx="98">
                  <c:v>43015</c:v>
                </c:pt>
                <c:pt idx="99">
                  <c:v>43016</c:v>
                </c:pt>
                <c:pt idx="100">
                  <c:v>43017</c:v>
                </c:pt>
                <c:pt idx="101">
                  <c:v>43018</c:v>
                </c:pt>
                <c:pt idx="102">
                  <c:v>43019</c:v>
                </c:pt>
                <c:pt idx="103">
                  <c:v>43020</c:v>
                </c:pt>
                <c:pt idx="104">
                  <c:v>43021</c:v>
                </c:pt>
                <c:pt idx="105">
                  <c:v>43022</c:v>
                </c:pt>
                <c:pt idx="106">
                  <c:v>43023</c:v>
                </c:pt>
                <c:pt idx="107">
                  <c:v>43024</c:v>
                </c:pt>
                <c:pt idx="108">
                  <c:v>43025</c:v>
                </c:pt>
                <c:pt idx="109">
                  <c:v>43026</c:v>
                </c:pt>
                <c:pt idx="110">
                  <c:v>43027</c:v>
                </c:pt>
                <c:pt idx="111">
                  <c:v>43028</c:v>
                </c:pt>
                <c:pt idx="112">
                  <c:v>43029</c:v>
                </c:pt>
                <c:pt idx="113">
                  <c:v>43030</c:v>
                </c:pt>
                <c:pt idx="114">
                  <c:v>43031</c:v>
                </c:pt>
                <c:pt idx="115">
                  <c:v>43032</c:v>
                </c:pt>
                <c:pt idx="116">
                  <c:v>43033</c:v>
                </c:pt>
                <c:pt idx="117">
                  <c:v>43034</c:v>
                </c:pt>
                <c:pt idx="118">
                  <c:v>43035</c:v>
                </c:pt>
                <c:pt idx="119">
                  <c:v>43036</c:v>
                </c:pt>
                <c:pt idx="120">
                  <c:v>43037</c:v>
                </c:pt>
                <c:pt idx="121">
                  <c:v>43038</c:v>
                </c:pt>
                <c:pt idx="122">
                  <c:v>43039</c:v>
                </c:pt>
                <c:pt idx="123">
                  <c:v>43040</c:v>
                </c:pt>
                <c:pt idx="124">
                  <c:v>43041</c:v>
                </c:pt>
                <c:pt idx="125">
                  <c:v>43042</c:v>
                </c:pt>
                <c:pt idx="126">
                  <c:v>43043</c:v>
                </c:pt>
                <c:pt idx="127">
                  <c:v>43044</c:v>
                </c:pt>
                <c:pt idx="128">
                  <c:v>43045</c:v>
                </c:pt>
                <c:pt idx="129">
                  <c:v>43046</c:v>
                </c:pt>
                <c:pt idx="130">
                  <c:v>43047</c:v>
                </c:pt>
                <c:pt idx="131">
                  <c:v>43048</c:v>
                </c:pt>
                <c:pt idx="132">
                  <c:v>43049</c:v>
                </c:pt>
                <c:pt idx="133">
                  <c:v>43050</c:v>
                </c:pt>
                <c:pt idx="134">
                  <c:v>43051</c:v>
                </c:pt>
                <c:pt idx="135">
                  <c:v>43052</c:v>
                </c:pt>
                <c:pt idx="136">
                  <c:v>43053</c:v>
                </c:pt>
                <c:pt idx="137">
                  <c:v>43054</c:v>
                </c:pt>
                <c:pt idx="138">
                  <c:v>43055</c:v>
                </c:pt>
                <c:pt idx="139">
                  <c:v>43056</c:v>
                </c:pt>
                <c:pt idx="140">
                  <c:v>43057</c:v>
                </c:pt>
                <c:pt idx="141">
                  <c:v>43058</c:v>
                </c:pt>
                <c:pt idx="142">
                  <c:v>43059</c:v>
                </c:pt>
                <c:pt idx="143">
                  <c:v>43060</c:v>
                </c:pt>
                <c:pt idx="144">
                  <c:v>43061</c:v>
                </c:pt>
                <c:pt idx="145">
                  <c:v>43062</c:v>
                </c:pt>
                <c:pt idx="146">
                  <c:v>43063</c:v>
                </c:pt>
                <c:pt idx="147">
                  <c:v>43064</c:v>
                </c:pt>
                <c:pt idx="148">
                  <c:v>43065</c:v>
                </c:pt>
                <c:pt idx="149">
                  <c:v>43066</c:v>
                </c:pt>
                <c:pt idx="150">
                  <c:v>43067</c:v>
                </c:pt>
                <c:pt idx="151">
                  <c:v>43068</c:v>
                </c:pt>
                <c:pt idx="152">
                  <c:v>43069</c:v>
                </c:pt>
                <c:pt idx="153">
                  <c:v>43070</c:v>
                </c:pt>
                <c:pt idx="154">
                  <c:v>43071</c:v>
                </c:pt>
                <c:pt idx="155">
                  <c:v>43072</c:v>
                </c:pt>
                <c:pt idx="156">
                  <c:v>43073</c:v>
                </c:pt>
                <c:pt idx="157">
                  <c:v>43074</c:v>
                </c:pt>
                <c:pt idx="158">
                  <c:v>43075</c:v>
                </c:pt>
                <c:pt idx="159">
                  <c:v>43076</c:v>
                </c:pt>
                <c:pt idx="160">
                  <c:v>43077</c:v>
                </c:pt>
                <c:pt idx="161">
                  <c:v>43078</c:v>
                </c:pt>
                <c:pt idx="162">
                  <c:v>43079</c:v>
                </c:pt>
                <c:pt idx="163">
                  <c:v>43080</c:v>
                </c:pt>
                <c:pt idx="164">
                  <c:v>43081</c:v>
                </c:pt>
                <c:pt idx="165">
                  <c:v>43082</c:v>
                </c:pt>
                <c:pt idx="166">
                  <c:v>43083</c:v>
                </c:pt>
                <c:pt idx="167">
                  <c:v>43084</c:v>
                </c:pt>
                <c:pt idx="168">
                  <c:v>43085</c:v>
                </c:pt>
                <c:pt idx="169">
                  <c:v>43086</c:v>
                </c:pt>
                <c:pt idx="170">
                  <c:v>43087</c:v>
                </c:pt>
                <c:pt idx="171">
                  <c:v>43088</c:v>
                </c:pt>
                <c:pt idx="172">
                  <c:v>43089</c:v>
                </c:pt>
                <c:pt idx="173">
                  <c:v>43090</c:v>
                </c:pt>
                <c:pt idx="174">
                  <c:v>43091</c:v>
                </c:pt>
                <c:pt idx="175">
                  <c:v>43092</c:v>
                </c:pt>
                <c:pt idx="176">
                  <c:v>43093</c:v>
                </c:pt>
                <c:pt idx="177">
                  <c:v>43094</c:v>
                </c:pt>
                <c:pt idx="178">
                  <c:v>43095</c:v>
                </c:pt>
                <c:pt idx="179">
                  <c:v>43096</c:v>
                </c:pt>
                <c:pt idx="180">
                  <c:v>43097</c:v>
                </c:pt>
                <c:pt idx="181">
                  <c:v>43098</c:v>
                </c:pt>
                <c:pt idx="182">
                  <c:v>43099</c:v>
                </c:pt>
                <c:pt idx="183">
                  <c:v>43100</c:v>
                </c:pt>
                <c:pt idx="184">
                  <c:v>43101</c:v>
                </c:pt>
                <c:pt idx="185">
                  <c:v>43102</c:v>
                </c:pt>
                <c:pt idx="186">
                  <c:v>43103</c:v>
                </c:pt>
                <c:pt idx="187">
                  <c:v>43104</c:v>
                </c:pt>
                <c:pt idx="188">
                  <c:v>43105</c:v>
                </c:pt>
                <c:pt idx="189">
                  <c:v>43106</c:v>
                </c:pt>
                <c:pt idx="190">
                  <c:v>43107</c:v>
                </c:pt>
                <c:pt idx="191">
                  <c:v>43108</c:v>
                </c:pt>
                <c:pt idx="192">
                  <c:v>43109</c:v>
                </c:pt>
                <c:pt idx="193">
                  <c:v>43110</c:v>
                </c:pt>
                <c:pt idx="194">
                  <c:v>43111</c:v>
                </c:pt>
                <c:pt idx="195">
                  <c:v>43112</c:v>
                </c:pt>
                <c:pt idx="196">
                  <c:v>43113</c:v>
                </c:pt>
                <c:pt idx="197">
                  <c:v>43114</c:v>
                </c:pt>
                <c:pt idx="198">
                  <c:v>43115</c:v>
                </c:pt>
                <c:pt idx="199">
                  <c:v>43116</c:v>
                </c:pt>
                <c:pt idx="200">
                  <c:v>43117</c:v>
                </c:pt>
                <c:pt idx="201">
                  <c:v>43118</c:v>
                </c:pt>
                <c:pt idx="202">
                  <c:v>43119</c:v>
                </c:pt>
                <c:pt idx="203">
                  <c:v>43120</c:v>
                </c:pt>
                <c:pt idx="204">
                  <c:v>43121</c:v>
                </c:pt>
                <c:pt idx="205">
                  <c:v>43122</c:v>
                </c:pt>
                <c:pt idx="206">
                  <c:v>43123</c:v>
                </c:pt>
                <c:pt idx="207">
                  <c:v>43124</c:v>
                </c:pt>
                <c:pt idx="208">
                  <c:v>43125</c:v>
                </c:pt>
                <c:pt idx="209">
                  <c:v>43126</c:v>
                </c:pt>
                <c:pt idx="210">
                  <c:v>43127</c:v>
                </c:pt>
                <c:pt idx="211">
                  <c:v>43128</c:v>
                </c:pt>
                <c:pt idx="212">
                  <c:v>43129</c:v>
                </c:pt>
                <c:pt idx="213">
                  <c:v>43130</c:v>
                </c:pt>
                <c:pt idx="214">
                  <c:v>43131</c:v>
                </c:pt>
                <c:pt idx="215">
                  <c:v>43132</c:v>
                </c:pt>
                <c:pt idx="216">
                  <c:v>43133</c:v>
                </c:pt>
                <c:pt idx="217">
                  <c:v>43134</c:v>
                </c:pt>
                <c:pt idx="218">
                  <c:v>43135</c:v>
                </c:pt>
                <c:pt idx="219">
                  <c:v>43136</c:v>
                </c:pt>
                <c:pt idx="220">
                  <c:v>43137</c:v>
                </c:pt>
                <c:pt idx="221">
                  <c:v>43138</c:v>
                </c:pt>
                <c:pt idx="222">
                  <c:v>43139</c:v>
                </c:pt>
                <c:pt idx="223">
                  <c:v>43140</c:v>
                </c:pt>
                <c:pt idx="224">
                  <c:v>43141</c:v>
                </c:pt>
                <c:pt idx="225">
                  <c:v>43142</c:v>
                </c:pt>
                <c:pt idx="226">
                  <c:v>43143</c:v>
                </c:pt>
                <c:pt idx="227">
                  <c:v>43144</c:v>
                </c:pt>
                <c:pt idx="228">
                  <c:v>43145</c:v>
                </c:pt>
                <c:pt idx="229">
                  <c:v>43146</c:v>
                </c:pt>
                <c:pt idx="230">
                  <c:v>43147</c:v>
                </c:pt>
                <c:pt idx="231">
                  <c:v>43148</c:v>
                </c:pt>
                <c:pt idx="232">
                  <c:v>43149</c:v>
                </c:pt>
                <c:pt idx="233">
                  <c:v>43150</c:v>
                </c:pt>
                <c:pt idx="234">
                  <c:v>43151</c:v>
                </c:pt>
                <c:pt idx="235">
                  <c:v>43152</c:v>
                </c:pt>
                <c:pt idx="236">
                  <c:v>43153</c:v>
                </c:pt>
                <c:pt idx="237">
                  <c:v>43154</c:v>
                </c:pt>
                <c:pt idx="238">
                  <c:v>43155</c:v>
                </c:pt>
                <c:pt idx="239">
                  <c:v>43156</c:v>
                </c:pt>
                <c:pt idx="240">
                  <c:v>43157</c:v>
                </c:pt>
                <c:pt idx="241">
                  <c:v>43158</c:v>
                </c:pt>
                <c:pt idx="242">
                  <c:v>43159</c:v>
                </c:pt>
                <c:pt idx="243">
                  <c:v>43160</c:v>
                </c:pt>
                <c:pt idx="244">
                  <c:v>43161</c:v>
                </c:pt>
                <c:pt idx="245">
                  <c:v>43162</c:v>
                </c:pt>
                <c:pt idx="246">
                  <c:v>43163</c:v>
                </c:pt>
                <c:pt idx="247">
                  <c:v>43164</c:v>
                </c:pt>
                <c:pt idx="248">
                  <c:v>43165</c:v>
                </c:pt>
                <c:pt idx="249">
                  <c:v>43166</c:v>
                </c:pt>
                <c:pt idx="250">
                  <c:v>43167</c:v>
                </c:pt>
                <c:pt idx="251">
                  <c:v>43168</c:v>
                </c:pt>
                <c:pt idx="252">
                  <c:v>43169</c:v>
                </c:pt>
                <c:pt idx="253">
                  <c:v>43170</c:v>
                </c:pt>
                <c:pt idx="254">
                  <c:v>43171</c:v>
                </c:pt>
                <c:pt idx="255">
                  <c:v>43172</c:v>
                </c:pt>
                <c:pt idx="256">
                  <c:v>43173</c:v>
                </c:pt>
                <c:pt idx="257">
                  <c:v>43174</c:v>
                </c:pt>
                <c:pt idx="258">
                  <c:v>43175</c:v>
                </c:pt>
                <c:pt idx="259">
                  <c:v>43176</c:v>
                </c:pt>
                <c:pt idx="260">
                  <c:v>43177</c:v>
                </c:pt>
                <c:pt idx="261">
                  <c:v>43178</c:v>
                </c:pt>
                <c:pt idx="262">
                  <c:v>43179</c:v>
                </c:pt>
                <c:pt idx="263">
                  <c:v>43180</c:v>
                </c:pt>
                <c:pt idx="264">
                  <c:v>43181</c:v>
                </c:pt>
                <c:pt idx="265">
                  <c:v>43182</c:v>
                </c:pt>
                <c:pt idx="266">
                  <c:v>43183</c:v>
                </c:pt>
                <c:pt idx="267">
                  <c:v>43184</c:v>
                </c:pt>
                <c:pt idx="268">
                  <c:v>43185</c:v>
                </c:pt>
                <c:pt idx="269">
                  <c:v>43186</c:v>
                </c:pt>
                <c:pt idx="270">
                  <c:v>43187</c:v>
                </c:pt>
                <c:pt idx="271">
                  <c:v>43188</c:v>
                </c:pt>
                <c:pt idx="272">
                  <c:v>43189</c:v>
                </c:pt>
                <c:pt idx="273">
                  <c:v>43190</c:v>
                </c:pt>
                <c:pt idx="274">
                  <c:v>43191</c:v>
                </c:pt>
                <c:pt idx="275">
                  <c:v>43192</c:v>
                </c:pt>
                <c:pt idx="276">
                  <c:v>43193</c:v>
                </c:pt>
                <c:pt idx="277">
                  <c:v>43194</c:v>
                </c:pt>
                <c:pt idx="278">
                  <c:v>43195</c:v>
                </c:pt>
                <c:pt idx="279">
                  <c:v>43196</c:v>
                </c:pt>
                <c:pt idx="280">
                  <c:v>43197</c:v>
                </c:pt>
                <c:pt idx="281">
                  <c:v>43198</c:v>
                </c:pt>
                <c:pt idx="282">
                  <c:v>43199</c:v>
                </c:pt>
                <c:pt idx="283">
                  <c:v>43200</c:v>
                </c:pt>
                <c:pt idx="284">
                  <c:v>43201</c:v>
                </c:pt>
                <c:pt idx="285">
                  <c:v>43202</c:v>
                </c:pt>
                <c:pt idx="286">
                  <c:v>43203</c:v>
                </c:pt>
                <c:pt idx="287">
                  <c:v>43204</c:v>
                </c:pt>
                <c:pt idx="288">
                  <c:v>43205</c:v>
                </c:pt>
                <c:pt idx="289">
                  <c:v>43206</c:v>
                </c:pt>
                <c:pt idx="290">
                  <c:v>43207</c:v>
                </c:pt>
                <c:pt idx="291">
                  <c:v>43208</c:v>
                </c:pt>
                <c:pt idx="292">
                  <c:v>43209</c:v>
                </c:pt>
                <c:pt idx="293">
                  <c:v>43210</c:v>
                </c:pt>
                <c:pt idx="294">
                  <c:v>43211</c:v>
                </c:pt>
                <c:pt idx="295">
                  <c:v>43212</c:v>
                </c:pt>
                <c:pt idx="296">
                  <c:v>43213</c:v>
                </c:pt>
                <c:pt idx="297">
                  <c:v>43214</c:v>
                </c:pt>
                <c:pt idx="298">
                  <c:v>43215</c:v>
                </c:pt>
                <c:pt idx="299">
                  <c:v>43216</c:v>
                </c:pt>
                <c:pt idx="300">
                  <c:v>43217</c:v>
                </c:pt>
                <c:pt idx="301">
                  <c:v>43218</c:v>
                </c:pt>
                <c:pt idx="302">
                  <c:v>43219</c:v>
                </c:pt>
                <c:pt idx="303">
                  <c:v>43220</c:v>
                </c:pt>
                <c:pt idx="304">
                  <c:v>43221</c:v>
                </c:pt>
                <c:pt idx="305">
                  <c:v>43222</c:v>
                </c:pt>
                <c:pt idx="306">
                  <c:v>43223</c:v>
                </c:pt>
                <c:pt idx="307">
                  <c:v>43224</c:v>
                </c:pt>
                <c:pt idx="308">
                  <c:v>43225</c:v>
                </c:pt>
                <c:pt idx="309">
                  <c:v>43226</c:v>
                </c:pt>
                <c:pt idx="310">
                  <c:v>43227</c:v>
                </c:pt>
                <c:pt idx="311">
                  <c:v>43228</c:v>
                </c:pt>
                <c:pt idx="312">
                  <c:v>43229</c:v>
                </c:pt>
                <c:pt idx="313">
                  <c:v>43230</c:v>
                </c:pt>
                <c:pt idx="314">
                  <c:v>43231</c:v>
                </c:pt>
                <c:pt idx="315">
                  <c:v>43232</c:v>
                </c:pt>
                <c:pt idx="316">
                  <c:v>43233</c:v>
                </c:pt>
                <c:pt idx="317">
                  <c:v>43234</c:v>
                </c:pt>
                <c:pt idx="318">
                  <c:v>43235</c:v>
                </c:pt>
                <c:pt idx="319">
                  <c:v>43236</c:v>
                </c:pt>
                <c:pt idx="320">
                  <c:v>43237</c:v>
                </c:pt>
                <c:pt idx="321">
                  <c:v>43238</c:v>
                </c:pt>
                <c:pt idx="322">
                  <c:v>43239</c:v>
                </c:pt>
                <c:pt idx="323">
                  <c:v>43240</c:v>
                </c:pt>
                <c:pt idx="324">
                  <c:v>43241</c:v>
                </c:pt>
                <c:pt idx="325">
                  <c:v>43242</c:v>
                </c:pt>
                <c:pt idx="326">
                  <c:v>43243</c:v>
                </c:pt>
                <c:pt idx="327">
                  <c:v>43244</c:v>
                </c:pt>
                <c:pt idx="328">
                  <c:v>43245</c:v>
                </c:pt>
                <c:pt idx="329">
                  <c:v>43246</c:v>
                </c:pt>
                <c:pt idx="330">
                  <c:v>43247</c:v>
                </c:pt>
                <c:pt idx="331">
                  <c:v>43248</c:v>
                </c:pt>
                <c:pt idx="332">
                  <c:v>43249</c:v>
                </c:pt>
                <c:pt idx="333">
                  <c:v>43250</c:v>
                </c:pt>
                <c:pt idx="334">
                  <c:v>43251</c:v>
                </c:pt>
                <c:pt idx="335">
                  <c:v>43252</c:v>
                </c:pt>
                <c:pt idx="336">
                  <c:v>43253</c:v>
                </c:pt>
                <c:pt idx="337">
                  <c:v>43254</c:v>
                </c:pt>
                <c:pt idx="338">
                  <c:v>43255</c:v>
                </c:pt>
                <c:pt idx="339">
                  <c:v>43256</c:v>
                </c:pt>
                <c:pt idx="340">
                  <c:v>43257</c:v>
                </c:pt>
                <c:pt idx="341">
                  <c:v>43258</c:v>
                </c:pt>
                <c:pt idx="342">
                  <c:v>43259</c:v>
                </c:pt>
                <c:pt idx="343">
                  <c:v>43260</c:v>
                </c:pt>
                <c:pt idx="344">
                  <c:v>43261</c:v>
                </c:pt>
                <c:pt idx="345">
                  <c:v>43262</c:v>
                </c:pt>
                <c:pt idx="346">
                  <c:v>43263</c:v>
                </c:pt>
                <c:pt idx="347">
                  <c:v>43264</c:v>
                </c:pt>
                <c:pt idx="348">
                  <c:v>43265</c:v>
                </c:pt>
                <c:pt idx="349">
                  <c:v>43266</c:v>
                </c:pt>
                <c:pt idx="350">
                  <c:v>43267</c:v>
                </c:pt>
                <c:pt idx="351">
                  <c:v>43268</c:v>
                </c:pt>
                <c:pt idx="352">
                  <c:v>43269</c:v>
                </c:pt>
                <c:pt idx="353">
                  <c:v>43270</c:v>
                </c:pt>
                <c:pt idx="354">
                  <c:v>43271</c:v>
                </c:pt>
                <c:pt idx="355">
                  <c:v>43272</c:v>
                </c:pt>
                <c:pt idx="356">
                  <c:v>43273</c:v>
                </c:pt>
                <c:pt idx="357">
                  <c:v>43274</c:v>
                </c:pt>
                <c:pt idx="358">
                  <c:v>43275</c:v>
                </c:pt>
                <c:pt idx="359">
                  <c:v>43276</c:v>
                </c:pt>
                <c:pt idx="360">
                  <c:v>43277</c:v>
                </c:pt>
                <c:pt idx="361">
                  <c:v>43278</c:v>
                </c:pt>
                <c:pt idx="362">
                  <c:v>43279</c:v>
                </c:pt>
                <c:pt idx="363">
                  <c:v>43280</c:v>
                </c:pt>
                <c:pt idx="364">
                  <c:v>43281</c:v>
                </c:pt>
              </c:numCache>
            </c:numRef>
          </c:cat>
          <c:val>
            <c:numRef>
              <c:f>Scaling!$BB$3:$BB$367</c:f>
              <c:numCache>
                <c:formatCode>General</c:formatCode>
                <c:ptCount val="365"/>
                <c:pt idx="0">
                  <c:v>18476.257190703422</c:v>
                </c:pt>
                <c:pt idx="1">
                  <c:v>6902.1059964474589</c:v>
                </c:pt>
                <c:pt idx="2">
                  <c:v>2238.1414472868469</c:v>
                </c:pt>
                <c:pt idx="3">
                  <c:v>1157.1233007657299</c:v>
                </c:pt>
                <c:pt idx="4">
                  <c:v>2242.7517691350181</c:v>
                </c:pt>
                <c:pt idx="5">
                  <c:v>2692.3243494479962</c:v>
                </c:pt>
                <c:pt idx="6">
                  <c:v>7282.6590183439239</c:v>
                </c:pt>
                <c:pt idx="7">
                  <c:v>4503.4854950000545</c:v>
                </c:pt>
                <c:pt idx="8">
                  <c:v>836.7129596202285</c:v>
                </c:pt>
                <c:pt idx="9">
                  <c:v>904.7855409308595</c:v>
                </c:pt>
                <c:pt idx="10">
                  <c:v>2859.8472745752738</c:v>
                </c:pt>
                <c:pt idx="11">
                  <c:v>4350.3276399363658</c:v>
                </c:pt>
                <c:pt idx="12">
                  <c:v>12225.768805189318</c:v>
                </c:pt>
                <c:pt idx="13">
                  <c:v>13937.099603620049</c:v>
                </c:pt>
                <c:pt idx="14">
                  <c:v>13261.732791377603</c:v>
                </c:pt>
                <c:pt idx="15">
                  <c:v>14652.452309501177</c:v>
                </c:pt>
                <c:pt idx="16">
                  <c:v>9320.7910647807366</c:v>
                </c:pt>
                <c:pt idx="17">
                  <c:v>1424.6844129591632</c:v>
                </c:pt>
                <c:pt idx="18">
                  <c:v>28.788341313224858</c:v>
                </c:pt>
                <c:pt idx="19">
                  <c:v>221.17786828511257</c:v>
                </c:pt>
                <c:pt idx="20">
                  <c:v>10379.097031795314</c:v>
                </c:pt>
                <c:pt idx="21">
                  <c:v>14095.385554739049</c:v>
                </c:pt>
                <c:pt idx="22">
                  <c:v>10602.951735436149</c:v>
                </c:pt>
                <c:pt idx="23">
                  <c:v>10216.676524857448</c:v>
                </c:pt>
                <c:pt idx="24">
                  <c:v>10268.471755779387</c:v>
                </c:pt>
                <c:pt idx="25">
                  <c:v>10481.865652971977</c:v>
                </c:pt>
                <c:pt idx="26">
                  <c:v>11533.518347864136</c:v>
                </c:pt>
                <c:pt idx="27">
                  <c:v>15728.66126596564</c:v>
                </c:pt>
                <c:pt idx="28">
                  <c:v>8451.0840831074711</c:v>
                </c:pt>
                <c:pt idx="29">
                  <c:v>1617.0086101717204</c:v>
                </c:pt>
                <c:pt idx="30">
                  <c:v>4898.4497010921968</c:v>
                </c:pt>
                <c:pt idx="31">
                  <c:v>11220.584500527739</c:v>
                </c:pt>
                <c:pt idx="32">
                  <c:v>13264.928603441207</c:v>
                </c:pt>
                <c:pt idx="33">
                  <c:v>17196.526180933164</c:v>
                </c:pt>
                <c:pt idx="34">
                  <c:v>18610.854565746413</c:v>
                </c:pt>
                <c:pt idx="35">
                  <c:v>16291.630773304158</c:v>
                </c:pt>
                <c:pt idx="36">
                  <c:v>1531.2216464986655</c:v>
                </c:pt>
                <c:pt idx="37">
                  <c:v>0</c:v>
                </c:pt>
                <c:pt idx="38">
                  <c:v>305.25229897409048</c:v>
                </c:pt>
                <c:pt idx="39">
                  <c:v>4400.2931350587169</c:v>
                </c:pt>
                <c:pt idx="40">
                  <c:v>6963.1563564462485</c:v>
                </c:pt>
                <c:pt idx="41">
                  <c:v>2620.131869515395</c:v>
                </c:pt>
                <c:pt idx="42">
                  <c:v>993.95577972924093</c:v>
                </c:pt>
                <c:pt idx="43">
                  <c:v>1745.0029497321907</c:v>
                </c:pt>
                <c:pt idx="44">
                  <c:v>1706.8489586271505</c:v>
                </c:pt>
                <c:pt idx="45">
                  <c:v>7349.0165096694318</c:v>
                </c:pt>
                <c:pt idx="46">
                  <c:v>1606.1876515010999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10382.761281810799</c:v>
                </c:pt>
                <c:pt idx="53">
                  <c:v>11634.282583691844</c:v>
                </c:pt>
                <c:pt idx="54">
                  <c:v>9904.3614549186823</c:v>
                </c:pt>
                <c:pt idx="55">
                  <c:v>10706.692437034069</c:v>
                </c:pt>
                <c:pt idx="56">
                  <c:v>10110.563364139984</c:v>
                </c:pt>
                <c:pt idx="57">
                  <c:v>9158.5720063903937</c:v>
                </c:pt>
                <c:pt idx="58">
                  <c:v>10423.050813075712</c:v>
                </c:pt>
                <c:pt idx="59">
                  <c:v>8186.9325159171258</c:v>
                </c:pt>
                <c:pt idx="60">
                  <c:v>7766.5867007315246</c:v>
                </c:pt>
                <c:pt idx="61">
                  <c:v>7467.187788984962</c:v>
                </c:pt>
                <c:pt idx="62">
                  <c:v>5529.4303578696017</c:v>
                </c:pt>
                <c:pt idx="63">
                  <c:v>10061.313089021818</c:v>
                </c:pt>
                <c:pt idx="64">
                  <c:v>2467.540499455778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3142.6914387974944</c:v>
                </c:pt>
                <c:pt idx="70">
                  <c:v>4052.8790809306238</c:v>
                </c:pt>
                <c:pt idx="71">
                  <c:v>3582.3975319724527</c:v>
                </c:pt>
                <c:pt idx="72">
                  <c:v>3244.4507623118998</c:v>
                </c:pt>
                <c:pt idx="73">
                  <c:v>4410.5730086039866</c:v>
                </c:pt>
                <c:pt idx="74">
                  <c:v>687.0468612645119</c:v>
                </c:pt>
                <c:pt idx="75">
                  <c:v>376.18040623604708</c:v>
                </c:pt>
                <c:pt idx="76">
                  <c:v>2001.9342867442947</c:v>
                </c:pt>
                <c:pt idx="77">
                  <c:v>3252.2524734181461</c:v>
                </c:pt>
                <c:pt idx="78">
                  <c:v>4104.854425070097</c:v>
                </c:pt>
                <c:pt idx="79">
                  <c:v>3063.4868414317143</c:v>
                </c:pt>
                <c:pt idx="80">
                  <c:v>3032.4516800434758</c:v>
                </c:pt>
                <c:pt idx="81">
                  <c:v>3610.2274098517664</c:v>
                </c:pt>
                <c:pt idx="82">
                  <c:v>3252.3997967193091</c:v>
                </c:pt>
                <c:pt idx="83">
                  <c:v>3450.8952361826578</c:v>
                </c:pt>
                <c:pt idx="84">
                  <c:v>2846.6376253529597</c:v>
                </c:pt>
                <c:pt idx="85">
                  <c:v>1524.2352570845439</c:v>
                </c:pt>
                <c:pt idx="86">
                  <c:v>2133.6667318811665</c:v>
                </c:pt>
                <c:pt idx="87">
                  <c:v>3596.7790253191247</c:v>
                </c:pt>
                <c:pt idx="88">
                  <c:v>2788.5830910170048</c:v>
                </c:pt>
                <c:pt idx="89">
                  <c:v>1851.2022052435013</c:v>
                </c:pt>
                <c:pt idx="90">
                  <c:v>2170.9948237202379</c:v>
                </c:pt>
                <c:pt idx="91">
                  <c:v>2241.3185802557909</c:v>
                </c:pt>
                <c:pt idx="92">
                  <c:v>3235.921730924144</c:v>
                </c:pt>
                <c:pt idx="93">
                  <c:v>3703.8112111300015</c:v>
                </c:pt>
                <c:pt idx="94">
                  <c:v>3865.1999768862374</c:v>
                </c:pt>
                <c:pt idx="95">
                  <c:v>3971.2387196390391</c:v>
                </c:pt>
                <c:pt idx="96">
                  <c:v>3078.499366953326</c:v>
                </c:pt>
                <c:pt idx="97">
                  <c:v>3663.4735613492685</c:v>
                </c:pt>
                <c:pt idx="98">
                  <c:v>3508.1089730100089</c:v>
                </c:pt>
                <c:pt idx="99">
                  <c:v>2440.6373233503532</c:v>
                </c:pt>
                <c:pt idx="100">
                  <c:v>2352.9147286698626</c:v>
                </c:pt>
                <c:pt idx="101">
                  <c:v>2607.2856989888041</c:v>
                </c:pt>
                <c:pt idx="102">
                  <c:v>2029.7512654516947</c:v>
                </c:pt>
                <c:pt idx="103">
                  <c:v>1722.8085361173603</c:v>
                </c:pt>
                <c:pt idx="104">
                  <c:v>2078.2000969162636</c:v>
                </c:pt>
                <c:pt idx="105">
                  <c:v>2487.5056340797623</c:v>
                </c:pt>
                <c:pt idx="106">
                  <c:v>2770.8255413933257</c:v>
                </c:pt>
                <c:pt idx="107">
                  <c:v>2951.6120853961575</c:v>
                </c:pt>
                <c:pt idx="108">
                  <c:v>4449.1666690345319</c:v>
                </c:pt>
                <c:pt idx="109">
                  <c:v>5816.1062261613497</c:v>
                </c:pt>
                <c:pt idx="110">
                  <c:v>4791.1233293454106</c:v>
                </c:pt>
                <c:pt idx="111">
                  <c:v>4950.7396043065528</c:v>
                </c:pt>
                <c:pt idx="112">
                  <c:v>5235.9378530121303</c:v>
                </c:pt>
                <c:pt idx="113">
                  <c:v>5155.0370028011648</c:v>
                </c:pt>
                <c:pt idx="114">
                  <c:v>4180.2639154029439</c:v>
                </c:pt>
                <c:pt idx="115">
                  <c:v>3432.8819462614501</c:v>
                </c:pt>
                <c:pt idx="116">
                  <c:v>2934.5457118931017</c:v>
                </c:pt>
                <c:pt idx="117">
                  <c:v>2749.3353069659615</c:v>
                </c:pt>
                <c:pt idx="118">
                  <c:v>3088.9445603110621</c:v>
                </c:pt>
                <c:pt idx="119">
                  <c:v>2198.5383205939315</c:v>
                </c:pt>
                <c:pt idx="120">
                  <c:v>1426.3709013682951</c:v>
                </c:pt>
                <c:pt idx="121">
                  <c:v>0</c:v>
                </c:pt>
                <c:pt idx="122">
                  <c:v>1536.0416667915092</c:v>
                </c:pt>
                <c:pt idx="123">
                  <c:v>838.8430118083304</c:v>
                </c:pt>
                <c:pt idx="124">
                  <c:v>1102.6011005579098</c:v>
                </c:pt>
                <c:pt idx="125">
                  <c:v>1176.0691665023787</c:v>
                </c:pt>
                <c:pt idx="126">
                  <c:v>1363.1970074168667</c:v>
                </c:pt>
                <c:pt idx="127">
                  <c:v>1369.6301613347603</c:v>
                </c:pt>
                <c:pt idx="128">
                  <c:v>1242.8503601209445</c:v>
                </c:pt>
                <c:pt idx="129">
                  <c:v>1234.5722148189334</c:v>
                </c:pt>
                <c:pt idx="130">
                  <c:v>1347.4003491589119</c:v>
                </c:pt>
                <c:pt idx="131">
                  <c:v>1383.0541769368392</c:v>
                </c:pt>
                <c:pt idx="132">
                  <c:v>1387.1131434272986</c:v>
                </c:pt>
                <c:pt idx="133">
                  <c:v>1363.3283517325176</c:v>
                </c:pt>
                <c:pt idx="134">
                  <c:v>1363.2398804171739</c:v>
                </c:pt>
                <c:pt idx="135">
                  <c:v>1383.9475126878474</c:v>
                </c:pt>
                <c:pt idx="136">
                  <c:v>1346.407218096751</c:v>
                </c:pt>
                <c:pt idx="137">
                  <c:v>1024.9092264063302</c:v>
                </c:pt>
                <c:pt idx="138">
                  <c:v>798.09924576839126</c:v>
                </c:pt>
                <c:pt idx="139">
                  <c:v>885.49817707267823</c:v>
                </c:pt>
                <c:pt idx="140">
                  <c:v>1292.080758988858</c:v>
                </c:pt>
                <c:pt idx="141">
                  <c:v>1524.5521578544844</c:v>
                </c:pt>
                <c:pt idx="142">
                  <c:v>1610.176896599465</c:v>
                </c:pt>
                <c:pt idx="143">
                  <c:v>1564.2738042923224</c:v>
                </c:pt>
                <c:pt idx="144">
                  <c:v>1941.0663781653273</c:v>
                </c:pt>
                <c:pt idx="145">
                  <c:v>2019.3116022872664</c:v>
                </c:pt>
                <c:pt idx="146">
                  <c:v>1919.7387842103412</c:v>
                </c:pt>
                <c:pt idx="147">
                  <c:v>2256.8638668682825</c:v>
                </c:pt>
                <c:pt idx="148">
                  <c:v>2498.0494820062945</c:v>
                </c:pt>
                <c:pt idx="149">
                  <c:v>2851.1354174269136</c:v>
                </c:pt>
                <c:pt idx="150">
                  <c:v>3145.9772992326971</c:v>
                </c:pt>
                <c:pt idx="151">
                  <c:v>3039.0808470202282</c:v>
                </c:pt>
                <c:pt idx="152">
                  <c:v>2545.4168949326668</c:v>
                </c:pt>
                <c:pt idx="153">
                  <c:v>3307.4127653238129</c:v>
                </c:pt>
                <c:pt idx="154">
                  <c:v>2515.0999402522134</c:v>
                </c:pt>
                <c:pt idx="155">
                  <c:v>2530.6977644922026</c:v>
                </c:pt>
                <c:pt idx="156">
                  <c:v>2724.5914682026632</c:v>
                </c:pt>
                <c:pt idx="157">
                  <c:v>4000.7740946239337</c:v>
                </c:pt>
                <c:pt idx="158">
                  <c:v>6084.8625971205183</c:v>
                </c:pt>
                <c:pt idx="159">
                  <c:v>6474.3987064183257</c:v>
                </c:pt>
                <c:pt idx="160">
                  <c:v>6347.3970252734252</c:v>
                </c:pt>
                <c:pt idx="161">
                  <c:v>6824.4721472002584</c:v>
                </c:pt>
                <c:pt idx="162">
                  <c:v>7620.148783630515</c:v>
                </c:pt>
                <c:pt idx="163">
                  <c:v>7900.1652302243438</c:v>
                </c:pt>
                <c:pt idx="164">
                  <c:v>10823.777656836524</c:v>
                </c:pt>
                <c:pt idx="165">
                  <c:v>13240.925558527575</c:v>
                </c:pt>
                <c:pt idx="166">
                  <c:v>12074.109990151974</c:v>
                </c:pt>
                <c:pt idx="167">
                  <c:v>13129.305984055383</c:v>
                </c:pt>
                <c:pt idx="168">
                  <c:v>12793.888979749716</c:v>
                </c:pt>
                <c:pt idx="169">
                  <c:v>13840.747317914549</c:v>
                </c:pt>
                <c:pt idx="170">
                  <c:v>15600.521875289505</c:v>
                </c:pt>
                <c:pt idx="171">
                  <c:v>11098.726568654925</c:v>
                </c:pt>
                <c:pt idx="172">
                  <c:v>7761.8271229920047</c:v>
                </c:pt>
                <c:pt idx="173">
                  <c:v>9713.0071592003496</c:v>
                </c:pt>
                <c:pt idx="174">
                  <c:v>9096.8232678758432</c:v>
                </c:pt>
                <c:pt idx="175">
                  <c:v>5709.3732209448299</c:v>
                </c:pt>
                <c:pt idx="176">
                  <c:v>3872.6709698640234</c:v>
                </c:pt>
                <c:pt idx="177">
                  <c:v>5037.9021328772033</c:v>
                </c:pt>
                <c:pt idx="178">
                  <c:v>5410.3416536834238</c:v>
                </c:pt>
                <c:pt idx="179">
                  <c:v>5286.982563349151</c:v>
                </c:pt>
                <c:pt idx="180">
                  <c:v>5053.2268845102953</c:v>
                </c:pt>
                <c:pt idx="181">
                  <c:v>4905.7628980689324</c:v>
                </c:pt>
                <c:pt idx="182">
                  <c:v>4184.8383310882145</c:v>
                </c:pt>
                <c:pt idx="183">
                  <c:v>4614.6819266034745</c:v>
                </c:pt>
                <c:pt idx="184">
                  <c:v>5469.4679584871765</c:v>
                </c:pt>
                <c:pt idx="185">
                  <c:v>4982.3588933418632</c:v>
                </c:pt>
                <c:pt idx="186">
                  <c:v>4277.4705680250199</c:v>
                </c:pt>
                <c:pt idx="187">
                  <c:v>3781.4520968988795</c:v>
                </c:pt>
                <c:pt idx="188">
                  <c:v>4061.3089319529772</c:v>
                </c:pt>
                <c:pt idx="189">
                  <c:v>3379.2273419253738</c:v>
                </c:pt>
                <c:pt idx="190">
                  <c:v>3283.2777016689233</c:v>
                </c:pt>
                <c:pt idx="191">
                  <c:v>3274.8828410844899</c:v>
                </c:pt>
                <c:pt idx="192">
                  <c:v>3047.6688856517862</c:v>
                </c:pt>
                <c:pt idx="193">
                  <c:v>3584.3938896587706</c:v>
                </c:pt>
                <c:pt idx="194">
                  <c:v>3562.206931061789</c:v>
                </c:pt>
                <c:pt idx="195">
                  <c:v>2546.007622545887</c:v>
                </c:pt>
                <c:pt idx="196">
                  <c:v>1268.2480287526937</c:v>
                </c:pt>
                <c:pt idx="197">
                  <c:v>1867.5309786030434</c:v>
                </c:pt>
                <c:pt idx="198">
                  <c:v>2078.7385591526918</c:v>
                </c:pt>
                <c:pt idx="199">
                  <c:v>2213.2553026051364</c:v>
                </c:pt>
                <c:pt idx="200">
                  <c:v>2294.8021304170657</c:v>
                </c:pt>
                <c:pt idx="201">
                  <c:v>2169.8863143855501</c:v>
                </c:pt>
                <c:pt idx="202">
                  <c:v>1914.7614576438643</c:v>
                </c:pt>
                <c:pt idx="203">
                  <c:v>1690.7300122753632</c:v>
                </c:pt>
                <c:pt idx="204">
                  <c:v>1785.6972259267454</c:v>
                </c:pt>
                <c:pt idx="205">
                  <c:v>1466.3622117197115</c:v>
                </c:pt>
                <c:pt idx="206">
                  <c:v>1663.4169264177563</c:v>
                </c:pt>
                <c:pt idx="207">
                  <c:v>1629.9525031353105</c:v>
                </c:pt>
                <c:pt idx="208">
                  <c:v>1672.9521540951987</c:v>
                </c:pt>
                <c:pt idx="209">
                  <c:v>1839.4346279663491</c:v>
                </c:pt>
                <c:pt idx="210">
                  <c:v>1875.9579313580948</c:v>
                </c:pt>
                <c:pt idx="211">
                  <c:v>1666.3218508783243</c:v>
                </c:pt>
                <c:pt idx="212">
                  <c:v>1327.5806039643608</c:v>
                </c:pt>
                <c:pt idx="213">
                  <c:v>1407.4358817887701</c:v>
                </c:pt>
                <c:pt idx="214">
                  <c:v>1960.8710583110164</c:v>
                </c:pt>
                <c:pt idx="215">
                  <c:v>1632.6343113536932</c:v>
                </c:pt>
                <c:pt idx="216">
                  <c:v>1686.1427390938206</c:v>
                </c:pt>
                <c:pt idx="217">
                  <c:v>1736.6109519470381</c:v>
                </c:pt>
                <c:pt idx="218">
                  <c:v>1763.6326627646031</c:v>
                </c:pt>
                <c:pt idx="219">
                  <c:v>1662.8598970292278</c:v>
                </c:pt>
                <c:pt idx="220">
                  <c:v>1600.5534580969938</c:v>
                </c:pt>
                <c:pt idx="221">
                  <c:v>1621.5072595876466</c:v>
                </c:pt>
                <c:pt idx="222">
                  <c:v>1579.05453195576</c:v>
                </c:pt>
                <c:pt idx="223">
                  <c:v>1670.0978686368144</c:v>
                </c:pt>
                <c:pt idx="224">
                  <c:v>1304.1542084755677</c:v>
                </c:pt>
                <c:pt idx="225">
                  <c:v>1422.1343152833024</c:v>
                </c:pt>
                <c:pt idx="226">
                  <c:v>1454.1288999173053</c:v>
                </c:pt>
                <c:pt idx="227">
                  <c:v>1450.3672369800483</c:v>
                </c:pt>
                <c:pt idx="228">
                  <c:v>340.0373024648548</c:v>
                </c:pt>
                <c:pt idx="229">
                  <c:v>507.6629335172359</c:v>
                </c:pt>
                <c:pt idx="230">
                  <c:v>295.7946381559442</c:v>
                </c:pt>
                <c:pt idx="231">
                  <c:v>341.27310754931568</c:v>
                </c:pt>
                <c:pt idx="232">
                  <c:v>353.67497317780084</c:v>
                </c:pt>
                <c:pt idx="233">
                  <c:v>716.50545852703772</c:v>
                </c:pt>
                <c:pt idx="234">
                  <c:v>1407.8148844478324</c:v>
                </c:pt>
                <c:pt idx="235">
                  <c:v>1504.1682639532141</c:v>
                </c:pt>
                <c:pt idx="236">
                  <c:v>1961.2423427950064</c:v>
                </c:pt>
                <c:pt idx="237">
                  <c:v>2198.0598914252032</c:v>
                </c:pt>
                <c:pt idx="238">
                  <c:v>1505.2047779245565</c:v>
                </c:pt>
                <c:pt idx="239">
                  <c:v>1757.9368183514828</c:v>
                </c:pt>
                <c:pt idx="240">
                  <c:v>2059.4863134884154</c:v>
                </c:pt>
                <c:pt idx="241">
                  <c:v>2452.6036924572154</c:v>
                </c:pt>
                <c:pt idx="242">
                  <c:v>885.49614021306161</c:v>
                </c:pt>
                <c:pt idx="243">
                  <c:v>3486.0754827645196</c:v>
                </c:pt>
                <c:pt idx="244">
                  <c:v>4036.1934270629436</c:v>
                </c:pt>
                <c:pt idx="245">
                  <c:v>3391.1198293006937</c:v>
                </c:pt>
                <c:pt idx="246">
                  <c:v>3578.970722016441</c:v>
                </c:pt>
                <c:pt idx="247">
                  <c:v>3569.9491365363874</c:v>
                </c:pt>
                <c:pt idx="248">
                  <c:v>4154.4024800865436</c:v>
                </c:pt>
                <c:pt idx="249">
                  <c:v>4639.4565739535965</c:v>
                </c:pt>
                <c:pt idx="250">
                  <c:v>4592.6972301789656</c:v>
                </c:pt>
                <c:pt idx="251">
                  <c:v>4590.1355900818135</c:v>
                </c:pt>
                <c:pt idx="252">
                  <c:v>4442.0584327619881</c:v>
                </c:pt>
                <c:pt idx="253">
                  <c:v>3275.3205143172427</c:v>
                </c:pt>
                <c:pt idx="254">
                  <c:v>3716.0255405440926</c:v>
                </c:pt>
                <c:pt idx="255">
                  <c:v>3949.5014809018867</c:v>
                </c:pt>
                <c:pt idx="256">
                  <c:v>2896.8322541825246</c:v>
                </c:pt>
                <c:pt idx="257">
                  <c:v>2225.6921099950378</c:v>
                </c:pt>
                <c:pt idx="258">
                  <c:v>2442.5500763091932</c:v>
                </c:pt>
                <c:pt idx="259">
                  <c:v>1776.9338221755033</c:v>
                </c:pt>
                <c:pt idx="260">
                  <c:v>0</c:v>
                </c:pt>
                <c:pt idx="261">
                  <c:v>0</c:v>
                </c:pt>
                <c:pt idx="262">
                  <c:v>88.178329111776648</c:v>
                </c:pt>
                <c:pt idx="263">
                  <c:v>786.7115313017357</c:v>
                </c:pt>
                <c:pt idx="264">
                  <c:v>1285.8216295907469</c:v>
                </c:pt>
                <c:pt idx="265">
                  <c:v>1632.4121073156321</c:v>
                </c:pt>
                <c:pt idx="266">
                  <c:v>789.13163322878188</c:v>
                </c:pt>
                <c:pt idx="267">
                  <c:v>0</c:v>
                </c:pt>
                <c:pt idx="268">
                  <c:v>0</c:v>
                </c:pt>
                <c:pt idx="269">
                  <c:v>522.89651525353747</c:v>
                </c:pt>
                <c:pt idx="270">
                  <c:v>792.18096667184841</c:v>
                </c:pt>
                <c:pt idx="271">
                  <c:v>1124.1010754450426</c:v>
                </c:pt>
                <c:pt idx="272">
                  <c:v>684.0488345260552</c:v>
                </c:pt>
                <c:pt idx="273">
                  <c:v>790.69343688549884</c:v>
                </c:pt>
                <c:pt idx="274">
                  <c:v>466.55988165676973</c:v>
                </c:pt>
                <c:pt idx="275">
                  <c:v>398.3506989784396</c:v>
                </c:pt>
                <c:pt idx="276">
                  <c:v>548.25116498211469</c:v>
                </c:pt>
                <c:pt idx="277">
                  <c:v>650.24101650036516</c:v>
                </c:pt>
                <c:pt idx="278">
                  <c:v>655.24765866903419</c:v>
                </c:pt>
                <c:pt idx="279">
                  <c:v>744.42020779068821</c:v>
                </c:pt>
                <c:pt idx="280">
                  <c:v>845.35303744671205</c:v>
                </c:pt>
                <c:pt idx="281">
                  <c:v>766.88261773498948</c:v>
                </c:pt>
                <c:pt idx="282">
                  <c:v>769.79179106239712</c:v>
                </c:pt>
                <c:pt idx="283">
                  <c:v>681.8200509882596</c:v>
                </c:pt>
                <c:pt idx="284">
                  <c:v>724.54395693343076</c:v>
                </c:pt>
                <c:pt idx="285">
                  <c:v>405.68274416631692</c:v>
                </c:pt>
                <c:pt idx="286">
                  <c:v>123.86659175903799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440.12331245771725</c:v>
                </c:pt>
                <c:pt idx="293">
                  <c:v>737.00577259017314</c:v>
                </c:pt>
                <c:pt idx="294">
                  <c:v>662.12232005193096</c:v>
                </c:pt>
                <c:pt idx="295">
                  <c:v>720.64980698834347</c:v>
                </c:pt>
                <c:pt idx="296">
                  <c:v>731.88064347047214</c:v>
                </c:pt>
                <c:pt idx="297">
                  <c:v>652.84106668391416</c:v>
                </c:pt>
                <c:pt idx="298">
                  <c:v>631.90760386000204</c:v>
                </c:pt>
                <c:pt idx="299">
                  <c:v>613.04591930336642</c:v>
                </c:pt>
                <c:pt idx="300">
                  <c:v>752.31180144705399</c:v>
                </c:pt>
                <c:pt idx="301">
                  <c:v>763.62839533888973</c:v>
                </c:pt>
                <c:pt idx="302">
                  <c:v>800.17893161043537</c:v>
                </c:pt>
                <c:pt idx="303">
                  <c:v>825.38481612914234</c:v>
                </c:pt>
                <c:pt idx="304">
                  <c:v>1932.2960656631412</c:v>
                </c:pt>
                <c:pt idx="305">
                  <c:v>1882.3901005342912</c:v>
                </c:pt>
                <c:pt idx="306">
                  <c:v>1045.4063356754955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237.34908062798843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1221.1450451877868</c:v>
                </c:pt>
                <c:pt idx="319">
                  <c:v>1502.4052770066071</c:v>
                </c:pt>
                <c:pt idx="320">
                  <c:v>1422.6565461973667</c:v>
                </c:pt>
                <c:pt idx="321">
                  <c:v>1440.3953536366996</c:v>
                </c:pt>
                <c:pt idx="322">
                  <c:v>1386.4183185820618</c:v>
                </c:pt>
                <c:pt idx="323">
                  <c:v>1264.7284731738928</c:v>
                </c:pt>
                <c:pt idx="324">
                  <c:v>1016.8318436664986</c:v>
                </c:pt>
                <c:pt idx="325">
                  <c:v>1291.3192978170687</c:v>
                </c:pt>
                <c:pt idx="326">
                  <c:v>1457.8430421748474</c:v>
                </c:pt>
                <c:pt idx="327">
                  <c:v>1628.1287011458724</c:v>
                </c:pt>
                <c:pt idx="328">
                  <c:v>2345.4543574252793</c:v>
                </c:pt>
                <c:pt idx="329">
                  <c:v>2597.7951052297958</c:v>
                </c:pt>
                <c:pt idx="330">
                  <c:v>2102.2313451253303</c:v>
                </c:pt>
                <c:pt idx="331">
                  <c:v>1534.4933778860147</c:v>
                </c:pt>
                <c:pt idx="332">
                  <c:v>37.618528643944813</c:v>
                </c:pt>
                <c:pt idx="333">
                  <c:v>0</c:v>
                </c:pt>
                <c:pt idx="334">
                  <c:v>0</c:v>
                </c:pt>
                <c:pt idx="335">
                  <c:v>581.69305236205196</c:v>
                </c:pt>
                <c:pt idx="336">
                  <c:v>847.21161475633096</c:v>
                </c:pt>
                <c:pt idx="337">
                  <c:v>803.22487023841336</c:v>
                </c:pt>
                <c:pt idx="338">
                  <c:v>827.94663014982461</c:v>
                </c:pt>
                <c:pt idx="339">
                  <c:v>1507.2053413661642</c:v>
                </c:pt>
                <c:pt idx="340">
                  <c:v>1983.7663232591558</c:v>
                </c:pt>
                <c:pt idx="341">
                  <c:v>1837.919070699942</c:v>
                </c:pt>
                <c:pt idx="342">
                  <c:v>1485.1626999162352</c:v>
                </c:pt>
                <c:pt idx="343">
                  <c:v>1088.5511383429832</c:v>
                </c:pt>
                <c:pt idx="344">
                  <c:v>984.19351039051651</c:v>
                </c:pt>
                <c:pt idx="345">
                  <c:v>1032.0158954623294</c:v>
                </c:pt>
                <c:pt idx="346">
                  <c:v>169.89301332217315</c:v>
                </c:pt>
                <c:pt idx="347">
                  <c:v>252.47505288846142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1235.724577504636</c:v>
                </c:pt>
                <c:pt idx="355">
                  <c:v>1870.7169000408987</c:v>
                </c:pt>
                <c:pt idx="356">
                  <c:v>1925.8139796517671</c:v>
                </c:pt>
                <c:pt idx="357">
                  <c:v>1825.8420570010935</c:v>
                </c:pt>
                <c:pt idx="358">
                  <c:v>2004.664313352012</c:v>
                </c:pt>
                <c:pt idx="359">
                  <c:v>2204.2097226182073</c:v>
                </c:pt>
                <c:pt idx="360">
                  <c:v>2108.1314490474915</c:v>
                </c:pt>
                <c:pt idx="361">
                  <c:v>2087.0395807905347</c:v>
                </c:pt>
                <c:pt idx="362">
                  <c:v>2117.2484750582439</c:v>
                </c:pt>
                <c:pt idx="363">
                  <c:v>1701.4341776856058</c:v>
                </c:pt>
                <c:pt idx="364">
                  <c:v>1123.4658318949257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3399752"/>
        <c:axId val="893406808"/>
      </c:lineChart>
      <c:dateAx>
        <c:axId val="8933997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406808"/>
        <c:crosses val="autoZero"/>
        <c:auto val="1"/>
        <c:lblOffset val="100"/>
        <c:baseTimeUnit val="days"/>
      </c:dateAx>
      <c:valAx>
        <c:axId val="89340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399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'SOURCE Flows'!$J$3</c:f>
              <c:strCache>
                <c:ptCount val="1"/>
                <c:pt idx="0">
                  <c:v>Barrage Unfiltered SOURCE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'SOURCE Flows'!$L$4:$L$368</c:f>
              <c:numCache>
                <c:formatCode>dd\-mmm\-yyyy</c:formatCode>
                <c:ptCount val="365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  <c:pt idx="9">
                  <c:v>42926</c:v>
                </c:pt>
                <c:pt idx="10">
                  <c:v>42927</c:v>
                </c:pt>
                <c:pt idx="11">
                  <c:v>42928</c:v>
                </c:pt>
                <c:pt idx="12">
                  <c:v>42929</c:v>
                </c:pt>
                <c:pt idx="13">
                  <c:v>42930</c:v>
                </c:pt>
                <c:pt idx="14">
                  <c:v>42931</c:v>
                </c:pt>
                <c:pt idx="15">
                  <c:v>42932</c:v>
                </c:pt>
                <c:pt idx="16">
                  <c:v>42933</c:v>
                </c:pt>
                <c:pt idx="17">
                  <c:v>42934</c:v>
                </c:pt>
                <c:pt idx="18">
                  <c:v>42935</c:v>
                </c:pt>
                <c:pt idx="19">
                  <c:v>42936</c:v>
                </c:pt>
                <c:pt idx="20">
                  <c:v>42937</c:v>
                </c:pt>
                <c:pt idx="21">
                  <c:v>42938</c:v>
                </c:pt>
                <c:pt idx="22">
                  <c:v>42939</c:v>
                </c:pt>
                <c:pt idx="23">
                  <c:v>42940</c:v>
                </c:pt>
                <c:pt idx="24">
                  <c:v>42941</c:v>
                </c:pt>
                <c:pt idx="25">
                  <c:v>42942</c:v>
                </c:pt>
                <c:pt idx="26">
                  <c:v>42943</c:v>
                </c:pt>
                <c:pt idx="27">
                  <c:v>42944</c:v>
                </c:pt>
                <c:pt idx="28">
                  <c:v>42945</c:v>
                </c:pt>
                <c:pt idx="29">
                  <c:v>42946</c:v>
                </c:pt>
                <c:pt idx="30">
                  <c:v>42947</c:v>
                </c:pt>
                <c:pt idx="31">
                  <c:v>42948</c:v>
                </c:pt>
                <c:pt idx="32">
                  <c:v>42949</c:v>
                </c:pt>
                <c:pt idx="33">
                  <c:v>42950</c:v>
                </c:pt>
                <c:pt idx="34">
                  <c:v>42951</c:v>
                </c:pt>
                <c:pt idx="35">
                  <c:v>42952</c:v>
                </c:pt>
                <c:pt idx="36">
                  <c:v>42953</c:v>
                </c:pt>
                <c:pt idx="37">
                  <c:v>42954</c:v>
                </c:pt>
                <c:pt idx="38">
                  <c:v>42955</c:v>
                </c:pt>
                <c:pt idx="39">
                  <c:v>42956</c:v>
                </c:pt>
                <c:pt idx="40">
                  <c:v>42957</c:v>
                </c:pt>
                <c:pt idx="41">
                  <c:v>42958</c:v>
                </c:pt>
                <c:pt idx="42">
                  <c:v>42959</c:v>
                </c:pt>
                <c:pt idx="43">
                  <c:v>42960</c:v>
                </c:pt>
                <c:pt idx="44">
                  <c:v>42961</c:v>
                </c:pt>
                <c:pt idx="45">
                  <c:v>42962</c:v>
                </c:pt>
                <c:pt idx="46">
                  <c:v>42963</c:v>
                </c:pt>
                <c:pt idx="47">
                  <c:v>42964</c:v>
                </c:pt>
                <c:pt idx="48">
                  <c:v>42965</c:v>
                </c:pt>
                <c:pt idx="49">
                  <c:v>42966</c:v>
                </c:pt>
                <c:pt idx="50">
                  <c:v>42967</c:v>
                </c:pt>
                <c:pt idx="51">
                  <c:v>42968</c:v>
                </c:pt>
                <c:pt idx="52">
                  <c:v>42969</c:v>
                </c:pt>
                <c:pt idx="53">
                  <c:v>42970</c:v>
                </c:pt>
                <c:pt idx="54">
                  <c:v>42971</c:v>
                </c:pt>
                <c:pt idx="55">
                  <c:v>42972</c:v>
                </c:pt>
                <c:pt idx="56">
                  <c:v>42973</c:v>
                </c:pt>
                <c:pt idx="57">
                  <c:v>42974</c:v>
                </c:pt>
                <c:pt idx="58">
                  <c:v>42975</c:v>
                </c:pt>
                <c:pt idx="59">
                  <c:v>42976</c:v>
                </c:pt>
                <c:pt idx="60">
                  <c:v>42977</c:v>
                </c:pt>
                <c:pt idx="61">
                  <c:v>42978</c:v>
                </c:pt>
                <c:pt idx="62">
                  <c:v>42979</c:v>
                </c:pt>
                <c:pt idx="63">
                  <c:v>42980</c:v>
                </c:pt>
                <c:pt idx="64">
                  <c:v>42981</c:v>
                </c:pt>
                <c:pt idx="65">
                  <c:v>42982</c:v>
                </c:pt>
                <c:pt idx="66">
                  <c:v>42983</c:v>
                </c:pt>
                <c:pt idx="67">
                  <c:v>42984</c:v>
                </c:pt>
                <c:pt idx="68">
                  <c:v>42985</c:v>
                </c:pt>
                <c:pt idx="69">
                  <c:v>42986</c:v>
                </c:pt>
                <c:pt idx="70">
                  <c:v>42987</c:v>
                </c:pt>
                <c:pt idx="71">
                  <c:v>42988</c:v>
                </c:pt>
                <c:pt idx="72">
                  <c:v>42989</c:v>
                </c:pt>
                <c:pt idx="73">
                  <c:v>42990</c:v>
                </c:pt>
                <c:pt idx="74">
                  <c:v>42991</c:v>
                </c:pt>
                <c:pt idx="75">
                  <c:v>42992</c:v>
                </c:pt>
                <c:pt idx="76">
                  <c:v>42993</c:v>
                </c:pt>
                <c:pt idx="77">
                  <c:v>42994</c:v>
                </c:pt>
                <c:pt idx="78">
                  <c:v>42995</c:v>
                </c:pt>
                <c:pt idx="79">
                  <c:v>42996</c:v>
                </c:pt>
                <c:pt idx="80">
                  <c:v>42997</c:v>
                </c:pt>
                <c:pt idx="81">
                  <c:v>42998</c:v>
                </c:pt>
                <c:pt idx="82">
                  <c:v>42999</c:v>
                </c:pt>
                <c:pt idx="83">
                  <c:v>43000</c:v>
                </c:pt>
                <c:pt idx="84">
                  <c:v>43001</c:v>
                </c:pt>
                <c:pt idx="85">
                  <c:v>43002</c:v>
                </c:pt>
                <c:pt idx="86">
                  <c:v>43003</c:v>
                </c:pt>
                <c:pt idx="87">
                  <c:v>43004</c:v>
                </c:pt>
                <c:pt idx="88">
                  <c:v>43005</c:v>
                </c:pt>
                <c:pt idx="89">
                  <c:v>43006</c:v>
                </c:pt>
                <c:pt idx="90">
                  <c:v>43007</c:v>
                </c:pt>
                <c:pt idx="91">
                  <c:v>43008</c:v>
                </c:pt>
                <c:pt idx="92">
                  <c:v>43009</c:v>
                </c:pt>
                <c:pt idx="93">
                  <c:v>43010</c:v>
                </c:pt>
                <c:pt idx="94">
                  <c:v>43011</c:v>
                </c:pt>
                <c:pt idx="95">
                  <c:v>43012</c:v>
                </c:pt>
                <c:pt idx="96">
                  <c:v>43013</c:v>
                </c:pt>
                <c:pt idx="97">
                  <c:v>43014</c:v>
                </c:pt>
                <c:pt idx="98">
                  <c:v>43015</c:v>
                </c:pt>
                <c:pt idx="99">
                  <c:v>43016</c:v>
                </c:pt>
                <c:pt idx="100">
                  <c:v>43017</c:v>
                </c:pt>
                <c:pt idx="101">
                  <c:v>43018</c:v>
                </c:pt>
                <c:pt idx="102">
                  <c:v>43019</c:v>
                </c:pt>
                <c:pt idx="103">
                  <c:v>43020</c:v>
                </c:pt>
                <c:pt idx="104">
                  <c:v>43021</c:v>
                </c:pt>
                <c:pt idx="105">
                  <c:v>43022</c:v>
                </c:pt>
                <c:pt idx="106">
                  <c:v>43023</c:v>
                </c:pt>
                <c:pt idx="107">
                  <c:v>43024</c:v>
                </c:pt>
                <c:pt idx="108">
                  <c:v>43025</c:v>
                </c:pt>
                <c:pt idx="109">
                  <c:v>43026</c:v>
                </c:pt>
                <c:pt idx="110">
                  <c:v>43027</c:v>
                </c:pt>
                <c:pt idx="111">
                  <c:v>43028</c:v>
                </c:pt>
                <c:pt idx="112">
                  <c:v>43029</c:v>
                </c:pt>
                <c:pt idx="113">
                  <c:v>43030</c:v>
                </c:pt>
                <c:pt idx="114">
                  <c:v>43031</c:v>
                </c:pt>
                <c:pt idx="115">
                  <c:v>43032</c:v>
                </c:pt>
                <c:pt idx="116">
                  <c:v>43033</c:v>
                </c:pt>
                <c:pt idx="117">
                  <c:v>43034</c:v>
                </c:pt>
                <c:pt idx="118">
                  <c:v>43035</c:v>
                </c:pt>
                <c:pt idx="119">
                  <c:v>43036</c:v>
                </c:pt>
                <c:pt idx="120">
                  <c:v>43037</c:v>
                </c:pt>
                <c:pt idx="121">
                  <c:v>43038</c:v>
                </c:pt>
                <c:pt idx="122">
                  <c:v>43039</c:v>
                </c:pt>
                <c:pt idx="123">
                  <c:v>43040</c:v>
                </c:pt>
                <c:pt idx="124">
                  <c:v>43041</c:v>
                </c:pt>
                <c:pt idx="125">
                  <c:v>43042</c:v>
                </c:pt>
                <c:pt idx="126">
                  <c:v>43043</c:v>
                </c:pt>
                <c:pt idx="127">
                  <c:v>43044</c:v>
                </c:pt>
                <c:pt idx="128">
                  <c:v>43045</c:v>
                </c:pt>
                <c:pt idx="129">
                  <c:v>43046</c:v>
                </c:pt>
                <c:pt idx="130">
                  <c:v>43047</c:v>
                </c:pt>
                <c:pt idx="131">
                  <c:v>43048</c:v>
                </c:pt>
                <c:pt idx="132">
                  <c:v>43049</c:v>
                </c:pt>
                <c:pt idx="133">
                  <c:v>43050</c:v>
                </c:pt>
                <c:pt idx="134">
                  <c:v>43051</c:v>
                </c:pt>
                <c:pt idx="135">
                  <c:v>43052</c:v>
                </c:pt>
                <c:pt idx="136">
                  <c:v>43053</c:v>
                </c:pt>
                <c:pt idx="137">
                  <c:v>43054</c:v>
                </c:pt>
                <c:pt idx="138">
                  <c:v>43055</c:v>
                </c:pt>
                <c:pt idx="139">
                  <c:v>43056</c:v>
                </c:pt>
                <c:pt idx="140">
                  <c:v>43057</c:v>
                </c:pt>
                <c:pt idx="141">
                  <c:v>43058</c:v>
                </c:pt>
                <c:pt idx="142">
                  <c:v>43059</c:v>
                </c:pt>
                <c:pt idx="143">
                  <c:v>43060</c:v>
                </c:pt>
                <c:pt idx="144">
                  <c:v>43061</c:v>
                </c:pt>
                <c:pt idx="145">
                  <c:v>43062</c:v>
                </c:pt>
                <c:pt idx="146">
                  <c:v>43063</c:v>
                </c:pt>
                <c:pt idx="147">
                  <c:v>43064</c:v>
                </c:pt>
                <c:pt idx="148">
                  <c:v>43065</c:v>
                </c:pt>
                <c:pt idx="149">
                  <c:v>43066</c:v>
                </c:pt>
                <c:pt idx="150">
                  <c:v>43067</c:v>
                </c:pt>
                <c:pt idx="151">
                  <c:v>43068</c:v>
                </c:pt>
                <c:pt idx="152">
                  <c:v>43069</c:v>
                </c:pt>
                <c:pt idx="153">
                  <c:v>43070</c:v>
                </c:pt>
                <c:pt idx="154">
                  <c:v>43071</c:v>
                </c:pt>
                <c:pt idx="155">
                  <c:v>43072</c:v>
                </c:pt>
                <c:pt idx="156">
                  <c:v>43073</c:v>
                </c:pt>
                <c:pt idx="157">
                  <c:v>43074</c:v>
                </c:pt>
                <c:pt idx="158">
                  <c:v>43075</c:v>
                </c:pt>
                <c:pt idx="159">
                  <c:v>43076</c:v>
                </c:pt>
                <c:pt idx="160">
                  <c:v>43077</c:v>
                </c:pt>
                <c:pt idx="161">
                  <c:v>43078</c:v>
                </c:pt>
                <c:pt idx="162">
                  <c:v>43079</c:v>
                </c:pt>
                <c:pt idx="163">
                  <c:v>43080</c:v>
                </c:pt>
                <c:pt idx="164">
                  <c:v>43081</c:v>
                </c:pt>
                <c:pt idx="165">
                  <c:v>43082</c:v>
                </c:pt>
                <c:pt idx="166">
                  <c:v>43083</c:v>
                </c:pt>
                <c:pt idx="167">
                  <c:v>43084</c:v>
                </c:pt>
                <c:pt idx="168">
                  <c:v>43085</c:v>
                </c:pt>
                <c:pt idx="169">
                  <c:v>43086</c:v>
                </c:pt>
                <c:pt idx="170">
                  <c:v>43087</c:v>
                </c:pt>
                <c:pt idx="171">
                  <c:v>43088</c:v>
                </c:pt>
                <c:pt idx="172">
                  <c:v>43089</c:v>
                </c:pt>
                <c:pt idx="173">
                  <c:v>43090</c:v>
                </c:pt>
                <c:pt idx="174">
                  <c:v>43091</c:v>
                </c:pt>
                <c:pt idx="175">
                  <c:v>43092</c:v>
                </c:pt>
                <c:pt idx="176">
                  <c:v>43093</c:v>
                </c:pt>
                <c:pt idx="177">
                  <c:v>43094</c:v>
                </c:pt>
                <c:pt idx="178">
                  <c:v>43095</c:v>
                </c:pt>
                <c:pt idx="179">
                  <c:v>43096</c:v>
                </c:pt>
                <c:pt idx="180">
                  <c:v>43097</c:v>
                </c:pt>
                <c:pt idx="181">
                  <c:v>43098</c:v>
                </c:pt>
                <c:pt idx="182">
                  <c:v>43099</c:v>
                </c:pt>
                <c:pt idx="183">
                  <c:v>43100</c:v>
                </c:pt>
                <c:pt idx="184">
                  <c:v>43101</c:v>
                </c:pt>
                <c:pt idx="185">
                  <c:v>43102</c:v>
                </c:pt>
                <c:pt idx="186">
                  <c:v>43103</c:v>
                </c:pt>
                <c:pt idx="187">
                  <c:v>43104</c:v>
                </c:pt>
                <c:pt idx="188">
                  <c:v>43105</c:v>
                </c:pt>
                <c:pt idx="189">
                  <c:v>43106</c:v>
                </c:pt>
                <c:pt idx="190">
                  <c:v>43107</c:v>
                </c:pt>
                <c:pt idx="191">
                  <c:v>43108</c:v>
                </c:pt>
                <c:pt idx="192">
                  <c:v>43109</c:v>
                </c:pt>
                <c:pt idx="193">
                  <c:v>43110</c:v>
                </c:pt>
                <c:pt idx="194">
                  <c:v>43111</c:v>
                </c:pt>
                <c:pt idx="195">
                  <c:v>43112</c:v>
                </c:pt>
                <c:pt idx="196">
                  <c:v>43113</c:v>
                </c:pt>
                <c:pt idx="197">
                  <c:v>43114</c:v>
                </c:pt>
                <c:pt idx="198">
                  <c:v>43115</c:v>
                </c:pt>
                <c:pt idx="199">
                  <c:v>43116</c:v>
                </c:pt>
                <c:pt idx="200">
                  <c:v>43117</c:v>
                </c:pt>
                <c:pt idx="201">
                  <c:v>43118</c:v>
                </c:pt>
                <c:pt idx="202">
                  <c:v>43119</c:v>
                </c:pt>
                <c:pt idx="203">
                  <c:v>43120</c:v>
                </c:pt>
                <c:pt idx="204">
                  <c:v>43121</c:v>
                </c:pt>
                <c:pt idx="205">
                  <c:v>43122</c:v>
                </c:pt>
                <c:pt idx="206">
                  <c:v>43123</c:v>
                </c:pt>
                <c:pt idx="207">
                  <c:v>43124</c:v>
                </c:pt>
                <c:pt idx="208">
                  <c:v>43125</c:v>
                </c:pt>
                <c:pt idx="209">
                  <c:v>43126</c:v>
                </c:pt>
                <c:pt idx="210">
                  <c:v>43127</c:v>
                </c:pt>
                <c:pt idx="211">
                  <c:v>43128</c:v>
                </c:pt>
                <c:pt idx="212">
                  <c:v>43129</c:v>
                </c:pt>
                <c:pt idx="213">
                  <c:v>43130</c:v>
                </c:pt>
                <c:pt idx="214">
                  <c:v>43131</c:v>
                </c:pt>
                <c:pt idx="215">
                  <c:v>43132</c:v>
                </c:pt>
                <c:pt idx="216">
                  <c:v>43133</c:v>
                </c:pt>
                <c:pt idx="217">
                  <c:v>43134</c:v>
                </c:pt>
                <c:pt idx="218">
                  <c:v>43135</c:v>
                </c:pt>
                <c:pt idx="219">
                  <c:v>43136</c:v>
                </c:pt>
                <c:pt idx="220">
                  <c:v>43137</c:v>
                </c:pt>
                <c:pt idx="221">
                  <c:v>43138</c:v>
                </c:pt>
                <c:pt idx="222">
                  <c:v>43139</c:v>
                </c:pt>
                <c:pt idx="223">
                  <c:v>43140</c:v>
                </c:pt>
                <c:pt idx="224">
                  <c:v>43141</c:v>
                </c:pt>
                <c:pt idx="225">
                  <c:v>43142</c:v>
                </c:pt>
                <c:pt idx="226">
                  <c:v>43143</c:v>
                </c:pt>
                <c:pt idx="227">
                  <c:v>43144</c:v>
                </c:pt>
                <c:pt idx="228">
                  <c:v>43145</c:v>
                </c:pt>
                <c:pt idx="229">
                  <c:v>43146</c:v>
                </c:pt>
                <c:pt idx="230">
                  <c:v>43147</c:v>
                </c:pt>
                <c:pt idx="231">
                  <c:v>43148</c:v>
                </c:pt>
                <c:pt idx="232">
                  <c:v>43149</c:v>
                </c:pt>
                <c:pt idx="233">
                  <c:v>43150</c:v>
                </c:pt>
                <c:pt idx="234">
                  <c:v>43151</c:v>
                </c:pt>
                <c:pt idx="235">
                  <c:v>43152</c:v>
                </c:pt>
                <c:pt idx="236">
                  <c:v>43153</c:v>
                </c:pt>
                <c:pt idx="237">
                  <c:v>43154</c:v>
                </c:pt>
                <c:pt idx="238">
                  <c:v>43155</c:v>
                </c:pt>
                <c:pt idx="239">
                  <c:v>43156</c:v>
                </c:pt>
                <c:pt idx="240">
                  <c:v>43157</c:v>
                </c:pt>
                <c:pt idx="241">
                  <c:v>43158</c:v>
                </c:pt>
                <c:pt idx="242">
                  <c:v>43159</c:v>
                </c:pt>
                <c:pt idx="243">
                  <c:v>43160</c:v>
                </c:pt>
                <c:pt idx="244">
                  <c:v>43161</c:v>
                </c:pt>
                <c:pt idx="245">
                  <c:v>43162</c:v>
                </c:pt>
                <c:pt idx="246">
                  <c:v>43163</c:v>
                </c:pt>
                <c:pt idx="247">
                  <c:v>43164</c:v>
                </c:pt>
                <c:pt idx="248">
                  <c:v>43165</c:v>
                </c:pt>
                <c:pt idx="249">
                  <c:v>43166</c:v>
                </c:pt>
                <c:pt idx="250">
                  <c:v>43167</c:v>
                </c:pt>
                <c:pt idx="251">
                  <c:v>43168</c:v>
                </c:pt>
                <c:pt idx="252">
                  <c:v>43169</c:v>
                </c:pt>
                <c:pt idx="253">
                  <c:v>43170</c:v>
                </c:pt>
                <c:pt idx="254">
                  <c:v>43171</c:v>
                </c:pt>
                <c:pt idx="255">
                  <c:v>43172</c:v>
                </c:pt>
                <c:pt idx="256">
                  <c:v>43173</c:v>
                </c:pt>
                <c:pt idx="257">
                  <c:v>43174</c:v>
                </c:pt>
                <c:pt idx="258">
                  <c:v>43175</c:v>
                </c:pt>
                <c:pt idx="259">
                  <c:v>43176</c:v>
                </c:pt>
                <c:pt idx="260">
                  <c:v>43177</c:v>
                </c:pt>
                <c:pt idx="261">
                  <c:v>43178</c:v>
                </c:pt>
                <c:pt idx="262">
                  <c:v>43179</c:v>
                </c:pt>
                <c:pt idx="263">
                  <c:v>43180</c:v>
                </c:pt>
                <c:pt idx="264">
                  <c:v>43181</c:v>
                </c:pt>
                <c:pt idx="265">
                  <c:v>43182</c:v>
                </c:pt>
                <c:pt idx="266">
                  <c:v>43183</c:v>
                </c:pt>
                <c:pt idx="267">
                  <c:v>43184</c:v>
                </c:pt>
                <c:pt idx="268">
                  <c:v>43185</c:v>
                </c:pt>
                <c:pt idx="269">
                  <c:v>43186</c:v>
                </c:pt>
                <c:pt idx="270">
                  <c:v>43187</c:v>
                </c:pt>
                <c:pt idx="271">
                  <c:v>43188</c:v>
                </c:pt>
                <c:pt idx="272">
                  <c:v>43189</c:v>
                </c:pt>
                <c:pt idx="273">
                  <c:v>43190</c:v>
                </c:pt>
                <c:pt idx="274">
                  <c:v>43191</c:v>
                </c:pt>
                <c:pt idx="275">
                  <c:v>43192</c:v>
                </c:pt>
                <c:pt idx="276">
                  <c:v>43193</c:v>
                </c:pt>
                <c:pt idx="277">
                  <c:v>43194</c:v>
                </c:pt>
                <c:pt idx="278">
                  <c:v>43195</c:v>
                </c:pt>
                <c:pt idx="279">
                  <c:v>43196</c:v>
                </c:pt>
                <c:pt idx="280">
                  <c:v>43197</c:v>
                </c:pt>
                <c:pt idx="281">
                  <c:v>43198</c:v>
                </c:pt>
                <c:pt idx="282">
                  <c:v>43199</c:v>
                </c:pt>
                <c:pt idx="283">
                  <c:v>43200</c:v>
                </c:pt>
                <c:pt idx="284">
                  <c:v>43201</c:v>
                </c:pt>
                <c:pt idx="285">
                  <c:v>43202</c:v>
                </c:pt>
                <c:pt idx="286">
                  <c:v>43203</c:v>
                </c:pt>
                <c:pt idx="287">
                  <c:v>43204</c:v>
                </c:pt>
                <c:pt idx="288">
                  <c:v>43205</c:v>
                </c:pt>
                <c:pt idx="289">
                  <c:v>43206</c:v>
                </c:pt>
                <c:pt idx="290">
                  <c:v>43207</c:v>
                </c:pt>
                <c:pt idx="291">
                  <c:v>43208</c:v>
                </c:pt>
                <c:pt idx="292">
                  <c:v>43209</c:v>
                </c:pt>
                <c:pt idx="293">
                  <c:v>43210</c:v>
                </c:pt>
                <c:pt idx="294">
                  <c:v>43211</c:v>
                </c:pt>
                <c:pt idx="295">
                  <c:v>43212</c:v>
                </c:pt>
                <c:pt idx="296">
                  <c:v>43213</c:v>
                </c:pt>
                <c:pt idx="297">
                  <c:v>43214</c:v>
                </c:pt>
                <c:pt idx="298">
                  <c:v>43215</c:v>
                </c:pt>
                <c:pt idx="299">
                  <c:v>43216</c:v>
                </c:pt>
                <c:pt idx="300">
                  <c:v>43217</c:v>
                </c:pt>
                <c:pt idx="301">
                  <c:v>43218</c:v>
                </c:pt>
                <c:pt idx="302">
                  <c:v>43219</c:v>
                </c:pt>
                <c:pt idx="303">
                  <c:v>43220</c:v>
                </c:pt>
                <c:pt idx="304">
                  <c:v>43221</c:v>
                </c:pt>
                <c:pt idx="305">
                  <c:v>43222</c:v>
                </c:pt>
                <c:pt idx="306">
                  <c:v>43223</c:v>
                </c:pt>
                <c:pt idx="307">
                  <c:v>43224</c:v>
                </c:pt>
                <c:pt idx="308">
                  <c:v>43225</c:v>
                </c:pt>
                <c:pt idx="309">
                  <c:v>43226</c:v>
                </c:pt>
                <c:pt idx="310">
                  <c:v>43227</c:v>
                </c:pt>
                <c:pt idx="311">
                  <c:v>43228</c:v>
                </c:pt>
                <c:pt idx="312">
                  <c:v>43229</c:v>
                </c:pt>
                <c:pt idx="313">
                  <c:v>43230</c:v>
                </c:pt>
                <c:pt idx="314">
                  <c:v>43231</c:v>
                </c:pt>
                <c:pt idx="315">
                  <c:v>43232</c:v>
                </c:pt>
                <c:pt idx="316">
                  <c:v>43233</c:v>
                </c:pt>
                <c:pt idx="317">
                  <c:v>43234</c:v>
                </c:pt>
                <c:pt idx="318">
                  <c:v>43235</c:v>
                </c:pt>
                <c:pt idx="319">
                  <c:v>43236</c:v>
                </c:pt>
                <c:pt idx="320">
                  <c:v>43237</c:v>
                </c:pt>
                <c:pt idx="321">
                  <c:v>43238</c:v>
                </c:pt>
                <c:pt idx="322">
                  <c:v>43239</c:v>
                </c:pt>
                <c:pt idx="323">
                  <c:v>43240</c:v>
                </c:pt>
                <c:pt idx="324">
                  <c:v>43241</c:v>
                </c:pt>
                <c:pt idx="325">
                  <c:v>43242</c:v>
                </c:pt>
                <c:pt idx="326">
                  <c:v>43243</c:v>
                </c:pt>
                <c:pt idx="327">
                  <c:v>43244</c:v>
                </c:pt>
                <c:pt idx="328">
                  <c:v>43245</c:v>
                </c:pt>
                <c:pt idx="329">
                  <c:v>43246</c:v>
                </c:pt>
                <c:pt idx="330">
                  <c:v>43247</c:v>
                </c:pt>
                <c:pt idx="331">
                  <c:v>43248</c:v>
                </c:pt>
                <c:pt idx="332">
                  <c:v>43249</c:v>
                </c:pt>
                <c:pt idx="333">
                  <c:v>43250</c:v>
                </c:pt>
                <c:pt idx="334">
                  <c:v>43251</c:v>
                </c:pt>
                <c:pt idx="335">
                  <c:v>43252</c:v>
                </c:pt>
                <c:pt idx="336">
                  <c:v>43253</c:v>
                </c:pt>
                <c:pt idx="337">
                  <c:v>43254</c:v>
                </c:pt>
                <c:pt idx="338">
                  <c:v>43255</c:v>
                </c:pt>
                <c:pt idx="339">
                  <c:v>43256</c:v>
                </c:pt>
                <c:pt idx="340">
                  <c:v>43257</c:v>
                </c:pt>
                <c:pt idx="341">
                  <c:v>43258</c:v>
                </c:pt>
                <c:pt idx="342">
                  <c:v>43259</c:v>
                </c:pt>
                <c:pt idx="343">
                  <c:v>43260</c:v>
                </c:pt>
                <c:pt idx="344">
                  <c:v>43261</c:v>
                </c:pt>
                <c:pt idx="345">
                  <c:v>43262</c:v>
                </c:pt>
                <c:pt idx="346">
                  <c:v>43263</c:v>
                </c:pt>
                <c:pt idx="347">
                  <c:v>43264</c:v>
                </c:pt>
                <c:pt idx="348">
                  <c:v>43265</c:v>
                </c:pt>
                <c:pt idx="349">
                  <c:v>43266</c:v>
                </c:pt>
                <c:pt idx="350">
                  <c:v>43267</c:v>
                </c:pt>
                <c:pt idx="351">
                  <c:v>43268</c:v>
                </c:pt>
                <c:pt idx="352">
                  <c:v>43269</c:v>
                </c:pt>
                <c:pt idx="353">
                  <c:v>43270</c:v>
                </c:pt>
                <c:pt idx="354">
                  <c:v>43271</c:v>
                </c:pt>
                <c:pt idx="355">
                  <c:v>43272</c:v>
                </c:pt>
                <c:pt idx="356">
                  <c:v>43273</c:v>
                </c:pt>
                <c:pt idx="357">
                  <c:v>43274</c:v>
                </c:pt>
                <c:pt idx="358">
                  <c:v>43275</c:v>
                </c:pt>
                <c:pt idx="359">
                  <c:v>43276</c:v>
                </c:pt>
                <c:pt idx="360">
                  <c:v>43277</c:v>
                </c:pt>
                <c:pt idx="361">
                  <c:v>43278</c:v>
                </c:pt>
                <c:pt idx="362">
                  <c:v>43279</c:v>
                </c:pt>
                <c:pt idx="363">
                  <c:v>43280</c:v>
                </c:pt>
                <c:pt idx="364">
                  <c:v>43281</c:v>
                </c:pt>
              </c:numCache>
            </c:numRef>
          </c:cat>
          <c:val>
            <c:numRef>
              <c:f>'SOURCE Flows'!$J$4:$J$368</c:f>
              <c:numCache>
                <c:formatCode>General</c:formatCode>
                <c:ptCount val="365"/>
                <c:pt idx="0">
                  <c:v>13042.30896</c:v>
                </c:pt>
                <c:pt idx="1">
                  <c:v>6694.0021619999998</c:v>
                </c:pt>
                <c:pt idx="2">
                  <c:v>8403.1071040000006</c:v>
                </c:pt>
                <c:pt idx="3">
                  <c:v>9336.1875920000002</c:v>
                </c:pt>
                <c:pt idx="4">
                  <c:v>12848.75801</c:v>
                </c:pt>
                <c:pt idx="5">
                  <c:v>5686.3332499999997</c:v>
                </c:pt>
                <c:pt idx="6">
                  <c:v>5222.0348359999998</c:v>
                </c:pt>
                <c:pt idx="7">
                  <c:v>2773.1146119999999</c:v>
                </c:pt>
                <c:pt idx="8">
                  <c:v>5872.8591450000004</c:v>
                </c:pt>
                <c:pt idx="9">
                  <c:v>3439.902051</c:v>
                </c:pt>
                <c:pt idx="10">
                  <c:v>1788.360439</c:v>
                </c:pt>
                <c:pt idx="11">
                  <c:v>646.32228999999995</c:v>
                </c:pt>
                <c:pt idx="12">
                  <c:v>5365.1964189999999</c:v>
                </c:pt>
                <c:pt idx="13">
                  <c:v>9086.9409090000008</c:v>
                </c:pt>
                <c:pt idx="14">
                  <c:v>8732.2844989999994</c:v>
                </c:pt>
                <c:pt idx="15">
                  <c:v>7406.1324629999999</c:v>
                </c:pt>
                <c:pt idx="16">
                  <c:v>12284.54472</c:v>
                </c:pt>
                <c:pt idx="17">
                  <c:v>16172.47695</c:v>
                </c:pt>
                <c:pt idx="18">
                  <c:v>5791.8546509999996</c:v>
                </c:pt>
                <c:pt idx="19">
                  <c:v>3683.1480379999998</c:v>
                </c:pt>
                <c:pt idx="20">
                  <c:v>2764.8090390000002</c:v>
                </c:pt>
                <c:pt idx="21">
                  <c:v>1341.776799</c:v>
                </c:pt>
                <c:pt idx="22">
                  <c:v>2188.2310000000002</c:v>
                </c:pt>
                <c:pt idx="23">
                  <c:v>7934.7886090000002</c:v>
                </c:pt>
                <c:pt idx="24">
                  <c:v>9463.0478500000008</c:v>
                </c:pt>
                <c:pt idx="25">
                  <c:v>9779.5920709999991</c:v>
                </c:pt>
                <c:pt idx="26">
                  <c:v>10346.83619</c:v>
                </c:pt>
                <c:pt idx="27">
                  <c:v>8429.0692230000004</c:v>
                </c:pt>
                <c:pt idx="28">
                  <c:v>11104.27238</c:v>
                </c:pt>
                <c:pt idx="29">
                  <c:v>11801.827660000001</c:v>
                </c:pt>
                <c:pt idx="30">
                  <c:v>12045.215560000001</c:v>
                </c:pt>
                <c:pt idx="31">
                  <c:v>6981.0458289999997</c:v>
                </c:pt>
                <c:pt idx="32">
                  <c:v>8781.7202770000004</c:v>
                </c:pt>
                <c:pt idx="33">
                  <c:v>14158.40069</c:v>
                </c:pt>
                <c:pt idx="34">
                  <c:v>11796.0682</c:v>
                </c:pt>
                <c:pt idx="35">
                  <c:v>16783.55575</c:v>
                </c:pt>
                <c:pt idx="36">
                  <c:v>29536.552029999999</c:v>
                </c:pt>
                <c:pt idx="37">
                  <c:v>25145.415720000001</c:v>
                </c:pt>
                <c:pt idx="38">
                  <c:v>7523.8715890000003</c:v>
                </c:pt>
                <c:pt idx="39">
                  <c:v>-184.50012559999999</c:v>
                </c:pt>
                <c:pt idx="40">
                  <c:v>1618.2753729999999</c:v>
                </c:pt>
                <c:pt idx="41">
                  <c:v>-202.8288585</c:v>
                </c:pt>
                <c:pt idx="42">
                  <c:v>2077.8178819999998</c:v>
                </c:pt>
                <c:pt idx="43">
                  <c:v>3508.8944580000002</c:v>
                </c:pt>
                <c:pt idx="44">
                  <c:v>6217.481702</c:v>
                </c:pt>
                <c:pt idx="45">
                  <c:v>3763.3048180000001</c:v>
                </c:pt>
                <c:pt idx="46">
                  <c:v>14228.89385</c:v>
                </c:pt>
                <c:pt idx="47">
                  <c:v>20795.139439999999</c:v>
                </c:pt>
                <c:pt idx="48">
                  <c:v>16234.154119999999</c:v>
                </c:pt>
                <c:pt idx="49">
                  <c:v>3885.4173689999998</c:v>
                </c:pt>
                <c:pt idx="50">
                  <c:v>3213.1235999999999</c:v>
                </c:pt>
                <c:pt idx="51">
                  <c:v>-1554.514668</c:v>
                </c:pt>
                <c:pt idx="52">
                  <c:v>-2939.9789799999999</c:v>
                </c:pt>
                <c:pt idx="53">
                  <c:v>1631.7712670000001</c:v>
                </c:pt>
                <c:pt idx="54">
                  <c:v>7306.2921889999998</c:v>
                </c:pt>
                <c:pt idx="55">
                  <c:v>9330.1003280000004</c:v>
                </c:pt>
                <c:pt idx="56">
                  <c:v>8174.4070579999998</c:v>
                </c:pt>
                <c:pt idx="57">
                  <c:v>6713.6792420000002</c:v>
                </c:pt>
                <c:pt idx="58">
                  <c:v>6014.9419159999998</c:v>
                </c:pt>
                <c:pt idx="59">
                  <c:v>6351.8166959999999</c:v>
                </c:pt>
                <c:pt idx="60">
                  <c:v>5402.6110280000003</c:v>
                </c:pt>
                <c:pt idx="61">
                  <c:v>2581.7699389999998</c:v>
                </c:pt>
                <c:pt idx="62">
                  <c:v>6571.8319449999999</c:v>
                </c:pt>
                <c:pt idx="63">
                  <c:v>5873.693499</c:v>
                </c:pt>
                <c:pt idx="64">
                  <c:v>14317.892169999999</c:v>
                </c:pt>
                <c:pt idx="65">
                  <c:v>20773.141650000001</c:v>
                </c:pt>
                <c:pt idx="66">
                  <c:v>17197.643169999999</c:v>
                </c:pt>
                <c:pt idx="67">
                  <c:v>4688.4809949999999</c:v>
                </c:pt>
                <c:pt idx="68">
                  <c:v>4029.3169320000002</c:v>
                </c:pt>
                <c:pt idx="69">
                  <c:v>579.49134430000004</c:v>
                </c:pt>
                <c:pt idx="70">
                  <c:v>-1724.723549</c:v>
                </c:pt>
                <c:pt idx="71">
                  <c:v>-783.94039220000002</c:v>
                </c:pt>
                <c:pt idx="72">
                  <c:v>1037.9322560000001</c:v>
                </c:pt>
                <c:pt idx="73">
                  <c:v>3393.2194890000001</c:v>
                </c:pt>
                <c:pt idx="74">
                  <c:v>6814.9913260000003</c:v>
                </c:pt>
                <c:pt idx="75">
                  <c:v>8409.8611870000004</c:v>
                </c:pt>
                <c:pt idx="76">
                  <c:v>6851.1924749999998</c:v>
                </c:pt>
                <c:pt idx="77">
                  <c:v>3346.8240839999999</c:v>
                </c:pt>
                <c:pt idx="78">
                  <c:v>1359.8265280000001</c:v>
                </c:pt>
                <c:pt idx="79">
                  <c:v>2323.293424</c:v>
                </c:pt>
                <c:pt idx="80">
                  <c:v>3734.577256</c:v>
                </c:pt>
                <c:pt idx="81">
                  <c:v>430.96611369999999</c:v>
                </c:pt>
                <c:pt idx="82">
                  <c:v>3242.763555</c:v>
                </c:pt>
                <c:pt idx="83">
                  <c:v>3050.4818089999999</c:v>
                </c:pt>
                <c:pt idx="84">
                  <c:v>3034.826337</c:v>
                </c:pt>
                <c:pt idx="85">
                  <c:v>6129.973395</c:v>
                </c:pt>
                <c:pt idx="86">
                  <c:v>5850.458893</c:v>
                </c:pt>
                <c:pt idx="87">
                  <c:v>1142.5974550000001</c:v>
                </c:pt>
                <c:pt idx="88">
                  <c:v>4196.1968230000002</c:v>
                </c:pt>
                <c:pt idx="89">
                  <c:v>1157.0472560000001</c:v>
                </c:pt>
                <c:pt idx="90">
                  <c:v>2733.0169390000001</c:v>
                </c:pt>
                <c:pt idx="91">
                  <c:v>3720.0230780000002</c:v>
                </c:pt>
                <c:pt idx="92">
                  <c:v>7120.1304680000003</c:v>
                </c:pt>
                <c:pt idx="93">
                  <c:v>568.15338099999997</c:v>
                </c:pt>
                <c:pt idx="94">
                  <c:v>1026.6951340000001</c:v>
                </c:pt>
                <c:pt idx="95">
                  <c:v>-79.348438130000005</c:v>
                </c:pt>
                <c:pt idx="96">
                  <c:v>-964.32635879999998</c:v>
                </c:pt>
                <c:pt idx="97">
                  <c:v>332.86347389999997</c:v>
                </c:pt>
                <c:pt idx="98">
                  <c:v>183.40811679999999</c:v>
                </c:pt>
                <c:pt idx="99">
                  <c:v>-1034.601631</c:v>
                </c:pt>
                <c:pt idx="100">
                  <c:v>-392.20314810000002</c:v>
                </c:pt>
                <c:pt idx="101">
                  <c:v>724.12150340000005</c:v>
                </c:pt>
                <c:pt idx="102">
                  <c:v>3092.7272699999999</c:v>
                </c:pt>
                <c:pt idx="103">
                  <c:v>9593.1902370000007</c:v>
                </c:pt>
                <c:pt idx="104">
                  <c:v>4235.8587729999999</c:v>
                </c:pt>
                <c:pt idx="105">
                  <c:v>-4.3723922650000002</c:v>
                </c:pt>
                <c:pt idx="106">
                  <c:v>-411.04998669999998</c:v>
                </c:pt>
                <c:pt idx="107">
                  <c:v>-1240.5672970000001</c:v>
                </c:pt>
                <c:pt idx="108">
                  <c:v>-2582.7276870000001</c:v>
                </c:pt>
                <c:pt idx="109">
                  <c:v>-237.0429906</c:v>
                </c:pt>
                <c:pt idx="110">
                  <c:v>7183.7545129999999</c:v>
                </c:pt>
                <c:pt idx="111">
                  <c:v>4462.0433700000003</c:v>
                </c:pt>
                <c:pt idx="112">
                  <c:v>8106.595053</c:v>
                </c:pt>
                <c:pt idx="113">
                  <c:v>9285.2644259999997</c:v>
                </c:pt>
                <c:pt idx="114">
                  <c:v>6813.2773319999997</c:v>
                </c:pt>
                <c:pt idx="115">
                  <c:v>5895.3406660000001</c:v>
                </c:pt>
                <c:pt idx="116">
                  <c:v>7475.2287050000004</c:v>
                </c:pt>
                <c:pt idx="117">
                  <c:v>4120.8680180000001</c:v>
                </c:pt>
                <c:pt idx="118">
                  <c:v>3067.9893120000002</c:v>
                </c:pt>
                <c:pt idx="119">
                  <c:v>4450.5455119999997</c:v>
                </c:pt>
                <c:pt idx="120">
                  <c:v>5258.2328729999999</c:v>
                </c:pt>
                <c:pt idx="121">
                  <c:v>9360.9521829999994</c:v>
                </c:pt>
                <c:pt idx="122">
                  <c:v>3001.8270739999998</c:v>
                </c:pt>
                <c:pt idx="123">
                  <c:v>2301.867788</c:v>
                </c:pt>
                <c:pt idx="124">
                  <c:v>2530.9809449999998</c:v>
                </c:pt>
                <c:pt idx="125">
                  <c:v>-2264.597636</c:v>
                </c:pt>
                <c:pt idx="126">
                  <c:v>-4553.3614680000001</c:v>
                </c:pt>
                <c:pt idx="127">
                  <c:v>58.642645379999998</c:v>
                </c:pt>
                <c:pt idx="128">
                  <c:v>-1408.965539</c:v>
                </c:pt>
                <c:pt idx="129">
                  <c:v>978.29166610000004</c:v>
                </c:pt>
                <c:pt idx="130">
                  <c:v>3059.2518960000002</c:v>
                </c:pt>
                <c:pt idx="131">
                  <c:v>2436.7990669999999</c:v>
                </c:pt>
                <c:pt idx="132">
                  <c:v>593.79075899999998</c:v>
                </c:pt>
                <c:pt idx="133">
                  <c:v>1028.8949640000001</c:v>
                </c:pt>
                <c:pt idx="134">
                  <c:v>1070.5697279999999</c:v>
                </c:pt>
                <c:pt idx="135">
                  <c:v>-58.523877800000001</c:v>
                </c:pt>
                <c:pt idx="136">
                  <c:v>88.216470479999998</c:v>
                </c:pt>
                <c:pt idx="137">
                  <c:v>3750.0537039999999</c:v>
                </c:pt>
                <c:pt idx="138">
                  <c:v>17977.132389999999</c:v>
                </c:pt>
                <c:pt idx="139">
                  <c:v>3165.7083899999998</c:v>
                </c:pt>
                <c:pt idx="140">
                  <c:v>92.176452990000001</c:v>
                </c:pt>
                <c:pt idx="141">
                  <c:v>-3660.4540950000001</c:v>
                </c:pt>
                <c:pt idx="142">
                  <c:v>-4325.2127810000002</c:v>
                </c:pt>
                <c:pt idx="143">
                  <c:v>-2220.9618959999998</c:v>
                </c:pt>
                <c:pt idx="144">
                  <c:v>1460.5160109999999</c:v>
                </c:pt>
                <c:pt idx="145">
                  <c:v>3911.8357860000001</c:v>
                </c:pt>
                <c:pt idx="146">
                  <c:v>4049.2680180000002</c:v>
                </c:pt>
                <c:pt idx="147">
                  <c:v>4209.728494</c:v>
                </c:pt>
                <c:pt idx="148">
                  <c:v>6282.0969560000003</c:v>
                </c:pt>
                <c:pt idx="149">
                  <c:v>2915.3253749999999</c:v>
                </c:pt>
                <c:pt idx="150">
                  <c:v>1419.5199009999999</c:v>
                </c:pt>
                <c:pt idx="151">
                  <c:v>2599.497374</c:v>
                </c:pt>
                <c:pt idx="152">
                  <c:v>1330.3970059999999</c:v>
                </c:pt>
                <c:pt idx="153">
                  <c:v>13565.00295</c:v>
                </c:pt>
                <c:pt idx="154">
                  <c:v>6336.9158340000004</c:v>
                </c:pt>
                <c:pt idx="155">
                  <c:v>4707.9385830000001</c:v>
                </c:pt>
                <c:pt idx="156">
                  <c:v>4535.0207620000001</c:v>
                </c:pt>
                <c:pt idx="157">
                  <c:v>4322.7722080000003</c:v>
                </c:pt>
                <c:pt idx="158">
                  <c:v>4616.9253710000003</c:v>
                </c:pt>
                <c:pt idx="159">
                  <c:v>7047.7760340000004</c:v>
                </c:pt>
                <c:pt idx="160">
                  <c:v>10532.12571</c:v>
                </c:pt>
                <c:pt idx="161">
                  <c:v>6822.7905140000003</c:v>
                </c:pt>
                <c:pt idx="162">
                  <c:v>5610.4328340000002</c:v>
                </c:pt>
                <c:pt idx="163">
                  <c:v>5935.4838149999996</c:v>
                </c:pt>
                <c:pt idx="164">
                  <c:v>5581.3244029999996</c:v>
                </c:pt>
                <c:pt idx="165">
                  <c:v>8872.3455190000004</c:v>
                </c:pt>
                <c:pt idx="166">
                  <c:v>9362.1230529999993</c:v>
                </c:pt>
                <c:pt idx="167">
                  <c:v>9108.5840779999999</c:v>
                </c:pt>
                <c:pt idx="168">
                  <c:v>9230.5549950000004</c:v>
                </c:pt>
                <c:pt idx="169">
                  <c:v>11171.822529999999</c:v>
                </c:pt>
                <c:pt idx="170">
                  <c:v>11085.99566</c:v>
                </c:pt>
                <c:pt idx="171">
                  <c:v>11887.458780000001</c:v>
                </c:pt>
                <c:pt idx="172">
                  <c:v>10769.403630000001</c:v>
                </c:pt>
                <c:pt idx="173">
                  <c:v>9297.7204999999994</c:v>
                </c:pt>
                <c:pt idx="174">
                  <c:v>7284.8239309999999</c:v>
                </c:pt>
                <c:pt idx="175">
                  <c:v>8612.3954099999992</c:v>
                </c:pt>
                <c:pt idx="176">
                  <c:v>5286.2858800000004</c:v>
                </c:pt>
                <c:pt idx="177">
                  <c:v>2945.0628780000002</c:v>
                </c:pt>
                <c:pt idx="178">
                  <c:v>3509.4958529999999</c:v>
                </c:pt>
                <c:pt idx="179">
                  <c:v>7060.3474900000001</c:v>
                </c:pt>
                <c:pt idx="180">
                  <c:v>5578.1915150000004</c:v>
                </c:pt>
                <c:pt idx="181">
                  <c:v>6685.8663049999996</c:v>
                </c:pt>
                <c:pt idx="182">
                  <c:v>6819.8885360000004</c:v>
                </c:pt>
                <c:pt idx="183">
                  <c:v>5396.5870240000004</c:v>
                </c:pt>
                <c:pt idx="184">
                  <c:v>3964.6208929999998</c:v>
                </c:pt>
                <c:pt idx="185">
                  <c:v>7413.5957930000004</c:v>
                </c:pt>
                <c:pt idx="186">
                  <c:v>5182.2934599999999</c:v>
                </c:pt>
                <c:pt idx="187">
                  <c:v>4121.3135840000004</c:v>
                </c:pt>
                <c:pt idx="188">
                  <c:v>3500.4212809999999</c:v>
                </c:pt>
                <c:pt idx="189">
                  <c:v>4344.8270759999996</c:v>
                </c:pt>
                <c:pt idx="190">
                  <c:v>4742.5310289999998</c:v>
                </c:pt>
                <c:pt idx="191">
                  <c:v>4716.6492660000004</c:v>
                </c:pt>
                <c:pt idx="192">
                  <c:v>3834.326251</c:v>
                </c:pt>
                <c:pt idx="193">
                  <c:v>5856.8840579999996</c:v>
                </c:pt>
                <c:pt idx="194">
                  <c:v>1310.418741</c:v>
                </c:pt>
                <c:pt idx="195">
                  <c:v>4776.9387399999996</c:v>
                </c:pt>
                <c:pt idx="196">
                  <c:v>6498.0125969999999</c:v>
                </c:pt>
                <c:pt idx="197">
                  <c:v>3193.9089600000002</c:v>
                </c:pt>
                <c:pt idx="198">
                  <c:v>3982.14014</c:v>
                </c:pt>
                <c:pt idx="199">
                  <c:v>609.64299640000002</c:v>
                </c:pt>
                <c:pt idx="200">
                  <c:v>-1252.0892980000001</c:v>
                </c:pt>
                <c:pt idx="201">
                  <c:v>-1855.4698920000001</c:v>
                </c:pt>
                <c:pt idx="202">
                  <c:v>-2204.3132730000002</c:v>
                </c:pt>
                <c:pt idx="203">
                  <c:v>2824.417989</c:v>
                </c:pt>
                <c:pt idx="204">
                  <c:v>3026.4145659999999</c:v>
                </c:pt>
                <c:pt idx="205">
                  <c:v>3650.8432590000002</c:v>
                </c:pt>
                <c:pt idx="206">
                  <c:v>1369.9836869999999</c:v>
                </c:pt>
                <c:pt idx="207">
                  <c:v>1103.594417</c:v>
                </c:pt>
                <c:pt idx="208">
                  <c:v>1098.4819649999999</c:v>
                </c:pt>
                <c:pt idx="209">
                  <c:v>1468.9784259999999</c:v>
                </c:pt>
                <c:pt idx="210">
                  <c:v>225.89944729999999</c:v>
                </c:pt>
                <c:pt idx="211">
                  <c:v>-1228.1742119999999</c:v>
                </c:pt>
                <c:pt idx="212">
                  <c:v>3022.500724</c:v>
                </c:pt>
                <c:pt idx="213">
                  <c:v>2663.0907550000002</c:v>
                </c:pt>
                <c:pt idx="214">
                  <c:v>-2919.0240039999999</c:v>
                </c:pt>
                <c:pt idx="215">
                  <c:v>-1203.707228</c:v>
                </c:pt>
                <c:pt idx="216">
                  <c:v>-2441.3037920000002</c:v>
                </c:pt>
                <c:pt idx="217">
                  <c:v>-2487.57771</c:v>
                </c:pt>
                <c:pt idx="218">
                  <c:v>314.40485569999998</c:v>
                </c:pt>
                <c:pt idx="219">
                  <c:v>2573.4820679999998</c:v>
                </c:pt>
                <c:pt idx="220">
                  <c:v>1476.316147</c:v>
                </c:pt>
                <c:pt idx="221">
                  <c:v>1042.9303580000001</c:v>
                </c:pt>
                <c:pt idx="222">
                  <c:v>1139.86437</c:v>
                </c:pt>
                <c:pt idx="223">
                  <c:v>-19.891991959999999</c:v>
                </c:pt>
                <c:pt idx="224">
                  <c:v>2378.1708180000001</c:v>
                </c:pt>
                <c:pt idx="225">
                  <c:v>1493.3145500000001</c:v>
                </c:pt>
                <c:pt idx="226">
                  <c:v>2626.5635689999999</c:v>
                </c:pt>
                <c:pt idx="227">
                  <c:v>971.9242137</c:v>
                </c:pt>
                <c:pt idx="228">
                  <c:v>4065.3503369999999</c:v>
                </c:pt>
                <c:pt idx="229">
                  <c:v>2265.413493</c:v>
                </c:pt>
                <c:pt idx="230">
                  <c:v>1413.524144</c:v>
                </c:pt>
                <c:pt idx="231">
                  <c:v>269.60920759999999</c:v>
                </c:pt>
                <c:pt idx="232">
                  <c:v>3178.1035459999998</c:v>
                </c:pt>
                <c:pt idx="233">
                  <c:v>-78.908003890000003</c:v>
                </c:pt>
                <c:pt idx="234">
                  <c:v>-738.62889729999995</c:v>
                </c:pt>
                <c:pt idx="235">
                  <c:v>2774.3273279999999</c:v>
                </c:pt>
                <c:pt idx="236">
                  <c:v>3608.9994350000002</c:v>
                </c:pt>
                <c:pt idx="237">
                  <c:v>-29.13145248</c:v>
                </c:pt>
                <c:pt idx="238">
                  <c:v>4940.9110600000004</c:v>
                </c:pt>
                <c:pt idx="239">
                  <c:v>1787.8866889999999</c:v>
                </c:pt>
                <c:pt idx="240">
                  <c:v>498.7216148</c:v>
                </c:pt>
                <c:pt idx="241">
                  <c:v>776.6638494</c:v>
                </c:pt>
                <c:pt idx="242">
                  <c:v>6273.507302</c:v>
                </c:pt>
                <c:pt idx="243">
                  <c:v>2573.4256460000001</c:v>
                </c:pt>
                <c:pt idx="244">
                  <c:v>4809.6442870000001</c:v>
                </c:pt>
                <c:pt idx="245">
                  <c:v>5063.0557580000004</c:v>
                </c:pt>
                <c:pt idx="246">
                  <c:v>5757.3887000000004</c:v>
                </c:pt>
                <c:pt idx="247">
                  <c:v>308.47302889999997</c:v>
                </c:pt>
                <c:pt idx="248">
                  <c:v>2187.2632060000001</c:v>
                </c:pt>
                <c:pt idx="249">
                  <c:v>881.76351539999996</c:v>
                </c:pt>
                <c:pt idx="250">
                  <c:v>875.6245543</c:v>
                </c:pt>
                <c:pt idx="251">
                  <c:v>538.25282479999998</c:v>
                </c:pt>
                <c:pt idx="252">
                  <c:v>2453.255079</c:v>
                </c:pt>
                <c:pt idx="253">
                  <c:v>3183.4881679999999</c:v>
                </c:pt>
                <c:pt idx="254">
                  <c:v>3661.7910969999998</c:v>
                </c:pt>
                <c:pt idx="255">
                  <c:v>1135.090608</c:v>
                </c:pt>
                <c:pt idx="256">
                  <c:v>3640.2870979999998</c:v>
                </c:pt>
                <c:pt idx="257">
                  <c:v>1254.7199880000001</c:v>
                </c:pt>
                <c:pt idx="258">
                  <c:v>2519.0416169999999</c:v>
                </c:pt>
                <c:pt idx="259">
                  <c:v>3326.5164949999998</c:v>
                </c:pt>
                <c:pt idx="260">
                  <c:v>6270.1713579999996</c:v>
                </c:pt>
                <c:pt idx="261">
                  <c:v>4174.7457050000003</c:v>
                </c:pt>
                <c:pt idx="262">
                  <c:v>335.3444811</c:v>
                </c:pt>
                <c:pt idx="263">
                  <c:v>733.12045290000003</c:v>
                </c:pt>
                <c:pt idx="264">
                  <c:v>-691.54999559999999</c:v>
                </c:pt>
                <c:pt idx="265">
                  <c:v>-1990.7021910000001</c:v>
                </c:pt>
                <c:pt idx="266">
                  <c:v>-479.44145229999998</c:v>
                </c:pt>
                <c:pt idx="267">
                  <c:v>9482.5117360000004</c:v>
                </c:pt>
                <c:pt idx="268">
                  <c:v>6083.2986039999996</c:v>
                </c:pt>
                <c:pt idx="269">
                  <c:v>2376.989572</c:v>
                </c:pt>
                <c:pt idx="270">
                  <c:v>1834.6632090000001</c:v>
                </c:pt>
                <c:pt idx="271">
                  <c:v>1127.4411359999999</c:v>
                </c:pt>
                <c:pt idx="272">
                  <c:v>-4232.2360950000002</c:v>
                </c:pt>
                <c:pt idx="273">
                  <c:v>66.652572000000006</c:v>
                </c:pt>
                <c:pt idx="274">
                  <c:v>891.73225130000003</c:v>
                </c:pt>
                <c:pt idx="275">
                  <c:v>1062.355059</c:v>
                </c:pt>
                <c:pt idx="276">
                  <c:v>471.96786880000002</c:v>
                </c:pt>
                <c:pt idx="277">
                  <c:v>-258.993089</c:v>
                </c:pt>
                <c:pt idx="278">
                  <c:v>1578.331766</c:v>
                </c:pt>
                <c:pt idx="279">
                  <c:v>607.61381389999997</c:v>
                </c:pt>
                <c:pt idx="280">
                  <c:v>-291.31765760000002</c:v>
                </c:pt>
                <c:pt idx="281">
                  <c:v>535.04424759999995</c:v>
                </c:pt>
                <c:pt idx="282">
                  <c:v>1484.5967310000001</c:v>
                </c:pt>
                <c:pt idx="283">
                  <c:v>582.48675360000004</c:v>
                </c:pt>
                <c:pt idx="284">
                  <c:v>810.19607910000002</c:v>
                </c:pt>
                <c:pt idx="285">
                  <c:v>3880.0086460000002</c:v>
                </c:pt>
                <c:pt idx="286">
                  <c:v>4428.8218420000003</c:v>
                </c:pt>
                <c:pt idx="287">
                  <c:v>10640.96155</c:v>
                </c:pt>
                <c:pt idx="288">
                  <c:v>4796.9149459999999</c:v>
                </c:pt>
                <c:pt idx="289">
                  <c:v>4891.3559379999997</c:v>
                </c:pt>
                <c:pt idx="290">
                  <c:v>-1384.890682</c:v>
                </c:pt>
                <c:pt idx="291">
                  <c:v>-1060.8098359999999</c:v>
                </c:pt>
                <c:pt idx="292">
                  <c:v>-6030.1142719999998</c:v>
                </c:pt>
                <c:pt idx="293">
                  <c:v>-878.11181099999999</c:v>
                </c:pt>
                <c:pt idx="294">
                  <c:v>-1762.218562</c:v>
                </c:pt>
                <c:pt idx="295">
                  <c:v>847.7867827</c:v>
                </c:pt>
                <c:pt idx="296">
                  <c:v>1083.8979119999999</c:v>
                </c:pt>
                <c:pt idx="297">
                  <c:v>2088.490773</c:v>
                </c:pt>
                <c:pt idx="298">
                  <c:v>1010.5011950000001</c:v>
                </c:pt>
                <c:pt idx="299">
                  <c:v>1000.457538</c:v>
                </c:pt>
                <c:pt idx="300">
                  <c:v>956.65855690000001</c:v>
                </c:pt>
                <c:pt idx="301">
                  <c:v>481.44347540000001</c:v>
                </c:pt>
                <c:pt idx="302">
                  <c:v>948.89396729999999</c:v>
                </c:pt>
                <c:pt idx="303">
                  <c:v>581.56194159999995</c:v>
                </c:pt>
                <c:pt idx="304">
                  <c:v>2320.1534470000001</c:v>
                </c:pt>
                <c:pt idx="305">
                  <c:v>2623.1795269999998</c:v>
                </c:pt>
                <c:pt idx="306">
                  <c:v>3347.2273220000002</c:v>
                </c:pt>
                <c:pt idx="307">
                  <c:v>9816.271686</c:v>
                </c:pt>
                <c:pt idx="308">
                  <c:v>1721.8091930000001</c:v>
                </c:pt>
                <c:pt idx="309">
                  <c:v>-22.729749989999998</c:v>
                </c:pt>
                <c:pt idx="310">
                  <c:v>1597.884654</c:v>
                </c:pt>
                <c:pt idx="311">
                  <c:v>1448.2484219999999</c:v>
                </c:pt>
                <c:pt idx="312">
                  <c:v>4170.6612569999998</c:v>
                </c:pt>
                <c:pt idx="313">
                  <c:v>4032.6085990000001</c:v>
                </c:pt>
                <c:pt idx="314">
                  <c:v>6934.7245709999997</c:v>
                </c:pt>
                <c:pt idx="315">
                  <c:v>-547.27737030000003</c:v>
                </c:pt>
                <c:pt idx="316">
                  <c:v>218.65631920000001</c:v>
                </c:pt>
                <c:pt idx="317">
                  <c:v>-4031.5816260000001</c:v>
                </c:pt>
                <c:pt idx="318">
                  <c:v>-1757.0805889999999</c:v>
                </c:pt>
                <c:pt idx="319">
                  <c:v>1345.5891120000001</c:v>
                </c:pt>
                <c:pt idx="320">
                  <c:v>2705.8322939999998</c:v>
                </c:pt>
                <c:pt idx="321">
                  <c:v>1371.4941610000001</c:v>
                </c:pt>
                <c:pt idx="322">
                  <c:v>5015.8760499999999</c:v>
                </c:pt>
                <c:pt idx="323">
                  <c:v>3227.5705979999998</c:v>
                </c:pt>
                <c:pt idx="324">
                  <c:v>3392.292899</c:v>
                </c:pt>
                <c:pt idx="325">
                  <c:v>-280.53537799999998</c:v>
                </c:pt>
                <c:pt idx="326">
                  <c:v>-163.6901383</c:v>
                </c:pt>
                <c:pt idx="327">
                  <c:v>1036.6797059999999</c:v>
                </c:pt>
                <c:pt idx="328">
                  <c:v>-2230.6333479999998</c:v>
                </c:pt>
                <c:pt idx="329">
                  <c:v>-3701.355411</c:v>
                </c:pt>
                <c:pt idx="330">
                  <c:v>1544.544877</c:v>
                </c:pt>
                <c:pt idx="331">
                  <c:v>-653.50878929999999</c:v>
                </c:pt>
                <c:pt idx="332">
                  <c:v>1172.3169949999999</c:v>
                </c:pt>
                <c:pt idx="333">
                  <c:v>6239.2852819999998</c:v>
                </c:pt>
                <c:pt idx="334">
                  <c:v>3499.6970179999998</c:v>
                </c:pt>
                <c:pt idx="335">
                  <c:v>-1100.118772</c:v>
                </c:pt>
                <c:pt idx="336">
                  <c:v>2534.1879899999999</c:v>
                </c:pt>
                <c:pt idx="337">
                  <c:v>679.06068479999999</c:v>
                </c:pt>
                <c:pt idx="338">
                  <c:v>1984.484434</c:v>
                </c:pt>
                <c:pt idx="339">
                  <c:v>491.02436280000001</c:v>
                </c:pt>
                <c:pt idx="340">
                  <c:v>1612.786116</c:v>
                </c:pt>
                <c:pt idx="341">
                  <c:v>1240.7732800000001</c:v>
                </c:pt>
                <c:pt idx="342">
                  <c:v>2494.2009819999998</c:v>
                </c:pt>
                <c:pt idx="343">
                  <c:v>1478.8598239999999</c:v>
                </c:pt>
                <c:pt idx="344">
                  <c:v>3076.0612850000002</c:v>
                </c:pt>
                <c:pt idx="345">
                  <c:v>-1181.012064</c:v>
                </c:pt>
                <c:pt idx="346">
                  <c:v>9649.6527569999998</c:v>
                </c:pt>
                <c:pt idx="347">
                  <c:v>1537.582486</c:v>
                </c:pt>
                <c:pt idx="348">
                  <c:v>2207.6722749999999</c:v>
                </c:pt>
                <c:pt idx="349">
                  <c:v>6653.9502940000002</c:v>
                </c:pt>
                <c:pt idx="350">
                  <c:v>5342.5172730000004</c:v>
                </c:pt>
                <c:pt idx="351">
                  <c:v>6956.4373660000001</c:v>
                </c:pt>
                <c:pt idx="352">
                  <c:v>966.11730220000004</c:v>
                </c:pt>
                <c:pt idx="353">
                  <c:v>-426.66946630000001</c:v>
                </c:pt>
                <c:pt idx="354">
                  <c:v>-3720.2507179999998</c:v>
                </c:pt>
                <c:pt idx="355">
                  <c:v>-1212.5101990000001</c:v>
                </c:pt>
                <c:pt idx="356">
                  <c:v>-3017.7744339999999</c:v>
                </c:pt>
                <c:pt idx="357">
                  <c:v>1668.254267</c:v>
                </c:pt>
                <c:pt idx="358">
                  <c:v>2619.004727</c:v>
                </c:pt>
                <c:pt idx="359">
                  <c:v>281.02875519999998</c:v>
                </c:pt>
                <c:pt idx="360">
                  <c:v>1515.749665</c:v>
                </c:pt>
                <c:pt idx="361">
                  <c:v>1977.6309389999999</c:v>
                </c:pt>
                <c:pt idx="362">
                  <c:v>2768.584969</c:v>
                </c:pt>
                <c:pt idx="363">
                  <c:v>1082.053179</c:v>
                </c:pt>
                <c:pt idx="364">
                  <c:v>6683.8172480000003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'SOURCE Flows'!$M$3</c:f>
              <c:strCache>
                <c:ptCount val="1"/>
                <c:pt idx="0">
                  <c:v>Daily Adjusted for Gates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'SOURCE Flows'!$L$4:$L$368</c:f>
              <c:numCache>
                <c:formatCode>dd\-mmm\-yyyy</c:formatCode>
                <c:ptCount val="365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  <c:pt idx="9">
                  <c:v>42926</c:v>
                </c:pt>
                <c:pt idx="10">
                  <c:v>42927</c:v>
                </c:pt>
                <c:pt idx="11">
                  <c:v>42928</c:v>
                </c:pt>
                <c:pt idx="12">
                  <c:v>42929</c:v>
                </c:pt>
                <c:pt idx="13">
                  <c:v>42930</c:v>
                </c:pt>
                <c:pt idx="14">
                  <c:v>42931</c:v>
                </c:pt>
                <c:pt idx="15">
                  <c:v>42932</c:v>
                </c:pt>
                <c:pt idx="16">
                  <c:v>42933</c:v>
                </c:pt>
                <c:pt idx="17">
                  <c:v>42934</c:v>
                </c:pt>
                <c:pt idx="18">
                  <c:v>42935</c:v>
                </c:pt>
                <c:pt idx="19">
                  <c:v>42936</c:v>
                </c:pt>
                <c:pt idx="20">
                  <c:v>42937</c:v>
                </c:pt>
                <c:pt idx="21">
                  <c:v>42938</c:v>
                </c:pt>
                <c:pt idx="22">
                  <c:v>42939</c:v>
                </c:pt>
                <c:pt idx="23">
                  <c:v>42940</c:v>
                </c:pt>
                <c:pt idx="24">
                  <c:v>42941</c:v>
                </c:pt>
                <c:pt idx="25">
                  <c:v>42942</c:v>
                </c:pt>
                <c:pt idx="26">
                  <c:v>42943</c:v>
                </c:pt>
                <c:pt idx="27">
                  <c:v>42944</c:v>
                </c:pt>
                <c:pt idx="28">
                  <c:v>42945</c:v>
                </c:pt>
                <c:pt idx="29">
                  <c:v>42946</c:v>
                </c:pt>
                <c:pt idx="30">
                  <c:v>42947</c:v>
                </c:pt>
                <c:pt idx="31">
                  <c:v>42948</c:v>
                </c:pt>
                <c:pt idx="32">
                  <c:v>42949</c:v>
                </c:pt>
                <c:pt idx="33">
                  <c:v>42950</c:v>
                </c:pt>
                <c:pt idx="34">
                  <c:v>42951</c:v>
                </c:pt>
                <c:pt idx="35">
                  <c:v>42952</c:v>
                </c:pt>
                <c:pt idx="36">
                  <c:v>42953</c:v>
                </c:pt>
                <c:pt idx="37">
                  <c:v>42954</c:v>
                </c:pt>
                <c:pt idx="38">
                  <c:v>42955</c:v>
                </c:pt>
                <c:pt idx="39">
                  <c:v>42956</c:v>
                </c:pt>
                <c:pt idx="40">
                  <c:v>42957</c:v>
                </c:pt>
                <c:pt idx="41">
                  <c:v>42958</c:v>
                </c:pt>
                <c:pt idx="42">
                  <c:v>42959</c:v>
                </c:pt>
                <c:pt idx="43">
                  <c:v>42960</c:v>
                </c:pt>
                <c:pt idx="44">
                  <c:v>42961</c:v>
                </c:pt>
                <c:pt idx="45">
                  <c:v>42962</c:v>
                </c:pt>
                <c:pt idx="46">
                  <c:v>42963</c:v>
                </c:pt>
                <c:pt idx="47">
                  <c:v>42964</c:v>
                </c:pt>
                <c:pt idx="48">
                  <c:v>42965</c:v>
                </c:pt>
                <c:pt idx="49">
                  <c:v>42966</c:v>
                </c:pt>
                <c:pt idx="50">
                  <c:v>42967</c:v>
                </c:pt>
                <c:pt idx="51">
                  <c:v>42968</c:v>
                </c:pt>
                <c:pt idx="52">
                  <c:v>42969</c:v>
                </c:pt>
                <c:pt idx="53">
                  <c:v>42970</c:v>
                </c:pt>
                <c:pt idx="54">
                  <c:v>42971</c:v>
                </c:pt>
                <c:pt idx="55">
                  <c:v>42972</c:v>
                </c:pt>
                <c:pt idx="56">
                  <c:v>42973</c:v>
                </c:pt>
                <c:pt idx="57">
                  <c:v>42974</c:v>
                </c:pt>
                <c:pt idx="58">
                  <c:v>42975</c:v>
                </c:pt>
                <c:pt idx="59">
                  <c:v>42976</c:v>
                </c:pt>
                <c:pt idx="60">
                  <c:v>42977</c:v>
                </c:pt>
                <c:pt idx="61">
                  <c:v>42978</c:v>
                </c:pt>
                <c:pt idx="62">
                  <c:v>42979</c:v>
                </c:pt>
                <c:pt idx="63">
                  <c:v>42980</c:v>
                </c:pt>
                <c:pt idx="64">
                  <c:v>42981</c:v>
                </c:pt>
                <c:pt idx="65">
                  <c:v>42982</c:v>
                </c:pt>
                <c:pt idx="66">
                  <c:v>42983</c:v>
                </c:pt>
                <c:pt idx="67">
                  <c:v>42984</c:v>
                </c:pt>
                <c:pt idx="68">
                  <c:v>42985</c:v>
                </c:pt>
                <c:pt idx="69">
                  <c:v>42986</c:v>
                </c:pt>
                <c:pt idx="70">
                  <c:v>42987</c:v>
                </c:pt>
                <c:pt idx="71">
                  <c:v>42988</c:v>
                </c:pt>
                <c:pt idx="72">
                  <c:v>42989</c:v>
                </c:pt>
                <c:pt idx="73">
                  <c:v>42990</c:v>
                </c:pt>
                <c:pt idx="74">
                  <c:v>42991</c:v>
                </c:pt>
                <c:pt idx="75">
                  <c:v>42992</c:v>
                </c:pt>
                <c:pt idx="76">
                  <c:v>42993</c:v>
                </c:pt>
                <c:pt idx="77">
                  <c:v>42994</c:v>
                </c:pt>
                <c:pt idx="78">
                  <c:v>42995</c:v>
                </c:pt>
                <c:pt idx="79">
                  <c:v>42996</c:v>
                </c:pt>
                <c:pt idx="80">
                  <c:v>42997</c:v>
                </c:pt>
                <c:pt idx="81">
                  <c:v>42998</c:v>
                </c:pt>
                <c:pt idx="82">
                  <c:v>42999</c:v>
                </c:pt>
                <c:pt idx="83">
                  <c:v>43000</c:v>
                </c:pt>
                <c:pt idx="84">
                  <c:v>43001</c:v>
                </c:pt>
                <c:pt idx="85">
                  <c:v>43002</c:v>
                </c:pt>
                <c:pt idx="86">
                  <c:v>43003</c:v>
                </c:pt>
                <c:pt idx="87">
                  <c:v>43004</c:v>
                </c:pt>
                <c:pt idx="88">
                  <c:v>43005</c:v>
                </c:pt>
                <c:pt idx="89">
                  <c:v>43006</c:v>
                </c:pt>
                <c:pt idx="90">
                  <c:v>43007</c:v>
                </c:pt>
                <c:pt idx="91">
                  <c:v>43008</c:v>
                </c:pt>
                <c:pt idx="92">
                  <c:v>43009</c:v>
                </c:pt>
                <c:pt idx="93">
                  <c:v>43010</c:v>
                </c:pt>
                <c:pt idx="94">
                  <c:v>43011</c:v>
                </c:pt>
                <c:pt idx="95">
                  <c:v>43012</c:v>
                </c:pt>
                <c:pt idx="96">
                  <c:v>43013</c:v>
                </c:pt>
                <c:pt idx="97">
                  <c:v>43014</c:v>
                </c:pt>
                <c:pt idx="98">
                  <c:v>43015</c:v>
                </c:pt>
                <c:pt idx="99">
                  <c:v>43016</c:v>
                </c:pt>
                <c:pt idx="100">
                  <c:v>43017</c:v>
                </c:pt>
                <c:pt idx="101">
                  <c:v>43018</c:v>
                </c:pt>
                <c:pt idx="102">
                  <c:v>43019</c:v>
                </c:pt>
                <c:pt idx="103">
                  <c:v>43020</c:v>
                </c:pt>
                <c:pt idx="104">
                  <c:v>43021</c:v>
                </c:pt>
                <c:pt idx="105">
                  <c:v>43022</c:v>
                </c:pt>
                <c:pt idx="106">
                  <c:v>43023</c:v>
                </c:pt>
                <c:pt idx="107">
                  <c:v>43024</c:v>
                </c:pt>
                <c:pt idx="108">
                  <c:v>43025</c:v>
                </c:pt>
                <c:pt idx="109">
                  <c:v>43026</c:v>
                </c:pt>
                <c:pt idx="110">
                  <c:v>43027</c:v>
                </c:pt>
                <c:pt idx="111">
                  <c:v>43028</c:v>
                </c:pt>
                <c:pt idx="112">
                  <c:v>43029</c:v>
                </c:pt>
                <c:pt idx="113">
                  <c:v>43030</c:v>
                </c:pt>
                <c:pt idx="114">
                  <c:v>43031</c:v>
                </c:pt>
                <c:pt idx="115">
                  <c:v>43032</c:v>
                </c:pt>
                <c:pt idx="116">
                  <c:v>43033</c:v>
                </c:pt>
                <c:pt idx="117">
                  <c:v>43034</c:v>
                </c:pt>
                <c:pt idx="118">
                  <c:v>43035</c:v>
                </c:pt>
                <c:pt idx="119">
                  <c:v>43036</c:v>
                </c:pt>
                <c:pt idx="120">
                  <c:v>43037</c:v>
                </c:pt>
                <c:pt idx="121">
                  <c:v>43038</c:v>
                </c:pt>
                <c:pt idx="122">
                  <c:v>43039</c:v>
                </c:pt>
                <c:pt idx="123">
                  <c:v>43040</c:v>
                </c:pt>
                <c:pt idx="124">
                  <c:v>43041</c:v>
                </c:pt>
                <c:pt idx="125">
                  <c:v>43042</c:v>
                </c:pt>
                <c:pt idx="126">
                  <c:v>43043</c:v>
                </c:pt>
                <c:pt idx="127">
                  <c:v>43044</c:v>
                </c:pt>
                <c:pt idx="128">
                  <c:v>43045</c:v>
                </c:pt>
                <c:pt idx="129">
                  <c:v>43046</c:v>
                </c:pt>
                <c:pt idx="130">
                  <c:v>43047</c:v>
                </c:pt>
                <c:pt idx="131">
                  <c:v>43048</c:v>
                </c:pt>
                <c:pt idx="132">
                  <c:v>43049</c:v>
                </c:pt>
                <c:pt idx="133">
                  <c:v>43050</c:v>
                </c:pt>
                <c:pt idx="134">
                  <c:v>43051</c:v>
                </c:pt>
                <c:pt idx="135">
                  <c:v>43052</c:v>
                </c:pt>
                <c:pt idx="136">
                  <c:v>43053</c:v>
                </c:pt>
                <c:pt idx="137">
                  <c:v>43054</c:v>
                </c:pt>
                <c:pt idx="138">
                  <c:v>43055</c:v>
                </c:pt>
                <c:pt idx="139">
                  <c:v>43056</c:v>
                </c:pt>
                <c:pt idx="140">
                  <c:v>43057</c:v>
                </c:pt>
                <c:pt idx="141">
                  <c:v>43058</c:v>
                </c:pt>
                <c:pt idx="142">
                  <c:v>43059</c:v>
                </c:pt>
                <c:pt idx="143">
                  <c:v>43060</c:v>
                </c:pt>
                <c:pt idx="144">
                  <c:v>43061</c:v>
                </c:pt>
                <c:pt idx="145">
                  <c:v>43062</c:v>
                </c:pt>
                <c:pt idx="146">
                  <c:v>43063</c:v>
                </c:pt>
                <c:pt idx="147">
                  <c:v>43064</c:v>
                </c:pt>
                <c:pt idx="148">
                  <c:v>43065</c:v>
                </c:pt>
                <c:pt idx="149">
                  <c:v>43066</c:v>
                </c:pt>
                <c:pt idx="150">
                  <c:v>43067</c:v>
                </c:pt>
                <c:pt idx="151">
                  <c:v>43068</c:v>
                </c:pt>
                <c:pt idx="152">
                  <c:v>43069</c:v>
                </c:pt>
                <c:pt idx="153">
                  <c:v>43070</c:v>
                </c:pt>
                <c:pt idx="154">
                  <c:v>43071</c:v>
                </c:pt>
                <c:pt idx="155">
                  <c:v>43072</c:v>
                </c:pt>
                <c:pt idx="156">
                  <c:v>43073</c:v>
                </c:pt>
                <c:pt idx="157">
                  <c:v>43074</c:v>
                </c:pt>
                <c:pt idx="158">
                  <c:v>43075</c:v>
                </c:pt>
                <c:pt idx="159">
                  <c:v>43076</c:v>
                </c:pt>
                <c:pt idx="160">
                  <c:v>43077</c:v>
                </c:pt>
                <c:pt idx="161">
                  <c:v>43078</c:v>
                </c:pt>
                <c:pt idx="162">
                  <c:v>43079</c:v>
                </c:pt>
                <c:pt idx="163">
                  <c:v>43080</c:v>
                </c:pt>
                <c:pt idx="164">
                  <c:v>43081</c:v>
                </c:pt>
                <c:pt idx="165">
                  <c:v>43082</c:v>
                </c:pt>
                <c:pt idx="166">
                  <c:v>43083</c:v>
                </c:pt>
                <c:pt idx="167">
                  <c:v>43084</c:v>
                </c:pt>
                <c:pt idx="168">
                  <c:v>43085</c:v>
                </c:pt>
                <c:pt idx="169">
                  <c:v>43086</c:v>
                </c:pt>
                <c:pt idx="170">
                  <c:v>43087</c:v>
                </c:pt>
                <c:pt idx="171">
                  <c:v>43088</c:v>
                </c:pt>
                <c:pt idx="172">
                  <c:v>43089</c:v>
                </c:pt>
                <c:pt idx="173">
                  <c:v>43090</c:v>
                </c:pt>
                <c:pt idx="174">
                  <c:v>43091</c:v>
                </c:pt>
                <c:pt idx="175">
                  <c:v>43092</c:v>
                </c:pt>
                <c:pt idx="176">
                  <c:v>43093</c:v>
                </c:pt>
                <c:pt idx="177">
                  <c:v>43094</c:v>
                </c:pt>
                <c:pt idx="178">
                  <c:v>43095</c:v>
                </c:pt>
                <c:pt idx="179">
                  <c:v>43096</c:v>
                </c:pt>
                <c:pt idx="180">
                  <c:v>43097</c:v>
                </c:pt>
                <c:pt idx="181">
                  <c:v>43098</c:v>
                </c:pt>
                <c:pt idx="182">
                  <c:v>43099</c:v>
                </c:pt>
                <c:pt idx="183">
                  <c:v>43100</c:v>
                </c:pt>
                <c:pt idx="184">
                  <c:v>43101</c:v>
                </c:pt>
                <c:pt idx="185">
                  <c:v>43102</c:v>
                </c:pt>
                <c:pt idx="186">
                  <c:v>43103</c:v>
                </c:pt>
                <c:pt idx="187">
                  <c:v>43104</c:v>
                </c:pt>
                <c:pt idx="188">
                  <c:v>43105</c:v>
                </c:pt>
                <c:pt idx="189">
                  <c:v>43106</c:v>
                </c:pt>
                <c:pt idx="190">
                  <c:v>43107</c:v>
                </c:pt>
                <c:pt idx="191">
                  <c:v>43108</c:v>
                </c:pt>
                <c:pt idx="192">
                  <c:v>43109</c:v>
                </c:pt>
                <c:pt idx="193">
                  <c:v>43110</c:v>
                </c:pt>
                <c:pt idx="194">
                  <c:v>43111</c:v>
                </c:pt>
                <c:pt idx="195">
                  <c:v>43112</c:v>
                </c:pt>
                <c:pt idx="196">
                  <c:v>43113</c:v>
                </c:pt>
                <c:pt idx="197">
                  <c:v>43114</c:v>
                </c:pt>
                <c:pt idx="198">
                  <c:v>43115</c:v>
                </c:pt>
                <c:pt idx="199">
                  <c:v>43116</c:v>
                </c:pt>
                <c:pt idx="200">
                  <c:v>43117</c:v>
                </c:pt>
                <c:pt idx="201">
                  <c:v>43118</c:v>
                </c:pt>
                <c:pt idx="202">
                  <c:v>43119</c:v>
                </c:pt>
                <c:pt idx="203">
                  <c:v>43120</c:v>
                </c:pt>
                <c:pt idx="204">
                  <c:v>43121</c:v>
                </c:pt>
                <c:pt idx="205">
                  <c:v>43122</c:v>
                </c:pt>
                <c:pt idx="206">
                  <c:v>43123</c:v>
                </c:pt>
                <c:pt idx="207">
                  <c:v>43124</c:v>
                </c:pt>
                <c:pt idx="208">
                  <c:v>43125</c:v>
                </c:pt>
                <c:pt idx="209">
                  <c:v>43126</c:v>
                </c:pt>
                <c:pt idx="210">
                  <c:v>43127</c:v>
                </c:pt>
                <c:pt idx="211">
                  <c:v>43128</c:v>
                </c:pt>
                <c:pt idx="212">
                  <c:v>43129</c:v>
                </c:pt>
                <c:pt idx="213">
                  <c:v>43130</c:v>
                </c:pt>
                <c:pt idx="214">
                  <c:v>43131</c:v>
                </c:pt>
                <c:pt idx="215">
                  <c:v>43132</c:v>
                </c:pt>
                <c:pt idx="216">
                  <c:v>43133</c:v>
                </c:pt>
                <c:pt idx="217">
                  <c:v>43134</c:v>
                </c:pt>
                <c:pt idx="218">
                  <c:v>43135</c:v>
                </c:pt>
                <c:pt idx="219">
                  <c:v>43136</c:v>
                </c:pt>
                <c:pt idx="220">
                  <c:v>43137</c:v>
                </c:pt>
                <c:pt idx="221">
                  <c:v>43138</c:v>
                </c:pt>
                <c:pt idx="222">
                  <c:v>43139</c:v>
                </c:pt>
                <c:pt idx="223">
                  <c:v>43140</c:v>
                </c:pt>
                <c:pt idx="224">
                  <c:v>43141</c:v>
                </c:pt>
                <c:pt idx="225">
                  <c:v>43142</c:v>
                </c:pt>
                <c:pt idx="226">
                  <c:v>43143</c:v>
                </c:pt>
                <c:pt idx="227">
                  <c:v>43144</c:v>
                </c:pt>
                <c:pt idx="228">
                  <c:v>43145</c:v>
                </c:pt>
                <c:pt idx="229">
                  <c:v>43146</c:v>
                </c:pt>
                <c:pt idx="230">
                  <c:v>43147</c:v>
                </c:pt>
                <c:pt idx="231">
                  <c:v>43148</c:v>
                </c:pt>
                <c:pt idx="232">
                  <c:v>43149</c:v>
                </c:pt>
                <c:pt idx="233">
                  <c:v>43150</c:v>
                </c:pt>
                <c:pt idx="234">
                  <c:v>43151</c:v>
                </c:pt>
                <c:pt idx="235">
                  <c:v>43152</c:v>
                </c:pt>
                <c:pt idx="236">
                  <c:v>43153</c:v>
                </c:pt>
                <c:pt idx="237">
                  <c:v>43154</c:v>
                </c:pt>
                <c:pt idx="238">
                  <c:v>43155</c:v>
                </c:pt>
                <c:pt idx="239">
                  <c:v>43156</c:v>
                </c:pt>
                <c:pt idx="240">
                  <c:v>43157</c:v>
                </c:pt>
                <c:pt idx="241">
                  <c:v>43158</c:v>
                </c:pt>
                <c:pt idx="242">
                  <c:v>43159</c:v>
                </c:pt>
                <c:pt idx="243">
                  <c:v>43160</c:v>
                </c:pt>
                <c:pt idx="244">
                  <c:v>43161</c:v>
                </c:pt>
                <c:pt idx="245">
                  <c:v>43162</c:v>
                </c:pt>
                <c:pt idx="246">
                  <c:v>43163</c:v>
                </c:pt>
                <c:pt idx="247">
                  <c:v>43164</c:v>
                </c:pt>
                <c:pt idx="248">
                  <c:v>43165</c:v>
                </c:pt>
                <c:pt idx="249">
                  <c:v>43166</c:v>
                </c:pt>
                <c:pt idx="250">
                  <c:v>43167</c:v>
                </c:pt>
                <c:pt idx="251">
                  <c:v>43168</c:v>
                </c:pt>
                <c:pt idx="252">
                  <c:v>43169</c:v>
                </c:pt>
                <c:pt idx="253">
                  <c:v>43170</c:v>
                </c:pt>
                <c:pt idx="254">
                  <c:v>43171</c:v>
                </c:pt>
                <c:pt idx="255">
                  <c:v>43172</c:v>
                </c:pt>
                <c:pt idx="256">
                  <c:v>43173</c:v>
                </c:pt>
                <c:pt idx="257">
                  <c:v>43174</c:v>
                </c:pt>
                <c:pt idx="258">
                  <c:v>43175</c:v>
                </c:pt>
                <c:pt idx="259">
                  <c:v>43176</c:v>
                </c:pt>
                <c:pt idx="260">
                  <c:v>43177</c:v>
                </c:pt>
                <c:pt idx="261">
                  <c:v>43178</c:v>
                </c:pt>
                <c:pt idx="262">
                  <c:v>43179</c:v>
                </c:pt>
                <c:pt idx="263">
                  <c:v>43180</c:v>
                </c:pt>
                <c:pt idx="264">
                  <c:v>43181</c:v>
                </c:pt>
                <c:pt idx="265">
                  <c:v>43182</c:v>
                </c:pt>
                <c:pt idx="266">
                  <c:v>43183</c:v>
                </c:pt>
                <c:pt idx="267">
                  <c:v>43184</c:v>
                </c:pt>
                <c:pt idx="268">
                  <c:v>43185</c:v>
                </c:pt>
                <c:pt idx="269">
                  <c:v>43186</c:v>
                </c:pt>
                <c:pt idx="270">
                  <c:v>43187</c:v>
                </c:pt>
                <c:pt idx="271">
                  <c:v>43188</c:v>
                </c:pt>
                <c:pt idx="272">
                  <c:v>43189</c:v>
                </c:pt>
                <c:pt idx="273">
                  <c:v>43190</c:v>
                </c:pt>
                <c:pt idx="274">
                  <c:v>43191</c:v>
                </c:pt>
                <c:pt idx="275">
                  <c:v>43192</c:v>
                </c:pt>
                <c:pt idx="276">
                  <c:v>43193</c:v>
                </c:pt>
                <c:pt idx="277">
                  <c:v>43194</c:v>
                </c:pt>
                <c:pt idx="278">
                  <c:v>43195</c:v>
                </c:pt>
                <c:pt idx="279">
                  <c:v>43196</c:v>
                </c:pt>
                <c:pt idx="280">
                  <c:v>43197</c:v>
                </c:pt>
                <c:pt idx="281">
                  <c:v>43198</c:v>
                </c:pt>
                <c:pt idx="282">
                  <c:v>43199</c:v>
                </c:pt>
                <c:pt idx="283">
                  <c:v>43200</c:v>
                </c:pt>
                <c:pt idx="284">
                  <c:v>43201</c:v>
                </c:pt>
                <c:pt idx="285">
                  <c:v>43202</c:v>
                </c:pt>
                <c:pt idx="286">
                  <c:v>43203</c:v>
                </c:pt>
                <c:pt idx="287">
                  <c:v>43204</c:v>
                </c:pt>
                <c:pt idx="288">
                  <c:v>43205</c:v>
                </c:pt>
                <c:pt idx="289">
                  <c:v>43206</c:v>
                </c:pt>
                <c:pt idx="290">
                  <c:v>43207</c:v>
                </c:pt>
                <c:pt idx="291">
                  <c:v>43208</c:v>
                </c:pt>
                <c:pt idx="292">
                  <c:v>43209</c:v>
                </c:pt>
                <c:pt idx="293">
                  <c:v>43210</c:v>
                </c:pt>
                <c:pt idx="294">
                  <c:v>43211</c:v>
                </c:pt>
                <c:pt idx="295">
                  <c:v>43212</c:v>
                </c:pt>
                <c:pt idx="296">
                  <c:v>43213</c:v>
                </c:pt>
                <c:pt idx="297">
                  <c:v>43214</c:v>
                </c:pt>
                <c:pt idx="298">
                  <c:v>43215</c:v>
                </c:pt>
                <c:pt idx="299">
                  <c:v>43216</c:v>
                </c:pt>
                <c:pt idx="300">
                  <c:v>43217</c:v>
                </c:pt>
                <c:pt idx="301">
                  <c:v>43218</c:v>
                </c:pt>
                <c:pt idx="302">
                  <c:v>43219</c:v>
                </c:pt>
                <c:pt idx="303">
                  <c:v>43220</c:v>
                </c:pt>
                <c:pt idx="304">
                  <c:v>43221</c:v>
                </c:pt>
                <c:pt idx="305">
                  <c:v>43222</c:v>
                </c:pt>
                <c:pt idx="306">
                  <c:v>43223</c:v>
                </c:pt>
                <c:pt idx="307">
                  <c:v>43224</c:v>
                </c:pt>
                <c:pt idx="308">
                  <c:v>43225</c:v>
                </c:pt>
                <c:pt idx="309">
                  <c:v>43226</c:v>
                </c:pt>
                <c:pt idx="310">
                  <c:v>43227</c:v>
                </c:pt>
                <c:pt idx="311">
                  <c:v>43228</c:v>
                </c:pt>
                <c:pt idx="312">
                  <c:v>43229</c:v>
                </c:pt>
                <c:pt idx="313">
                  <c:v>43230</c:v>
                </c:pt>
                <c:pt idx="314">
                  <c:v>43231</c:v>
                </c:pt>
                <c:pt idx="315">
                  <c:v>43232</c:v>
                </c:pt>
                <c:pt idx="316">
                  <c:v>43233</c:v>
                </c:pt>
                <c:pt idx="317">
                  <c:v>43234</c:v>
                </c:pt>
                <c:pt idx="318">
                  <c:v>43235</c:v>
                </c:pt>
                <c:pt idx="319">
                  <c:v>43236</c:v>
                </c:pt>
                <c:pt idx="320">
                  <c:v>43237</c:v>
                </c:pt>
                <c:pt idx="321">
                  <c:v>43238</c:v>
                </c:pt>
                <c:pt idx="322">
                  <c:v>43239</c:v>
                </c:pt>
                <c:pt idx="323">
                  <c:v>43240</c:v>
                </c:pt>
                <c:pt idx="324">
                  <c:v>43241</c:v>
                </c:pt>
                <c:pt idx="325">
                  <c:v>43242</c:v>
                </c:pt>
                <c:pt idx="326">
                  <c:v>43243</c:v>
                </c:pt>
                <c:pt idx="327">
                  <c:v>43244</c:v>
                </c:pt>
                <c:pt idx="328">
                  <c:v>43245</c:v>
                </c:pt>
                <c:pt idx="329">
                  <c:v>43246</c:v>
                </c:pt>
                <c:pt idx="330">
                  <c:v>43247</c:v>
                </c:pt>
                <c:pt idx="331">
                  <c:v>43248</c:v>
                </c:pt>
                <c:pt idx="332">
                  <c:v>43249</c:v>
                </c:pt>
                <c:pt idx="333">
                  <c:v>43250</c:v>
                </c:pt>
                <c:pt idx="334">
                  <c:v>43251</c:v>
                </c:pt>
                <c:pt idx="335">
                  <c:v>43252</c:v>
                </c:pt>
                <c:pt idx="336">
                  <c:v>43253</c:v>
                </c:pt>
                <c:pt idx="337">
                  <c:v>43254</c:v>
                </c:pt>
                <c:pt idx="338">
                  <c:v>43255</c:v>
                </c:pt>
                <c:pt idx="339">
                  <c:v>43256</c:v>
                </c:pt>
                <c:pt idx="340">
                  <c:v>43257</c:v>
                </c:pt>
                <c:pt idx="341">
                  <c:v>43258</c:v>
                </c:pt>
                <c:pt idx="342">
                  <c:v>43259</c:v>
                </c:pt>
                <c:pt idx="343">
                  <c:v>43260</c:v>
                </c:pt>
                <c:pt idx="344">
                  <c:v>43261</c:v>
                </c:pt>
                <c:pt idx="345">
                  <c:v>43262</c:v>
                </c:pt>
                <c:pt idx="346">
                  <c:v>43263</c:v>
                </c:pt>
                <c:pt idx="347">
                  <c:v>43264</c:v>
                </c:pt>
                <c:pt idx="348">
                  <c:v>43265</c:v>
                </c:pt>
                <c:pt idx="349">
                  <c:v>43266</c:v>
                </c:pt>
                <c:pt idx="350">
                  <c:v>43267</c:v>
                </c:pt>
                <c:pt idx="351">
                  <c:v>43268</c:v>
                </c:pt>
                <c:pt idx="352">
                  <c:v>43269</c:v>
                </c:pt>
                <c:pt idx="353">
                  <c:v>43270</c:v>
                </c:pt>
                <c:pt idx="354">
                  <c:v>43271</c:v>
                </c:pt>
                <c:pt idx="355">
                  <c:v>43272</c:v>
                </c:pt>
                <c:pt idx="356">
                  <c:v>43273</c:v>
                </c:pt>
                <c:pt idx="357">
                  <c:v>43274</c:v>
                </c:pt>
                <c:pt idx="358">
                  <c:v>43275</c:v>
                </c:pt>
                <c:pt idx="359">
                  <c:v>43276</c:v>
                </c:pt>
                <c:pt idx="360">
                  <c:v>43277</c:v>
                </c:pt>
                <c:pt idx="361">
                  <c:v>43278</c:v>
                </c:pt>
                <c:pt idx="362">
                  <c:v>43279</c:v>
                </c:pt>
                <c:pt idx="363">
                  <c:v>43280</c:v>
                </c:pt>
                <c:pt idx="364">
                  <c:v>43281</c:v>
                </c:pt>
              </c:numCache>
            </c:numRef>
          </c:cat>
          <c:val>
            <c:numRef>
              <c:f>'SOURCE Flows'!$M$4:$M$368</c:f>
              <c:numCache>
                <c:formatCode>General</c:formatCode>
                <c:ptCount val="365"/>
                <c:pt idx="0">
                  <c:v>13042.30896</c:v>
                </c:pt>
                <c:pt idx="1">
                  <c:v>6694.0021619999998</c:v>
                </c:pt>
                <c:pt idx="2">
                  <c:v>8403.1071040000006</c:v>
                </c:pt>
                <c:pt idx="3">
                  <c:v>9336.1875920000002</c:v>
                </c:pt>
                <c:pt idx="4">
                  <c:v>12848.75801</c:v>
                </c:pt>
                <c:pt idx="5">
                  <c:v>5686.3332499999997</c:v>
                </c:pt>
                <c:pt idx="6">
                  <c:v>5222.0348359999998</c:v>
                </c:pt>
                <c:pt idx="7">
                  <c:v>2773.1146119999999</c:v>
                </c:pt>
                <c:pt idx="8">
                  <c:v>5872.8591450000004</c:v>
                </c:pt>
                <c:pt idx="9">
                  <c:v>3439.902051</c:v>
                </c:pt>
                <c:pt idx="10">
                  <c:v>1788.360439</c:v>
                </c:pt>
                <c:pt idx="11">
                  <c:v>646.32228999999995</c:v>
                </c:pt>
                <c:pt idx="12">
                  <c:v>5365.1964189999999</c:v>
                </c:pt>
                <c:pt idx="13">
                  <c:v>9086.9409090000008</c:v>
                </c:pt>
                <c:pt idx="14">
                  <c:v>8732.2844989999994</c:v>
                </c:pt>
                <c:pt idx="15">
                  <c:v>7406.1324629999999</c:v>
                </c:pt>
                <c:pt idx="16">
                  <c:v>12284.54472</c:v>
                </c:pt>
                <c:pt idx="17">
                  <c:v>16172.47695</c:v>
                </c:pt>
                <c:pt idx="18">
                  <c:v>5791.8546509999996</c:v>
                </c:pt>
                <c:pt idx="19">
                  <c:v>0</c:v>
                </c:pt>
                <c:pt idx="20">
                  <c:v>2764.8090390000002</c:v>
                </c:pt>
                <c:pt idx="21">
                  <c:v>1341.776799</c:v>
                </c:pt>
                <c:pt idx="22">
                  <c:v>2188.2310000000002</c:v>
                </c:pt>
                <c:pt idx="23">
                  <c:v>7934.7886090000002</c:v>
                </c:pt>
                <c:pt idx="24">
                  <c:v>9463.0478500000008</c:v>
                </c:pt>
                <c:pt idx="25">
                  <c:v>9779.5920709999991</c:v>
                </c:pt>
                <c:pt idx="26">
                  <c:v>10346.83619</c:v>
                </c:pt>
                <c:pt idx="27">
                  <c:v>8429.0692230000004</c:v>
                </c:pt>
                <c:pt idx="28">
                  <c:v>11104.27238</c:v>
                </c:pt>
                <c:pt idx="29">
                  <c:v>11801.827660000001</c:v>
                </c:pt>
                <c:pt idx="30">
                  <c:v>12045.215560000001</c:v>
                </c:pt>
                <c:pt idx="31">
                  <c:v>6981.0458289999997</c:v>
                </c:pt>
                <c:pt idx="32">
                  <c:v>8781.7202770000004</c:v>
                </c:pt>
                <c:pt idx="33">
                  <c:v>14158.40069</c:v>
                </c:pt>
                <c:pt idx="34">
                  <c:v>11796.0682</c:v>
                </c:pt>
                <c:pt idx="35">
                  <c:v>16783.55575</c:v>
                </c:pt>
                <c:pt idx="36">
                  <c:v>29536.552029999999</c:v>
                </c:pt>
                <c:pt idx="37">
                  <c:v>25145.415720000001</c:v>
                </c:pt>
                <c:pt idx="38">
                  <c:v>0</c:v>
                </c:pt>
                <c:pt idx="39">
                  <c:v>-184.50012559999999</c:v>
                </c:pt>
                <c:pt idx="40">
                  <c:v>1618.2753729999999</c:v>
                </c:pt>
                <c:pt idx="41">
                  <c:v>0</c:v>
                </c:pt>
                <c:pt idx="42">
                  <c:v>2077.8178819999998</c:v>
                </c:pt>
                <c:pt idx="43">
                  <c:v>3508.8944580000002</c:v>
                </c:pt>
                <c:pt idx="44">
                  <c:v>6217.481702</c:v>
                </c:pt>
                <c:pt idx="45">
                  <c:v>3763.3048180000001</c:v>
                </c:pt>
                <c:pt idx="46">
                  <c:v>0</c:v>
                </c:pt>
                <c:pt idx="47">
                  <c:v>20795.139439999999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-2939.9789799999999</c:v>
                </c:pt>
                <c:pt idx="53">
                  <c:v>1631.7712670000001</c:v>
                </c:pt>
                <c:pt idx="54">
                  <c:v>7306.2921889999998</c:v>
                </c:pt>
                <c:pt idx="55">
                  <c:v>9330.1003280000004</c:v>
                </c:pt>
                <c:pt idx="56">
                  <c:v>8174.4070579999998</c:v>
                </c:pt>
                <c:pt idx="57">
                  <c:v>6713.6792420000002</c:v>
                </c:pt>
                <c:pt idx="58">
                  <c:v>6014.9419159999998</c:v>
                </c:pt>
                <c:pt idx="59">
                  <c:v>6351.8166959999999</c:v>
                </c:pt>
                <c:pt idx="60">
                  <c:v>5402.6110280000003</c:v>
                </c:pt>
                <c:pt idx="61">
                  <c:v>2581.7699389999998</c:v>
                </c:pt>
                <c:pt idx="62">
                  <c:v>6571.8319449999999</c:v>
                </c:pt>
                <c:pt idx="63">
                  <c:v>5873.693499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579.49134430000004</c:v>
                </c:pt>
                <c:pt idx="70">
                  <c:v>-1724.723549</c:v>
                </c:pt>
                <c:pt idx="71">
                  <c:v>-783.94039220000002</c:v>
                </c:pt>
                <c:pt idx="72">
                  <c:v>1037.9322560000001</c:v>
                </c:pt>
                <c:pt idx="73">
                  <c:v>3393.2194890000001</c:v>
                </c:pt>
                <c:pt idx="74">
                  <c:v>6814.9913260000003</c:v>
                </c:pt>
                <c:pt idx="75">
                  <c:v>8409.8611870000004</c:v>
                </c:pt>
                <c:pt idx="76">
                  <c:v>6851.1924749999998</c:v>
                </c:pt>
                <c:pt idx="77">
                  <c:v>3346.8240839999999</c:v>
                </c:pt>
                <c:pt idx="78">
                  <c:v>1359.8265280000001</c:v>
                </c:pt>
                <c:pt idx="79">
                  <c:v>2323.293424</c:v>
                </c:pt>
                <c:pt idx="80">
                  <c:v>3734.577256</c:v>
                </c:pt>
                <c:pt idx="81">
                  <c:v>430.96611369999999</c:v>
                </c:pt>
                <c:pt idx="82">
                  <c:v>3242.763555</c:v>
                </c:pt>
                <c:pt idx="83">
                  <c:v>3050.4818089999999</c:v>
                </c:pt>
                <c:pt idx="84">
                  <c:v>3034.826337</c:v>
                </c:pt>
                <c:pt idx="85">
                  <c:v>6129.973395</c:v>
                </c:pt>
                <c:pt idx="86">
                  <c:v>5850.458893</c:v>
                </c:pt>
                <c:pt idx="87">
                  <c:v>1142.5974550000001</c:v>
                </c:pt>
                <c:pt idx="88">
                  <c:v>4196.1968230000002</c:v>
                </c:pt>
                <c:pt idx="89">
                  <c:v>1157.0472560000001</c:v>
                </c:pt>
                <c:pt idx="90">
                  <c:v>2733.0169390000001</c:v>
                </c:pt>
                <c:pt idx="91">
                  <c:v>3720.0230780000002</c:v>
                </c:pt>
                <c:pt idx="92">
                  <c:v>7120.1304680000003</c:v>
                </c:pt>
                <c:pt idx="93">
                  <c:v>568.15338099999997</c:v>
                </c:pt>
                <c:pt idx="94">
                  <c:v>1026.6951340000001</c:v>
                </c:pt>
                <c:pt idx="95">
                  <c:v>-79.348438130000005</c:v>
                </c:pt>
                <c:pt idx="96">
                  <c:v>-964.32635879999998</c:v>
                </c:pt>
                <c:pt idx="97">
                  <c:v>332.86347389999997</c:v>
                </c:pt>
                <c:pt idx="98">
                  <c:v>183.40811679999999</c:v>
                </c:pt>
                <c:pt idx="99">
                  <c:v>-1034.601631</c:v>
                </c:pt>
                <c:pt idx="100">
                  <c:v>-392.20314810000002</c:v>
                </c:pt>
                <c:pt idx="101">
                  <c:v>724.12150340000005</c:v>
                </c:pt>
                <c:pt idx="102">
                  <c:v>3092.7272699999999</c:v>
                </c:pt>
                <c:pt idx="103">
                  <c:v>9593.1902370000007</c:v>
                </c:pt>
                <c:pt idx="104">
                  <c:v>4235.8587729999999</c:v>
                </c:pt>
                <c:pt idx="105">
                  <c:v>-4.3723922650000002</c:v>
                </c:pt>
                <c:pt idx="106">
                  <c:v>-411.04998669999998</c:v>
                </c:pt>
                <c:pt idx="107">
                  <c:v>-1240.5672970000001</c:v>
                </c:pt>
                <c:pt idx="108">
                  <c:v>-2582.7276870000001</c:v>
                </c:pt>
                <c:pt idx="109">
                  <c:v>-237.0429906</c:v>
                </c:pt>
                <c:pt idx="110">
                  <c:v>7183.7545129999999</c:v>
                </c:pt>
                <c:pt idx="111">
                  <c:v>4462.0433700000003</c:v>
                </c:pt>
                <c:pt idx="112">
                  <c:v>8106.595053</c:v>
                </c:pt>
                <c:pt idx="113">
                  <c:v>9285.2644259999997</c:v>
                </c:pt>
                <c:pt idx="114">
                  <c:v>6813.2773319999997</c:v>
                </c:pt>
                <c:pt idx="115">
                  <c:v>5895.3406660000001</c:v>
                </c:pt>
                <c:pt idx="116">
                  <c:v>7475.2287050000004</c:v>
                </c:pt>
                <c:pt idx="117">
                  <c:v>4120.8680180000001</c:v>
                </c:pt>
                <c:pt idx="118">
                  <c:v>3067.9893120000002</c:v>
                </c:pt>
                <c:pt idx="119">
                  <c:v>4450.5455119999997</c:v>
                </c:pt>
                <c:pt idx="120">
                  <c:v>5258.2328729999999</c:v>
                </c:pt>
                <c:pt idx="121">
                  <c:v>9360.9521829999994</c:v>
                </c:pt>
                <c:pt idx="122">
                  <c:v>3001.8270739999998</c:v>
                </c:pt>
                <c:pt idx="123">
                  <c:v>2301.867788</c:v>
                </c:pt>
                <c:pt idx="124">
                  <c:v>2530.9809449999998</c:v>
                </c:pt>
                <c:pt idx="125">
                  <c:v>-2264.597636</c:v>
                </c:pt>
                <c:pt idx="126">
                  <c:v>-4553.3614680000001</c:v>
                </c:pt>
                <c:pt idx="127">
                  <c:v>58.642645379999998</c:v>
                </c:pt>
                <c:pt idx="128">
                  <c:v>-1408.965539</c:v>
                </c:pt>
                <c:pt idx="129">
                  <c:v>978.29166610000004</c:v>
                </c:pt>
                <c:pt idx="130">
                  <c:v>3059.2518960000002</c:v>
                </c:pt>
                <c:pt idx="131">
                  <c:v>2436.7990669999999</c:v>
                </c:pt>
                <c:pt idx="132">
                  <c:v>593.79075899999998</c:v>
                </c:pt>
                <c:pt idx="133">
                  <c:v>1028.8949640000001</c:v>
                </c:pt>
                <c:pt idx="134">
                  <c:v>1070.5697279999999</c:v>
                </c:pt>
                <c:pt idx="135">
                  <c:v>-58.523877800000001</c:v>
                </c:pt>
                <c:pt idx="136">
                  <c:v>88.216470479999998</c:v>
                </c:pt>
                <c:pt idx="137">
                  <c:v>3750.0537039999999</c:v>
                </c:pt>
                <c:pt idx="138">
                  <c:v>17977.132389999999</c:v>
                </c:pt>
                <c:pt idx="139">
                  <c:v>3165.7083899999998</c:v>
                </c:pt>
                <c:pt idx="140">
                  <c:v>92.176452990000001</c:v>
                </c:pt>
                <c:pt idx="141">
                  <c:v>-3660.4540950000001</c:v>
                </c:pt>
                <c:pt idx="142">
                  <c:v>-4325.2127810000002</c:v>
                </c:pt>
                <c:pt idx="143">
                  <c:v>-2220.9618959999998</c:v>
                </c:pt>
                <c:pt idx="144">
                  <c:v>1460.5160109999999</c:v>
                </c:pt>
                <c:pt idx="145">
                  <c:v>3911.8357860000001</c:v>
                </c:pt>
                <c:pt idx="146">
                  <c:v>4049.2680180000002</c:v>
                </c:pt>
                <c:pt idx="147">
                  <c:v>4209.728494</c:v>
                </c:pt>
                <c:pt idx="148">
                  <c:v>6282.0969560000003</c:v>
                </c:pt>
                <c:pt idx="149">
                  <c:v>2915.3253749999999</c:v>
                </c:pt>
                <c:pt idx="150">
                  <c:v>1419.5199009999999</c:v>
                </c:pt>
                <c:pt idx="151">
                  <c:v>2599.497374</c:v>
                </c:pt>
                <c:pt idx="152">
                  <c:v>1330.3970059999999</c:v>
                </c:pt>
                <c:pt idx="153">
                  <c:v>13565.00295</c:v>
                </c:pt>
                <c:pt idx="154">
                  <c:v>6336.9158340000004</c:v>
                </c:pt>
                <c:pt idx="155">
                  <c:v>4707.9385830000001</c:v>
                </c:pt>
                <c:pt idx="156">
                  <c:v>4535.0207620000001</c:v>
                </c:pt>
                <c:pt idx="157">
                  <c:v>4322.7722080000003</c:v>
                </c:pt>
                <c:pt idx="158">
                  <c:v>4616.9253710000003</c:v>
                </c:pt>
                <c:pt idx="159">
                  <c:v>7047.7760340000004</c:v>
                </c:pt>
                <c:pt idx="160">
                  <c:v>10532.12571</c:v>
                </c:pt>
                <c:pt idx="161">
                  <c:v>6822.7905140000003</c:v>
                </c:pt>
                <c:pt idx="162">
                  <c:v>5610.4328340000002</c:v>
                </c:pt>
                <c:pt idx="163">
                  <c:v>5935.4838149999996</c:v>
                </c:pt>
                <c:pt idx="164">
                  <c:v>5581.3244029999996</c:v>
                </c:pt>
                <c:pt idx="165">
                  <c:v>8872.3455190000004</c:v>
                </c:pt>
                <c:pt idx="166">
                  <c:v>9362.1230529999993</c:v>
                </c:pt>
                <c:pt idx="167">
                  <c:v>9108.5840779999999</c:v>
                </c:pt>
                <c:pt idx="168">
                  <c:v>9230.5549950000004</c:v>
                </c:pt>
                <c:pt idx="169">
                  <c:v>11171.822529999999</c:v>
                </c:pt>
                <c:pt idx="170">
                  <c:v>11085.99566</c:v>
                </c:pt>
                <c:pt idx="171">
                  <c:v>11887.458780000001</c:v>
                </c:pt>
                <c:pt idx="172">
                  <c:v>10769.403630000001</c:v>
                </c:pt>
                <c:pt idx="173">
                  <c:v>9297.7204999999994</c:v>
                </c:pt>
                <c:pt idx="174">
                  <c:v>7284.8239309999999</c:v>
                </c:pt>
                <c:pt idx="175">
                  <c:v>8612.3954099999992</c:v>
                </c:pt>
                <c:pt idx="176">
                  <c:v>5286.2858800000004</c:v>
                </c:pt>
                <c:pt idx="177">
                  <c:v>2945.0628780000002</c:v>
                </c:pt>
                <c:pt idx="178">
                  <c:v>3509.4958529999999</c:v>
                </c:pt>
                <c:pt idx="179">
                  <c:v>7060.3474900000001</c:v>
                </c:pt>
                <c:pt idx="180">
                  <c:v>5578.1915150000004</c:v>
                </c:pt>
                <c:pt idx="181">
                  <c:v>6685.8663049999996</c:v>
                </c:pt>
                <c:pt idx="182">
                  <c:v>6819.8885360000004</c:v>
                </c:pt>
                <c:pt idx="183">
                  <c:v>5396.5870240000004</c:v>
                </c:pt>
                <c:pt idx="184">
                  <c:v>3964.6208929999998</c:v>
                </c:pt>
                <c:pt idx="185">
                  <c:v>7413.5957930000004</c:v>
                </c:pt>
                <c:pt idx="186">
                  <c:v>5182.2934599999999</c:v>
                </c:pt>
                <c:pt idx="187">
                  <c:v>4121.3135840000004</c:v>
                </c:pt>
                <c:pt idx="188">
                  <c:v>3500.4212809999999</c:v>
                </c:pt>
                <c:pt idx="189">
                  <c:v>4344.8270759999996</c:v>
                </c:pt>
                <c:pt idx="190">
                  <c:v>4742.5310289999998</c:v>
                </c:pt>
                <c:pt idx="191">
                  <c:v>4716.6492660000004</c:v>
                </c:pt>
                <c:pt idx="192">
                  <c:v>3834.326251</c:v>
                </c:pt>
                <c:pt idx="193">
                  <c:v>5856.8840579999996</c:v>
                </c:pt>
                <c:pt idx="194">
                  <c:v>1310.418741</c:v>
                </c:pt>
                <c:pt idx="195">
                  <c:v>4776.9387399999996</c:v>
                </c:pt>
                <c:pt idx="196">
                  <c:v>6498.0125969999999</c:v>
                </c:pt>
                <c:pt idx="197">
                  <c:v>3193.9089600000002</c:v>
                </c:pt>
                <c:pt idx="198">
                  <c:v>3982.14014</c:v>
                </c:pt>
                <c:pt idx="199">
                  <c:v>609.64299640000002</c:v>
                </c:pt>
                <c:pt idx="200">
                  <c:v>-1252.0892980000001</c:v>
                </c:pt>
                <c:pt idx="201">
                  <c:v>-1855.4698920000001</c:v>
                </c:pt>
                <c:pt idx="202">
                  <c:v>-2204.3132730000002</c:v>
                </c:pt>
                <c:pt idx="203">
                  <c:v>2824.417989</c:v>
                </c:pt>
                <c:pt idx="204">
                  <c:v>3026.4145659999999</c:v>
                </c:pt>
                <c:pt idx="205">
                  <c:v>3650.8432590000002</c:v>
                </c:pt>
                <c:pt idx="206">
                  <c:v>1369.9836869999999</c:v>
                </c:pt>
                <c:pt idx="207">
                  <c:v>1103.594417</c:v>
                </c:pt>
                <c:pt idx="208">
                  <c:v>1098.4819649999999</c:v>
                </c:pt>
                <c:pt idx="209">
                  <c:v>1468.9784259999999</c:v>
                </c:pt>
                <c:pt idx="210">
                  <c:v>225.89944729999999</c:v>
                </c:pt>
                <c:pt idx="211">
                  <c:v>-1228.1742119999999</c:v>
                </c:pt>
                <c:pt idx="212">
                  <c:v>3022.500724</c:v>
                </c:pt>
                <c:pt idx="213">
                  <c:v>2663.0907550000002</c:v>
                </c:pt>
                <c:pt idx="214">
                  <c:v>-2919.0240039999999</c:v>
                </c:pt>
                <c:pt idx="215">
                  <c:v>-1203.707228</c:v>
                </c:pt>
                <c:pt idx="216">
                  <c:v>-2441.3037920000002</c:v>
                </c:pt>
                <c:pt idx="217">
                  <c:v>-2487.57771</c:v>
                </c:pt>
                <c:pt idx="218">
                  <c:v>314.40485569999998</c:v>
                </c:pt>
                <c:pt idx="219">
                  <c:v>2573.4820679999998</c:v>
                </c:pt>
                <c:pt idx="220">
                  <c:v>1476.316147</c:v>
                </c:pt>
                <c:pt idx="221">
                  <c:v>1042.9303580000001</c:v>
                </c:pt>
                <c:pt idx="222">
                  <c:v>1139.86437</c:v>
                </c:pt>
                <c:pt idx="223">
                  <c:v>-19.891991959999999</c:v>
                </c:pt>
                <c:pt idx="224">
                  <c:v>2378.1708180000001</c:v>
                </c:pt>
                <c:pt idx="225">
                  <c:v>1493.3145500000001</c:v>
                </c:pt>
                <c:pt idx="226">
                  <c:v>2626.5635689999999</c:v>
                </c:pt>
                <c:pt idx="227">
                  <c:v>971.9242137</c:v>
                </c:pt>
                <c:pt idx="228">
                  <c:v>4065.3503369999999</c:v>
                </c:pt>
                <c:pt idx="229">
                  <c:v>2265.413493</c:v>
                </c:pt>
                <c:pt idx="230">
                  <c:v>1413.524144</c:v>
                </c:pt>
                <c:pt idx="231">
                  <c:v>269.60920759999999</c:v>
                </c:pt>
                <c:pt idx="232">
                  <c:v>3178.1035459999998</c:v>
                </c:pt>
                <c:pt idx="233">
                  <c:v>-78.908003890000003</c:v>
                </c:pt>
                <c:pt idx="234">
                  <c:v>-738.62889729999995</c:v>
                </c:pt>
                <c:pt idx="235">
                  <c:v>2774.3273279999999</c:v>
                </c:pt>
                <c:pt idx="236">
                  <c:v>3608.9994350000002</c:v>
                </c:pt>
                <c:pt idx="237">
                  <c:v>-29.13145248</c:v>
                </c:pt>
                <c:pt idx="238">
                  <c:v>4940.9110600000004</c:v>
                </c:pt>
                <c:pt idx="239">
                  <c:v>1787.8866889999999</c:v>
                </c:pt>
                <c:pt idx="240">
                  <c:v>498.7216148</c:v>
                </c:pt>
                <c:pt idx="241">
                  <c:v>776.6638494</c:v>
                </c:pt>
                <c:pt idx="242">
                  <c:v>6273.507302</c:v>
                </c:pt>
                <c:pt idx="243">
                  <c:v>2573.4256460000001</c:v>
                </c:pt>
                <c:pt idx="244">
                  <c:v>4809.6442870000001</c:v>
                </c:pt>
                <c:pt idx="245">
                  <c:v>5063.0557580000004</c:v>
                </c:pt>
                <c:pt idx="246">
                  <c:v>5757.3887000000004</c:v>
                </c:pt>
                <c:pt idx="247">
                  <c:v>308.47302889999997</c:v>
                </c:pt>
                <c:pt idx="248">
                  <c:v>2187.2632060000001</c:v>
                </c:pt>
                <c:pt idx="249">
                  <c:v>881.76351539999996</c:v>
                </c:pt>
                <c:pt idx="250">
                  <c:v>875.6245543</c:v>
                </c:pt>
                <c:pt idx="251">
                  <c:v>538.25282479999998</c:v>
                </c:pt>
                <c:pt idx="252">
                  <c:v>2453.255079</c:v>
                </c:pt>
                <c:pt idx="253">
                  <c:v>3183.4881679999999</c:v>
                </c:pt>
                <c:pt idx="254">
                  <c:v>3661.7910969999998</c:v>
                </c:pt>
                <c:pt idx="255">
                  <c:v>1135.090608</c:v>
                </c:pt>
                <c:pt idx="256">
                  <c:v>3640.2870979999998</c:v>
                </c:pt>
                <c:pt idx="257">
                  <c:v>1254.7199880000001</c:v>
                </c:pt>
                <c:pt idx="258">
                  <c:v>2519.0416169999999</c:v>
                </c:pt>
                <c:pt idx="259">
                  <c:v>3326.5164949999998</c:v>
                </c:pt>
                <c:pt idx="260">
                  <c:v>6270.1713579999996</c:v>
                </c:pt>
                <c:pt idx="261">
                  <c:v>4174.7457050000003</c:v>
                </c:pt>
                <c:pt idx="262">
                  <c:v>335.3444811</c:v>
                </c:pt>
                <c:pt idx="263">
                  <c:v>733.12045290000003</c:v>
                </c:pt>
                <c:pt idx="264">
                  <c:v>-691.54999559999999</c:v>
                </c:pt>
                <c:pt idx="265">
                  <c:v>-1990.7021910000001</c:v>
                </c:pt>
                <c:pt idx="266">
                  <c:v>-479.44145229999998</c:v>
                </c:pt>
                <c:pt idx="267">
                  <c:v>9482.5117360000004</c:v>
                </c:pt>
                <c:pt idx="268">
                  <c:v>6083.2986039999996</c:v>
                </c:pt>
                <c:pt idx="269">
                  <c:v>2376.989572</c:v>
                </c:pt>
                <c:pt idx="270">
                  <c:v>1834.6632090000001</c:v>
                </c:pt>
                <c:pt idx="271">
                  <c:v>1127.4411359999999</c:v>
                </c:pt>
                <c:pt idx="272">
                  <c:v>-4232.2360950000002</c:v>
                </c:pt>
                <c:pt idx="273">
                  <c:v>66.652572000000006</c:v>
                </c:pt>
                <c:pt idx="274">
                  <c:v>891.73225130000003</c:v>
                </c:pt>
                <c:pt idx="275">
                  <c:v>1062.355059</c:v>
                </c:pt>
                <c:pt idx="276">
                  <c:v>471.96786880000002</c:v>
                </c:pt>
                <c:pt idx="277">
                  <c:v>-258.993089</c:v>
                </c:pt>
                <c:pt idx="278">
                  <c:v>1578.331766</c:v>
                </c:pt>
                <c:pt idx="279">
                  <c:v>607.61381389999997</c:v>
                </c:pt>
                <c:pt idx="280">
                  <c:v>-291.31765760000002</c:v>
                </c:pt>
                <c:pt idx="281">
                  <c:v>535.04424759999995</c:v>
                </c:pt>
                <c:pt idx="282">
                  <c:v>1484.5967310000001</c:v>
                </c:pt>
                <c:pt idx="283">
                  <c:v>582.48675360000004</c:v>
                </c:pt>
                <c:pt idx="284">
                  <c:v>810.19607910000002</c:v>
                </c:pt>
                <c:pt idx="285">
                  <c:v>3880.0086460000002</c:v>
                </c:pt>
                <c:pt idx="286">
                  <c:v>4428.8218420000003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-6030.1142719999998</c:v>
                </c:pt>
                <c:pt idx="293">
                  <c:v>-878.11181099999999</c:v>
                </c:pt>
                <c:pt idx="294">
                  <c:v>-1762.218562</c:v>
                </c:pt>
                <c:pt idx="295">
                  <c:v>847.7867827</c:v>
                </c:pt>
                <c:pt idx="296">
                  <c:v>1083.8979119999999</c:v>
                </c:pt>
                <c:pt idx="297">
                  <c:v>2088.490773</c:v>
                </c:pt>
                <c:pt idx="298">
                  <c:v>1010.5011950000001</c:v>
                </c:pt>
                <c:pt idx="299">
                  <c:v>1000.457538</c:v>
                </c:pt>
                <c:pt idx="300">
                  <c:v>956.65855690000001</c:v>
                </c:pt>
                <c:pt idx="301">
                  <c:v>481.44347540000001</c:v>
                </c:pt>
                <c:pt idx="302">
                  <c:v>948.89396729999999</c:v>
                </c:pt>
                <c:pt idx="303">
                  <c:v>581.56194159999995</c:v>
                </c:pt>
                <c:pt idx="304">
                  <c:v>2320.1534470000001</c:v>
                </c:pt>
                <c:pt idx="305">
                  <c:v>2623.1795269999998</c:v>
                </c:pt>
                <c:pt idx="306">
                  <c:v>3347.2273220000002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4170.6612569999998</c:v>
                </c:pt>
                <c:pt idx="313">
                  <c:v>4032.6085990000001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-1757.0805889999999</c:v>
                </c:pt>
                <c:pt idx="319">
                  <c:v>1345.5891120000001</c:v>
                </c:pt>
                <c:pt idx="320">
                  <c:v>2705.8322939999998</c:v>
                </c:pt>
                <c:pt idx="321">
                  <c:v>1371.4941610000001</c:v>
                </c:pt>
                <c:pt idx="322">
                  <c:v>5015.8760499999999</c:v>
                </c:pt>
                <c:pt idx="323">
                  <c:v>3227.5705979999998</c:v>
                </c:pt>
                <c:pt idx="324">
                  <c:v>3392.292899</c:v>
                </c:pt>
                <c:pt idx="325">
                  <c:v>-280.53537799999998</c:v>
                </c:pt>
                <c:pt idx="326">
                  <c:v>-163.6901383</c:v>
                </c:pt>
                <c:pt idx="327">
                  <c:v>1036.6797059999999</c:v>
                </c:pt>
                <c:pt idx="328">
                  <c:v>-2230.6333479999998</c:v>
                </c:pt>
                <c:pt idx="329">
                  <c:v>-3701.355411</c:v>
                </c:pt>
                <c:pt idx="330">
                  <c:v>1544.544877</c:v>
                </c:pt>
                <c:pt idx="331">
                  <c:v>-653.50878929999999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-1100.118772</c:v>
                </c:pt>
                <c:pt idx="336">
                  <c:v>2534.1879899999999</c:v>
                </c:pt>
                <c:pt idx="337">
                  <c:v>679.06068479999999</c:v>
                </c:pt>
                <c:pt idx="338">
                  <c:v>1984.484434</c:v>
                </c:pt>
                <c:pt idx="339">
                  <c:v>491.02436280000001</c:v>
                </c:pt>
                <c:pt idx="340">
                  <c:v>1612.786116</c:v>
                </c:pt>
                <c:pt idx="341">
                  <c:v>1240.7732800000001</c:v>
                </c:pt>
                <c:pt idx="342">
                  <c:v>2494.2009819999998</c:v>
                </c:pt>
                <c:pt idx="343">
                  <c:v>1478.8598239999999</c:v>
                </c:pt>
                <c:pt idx="344">
                  <c:v>3076.0612850000002</c:v>
                </c:pt>
                <c:pt idx="345">
                  <c:v>-1181.012064</c:v>
                </c:pt>
                <c:pt idx="346">
                  <c:v>9649.6527569999998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-3720.2507179999998</c:v>
                </c:pt>
                <c:pt idx="355">
                  <c:v>-1212.5101990000001</c:v>
                </c:pt>
                <c:pt idx="356">
                  <c:v>-3017.7744339999999</c:v>
                </c:pt>
                <c:pt idx="357">
                  <c:v>1668.254267</c:v>
                </c:pt>
                <c:pt idx="358">
                  <c:v>2619.004727</c:v>
                </c:pt>
                <c:pt idx="359">
                  <c:v>281.02875519999998</c:v>
                </c:pt>
                <c:pt idx="360">
                  <c:v>1515.749665</c:v>
                </c:pt>
                <c:pt idx="361">
                  <c:v>1977.6309389999999</c:v>
                </c:pt>
                <c:pt idx="362">
                  <c:v>2768.584969</c:v>
                </c:pt>
                <c:pt idx="363">
                  <c:v>1082.053179</c:v>
                </c:pt>
                <c:pt idx="364">
                  <c:v>6683.8172480000003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3400928"/>
        <c:axId val="893401712"/>
      </c:lineChart>
      <c:dateAx>
        <c:axId val="893400928"/>
        <c:scaling>
          <c:orientation val="minMax"/>
        </c:scaling>
        <c:delete val="0"/>
        <c:axPos val="b"/>
        <c:numFmt formatCode="dd\-m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401712"/>
        <c:crosses val="autoZero"/>
        <c:auto val="1"/>
        <c:lblOffset val="100"/>
        <c:baseTimeUnit val="days"/>
      </c:dateAx>
      <c:valAx>
        <c:axId val="89340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40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769414908212178E-2"/>
          <c:y val="0.15922823066234368"/>
          <c:w val="0.94884966704324181"/>
          <c:h val="0.79616817199320677"/>
        </c:manualLayout>
      </c:layout>
      <c:lineChart>
        <c:grouping val="standard"/>
        <c:varyColors val="0"/>
        <c:ser>
          <c:idx val="0"/>
          <c:order val="0"/>
          <c:tx>
            <c:strRef>
              <c:f>Outputs!$C$3</c:f>
              <c:strCache>
                <c:ptCount val="1"/>
                <c:pt idx="0">
                  <c:v>Goolwa flow (ML/day)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Outputs!$B$4:$B$368</c:f>
              <c:numCache>
                <c:formatCode>m/d/yyyy</c:formatCode>
                <c:ptCount val="365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  <c:pt idx="9">
                  <c:v>42926</c:v>
                </c:pt>
                <c:pt idx="10">
                  <c:v>42927</c:v>
                </c:pt>
                <c:pt idx="11">
                  <c:v>42928</c:v>
                </c:pt>
                <c:pt idx="12">
                  <c:v>42929</c:v>
                </c:pt>
                <c:pt idx="13">
                  <c:v>42930</c:v>
                </c:pt>
                <c:pt idx="14">
                  <c:v>42931</c:v>
                </c:pt>
                <c:pt idx="15">
                  <c:v>42932</c:v>
                </c:pt>
                <c:pt idx="16">
                  <c:v>42933</c:v>
                </c:pt>
                <c:pt idx="17">
                  <c:v>42934</c:v>
                </c:pt>
                <c:pt idx="18">
                  <c:v>42935</c:v>
                </c:pt>
                <c:pt idx="19">
                  <c:v>42936</c:v>
                </c:pt>
                <c:pt idx="20">
                  <c:v>42937</c:v>
                </c:pt>
                <c:pt idx="21">
                  <c:v>42938</c:v>
                </c:pt>
                <c:pt idx="22">
                  <c:v>42939</c:v>
                </c:pt>
                <c:pt idx="23">
                  <c:v>42940</c:v>
                </c:pt>
                <c:pt idx="24">
                  <c:v>42941</c:v>
                </c:pt>
                <c:pt idx="25">
                  <c:v>42942</c:v>
                </c:pt>
                <c:pt idx="26">
                  <c:v>42943</c:v>
                </c:pt>
                <c:pt idx="27">
                  <c:v>42944</c:v>
                </c:pt>
                <c:pt idx="28">
                  <c:v>42945</c:v>
                </c:pt>
                <c:pt idx="29">
                  <c:v>42946</c:v>
                </c:pt>
                <c:pt idx="30">
                  <c:v>42947</c:v>
                </c:pt>
                <c:pt idx="31">
                  <c:v>42948</c:v>
                </c:pt>
                <c:pt idx="32">
                  <c:v>42949</c:v>
                </c:pt>
                <c:pt idx="33">
                  <c:v>42950</c:v>
                </c:pt>
                <c:pt idx="34">
                  <c:v>42951</c:v>
                </c:pt>
                <c:pt idx="35">
                  <c:v>42952</c:v>
                </c:pt>
                <c:pt idx="36">
                  <c:v>42953</c:v>
                </c:pt>
                <c:pt idx="37">
                  <c:v>42954</c:v>
                </c:pt>
                <c:pt idx="38">
                  <c:v>42955</c:v>
                </c:pt>
                <c:pt idx="39">
                  <c:v>42956</c:v>
                </c:pt>
                <c:pt idx="40">
                  <c:v>42957</c:v>
                </c:pt>
                <c:pt idx="41">
                  <c:v>42958</c:v>
                </c:pt>
                <c:pt idx="42">
                  <c:v>42959</c:v>
                </c:pt>
                <c:pt idx="43">
                  <c:v>42960</c:v>
                </c:pt>
                <c:pt idx="44">
                  <c:v>42961</c:v>
                </c:pt>
                <c:pt idx="45">
                  <c:v>42962</c:v>
                </c:pt>
                <c:pt idx="46">
                  <c:v>42963</c:v>
                </c:pt>
                <c:pt idx="47">
                  <c:v>42964</c:v>
                </c:pt>
                <c:pt idx="48">
                  <c:v>42965</c:v>
                </c:pt>
                <c:pt idx="49">
                  <c:v>42966</c:v>
                </c:pt>
                <c:pt idx="50">
                  <c:v>42967</c:v>
                </c:pt>
                <c:pt idx="51">
                  <c:v>42968</c:v>
                </c:pt>
                <c:pt idx="52">
                  <c:v>42969</c:v>
                </c:pt>
                <c:pt idx="53">
                  <c:v>42970</c:v>
                </c:pt>
                <c:pt idx="54">
                  <c:v>42971</c:v>
                </c:pt>
                <c:pt idx="55">
                  <c:v>42972</c:v>
                </c:pt>
                <c:pt idx="56">
                  <c:v>42973</c:v>
                </c:pt>
                <c:pt idx="57">
                  <c:v>42974</c:v>
                </c:pt>
                <c:pt idx="58">
                  <c:v>42975</c:v>
                </c:pt>
                <c:pt idx="59">
                  <c:v>42976</c:v>
                </c:pt>
                <c:pt idx="60">
                  <c:v>42977</c:v>
                </c:pt>
                <c:pt idx="61">
                  <c:v>42978</c:v>
                </c:pt>
                <c:pt idx="62">
                  <c:v>42979</c:v>
                </c:pt>
                <c:pt idx="63">
                  <c:v>42980</c:v>
                </c:pt>
                <c:pt idx="64">
                  <c:v>42981</c:v>
                </c:pt>
                <c:pt idx="65">
                  <c:v>42982</c:v>
                </c:pt>
                <c:pt idx="66">
                  <c:v>42983</c:v>
                </c:pt>
                <c:pt idx="67">
                  <c:v>42984</c:v>
                </c:pt>
                <c:pt idx="68">
                  <c:v>42985</c:v>
                </c:pt>
                <c:pt idx="69">
                  <c:v>42986</c:v>
                </c:pt>
                <c:pt idx="70">
                  <c:v>42987</c:v>
                </c:pt>
                <c:pt idx="71">
                  <c:v>42988</c:v>
                </c:pt>
                <c:pt idx="72">
                  <c:v>42989</c:v>
                </c:pt>
                <c:pt idx="73">
                  <c:v>42990</c:v>
                </c:pt>
                <c:pt idx="74">
                  <c:v>42991</c:v>
                </c:pt>
                <c:pt idx="75">
                  <c:v>42992</c:v>
                </c:pt>
                <c:pt idx="76">
                  <c:v>42993</c:v>
                </c:pt>
                <c:pt idx="77">
                  <c:v>42994</c:v>
                </c:pt>
                <c:pt idx="78">
                  <c:v>42995</c:v>
                </c:pt>
                <c:pt idx="79">
                  <c:v>42996</c:v>
                </c:pt>
                <c:pt idx="80">
                  <c:v>42997</c:v>
                </c:pt>
                <c:pt idx="81">
                  <c:v>42998</c:v>
                </c:pt>
                <c:pt idx="82">
                  <c:v>42999</c:v>
                </c:pt>
                <c:pt idx="83">
                  <c:v>43000</c:v>
                </c:pt>
                <c:pt idx="84">
                  <c:v>43001</c:v>
                </c:pt>
                <c:pt idx="85">
                  <c:v>43002</c:v>
                </c:pt>
                <c:pt idx="86">
                  <c:v>43003</c:v>
                </c:pt>
                <c:pt idx="87">
                  <c:v>43004</c:v>
                </c:pt>
                <c:pt idx="88">
                  <c:v>43005</c:v>
                </c:pt>
                <c:pt idx="89">
                  <c:v>43006</c:v>
                </c:pt>
                <c:pt idx="90">
                  <c:v>43007</c:v>
                </c:pt>
                <c:pt idx="91">
                  <c:v>43008</c:v>
                </c:pt>
                <c:pt idx="92">
                  <c:v>43009</c:v>
                </c:pt>
                <c:pt idx="93">
                  <c:v>43010</c:v>
                </c:pt>
                <c:pt idx="94">
                  <c:v>43011</c:v>
                </c:pt>
                <c:pt idx="95">
                  <c:v>43012</c:v>
                </c:pt>
                <c:pt idx="96">
                  <c:v>43013</c:v>
                </c:pt>
                <c:pt idx="97">
                  <c:v>43014</c:v>
                </c:pt>
                <c:pt idx="98">
                  <c:v>43015</c:v>
                </c:pt>
                <c:pt idx="99">
                  <c:v>43016</c:v>
                </c:pt>
                <c:pt idx="100">
                  <c:v>43017</c:v>
                </c:pt>
                <c:pt idx="101">
                  <c:v>43018</c:v>
                </c:pt>
                <c:pt idx="102">
                  <c:v>43019</c:v>
                </c:pt>
                <c:pt idx="103">
                  <c:v>43020</c:v>
                </c:pt>
                <c:pt idx="104">
                  <c:v>43021</c:v>
                </c:pt>
                <c:pt idx="105">
                  <c:v>43022</c:v>
                </c:pt>
                <c:pt idx="106">
                  <c:v>43023</c:v>
                </c:pt>
                <c:pt idx="107">
                  <c:v>43024</c:v>
                </c:pt>
                <c:pt idx="108">
                  <c:v>43025</c:v>
                </c:pt>
                <c:pt idx="109">
                  <c:v>43026</c:v>
                </c:pt>
                <c:pt idx="110">
                  <c:v>43027</c:v>
                </c:pt>
                <c:pt idx="111">
                  <c:v>43028</c:v>
                </c:pt>
                <c:pt idx="112">
                  <c:v>43029</c:v>
                </c:pt>
                <c:pt idx="113">
                  <c:v>43030</c:v>
                </c:pt>
                <c:pt idx="114">
                  <c:v>43031</c:v>
                </c:pt>
                <c:pt idx="115">
                  <c:v>43032</c:v>
                </c:pt>
                <c:pt idx="116">
                  <c:v>43033</c:v>
                </c:pt>
                <c:pt idx="117">
                  <c:v>43034</c:v>
                </c:pt>
                <c:pt idx="118">
                  <c:v>43035</c:v>
                </c:pt>
                <c:pt idx="119">
                  <c:v>43036</c:v>
                </c:pt>
                <c:pt idx="120">
                  <c:v>43037</c:v>
                </c:pt>
                <c:pt idx="121">
                  <c:v>43038</c:v>
                </c:pt>
                <c:pt idx="122">
                  <c:v>43039</c:v>
                </c:pt>
                <c:pt idx="123">
                  <c:v>43040</c:v>
                </c:pt>
                <c:pt idx="124">
                  <c:v>43041</c:v>
                </c:pt>
                <c:pt idx="125">
                  <c:v>43042</c:v>
                </c:pt>
                <c:pt idx="126">
                  <c:v>43043</c:v>
                </c:pt>
                <c:pt idx="127">
                  <c:v>43044</c:v>
                </c:pt>
                <c:pt idx="128">
                  <c:v>43045</c:v>
                </c:pt>
                <c:pt idx="129">
                  <c:v>43046</c:v>
                </c:pt>
                <c:pt idx="130">
                  <c:v>43047</c:v>
                </c:pt>
                <c:pt idx="131">
                  <c:v>43048</c:v>
                </c:pt>
                <c:pt idx="132">
                  <c:v>43049</c:v>
                </c:pt>
                <c:pt idx="133">
                  <c:v>43050</c:v>
                </c:pt>
                <c:pt idx="134">
                  <c:v>43051</c:v>
                </c:pt>
                <c:pt idx="135">
                  <c:v>43052</c:v>
                </c:pt>
                <c:pt idx="136">
                  <c:v>43053</c:v>
                </c:pt>
                <c:pt idx="137">
                  <c:v>43054</c:v>
                </c:pt>
                <c:pt idx="138">
                  <c:v>43055</c:v>
                </c:pt>
                <c:pt idx="139">
                  <c:v>43056</c:v>
                </c:pt>
                <c:pt idx="140">
                  <c:v>43057</c:v>
                </c:pt>
                <c:pt idx="141">
                  <c:v>43058</c:v>
                </c:pt>
                <c:pt idx="142">
                  <c:v>43059</c:v>
                </c:pt>
                <c:pt idx="143">
                  <c:v>43060</c:v>
                </c:pt>
                <c:pt idx="144">
                  <c:v>43061</c:v>
                </c:pt>
                <c:pt idx="145">
                  <c:v>43062</c:v>
                </c:pt>
                <c:pt idx="146">
                  <c:v>43063</c:v>
                </c:pt>
                <c:pt idx="147">
                  <c:v>43064</c:v>
                </c:pt>
                <c:pt idx="148">
                  <c:v>43065</c:v>
                </c:pt>
                <c:pt idx="149">
                  <c:v>43066</c:v>
                </c:pt>
                <c:pt idx="150">
                  <c:v>43067</c:v>
                </c:pt>
                <c:pt idx="151">
                  <c:v>43068</c:v>
                </c:pt>
                <c:pt idx="152">
                  <c:v>43069</c:v>
                </c:pt>
                <c:pt idx="153">
                  <c:v>43070</c:v>
                </c:pt>
                <c:pt idx="154">
                  <c:v>43071</c:v>
                </c:pt>
                <c:pt idx="155">
                  <c:v>43072</c:v>
                </c:pt>
                <c:pt idx="156">
                  <c:v>43073</c:v>
                </c:pt>
                <c:pt idx="157">
                  <c:v>43074</c:v>
                </c:pt>
                <c:pt idx="158">
                  <c:v>43075</c:v>
                </c:pt>
                <c:pt idx="159">
                  <c:v>43076</c:v>
                </c:pt>
                <c:pt idx="160">
                  <c:v>43077</c:v>
                </c:pt>
                <c:pt idx="161">
                  <c:v>43078</c:v>
                </c:pt>
                <c:pt idx="162">
                  <c:v>43079</c:v>
                </c:pt>
                <c:pt idx="163">
                  <c:v>43080</c:v>
                </c:pt>
                <c:pt idx="164">
                  <c:v>43081</c:v>
                </c:pt>
                <c:pt idx="165">
                  <c:v>43082</c:v>
                </c:pt>
                <c:pt idx="166">
                  <c:v>43083</c:v>
                </c:pt>
                <c:pt idx="167">
                  <c:v>43084</c:v>
                </c:pt>
                <c:pt idx="168">
                  <c:v>43085</c:v>
                </c:pt>
                <c:pt idx="169">
                  <c:v>43086</c:v>
                </c:pt>
                <c:pt idx="170">
                  <c:v>43087</c:v>
                </c:pt>
                <c:pt idx="171">
                  <c:v>43088</c:v>
                </c:pt>
                <c:pt idx="172">
                  <c:v>43089</c:v>
                </c:pt>
                <c:pt idx="173">
                  <c:v>43090</c:v>
                </c:pt>
                <c:pt idx="174">
                  <c:v>43091</c:v>
                </c:pt>
                <c:pt idx="175">
                  <c:v>43092</c:v>
                </c:pt>
                <c:pt idx="176">
                  <c:v>43093</c:v>
                </c:pt>
                <c:pt idx="177">
                  <c:v>43094</c:v>
                </c:pt>
                <c:pt idx="178">
                  <c:v>43095</c:v>
                </c:pt>
                <c:pt idx="179">
                  <c:v>43096</c:v>
                </c:pt>
                <c:pt idx="180">
                  <c:v>43097</c:v>
                </c:pt>
                <c:pt idx="181">
                  <c:v>43098</c:v>
                </c:pt>
                <c:pt idx="182">
                  <c:v>43099</c:v>
                </c:pt>
                <c:pt idx="183">
                  <c:v>43100</c:v>
                </c:pt>
                <c:pt idx="184">
                  <c:v>43101</c:v>
                </c:pt>
                <c:pt idx="185">
                  <c:v>43102</c:v>
                </c:pt>
                <c:pt idx="186">
                  <c:v>43103</c:v>
                </c:pt>
                <c:pt idx="187">
                  <c:v>43104</c:v>
                </c:pt>
                <c:pt idx="188">
                  <c:v>43105</c:v>
                </c:pt>
                <c:pt idx="189">
                  <c:v>43106</c:v>
                </c:pt>
                <c:pt idx="190">
                  <c:v>43107</c:v>
                </c:pt>
                <c:pt idx="191">
                  <c:v>43108</c:v>
                </c:pt>
                <c:pt idx="192">
                  <c:v>43109</c:v>
                </c:pt>
                <c:pt idx="193">
                  <c:v>43110</c:v>
                </c:pt>
                <c:pt idx="194">
                  <c:v>43111</c:v>
                </c:pt>
                <c:pt idx="195">
                  <c:v>43112</c:v>
                </c:pt>
                <c:pt idx="196">
                  <c:v>43113</c:v>
                </c:pt>
                <c:pt idx="197">
                  <c:v>43114</c:v>
                </c:pt>
                <c:pt idx="198">
                  <c:v>43115</c:v>
                </c:pt>
                <c:pt idx="199">
                  <c:v>43116</c:v>
                </c:pt>
                <c:pt idx="200">
                  <c:v>43117</c:v>
                </c:pt>
                <c:pt idx="201">
                  <c:v>43118</c:v>
                </c:pt>
                <c:pt idx="202">
                  <c:v>43119</c:v>
                </c:pt>
                <c:pt idx="203">
                  <c:v>43120</c:v>
                </c:pt>
                <c:pt idx="204">
                  <c:v>43121</c:v>
                </c:pt>
                <c:pt idx="205">
                  <c:v>43122</c:v>
                </c:pt>
                <c:pt idx="206">
                  <c:v>43123</c:v>
                </c:pt>
                <c:pt idx="207">
                  <c:v>43124</c:v>
                </c:pt>
                <c:pt idx="208">
                  <c:v>43125</c:v>
                </c:pt>
                <c:pt idx="209">
                  <c:v>43126</c:v>
                </c:pt>
                <c:pt idx="210">
                  <c:v>43127</c:v>
                </c:pt>
                <c:pt idx="211">
                  <c:v>43128</c:v>
                </c:pt>
                <c:pt idx="212">
                  <c:v>43129</c:v>
                </c:pt>
                <c:pt idx="213">
                  <c:v>43130</c:v>
                </c:pt>
                <c:pt idx="214">
                  <c:v>43131</c:v>
                </c:pt>
                <c:pt idx="215">
                  <c:v>43132</c:v>
                </c:pt>
                <c:pt idx="216">
                  <c:v>43133</c:v>
                </c:pt>
                <c:pt idx="217">
                  <c:v>43134</c:v>
                </c:pt>
                <c:pt idx="218">
                  <c:v>43135</c:v>
                </c:pt>
                <c:pt idx="219">
                  <c:v>43136</c:v>
                </c:pt>
                <c:pt idx="220">
                  <c:v>43137</c:v>
                </c:pt>
                <c:pt idx="221">
                  <c:v>43138</c:v>
                </c:pt>
                <c:pt idx="222">
                  <c:v>43139</c:v>
                </c:pt>
                <c:pt idx="223">
                  <c:v>43140</c:v>
                </c:pt>
                <c:pt idx="224">
                  <c:v>43141</c:v>
                </c:pt>
                <c:pt idx="225">
                  <c:v>43142</c:v>
                </c:pt>
                <c:pt idx="226">
                  <c:v>43143</c:v>
                </c:pt>
                <c:pt idx="227">
                  <c:v>43144</c:v>
                </c:pt>
                <c:pt idx="228">
                  <c:v>43145</c:v>
                </c:pt>
                <c:pt idx="229">
                  <c:v>43146</c:v>
                </c:pt>
                <c:pt idx="230">
                  <c:v>43147</c:v>
                </c:pt>
                <c:pt idx="231">
                  <c:v>43148</c:v>
                </c:pt>
                <c:pt idx="232">
                  <c:v>43149</c:v>
                </c:pt>
                <c:pt idx="233">
                  <c:v>43150</c:v>
                </c:pt>
                <c:pt idx="234">
                  <c:v>43151</c:v>
                </c:pt>
                <c:pt idx="235">
                  <c:v>43152</c:v>
                </c:pt>
                <c:pt idx="236">
                  <c:v>43153</c:v>
                </c:pt>
                <c:pt idx="237">
                  <c:v>43154</c:v>
                </c:pt>
                <c:pt idx="238">
                  <c:v>43155</c:v>
                </c:pt>
                <c:pt idx="239">
                  <c:v>43156</c:v>
                </c:pt>
                <c:pt idx="240">
                  <c:v>43157</c:v>
                </c:pt>
                <c:pt idx="241">
                  <c:v>43158</c:v>
                </c:pt>
                <c:pt idx="242">
                  <c:v>43159</c:v>
                </c:pt>
                <c:pt idx="243">
                  <c:v>43160</c:v>
                </c:pt>
                <c:pt idx="244">
                  <c:v>43161</c:v>
                </c:pt>
                <c:pt idx="245">
                  <c:v>43162</c:v>
                </c:pt>
                <c:pt idx="246">
                  <c:v>43163</c:v>
                </c:pt>
                <c:pt idx="247">
                  <c:v>43164</c:v>
                </c:pt>
                <c:pt idx="248">
                  <c:v>43165</c:v>
                </c:pt>
                <c:pt idx="249">
                  <c:v>43166</c:v>
                </c:pt>
                <c:pt idx="250">
                  <c:v>43167</c:v>
                </c:pt>
                <c:pt idx="251">
                  <c:v>43168</c:v>
                </c:pt>
                <c:pt idx="252">
                  <c:v>43169</c:v>
                </c:pt>
                <c:pt idx="253">
                  <c:v>43170</c:v>
                </c:pt>
                <c:pt idx="254">
                  <c:v>43171</c:v>
                </c:pt>
                <c:pt idx="255">
                  <c:v>43172</c:v>
                </c:pt>
                <c:pt idx="256">
                  <c:v>43173</c:v>
                </c:pt>
                <c:pt idx="257">
                  <c:v>43174</c:v>
                </c:pt>
                <c:pt idx="258">
                  <c:v>43175</c:v>
                </c:pt>
                <c:pt idx="259">
                  <c:v>43176</c:v>
                </c:pt>
                <c:pt idx="260">
                  <c:v>43177</c:v>
                </c:pt>
                <c:pt idx="261">
                  <c:v>43178</c:v>
                </c:pt>
                <c:pt idx="262">
                  <c:v>43179</c:v>
                </c:pt>
                <c:pt idx="263">
                  <c:v>43180</c:v>
                </c:pt>
                <c:pt idx="264">
                  <c:v>43181</c:v>
                </c:pt>
                <c:pt idx="265">
                  <c:v>43182</c:v>
                </c:pt>
                <c:pt idx="266">
                  <c:v>43183</c:v>
                </c:pt>
                <c:pt idx="267">
                  <c:v>43184</c:v>
                </c:pt>
                <c:pt idx="268">
                  <c:v>43185</c:v>
                </c:pt>
                <c:pt idx="269">
                  <c:v>43186</c:v>
                </c:pt>
                <c:pt idx="270">
                  <c:v>43187</c:v>
                </c:pt>
                <c:pt idx="271">
                  <c:v>43188</c:v>
                </c:pt>
                <c:pt idx="272">
                  <c:v>43189</c:v>
                </c:pt>
                <c:pt idx="273">
                  <c:v>43190</c:v>
                </c:pt>
                <c:pt idx="274">
                  <c:v>43191</c:v>
                </c:pt>
                <c:pt idx="275">
                  <c:v>43192</c:v>
                </c:pt>
                <c:pt idx="276">
                  <c:v>43193</c:v>
                </c:pt>
                <c:pt idx="277">
                  <c:v>43194</c:v>
                </c:pt>
                <c:pt idx="278">
                  <c:v>43195</c:v>
                </c:pt>
                <c:pt idx="279">
                  <c:v>43196</c:v>
                </c:pt>
                <c:pt idx="280">
                  <c:v>43197</c:v>
                </c:pt>
                <c:pt idx="281">
                  <c:v>43198</c:v>
                </c:pt>
                <c:pt idx="282">
                  <c:v>43199</c:v>
                </c:pt>
                <c:pt idx="283">
                  <c:v>43200</c:v>
                </c:pt>
                <c:pt idx="284">
                  <c:v>43201</c:v>
                </c:pt>
                <c:pt idx="285">
                  <c:v>43202</c:v>
                </c:pt>
                <c:pt idx="286">
                  <c:v>43203</c:v>
                </c:pt>
                <c:pt idx="287">
                  <c:v>43204</c:v>
                </c:pt>
                <c:pt idx="288">
                  <c:v>43205</c:v>
                </c:pt>
                <c:pt idx="289">
                  <c:v>43206</c:v>
                </c:pt>
                <c:pt idx="290">
                  <c:v>43207</c:v>
                </c:pt>
                <c:pt idx="291">
                  <c:v>43208</c:v>
                </c:pt>
                <c:pt idx="292">
                  <c:v>43209</c:v>
                </c:pt>
                <c:pt idx="293">
                  <c:v>43210</c:v>
                </c:pt>
                <c:pt idx="294">
                  <c:v>43211</c:v>
                </c:pt>
                <c:pt idx="295">
                  <c:v>43212</c:v>
                </c:pt>
                <c:pt idx="296">
                  <c:v>43213</c:v>
                </c:pt>
                <c:pt idx="297">
                  <c:v>43214</c:v>
                </c:pt>
                <c:pt idx="298">
                  <c:v>43215</c:v>
                </c:pt>
                <c:pt idx="299">
                  <c:v>43216</c:v>
                </c:pt>
                <c:pt idx="300">
                  <c:v>43217</c:v>
                </c:pt>
                <c:pt idx="301">
                  <c:v>43218</c:v>
                </c:pt>
                <c:pt idx="302">
                  <c:v>43219</c:v>
                </c:pt>
                <c:pt idx="303">
                  <c:v>43220</c:v>
                </c:pt>
                <c:pt idx="304">
                  <c:v>43221</c:v>
                </c:pt>
                <c:pt idx="305">
                  <c:v>43222</c:v>
                </c:pt>
                <c:pt idx="306">
                  <c:v>43223</c:v>
                </c:pt>
                <c:pt idx="307">
                  <c:v>43224</c:v>
                </c:pt>
                <c:pt idx="308">
                  <c:v>43225</c:v>
                </c:pt>
                <c:pt idx="309">
                  <c:v>43226</c:v>
                </c:pt>
                <c:pt idx="310">
                  <c:v>43227</c:v>
                </c:pt>
                <c:pt idx="311">
                  <c:v>43228</c:v>
                </c:pt>
                <c:pt idx="312">
                  <c:v>43229</c:v>
                </c:pt>
                <c:pt idx="313">
                  <c:v>43230</c:v>
                </c:pt>
                <c:pt idx="314">
                  <c:v>43231</c:v>
                </c:pt>
                <c:pt idx="315">
                  <c:v>43232</c:v>
                </c:pt>
                <c:pt idx="316">
                  <c:v>43233</c:v>
                </c:pt>
                <c:pt idx="317">
                  <c:v>43234</c:v>
                </c:pt>
                <c:pt idx="318">
                  <c:v>43235</c:v>
                </c:pt>
                <c:pt idx="319">
                  <c:v>43236</c:v>
                </c:pt>
                <c:pt idx="320">
                  <c:v>43237</c:v>
                </c:pt>
                <c:pt idx="321">
                  <c:v>43238</c:v>
                </c:pt>
                <c:pt idx="322">
                  <c:v>43239</c:v>
                </c:pt>
                <c:pt idx="323">
                  <c:v>43240</c:v>
                </c:pt>
                <c:pt idx="324">
                  <c:v>43241</c:v>
                </c:pt>
                <c:pt idx="325">
                  <c:v>43242</c:v>
                </c:pt>
                <c:pt idx="326">
                  <c:v>43243</c:v>
                </c:pt>
                <c:pt idx="327">
                  <c:v>43244</c:v>
                </c:pt>
                <c:pt idx="328">
                  <c:v>43245</c:v>
                </c:pt>
                <c:pt idx="329">
                  <c:v>43246</c:v>
                </c:pt>
                <c:pt idx="330">
                  <c:v>43247</c:v>
                </c:pt>
                <c:pt idx="331">
                  <c:v>43248</c:v>
                </c:pt>
                <c:pt idx="332">
                  <c:v>43249</c:v>
                </c:pt>
                <c:pt idx="333">
                  <c:v>43250</c:v>
                </c:pt>
                <c:pt idx="334">
                  <c:v>43251</c:v>
                </c:pt>
                <c:pt idx="335">
                  <c:v>43252</c:v>
                </c:pt>
                <c:pt idx="336">
                  <c:v>43253</c:v>
                </c:pt>
                <c:pt idx="337">
                  <c:v>43254</c:v>
                </c:pt>
                <c:pt idx="338">
                  <c:v>43255</c:v>
                </c:pt>
                <c:pt idx="339">
                  <c:v>43256</c:v>
                </c:pt>
                <c:pt idx="340">
                  <c:v>43257</c:v>
                </c:pt>
                <c:pt idx="341">
                  <c:v>43258</c:v>
                </c:pt>
                <c:pt idx="342">
                  <c:v>43259</c:v>
                </c:pt>
                <c:pt idx="343">
                  <c:v>43260</c:v>
                </c:pt>
                <c:pt idx="344">
                  <c:v>43261</c:v>
                </c:pt>
                <c:pt idx="345">
                  <c:v>43262</c:v>
                </c:pt>
                <c:pt idx="346">
                  <c:v>43263</c:v>
                </c:pt>
                <c:pt idx="347">
                  <c:v>43264</c:v>
                </c:pt>
                <c:pt idx="348">
                  <c:v>43265</c:v>
                </c:pt>
                <c:pt idx="349">
                  <c:v>43266</c:v>
                </c:pt>
                <c:pt idx="350">
                  <c:v>43267</c:v>
                </c:pt>
                <c:pt idx="351">
                  <c:v>43268</c:v>
                </c:pt>
                <c:pt idx="352">
                  <c:v>43269</c:v>
                </c:pt>
                <c:pt idx="353">
                  <c:v>43270</c:v>
                </c:pt>
                <c:pt idx="354">
                  <c:v>43271</c:v>
                </c:pt>
                <c:pt idx="355">
                  <c:v>43272</c:v>
                </c:pt>
                <c:pt idx="356">
                  <c:v>43273</c:v>
                </c:pt>
                <c:pt idx="357">
                  <c:v>43274</c:v>
                </c:pt>
                <c:pt idx="358">
                  <c:v>43275</c:v>
                </c:pt>
                <c:pt idx="359">
                  <c:v>43276</c:v>
                </c:pt>
                <c:pt idx="360">
                  <c:v>43277</c:v>
                </c:pt>
                <c:pt idx="361">
                  <c:v>43278</c:v>
                </c:pt>
                <c:pt idx="362">
                  <c:v>43279</c:v>
                </c:pt>
                <c:pt idx="363">
                  <c:v>43280</c:v>
                </c:pt>
                <c:pt idx="364">
                  <c:v>43281</c:v>
                </c:pt>
              </c:numCache>
            </c:numRef>
          </c:cat>
          <c:val>
            <c:numRef>
              <c:f>Outputs!$C$4:$C$368</c:f>
              <c:numCache>
                <c:formatCode>0</c:formatCode>
                <c:ptCount val="365"/>
                <c:pt idx="0">
                  <c:v>6459.4090649413538</c:v>
                </c:pt>
                <c:pt idx="1">
                  <c:v>2746.8512851416531</c:v>
                </c:pt>
                <c:pt idx="2">
                  <c:v>910.88250931132939</c:v>
                </c:pt>
                <c:pt idx="3">
                  <c:v>460.55044206447496</c:v>
                </c:pt>
                <c:pt idx="4">
                  <c:v>1099.439345544838</c:v>
                </c:pt>
                <c:pt idx="5">
                  <c:v>1268.3666360289435</c:v>
                </c:pt>
                <c:pt idx="6">
                  <c:v>1025.5417562917476</c:v>
                </c:pt>
                <c:pt idx="7">
                  <c:v>361.00279622210752</c:v>
                </c:pt>
                <c:pt idx="8">
                  <c:v>0</c:v>
                </c:pt>
                <c:pt idx="9">
                  <c:v>0</c:v>
                </c:pt>
                <c:pt idx="10">
                  <c:v>883.70746608393972</c:v>
                </c:pt>
                <c:pt idx="11">
                  <c:v>1440.3619576284152</c:v>
                </c:pt>
                <c:pt idx="12">
                  <c:v>1289.5872139735084</c:v>
                </c:pt>
                <c:pt idx="13">
                  <c:v>2862.6513555917363</c:v>
                </c:pt>
                <c:pt idx="14">
                  <c:v>1243.0721355086273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2144.4812773113949</c:v>
                </c:pt>
                <c:pt idx="21">
                  <c:v>2854.9237577623644</c:v>
                </c:pt>
                <c:pt idx="22">
                  <c:v>868.81081768377783</c:v>
                </c:pt>
                <c:pt idx="23">
                  <c:v>0</c:v>
                </c:pt>
                <c:pt idx="24">
                  <c:v>812.43288457421522</c:v>
                </c:pt>
                <c:pt idx="25">
                  <c:v>1322.6474155294345</c:v>
                </c:pt>
                <c:pt idx="26">
                  <c:v>1399.8588047369685</c:v>
                </c:pt>
                <c:pt idx="27">
                  <c:v>1398.1017232583426</c:v>
                </c:pt>
                <c:pt idx="28">
                  <c:v>537.71031562126598</c:v>
                </c:pt>
                <c:pt idx="29">
                  <c:v>0</c:v>
                </c:pt>
                <c:pt idx="30">
                  <c:v>0</c:v>
                </c:pt>
                <c:pt idx="31">
                  <c:v>902.68416197819147</c:v>
                </c:pt>
                <c:pt idx="32">
                  <c:v>1495.7452611113074</c:v>
                </c:pt>
                <c:pt idx="33">
                  <c:v>1322.2962394575604</c:v>
                </c:pt>
                <c:pt idx="34">
                  <c:v>1059.7175874489642</c:v>
                </c:pt>
                <c:pt idx="35">
                  <c:v>291.48454631507479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2264.5966255465619</c:v>
                </c:pt>
                <c:pt idx="40">
                  <c:v>2395.355635859014</c:v>
                </c:pt>
                <c:pt idx="41">
                  <c:v>717.12037539919379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1300.6048208405166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3237.9158655666602</c:v>
                </c:pt>
                <c:pt idx="53">
                  <c:v>4785.4102695217152</c:v>
                </c:pt>
                <c:pt idx="54">
                  <c:v>4905.0195032623342</c:v>
                </c:pt>
                <c:pt idx="55">
                  <c:v>5118.1536062051364</c:v>
                </c:pt>
                <c:pt idx="56">
                  <c:v>4727.431059376765</c:v>
                </c:pt>
                <c:pt idx="57">
                  <c:v>4385.7651008827597</c:v>
                </c:pt>
                <c:pt idx="58">
                  <c:v>4765.7370962814193</c:v>
                </c:pt>
                <c:pt idx="59">
                  <c:v>3816.2873566901144</c:v>
                </c:pt>
                <c:pt idx="60">
                  <c:v>3144.1865532959096</c:v>
                </c:pt>
                <c:pt idx="61">
                  <c:v>3362.0341667552589</c:v>
                </c:pt>
                <c:pt idx="62">
                  <c:v>2747.9126345044956</c:v>
                </c:pt>
                <c:pt idx="63">
                  <c:v>819.89167798219785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923.80414777426006</c:v>
                </c:pt>
                <c:pt idx="71">
                  <c:v>1399.3710827028681</c:v>
                </c:pt>
                <c:pt idx="72">
                  <c:v>1185.9214035742373</c:v>
                </c:pt>
                <c:pt idx="73">
                  <c:v>1761.7201280825541</c:v>
                </c:pt>
                <c:pt idx="74">
                  <c:v>83.562926651035113</c:v>
                </c:pt>
                <c:pt idx="75">
                  <c:v>0</c:v>
                </c:pt>
                <c:pt idx="76">
                  <c:v>620.23411888564442</c:v>
                </c:pt>
                <c:pt idx="77">
                  <c:v>1192.8081436974721</c:v>
                </c:pt>
                <c:pt idx="78">
                  <c:v>1496.2435927049494</c:v>
                </c:pt>
                <c:pt idx="79">
                  <c:v>1122.9125534306079</c:v>
                </c:pt>
                <c:pt idx="80">
                  <c:v>337.35779411685485</c:v>
                </c:pt>
                <c:pt idx="81">
                  <c:v>889.77497160695384</c:v>
                </c:pt>
                <c:pt idx="82">
                  <c:v>1254.4626093422808</c:v>
                </c:pt>
                <c:pt idx="83">
                  <c:v>1313.2694220166475</c:v>
                </c:pt>
                <c:pt idx="84">
                  <c:v>407.01908097193649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496.49050580431845</c:v>
                </c:pt>
                <c:pt idx="89">
                  <c:v>507.95568001664628</c:v>
                </c:pt>
                <c:pt idx="90">
                  <c:v>668.86921488954317</c:v>
                </c:pt>
                <c:pt idx="91">
                  <c:v>811.5037000100308</c:v>
                </c:pt>
                <c:pt idx="92">
                  <c:v>1215.5798016691326</c:v>
                </c:pt>
                <c:pt idx="93">
                  <c:v>1439.1036371034181</c:v>
                </c:pt>
                <c:pt idx="94">
                  <c:v>1508.5800308035882</c:v>
                </c:pt>
                <c:pt idx="95">
                  <c:v>1519.7770049919525</c:v>
                </c:pt>
                <c:pt idx="96">
                  <c:v>1261.4350145385054</c:v>
                </c:pt>
                <c:pt idx="97">
                  <c:v>1601.5751526896354</c:v>
                </c:pt>
                <c:pt idx="98">
                  <c:v>1214.9461329191636</c:v>
                </c:pt>
                <c:pt idx="99">
                  <c:v>675.98945921986387</c:v>
                </c:pt>
                <c:pt idx="100">
                  <c:v>604.99806895305915</c:v>
                </c:pt>
                <c:pt idx="101">
                  <c:v>698.32275439564251</c:v>
                </c:pt>
                <c:pt idx="102">
                  <c:v>529.90030236380051</c:v>
                </c:pt>
                <c:pt idx="103">
                  <c:v>345.20157780270972</c:v>
                </c:pt>
                <c:pt idx="104">
                  <c:v>531.73168963760008</c:v>
                </c:pt>
                <c:pt idx="105">
                  <c:v>693.29275241477853</c:v>
                </c:pt>
                <c:pt idx="106">
                  <c:v>801.3901424156162</c:v>
                </c:pt>
                <c:pt idx="107">
                  <c:v>844.39141188043982</c:v>
                </c:pt>
                <c:pt idx="108">
                  <c:v>1440.9739640009157</c:v>
                </c:pt>
                <c:pt idx="109">
                  <c:v>1680.7362348890977</c:v>
                </c:pt>
                <c:pt idx="110">
                  <c:v>1317.1158149228729</c:v>
                </c:pt>
                <c:pt idx="111">
                  <c:v>1417.9018758670509</c:v>
                </c:pt>
                <c:pt idx="112">
                  <c:v>1464.5928639916435</c:v>
                </c:pt>
                <c:pt idx="113">
                  <c:v>1426.0665754915133</c:v>
                </c:pt>
                <c:pt idx="114">
                  <c:v>1043.747245653884</c:v>
                </c:pt>
                <c:pt idx="115">
                  <c:v>782.94453482673316</c:v>
                </c:pt>
                <c:pt idx="116">
                  <c:v>667.96380761594867</c:v>
                </c:pt>
                <c:pt idx="117">
                  <c:v>576.60923730335821</c:v>
                </c:pt>
                <c:pt idx="118">
                  <c:v>665.10628327335303</c:v>
                </c:pt>
                <c:pt idx="119">
                  <c:v>168.98101590172254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199.23282558165931</c:v>
                </c:pt>
                <c:pt idx="125">
                  <c:v>301.88856041315847</c:v>
                </c:pt>
                <c:pt idx="126">
                  <c:v>359.10857593792781</c:v>
                </c:pt>
                <c:pt idx="127">
                  <c:v>355.25593762798525</c:v>
                </c:pt>
                <c:pt idx="128">
                  <c:v>307.25809601343724</c:v>
                </c:pt>
                <c:pt idx="129">
                  <c:v>305.87047322383182</c:v>
                </c:pt>
                <c:pt idx="130">
                  <c:v>325.42330088289481</c:v>
                </c:pt>
                <c:pt idx="131">
                  <c:v>322.38115382893727</c:v>
                </c:pt>
                <c:pt idx="132">
                  <c:v>316.27018196281784</c:v>
                </c:pt>
                <c:pt idx="133">
                  <c:v>300.76379887525979</c:v>
                </c:pt>
                <c:pt idx="134">
                  <c:v>308.00367622310154</c:v>
                </c:pt>
                <c:pt idx="135">
                  <c:v>322.79386719054799</c:v>
                </c:pt>
                <c:pt idx="136">
                  <c:v>316.85838783549337</c:v>
                </c:pt>
                <c:pt idx="137">
                  <c:v>266.80990444642737</c:v>
                </c:pt>
                <c:pt idx="138">
                  <c:v>88.266585016161983</c:v>
                </c:pt>
                <c:pt idx="139">
                  <c:v>0</c:v>
                </c:pt>
                <c:pt idx="140">
                  <c:v>236.50114429414211</c:v>
                </c:pt>
                <c:pt idx="141">
                  <c:v>387.75228512835537</c:v>
                </c:pt>
                <c:pt idx="142">
                  <c:v>406.54969295961922</c:v>
                </c:pt>
                <c:pt idx="143">
                  <c:v>390.43008477753085</c:v>
                </c:pt>
                <c:pt idx="144">
                  <c:v>573.14596551149475</c:v>
                </c:pt>
                <c:pt idx="145">
                  <c:v>626.51894482171997</c:v>
                </c:pt>
                <c:pt idx="146">
                  <c:v>588.5394487822382</c:v>
                </c:pt>
                <c:pt idx="147">
                  <c:v>780.17158096800927</c:v>
                </c:pt>
                <c:pt idx="148">
                  <c:v>944.67672853047543</c:v>
                </c:pt>
                <c:pt idx="149">
                  <c:v>1068.8919917420924</c:v>
                </c:pt>
                <c:pt idx="150">
                  <c:v>1173.3245789040386</c:v>
                </c:pt>
                <c:pt idx="151">
                  <c:v>960.78472806282468</c:v>
                </c:pt>
                <c:pt idx="152">
                  <c:v>731.7223984469282</c:v>
                </c:pt>
                <c:pt idx="153">
                  <c:v>1038.5350319127642</c:v>
                </c:pt>
                <c:pt idx="154">
                  <c:v>352.54446842243152</c:v>
                </c:pt>
                <c:pt idx="155">
                  <c:v>0</c:v>
                </c:pt>
                <c:pt idx="156">
                  <c:v>0</c:v>
                </c:pt>
                <c:pt idx="157">
                  <c:v>1145.760991079557</c:v>
                </c:pt>
                <c:pt idx="158">
                  <c:v>2412.4079291127623</c:v>
                </c:pt>
                <c:pt idx="159">
                  <c:v>2582.9937977986642</c:v>
                </c:pt>
                <c:pt idx="160">
                  <c:v>2483.1835859704893</c:v>
                </c:pt>
                <c:pt idx="161">
                  <c:v>2678.1405094589732</c:v>
                </c:pt>
                <c:pt idx="162">
                  <c:v>3010.6744712365485</c:v>
                </c:pt>
                <c:pt idx="163">
                  <c:v>3154.1624794449949</c:v>
                </c:pt>
                <c:pt idx="164">
                  <c:v>3348.655495662108</c:v>
                </c:pt>
                <c:pt idx="165">
                  <c:v>4774.4119386058765</c:v>
                </c:pt>
                <c:pt idx="166">
                  <c:v>4909.5838307298809</c:v>
                </c:pt>
                <c:pt idx="167">
                  <c:v>5385.4613121671064</c:v>
                </c:pt>
                <c:pt idx="168">
                  <c:v>5329.8693063441378</c:v>
                </c:pt>
                <c:pt idx="169">
                  <c:v>5691.2389514588185</c:v>
                </c:pt>
                <c:pt idx="170">
                  <c:v>6155.1867906827219</c:v>
                </c:pt>
                <c:pt idx="171">
                  <c:v>3835.9882599630005</c:v>
                </c:pt>
                <c:pt idx="172">
                  <c:v>3347.5581873433066</c:v>
                </c:pt>
                <c:pt idx="173">
                  <c:v>4302.9436962949867</c:v>
                </c:pt>
                <c:pt idx="174">
                  <c:v>4677.165800727229</c:v>
                </c:pt>
                <c:pt idx="175">
                  <c:v>2940.1348422414953</c:v>
                </c:pt>
                <c:pt idx="176">
                  <c:v>1880.2886097283395</c:v>
                </c:pt>
                <c:pt idx="177">
                  <c:v>2329.4095777186026</c:v>
                </c:pt>
                <c:pt idx="178">
                  <c:v>2409.4147384924586</c:v>
                </c:pt>
                <c:pt idx="179">
                  <c:v>2330.2957892885452</c:v>
                </c:pt>
                <c:pt idx="180">
                  <c:v>2284.9645137201965</c:v>
                </c:pt>
                <c:pt idx="181">
                  <c:v>2206.7600149853365</c:v>
                </c:pt>
                <c:pt idx="182">
                  <c:v>1877.3970499488285</c:v>
                </c:pt>
                <c:pt idx="183">
                  <c:v>2093.6261922090703</c:v>
                </c:pt>
                <c:pt idx="184">
                  <c:v>2492.3453694979103</c:v>
                </c:pt>
                <c:pt idx="185">
                  <c:v>2298.2283969376444</c:v>
                </c:pt>
                <c:pt idx="186">
                  <c:v>1704.8204100954422</c:v>
                </c:pt>
                <c:pt idx="187">
                  <c:v>1354.3129423815935</c:v>
                </c:pt>
                <c:pt idx="188">
                  <c:v>1405.3843671867776</c:v>
                </c:pt>
                <c:pt idx="189">
                  <c:v>1164.5151487933406</c:v>
                </c:pt>
                <c:pt idx="190">
                  <c:v>1162.6529185076504</c:v>
                </c:pt>
                <c:pt idx="191">
                  <c:v>1138.5407250679141</c:v>
                </c:pt>
                <c:pt idx="192">
                  <c:v>1162.8475146996072</c:v>
                </c:pt>
                <c:pt idx="193">
                  <c:v>1453.2618714635075</c:v>
                </c:pt>
                <c:pt idx="194">
                  <c:v>1441.6413439668422</c:v>
                </c:pt>
                <c:pt idx="195">
                  <c:v>901.29161759518684</c:v>
                </c:pt>
                <c:pt idx="196">
                  <c:v>412.91025202581113</c:v>
                </c:pt>
                <c:pt idx="197">
                  <c:v>598.47564867431129</c:v>
                </c:pt>
                <c:pt idx="198">
                  <c:v>641.87143073988943</c:v>
                </c:pt>
                <c:pt idx="199">
                  <c:v>677.54883371549761</c:v>
                </c:pt>
                <c:pt idx="200">
                  <c:v>681.47877055074412</c:v>
                </c:pt>
                <c:pt idx="201">
                  <c:v>636.18088702246962</c:v>
                </c:pt>
                <c:pt idx="202">
                  <c:v>553.14128606770282</c:v>
                </c:pt>
                <c:pt idx="203">
                  <c:v>464.03761782734881</c:v>
                </c:pt>
                <c:pt idx="204">
                  <c:v>507.13682233713814</c:v>
                </c:pt>
                <c:pt idx="205">
                  <c:v>380.07783744619132</c:v>
                </c:pt>
                <c:pt idx="206">
                  <c:v>452.79976262778519</c:v>
                </c:pt>
                <c:pt idx="207">
                  <c:v>452.18754706633018</c:v>
                </c:pt>
                <c:pt idx="208">
                  <c:v>475.54346904721064</c:v>
                </c:pt>
                <c:pt idx="209">
                  <c:v>539.22865755128566</c:v>
                </c:pt>
                <c:pt idx="210">
                  <c:v>559.61926253404897</c:v>
                </c:pt>
                <c:pt idx="211">
                  <c:v>498.63305660032216</c:v>
                </c:pt>
                <c:pt idx="212">
                  <c:v>431.80175425502784</c:v>
                </c:pt>
                <c:pt idx="213">
                  <c:v>468.63997440279832</c:v>
                </c:pt>
                <c:pt idx="214">
                  <c:v>571.2832689532521</c:v>
                </c:pt>
                <c:pt idx="215">
                  <c:v>438.36343303170298</c:v>
                </c:pt>
                <c:pt idx="216">
                  <c:v>438.88228924930263</c:v>
                </c:pt>
                <c:pt idx="217">
                  <c:v>445.51236907232152</c:v>
                </c:pt>
                <c:pt idx="218">
                  <c:v>440.96475046334325</c:v>
                </c:pt>
                <c:pt idx="219">
                  <c:v>406.48467599576509</c:v>
                </c:pt>
                <c:pt idx="220">
                  <c:v>385.90496063245428</c:v>
                </c:pt>
                <c:pt idx="221">
                  <c:v>392.15828845725031</c:v>
                </c:pt>
                <c:pt idx="222">
                  <c:v>390.43593500526259</c:v>
                </c:pt>
                <c:pt idx="223">
                  <c:v>425.64854320321729</c:v>
                </c:pt>
                <c:pt idx="224">
                  <c:v>331.0105808654796</c:v>
                </c:pt>
                <c:pt idx="225">
                  <c:v>370.37105208599536</c:v>
                </c:pt>
                <c:pt idx="226">
                  <c:v>362.55810822206723</c:v>
                </c:pt>
                <c:pt idx="227">
                  <c:v>342.54788349450178</c:v>
                </c:pt>
                <c:pt idx="228">
                  <c:v>7.8487189222104634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243.06526546523526</c:v>
                </c:pt>
                <c:pt idx="235">
                  <c:v>359.50809813250191</c:v>
                </c:pt>
                <c:pt idx="236">
                  <c:v>390.68721104243303</c:v>
                </c:pt>
                <c:pt idx="237">
                  <c:v>386.152588353336</c:v>
                </c:pt>
                <c:pt idx="238">
                  <c:v>280.32041753394839</c:v>
                </c:pt>
                <c:pt idx="239">
                  <c:v>354.0770862440047</c:v>
                </c:pt>
                <c:pt idx="240">
                  <c:v>392.79341014389365</c:v>
                </c:pt>
                <c:pt idx="241">
                  <c:v>385.7142533193902</c:v>
                </c:pt>
                <c:pt idx="242">
                  <c:v>149.00599538750609</c:v>
                </c:pt>
                <c:pt idx="243">
                  <c:v>996.81061963576121</c:v>
                </c:pt>
                <c:pt idx="244">
                  <c:v>1109.9902767401572</c:v>
                </c:pt>
                <c:pt idx="245">
                  <c:v>925.80539749920001</c:v>
                </c:pt>
                <c:pt idx="246">
                  <c:v>1061.1393068663422</c:v>
                </c:pt>
                <c:pt idx="247">
                  <c:v>1015.6245591041161</c:v>
                </c:pt>
                <c:pt idx="248">
                  <c:v>1239.0663634792666</c:v>
                </c:pt>
                <c:pt idx="249">
                  <c:v>1320.1375669508602</c:v>
                </c:pt>
                <c:pt idx="250">
                  <c:v>1337.0022824391904</c:v>
                </c:pt>
                <c:pt idx="251">
                  <c:v>1322.0540754867859</c:v>
                </c:pt>
                <c:pt idx="252">
                  <c:v>1254.2645782636039</c:v>
                </c:pt>
                <c:pt idx="253">
                  <c:v>1015.3117202408977</c:v>
                </c:pt>
                <c:pt idx="254">
                  <c:v>1143.5722055199542</c:v>
                </c:pt>
                <c:pt idx="255">
                  <c:v>1176.1782976293848</c:v>
                </c:pt>
                <c:pt idx="256">
                  <c:v>792.59923229014305</c:v>
                </c:pt>
                <c:pt idx="257">
                  <c:v>555.4589236620094</c:v>
                </c:pt>
                <c:pt idx="258">
                  <c:v>586.55283410638776</c:v>
                </c:pt>
                <c:pt idx="259">
                  <c:v>485.0466626452789</c:v>
                </c:pt>
                <c:pt idx="260">
                  <c:v>0</c:v>
                </c:pt>
                <c:pt idx="261">
                  <c:v>0</c:v>
                </c:pt>
                <c:pt idx="262">
                  <c:v>21.999099930825192</c:v>
                </c:pt>
                <c:pt idx="263">
                  <c:v>0</c:v>
                </c:pt>
                <c:pt idx="264">
                  <c:v>376.604439630417</c:v>
                </c:pt>
                <c:pt idx="265">
                  <c:v>618.97085703140294</c:v>
                </c:pt>
                <c:pt idx="266">
                  <c:v>174.63039199468341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271.11355550914061</c:v>
                </c:pt>
                <c:pt idx="271">
                  <c:v>435.93523004435264</c:v>
                </c:pt>
                <c:pt idx="272">
                  <c:v>140.34566878520693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196.62726249088615</c:v>
                </c:pt>
                <c:pt idx="280">
                  <c:v>318.55897970807627</c:v>
                </c:pt>
                <c:pt idx="281">
                  <c:v>289.39834782673682</c:v>
                </c:pt>
                <c:pt idx="282">
                  <c:v>288.00970347540931</c:v>
                </c:pt>
                <c:pt idx="283">
                  <c:v>263.70558966050669</c:v>
                </c:pt>
                <c:pt idx="284">
                  <c:v>288.99673073950146</c:v>
                </c:pt>
                <c:pt idx="285">
                  <c:v>178.97947263700519</c:v>
                </c:pt>
                <c:pt idx="286">
                  <c:v>45.951951359603136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196.41291653187417</c:v>
                </c:pt>
                <c:pt idx="293">
                  <c:v>308.24298065094217</c:v>
                </c:pt>
                <c:pt idx="294">
                  <c:v>282.73842718564714</c:v>
                </c:pt>
                <c:pt idx="295">
                  <c:v>291.88508550243438</c:v>
                </c:pt>
                <c:pt idx="296">
                  <c:v>287.61856028343271</c:v>
                </c:pt>
                <c:pt idx="297">
                  <c:v>266.85765344370219</c:v>
                </c:pt>
                <c:pt idx="298">
                  <c:v>274.43664960923832</c:v>
                </c:pt>
                <c:pt idx="299">
                  <c:v>259.767982605133</c:v>
                </c:pt>
                <c:pt idx="300">
                  <c:v>298.58196283678927</c:v>
                </c:pt>
                <c:pt idx="301">
                  <c:v>302.61386431570696</c:v>
                </c:pt>
                <c:pt idx="302">
                  <c:v>318.40885175766567</c:v>
                </c:pt>
                <c:pt idx="303">
                  <c:v>322.31877871249372</c:v>
                </c:pt>
                <c:pt idx="304">
                  <c:v>747.37448325716923</c:v>
                </c:pt>
                <c:pt idx="305">
                  <c:v>730.71250308086235</c:v>
                </c:pt>
                <c:pt idx="306">
                  <c:v>219.64112246894686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506.51406069514604</c:v>
                </c:pt>
                <c:pt idx="319">
                  <c:v>757.5201763665932</c:v>
                </c:pt>
                <c:pt idx="320">
                  <c:v>676.44140700340063</c:v>
                </c:pt>
                <c:pt idx="321">
                  <c:v>221.94059929751288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543.17973547054237</c:v>
                </c:pt>
                <c:pt idx="329">
                  <c:v>909.44521900393727</c:v>
                </c:pt>
                <c:pt idx="330">
                  <c:v>817.90097352022406</c:v>
                </c:pt>
                <c:pt idx="331">
                  <c:v>641.39938097900972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478.63447220724254</c:v>
                </c:pt>
                <c:pt idx="340">
                  <c:v>747.43653972766708</c:v>
                </c:pt>
                <c:pt idx="341">
                  <c:v>672.09985113351013</c:v>
                </c:pt>
                <c:pt idx="342">
                  <c:v>555.55494151286314</c:v>
                </c:pt>
                <c:pt idx="343">
                  <c:v>198.86999928852021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486.80382660660229</c:v>
                </c:pt>
                <c:pt idx="355">
                  <c:v>720.7404134784681</c:v>
                </c:pt>
                <c:pt idx="356">
                  <c:v>741.76334625101742</c:v>
                </c:pt>
                <c:pt idx="357">
                  <c:v>706.07250738733103</c:v>
                </c:pt>
                <c:pt idx="358">
                  <c:v>786.6525541768101</c:v>
                </c:pt>
                <c:pt idx="359">
                  <c:v>858.01807002921839</c:v>
                </c:pt>
                <c:pt idx="360">
                  <c:v>819.48917768747833</c:v>
                </c:pt>
                <c:pt idx="361">
                  <c:v>815.53002786290858</c:v>
                </c:pt>
                <c:pt idx="362">
                  <c:v>826.02664034288898</c:v>
                </c:pt>
                <c:pt idx="363">
                  <c:v>736.24806508831955</c:v>
                </c:pt>
                <c:pt idx="364">
                  <c:v>177.81858752476018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Outputs!$D$3</c:f>
              <c:strCache>
                <c:ptCount val="1"/>
                <c:pt idx="0">
                  <c:v>Mundoo flow (ML/day)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Outputs!$B$4:$B$368</c:f>
              <c:numCache>
                <c:formatCode>m/d/yyyy</c:formatCode>
                <c:ptCount val="365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  <c:pt idx="9">
                  <c:v>42926</c:v>
                </c:pt>
                <c:pt idx="10">
                  <c:v>42927</c:v>
                </c:pt>
                <c:pt idx="11">
                  <c:v>42928</c:v>
                </c:pt>
                <c:pt idx="12">
                  <c:v>42929</c:v>
                </c:pt>
                <c:pt idx="13">
                  <c:v>42930</c:v>
                </c:pt>
                <c:pt idx="14">
                  <c:v>42931</c:v>
                </c:pt>
                <c:pt idx="15">
                  <c:v>42932</c:v>
                </c:pt>
                <c:pt idx="16">
                  <c:v>42933</c:v>
                </c:pt>
                <c:pt idx="17">
                  <c:v>42934</c:v>
                </c:pt>
                <c:pt idx="18">
                  <c:v>42935</c:v>
                </c:pt>
                <c:pt idx="19">
                  <c:v>42936</c:v>
                </c:pt>
                <c:pt idx="20">
                  <c:v>42937</c:v>
                </c:pt>
                <c:pt idx="21">
                  <c:v>42938</c:v>
                </c:pt>
                <c:pt idx="22">
                  <c:v>42939</c:v>
                </c:pt>
                <c:pt idx="23">
                  <c:v>42940</c:v>
                </c:pt>
                <c:pt idx="24">
                  <c:v>42941</c:v>
                </c:pt>
                <c:pt idx="25">
                  <c:v>42942</c:v>
                </c:pt>
                <c:pt idx="26">
                  <c:v>42943</c:v>
                </c:pt>
                <c:pt idx="27">
                  <c:v>42944</c:v>
                </c:pt>
                <c:pt idx="28">
                  <c:v>42945</c:v>
                </c:pt>
                <c:pt idx="29">
                  <c:v>42946</c:v>
                </c:pt>
                <c:pt idx="30">
                  <c:v>42947</c:v>
                </c:pt>
                <c:pt idx="31">
                  <c:v>42948</c:v>
                </c:pt>
                <c:pt idx="32">
                  <c:v>42949</c:v>
                </c:pt>
                <c:pt idx="33">
                  <c:v>42950</c:v>
                </c:pt>
                <c:pt idx="34">
                  <c:v>42951</c:v>
                </c:pt>
                <c:pt idx="35">
                  <c:v>42952</c:v>
                </c:pt>
                <c:pt idx="36">
                  <c:v>42953</c:v>
                </c:pt>
                <c:pt idx="37">
                  <c:v>42954</c:v>
                </c:pt>
                <c:pt idx="38">
                  <c:v>42955</c:v>
                </c:pt>
                <c:pt idx="39">
                  <c:v>42956</c:v>
                </c:pt>
                <c:pt idx="40">
                  <c:v>42957</c:v>
                </c:pt>
                <c:pt idx="41">
                  <c:v>42958</c:v>
                </c:pt>
                <c:pt idx="42">
                  <c:v>42959</c:v>
                </c:pt>
                <c:pt idx="43">
                  <c:v>42960</c:v>
                </c:pt>
                <c:pt idx="44">
                  <c:v>42961</c:v>
                </c:pt>
                <c:pt idx="45">
                  <c:v>42962</c:v>
                </c:pt>
                <c:pt idx="46">
                  <c:v>42963</c:v>
                </c:pt>
                <c:pt idx="47">
                  <c:v>42964</c:v>
                </c:pt>
                <c:pt idx="48">
                  <c:v>42965</c:v>
                </c:pt>
                <c:pt idx="49">
                  <c:v>42966</c:v>
                </c:pt>
                <c:pt idx="50">
                  <c:v>42967</c:v>
                </c:pt>
                <c:pt idx="51">
                  <c:v>42968</c:v>
                </c:pt>
                <c:pt idx="52">
                  <c:v>42969</c:v>
                </c:pt>
                <c:pt idx="53">
                  <c:v>42970</c:v>
                </c:pt>
                <c:pt idx="54">
                  <c:v>42971</c:v>
                </c:pt>
                <c:pt idx="55">
                  <c:v>42972</c:v>
                </c:pt>
                <c:pt idx="56">
                  <c:v>42973</c:v>
                </c:pt>
                <c:pt idx="57">
                  <c:v>42974</c:v>
                </c:pt>
                <c:pt idx="58">
                  <c:v>42975</c:v>
                </c:pt>
                <c:pt idx="59">
                  <c:v>42976</c:v>
                </c:pt>
                <c:pt idx="60">
                  <c:v>42977</c:v>
                </c:pt>
                <c:pt idx="61">
                  <c:v>42978</c:v>
                </c:pt>
                <c:pt idx="62">
                  <c:v>42979</c:v>
                </c:pt>
                <c:pt idx="63">
                  <c:v>42980</c:v>
                </c:pt>
                <c:pt idx="64">
                  <c:v>42981</c:v>
                </c:pt>
                <c:pt idx="65">
                  <c:v>42982</c:v>
                </c:pt>
                <c:pt idx="66">
                  <c:v>42983</c:v>
                </c:pt>
                <c:pt idx="67">
                  <c:v>42984</c:v>
                </c:pt>
                <c:pt idx="68">
                  <c:v>42985</c:v>
                </c:pt>
                <c:pt idx="69">
                  <c:v>42986</c:v>
                </c:pt>
                <c:pt idx="70">
                  <c:v>42987</c:v>
                </c:pt>
                <c:pt idx="71">
                  <c:v>42988</c:v>
                </c:pt>
                <c:pt idx="72">
                  <c:v>42989</c:v>
                </c:pt>
                <c:pt idx="73">
                  <c:v>42990</c:v>
                </c:pt>
                <c:pt idx="74">
                  <c:v>42991</c:v>
                </c:pt>
                <c:pt idx="75">
                  <c:v>42992</c:v>
                </c:pt>
                <c:pt idx="76">
                  <c:v>42993</c:v>
                </c:pt>
                <c:pt idx="77">
                  <c:v>42994</c:v>
                </c:pt>
                <c:pt idx="78">
                  <c:v>42995</c:v>
                </c:pt>
                <c:pt idx="79">
                  <c:v>42996</c:v>
                </c:pt>
                <c:pt idx="80">
                  <c:v>42997</c:v>
                </c:pt>
                <c:pt idx="81">
                  <c:v>42998</c:v>
                </c:pt>
                <c:pt idx="82">
                  <c:v>42999</c:v>
                </c:pt>
                <c:pt idx="83">
                  <c:v>43000</c:v>
                </c:pt>
                <c:pt idx="84">
                  <c:v>43001</c:v>
                </c:pt>
                <c:pt idx="85">
                  <c:v>43002</c:v>
                </c:pt>
                <c:pt idx="86">
                  <c:v>43003</c:v>
                </c:pt>
                <c:pt idx="87">
                  <c:v>43004</c:v>
                </c:pt>
                <c:pt idx="88">
                  <c:v>43005</c:v>
                </c:pt>
                <c:pt idx="89">
                  <c:v>43006</c:v>
                </c:pt>
                <c:pt idx="90">
                  <c:v>43007</c:v>
                </c:pt>
                <c:pt idx="91">
                  <c:v>43008</c:v>
                </c:pt>
                <c:pt idx="92">
                  <c:v>43009</c:v>
                </c:pt>
                <c:pt idx="93">
                  <c:v>43010</c:v>
                </c:pt>
                <c:pt idx="94">
                  <c:v>43011</c:v>
                </c:pt>
                <c:pt idx="95">
                  <c:v>43012</c:v>
                </c:pt>
                <c:pt idx="96">
                  <c:v>43013</c:v>
                </c:pt>
                <c:pt idx="97">
                  <c:v>43014</c:v>
                </c:pt>
                <c:pt idx="98">
                  <c:v>43015</c:v>
                </c:pt>
                <c:pt idx="99">
                  <c:v>43016</c:v>
                </c:pt>
                <c:pt idx="100">
                  <c:v>43017</c:v>
                </c:pt>
                <c:pt idx="101">
                  <c:v>43018</c:v>
                </c:pt>
                <c:pt idx="102">
                  <c:v>43019</c:v>
                </c:pt>
                <c:pt idx="103">
                  <c:v>43020</c:v>
                </c:pt>
                <c:pt idx="104">
                  <c:v>43021</c:v>
                </c:pt>
                <c:pt idx="105">
                  <c:v>43022</c:v>
                </c:pt>
                <c:pt idx="106">
                  <c:v>43023</c:v>
                </c:pt>
                <c:pt idx="107">
                  <c:v>43024</c:v>
                </c:pt>
                <c:pt idx="108">
                  <c:v>43025</c:v>
                </c:pt>
                <c:pt idx="109">
                  <c:v>43026</c:v>
                </c:pt>
                <c:pt idx="110">
                  <c:v>43027</c:v>
                </c:pt>
                <c:pt idx="111">
                  <c:v>43028</c:v>
                </c:pt>
                <c:pt idx="112">
                  <c:v>43029</c:v>
                </c:pt>
                <c:pt idx="113">
                  <c:v>43030</c:v>
                </c:pt>
                <c:pt idx="114">
                  <c:v>43031</c:v>
                </c:pt>
                <c:pt idx="115">
                  <c:v>43032</c:v>
                </c:pt>
                <c:pt idx="116">
                  <c:v>43033</c:v>
                </c:pt>
                <c:pt idx="117">
                  <c:v>43034</c:v>
                </c:pt>
                <c:pt idx="118">
                  <c:v>43035</c:v>
                </c:pt>
                <c:pt idx="119">
                  <c:v>43036</c:v>
                </c:pt>
                <c:pt idx="120">
                  <c:v>43037</c:v>
                </c:pt>
                <c:pt idx="121">
                  <c:v>43038</c:v>
                </c:pt>
                <c:pt idx="122">
                  <c:v>43039</c:v>
                </c:pt>
                <c:pt idx="123">
                  <c:v>43040</c:v>
                </c:pt>
                <c:pt idx="124">
                  <c:v>43041</c:v>
                </c:pt>
                <c:pt idx="125">
                  <c:v>43042</c:v>
                </c:pt>
                <c:pt idx="126">
                  <c:v>43043</c:v>
                </c:pt>
                <c:pt idx="127">
                  <c:v>43044</c:v>
                </c:pt>
                <c:pt idx="128">
                  <c:v>43045</c:v>
                </c:pt>
                <c:pt idx="129">
                  <c:v>43046</c:v>
                </c:pt>
                <c:pt idx="130">
                  <c:v>43047</c:v>
                </c:pt>
                <c:pt idx="131">
                  <c:v>43048</c:v>
                </c:pt>
                <c:pt idx="132">
                  <c:v>43049</c:v>
                </c:pt>
                <c:pt idx="133">
                  <c:v>43050</c:v>
                </c:pt>
                <c:pt idx="134">
                  <c:v>43051</c:v>
                </c:pt>
                <c:pt idx="135">
                  <c:v>43052</c:v>
                </c:pt>
                <c:pt idx="136">
                  <c:v>43053</c:v>
                </c:pt>
                <c:pt idx="137">
                  <c:v>43054</c:v>
                </c:pt>
                <c:pt idx="138">
                  <c:v>43055</c:v>
                </c:pt>
                <c:pt idx="139">
                  <c:v>43056</c:v>
                </c:pt>
                <c:pt idx="140">
                  <c:v>43057</c:v>
                </c:pt>
                <c:pt idx="141">
                  <c:v>43058</c:v>
                </c:pt>
                <c:pt idx="142">
                  <c:v>43059</c:v>
                </c:pt>
                <c:pt idx="143">
                  <c:v>43060</c:v>
                </c:pt>
                <c:pt idx="144">
                  <c:v>43061</c:v>
                </c:pt>
                <c:pt idx="145">
                  <c:v>43062</c:v>
                </c:pt>
                <c:pt idx="146">
                  <c:v>43063</c:v>
                </c:pt>
                <c:pt idx="147">
                  <c:v>43064</c:v>
                </c:pt>
                <c:pt idx="148">
                  <c:v>43065</c:v>
                </c:pt>
                <c:pt idx="149">
                  <c:v>43066</c:v>
                </c:pt>
                <c:pt idx="150">
                  <c:v>43067</c:v>
                </c:pt>
                <c:pt idx="151">
                  <c:v>43068</c:v>
                </c:pt>
                <c:pt idx="152">
                  <c:v>43069</c:v>
                </c:pt>
                <c:pt idx="153">
                  <c:v>43070</c:v>
                </c:pt>
                <c:pt idx="154">
                  <c:v>43071</c:v>
                </c:pt>
                <c:pt idx="155">
                  <c:v>43072</c:v>
                </c:pt>
                <c:pt idx="156">
                  <c:v>43073</c:v>
                </c:pt>
                <c:pt idx="157">
                  <c:v>43074</c:v>
                </c:pt>
                <c:pt idx="158">
                  <c:v>43075</c:v>
                </c:pt>
                <c:pt idx="159">
                  <c:v>43076</c:v>
                </c:pt>
                <c:pt idx="160">
                  <c:v>43077</c:v>
                </c:pt>
                <c:pt idx="161">
                  <c:v>43078</c:v>
                </c:pt>
                <c:pt idx="162">
                  <c:v>43079</c:v>
                </c:pt>
                <c:pt idx="163">
                  <c:v>43080</c:v>
                </c:pt>
                <c:pt idx="164">
                  <c:v>43081</c:v>
                </c:pt>
                <c:pt idx="165">
                  <c:v>43082</c:v>
                </c:pt>
                <c:pt idx="166">
                  <c:v>43083</c:v>
                </c:pt>
                <c:pt idx="167">
                  <c:v>43084</c:v>
                </c:pt>
                <c:pt idx="168">
                  <c:v>43085</c:v>
                </c:pt>
                <c:pt idx="169">
                  <c:v>43086</c:v>
                </c:pt>
                <c:pt idx="170">
                  <c:v>43087</c:v>
                </c:pt>
                <c:pt idx="171">
                  <c:v>43088</c:v>
                </c:pt>
                <c:pt idx="172">
                  <c:v>43089</c:v>
                </c:pt>
                <c:pt idx="173">
                  <c:v>43090</c:v>
                </c:pt>
                <c:pt idx="174">
                  <c:v>43091</c:v>
                </c:pt>
                <c:pt idx="175">
                  <c:v>43092</c:v>
                </c:pt>
                <c:pt idx="176">
                  <c:v>43093</c:v>
                </c:pt>
                <c:pt idx="177">
                  <c:v>43094</c:v>
                </c:pt>
                <c:pt idx="178">
                  <c:v>43095</c:v>
                </c:pt>
                <c:pt idx="179">
                  <c:v>43096</c:v>
                </c:pt>
                <c:pt idx="180">
                  <c:v>43097</c:v>
                </c:pt>
                <c:pt idx="181">
                  <c:v>43098</c:v>
                </c:pt>
                <c:pt idx="182">
                  <c:v>43099</c:v>
                </c:pt>
                <c:pt idx="183">
                  <c:v>43100</c:v>
                </c:pt>
                <c:pt idx="184">
                  <c:v>43101</c:v>
                </c:pt>
                <c:pt idx="185">
                  <c:v>43102</c:v>
                </c:pt>
                <c:pt idx="186">
                  <c:v>43103</c:v>
                </c:pt>
                <c:pt idx="187">
                  <c:v>43104</c:v>
                </c:pt>
                <c:pt idx="188">
                  <c:v>43105</c:v>
                </c:pt>
                <c:pt idx="189">
                  <c:v>43106</c:v>
                </c:pt>
                <c:pt idx="190">
                  <c:v>43107</c:v>
                </c:pt>
                <c:pt idx="191">
                  <c:v>43108</c:v>
                </c:pt>
                <c:pt idx="192">
                  <c:v>43109</c:v>
                </c:pt>
                <c:pt idx="193">
                  <c:v>43110</c:v>
                </c:pt>
                <c:pt idx="194">
                  <c:v>43111</c:v>
                </c:pt>
                <c:pt idx="195">
                  <c:v>43112</c:v>
                </c:pt>
                <c:pt idx="196">
                  <c:v>43113</c:v>
                </c:pt>
                <c:pt idx="197">
                  <c:v>43114</c:v>
                </c:pt>
                <c:pt idx="198">
                  <c:v>43115</c:v>
                </c:pt>
                <c:pt idx="199">
                  <c:v>43116</c:v>
                </c:pt>
                <c:pt idx="200">
                  <c:v>43117</c:v>
                </c:pt>
                <c:pt idx="201">
                  <c:v>43118</c:v>
                </c:pt>
                <c:pt idx="202">
                  <c:v>43119</c:v>
                </c:pt>
                <c:pt idx="203">
                  <c:v>43120</c:v>
                </c:pt>
                <c:pt idx="204">
                  <c:v>43121</c:v>
                </c:pt>
                <c:pt idx="205">
                  <c:v>43122</c:v>
                </c:pt>
                <c:pt idx="206">
                  <c:v>43123</c:v>
                </c:pt>
                <c:pt idx="207">
                  <c:v>43124</c:v>
                </c:pt>
                <c:pt idx="208">
                  <c:v>43125</c:v>
                </c:pt>
                <c:pt idx="209">
                  <c:v>43126</c:v>
                </c:pt>
                <c:pt idx="210">
                  <c:v>43127</c:v>
                </c:pt>
                <c:pt idx="211">
                  <c:v>43128</c:v>
                </c:pt>
                <c:pt idx="212">
                  <c:v>43129</c:v>
                </c:pt>
                <c:pt idx="213">
                  <c:v>43130</c:v>
                </c:pt>
                <c:pt idx="214">
                  <c:v>43131</c:v>
                </c:pt>
                <c:pt idx="215">
                  <c:v>43132</c:v>
                </c:pt>
                <c:pt idx="216">
                  <c:v>43133</c:v>
                </c:pt>
                <c:pt idx="217">
                  <c:v>43134</c:v>
                </c:pt>
                <c:pt idx="218">
                  <c:v>43135</c:v>
                </c:pt>
                <c:pt idx="219">
                  <c:v>43136</c:v>
                </c:pt>
                <c:pt idx="220">
                  <c:v>43137</c:v>
                </c:pt>
                <c:pt idx="221">
                  <c:v>43138</c:v>
                </c:pt>
                <c:pt idx="222">
                  <c:v>43139</c:v>
                </c:pt>
                <c:pt idx="223">
                  <c:v>43140</c:v>
                </c:pt>
                <c:pt idx="224">
                  <c:v>43141</c:v>
                </c:pt>
                <c:pt idx="225">
                  <c:v>43142</c:v>
                </c:pt>
                <c:pt idx="226">
                  <c:v>43143</c:v>
                </c:pt>
                <c:pt idx="227">
                  <c:v>43144</c:v>
                </c:pt>
                <c:pt idx="228">
                  <c:v>43145</c:v>
                </c:pt>
                <c:pt idx="229">
                  <c:v>43146</c:v>
                </c:pt>
                <c:pt idx="230">
                  <c:v>43147</c:v>
                </c:pt>
                <c:pt idx="231">
                  <c:v>43148</c:v>
                </c:pt>
                <c:pt idx="232">
                  <c:v>43149</c:v>
                </c:pt>
                <c:pt idx="233">
                  <c:v>43150</c:v>
                </c:pt>
                <c:pt idx="234">
                  <c:v>43151</c:v>
                </c:pt>
                <c:pt idx="235">
                  <c:v>43152</c:v>
                </c:pt>
                <c:pt idx="236">
                  <c:v>43153</c:v>
                </c:pt>
                <c:pt idx="237">
                  <c:v>43154</c:v>
                </c:pt>
                <c:pt idx="238">
                  <c:v>43155</c:v>
                </c:pt>
                <c:pt idx="239">
                  <c:v>43156</c:v>
                </c:pt>
                <c:pt idx="240">
                  <c:v>43157</c:v>
                </c:pt>
                <c:pt idx="241">
                  <c:v>43158</c:v>
                </c:pt>
                <c:pt idx="242">
                  <c:v>43159</c:v>
                </c:pt>
                <c:pt idx="243">
                  <c:v>43160</c:v>
                </c:pt>
                <c:pt idx="244">
                  <c:v>43161</c:v>
                </c:pt>
                <c:pt idx="245">
                  <c:v>43162</c:v>
                </c:pt>
                <c:pt idx="246">
                  <c:v>43163</c:v>
                </c:pt>
                <c:pt idx="247">
                  <c:v>43164</c:v>
                </c:pt>
                <c:pt idx="248">
                  <c:v>43165</c:v>
                </c:pt>
                <c:pt idx="249">
                  <c:v>43166</c:v>
                </c:pt>
                <c:pt idx="250">
                  <c:v>43167</c:v>
                </c:pt>
                <c:pt idx="251">
                  <c:v>43168</c:v>
                </c:pt>
                <c:pt idx="252">
                  <c:v>43169</c:v>
                </c:pt>
                <c:pt idx="253">
                  <c:v>43170</c:v>
                </c:pt>
                <c:pt idx="254">
                  <c:v>43171</c:v>
                </c:pt>
                <c:pt idx="255">
                  <c:v>43172</c:v>
                </c:pt>
                <c:pt idx="256">
                  <c:v>43173</c:v>
                </c:pt>
                <c:pt idx="257">
                  <c:v>43174</c:v>
                </c:pt>
                <c:pt idx="258">
                  <c:v>43175</c:v>
                </c:pt>
                <c:pt idx="259">
                  <c:v>43176</c:v>
                </c:pt>
                <c:pt idx="260">
                  <c:v>43177</c:v>
                </c:pt>
                <c:pt idx="261">
                  <c:v>43178</c:v>
                </c:pt>
                <c:pt idx="262">
                  <c:v>43179</c:v>
                </c:pt>
                <c:pt idx="263">
                  <c:v>43180</c:v>
                </c:pt>
                <c:pt idx="264">
                  <c:v>43181</c:v>
                </c:pt>
                <c:pt idx="265">
                  <c:v>43182</c:v>
                </c:pt>
                <c:pt idx="266">
                  <c:v>43183</c:v>
                </c:pt>
                <c:pt idx="267">
                  <c:v>43184</c:v>
                </c:pt>
                <c:pt idx="268">
                  <c:v>43185</c:v>
                </c:pt>
                <c:pt idx="269">
                  <c:v>43186</c:v>
                </c:pt>
                <c:pt idx="270">
                  <c:v>43187</c:v>
                </c:pt>
                <c:pt idx="271">
                  <c:v>43188</c:v>
                </c:pt>
                <c:pt idx="272">
                  <c:v>43189</c:v>
                </c:pt>
                <c:pt idx="273">
                  <c:v>43190</c:v>
                </c:pt>
                <c:pt idx="274">
                  <c:v>43191</c:v>
                </c:pt>
                <c:pt idx="275">
                  <c:v>43192</c:v>
                </c:pt>
                <c:pt idx="276">
                  <c:v>43193</c:v>
                </c:pt>
                <c:pt idx="277">
                  <c:v>43194</c:v>
                </c:pt>
                <c:pt idx="278">
                  <c:v>43195</c:v>
                </c:pt>
                <c:pt idx="279">
                  <c:v>43196</c:v>
                </c:pt>
                <c:pt idx="280">
                  <c:v>43197</c:v>
                </c:pt>
                <c:pt idx="281">
                  <c:v>43198</c:v>
                </c:pt>
                <c:pt idx="282">
                  <c:v>43199</c:v>
                </c:pt>
                <c:pt idx="283">
                  <c:v>43200</c:v>
                </c:pt>
                <c:pt idx="284">
                  <c:v>43201</c:v>
                </c:pt>
                <c:pt idx="285">
                  <c:v>43202</c:v>
                </c:pt>
                <c:pt idx="286">
                  <c:v>43203</c:v>
                </c:pt>
                <c:pt idx="287">
                  <c:v>43204</c:v>
                </c:pt>
                <c:pt idx="288">
                  <c:v>43205</c:v>
                </c:pt>
                <c:pt idx="289">
                  <c:v>43206</c:v>
                </c:pt>
                <c:pt idx="290">
                  <c:v>43207</c:v>
                </c:pt>
                <c:pt idx="291">
                  <c:v>43208</c:v>
                </c:pt>
                <c:pt idx="292">
                  <c:v>43209</c:v>
                </c:pt>
                <c:pt idx="293">
                  <c:v>43210</c:v>
                </c:pt>
                <c:pt idx="294">
                  <c:v>43211</c:v>
                </c:pt>
                <c:pt idx="295">
                  <c:v>43212</c:v>
                </c:pt>
                <c:pt idx="296">
                  <c:v>43213</c:v>
                </c:pt>
                <c:pt idx="297">
                  <c:v>43214</c:v>
                </c:pt>
                <c:pt idx="298">
                  <c:v>43215</c:v>
                </c:pt>
                <c:pt idx="299">
                  <c:v>43216</c:v>
                </c:pt>
                <c:pt idx="300">
                  <c:v>43217</c:v>
                </c:pt>
                <c:pt idx="301">
                  <c:v>43218</c:v>
                </c:pt>
                <c:pt idx="302">
                  <c:v>43219</c:v>
                </c:pt>
                <c:pt idx="303">
                  <c:v>43220</c:v>
                </c:pt>
                <c:pt idx="304">
                  <c:v>43221</c:v>
                </c:pt>
                <c:pt idx="305">
                  <c:v>43222</c:v>
                </c:pt>
                <c:pt idx="306">
                  <c:v>43223</c:v>
                </c:pt>
                <c:pt idx="307">
                  <c:v>43224</c:v>
                </c:pt>
                <c:pt idx="308">
                  <c:v>43225</c:v>
                </c:pt>
                <c:pt idx="309">
                  <c:v>43226</c:v>
                </c:pt>
                <c:pt idx="310">
                  <c:v>43227</c:v>
                </c:pt>
                <c:pt idx="311">
                  <c:v>43228</c:v>
                </c:pt>
                <c:pt idx="312">
                  <c:v>43229</c:v>
                </c:pt>
                <c:pt idx="313">
                  <c:v>43230</c:v>
                </c:pt>
                <c:pt idx="314">
                  <c:v>43231</c:v>
                </c:pt>
                <c:pt idx="315">
                  <c:v>43232</c:v>
                </c:pt>
                <c:pt idx="316">
                  <c:v>43233</c:v>
                </c:pt>
                <c:pt idx="317">
                  <c:v>43234</c:v>
                </c:pt>
                <c:pt idx="318">
                  <c:v>43235</c:v>
                </c:pt>
                <c:pt idx="319">
                  <c:v>43236</c:v>
                </c:pt>
                <c:pt idx="320">
                  <c:v>43237</c:v>
                </c:pt>
                <c:pt idx="321">
                  <c:v>43238</c:v>
                </c:pt>
                <c:pt idx="322">
                  <c:v>43239</c:v>
                </c:pt>
                <c:pt idx="323">
                  <c:v>43240</c:v>
                </c:pt>
                <c:pt idx="324">
                  <c:v>43241</c:v>
                </c:pt>
                <c:pt idx="325">
                  <c:v>43242</c:v>
                </c:pt>
                <c:pt idx="326">
                  <c:v>43243</c:v>
                </c:pt>
                <c:pt idx="327">
                  <c:v>43244</c:v>
                </c:pt>
                <c:pt idx="328">
                  <c:v>43245</c:v>
                </c:pt>
                <c:pt idx="329">
                  <c:v>43246</c:v>
                </c:pt>
                <c:pt idx="330">
                  <c:v>43247</c:v>
                </c:pt>
                <c:pt idx="331">
                  <c:v>43248</c:v>
                </c:pt>
                <c:pt idx="332">
                  <c:v>43249</c:v>
                </c:pt>
                <c:pt idx="333">
                  <c:v>43250</c:v>
                </c:pt>
                <c:pt idx="334">
                  <c:v>43251</c:v>
                </c:pt>
                <c:pt idx="335">
                  <c:v>43252</c:v>
                </c:pt>
                <c:pt idx="336">
                  <c:v>43253</c:v>
                </c:pt>
                <c:pt idx="337">
                  <c:v>43254</c:v>
                </c:pt>
                <c:pt idx="338">
                  <c:v>43255</c:v>
                </c:pt>
                <c:pt idx="339">
                  <c:v>43256</c:v>
                </c:pt>
                <c:pt idx="340">
                  <c:v>43257</c:v>
                </c:pt>
                <c:pt idx="341">
                  <c:v>43258</c:v>
                </c:pt>
                <c:pt idx="342">
                  <c:v>43259</c:v>
                </c:pt>
                <c:pt idx="343">
                  <c:v>43260</c:v>
                </c:pt>
                <c:pt idx="344">
                  <c:v>43261</c:v>
                </c:pt>
                <c:pt idx="345">
                  <c:v>43262</c:v>
                </c:pt>
                <c:pt idx="346">
                  <c:v>43263</c:v>
                </c:pt>
                <c:pt idx="347">
                  <c:v>43264</c:v>
                </c:pt>
                <c:pt idx="348">
                  <c:v>43265</c:v>
                </c:pt>
                <c:pt idx="349">
                  <c:v>43266</c:v>
                </c:pt>
                <c:pt idx="350">
                  <c:v>43267</c:v>
                </c:pt>
                <c:pt idx="351">
                  <c:v>43268</c:v>
                </c:pt>
                <c:pt idx="352">
                  <c:v>43269</c:v>
                </c:pt>
                <c:pt idx="353">
                  <c:v>43270</c:v>
                </c:pt>
                <c:pt idx="354">
                  <c:v>43271</c:v>
                </c:pt>
                <c:pt idx="355">
                  <c:v>43272</c:v>
                </c:pt>
                <c:pt idx="356">
                  <c:v>43273</c:v>
                </c:pt>
                <c:pt idx="357">
                  <c:v>43274</c:v>
                </c:pt>
                <c:pt idx="358">
                  <c:v>43275</c:v>
                </c:pt>
                <c:pt idx="359">
                  <c:v>43276</c:v>
                </c:pt>
                <c:pt idx="360">
                  <c:v>43277</c:v>
                </c:pt>
                <c:pt idx="361">
                  <c:v>43278</c:v>
                </c:pt>
                <c:pt idx="362">
                  <c:v>43279</c:v>
                </c:pt>
                <c:pt idx="363">
                  <c:v>43280</c:v>
                </c:pt>
                <c:pt idx="364">
                  <c:v>43281</c:v>
                </c:pt>
              </c:numCache>
            </c:numRef>
          </c:cat>
          <c:val>
            <c:numRef>
              <c:f>Outputs!$D$4:$D$368</c:f>
              <c:numCache>
                <c:formatCode>0</c:formatCode>
                <c:ptCount val="365"/>
                <c:pt idx="0">
                  <c:v>143.48560191095882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21.692142633072287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105.66563521379945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56.394201694800444</c:v>
                </c:pt>
                <c:pt idx="26">
                  <c:v>0</c:v>
                </c:pt>
                <c:pt idx="27">
                  <c:v>144.92634905495822</c:v>
                </c:pt>
                <c:pt idx="28">
                  <c:v>175.68536050011366</c:v>
                </c:pt>
                <c:pt idx="29">
                  <c:v>0</c:v>
                </c:pt>
                <c:pt idx="30">
                  <c:v>0</c:v>
                </c:pt>
                <c:pt idx="31">
                  <c:v>372.25245172856927</c:v>
                </c:pt>
                <c:pt idx="32">
                  <c:v>226.16543993810214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167.65804978052364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25.257358308039159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142.36648229979571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1291.6892106730502</c:v>
                </c:pt>
                <c:pt idx="64">
                  <c:v>49.813805067599773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34.989651235589413</c:v>
                </c:pt>
                <c:pt idx="74">
                  <c:v>16.734723969489757</c:v>
                </c:pt>
                <c:pt idx="75">
                  <c:v>0</c:v>
                </c:pt>
                <c:pt idx="76">
                  <c:v>0</c:v>
                </c:pt>
                <c:pt idx="77">
                  <c:v>117.32978955154144</c:v>
                </c:pt>
                <c:pt idx="78">
                  <c:v>123.66440139048156</c:v>
                </c:pt>
                <c:pt idx="79">
                  <c:v>76.369803608072189</c:v>
                </c:pt>
                <c:pt idx="80">
                  <c:v>14.971651625216314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15.962278170688775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10.62005366932758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109.36091919147621</c:v>
                </c:pt>
                <c:pt idx="99">
                  <c:v>67.494217191098699</c:v>
                </c:pt>
                <c:pt idx="100">
                  <c:v>192.89466693596248</c:v>
                </c:pt>
                <c:pt idx="101">
                  <c:v>78.667553421677994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3.6836204985563237</c:v>
                </c:pt>
                <c:pt idx="106">
                  <c:v>25.856083007063923</c:v>
                </c:pt>
                <c:pt idx="107">
                  <c:v>10.499379198256301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139.92823188954375</c:v>
                </c:pt>
                <c:pt idx="115">
                  <c:v>139.57523001128024</c:v>
                </c:pt>
                <c:pt idx="116">
                  <c:v>60.928465692217685</c:v>
                </c:pt>
                <c:pt idx="117">
                  <c:v>143.80513082761118</c:v>
                </c:pt>
                <c:pt idx="118">
                  <c:v>31.221562815591874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47.878082221550578</c:v>
                </c:pt>
                <c:pt idx="163">
                  <c:v>2.6749854610617501</c:v>
                </c:pt>
                <c:pt idx="164">
                  <c:v>48.537815214109948</c:v>
                </c:pt>
                <c:pt idx="165">
                  <c:v>0</c:v>
                </c:pt>
                <c:pt idx="166">
                  <c:v>0</c:v>
                </c:pt>
                <c:pt idx="167">
                  <c:v>45.430508683280834</c:v>
                </c:pt>
                <c:pt idx="168">
                  <c:v>0</c:v>
                </c:pt>
                <c:pt idx="169">
                  <c:v>14.479923530731114</c:v>
                </c:pt>
                <c:pt idx="170">
                  <c:v>39.601043454883751</c:v>
                </c:pt>
                <c:pt idx="171">
                  <c:v>0</c:v>
                </c:pt>
                <c:pt idx="172">
                  <c:v>0</c:v>
                </c:pt>
                <c:pt idx="173">
                  <c:v>23.136208712159391</c:v>
                </c:pt>
                <c:pt idx="174">
                  <c:v>15.433966070774353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59.438238515012401</c:v>
                </c:pt>
                <c:pt idx="184">
                  <c:v>56.4456424155468</c:v>
                </c:pt>
                <c:pt idx="185">
                  <c:v>0</c:v>
                </c:pt>
                <c:pt idx="186">
                  <c:v>37.296681580171679</c:v>
                </c:pt>
                <c:pt idx="187">
                  <c:v>0</c:v>
                </c:pt>
                <c:pt idx="188">
                  <c:v>55.627175002443451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37.972787613518719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Outputs!$E$3</c:f>
              <c:strCache>
                <c:ptCount val="1"/>
                <c:pt idx="0">
                  <c:v>Bndcrk flow (ML/day)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Outputs!$B$4:$B$368</c:f>
              <c:numCache>
                <c:formatCode>m/d/yyyy</c:formatCode>
                <c:ptCount val="365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  <c:pt idx="9">
                  <c:v>42926</c:v>
                </c:pt>
                <c:pt idx="10">
                  <c:v>42927</c:v>
                </c:pt>
                <c:pt idx="11">
                  <c:v>42928</c:v>
                </c:pt>
                <c:pt idx="12">
                  <c:v>42929</c:v>
                </c:pt>
                <c:pt idx="13">
                  <c:v>42930</c:v>
                </c:pt>
                <c:pt idx="14">
                  <c:v>42931</c:v>
                </c:pt>
                <c:pt idx="15">
                  <c:v>42932</c:v>
                </c:pt>
                <c:pt idx="16">
                  <c:v>42933</c:v>
                </c:pt>
                <c:pt idx="17">
                  <c:v>42934</c:v>
                </c:pt>
                <c:pt idx="18">
                  <c:v>42935</c:v>
                </c:pt>
                <c:pt idx="19">
                  <c:v>42936</c:v>
                </c:pt>
                <c:pt idx="20">
                  <c:v>42937</c:v>
                </c:pt>
                <c:pt idx="21">
                  <c:v>42938</c:v>
                </c:pt>
                <c:pt idx="22">
                  <c:v>42939</c:v>
                </c:pt>
                <c:pt idx="23">
                  <c:v>42940</c:v>
                </c:pt>
                <c:pt idx="24">
                  <c:v>42941</c:v>
                </c:pt>
                <c:pt idx="25">
                  <c:v>42942</c:v>
                </c:pt>
                <c:pt idx="26">
                  <c:v>42943</c:v>
                </c:pt>
                <c:pt idx="27">
                  <c:v>42944</c:v>
                </c:pt>
                <c:pt idx="28">
                  <c:v>42945</c:v>
                </c:pt>
                <c:pt idx="29">
                  <c:v>42946</c:v>
                </c:pt>
                <c:pt idx="30">
                  <c:v>42947</c:v>
                </c:pt>
                <c:pt idx="31">
                  <c:v>42948</c:v>
                </c:pt>
                <c:pt idx="32">
                  <c:v>42949</c:v>
                </c:pt>
                <c:pt idx="33">
                  <c:v>42950</c:v>
                </c:pt>
                <c:pt idx="34">
                  <c:v>42951</c:v>
                </c:pt>
                <c:pt idx="35">
                  <c:v>42952</c:v>
                </c:pt>
                <c:pt idx="36">
                  <c:v>42953</c:v>
                </c:pt>
                <c:pt idx="37">
                  <c:v>42954</c:v>
                </c:pt>
                <c:pt idx="38">
                  <c:v>42955</c:v>
                </c:pt>
                <c:pt idx="39">
                  <c:v>42956</c:v>
                </c:pt>
                <c:pt idx="40">
                  <c:v>42957</c:v>
                </c:pt>
                <c:pt idx="41">
                  <c:v>42958</c:v>
                </c:pt>
                <c:pt idx="42">
                  <c:v>42959</c:v>
                </c:pt>
                <c:pt idx="43">
                  <c:v>42960</c:v>
                </c:pt>
                <c:pt idx="44">
                  <c:v>42961</c:v>
                </c:pt>
                <c:pt idx="45">
                  <c:v>42962</c:v>
                </c:pt>
                <c:pt idx="46">
                  <c:v>42963</c:v>
                </c:pt>
                <c:pt idx="47">
                  <c:v>42964</c:v>
                </c:pt>
                <c:pt idx="48">
                  <c:v>42965</c:v>
                </c:pt>
                <c:pt idx="49">
                  <c:v>42966</c:v>
                </c:pt>
                <c:pt idx="50">
                  <c:v>42967</c:v>
                </c:pt>
                <c:pt idx="51">
                  <c:v>42968</c:v>
                </c:pt>
                <c:pt idx="52">
                  <c:v>42969</c:v>
                </c:pt>
                <c:pt idx="53">
                  <c:v>42970</c:v>
                </c:pt>
                <c:pt idx="54">
                  <c:v>42971</c:v>
                </c:pt>
                <c:pt idx="55">
                  <c:v>42972</c:v>
                </c:pt>
                <c:pt idx="56">
                  <c:v>42973</c:v>
                </c:pt>
                <c:pt idx="57">
                  <c:v>42974</c:v>
                </c:pt>
                <c:pt idx="58">
                  <c:v>42975</c:v>
                </c:pt>
                <c:pt idx="59">
                  <c:v>42976</c:v>
                </c:pt>
                <c:pt idx="60">
                  <c:v>42977</c:v>
                </c:pt>
                <c:pt idx="61">
                  <c:v>42978</c:v>
                </c:pt>
                <c:pt idx="62">
                  <c:v>42979</c:v>
                </c:pt>
                <c:pt idx="63">
                  <c:v>42980</c:v>
                </c:pt>
                <c:pt idx="64">
                  <c:v>42981</c:v>
                </c:pt>
                <c:pt idx="65">
                  <c:v>42982</c:v>
                </c:pt>
                <c:pt idx="66">
                  <c:v>42983</c:v>
                </c:pt>
                <c:pt idx="67">
                  <c:v>42984</c:v>
                </c:pt>
                <c:pt idx="68">
                  <c:v>42985</c:v>
                </c:pt>
                <c:pt idx="69">
                  <c:v>42986</c:v>
                </c:pt>
                <c:pt idx="70">
                  <c:v>42987</c:v>
                </c:pt>
                <c:pt idx="71">
                  <c:v>42988</c:v>
                </c:pt>
                <c:pt idx="72">
                  <c:v>42989</c:v>
                </c:pt>
                <c:pt idx="73">
                  <c:v>42990</c:v>
                </c:pt>
                <c:pt idx="74">
                  <c:v>42991</c:v>
                </c:pt>
                <c:pt idx="75">
                  <c:v>42992</c:v>
                </c:pt>
                <c:pt idx="76">
                  <c:v>42993</c:v>
                </c:pt>
                <c:pt idx="77">
                  <c:v>42994</c:v>
                </c:pt>
                <c:pt idx="78">
                  <c:v>42995</c:v>
                </c:pt>
                <c:pt idx="79">
                  <c:v>42996</c:v>
                </c:pt>
                <c:pt idx="80">
                  <c:v>42997</c:v>
                </c:pt>
                <c:pt idx="81">
                  <c:v>42998</c:v>
                </c:pt>
                <c:pt idx="82">
                  <c:v>42999</c:v>
                </c:pt>
                <c:pt idx="83">
                  <c:v>43000</c:v>
                </c:pt>
                <c:pt idx="84">
                  <c:v>43001</c:v>
                </c:pt>
                <c:pt idx="85">
                  <c:v>43002</c:v>
                </c:pt>
                <c:pt idx="86">
                  <c:v>43003</c:v>
                </c:pt>
                <c:pt idx="87">
                  <c:v>43004</c:v>
                </c:pt>
                <c:pt idx="88">
                  <c:v>43005</c:v>
                </c:pt>
                <c:pt idx="89">
                  <c:v>43006</c:v>
                </c:pt>
                <c:pt idx="90">
                  <c:v>43007</c:v>
                </c:pt>
                <c:pt idx="91">
                  <c:v>43008</c:v>
                </c:pt>
                <c:pt idx="92">
                  <c:v>43009</c:v>
                </c:pt>
                <c:pt idx="93">
                  <c:v>43010</c:v>
                </c:pt>
                <c:pt idx="94">
                  <c:v>43011</c:v>
                </c:pt>
                <c:pt idx="95">
                  <c:v>43012</c:v>
                </c:pt>
                <c:pt idx="96">
                  <c:v>43013</c:v>
                </c:pt>
                <c:pt idx="97">
                  <c:v>43014</c:v>
                </c:pt>
                <c:pt idx="98">
                  <c:v>43015</c:v>
                </c:pt>
                <c:pt idx="99">
                  <c:v>43016</c:v>
                </c:pt>
                <c:pt idx="100">
                  <c:v>43017</c:v>
                </c:pt>
                <c:pt idx="101">
                  <c:v>43018</c:v>
                </c:pt>
                <c:pt idx="102">
                  <c:v>43019</c:v>
                </c:pt>
                <c:pt idx="103">
                  <c:v>43020</c:v>
                </c:pt>
                <c:pt idx="104">
                  <c:v>43021</c:v>
                </c:pt>
                <c:pt idx="105">
                  <c:v>43022</c:v>
                </c:pt>
                <c:pt idx="106">
                  <c:v>43023</c:v>
                </c:pt>
                <c:pt idx="107">
                  <c:v>43024</c:v>
                </c:pt>
                <c:pt idx="108">
                  <c:v>43025</c:v>
                </c:pt>
                <c:pt idx="109">
                  <c:v>43026</c:v>
                </c:pt>
                <c:pt idx="110">
                  <c:v>43027</c:v>
                </c:pt>
                <c:pt idx="111">
                  <c:v>43028</c:v>
                </c:pt>
                <c:pt idx="112">
                  <c:v>43029</c:v>
                </c:pt>
                <c:pt idx="113">
                  <c:v>43030</c:v>
                </c:pt>
                <c:pt idx="114">
                  <c:v>43031</c:v>
                </c:pt>
                <c:pt idx="115">
                  <c:v>43032</c:v>
                </c:pt>
                <c:pt idx="116">
                  <c:v>43033</c:v>
                </c:pt>
                <c:pt idx="117">
                  <c:v>43034</c:v>
                </c:pt>
                <c:pt idx="118">
                  <c:v>43035</c:v>
                </c:pt>
                <c:pt idx="119">
                  <c:v>43036</c:v>
                </c:pt>
                <c:pt idx="120">
                  <c:v>43037</c:v>
                </c:pt>
                <c:pt idx="121">
                  <c:v>43038</c:v>
                </c:pt>
                <c:pt idx="122">
                  <c:v>43039</c:v>
                </c:pt>
                <c:pt idx="123">
                  <c:v>43040</c:v>
                </c:pt>
                <c:pt idx="124">
                  <c:v>43041</c:v>
                </c:pt>
                <c:pt idx="125">
                  <c:v>43042</c:v>
                </c:pt>
                <c:pt idx="126">
                  <c:v>43043</c:v>
                </c:pt>
                <c:pt idx="127">
                  <c:v>43044</c:v>
                </c:pt>
                <c:pt idx="128">
                  <c:v>43045</c:v>
                </c:pt>
                <c:pt idx="129">
                  <c:v>43046</c:v>
                </c:pt>
                <c:pt idx="130">
                  <c:v>43047</c:v>
                </c:pt>
                <c:pt idx="131">
                  <c:v>43048</c:v>
                </c:pt>
                <c:pt idx="132">
                  <c:v>43049</c:v>
                </c:pt>
                <c:pt idx="133">
                  <c:v>43050</c:v>
                </c:pt>
                <c:pt idx="134">
                  <c:v>43051</c:v>
                </c:pt>
                <c:pt idx="135">
                  <c:v>43052</c:v>
                </c:pt>
                <c:pt idx="136">
                  <c:v>43053</c:v>
                </c:pt>
                <c:pt idx="137">
                  <c:v>43054</c:v>
                </c:pt>
                <c:pt idx="138">
                  <c:v>43055</c:v>
                </c:pt>
                <c:pt idx="139">
                  <c:v>43056</c:v>
                </c:pt>
                <c:pt idx="140">
                  <c:v>43057</c:v>
                </c:pt>
                <c:pt idx="141">
                  <c:v>43058</c:v>
                </c:pt>
                <c:pt idx="142">
                  <c:v>43059</c:v>
                </c:pt>
                <c:pt idx="143">
                  <c:v>43060</c:v>
                </c:pt>
                <c:pt idx="144">
                  <c:v>43061</c:v>
                </c:pt>
                <c:pt idx="145">
                  <c:v>43062</c:v>
                </c:pt>
                <c:pt idx="146">
                  <c:v>43063</c:v>
                </c:pt>
                <c:pt idx="147">
                  <c:v>43064</c:v>
                </c:pt>
                <c:pt idx="148">
                  <c:v>43065</c:v>
                </c:pt>
                <c:pt idx="149">
                  <c:v>43066</c:v>
                </c:pt>
                <c:pt idx="150">
                  <c:v>43067</c:v>
                </c:pt>
                <c:pt idx="151">
                  <c:v>43068</c:v>
                </c:pt>
                <c:pt idx="152">
                  <c:v>43069</c:v>
                </c:pt>
                <c:pt idx="153">
                  <c:v>43070</c:v>
                </c:pt>
                <c:pt idx="154">
                  <c:v>43071</c:v>
                </c:pt>
                <c:pt idx="155">
                  <c:v>43072</c:v>
                </c:pt>
                <c:pt idx="156">
                  <c:v>43073</c:v>
                </c:pt>
                <c:pt idx="157">
                  <c:v>43074</c:v>
                </c:pt>
                <c:pt idx="158">
                  <c:v>43075</c:v>
                </c:pt>
                <c:pt idx="159">
                  <c:v>43076</c:v>
                </c:pt>
                <c:pt idx="160">
                  <c:v>43077</c:v>
                </c:pt>
                <c:pt idx="161">
                  <c:v>43078</c:v>
                </c:pt>
                <c:pt idx="162">
                  <c:v>43079</c:v>
                </c:pt>
                <c:pt idx="163">
                  <c:v>43080</c:v>
                </c:pt>
                <c:pt idx="164">
                  <c:v>43081</c:v>
                </c:pt>
                <c:pt idx="165">
                  <c:v>43082</c:v>
                </c:pt>
                <c:pt idx="166">
                  <c:v>43083</c:v>
                </c:pt>
                <c:pt idx="167">
                  <c:v>43084</c:v>
                </c:pt>
                <c:pt idx="168">
                  <c:v>43085</c:v>
                </c:pt>
                <c:pt idx="169">
                  <c:v>43086</c:v>
                </c:pt>
                <c:pt idx="170">
                  <c:v>43087</c:v>
                </c:pt>
                <c:pt idx="171">
                  <c:v>43088</c:v>
                </c:pt>
                <c:pt idx="172">
                  <c:v>43089</c:v>
                </c:pt>
                <c:pt idx="173">
                  <c:v>43090</c:v>
                </c:pt>
                <c:pt idx="174">
                  <c:v>43091</c:v>
                </c:pt>
                <c:pt idx="175">
                  <c:v>43092</c:v>
                </c:pt>
                <c:pt idx="176">
                  <c:v>43093</c:v>
                </c:pt>
                <c:pt idx="177">
                  <c:v>43094</c:v>
                </c:pt>
                <c:pt idx="178">
                  <c:v>43095</c:v>
                </c:pt>
                <c:pt idx="179">
                  <c:v>43096</c:v>
                </c:pt>
                <c:pt idx="180">
                  <c:v>43097</c:v>
                </c:pt>
                <c:pt idx="181">
                  <c:v>43098</c:v>
                </c:pt>
                <c:pt idx="182">
                  <c:v>43099</c:v>
                </c:pt>
                <c:pt idx="183">
                  <c:v>43100</c:v>
                </c:pt>
                <c:pt idx="184">
                  <c:v>43101</c:v>
                </c:pt>
                <c:pt idx="185">
                  <c:v>43102</c:v>
                </c:pt>
                <c:pt idx="186">
                  <c:v>43103</c:v>
                </c:pt>
                <c:pt idx="187">
                  <c:v>43104</c:v>
                </c:pt>
                <c:pt idx="188">
                  <c:v>43105</c:v>
                </c:pt>
                <c:pt idx="189">
                  <c:v>43106</c:v>
                </c:pt>
                <c:pt idx="190">
                  <c:v>43107</c:v>
                </c:pt>
                <c:pt idx="191">
                  <c:v>43108</c:v>
                </c:pt>
                <c:pt idx="192">
                  <c:v>43109</c:v>
                </c:pt>
                <c:pt idx="193">
                  <c:v>43110</c:v>
                </c:pt>
                <c:pt idx="194">
                  <c:v>43111</c:v>
                </c:pt>
                <c:pt idx="195">
                  <c:v>43112</c:v>
                </c:pt>
                <c:pt idx="196">
                  <c:v>43113</c:v>
                </c:pt>
                <c:pt idx="197">
                  <c:v>43114</c:v>
                </c:pt>
                <c:pt idx="198">
                  <c:v>43115</c:v>
                </c:pt>
                <c:pt idx="199">
                  <c:v>43116</c:v>
                </c:pt>
                <c:pt idx="200">
                  <c:v>43117</c:v>
                </c:pt>
                <c:pt idx="201">
                  <c:v>43118</c:v>
                </c:pt>
                <c:pt idx="202">
                  <c:v>43119</c:v>
                </c:pt>
                <c:pt idx="203">
                  <c:v>43120</c:v>
                </c:pt>
                <c:pt idx="204">
                  <c:v>43121</c:v>
                </c:pt>
                <c:pt idx="205">
                  <c:v>43122</c:v>
                </c:pt>
                <c:pt idx="206">
                  <c:v>43123</c:v>
                </c:pt>
                <c:pt idx="207">
                  <c:v>43124</c:v>
                </c:pt>
                <c:pt idx="208">
                  <c:v>43125</c:v>
                </c:pt>
                <c:pt idx="209">
                  <c:v>43126</c:v>
                </c:pt>
                <c:pt idx="210">
                  <c:v>43127</c:v>
                </c:pt>
                <c:pt idx="211">
                  <c:v>43128</c:v>
                </c:pt>
                <c:pt idx="212">
                  <c:v>43129</c:v>
                </c:pt>
                <c:pt idx="213">
                  <c:v>43130</c:v>
                </c:pt>
                <c:pt idx="214">
                  <c:v>43131</c:v>
                </c:pt>
                <c:pt idx="215">
                  <c:v>43132</c:v>
                </c:pt>
                <c:pt idx="216">
                  <c:v>43133</c:v>
                </c:pt>
                <c:pt idx="217">
                  <c:v>43134</c:v>
                </c:pt>
                <c:pt idx="218">
                  <c:v>43135</c:v>
                </c:pt>
                <c:pt idx="219">
                  <c:v>43136</c:v>
                </c:pt>
                <c:pt idx="220">
                  <c:v>43137</c:v>
                </c:pt>
                <c:pt idx="221">
                  <c:v>43138</c:v>
                </c:pt>
                <c:pt idx="222">
                  <c:v>43139</c:v>
                </c:pt>
                <c:pt idx="223">
                  <c:v>43140</c:v>
                </c:pt>
                <c:pt idx="224">
                  <c:v>43141</c:v>
                </c:pt>
                <c:pt idx="225">
                  <c:v>43142</c:v>
                </c:pt>
                <c:pt idx="226">
                  <c:v>43143</c:v>
                </c:pt>
                <c:pt idx="227">
                  <c:v>43144</c:v>
                </c:pt>
                <c:pt idx="228">
                  <c:v>43145</c:v>
                </c:pt>
                <c:pt idx="229">
                  <c:v>43146</c:v>
                </c:pt>
                <c:pt idx="230">
                  <c:v>43147</c:v>
                </c:pt>
                <c:pt idx="231">
                  <c:v>43148</c:v>
                </c:pt>
                <c:pt idx="232">
                  <c:v>43149</c:v>
                </c:pt>
                <c:pt idx="233">
                  <c:v>43150</c:v>
                </c:pt>
                <c:pt idx="234">
                  <c:v>43151</c:v>
                </c:pt>
                <c:pt idx="235">
                  <c:v>43152</c:v>
                </c:pt>
                <c:pt idx="236">
                  <c:v>43153</c:v>
                </c:pt>
                <c:pt idx="237">
                  <c:v>43154</c:v>
                </c:pt>
                <c:pt idx="238">
                  <c:v>43155</c:v>
                </c:pt>
                <c:pt idx="239">
                  <c:v>43156</c:v>
                </c:pt>
                <c:pt idx="240">
                  <c:v>43157</c:v>
                </c:pt>
                <c:pt idx="241">
                  <c:v>43158</c:v>
                </c:pt>
                <c:pt idx="242">
                  <c:v>43159</c:v>
                </c:pt>
                <c:pt idx="243">
                  <c:v>43160</c:v>
                </c:pt>
                <c:pt idx="244">
                  <c:v>43161</c:v>
                </c:pt>
                <c:pt idx="245">
                  <c:v>43162</c:v>
                </c:pt>
                <c:pt idx="246">
                  <c:v>43163</c:v>
                </c:pt>
                <c:pt idx="247">
                  <c:v>43164</c:v>
                </c:pt>
                <c:pt idx="248">
                  <c:v>43165</c:v>
                </c:pt>
                <c:pt idx="249">
                  <c:v>43166</c:v>
                </c:pt>
                <c:pt idx="250">
                  <c:v>43167</c:v>
                </c:pt>
                <c:pt idx="251">
                  <c:v>43168</c:v>
                </c:pt>
                <c:pt idx="252">
                  <c:v>43169</c:v>
                </c:pt>
                <c:pt idx="253">
                  <c:v>43170</c:v>
                </c:pt>
                <c:pt idx="254">
                  <c:v>43171</c:v>
                </c:pt>
                <c:pt idx="255">
                  <c:v>43172</c:v>
                </c:pt>
                <c:pt idx="256">
                  <c:v>43173</c:v>
                </c:pt>
                <c:pt idx="257">
                  <c:v>43174</c:v>
                </c:pt>
                <c:pt idx="258">
                  <c:v>43175</c:v>
                </c:pt>
                <c:pt idx="259">
                  <c:v>43176</c:v>
                </c:pt>
                <c:pt idx="260">
                  <c:v>43177</c:v>
                </c:pt>
                <c:pt idx="261">
                  <c:v>43178</c:v>
                </c:pt>
                <c:pt idx="262">
                  <c:v>43179</c:v>
                </c:pt>
                <c:pt idx="263">
                  <c:v>43180</c:v>
                </c:pt>
                <c:pt idx="264">
                  <c:v>43181</c:v>
                </c:pt>
                <c:pt idx="265">
                  <c:v>43182</c:v>
                </c:pt>
                <c:pt idx="266">
                  <c:v>43183</c:v>
                </c:pt>
                <c:pt idx="267">
                  <c:v>43184</c:v>
                </c:pt>
                <c:pt idx="268">
                  <c:v>43185</c:v>
                </c:pt>
                <c:pt idx="269">
                  <c:v>43186</c:v>
                </c:pt>
                <c:pt idx="270">
                  <c:v>43187</c:v>
                </c:pt>
                <c:pt idx="271">
                  <c:v>43188</c:v>
                </c:pt>
                <c:pt idx="272">
                  <c:v>43189</c:v>
                </c:pt>
                <c:pt idx="273">
                  <c:v>43190</c:v>
                </c:pt>
                <c:pt idx="274">
                  <c:v>43191</c:v>
                </c:pt>
                <c:pt idx="275">
                  <c:v>43192</c:v>
                </c:pt>
                <c:pt idx="276">
                  <c:v>43193</c:v>
                </c:pt>
                <c:pt idx="277">
                  <c:v>43194</c:v>
                </c:pt>
                <c:pt idx="278">
                  <c:v>43195</c:v>
                </c:pt>
                <c:pt idx="279">
                  <c:v>43196</c:v>
                </c:pt>
                <c:pt idx="280">
                  <c:v>43197</c:v>
                </c:pt>
                <c:pt idx="281">
                  <c:v>43198</c:v>
                </c:pt>
                <c:pt idx="282">
                  <c:v>43199</c:v>
                </c:pt>
                <c:pt idx="283">
                  <c:v>43200</c:v>
                </c:pt>
                <c:pt idx="284">
                  <c:v>43201</c:v>
                </c:pt>
                <c:pt idx="285">
                  <c:v>43202</c:v>
                </c:pt>
                <c:pt idx="286">
                  <c:v>43203</c:v>
                </c:pt>
                <c:pt idx="287">
                  <c:v>43204</c:v>
                </c:pt>
                <c:pt idx="288">
                  <c:v>43205</c:v>
                </c:pt>
                <c:pt idx="289">
                  <c:v>43206</c:v>
                </c:pt>
                <c:pt idx="290">
                  <c:v>43207</c:v>
                </c:pt>
                <c:pt idx="291">
                  <c:v>43208</c:v>
                </c:pt>
                <c:pt idx="292">
                  <c:v>43209</c:v>
                </c:pt>
                <c:pt idx="293">
                  <c:v>43210</c:v>
                </c:pt>
                <c:pt idx="294">
                  <c:v>43211</c:v>
                </c:pt>
                <c:pt idx="295">
                  <c:v>43212</c:v>
                </c:pt>
                <c:pt idx="296">
                  <c:v>43213</c:v>
                </c:pt>
                <c:pt idx="297">
                  <c:v>43214</c:v>
                </c:pt>
                <c:pt idx="298">
                  <c:v>43215</c:v>
                </c:pt>
                <c:pt idx="299">
                  <c:v>43216</c:v>
                </c:pt>
                <c:pt idx="300">
                  <c:v>43217</c:v>
                </c:pt>
                <c:pt idx="301">
                  <c:v>43218</c:v>
                </c:pt>
                <c:pt idx="302">
                  <c:v>43219</c:v>
                </c:pt>
                <c:pt idx="303">
                  <c:v>43220</c:v>
                </c:pt>
                <c:pt idx="304">
                  <c:v>43221</c:v>
                </c:pt>
                <c:pt idx="305">
                  <c:v>43222</c:v>
                </c:pt>
                <c:pt idx="306">
                  <c:v>43223</c:v>
                </c:pt>
                <c:pt idx="307">
                  <c:v>43224</c:v>
                </c:pt>
                <c:pt idx="308">
                  <c:v>43225</c:v>
                </c:pt>
                <c:pt idx="309">
                  <c:v>43226</c:v>
                </c:pt>
                <c:pt idx="310">
                  <c:v>43227</c:v>
                </c:pt>
                <c:pt idx="311">
                  <c:v>43228</c:v>
                </c:pt>
                <c:pt idx="312">
                  <c:v>43229</c:v>
                </c:pt>
                <c:pt idx="313">
                  <c:v>43230</c:v>
                </c:pt>
                <c:pt idx="314">
                  <c:v>43231</c:v>
                </c:pt>
                <c:pt idx="315">
                  <c:v>43232</c:v>
                </c:pt>
                <c:pt idx="316">
                  <c:v>43233</c:v>
                </c:pt>
                <c:pt idx="317">
                  <c:v>43234</c:v>
                </c:pt>
                <c:pt idx="318">
                  <c:v>43235</c:v>
                </c:pt>
                <c:pt idx="319">
                  <c:v>43236</c:v>
                </c:pt>
                <c:pt idx="320">
                  <c:v>43237</c:v>
                </c:pt>
                <c:pt idx="321">
                  <c:v>43238</c:v>
                </c:pt>
                <c:pt idx="322">
                  <c:v>43239</c:v>
                </c:pt>
                <c:pt idx="323">
                  <c:v>43240</c:v>
                </c:pt>
                <c:pt idx="324">
                  <c:v>43241</c:v>
                </c:pt>
                <c:pt idx="325">
                  <c:v>43242</c:v>
                </c:pt>
                <c:pt idx="326">
                  <c:v>43243</c:v>
                </c:pt>
                <c:pt idx="327">
                  <c:v>43244</c:v>
                </c:pt>
                <c:pt idx="328">
                  <c:v>43245</c:v>
                </c:pt>
                <c:pt idx="329">
                  <c:v>43246</c:v>
                </c:pt>
                <c:pt idx="330">
                  <c:v>43247</c:v>
                </c:pt>
                <c:pt idx="331">
                  <c:v>43248</c:v>
                </c:pt>
                <c:pt idx="332">
                  <c:v>43249</c:v>
                </c:pt>
                <c:pt idx="333">
                  <c:v>43250</c:v>
                </c:pt>
                <c:pt idx="334">
                  <c:v>43251</c:v>
                </c:pt>
                <c:pt idx="335">
                  <c:v>43252</c:v>
                </c:pt>
                <c:pt idx="336">
                  <c:v>43253</c:v>
                </c:pt>
                <c:pt idx="337">
                  <c:v>43254</c:v>
                </c:pt>
                <c:pt idx="338">
                  <c:v>43255</c:v>
                </c:pt>
                <c:pt idx="339">
                  <c:v>43256</c:v>
                </c:pt>
                <c:pt idx="340">
                  <c:v>43257</c:v>
                </c:pt>
                <c:pt idx="341">
                  <c:v>43258</c:v>
                </c:pt>
                <c:pt idx="342">
                  <c:v>43259</c:v>
                </c:pt>
                <c:pt idx="343">
                  <c:v>43260</c:v>
                </c:pt>
                <c:pt idx="344">
                  <c:v>43261</c:v>
                </c:pt>
                <c:pt idx="345">
                  <c:v>43262</c:v>
                </c:pt>
                <c:pt idx="346">
                  <c:v>43263</c:v>
                </c:pt>
                <c:pt idx="347">
                  <c:v>43264</c:v>
                </c:pt>
                <c:pt idx="348">
                  <c:v>43265</c:v>
                </c:pt>
                <c:pt idx="349">
                  <c:v>43266</c:v>
                </c:pt>
                <c:pt idx="350">
                  <c:v>43267</c:v>
                </c:pt>
                <c:pt idx="351">
                  <c:v>43268</c:v>
                </c:pt>
                <c:pt idx="352">
                  <c:v>43269</c:v>
                </c:pt>
                <c:pt idx="353">
                  <c:v>43270</c:v>
                </c:pt>
                <c:pt idx="354">
                  <c:v>43271</c:v>
                </c:pt>
                <c:pt idx="355">
                  <c:v>43272</c:v>
                </c:pt>
                <c:pt idx="356">
                  <c:v>43273</c:v>
                </c:pt>
                <c:pt idx="357">
                  <c:v>43274</c:v>
                </c:pt>
                <c:pt idx="358">
                  <c:v>43275</c:v>
                </c:pt>
                <c:pt idx="359">
                  <c:v>43276</c:v>
                </c:pt>
                <c:pt idx="360">
                  <c:v>43277</c:v>
                </c:pt>
                <c:pt idx="361">
                  <c:v>43278</c:v>
                </c:pt>
                <c:pt idx="362">
                  <c:v>43279</c:v>
                </c:pt>
                <c:pt idx="363">
                  <c:v>43280</c:v>
                </c:pt>
                <c:pt idx="364">
                  <c:v>43281</c:v>
                </c:pt>
              </c:numCache>
            </c:numRef>
          </c:cat>
          <c:val>
            <c:numRef>
              <c:f>Outputs!$E$4:$E$368</c:f>
              <c:numCache>
                <c:formatCode>0</c:formatCode>
                <c:ptCount val="365"/>
                <c:pt idx="0">
                  <c:v>691.12337290036101</c:v>
                </c:pt>
                <c:pt idx="1">
                  <c:v>681.60256248633073</c:v>
                </c:pt>
                <c:pt idx="2">
                  <c:v>233.84766306799759</c:v>
                </c:pt>
                <c:pt idx="3">
                  <c:v>54.739543046936525</c:v>
                </c:pt>
                <c:pt idx="4">
                  <c:v>416.8347389819271</c:v>
                </c:pt>
                <c:pt idx="5">
                  <c:v>555.33214156110751</c:v>
                </c:pt>
                <c:pt idx="6">
                  <c:v>114.51204567147558</c:v>
                </c:pt>
                <c:pt idx="7">
                  <c:v>154.61254981746552</c:v>
                </c:pt>
                <c:pt idx="8">
                  <c:v>0</c:v>
                </c:pt>
                <c:pt idx="9">
                  <c:v>0</c:v>
                </c:pt>
                <c:pt idx="10">
                  <c:v>409.99077770967085</c:v>
                </c:pt>
                <c:pt idx="11">
                  <c:v>731.87665944746823</c:v>
                </c:pt>
                <c:pt idx="12">
                  <c:v>602.72380807646243</c:v>
                </c:pt>
                <c:pt idx="13">
                  <c:v>324.77217642201947</c:v>
                </c:pt>
                <c:pt idx="14">
                  <c:v>491.01953915615906</c:v>
                </c:pt>
                <c:pt idx="15">
                  <c:v>586.35314098572212</c:v>
                </c:pt>
                <c:pt idx="16">
                  <c:v>193.89149978744527</c:v>
                </c:pt>
                <c:pt idx="17">
                  <c:v>0</c:v>
                </c:pt>
                <c:pt idx="18">
                  <c:v>28.788341313224858</c:v>
                </c:pt>
                <c:pt idx="19">
                  <c:v>221.17786828511257</c:v>
                </c:pt>
                <c:pt idx="20">
                  <c:v>483.70507101767407</c:v>
                </c:pt>
                <c:pt idx="21">
                  <c:v>611.18685951531415</c:v>
                </c:pt>
                <c:pt idx="22">
                  <c:v>361.22149978047338</c:v>
                </c:pt>
                <c:pt idx="23">
                  <c:v>549.1406074455067</c:v>
                </c:pt>
                <c:pt idx="24">
                  <c:v>436.192123579829</c:v>
                </c:pt>
                <c:pt idx="25">
                  <c:v>528.67892680800105</c:v>
                </c:pt>
                <c:pt idx="26">
                  <c:v>611.51677768434399</c:v>
                </c:pt>
                <c:pt idx="27">
                  <c:v>647.25407689158294</c:v>
                </c:pt>
                <c:pt idx="28">
                  <c:v>611.37001690465377</c:v>
                </c:pt>
                <c:pt idx="29">
                  <c:v>333.15601701520319</c:v>
                </c:pt>
                <c:pt idx="30">
                  <c:v>430.248986546168</c:v>
                </c:pt>
                <c:pt idx="31">
                  <c:v>632.6564730908907</c:v>
                </c:pt>
                <c:pt idx="32">
                  <c:v>705.98565837955016</c:v>
                </c:pt>
                <c:pt idx="33">
                  <c:v>577.95470219657705</c:v>
                </c:pt>
                <c:pt idx="34">
                  <c:v>410.09076036103602</c:v>
                </c:pt>
                <c:pt idx="35">
                  <c:v>145.84878443722229</c:v>
                </c:pt>
                <c:pt idx="36">
                  <c:v>0</c:v>
                </c:pt>
                <c:pt idx="37">
                  <c:v>0</c:v>
                </c:pt>
                <c:pt idx="38">
                  <c:v>204.31885676021912</c:v>
                </c:pt>
                <c:pt idx="39">
                  <c:v>514.96090611418231</c:v>
                </c:pt>
                <c:pt idx="40">
                  <c:v>374.98125348081106</c:v>
                </c:pt>
                <c:pt idx="41">
                  <c:v>150.76224179122161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413.23037158484954</c:v>
                </c:pt>
                <c:pt idx="53">
                  <c:v>601.56576493794853</c:v>
                </c:pt>
                <c:pt idx="54">
                  <c:v>645.39686605030556</c:v>
                </c:pt>
                <c:pt idx="55">
                  <c:v>716.89192645910759</c:v>
                </c:pt>
                <c:pt idx="56">
                  <c:v>685.03776928754075</c:v>
                </c:pt>
                <c:pt idx="57">
                  <c:v>652.99864564054315</c:v>
                </c:pt>
                <c:pt idx="58">
                  <c:v>727.10264356515654</c:v>
                </c:pt>
                <c:pt idx="59">
                  <c:v>721.34973890014612</c:v>
                </c:pt>
                <c:pt idx="60">
                  <c:v>760.66146380418445</c:v>
                </c:pt>
                <c:pt idx="61">
                  <c:v>860.25045181513894</c:v>
                </c:pt>
                <c:pt idx="62">
                  <c:v>685.93822155236796</c:v>
                </c:pt>
                <c:pt idx="63">
                  <c:v>214.76244630246757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452.04224306851995</c:v>
                </c:pt>
                <c:pt idx="71">
                  <c:v>714.25912892782435</c:v>
                </c:pt>
                <c:pt idx="72">
                  <c:v>663.46197597868991</c:v>
                </c:pt>
                <c:pt idx="73">
                  <c:v>590.52757213788186</c:v>
                </c:pt>
                <c:pt idx="74">
                  <c:v>12.722171017413189</c:v>
                </c:pt>
                <c:pt idx="75">
                  <c:v>376.18040623604708</c:v>
                </c:pt>
                <c:pt idx="76">
                  <c:v>563.98734328966623</c:v>
                </c:pt>
                <c:pt idx="77">
                  <c:v>627.81786162487492</c:v>
                </c:pt>
                <c:pt idx="78">
                  <c:v>766.51376040488879</c:v>
                </c:pt>
                <c:pt idx="79">
                  <c:v>512.44470477119762</c:v>
                </c:pt>
                <c:pt idx="80">
                  <c:v>545.62761510898076</c:v>
                </c:pt>
                <c:pt idx="81">
                  <c:v>675.69591622027031</c:v>
                </c:pt>
                <c:pt idx="82">
                  <c:v>621.11498173620998</c:v>
                </c:pt>
                <c:pt idx="83">
                  <c:v>666.0719755379306</c:v>
                </c:pt>
                <c:pt idx="84">
                  <c:v>438.78414989841446</c:v>
                </c:pt>
                <c:pt idx="85">
                  <c:v>63.248507857622613</c:v>
                </c:pt>
                <c:pt idx="86">
                  <c:v>390.10610769797876</c:v>
                </c:pt>
                <c:pt idx="87">
                  <c:v>660.84358492727085</c:v>
                </c:pt>
                <c:pt idx="88">
                  <c:v>568.99246621545205</c:v>
                </c:pt>
                <c:pt idx="89">
                  <c:v>425.42910665139954</c:v>
                </c:pt>
                <c:pt idx="90">
                  <c:v>476.86342243686664</c:v>
                </c:pt>
                <c:pt idx="91">
                  <c:v>455.08072414326961</c:v>
                </c:pt>
                <c:pt idx="92">
                  <c:v>637.55695076965867</c:v>
                </c:pt>
                <c:pt idx="93">
                  <c:v>708.55770306157535</c:v>
                </c:pt>
                <c:pt idx="94">
                  <c:v>738.03356336946513</c:v>
                </c:pt>
                <c:pt idx="95">
                  <c:v>760.81564047605605</c:v>
                </c:pt>
                <c:pt idx="96">
                  <c:v>585.42226077462362</c:v>
                </c:pt>
                <c:pt idx="97">
                  <c:v>789.05579649795573</c:v>
                </c:pt>
                <c:pt idx="98">
                  <c:v>909.11128039920038</c:v>
                </c:pt>
                <c:pt idx="99">
                  <c:v>705.44697763129216</c:v>
                </c:pt>
                <c:pt idx="100">
                  <c:v>653.32968330489348</c:v>
                </c:pt>
                <c:pt idx="101">
                  <c:v>770.67343347561768</c:v>
                </c:pt>
                <c:pt idx="102">
                  <c:v>644.99438386250563</c:v>
                </c:pt>
                <c:pt idx="103">
                  <c:v>555.77406893777334</c:v>
                </c:pt>
                <c:pt idx="104">
                  <c:v>646.84439349010029</c:v>
                </c:pt>
                <c:pt idx="105">
                  <c:v>743.8965480842885</c:v>
                </c:pt>
                <c:pt idx="106">
                  <c:v>809.17504170832353</c:v>
                </c:pt>
                <c:pt idx="107">
                  <c:v>859.50501485395898</c:v>
                </c:pt>
                <c:pt idx="108">
                  <c:v>879.56773226130804</c:v>
                </c:pt>
                <c:pt idx="109">
                  <c:v>843.15749164323813</c:v>
                </c:pt>
                <c:pt idx="110">
                  <c:v>636.20581001242545</c:v>
                </c:pt>
                <c:pt idx="111">
                  <c:v>683.27034419630456</c:v>
                </c:pt>
                <c:pt idx="112">
                  <c:v>722.28028406412045</c:v>
                </c:pt>
                <c:pt idx="113">
                  <c:v>718.13412139273828</c:v>
                </c:pt>
                <c:pt idx="114">
                  <c:v>792.07629184186032</c:v>
                </c:pt>
                <c:pt idx="115">
                  <c:v>823.1361938462851</c:v>
                </c:pt>
                <c:pt idx="116">
                  <c:v>729.64031379554501</c:v>
                </c:pt>
                <c:pt idx="117">
                  <c:v>680.27733578375341</c:v>
                </c:pt>
                <c:pt idx="118">
                  <c:v>773.96305519052407</c:v>
                </c:pt>
                <c:pt idx="119">
                  <c:v>626.4534384783725</c:v>
                </c:pt>
                <c:pt idx="120">
                  <c:v>253.34813521796261</c:v>
                </c:pt>
                <c:pt idx="121">
                  <c:v>0</c:v>
                </c:pt>
                <c:pt idx="122">
                  <c:v>486.50425046085871</c:v>
                </c:pt>
                <c:pt idx="123">
                  <c:v>269.37448117114167</c:v>
                </c:pt>
                <c:pt idx="124">
                  <c:v>287.34162315315791</c:v>
                </c:pt>
                <c:pt idx="125">
                  <c:v>285.87628588093514</c:v>
                </c:pt>
                <c:pt idx="126">
                  <c:v>336.75905530143319</c:v>
                </c:pt>
                <c:pt idx="127">
                  <c:v>340.59253663078408</c:v>
                </c:pt>
                <c:pt idx="128">
                  <c:v>312.72895586408617</c:v>
                </c:pt>
                <c:pt idx="129">
                  <c:v>313.30620564478602</c:v>
                </c:pt>
                <c:pt idx="130">
                  <c:v>335.01209161363028</c:v>
                </c:pt>
                <c:pt idx="131">
                  <c:v>338.50602506905324</c:v>
                </c:pt>
                <c:pt idx="132">
                  <c:v>340.40925687087577</c:v>
                </c:pt>
                <c:pt idx="133">
                  <c:v>332.90396250331469</c:v>
                </c:pt>
                <c:pt idx="134">
                  <c:v>329.55116194821704</c:v>
                </c:pt>
                <c:pt idx="135">
                  <c:v>329.14035785815219</c:v>
                </c:pt>
                <c:pt idx="136">
                  <c:v>321.8667897844756</c:v>
                </c:pt>
                <c:pt idx="137">
                  <c:v>241.09252085127738</c:v>
                </c:pt>
                <c:pt idx="138">
                  <c:v>234.03207812613596</c:v>
                </c:pt>
                <c:pt idx="139">
                  <c:v>279.96110938166362</c:v>
                </c:pt>
                <c:pt idx="140">
                  <c:v>338.06515647179208</c:v>
                </c:pt>
                <c:pt idx="141">
                  <c:v>365.27186702726777</c:v>
                </c:pt>
                <c:pt idx="142">
                  <c:v>386.78261672945644</c:v>
                </c:pt>
                <c:pt idx="143">
                  <c:v>381.18738369586259</c:v>
                </c:pt>
                <c:pt idx="144">
                  <c:v>354.08072355996342</c:v>
                </c:pt>
                <c:pt idx="145">
                  <c:v>326.69142209635908</c:v>
                </c:pt>
                <c:pt idx="146">
                  <c:v>312.96478246134467</c:v>
                </c:pt>
                <c:pt idx="147">
                  <c:v>313.14906621056934</c:v>
                </c:pt>
                <c:pt idx="148">
                  <c:v>317.23557575103314</c:v>
                </c:pt>
                <c:pt idx="149">
                  <c:v>350.69493894874938</c:v>
                </c:pt>
                <c:pt idx="150">
                  <c:v>376.01818064948026</c:v>
                </c:pt>
                <c:pt idx="151">
                  <c:v>389.0609527287167</c:v>
                </c:pt>
                <c:pt idx="152">
                  <c:v>337.55078291201983</c:v>
                </c:pt>
                <c:pt idx="153">
                  <c:v>462.84648716935135</c:v>
                </c:pt>
                <c:pt idx="154">
                  <c:v>437.55314105062195</c:v>
                </c:pt>
                <c:pt idx="155">
                  <c:v>497.27014521370762</c:v>
                </c:pt>
                <c:pt idx="156">
                  <c:v>540.58565066758342</c:v>
                </c:pt>
                <c:pt idx="157">
                  <c:v>566.26712889535054</c:v>
                </c:pt>
                <c:pt idx="158">
                  <c:v>550.75743819514253</c:v>
                </c:pt>
                <c:pt idx="159">
                  <c:v>520.97099387559922</c:v>
                </c:pt>
                <c:pt idx="160">
                  <c:v>508.43011485141432</c:v>
                </c:pt>
                <c:pt idx="161">
                  <c:v>537.18693989249414</c:v>
                </c:pt>
                <c:pt idx="162">
                  <c:v>579.7872538959283</c:v>
                </c:pt>
                <c:pt idx="163">
                  <c:v>590.07030096176607</c:v>
                </c:pt>
                <c:pt idx="164">
                  <c:v>616.77240263060958</c:v>
                </c:pt>
                <c:pt idx="165">
                  <c:v>581.23706714965272</c:v>
                </c:pt>
                <c:pt idx="166">
                  <c:v>492.16677764119675</c:v>
                </c:pt>
                <c:pt idx="167">
                  <c:v>524.07892241102456</c:v>
                </c:pt>
                <c:pt idx="168">
                  <c:v>506.21487832997684</c:v>
                </c:pt>
                <c:pt idx="169">
                  <c:v>554.60352668507119</c:v>
                </c:pt>
                <c:pt idx="170">
                  <c:v>570.84691318031264</c:v>
                </c:pt>
                <c:pt idx="171">
                  <c:v>410.10552516968187</c:v>
                </c:pt>
                <c:pt idx="172">
                  <c:v>188.47348117830265</c:v>
                </c:pt>
                <c:pt idx="173">
                  <c:v>386.16677237236757</c:v>
                </c:pt>
                <c:pt idx="174">
                  <c:v>483.37095707409804</c:v>
                </c:pt>
                <c:pt idx="175">
                  <c:v>483.20602714919437</c:v>
                </c:pt>
                <c:pt idx="176">
                  <c:v>441.32609931372906</c:v>
                </c:pt>
                <c:pt idx="177">
                  <c:v>550.42740768553642</c:v>
                </c:pt>
                <c:pt idx="178">
                  <c:v>579.11578500004487</c:v>
                </c:pt>
                <c:pt idx="179">
                  <c:v>560.53642436086193</c:v>
                </c:pt>
                <c:pt idx="180">
                  <c:v>526.20185900978481</c:v>
                </c:pt>
                <c:pt idx="181">
                  <c:v>507.99814387867036</c:v>
                </c:pt>
                <c:pt idx="182">
                  <c:v>421.02442851928356</c:v>
                </c:pt>
                <c:pt idx="183">
                  <c:v>462.93468636394715</c:v>
                </c:pt>
                <c:pt idx="184">
                  <c:v>570.83539232456883</c:v>
                </c:pt>
                <c:pt idx="185">
                  <c:v>543.16202719947398</c:v>
                </c:pt>
                <c:pt idx="186">
                  <c:v>628.9888147432016</c:v>
                </c:pt>
                <c:pt idx="187">
                  <c:v>664.44618638695852</c:v>
                </c:pt>
                <c:pt idx="188">
                  <c:v>713.67770379528201</c:v>
                </c:pt>
                <c:pt idx="189">
                  <c:v>600.40471158933497</c:v>
                </c:pt>
                <c:pt idx="190">
                  <c:v>592.06894418967215</c:v>
                </c:pt>
                <c:pt idx="191">
                  <c:v>589.20512548711315</c:v>
                </c:pt>
                <c:pt idx="192">
                  <c:v>570.39811097716006</c:v>
                </c:pt>
                <c:pt idx="193">
                  <c:v>694.52959316204397</c:v>
                </c:pt>
                <c:pt idx="194">
                  <c:v>681.77388423271441</c:v>
                </c:pt>
                <c:pt idx="195">
                  <c:v>593.27315015329998</c:v>
                </c:pt>
                <c:pt idx="196">
                  <c:v>319.13083327191771</c:v>
                </c:pt>
                <c:pt idx="197">
                  <c:v>540.35980183540062</c:v>
                </c:pt>
                <c:pt idx="198">
                  <c:v>610.14220281050677</c:v>
                </c:pt>
                <c:pt idx="199">
                  <c:v>652.39256248909226</c:v>
                </c:pt>
                <c:pt idx="200">
                  <c:v>682.70265332574161</c:v>
                </c:pt>
                <c:pt idx="201">
                  <c:v>641.86912707059537</c:v>
                </c:pt>
                <c:pt idx="202">
                  <c:v>582.26743232644367</c:v>
                </c:pt>
                <c:pt idx="203">
                  <c:v>537.61546124857864</c:v>
                </c:pt>
                <c:pt idx="204">
                  <c:v>552.01394898898366</c:v>
                </c:pt>
                <c:pt idx="205">
                  <c:v>464.8091430769062</c:v>
                </c:pt>
                <c:pt idx="206">
                  <c:v>522.07932671814183</c:v>
                </c:pt>
                <c:pt idx="207">
                  <c:v>504.39308562686909</c:v>
                </c:pt>
                <c:pt idx="208">
                  <c:v>497.76031563436891</c:v>
                </c:pt>
                <c:pt idx="209">
                  <c:v>536.09163540744362</c:v>
                </c:pt>
                <c:pt idx="210">
                  <c:v>527.13771367518007</c:v>
                </c:pt>
                <c:pt idx="211">
                  <c:v>458.37152548649476</c:v>
                </c:pt>
                <c:pt idx="212">
                  <c:v>384.87719330631649</c:v>
                </c:pt>
                <c:pt idx="213">
                  <c:v>447.39017759021289</c:v>
                </c:pt>
                <c:pt idx="214">
                  <c:v>541.74009292852293</c:v>
                </c:pt>
                <c:pt idx="215">
                  <c:v>428.22383459553561</c:v>
                </c:pt>
                <c:pt idx="216">
                  <c:v>431.6066494544657</c:v>
                </c:pt>
                <c:pt idx="217">
                  <c:v>435.23997996288011</c:v>
                </c:pt>
                <c:pt idx="218">
                  <c:v>438.7642827785092</c:v>
                </c:pt>
                <c:pt idx="219">
                  <c:v>415.02057028961485</c:v>
                </c:pt>
                <c:pt idx="220">
                  <c:v>401.33195245250675</c:v>
                </c:pt>
                <c:pt idx="221">
                  <c:v>401.7852452239415</c:v>
                </c:pt>
                <c:pt idx="222">
                  <c:v>384.83894413869189</c:v>
                </c:pt>
                <c:pt idx="223">
                  <c:v>400.29538250677092</c:v>
                </c:pt>
                <c:pt idx="224">
                  <c:v>308.74527255672274</c:v>
                </c:pt>
                <c:pt idx="225">
                  <c:v>344.65915519722466</c:v>
                </c:pt>
                <c:pt idx="226">
                  <c:v>355.54308947801519</c:v>
                </c:pt>
                <c:pt idx="227">
                  <c:v>366.02806706106651</c:v>
                </c:pt>
                <c:pt idx="228">
                  <c:v>109.68283538480853</c:v>
                </c:pt>
                <c:pt idx="229">
                  <c:v>285.36393983374285</c:v>
                </c:pt>
                <c:pt idx="230">
                  <c:v>295.7946381559442</c:v>
                </c:pt>
                <c:pt idx="231">
                  <c:v>341.27310754931568</c:v>
                </c:pt>
                <c:pt idx="232">
                  <c:v>353.67497317780084</c:v>
                </c:pt>
                <c:pt idx="233">
                  <c:v>342.2162016498346</c:v>
                </c:pt>
                <c:pt idx="234">
                  <c:v>395.97553772922572</c:v>
                </c:pt>
                <c:pt idx="235">
                  <c:v>385.60944122301601</c:v>
                </c:pt>
                <c:pt idx="236">
                  <c:v>396.82592547600154</c:v>
                </c:pt>
                <c:pt idx="237">
                  <c:v>401.10950961109546</c:v>
                </c:pt>
                <c:pt idx="238">
                  <c:v>282.65247401417241</c:v>
                </c:pt>
                <c:pt idx="239">
                  <c:v>327.0333033870927</c:v>
                </c:pt>
                <c:pt idx="240">
                  <c:v>381.06441618541663</c:v>
                </c:pt>
                <c:pt idx="241">
                  <c:v>395.783871324833</c:v>
                </c:pt>
                <c:pt idx="242">
                  <c:v>123.54259415654333</c:v>
                </c:pt>
                <c:pt idx="243">
                  <c:v>484.78535388585783</c:v>
                </c:pt>
                <c:pt idx="244">
                  <c:v>601.46690179875657</c:v>
                </c:pt>
                <c:pt idx="245">
                  <c:v>477.3287915215293</c:v>
                </c:pt>
                <c:pt idx="246">
                  <c:v>535.26429904788995</c:v>
                </c:pt>
                <c:pt idx="247">
                  <c:v>523.93548229996202</c:v>
                </c:pt>
                <c:pt idx="248">
                  <c:v>589.74030899164995</c:v>
                </c:pt>
                <c:pt idx="249">
                  <c:v>669.88192848697224</c:v>
                </c:pt>
                <c:pt idx="250">
                  <c:v>667.71345851892693</c:v>
                </c:pt>
                <c:pt idx="251">
                  <c:v>668.67232830379885</c:v>
                </c:pt>
                <c:pt idx="252">
                  <c:v>648.90605574779329</c:v>
                </c:pt>
                <c:pt idx="253">
                  <c:v>488.28003988727238</c:v>
                </c:pt>
                <c:pt idx="254">
                  <c:v>564.40352785514301</c:v>
                </c:pt>
                <c:pt idx="255">
                  <c:v>583.89821124113291</c:v>
                </c:pt>
                <c:pt idx="256">
                  <c:v>584.9389095641518</c:v>
                </c:pt>
                <c:pt idx="257">
                  <c:v>566.0186275470503</c:v>
                </c:pt>
                <c:pt idx="258">
                  <c:v>621.42287307229458</c:v>
                </c:pt>
                <c:pt idx="259">
                  <c:v>589.28445571479983</c:v>
                </c:pt>
                <c:pt idx="260">
                  <c:v>0</c:v>
                </c:pt>
                <c:pt idx="261">
                  <c:v>0</c:v>
                </c:pt>
                <c:pt idx="262">
                  <c:v>66.179229180951452</c:v>
                </c:pt>
                <c:pt idx="263">
                  <c:v>485.65111238939073</c:v>
                </c:pt>
                <c:pt idx="264">
                  <c:v>534.25168588269582</c:v>
                </c:pt>
                <c:pt idx="265">
                  <c:v>599.43666571520623</c:v>
                </c:pt>
                <c:pt idx="266">
                  <c:v>493.07689868698202</c:v>
                </c:pt>
                <c:pt idx="267">
                  <c:v>0</c:v>
                </c:pt>
                <c:pt idx="268">
                  <c:v>0</c:v>
                </c:pt>
                <c:pt idx="269">
                  <c:v>522.89651525353747</c:v>
                </c:pt>
                <c:pt idx="270">
                  <c:v>341.36735914706844</c:v>
                </c:pt>
                <c:pt idx="271">
                  <c:v>381.89956207287565</c:v>
                </c:pt>
                <c:pt idx="272">
                  <c:v>260.32059220547802</c:v>
                </c:pt>
                <c:pt idx="273">
                  <c:v>442.03116475878437</c:v>
                </c:pt>
                <c:pt idx="274">
                  <c:v>198.14865703407855</c:v>
                </c:pt>
                <c:pt idx="275">
                  <c:v>123.20973735854953</c:v>
                </c:pt>
                <c:pt idx="276">
                  <c:v>206.41822880147816</c:v>
                </c:pt>
                <c:pt idx="277">
                  <c:v>264.35083044387011</c:v>
                </c:pt>
                <c:pt idx="278">
                  <c:v>265.12661816618873</c:v>
                </c:pt>
                <c:pt idx="279">
                  <c:v>279.52410667930513</c:v>
                </c:pt>
                <c:pt idx="280">
                  <c:v>306.66512898151302</c:v>
                </c:pt>
                <c:pt idx="281">
                  <c:v>272.01998117274229</c:v>
                </c:pt>
                <c:pt idx="282">
                  <c:v>275.74738213100767</c:v>
                </c:pt>
                <c:pt idx="283">
                  <c:v>231.19354460873043</c:v>
                </c:pt>
                <c:pt idx="284">
                  <c:v>243.74956591943442</c:v>
                </c:pt>
                <c:pt idx="285">
                  <c:v>87.026194594703881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126.38230423808957</c:v>
                </c:pt>
                <c:pt idx="293">
                  <c:v>235.90396756793029</c:v>
                </c:pt>
                <c:pt idx="294">
                  <c:v>204.62339380047339</c:v>
                </c:pt>
                <c:pt idx="295">
                  <c:v>242.62399882425041</c:v>
                </c:pt>
                <c:pt idx="296">
                  <c:v>252.01345446784555</c:v>
                </c:pt>
                <c:pt idx="297">
                  <c:v>211.2162924062211</c:v>
                </c:pt>
                <c:pt idx="298">
                  <c:v>189.46704423591689</c:v>
                </c:pt>
                <c:pt idx="299">
                  <c:v>198.10316476928628</c:v>
                </c:pt>
                <c:pt idx="300">
                  <c:v>267.22632357548582</c:v>
                </c:pt>
                <c:pt idx="301">
                  <c:v>271.17314852905076</c:v>
                </c:pt>
                <c:pt idx="302">
                  <c:v>284.08554963350002</c:v>
                </c:pt>
                <c:pt idx="303">
                  <c:v>290.24532472178572</c:v>
                </c:pt>
                <c:pt idx="304">
                  <c:v>678.46005333695177</c:v>
                </c:pt>
                <c:pt idx="305">
                  <c:v>644.61560098132497</c:v>
                </c:pt>
                <c:pt idx="306">
                  <c:v>187.55979119994089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406.01165845531619</c:v>
                </c:pt>
                <c:pt idx="319">
                  <c:v>249.75371829273345</c:v>
                </c:pt>
                <c:pt idx="320">
                  <c:v>283.60500829489189</c:v>
                </c:pt>
                <c:pt idx="321">
                  <c:v>446.07893301712744</c:v>
                </c:pt>
                <c:pt idx="322">
                  <c:v>501.49373304674901</c:v>
                </c:pt>
                <c:pt idx="323">
                  <c:v>479.19450602793961</c:v>
                </c:pt>
                <c:pt idx="324">
                  <c:v>280.53154329948552</c:v>
                </c:pt>
                <c:pt idx="325">
                  <c:v>499.11383410389357</c:v>
                </c:pt>
                <c:pt idx="326">
                  <c:v>597.02788891575904</c:v>
                </c:pt>
                <c:pt idx="327">
                  <c:v>678.59059525671785</c:v>
                </c:pt>
                <c:pt idx="328">
                  <c:v>749.80095298781362</c:v>
                </c:pt>
                <c:pt idx="329">
                  <c:v>859.92721663019256</c:v>
                </c:pt>
                <c:pt idx="330">
                  <c:v>726.58617102191511</c:v>
                </c:pt>
                <c:pt idx="331">
                  <c:v>402.12479571259666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432.67648279573393</c:v>
                </c:pt>
                <c:pt idx="340">
                  <c:v>728.98067623710187</c:v>
                </c:pt>
                <c:pt idx="341">
                  <c:v>640.51684444807631</c:v>
                </c:pt>
                <c:pt idx="342">
                  <c:v>513.66553572076236</c:v>
                </c:pt>
                <c:pt idx="343">
                  <c:v>194.51439484300681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425.18033171147141</c:v>
                </c:pt>
                <c:pt idx="355">
                  <c:v>672.30657691960403</c:v>
                </c:pt>
                <c:pt idx="356">
                  <c:v>684.4163533672297</c:v>
                </c:pt>
                <c:pt idx="357">
                  <c:v>637.44308204124081</c:v>
                </c:pt>
                <c:pt idx="358">
                  <c:v>713.44704601553076</c:v>
                </c:pt>
                <c:pt idx="359">
                  <c:v>783.48458682794353</c:v>
                </c:pt>
                <c:pt idx="360">
                  <c:v>747.79114426964361</c:v>
                </c:pt>
                <c:pt idx="361">
                  <c:v>729.22438760319471</c:v>
                </c:pt>
                <c:pt idx="362">
                  <c:v>729.19260505023658</c:v>
                </c:pt>
                <c:pt idx="363">
                  <c:v>437.87370104790318</c:v>
                </c:pt>
                <c:pt idx="364">
                  <c:v>246.89751107747287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Outputs!$F$3</c:f>
              <c:strCache>
                <c:ptCount val="1"/>
                <c:pt idx="0">
                  <c:v>EweIsl flow (ML/day)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Outputs!$B$4:$B$368</c:f>
              <c:numCache>
                <c:formatCode>m/d/yyyy</c:formatCode>
                <c:ptCount val="365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  <c:pt idx="9">
                  <c:v>42926</c:v>
                </c:pt>
                <c:pt idx="10">
                  <c:v>42927</c:v>
                </c:pt>
                <c:pt idx="11">
                  <c:v>42928</c:v>
                </c:pt>
                <c:pt idx="12">
                  <c:v>42929</c:v>
                </c:pt>
                <c:pt idx="13">
                  <c:v>42930</c:v>
                </c:pt>
                <c:pt idx="14">
                  <c:v>42931</c:v>
                </c:pt>
                <c:pt idx="15">
                  <c:v>42932</c:v>
                </c:pt>
                <c:pt idx="16">
                  <c:v>42933</c:v>
                </c:pt>
                <c:pt idx="17">
                  <c:v>42934</c:v>
                </c:pt>
                <c:pt idx="18">
                  <c:v>42935</c:v>
                </c:pt>
                <c:pt idx="19">
                  <c:v>42936</c:v>
                </c:pt>
                <c:pt idx="20">
                  <c:v>42937</c:v>
                </c:pt>
                <c:pt idx="21">
                  <c:v>42938</c:v>
                </c:pt>
                <c:pt idx="22">
                  <c:v>42939</c:v>
                </c:pt>
                <c:pt idx="23">
                  <c:v>42940</c:v>
                </c:pt>
                <c:pt idx="24">
                  <c:v>42941</c:v>
                </c:pt>
                <c:pt idx="25">
                  <c:v>42942</c:v>
                </c:pt>
                <c:pt idx="26">
                  <c:v>42943</c:v>
                </c:pt>
                <c:pt idx="27">
                  <c:v>42944</c:v>
                </c:pt>
                <c:pt idx="28">
                  <c:v>42945</c:v>
                </c:pt>
                <c:pt idx="29">
                  <c:v>42946</c:v>
                </c:pt>
                <c:pt idx="30">
                  <c:v>42947</c:v>
                </c:pt>
                <c:pt idx="31">
                  <c:v>42948</c:v>
                </c:pt>
                <c:pt idx="32">
                  <c:v>42949</c:v>
                </c:pt>
                <c:pt idx="33">
                  <c:v>42950</c:v>
                </c:pt>
                <c:pt idx="34">
                  <c:v>42951</c:v>
                </c:pt>
                <c:pt idx="35">
                  <c:v>42952</c:v>
                </c:pt>
                <c:pt idx="36">
                  <c:v>42953</c:v>
                </c:pt>
                <c:pt idx="37">
                  <c:v>42954</c:v>
                </c:pt>
                <c:pt idx="38">
                  <c:v>42955</c:v>
                </c:pt>
                <c:pt idx="39">
                  <c:v>42956</c:v>
                </c:pt>
                <c:pt idx="40">
                  <c:v>42957</c:v>
                </c:pt>
                <c:pt idx="41">
                  <c:v>42958</c:v>
                </c:pt>
                <c:pt idx="42">
                  <c:v>42959</c:v>
                </c:pt>
                <c:pt idx="43">
                  <c:v>42960</c:v>
                </c:pt>
                <c:pt idx="44">
                  <c:v>42961</c:v>
                </c:pt>
                <c:pt idx="45">
                  <c:v>42962</c:v>
                </c:pt>
                <c:pt idx="46">
                  <c:v>42963</c:v>
                </c:pt>
                <c:pt idx="47">
                  <c:v>42964</c:v>
                </c:pt>
                <c:pt idx="48">
                  <c:v>42965</c:v>
                </c:pt>
                <c:pt idx="49">
                  <c:v>42966</c:v>
                </c:pt>
                <c:pt idx="50">
                  <c:v>42967</c:v>
                </c:pt>
                <c:pt idx="51">
                  <c:v>42968</c:v>
                </c:pt>
                <c:pt idx="52">
                  <c:v>42969</c:v>
                </c:pt>
                <c:pt idx="53">
                  <c:v>42970</c:v>
                </c:pt>
                <c:pt idx="54">
                  <c:v>42971</c:v>
                </c:pt>
                <c:pt idx="55">
                  <c:v>42972</c:v>
                </c:pt>
                <c:pt idx="56">
                  <c:v>42973</c:v>
                </c:pt>
                <c:pt idx="57">
                  <c:v>42974</c:v>
                </c:pt>
                <c:pt idx="58">
                  <c:v>42975</c:v>
                </c:pt>
                <c:pt idx="59">
                  <c:v>42976</c:v>
                </c:pt>
                <c:pt idx="60">
                  <c:v>42977</c:v>
                </c:pt>
                <c:pt idx="61">
                  <c:v>42978</c:v>
                </c:pt>
                <c:pt idx="62">
                  <c:v>42979</c:v>
                </c:pt>
                <c:pt idx="63">
                  <c:v>42980</c:v>
                </c:pt>
                <c:pt idx="64">
                  <c:v>42981</c:v>
                </c:pt>
                <c:pt idx="65">
                  <c:v>42982</c:v>
                </c:pt>
                <c:pt idx="66">
                  <c:v>42983</c:v>
                </c:pt>
                <c:pt idx="67">
                  <c:v>42984</c:v>
                </c:pt>
                <c:pt idx="68">
                  <c:v>42985</c:v>
                </c:pt>
                <c:pt idx="69">
                  <c:v>42986</c:v>
                </c:pt>
                <c:pt idx="70">
                  <c:v>42987</c:v>
                </c:pt>
                <c:pt idx="71">
                  <c:v>42988</c:v>
                </c:pt>
                <c:pt idx="72">
                  <c:v>42989</c:v>
                </c:pt>
                <c:pt idx="73">
                  <c:v>42990</c:v>
                </c:pt>
                <c:pt idx="74">
                  <c:v>42991</c:v>
                </c:pt>
                <c:pt idx="75">
                  <c:v>42992</c:v>
                </c:pt>
                <c:pt idx="76">
                  <c:v>42993</c:v>
                </c:pt>
                <c:pt idx="77">
                  <c:v>42994</c:v>
                </c:pt>
                <c:pt idx="78">
                  <c:v>42995</c:v>
                </c:pt>
                <c:pt idx="79">
                  <c:v>42996</c:v>
                </c:pt>
                <c:pt idx="80">
                  <c:v>42997</c:v>
                </c:pt>
                <c:pt idx="81">
                  <c:v>42998</c:v>
                </c:pt>
                <c:pt idx="82">
                  <c:v>42999</c:v>
                </c:pt>
                <c:pt idx="83">
                  <c:v>43000</c:v>
                </c:pt>
                <c:pt idx="84">
                  <c:v>43001</c:v>
                </c:pt>
                <c:pt idx="85">
                  <c:v>43002</c:v>
                </c:pt>
                <c:pt idx="86">
                  <c:v>43003</c:v>
                </c:pt>
                <c:pt idx="87">
                  <c:v>43004</c:v>
                </c:pt>
                <c:pt idx="88">
                  <c:v>43005</c:v>
                </c:pt>
                <c:pt idx="89">
                  <c:v>43006</c:v>
                </c:pt>
                <c:pt idx="90">
                  <c:v>43007</c:v>
                </c:pt>
                <c:pt idx="91">
                  <c:v>43008</c:v>
                </c:pt>
                <c:pt idx="92">
                  <c:v>43009</c:v>
                </c:pt>
                <c:pt idx="93">
                  <c:v>43010</c:v>
                </c:pt>
                <c:pt idx="94">
                  <c:v>43011</c:v>
                </c:pt>
                <c:pt idx="95">
                  <c:v>43012</c:v>
                </c:pt>
                <c:pt idx="96">
                  <c:v>43013</c:v>
                </c:pt>
                <c:pt idx="97">
                  <c:v>43014</c:v>
                </c:pt>
                <c:pt idx="98">
                  <c:v>43015</c:v>
                </c:pt>
                <c:pt idx="99">
                  <c:v>43016</c:v>
                </c:pt>
                <c:pt idx="100">
                  <c:v>43017</c:v>
                </c:pt>
                <c:pt idx="101">
                  <c:v>43018</c:v>
                </c:pt>
                <c:pt idx="102">
                  <c:v>43019</c:v>
                </c:pt>
                <c:pt idx="103">
                  <c:v>43020</c:v>
                </c:pt>
                <c:pt idx="104">
                  <c:v>43021</c:v>
                </c:pt>
                <c:pt idx="105">
                  <c:v>43022</c:v>
                </c:pt>
                <c:pt idx="106">
                  <c:v>43023</c:v>
                </c:pt>
                <c:pt idx="107">
                  <c:v>43024</c:v>
                </c:pt>
                <c:pt idx="108">
                  <c:v>43025</c:v>
                </c:pt>
                <c:pt idx="109">
                  <c:v>43026</c:v>
                </c:pt>
                <c:pt idx="110">
                  <c:v>43027</c:v>
                </c:pt>
                <c:pt idx="111">
                  <c:v>43028</c:v>
                </c:pt>
                <c:pt idx="112">
                  <c:v>43029</c:v>
                </c:pt>
                <c:pt idx="113">
                  <c:v>43030</c:v>
                </c:pt>
                <c:pt idx="114">
                  <c:v>43031</c:v>
                </c:pt>
                <c:pt idx="115">
                  <c:v>43032</c:v>
                </c:pt>
                <c:pt idx="116">
                  <c:v>43033</c:v>
                </c:pt>
                <c:pt idx="117">
                  <c:v>43034</c:v>
                </c:pt>
                <c:pt idx="118">
                  <c:v>43035</c:v>
                </c:pt>
                <c:pt idx="119">
                  <c:v>43036</c:v>
                </c:pt>
                <c:pt idx="120">
                  <c:v>43037</c:v>
                </c:pt>
                <c:pt idx="121">
                  <c:v>43038</c:v>
                </c:pt>
                <c:pt idx="122">
                  <c:v>43039</c:v>
                </c:pt>
                <c:pt idx="123">
                  <c:v>43040</c:v>
                </c:pt>
                <c:pt idx="124">
                  <c:v>43041</c:v>
                </c:pt>
                <c:pt idx="125">
                  <c:v>43042</c:v>
                </c:pt>
                <c:pt idx="126">
                  <c:v>43043</c:v>
                </c:pt>
                <c:pt idx="127">
                  <c:v>43044</c:v>
                </c:pt>
                <c:pt idx="128">
                  <c:v>43045</c:v>
                </c:pt>
                <c:pt idx="129">
                  <c:v>43046</c:v>
                </c:pt>
                <c:pt idx="130">
                  <c:v>43047</c:v>
                </c:pt>
                <c:pt idx="131">
                  <c:v>43048</c:v>
                </c:pt>
                <c:pt idx="132">
                  <c:v>43049</c:v>
                </c:pt>
                <c:pt idx="133">
                  <c:v>43050</c:v>
                </c:pt>
                <c:pt idx="134">
                  <c:v>43051</c:v>
                </c:pt>
                <c:pt idx="135">
                  <c:v>43052</c:v>
                </c:pt>
                <c:pt idx="136">
                  <c:v>43053</c:v>
                </c:pt>
                <c:pt idx="137">
                  <c:v>43054</c:v>
                </c:pt>
                <c:pt idx="138">
                  <c:v>43055</c:v>
                </c:pt>
                <c:pt idx="139">
                  <c:v>43056</c:v>
                </c:pt>
                <c:pt idx="140">
                  <c:v>43057</c:v>
                </c:pt>
                <c:pt idx="141">
                  <c:v>43058</c:v>
                </c:pt>
                <c:pt idx="142">
                  <c:v>43059</c:v>
                </c:pt>
                <c:pt idx="143">
                  <c:v>43060</c:v>
                </c:pt>
                <c:pt idx="144">
                  <c:v>43061</c:v>
                </c:pt>
                <c:pt idx="145">
                  <c:v>43062</c:v>
                </c:pt>
                <c:pt idx="146">
                  <c:v>43063</c:v>
                </c:pt>
                <c:pt idx="147">
                  <c:v>43064</c:v>
                </c:pt>
                <c:pt idx="148">
                  <c:v>43065</c:v>
                </c:pt>
                <c:pt idx="149">
                  <c:v>43066</c:v>
                </c:pt>
                <c:pt idx="150">
                  <c:v>43067</c:v>
                </c:pt>
                <c:pt idx="151">
                  <c:v>43068</c:v>
                </c:pt>
                <c:pt idx="152">
                  <c:v>43069</c:v>
                </c:pt>
                <c:pt idx="153">
                  <c:v>43070</c:v>
                </c:pt>
                <c:pt idx="154">
                  <c:v>43071</c:v>
                </c:pt>
                <c:pt idx="155">
                  <c:v>43072</c:v>
                </c:pt>
                <c:pt idx="156">
                  <c:v>43073</c:v>
                </c:pt>
                <c:pt idx="157">
                  <c:v>43074</c:v>
                </c:pt>
                <c:pt idx="158">
                  <c:v>43075</c:v>
                </c:pt>
                <c:pt idx="159">
                  <c:v>43076</c:v>
                </c:pt>
                <c:pt idx="160">
                  <c:v>43077</c:v>
                </c:pt>
                <c:pt idx="161">
                  <c:v>43078</c:v>
                </c:pt>
                <c:pt idx="162">
                  <c:v>43079</c:v>
                </c:pt>
                <c:pt idx="163">
                  <c:v>43080</c:v>
                </c:pt>
                <c:pt idx="164">
                  <c:v>43081</c:v>
                </c:pt>
                <c:pt idx="165">
                  <c:v>43082</c:v>
                </c:pt>
                <c:pt idx="166">
                  <c:v>43083</c:v>
                </c:pt>
                <c:pt idx="167">
                  <c:v>43084</c:v>
                </c:pt>
                <c:pt idx="168">
                  <c:v>43085</c:v>
                </c:pt>
                <c:pt idx="169">
                  <c:v>43086</c:v>
                </c:pt>
                <c:pt idx="170">
                  <c:v>43087</c:v>
                </c:pt>
                <c:pt idx="171">
                  <c:v>43088</c:v>
                </c:pt>
                <c:pt idx="172">
                  <c:v>43089</c:v>
                </c:pt>
                <c:pt idx="173">
                  <c:v>43090</c:v>
                </c:pt>
                <c:pt idx="174">
                  <c:v>43091</c:v>
                </c:pt>
                <c:pt idx="175">
                  <c:v>43092</c:v>
                </c:pt>
                <c:pt idx="176">
                  <c:v>43093</c:v>
                </c:pt>
                <c:pt idx="177">
                  <c:v>43094</c:v>
                </c:pt>
                <c:pt idx="178">
                  <c:v>43095</c:v>
                </c:pt>
                <c:pt idx="179">
                  <c:v>43096</c:v>
                </c:pt>
                <c:pt idx="180">
                  <c:v>43097</c:v>
                </c:pt>
                <c:pt idx="181">
                  <c:v>43098</c:v>
                </c:pt>
                <c:pt idx="182">
                  <c:v>43099</c:v>
                </c:pt>
                <c:pt idx="183">
                  <c:v>43100</c:v>
                </c:pt>
                <c:pt idx="184">
                  <c:v>43101</c:v>
                </c:pt>
                <c:pt idx="185">
                  <c:v>43102</c:v>
                </c:pt>
                <c:pt idx="186">
                  <c:v>43103</c:v>
                </c:pt>
                <c:pt idx="187">
                  <c:v>43104</c:v>
                </c:pt>
                <c:pt idx="188">
                  <c:v>43105</c:v>
                </c:pt>
                <c:pt idx="189">
                  <c:v>43106</c:v>
                </c:pt>
                <c:pt idx="190">
                  <c:v>43107</c:v>
                </c:pt>
                <c:pt idx="191">
                  <c:v>43108</c:v>
                </c:pt>
                <c:pt idx="192">
                  <c:v>43109</c:v>
                </c:pt>
                <c:pt idx="193">
                  <c:v>43110</c:v>
                </c:pt>
                <c:pt idx="194">
                  <c:v>43111</c:v>
                </c:pt>
                <c:pt idx="195">
                  <c:v>43112</c:v>
                </c:pt>
                <c:pt idx="196">
                  <c:v>43113</c:v>
                </c:pt>
                <c:pt idx="197">
                  <c:v>43114</c:v>
                </c:pt>
                <c:pt idx="198">
                  <c:v>43115</c:v>
                </c:pt>
                <c:pt idx="199">
                  <c:v>43116</c:v>
                </c:pt>
                <c:pt idx="200">
                  <c:v>43117</c:v>
                </c:pt>
                <c:pt idx="201">
                  <c:v>43118</c:v>
                </c:pt>
                <c:pt idx="202">
                  <c:v>43119</c:v>
                </c:pt>
                <c:pt idx="203">
                  <c:v>43120</c:v>
                </c:pt>
                <c:pt idx="204">
                  <c:v>43121</c:v>
                </c:pt>
                <c:pt idx="205">
                  <c:v>43122</c:v>
                </c:pt>
                <c:pt idx="206">
                  <c:v>43123</c:v>
                </c:pt>
                <c:pt idx="207">
                  <c:v>43124</c:v>
                </c:pt>
                <c:pt idx="208">
                  <c:v>43125</c:v>
                </c:pt>
                <c:pt idx="209">
                  <c:v>43126</c:v>
                </c:pt>
                <c:pt idx="210">
                  <c:v>43127</c:v>
                </c:pt>
                <c:pt idx="211">
                  <c:v>43128</c:v>
                </c:pt>
                <c:pt idx="212">
                  <c:v>43129</c:v>
                </c:pt>
                <c:pt idx="213">
                  <c:v>43130</c:v>
                </c:pt>
                <c:pt idx="214">
                  <c:v>43131</c:v>
                </c:pt>
                <c:pt idx="215">
                  <c:v>43132</c:v>
                </c:pt>
                <c:pt idx="216">
                  <c:v>43133</c:v>
                </c:pt>
                <c:pt idx="217">
                  <c:v>43134</c:v>
                </c:pt>
                <c:pt idx="218">
                  <c:v>43135</c:v>
                </c:pt>
                <c:pt idx="219">
                  <c:v>43136</c:v>
                </c:pt>
                <c:pt idx="220">
                  <c:v>43137</c:v>
                </c:pt>
                <c:pt idx="221">
                  <c:v>43138</c:v>
                </c:pt>
                <c:pt idx="222">
                  <c:v>43139</c:v>
                </c:pt>
                <c:pt idx="223">
                  <c:v>43140</c:v>
                </c:pt>
                <c:pt idx="224">
                  <c:v>43141</c:v>
                </c:pt>
                <c:pt idx="225">
                  <c:v>43142</c:v>
                </c:pt>
                <c:pt idx="226">
                  <c:v>43143</c:v>
                </c:pt>
                <c:pt idx="227">
                  <c:v>43144</c:v>
                </c:pt>
                <c:pt idx="228">
                  <c:v>43145</c:v>
                </c:pt>
                <c:pt idx="229">
                  <c:v>43146</c:v>
                </c:pt>
                <c:pt idx="230">
                  <c:v>43147</c:v>
                </c:pt>
                <c:pt idx="231">
                  <c:v>43148</c:v>
                </c:pt>
                <c:pt idx="232">
                  <c:v>43149</c:v>
                </c:pt>
                <c:pt idx="233">
                  <c:v>43150</c:v>
                </c:pt>
                <c:pt idx="234">
                  <c:v>43151</c:v>
                </c:pt>
                <c:pt idx="235">
                  <c:v>43152</c:v>
                </c:pt>
                <c:pt idx="236">
                  <c:v>43153</c:v>
                </c:pt>
                <c:pt idx="237">
                  <c:v>43154</c:v>
                </c:pt>
                <c:pt idx="238">
                  <c:v>43155</c:v>
                </c:pt>
                <c:pt idx="239">
                  <c:v>43156</c:v>
                </c:pt>
                <c:pt idx="240">
                  <c:v>43157</c:v>
                </c:pt>
                <c:pt idx="241">
                  <c:v>43158</c:v>
                </c:pt>
                <c:pt idx="242">
                  <c:v>43159</c:v>
                </c:pt>
                <c:pt idx="243">
                  <c:v>43160</c:v>
                </c:pt>
                <c:pt idx="244">
                  <c:v>43161</c:v>
                </c:pt>
                <c:pt idx="245">
                  <c:v>43162</c:v>
                </c:pt>
                <c:pt idx="246">
                  <c:v>43163</c:v>
                </c:pt>
                <c:pt idx="247">
                  <c:v>43164</c:v>
                </c:pt>
                <c:pt idx="248">
                  <c:v>43165</c:v>
                </c:pt>
                <c:pt idx="249">
                  <c:v>43166</c:v>
                </c:pt>
                <c:pt idx="250">
                  <c:v>43167</c:v>
                </c:pt>
                <c:pt idx="251">
                  <c:v>43168</c:v>
                </c:pt>
                <c:pt idx="252">
                  <c:v>43169</c:v>
                </c:pt>
                <c:pt idx="253">
                  <c:v>43170</c:v>
                </c:pt>
                <c:pt idx="254">
                  <c:v>43171</c:v>
                </c:pt>
                <c:pt idx="255">
                  <c:v>43172</c:v>
                </c:pt>
                <c:pt idx="256">
                  <c:v>43173</c:v>
                </c:pt>
                <c:pt idx="257">
                  <c:v>43174</c:v>
                </c:pt>
                <c:pt idx="258">
                  <c:v>43175</c:v>
                </c:pt>
                <c:pt idx="259">
                  <c:v>43176</c:v>
                </c:pt>
                <c:pt idx="260">
                  <c:v>43177</c:v>
                </c:pt>
                <c:pt idx="261">
                  <c:v>43178</c:v>
                </c:pt>
                <c:pt idx="262">
                  <c:v>43179</c:v>
                </c:pt>
                <c:pt idx="263">
                  <c:v>43180</c:v>
                </c:pt>
                <c:pt idx="264">
                  <c:v>43181</c:v>
                </c:pt>
                <c:pt idx="265">
                  <c:v>43182</c:v>
                </c:pt>
                <c:pt idx="266">
                  <c:v>43183</c:v>
                </c:pt>
                <c:pt idx="267">
                  <c:v>43184</c:v>
                </c:pt>
                <c:pt idx="268">
                  <c:v>43185</c:v>
                </c:pt>
                <c:pt idx="269">
                  <c:v>43186</c:v>
                </c:pt>
                <c:pt idx="270">
                  <c:v>43187</c:v>
                </c:pt>
                <c:pt idx="271">
                  <c:v>43188</c:v>
                </c:pt>
                <c:pt idx="272">
                  <c:v>43189</c:v>
                </c:pt>
                <c:pt idx="273">
                  <c:v>43190</c:v>
                </c:pt>
                <c:pt idx="274">
                  <c:v>43191</c:v>
                </c:pt>
                <c:pt idx="275">
                  <c:v>43192</c:v>
                </c:pt>
                <c:pt idx="276">
                  <c:v>43193</c:v>
                </c:pt>
                <c:pt idx="277">
                  <c:v>43194</c:v>
                </c:pt>
                <c:pt idx="278">
                  <c:v>43195</c:v>
                </c:pt>
                <c:pt idx="279">
                  <c:v>43196</c:v>
                </c:pt>
                <c:pt idx="280">
                  <c:v>43197</c:v>
                </c:pt>
                <c:pt idx="281">
                  <c:v>43198</c:v>
                </c:pt>
                <c:pt idx="282">
                  <c:v>43199</c:v>
                </c:pt>
                <c:pt idx="283">
                  <c:v>43200</c:v>
                </c:pt>
                <c:pt idx="284">
                  <c:v>43201</c:v>
                </c:pt>
                <c:pt idx="285">
                  <c:v>43202</c:v>
                </c:pt>
                <c:pt idx="286">
                  <c:v>43203</c:v>
                </c:pt>
                <c:pt idx="287">
                  <c:v>43204</c:v>
                </c:pt>
                <c:pt idx="288">
                  <c:v>43205</c:v>
                </c:pt>
                <c:pt idx="289">
                  <c:v>43206</c:v>
                </c:pt>
                <c:pt idx="290">
                  <c:v>43207</c:v>
                </c:pt>
                <c:pt idx="291">
                  <c:v>43208</c:v>
                </c:pt>
                <c:pt idx="292">
                  <c:v>43209</c:v>
                </c:pt>
                <c:pt idx="293">
                  <c:v>43210</c:v>
                </c:pt>
                <c:pt idx="294">
                  <c:v>43211</c:v>
                </c:pt>
                <c:pt idx="295">
                  <c:v>43212</c:v>
                </c:pt>
                <c:pt idx="296">
                  <c:v>43213</c:v>
                </c:pt>
                <c:pt idx="297">
                  <c:v>43214</c:v>
                </c:pt>
                <c:pt idx="298">
                  <c:v>43215</c:v>
                </c:pt>
                <c:pt idx="299">
                  <c:v>43216</c:v>
                </c:pt>
                <c:pt idx="300">
                  <c:v>43217</c:v>
                </c:pt>
                <c:pt idx="301">
                  <c:v>43218</c:v>
                </c:pt>
                <c:pt idx="302">
                  <c:v>43219</c:v>
                </c:pt>
                <c:pt idx="303">
                  <c:v>43220</c:v>
                </c:pt>
                <c:pt idx="304">
                  <c:v>43221</c:v>
                </c:pt>
                <c:pt idx="305">
                  <c:v>43222</c:v>
                </c:pt>
                <c:pt idx="306">
                  <c:v>43223</c:v>
                </c:pt>
                <c:pt idx="307">
                  <c:v>43224</c:v>
                </c:pt>
                <c:pt idx="308">
                  <c:v>43225</c:v>
                </c:pt>
                <c:pt idx="309">
                  <c:v>43226</c:v>
                </c:pt>
                <c:pt idx="310">
                  <c:v>43227</c:v>
                </c:pt>
                <c:pt idx="311">
                  <c:v>43228</c:v>
                </c:pt>
                <c:pt idx="312">
                  <c:v>43229</c:v>
                </c:pt>
                <c:pt idx="313">
                  <c:v>43230</c:v>
                </c:pt>
                <c:pt idx="314">
                  <c:v>43231</c:v>
                </c:pt>
                <c:pt idx="315">
                  <c:v>43232</c:v>
                </c:pt>
                <c:pt idx="316">
                  <c:v>43233</c:v>
                </c:pt>
                <c:pt idx="317">
                  <c:v>43234</c:v>
                </c:pt>
                <c:pt idx="318">
                  <c:v>43235</c:v>
                </c:pt>
                <c:pt idx="319">
                  <c:v>43236</c:v>
                </c:pt>
                <c:pt idx="320">
                  <c:v>43237</c:v>
                </c:pt>
                <c:pt idx="321">
                  <c:v>43238</c:v>
                </c:pt>
                <c:pt idx="322">
                  <c:v>43239</c:v>
                </c:pt>
                <c:pt idx="323">
                  <c:v>43240</c:v>
                </c:pt>
                <c:pt idx="324">
                  <c:v>43241</c:v>
                </c:pt>
                <c:pt idx="325">
                  <c:v>43242</c:v>
                </c:pt>
                <c:pt idx="326">
                  <c:v>43243</c:v>
                </c:pt>
                <c:pt idx="327">
                  <c:v>43244</c:v>
                </c:pt>
                <c:pt idx="328">
                  <c:v>43245</c:v>
                </c:pt>
                <c:pt idx="329">
                  <c:v>43246</c:v>
                </c:pt>
                <c:pt idx="330">
                  <c:v>43247</c:v>
                </c:pt>
                <c:pt idx="331">
                  <c:v>43248</c:v>
                </c:pt>
                <c:pt idx="332">
                  <c:v>43249</c:v>
                </c:pt>
                <c:pt idx="333">
                  <c:v>43250</c:v>
                </c:pt>
                <c:pt idx="334">
                  <c:v>43251</c:v>
                </c:pt>
                <c:pt idx="335">
                  <c:v>43252</c:v>
                </c:pt>
                <c:pt idx="336">
                  <c:v>43253</c:v>
                </c:pt>
                <c:pt idx="337">
                  <c:v>43254</c:v>
                </c:pt>
                <c:pt idx="338">
                  <c:v>43255</c:v>
                </c:pt>
                <c:pt idx="339">
                  <c:v>43256</c:v>
                </c:pt>
                <c:pt idx="340">
                  <c:v>43257</c:v>
                </c:pt>
                <c:pt idx="341">
                  <c:v>43258</c:v>
                </c:pt>
                <c:pt idx="342">
                  <c:v>43259</c:v>
                </c:pt>
                <c:pt idx="343">
                  <c:v>43260</c:v>
                </c:pt>
                <c:pt idx="344">
                  <c:v>43261</c:v>
                </c:pt>
                <c:pt idx="345">
                  <c:v>43262</c:v>
                </c:pt>
                <c:pt idx="346">
                  <c:v>43263</c:v>
                </c:pt>
                <c:pt idx="347">
                  <c:v>43264</c:v>
                </c:pt>
                <c:pt idx="348">
                  <c:v>43265</c:v>
                </c:pt>
                <c:pt idx="349">
                  <c:v>43266</c:v>
                </c:pt>
                <c:pt idx="350">
                  <c:v>43267</c:v>
                </c:pt>
                <c:pt idx="351">
                  <c:v>43268</c:v>
                </c:pt>
                <c:pt idx="352">
                  <c:v>43269</c:v>
                </c:pt>
                <c:pt idx="353">
                  <c:v>43270</c:v>
                </c:pt>
                <c:pt idx="354">
                  <c:v>43271</c:v>
                </c:pt>
                <c:pt idx="355">
                  <c:v>43272</c:v>
                </c:pt>
                <c:pt idx="356">
                  <c:v>43273</c:v>
                </c:pt>
                <c:pt idx="357">
                  <c:v>43274</c:v>
                </c:pt>
                <c:pt idx="358">
                  <c:v>43275</c:v>
                </c:pt>
                <c:pt idx="359">
                  <c:v>43276</c:v>
                </c:pt>
                <c:pt idx="360">
                  <c:v>43277</c:v>
                </c:pt>
                <c:pt idx="361">
                  <c:v>43278</c:v>
                </c:pt>
                <c:pt idx="362">
                  <c:v>43279</c:v>
                </c:pt>
                <c:pt idx="363">
                  <c:v>43280</c:v>
                </c:pt>
                <c:pt idx="364">
                  <c:v>43281</c:v>
                </c:pt>
              </c:numCache>
            </c:numRef>
          </c:cat>
          <c:val>
            <c:numRef>
              <c:f>Outputs!$F$4:$F$368</c:f>
              <c:numCache>
                <c:formatCode>0</c:formatCode>
                <c:ptCount val="365"/>
                <c:pt idx="0">
                  <c:v>4048.4311501471029</c:v>
                </c:pt>
                <c:pt idx="1">
                  <c:v>1037.8363429558747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1111.9601688803937</c:v>
                </c:pt>
                <c:pt idx="7">
                  <c:v>1041.0547810648088</c:v>
                </c:pt>
                <c:pt idx="8">
                  <c:v>0</c:v>
                </c:pt>
                <c:pt idx="9">
                  <c:v>0</c:v>
                </c:pt>
                <c:pt idx="10">
                  <c:v>625.50206900214721</c:v>
                </c:pt>
                <c:pt idx="11">
                  <c:v>1075.698676681465</c:v>
                </c:pt>
                <c:pt idx="12">
                  <c:v>3709.4439216837773</c:v>
                </c:pt>
                <c:pt idx="13">
                  <c:v>3731.7075719768463</c:v>
                </c:pt>
                <c:pt idx="14">
                  <c:v>4105.2215449265104</c:v>
                </c:pt>
                <c:pt idx="15">
                  <c:v>5083.1518395152034</c:v>
                </c:pt>
                <c:pt idx="16">
                  <c:v>3166.5020467314603</c:v>
                </c:pt>
                <c:pt idx="17">
                  <c:v>763.42743951522664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4017.2276158953746</c:v>
                </c:pt>
                <c:pt idx="28">
                  <c:v>2768.23908135385</c:v>
                </c:pt>
                <c:pt idx="29">
                  <c:v>652.60716936811514</c:v>
                </c:pt>
                <c:pt idx="30">
                  <c:v>652.46052937635534</c:v>
                </c:pt>
                <c:pt idx="31">
                  <c:v>851.07118654659268</c:v>
                </c:pt>
                <c:pt idx="32">
                  <c:v>985.52905351612742</c:v>
                </c:pt>
                <c:pt idx="33">
                  <c:v>871.85849979981515</c:v>
                </c:pt>
                <c:pt idx="34">
                  <c:v>696.51298023189963</c:v>
                </c:pt>
                <c:pt idx="35">
                  <c:v>509.05006230237535</c:v>
                </c:pt>
                <c:pt idx="36">
                  <c:v>0</c:v>
                </c:pt>
                <c:pt idx="37">
                  <c:v>0</c:v>
                </c:pt>
                <c:pt idx="38">
                  <c:v>100.93344221387134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1461.1870625575473</c:v>
                </c:pt>
                <c:pt idx="61">
                  <c:v>797.8876993532815</c:v>
                </c:pt>
                <c:pt idx="62">
                  <c:v>0</c:v>
                </c:pt>
                <c:pt idx="63">
                  <c:v>3495.8951148864257</c:v>
                </c:pt>
                <c:pt idx="64">
                  <c:v>1133.430993883708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1605.1723989474494</c:v>
                </c:pt>
                <c:pt idx="70">
                  <c:v>888.9234624678927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500.38053025181358</c:v>
                </c:pt>
                <c:pt idx="159">
                  <c:v>728.74595320518335</c:v>
                </c:pt>
                <c:pt idx="160">
                  <c:v>728.75091666068965</c:v>
                </c:pt>
                <c:pt idx="161">
                  <c:v>767.10764704268411</c:v>
                </c:pt>
                <c:pt idx="162">
                  <c:v>837.24370036909261</c:v>
                </c:pt>
                <c:pt idx="163">
                  <c:v>846.51384897092487</c:v>
                </c:pt>
                <c:pt idx="164">
                  <c:v>1498.7310839366783</c:v>
                </c:pt>
                <c:pt idx="165">
                  <c:v>1964.5548641166063</c:v>
                </c:pt>
                <c:pt idx="166">
                  <c:v>1765.2097954521018</c:v>
                </c:pt>
                <c:pt idx="167">
                  <c:v>1901.535616765407</c:v>
                </c:pt>
                <c:pt idx="168">
                  <c:v>1859.6959372728993</c:v>
                </c:pt>
                <c:pt idx="169">
                  <c:v>2036.0744971242591</c:v>
                </c:pt>
                <c:pt idx="170">
                  <c:v>3195.9870062733999</c:v>
                </c:pt>
                <c:pt idx="171">
                  <c:v>2643.7319919742185</c:v>
                </c:pt>
                <c:pt idx="172">
                  <c:v>1600.4082698116417</c:v>
                </c:pt>
                <c:pt idx="173">
                  <c:v>520.02423489399575</c:v>
                </c:pt>
                <c:pt idx="174">
                  <c:v>712.42903238773931</c:v>
                </c:pt>
                <c:pt idx="175">
                  <c:v>623.06971513251551</c:v>
                </c:pt>
                <c:pt idx="176">
                  <c:v>312.77653891531247</c:v>
                </c:pt>
                <c:pt idx="177">
                  <c:v>389.91811115415305</c:v>
                </c:pt>
                <c:pt idx="178">
                  <c:v>414.6395054101269</c:v>
                </c:pt>
                <c:pt idx="179">
                  <c:v>402.89421117100073</c:v>
                </c:pt>
                <c:pt idx="180">
                  <c:v>379.90933586614443</c:v>
                </c:pt>
                <c:pt idx="181">
                  <c:v>367.6394227857254</c:v>
                </c:pt>
                <c:pt idx="182">
                  <c:v>303.96899076559498</c:v>
                </c:pt>
                <c:pt idx="183">
                  <c:v>340.12322150564557</c:v>
                </c:pt>
                <c:pt idx="184">
                  <c:v>418.72463999255154</c:v>
                </c:pt>
                <c:pt idx="185">
                  <c:v>388.07077310275832</c:v>
                </c:pt>
                <c:pt idx="186">
                  <c:v>451.31758824693492</c:v>
                </c:pt>
                <c:pt idx="187">
                  <c:v>480.50337910633397</c:v>
                </c:pt>
                <c:pt idx="188">
                  <c:v>506.9310436966889</c:v>
                </c:pt>
                <c:pt idx="189">
                  <c:v>430.55780745074259</c:v>
                </c:pt>
                <c:pt idx="190">
                  <c:v>424.28977411388371</c:v>
                </c:pt>
                <c:pt idx="191">
                  <c:v>416.62078851529827</c:v>
                </c:pt>
                <c:pt idx="192">
                  <c:v>137.53123182726657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Outputs!$G$3</c:f>
              <c:strCache>
                <c:ptCount val="1"/>
                <c:pt idx="0">
                  <c:v>Tauwit flow (ML/day)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Outputs!$B$4:$B$368</c:f>
              <c:numCache>
                <c:formatCode>m/d/yyyy</c:formatCode>
                <c:ptCount val="365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  <c:pt idx="9">
                  <c:v>42926</c:v>
                </c:pt>
                <c:pt idx="10">
                  <c:v>42927</c:v>
                </c:pt>
                <c:pt idx="11">
                  <c:v>42928</c:v>
                </c:pt>
                <c:pt idx="12">
                  <c:v>42929</c:v>
                </c:pt>
                <c:pt idx="13">
                  <c:v>42930</c:v>
                </c:pt>
                <c:pt idx="14">
                  <c:v>42931</c:v>
                </c:pt>
                <c:pt idx="15">
                  <c:v>42932</c:v>
                </c:pt>
                <c:pt idx="16">
                  <c:v>42933</c:v>
                </c:pt>
                <c:pt idx="17">
                  <c:v>42934</c:v>
                </c:pt>
                <c:pt idx="18">
                  <c:v>42935</c:v>
                </c:pt>
                <c:pt idx="19">
                  <c:v>42936</c:v>
                </c:pt>
                <c:pt idx="20">
                  <c:v>42937</c:v>
                </c:pt>
                <c:pt idx="21">
                  <c:v>42938</c:v>
                </c:pt>
                <c:pt idx="22">
                  <c:v>42939</c:v>
                </c:pt>
                <c:pt idx="23">
                  <c:v>42940</c:v>
                </c:pt>
                <c:pt idx="24">
                  <c:v>42941</c:v>
                </c:pt>
                <c:pt idx="25">
                  <c:v>42942</c:v>
                </c:pt>
                <c:pt idx="26">
                  <c:v>42943</c:v>
                </c:pt>
                <c:pt idx="27">
                  <c:v>42944</c:v>
                </c:pt>
                <c:pt idx="28">
                  <c:v>42945</c:v>
                </c:pt>
                <c:pt idx="29">
                  <c:v>42946</c:v>
                </c:pt>
                <c:pt idx="30">
                  <c:v>42947</c:v>
                </c:pt>
                <c:pt idx="31">
                  <c:v>42948</c:v>
                </c:pt>
                <c:pt idx="32">
                  <c:v>42949</c:v>
                </c:pt>
                <c:pt idx="33">
                  <c:v>42950</c:v>
                </c:pt>
                <c:pt idx="34">
                  <c:v>42951</c:v>
                </c:pt>
                <c:pt idx="35">
                  <c:v>42952</c:v>
                </c:pt>
                <c:pt idx="36">
                  <c:v>42953</c:v>
                </c:pt>
                <c:pt idx="37">
                  <c:v>42954</c:v>
                </c:pt>
                <c:pt idx="38">
                  <c:v>42955</c:v>
                </c:pt>
                <c:pt idx="39">
                  <c:v>42956</c:v>
                </c:pt>
                <c:pt idx="40">
                  <c:v>42957</c:v>
                </c:pt>
                <c:pt idx="41">
                  <c:v>42958</c:v>
                </c:pt>
                <c:pt idx="42">
                  <c:v>42959</c:v>
                </c:pt>
                <c:pt idx="43">
                  <c:v>42960</c:v>
                </c:pt>
                <c:pt idx="44">
                  <c:v>42961</c:v>
                </c:pt>
                <c:pt idx="45">
                  <c:v>42962</c:v>
                </c:pt>
                <c:pt idx="46">
                  <c:v>42963</c:v>
                </c:pt>
                <c:pt idx="47">
                  <c:v>42964</c:v>
                </c:pt>
                <c:pt idx="48">
                  <c:v>42965</c:v>
                </c:pt>
                <c:pt idx="49">
                  <c:v>42966</c:v>
                </c:pt>
                <c:pt idx="50">
                  <c:v>42967</c:v>
                </c:pt>
                <c:pt idx="51">
                  <c:v>42968</c:v>
                </c:pt>
                <c:pt idx="52">
                  <c:v>42969</c:v>
                </c:pt>
                <c:pt idx="53">
                  <c:v>42970</c:v>
                </c:pt>
                <c:pt idx="54">
                  <c:v>42971</c:v>
                </c:pt>
                <c:pt idx="55">
                  <c:v>42972</c:v>
                </c:pt>
                <c:pt idx="56">
                  <c:v>42973</c:v>
                </c:pt>
                <c:pt idx="57">
                  <c:v>42974</c:v>
                </c:pt>
                <c:pt idx="58">
                  <c:v>42975</c:v>
                </c:pt>
                <c:pt idx="59">
                  <c:v>42976</c:v>
                </c:pt>
                <c:pt idx="60">
                  <c:v>42977</c:v>
                </c:pt>
                <c:pt idx="61">
                  <c:v>42978</c:v>
                </c:pt>
                <c:pt idx="62">
                  <c:v>42979</c:v>
                </c:pt>
                <c:pt idx="63">
                  <c:v>42980</c:v>
                </c:pt>
                <c:pt idx="64">
                  <c:v>42981</c:v>
                </c:pt>
                <c:pt idx="65">
                  <c:v>42982</c:v>
                </c:pt>
                <c:pt idx="66">
                  <c:v>42983</c:v>
                </c:pt>
                <c:pt idx="67">
                  <c:v>42984</c:v>
                </c:pt>
                <c:pt idx="68">
                  <c:v>42985</c:v>
                </c:pt>
                <c:pt idx="69">
                  <c:v>42986</c:v>
                </c:pt>
                <c:pt idx="70">
                  <c:v>42987</c:v>
                </c:pt>
                <c:pt idx="71">
                  <c:v>42988</c:v>
                </c:pt>
                <c:pt idx="72">
                  <c:v>42989</c:v>
                </c:pt>
                <c:pt idx="73">
                  <c:v>42990</c:v>
                </c:pt>
                <c:pt idx="74">
                  <c:v>42991</c:v>
                </c:pt>
                <c:pt idx="75">
                  <c:v>42992</c:v>
                </c:pt>
                <c:pt idx="76">
                  <c:v>42993</c:v>
                </c:pt>
                <c:pt idx="77">
                  <c:v>42994</c:v>
                </c:pt>
                <c:pt idx="78">
                  <c:v>42995</c:v>
                </c:pt>
                <c:pt idx="79">
                  <c:v>42996</c:v>
                </c:pt>
                <c:pt idx="80">
                  <c:v>42997</c:v>
                </c:pt>
                <c:pt idx="81">
                  <c:v>42998</c:v>
                </c:pt>
                <c:pt idx="82">
                  <c:v>42999</c:v>
                </c:pt>
                <c:pt idx="83">
                  <c:v>43000</c:v>
                </c:pt>
                <c:pt idx="84">
                  <c:v>43001</c:v>
                </c:pt>
                <c:pt idx="85">
                  <c:v>43002</c:v>
                </c:pt>
                <c:pt idx="86">
                  <c:v>43003</c:v>
                </c:pt>
                <c:pt idx="87">
                  <c:v>43004</c:v>
                </c:pt>
                <c:pt idx="88">
                  <c:v>43005</c:v>
                </c:pt>
                <c:pt idx="89">
                  <c:v>43006</c:v>
                </c:pt>
                <c:pt idx="90">
                  <c:v>43007</c:v>
                </c:pt>
                <c:pt idx="91">
                  <c:v>43008</c:v>
                </c:pt>
                <c:pt idx="92">
                  <c:v>43009</c:v>
                </c:pt>
                <c:pt idx="93">
                  <c:v>43010</c:v>
                </c:pt>
                <c:pt idx="94">
                  <c:v>43011</c:v>
                </c:pt>
                <c:pt idx="95">
                  <c:v>43012</c:v>
                </c:pt>
                <c:pt idx="96">
                  <c:v>43013</c:v>
                </c:pt>
                <c:pt idx="97">
                  <c:v>43014</c:v>
                </c:pt>
                <c:pt idx="98">
                  <c:v>43015</c:v>
                </c:pt>
                <c:pt idx="99">
                  <c:v>43016</c:v>
                </c:pt>
                <c:pt idx="100">
                  <c:v>43017</c:v>
                </c:pt>
                <c:pt idx="101">
                  <c:v>43018</c:v>
                </c:pt>
                <c:pt idx="102">
                  <c:v>43019</c:v>
                </c:pt>
                <c:pt idx="103">
                  <c:v>43020</c:v>
                </c:pt>
                <c:pt idx="104">
                  <c:v>43021</c:v>
                </c:pt>
                <c:pt idx="105">
                  <c:v>43022</c:v>
                </c:pt>
                <c:pt idx="106">
                  <c:v>43023</c:v>
                </c:pt>
                <c:pt idx="107">
                  <c:v>43024</c:v>
                </c:pt>
                <c:pt idx="108">
                  <c:v>43025</c:v>
                </c:pt>
                <c:pt idx="109">
                  <c:v>43026</c:v>
                </c:pt>
                <c:pt idx="110">
                  <c:v>43027</c:v>
                </c:pt>
                <c:pt idx="111">
                  <c:v>43028</c:v>
                </c:pt>
                <c:pt idx="112">
                  <c:v>43029</c:v>
                </c:pt>
                <c:pt idx="113">
                  <c:v>43030</c:v>
                </c:pt>
                <c:pt idx="114">
                  <c:v>43031</c:v>
                </c:pt>
                <c:pt idx="115">
                  <c:v>43032</c:v>
                </c:pt>
                <c:pt idx="116">
                  <c:v>43033</c:v>
                </c:pt>
                <c:pt idx="117">
                  <c:v>43034</c:v>
                </c:pt>
                <c:pt idx="118">
                  <c:v>43035</c:v>
                </c:pt>
                <c:pt idx="119">
                  <c:v>43036</c:v>
                </c:pt>
                <c:pt idx="120">
                  <c:v>43037</c:v>
                </c:pt>
                <c:pt idx="121">
                  <c:v>43038</c:v>
                </c:pt>
                <c:pt idx="122">
                  <c:v>43039</c:v>
                </c:pt>
                <c:pt idx="123">
                  <c:v>43040</c:v>
                </c:pt>
                <c:pt idx="124">
                  <c:v>43041</c:v>
                </c:pt>
                <c:pt idx="125">
                  <c:v>43042</c:v>
                </c:pt>
                <c:pt idx="126">
                  <c:v>43043</c:v>
                </c:pt>
                <c:pt idx="127">
                  <c:v>43044</c:v>
                </c:pt>
                <c:pt idx="128">
                  <c:v>43045</c:v>
                </c:pt>
                <c:pt idx="129">
                  <c:v>43046</c:v>
                </c:pt>
                <c:pt idx="130">
                  <c:v>43047</c:v>
                </c:pt>
                <c:pt idx="131">
                  <c:v>43048</c:v>
                </c:pt>
                <c:pt idx="132">
                  <c:v>43049</c:v>
                </c:pt>
                <c:pt idx="133">
                  <c:v>43050</c:v>
                </c:pt>
                <c:pt idx="134">
                  <c:v>43051</c:v>
                </c:pt>
                <c:pt idx="135">
                  <c:v>43052</c:v>
                </c:pt>
                <c:pt idx="136">
                  <c:v>43053</c:v>
                </c:pt>
                <c:pt idx="137">
                  <c:v>43054</c:v>
                </c:pt>
                <c:pt idx="138">
                  <c:v>43055</c:v>
                </c:pt>
                <c:pt idx="139">
                  <c:v>43056</c:v>
                </c:pt>
                <c:pt idx="140">
                  <c:v>43057</c:v>
                </c:pt>
                <c:pt idx="141">
                  <c:v>43058</c:v>
                </c:pt>
                <c:pt idx="142">
                  <c:v>43059</c:v>
                </c:pt>
                <c:pt idx="143">
                  <c:v>43060</c:v>
                </c:pt>
                <c:pt idx="144">
                  <c:v>43061</c:v>
                </c:pt>
                <c:pt idx="145">
                  <c:v>43062</c:v>
                </c:pt>
                <c:pt idx="146">
                  <c:v>43063</c:v>
                </c:pt>
                <c:pt idx="147">
                  <c:v>43064</c:v>
                </c:pt>
                <c:pt idx="148">
                  <c:v>43065</c:v>
                </c:pt>
                <c:pt idx="149">
                  <c:v>43066</c:v>
                </c:pt>
                <c:pt idx="150">
                  <c:v>43067</c:v>
                </c:pt>
                <c:pt idx="151">
                  <c:v>43068</c:v>
                </c:pt>
                <c:pt idx="152">
                  <c:v>43069</c:v>
                </c:pt>
                <c:pt idx="153">
                  <c:v>43070</c:v>
                </c:pt>
                <c:pt idx="154">
                  <c:v>43071</c:v>
                </c:pt>
                <c:pt idx="155">
                  <c:v>43072</c:v>
                </c:pt>
                <c:pt idx="156">
                  <c:v>43073</c:v>
                </c:pt>
                <c:pt idx="157">
                  <c:v>43074</c:v>
                </c:pt>
                <c:pt idx="158">
                  <c:v>43075</c:v>
                </c:pt>
                <c:pt idx="159">
                  <c:v>43076</c:v>
                </c:pt>
                <c:pt idx="160">
                  <c:v>43077</c:v>
                </c:pt>
                <c:pt idx="161">
                  <c:v>43078</c:v>
                </c:pt>
                <c:pt idx="162">
                  <c:v>43079</c:v>
                </c:pt>
                <c:pt idx="163">
                  <c:v>43080</c:v>
                </c:pt>
                <c:pt idx="164">
                  <c:v>43081</c:v>
                </c:pt>
                <c:pt idx="165">
                  <c:v>43082</c:v>
                </c:pt>
                <c:pt idx="166">
                  <c:v>43083</c:v>
                </c:pt>
                <c:pt idx="167">
                  <c:v>43084</c:v>
                </c:pt>
                <c:pt idx="168">
                  <c:v>43085</c:v>
                </c:pt>
                <c:pt idx="169">
                  <c:v>43086</c:v>
                </c:pt>
                <c:pt idx="170">
                  <c:v>43087</c:v>
                </c:pt>
                <c:pt idx="171">
                  <c:v>43088</c:v>
                </c:pt>
                <c:pt idx="172">
                  <c:v>43089</c:v>
                </c:pt>
                <c:pt idx="173">
                  <c:v>43090</c:v>
                </c:pt>
                <c:pt idx="174">
                  <c:v>43091</c:v>
                </c:pt>
                <c:pt idx="175">
                  <c:v>43092</c:v>
                </c:pt>
                <c:pt idx="176">
                  <c:v>43093</c:v>
                </c:pt>
                <c:pt idx="177">
                  <c:v>43094</c:v>
                </c:pt>
                <c:pt idx="178">
                  <c:v>43095</c:v>
                </c:pt>
                <c:pt idx="179">
                  <c:v>43096</c:v>
                </c:pt>
                <c:pt idx="180">
                  <c:v>43097</c:v>
                </c:pt>
                <c:pt idx="181">
                  <c:v>43098</c:v>
                </c:pt>
                <c:pt idx="182">
                  <c:v>43099</c:v>
                </c:pt>
                <c:pt idx="183">
                  <c:v>43100</c:v>
                </c:pt>
                <c:pt idx="184">
                  <c:v>43101</c:v>
                </c:pt>
                <c:pt idx="185">
                  <c:v>43102</c:v>
                </c:pt>
                <c:pt idx="186">
                  <c:v>43103</c:v>
                </c:pt>
                <c:pt idx="187">
                  <c:v>43104</c:v>
                </c:pt>
                <c:pt idx="188">
                  <c:v>43105</c:v>
                </c:pt>
                <c:pt idx="189">
                  <c:v>43106</c:v>
                </c:pt>
                <c:pt idx="190">
                  <c:v>43107</c:v>
                </c:pt>
                <c:pt idx="191">
                  <c:v>43108</c:v>
                </c:pt>
                <c:pt idx="192">
                  <c:v>43109</c:v>
                </c:pt>
                <c:pt idx="193">
                  <c:v>43110</c:v>
                </c:pt>
                <c:pt idx="194">
                  <c:v>43111</c:v>
                </c:pt>
                <c:pt idx="195">
                  <c:v>43112</c:v>
                </c:pt>
                <c:pt idx="196">
                  <c:v>43113</c:v>
                </c:pt>
                <c:pt idx="197">
                  <c:v>43114</c:v>
                </c:pt>
                <c:pt idx="198">
                  <c:v>43115</c:v>
                </c:pt>
                <c:pt idx="199">
                  <c:v>43116</c:v>
                </c:pt>
                <c:pt idx="200">
                  <c:v>43117</c:v>
                </c:pt>
                <c:pt idx="201">
                  <c:v>43118</c:v>
                </c:pt>
                <c:pt idx="202">
                  <c:v>43119</c:v>
                </c:pt>
                <c:pt idx="203">
                  <c:v>43120</c:v>
                </c:pt>
                <c:pt idx="204">
                  <c:v>43121</c:v>
                </c:pt>
                <c:pt idx="205">
                  <c:v>43122</c:v>
                </c:pt>
                <c:pt idx="206">
                  <c:v>43123</c:v>
                </c:pt>
                <c:pt idx="207">
                  <c:v>43124</c:v>
                </c:pt>
                <c:pt idx="208">
                  <c:v>43125</c:v>
                </c:pt>
                <c:pt idx="209">
                  <c:v>43126</c:v>
                </c:pt>
                <c:pt idx="210">
                  <c:v>43127</c:v>
                </c:pt>
                <c:pt idx="211">
                  <c:v>43128</c:v>
                </c:pt>
                <c:pt idx="212">
                  <c:v>43129</c:v>
                </c:pt>
                <c:pt idx="213">
                  <c:v>43130</c:v>
                </c:pt>
                <c:pt idx="214">
                  <c:v>43131</c:v>
                </c:pt>
                <c:pt idx="215">
                  <c:v>43132</c:v>
                </c:pt>
                <c:pt idx="216">
                  <c:v>43133</c:v>
                </c:pt>
                <c:pt idx="217">
                  <c:v>43134</c:v>
                </c:pt>
                <c:pt idx="218">
                  <c:v>43135</c:v>
                </c:pt>
                <c:pt idx="219">
                  <c:v>43136</c:v>
                </c:pt>
                <c:pt idx="220">
                  <c:v>43137</c:v>
                </c:pt>
                <c:pt idx="221">
                  <c:v>43138</c:v>
                </c:pt>
                <c:pt idx="222">
                  <c:v>43139</c:v>
                </c:pt>
                <c:pt idx="223">
                  <c:v>43140</c:v>
                </c:pt>
                <c:pt idx="224">
                  <c:v>43141</c:v>
                </c:pt>
                <c:pt idx="225">
                  <c:v>43142</c:v>
                </c:pt>
                <c:pt idx="226">
                  <c:v>43143</c:v>
                </c:pt>
                <c:pt idx="227">
                  <c:v>43144</c:v>
                </c:pt>
                <c:pt idx="228">
                  <c:v>43145</c:v>
                </c:pt>
                <c:pt idx="229">
                  <c:v>43146</c:v>
                </c:pt>
                <c:pt idx="230">
                  <c:v>43147</c:v>
                </c:pt>
                <c:pt idx="231">
                  <c:v>43148</c:v>
                </c:pt>
                <c:pt idx="232">
                  <c:v>43149</c:v>
                </c:pt>
                <c:pt idx="233">
                  <c:v>43150</c:v>
                </c:pt>
                <c:pt idx="234">
                  <c:v>43151</c:v>
                </c:pt>
                <c:pt idx="235">
                  <c:v>43152</c:v>
                </c:pt>
                <c:pt idx="236">
                  <c:v>43153</c:v>
                </c:pt>
                <c:pt idx="237">
                  <c:v>43154</c:v>
                </c:pt>
                <c:pt idx="238">
                  <c:v>43155</c:v>
                </c:pt>
                <c:pt idx="239">
                  <c:v>43156</c:v>
                </c:pt>
                <c:pt idx="240">
                  <c:v>43157</c:v>
                </c:pt>
                <c:pt idx="241">
                  <c:v>43158</c:v>
                </c:pt>
                <c:pt idx="242">
                  <c:v>43159</c:v>
                </c:pt>
                <c:pt idx="243">
                  <c:v>43160</c:v>
                </c:pt>
                <c:pt idx="244">
                  <c:v>43161</c:v>
                </c:pt>
                <c:pt idx="245">
                  <c:v>43162</c:v>
                </c:pt>
                <c:pt idx="246">
                  <c:v>43163</c:v>
                </c:pt>
                <c:pt idx="247">
                  <c:v>43164</c:v>
                </c:pt>
                <c:pt idx="248">
                  <c:v>43165</c:v>
                </c:pt>
                <c:pt idx="249">
                  <c:v>43166</c:v>
                </c:pt>
                <c:pt idx="250">
                  <c:v>43167</c:v>
                </c:pt>
                <c:pt idx="251">
                  <c:v>43168</c:v>
                </c:pt>
                <c:pt idx="252">
                  <c:v>43169</c:v>
                </c:pt>
                <c:pt idx="253">
                  <c:v>43170</c:v>
                </c:pt>
                <c:pt idx="254">
                  <c:v>43171</c:v>
                </c:pt>
                <c:pt idx="255">
                  <c:v>43172</c:v>
                </c:pt>
                <c:pt idx="256">
                  <c:v>43173</c:v>
                </c:pt>
                <c:pt idx="257">
                  <c:v>43174</c:v>
                </c:pt>
                <c:pt idx="258">
                  <c:v>43175</c:v>
                </c:pt>
                <c:pt idx="259">
                  <c:v>43176</c:v>
                </c:pt>
                <c:pt idx="260">
                  <c:v>43177</c:v>
                </c:pt>
                <c:pt idx="261">
                  <c:v>43178</c:v>
                </c:pt>
                <c:pt idx="262">
                  <c:v>43179</c:v>
                </c:pt>
                <c:pt idx="263">
                  <c:v>43180</c:v>
                </c:pt>
                <c:pt idx="264">
                  <c:v>43181</c:v>
                </c:pt>
                <c:pt idx="265">
                  <c:v>43182</c:v>
                </c:pt>
                <c:pt idx="266">
                  <c:v>43183</c:v>
                </c:pt>
                <c:pt idx="267">
                  <c:v>43184</c:v>
                </c:pt>
                <c:pt idx="268">
                  <c:v>43185</c:v>
                </c:pt>
                <c:pt idx="269">
                  <c:v>43186</c:v>
                </c:pt>
                <c:pt idx="270">
                  <c:v>43187</c:v>
                </c:pt>
                <c:pt idx="271">
                  <c:v>43188</c:v>
                </c:pt>
                <c:pt idx="272">
                  <c:v>43189</c:v>
                </c:pt>
                <c:pt idx="273">
                  <c:v>43190</c:v>
                </c:pt>
                <c:pt idx="274">
                  <c:v>43191</c:v>
                </c:pt>
                <c:pt idx="275">
                  <c:v>43192</c:v>
                </c:pt>
                <c:pt idx="276">
                  <c:v>43193</c:v>
                </c:pt>
                <c:pt idx="277">
                  <c:v>43194</c:v>
                </c:pt>
                <c:pt idx="278">
                  <c:v>43195</c:v>
                </c:pt>
                <c:pt idx="279">
                  <c:v>43196</c:v>
                </c:pt>
                <c:pt idx="280">
                  <c:v>43197</c:v>
                </c:pt>
                <c:pt idx="281">
                  <c:v>43198</c:v>
                </c:pt>
                <c:pt idx="282">
                  <c:v>43199</c:v>
                </c:pt>
                <c:pt idx="283">
                  <c:v>43200</c:v>
                </c:pt>
                <c:pt idx="284">
                  <c:v>43201</c:v>
                </c:pt>
                <c:pt idx="285">
                  <c:v>43202</c:v>
                </c:pt>
                <c:pt idx="286">
                  <c:v>43203</c:v>
                </c:pt>
                <c:pt idx="287">
                  <c:v>43204</c:v>
                </c:pt>
                <c:pt idx="288">
                  <c:v>43205</c:v>
                </c:pt>
                <c:pt idx="289">
                  <c:v>43206</c:v>
                </c:pt>
                <c:pt idx="290">
                  <c:v>43207</c:v>
                </c:pt>
                <c:pt idx="291">
                  <c:v>43208</c:v>
                </c:pt>
                <c:pt idx="292">
                  <c:v>43209</c:v>
                </c:pt>
                <c:pt idx="293">
                  <c:v>43210</c:v>
                </c:pt>
                <c:pt idx="294">
                  <c:v>43211</c:v>
                </c:pt>
                <c:pt idx="295">
                  <c:v>43212</c:v>
                </c:pt>
                <c:pt idx="296">
                  <c:v>43213</c:v>
                </c:pt>
                <c:pt idx="297">
                  <c:v>43214</c:v>
                </c:pt>
                <c:pt idx="298">
                  <c:v>43215</c:v>
                </c:pt>
                <c:pt idx="299">
                  <c:v>43216</c:v>
                </c:pt>
                <c:pt idx="300">
                  <c:v>43217</c:v>
                </c:pt>
                <c:pt idx="301">
                  <c:v>43218</c:v>
                </c:pt>
                <c:pt idx="302">
                  <c:v>43219</c:v>
                </c:pt>
                <c:pt idx="303">
                  <c:v>43220</c:v>
                </c:pt>
                <c:pt idx="304">
                  <c:v>43221</c:v>
                </c:pt>
                <c:pt idx="305">
                  <c:v>43222</c:v>
                </c:pt>
                <c:pt idx="306">
                  <c:v>43223</c:v>
                </c:pt>
                <c:pt idx="307">
                  <c:v>43224</c:v>
                </c:pt>
                <c:pt idx="308">
                  <c:v>43225</c:v>
                </c:pt>
                <c:pt idx="309">
                  <c:v>43226</c:v>
                </c:pt>
                <c:pt idx="310">
                  <c:v>43227</c:v>
                </c:pt>
                <c:pt idx="311">
                  <c:v>43228</c:v>
                </c:pt>
                <c:pt idx="312">
                  <c:v>43229</c:v>
                </c:pt>
                <c:pt idx="313">
                  <c:v>43230</c:v>
                </c:pt>
                <c:pt idx="314">
                  <c:v>43231</c:v>
                </c:pt>
                <c:pt idx="315">
                  <c:v>43232</c:v>
                </c:pt>
                <c:pt idx="316">
                  <c:v>43233</c:v>
                </c:pt>
                <c:pt idx="317">
                  <c:v>43234</c:v>
                </c:pt>
                <c:pt idx="318">
                  <c:v>43235</c:v>
                </c:pt>
                <c:pt idx="319">
                  <c:v>43236</c:v>
                </c:pt>
                <c:pt idx="320">
                  <c:v>43237</c:v>
                </c:pt>
                <c:pt idx="321">
                  <c:v>43238</c:v>
                </c:pt>
                <c:pt idx="322">
                  <c:v>43239</c:v>
                </c:pt>
                <c:pt idx="323">
                  <c:v>43240</c:v>
                </c:pt>
                <c:pt idx="324">
                  <c:v>43241</c:v>
                </c:pt>
                <c:pt idx="325">
                  <c:v>43242</c:v>
                </c:pt>
                <c:pt idx="326">
                  <c:v>43243</c:v>
                </c:pt>
                <c:pt idx="327">
                  <c:v>43244</c:v>
                </c:pt>
                <c:pt idx="328">
                  <c:v>43245</c:v>
                </c:pt>
                <c:pt idx="329">
                  <c:v>43246</c:v>
                </c:pt>
                <c:pt idx="330">
                  <c:v>43247</c:v>
                </c:pt>
                <c:pt idx="331">
                  <c:v>43248</c:v>
                </c:pt>
                <c:pt idx="332">
                  <c:v>43249</c:v>
                </c:pt>
                <c:pt idx="333">
                  <c:v>43250</c:v>
                </c:pt>
                <c:pt idx="334">
                  <c:v>43251</c:v>
                </c:pt>
                <c:pt idx="335">
                  <c:v>43252</c:v>
                </c:pt>
                <c:pt idx="336">
                  <c:v>43253</c:v>
                </c:pt>
                <c:pt idx="337">
                  <c:v>43254</c:v>
                </c:pt>
                <c:pt idx="338">
                  <c:v>43255</c:v>
                </c:pt>
                <c:pt idx="339">
                  <c:v>43256</c:v>
                </c:pt>
                <c:pt idx="340">
                  <c:v>43257</c:v>
                </c:pt>
                <c:pt idx="341">
                  <c:v>43258</c:v>
                </c:pt>
                <c:pt idx="342">
                  <c:v>43259</c:v>
                </c:pt>
                <c:pt idx="343">
                  <c:v>43260</c:v>
                </c:pt>
                <c:pt idx="344">
                  <c:v>43261</c:v>
                </c:pt>
                <c:pt idx="345">
                  <c:v>43262</c:v>
                </c:pt>
                <c:pt idx="346">
                  <c:v>43263</c:v>
                </c:pt>
                <c:pt idx="347">
                  <c:v>43264</c:v>
                </c:pt>
                <c:pt idx="348">
                  <c:v>43265</c:v>
                </c:pt>
                <c:pt idx="349">
                  <c:v>43266</c:v>
                </c:pt>
                <c:pt idx="350">
                  <c:v>43267</c:v>
                </c:pt>
                <c:pt idx="351">
                  <c:v>43268</c:v>
                </c:pt>
                <c:pt idx="352">
                  <c:v>43269</c:v>
                </c:pt>
                <c:pt idx="353">
                  <c:v>43270</c:v>
                </c:pt>
                <c:pt idx="354">
                  <c:v>43271</c:v>
                </c:pt>
                <c:pt idx="355">
                  <c:v>43272</c:v>
                </c:pt>
                <c:pt idx="356">
                  <c:v>43273</c:v>
                </c:pt>
                <c:pt idx="357">
                  <c:v>43274</c:v>
                </c:pt>
                <c:pt idx="358">
                  <c:v>43275</c:v>
                </c:pt>
                <c:pt idx="359">
                  <c:v>43276</c:v>
                </c:pt>
                <c:pt idx="360">
                  <c:v>43277</c:v>
                </c:pt>
                <c:pt idx="361">
                  <c:v>43278</c:v>
                </c:pt>
                <c:pt idx="362">
                  <c:v>43279</c:v>
                </c:pt>
                <c:pt idx="363">
                  <c:v>43280</c:v>
                </c:pt>
                <c:pt idx="364">
                  <c:v>43281</c:v>
                </c:pt>
              </c:numCache>
            </c:numRef>
          </c:cat>
          <c:val>
            <c:numRef>
              <c:f>Outputs!$G$4:$G$368</c:f>
              <c:numCache>
                <c:formatCode>0</c:formatCode>
                <c:ptCount val="365"/>
                <c:pt idx="0">
                  <c:v>7133.808000803645</c:v>
                </c:pt>
                <c:pt idx="1">
                  <c:v>2435.8158058636004</c:v>
                </c:pt>
                <c:pt idx="2">
                  <c:v>1093.4112749075198</c:v>
                </c:pt>
                <c:pt idx="3">
                  <c:v>641.83331565431843</c:v>
                </c:pt>
                <c:pt idx="4">
                  <c:v>726.47768460825284</c:v>
                </c:pt>
                <c:pt idx="5">
                  <c:v>868.62557185794492</c:v>
                </c:pt>
                <c:pt idx="6">
                  <c:v>5030.6450475003076</c:v>
                </c:pt>
                <c:pt idx="7">
                  <c:v>2946.8153678956728</c:v>
                </c:pt>
                <c:pt idx="8">
                  <c:v>836.7129596202285</c:v>
                </c:pt>
                <c:pt idx="9">
                  <c:v>904.7855409308595</c:v>
                </c:pt>
                <c:pt idx="10">
                  <c:v>940.64696177951612</c:v>
                </c:pt>
                <c:pt idx="11">
                  <c:v>1080.6982035459455</c:v>
                </c:pt>
                <c:pt idx="12">
                  <c:v>6624.0138614555708</c:v>
                </c:pt>
                <c:pt idx="13">
                  <c:v>7017.9684996294473</c:v>
                </c:pt>
                <c:pt idx="14">
                  <c:v>7422.4195717863049</c:v>
                </c:pt>
                <c:pt idx="15">
                  <c:v>8982.9473290002516</c:v>
                </c:pt>
                <c:pt idx="16">
                  <c:v>5960.3975182618306</c:v>
                </c:pt>
                <c:pt idx="17">
                  <c:v>661.25697344393654</c:v>
                </c:pt>
                <c:pt idx="18">
                  <c:v>0</c:v>
                </c:pt>
                <c:pt idx="19">
                  <c:v>0</c:v>
                </c:pt>
                <c:pt idx="20">
                  <c:v>7645.2450482524464</c:v>
                </c:pt>
                <c:pt idx="21">
                  <c:v>10629.27493746137</c:v>
                </c:pt>
                <c:pt idx="22">
                  <c:v>9372.9194179718979</c:v>
                </c:pt>
                <c:pt idx="23">
                  <c:v>9667.5359174119421</c:v>
                </c:pt>
                <c:pt idx="24">
                  <c:v>9019.8467476253427</c:v>
                </c:pt>
                <c:pt idx="25">
                  <c:v>8574.1451089397415</c:v>
                </c:pt>
                <c:pt idx="26">
                  <c:v>9522.1427654428226</c:v>
                </c:pt>
                <c:pt idx="27">
                  <c:v>9521.1515008653823</c:v>
                </c:pt>
                <c:pt idx="28">
                  <c:v>4358.079308727587</c:v>
                </c:pt>
                <c:pt idx="29">
                  <c:v>631.24542378840215</c:v>
                </c:pt>
                <c:pt idx="30">
                  <c:v>3815.7401851696732</c:v>
                </c:pt>
                <c:pt idx="31">
                  <c:v>8461.9202271834947</c:v>
                </c:pt>
                <c:pt idx="32">
                  <c:v>9851.5031904961197</c:v>
                </c:pt>
                <c:pt idx="33">
                  <c:v>14424.416739479211</c:v>
                </c:pt>
                <c:pt idx="34">
                  <c:v>16444.533237704512</c:v>
                </c:pt>
                <c:pt idx="35">
                  <c:v>15345.247380249486</c:v>
                </c:pt>
                <c:pt idx="36">
                  <c:v>1531.2216464986655</c:v>
                </c:pt>
                <c:pt idx="37">
                  <c:v>0</c:v>
                </c:pt>
                <c:pt idx="38">
                  <c:v>0</c:v>
                </c:pt>
                <c:pt idx="39">
                  <c:v>1453.077553617449</c:v>
                </c:pt>
                <c:pt idx="40">
                  <c:v>4192.819467106423</c:v>
                </c:pt>
                <c:pt idx="41">
                  <c:v>1752.2492523249794</c:v>
                </c:pt>
                <c:pt idx="42">
                  <c:v>993.95577972924093</c:v>
                </c:pt>
                <c:pt idx="43">
                  <c:v>1745.0029497321907</c:v>
                </c:pt>
                <c:pt idx="44">
                  <c:v>1706.8489586271505</c:v>
                </c:pt>
                <c:pt idx="45">
                  <c:v>6023.1543305208761</c:v>
                </c:pt>
                <c:pt idx="46">
                  <c:v>1606.1876515010999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6589.248562359493</c:v>
                </c:pt>
                <c:pt idx="53">
                  <c:v>6247.3065492321803</c:v>
                </c:pt>
                <c:pt idx="54">
                  <c:v>4353.9450856060421</c:v>
                </c:pt>
                <c:pt idx="55">
                  <c:v>4871.6469043698253</c:v>
                </c:pt>
                <c:pt idx="56">
                  <c:v>4698.0945354756768</c:v>
                </c:pt>
                <c:pt idx="57">
                  <c:v>4119.8082598670899</c:v>
                </c:pt>
                <c:pt idx="58">
                  <c:v>4930.2110732291358</c:v>
                </c:pt>
                <c:pt idx="59">
                  <c:v>3649.295420326866</c:v>
                </c:pt>
                <c:pt idx="60">
                  <c:v>2400.5516210738838</c:v>
                </c:pt>
                <c:pt idx="61">
                  <c:v>2447.0154710612833</c:v>
                </c:pt>
                <c:pt idx="62">
                  <c:v>2095.5795018127383</c:v>
                </c:pt>
                <c:pt idx="63">
                  <c:v>4239.0746391776765</c:v>
                </c:pt>
                <c:pt idx="64">
                  <c:v>1284.2957005044702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1537.5190398500449</c:v>
                </c:pt>
                <c:pt idx="70">
                  <c:v>1788.1092276199508</c:v>
                </c:pt>
                <c:pt idx="71">
                  <c:v>1468.7673203417603</c:v>
                </c:pt>
                <c:pt idx="72">
                  <c:v>1395.0673827589724</c:v>
                </c:pt>
                <c:pt idx="73">
                  <c:v>2023.3356571479612</c:v>
                </c:pt>
                <c:pt idx="74">
                  <c:v>574.02703962657381</c:v>
                </c:pt>
                <c:pt idx="75">
                  <c:v>0</c:v>
                </c:pt>
                <c:pt idx="76">
                  <c:v>817.71282456898416</c:v>
                </c:pt>
                <c:pt idx="77">
                  <c:v>1314.2966785442579</c:v>
                </c:pt>
                <c:pt idx="78">
                  <c:v>1718.4326705697774</c:v>
                </c:pt>
                <c:pt idx="79">
                  <c:v>1351.7597796218367</c:v>
                </c:pt>
                <c:pt idx="80">
                  <c:v>2134.4946191924237</c:v>
                </c:pt>
                <c:pt idx="81">
                  <c:v>2044.7565220245426</c:v>
                </c:pt>
                <c:pt idx="82">
                  <c:v>1376.8222056408183</c:v>
                </c:pt>
                <c:pt idx="83">
                  <c:v>1471.5538386280798</c:v>
                </c:pt>
                <c:pt idx="84">
                  <c:v>2000.8343944826088</c:v>
                </c:pt>
                <c:pt idx="85">
                  <c:v>1460.9867492269213</c:v>
                </c:pt>
                <c:pt idx="86">
                  <c:v>1743.5606241831877</c:v>
                </c:pt>
                <c:pt idx="87">
                  <c:v>2935.9354403918537</c:v>
                </c:pt>
                <c:pt idx="88">
                  <c:v>1723.1001189972344</c:v>
                </c:pt>
                <c:pt idx="89">
                  <c:v>901.85514040476676</c:v>
                </c:pt>
                <c:pt idx="90">
                  <c:v>1025.2621863938284</c:v>
                </c:pt>
                <c:pt idx="91">
                  <c:v>974.73415610249037</c:v>
                </c:pt>
                <c:pt idx="92">
                  <c:v>1382.7849784853524</c:v>
                </c:pt>
                <c:pt idx="93">
                  <c:v>1545.5298172956807</c:v>
                </c:pt>
                <c:pt idx="94">
                  <c:v>1618.5863827131839</c:v>
                </c:pt>
                <c:pt idx="95">
                  <c:v>1690.6460741710307</c:v>
                </c:pt>
                <c:pt idx="96">
                  <c:v>1231.6420916401969</c:v>
                </c:pt>
                <c:pt idx="97">
                  <c:v>1272.8426121616774</c:v>
                </c:pt>
                <c:pt idx="98">
                  <c:v>1274.6906405001687</c:v>
                </c:pt>
                <c:pt idx="99">
                  <c:v>991.70666930809853</c:v>
                </c:pt>
                <c:pt idx="100">
                  <c:v>901.69230947594747</c:v>
                </c:pt>
                <c:pt idx="101">
                  <c:v>1059.6219576958661</c:v>
                </c:pt>
                <c:pt idx="102">
                  <c:v>854.85657922538871</c:v>
                </c:pt>
                <c:pt idx="103">
                  <c:v>821.83288937687723</c:v>
                </c:pt>
                <c:pt idx="104">
                  <c:v>899.6240137885635</c:v>
                </c:pt>
                <c:pt idx="105">
                  <c:v>1046.6327130821389</c:v>
                </c:pt>
                <c:pt idx="106">
                  <c:v>1134.4042742623221</c:v>
                </c:pt>
                <c:pt idx="107">
                  <c:v>1237.2162794635021</c:v>
                </c:pt>
                <c:pt idx="108">
                  <c:v>2128.6249727723075</c:v>
                </c:pt>
                <c:pt idx="109">
                  <c:v>3292.212499629014</c:v>
                </c:pt>
                <c:pt idx="110">
                  <c:v>2837.8017044101121</c:v>
                </c:pt>
                <c:pt idx="111">
                  <c:v>2849.5673842431979</c:v>
                </c:pt>
                <c:pt idx="112">
                  <c:v>3049.0647049563663</c:v>
                </c:pt>
                <c:pt idx="113">
                  <c:v>3010.8363059169133</c:v>
                </c:pt>
                <c:pt idx="114">
                  <c:v>2204.5121460176561</c:v>
                </c:pt>
                <c:pt idx="115">
                  <c:v>1687.2259875771513</c:v>
                </c:pt>
                <c:pt idx="116">
                  <c:v>1476.0131247893905</c:v>
                </c:pt>
                <c:pt idx="117">
                  <c:v>1348.6436030512384</c:v>
                </c:pt>
                <c:pt idx="118">
                  <c:v>1618.6536590315932</c:v>
                </c:pt>
                <c:pt idx="119">
                  <c:v>1403.1038662138365</c:v>
                </c:pt>
                <c:pt idx="120">
                  <c:v>1173.0227661503325</c:v>
                </c:pt>
                <c:pt idx="121">
                  <c:v>0</c:v>
                </c:pt>
                <c:pt idx="122">
                  <c:v>1049.5374163306506</c:v>
                </c:pt>
                <c:pt idx="123">
                  <c:v>569.46853063718868</c:v>
                </c:pt>
                <c:pt idx="124">
                  <c:v>616.02665182309261</c:v>
                </c:pt>
                <c:pt idx="125">
                  <c:v>588.30432020828505</c:v>
                </c:pt>
                <c:pt idx="126">
                  <c:v>667.32937617750554</c:v>
                </c:pt>
                <c:pt idx="127">
                  <c:v>673.78168707599093</c:v>
                </c:pt>
                <c:pt idx="128">
                  <c:v>622.8633082434211</c:v>
                </c:pt>
                <c:pt idx="129">
                  <c:v>615.39553595031566</c:v>
                </c:pt>
                <c:pt idx="130">
                  <c:v>686.96495666238673</c:v>
                </c:pt>
                <c:pt idx="131">
                  <c:v>722.16699803884887</c:v>
                </c:pt>
                <c:pt idx="132">
                  <c:v>730.43370459360494</c:v>
                </c:pt>
                <c:pt idx="133">
                  <c:v>729.66059035394301</c:v>
                </c:pt>
                <c:pt idx="134">
                  <c:v>725.68504224585524</c:v>
                </c:pt>
                <c:pt idx="135">
                  <c:v>732.01328763914705</c:v>
                </c:pt>
                <c:pt idx="136">
                  <c:v>707.68204047678205</c:v>
                </c:pt>
                <c:pt idx="137">
                  <c:v>517.00680110862527</c:v>
                </c:pt>
                <c:pt idx="138">
                  <c:v>475.80058262609333</c:v>
                </c:pt>
                <c:pt idx="139">
                  <c:v>605.53706769101461</c:v>
                </c:pt>
                <c:pt idx="140">
                  <c:v>717.51445822292374</c:v>
                </c:pt>
                <c:pt idx="141">
                  <c:v>771.52800569886131</c:v>
                </c:pt>
                <c:pt idx="142">
                  <c:v>816.84458691038935</c:v>
                </c:pt>
                <c:pt idx="143">
                  <c:v>792.65633581892905</c:v>
                </c:pt>
                <c:pt idx="144">
                  <c:v>1013.8396890938691</c:v>
                </c:pt>
                <c:pt idx="145">
                  <c:v>1066.1012353691874</c:v>
                </c:pt>
                <c:pt idx="146">
                  <c:v>1018.2345529667584</c:v>
                </c:pt>
                <c:pt idx="147">
                  <c:v>1163.5432196897036</c:v>
                </c:pt>
                <c:pt idx="148">
                  <c:v>1236.1371777247859</c:v>
                </c:pt>
                <c:pt idx="149">
                  <c:v>1431.5484867360719</c:v>
                </c:pt>
                <c:pt idx="150">
                  <c:v>1596.6345396791785</c:v>
                </c:pt>
                <c:pt idx="151">
                  <c:v>1689.2351662286871</c:v>
                </c:pt>
                <c:pt idx="152">
                  <c:v>1476.143713573719</c:v>
                </c:pt>
                <c:pt idx="153">
                  <c:v>1806.0312462416973</c:v>
                </c:pt>
                <c:pt idx="154">
                  <c:v>1725.0023307791598</c:v>
                </c:pt>
                <c:pt idx="155">
                  <c:v>2033.4276192784948</c:v>
                </c:pt>
                <c:pt idx="156">
                  <c:v>2184.0058175350796</c:v>
                </c:pt>
                <c:pt idx="157">
                  <c:v>2288.7459746490263</c:v>
                </c:pt>
                <c:pt idx="158">
                  <c:v>2621.3166995607994</c:v>
                </c:pt>
                <c:pt idx="159">
                  <c:v>2641.6879615388793</c:v>
                </c:pt>
                <c:pt idx="160">
                  <c:v>2627.0324077908326</c:v>
                </c:pt>
                <c:pt idx="161">
                  <c:v>2842.0370508061073</c:v>
                </c:pt>
                <c:pt idx="162">
                  <c:v>3144.5652759073951</c:v>
                </c:pt>
                <c:pt idx="163">
                  <c:v>3306.7436153855965</c:v>
                </c:pt>
                <c:pt idx="164">
                  <c:v>5311.0808593930187</c:v>
                </c:pt>
                <c:pt idx="165">
                  <c:v>5920.7216886554388</c:v>
                </c:pt>
                <c:pt idx="166">
                  <c:v>4907.1495863287955</c:v>
                </c:pt>
                <c:pt idx="167">
                  <c:v>5272.7996240285638</c:v>
                </c:pt>
                <c:pt idx="168">
                  <c:v>5098.1088578027011</c:v>
                </c:pt>
                <c:pt idx="169">
                  <c:v>5544.3504191156708</c:v>
                </c:pt>
                <c:pt idx="170">
                  <c:v>5638.9001216981878</c:v>
                </c:pt>
                <c:pt idx="171">
                  <c:v>4208.9007915480233</c:v>
                </c:pt>
                <c:pt idx="172">
                  <c:v>2625.387184658754</c:v>
                </c:pt>
                <c:pt idx="173">
                  <c:v>4480.7362469268401</c:v>
                </c:pt>
                <c:pt idx="174">
                  <c:v>3208.4235116160007</c:v>
                </c:pt>
                <c:pt idx="175">
                  <c:v>1662.9626364216251</c:v>
                </c:pt>
                <c:pt idx="176">
                  <c:v>1238.2797219066422</c:v>
                </c:pt>
                <c:pt idx="177">
                  <c:v>1768.1470363189117</c:v>
                </c:pt>
                <c:pt idx="178">
                  <c:v>2007.1716247807933</c:v>
                </c:pt>
                <c:pt idx="179">
                  <c:v>1993.2561385287433</c:v>
                </c:pt>
                <c:pt idx="180">
                  <c:v>1862.1511759141702</c:v>
                </c:pt>
                <c:pt idx="181">
                  <c:v>1823.3653164192001</c:v>
                </c:pt>
                <c:pt idx="182">
                  <c:v>1582.4478618545077</c:v>
                </c:pt>
                <c:pt idx="183">
                  <c:v>1658.5595880097987</c:v>
                </c:pt>
                <c:pt idx="184">
                  <c:v>1931.1169142565989</c:v>
                </c:pt>
                <c:pt idx="185">
                  <c:v>1752.8976961019866</c:v>
                </c:pt>
                <c:pt idx="186">
                  <c:v>1455.047073359269</c:v>
                </c:pt>
                <c:pt idx="187">
                  <c:v>1282.1895890239934</c:v>
                </c:pt>
                <c:pt idx="188">
                  <c:v>1379.6886422717855</c:v>
                </c:pt>
                <c:pt idx="189">
                  <c:v>1183.7496740919555</c:v>
                </c:pt>
                <c:pt idx="190">
                  <c:v>1104.2660648577169</c:v>
                </c:pt>
                <c:pt idx="191">
                  <c:v>1130.5162020141645</c:v>
                </c:pt>
                <c:pt idx="192">
                  <c:v>1138.9192405342337</c:v>
                </c:pt>
                <c:pt idx="193">
                  <c:v>1436.6024250332196</c:v>
                </c:pt>
                <c:pt idx="194">
                  <c:v>1438.7917028622323</c:v>
                </c:pt>
                <c:pt idx="195">
                  <c:v>1051.4428547974003</c:v>
                </c:pt>
                <c:pt idx="196">
                  <c:v>536.20694345496497</c:v>
                </c:pt>
                <c:pt idx="197">
                  <c:v>728.69552809333152</c:v>
                </c:pt>
                <c:pt idx="198">
                  <c:v>826.72492560229534</c:v>
                </c:pt>
                <c:pt idx="199">
                  <c:v>883.31390640054667</c:v>
                </c:pt>
                <c:pt idx="200">
                  <c:v>930.62070654058004</c:v>
                </c:pt>
                <c:pt idx="201">
                  <c:v>891.83630029248525</c:v>
                </c:pt>
                <c:pt idx="202">
                  <c:v>779.35273924971784</c:v>
                </c:pt>
                <c:pt idx="203">
                  <c:v>689.07693319943553</c:v>
                </c:pt>
                <c:pt idx="204">
                  <c:v>726.54645460062363</c:v>
                </c:pt>
                <c:pt idx="205">
                  <c:v>621.475231196614</c:v>
                </c:pt>
                <c:pt idx="206">
                  <c:v>688.53783707182913</c:v>
                </c:pt>
                <c:pt idx="207">
                  <c:v>673.37187044211123</c:v>
                </c:pt>
                <c:pt idx="208">
                  <c:v>699.64836941361909</c:v>
                </c:pt>
                <c:pt idx="209">
                  <c:v>764.11433500761984</c:v>
                </c:pt>
                <c:pt idx="210">
                  <c:v>789.20095514886577</c:v>
                </c:pt>
                <c:pt idx="211">
                  <c:v>709.31726879150722</c:v>
                </c:pt>
                <c:pt idx="212">
                  <c:v>510.90165640301632</c:v>
                </c:pt>
                <c:pt idx="213">
                  <c:v>491.40572979575882</c:v>
                </c:pt>
                <c:pt idx="214">
                  <c:v>847.8476964292413</c:v>
                </c:pt>
                <c:pt idx="215">
                  <c:v>766.0470437264546</c:v>
                </c:pt>
                <c:pt idx="216">
                  <c:v>815.65380039005231</c:v>
                </c:pt>
                <c:pt idx="217">
                  <c:v>855.85860291183644</c:v>
                </c:pt>
                <c:pt idx="218">
                  <c:v>883.90362952275052</c:v>
                </c:pt>
                <c:pt idx="219">
                  <c:v>841.35465074384797</c:v>
                </c:pt>
                <c:pt idx="220">
                  <c:v>813.31654501203286</c:v>
                </c:pt>
                <c:pt idx="221">
                  <c:v>827.56372590645469</c:v>
                </c:pt>
                <c:pt idx="222">
                  <c:v>803.77965281180559</c:v>
                </c:pt>
                <c:pt idx="223">
                  <c:v>844.15394292682618</c:v>
                </c:pt>
                <c:pt idx="224">
                  <c:v>664.39835505336532</c:v>
                </c:pt>
                <c:pt idx="225">
                  <c:v>707.10410800008231</c:v>
                </c:pt>
                <c:pt idx="226">
                  <c:v>736.02770221722301</c:v>
                </c:pt>
                <c:pt idx="227">
                  <c:v>741.79128642448006</c:v>
                </c:pt>
                <c:pt idx="228">
                  <c:v>222.50574815783582</c:v>
                </c:pt>
                <c:pt idx="229">
                  <c:v>222.29899368349305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374.28925687720306</c:v>
                </c:pt>
                <c:pt idx="234">
                  <c:v>768.77408125337138</c:v>
                </c:pt>
                <c:pt idx="235">
                  <c:v>759.0507245976961</c:v>
                </c:pt>
                <c:pt idx="236">
                  <c:v>1173.7292062765719</c:v>
                </c:pt>
                <c:pt idx="237">
                  <c:v>1410.7977934607716</c:v>
                </c:pt>
                <c:pt idx="238">
                  <c:v>942.2318863764358</c:v>
                </c:pt>
                <c:pt idx="239">
                  <c:v>1076.8264287203854</c:v>
                </c:pt>
                <c:pt idx="240">
                  <c:v>1285.6284871591054</c:v>
                </c:pt>
                <c:pt idx="241">
                  <c:v>1671.1055678129919</c:v>
                </c:pt>
                <c:pt idx="242">
                  <c:v>612.94755066901212</c:v>
                </c:pt>
                <c:pt idx="243">
                  <c:v>2004.4795092429003</c:v>
                </c:pt>
                <c:pt idx="244">
                  <c:v>2324.7362485240296</c:v>
                </c:pt>
                <c:pt idx="245">
                  <c:v>1987.9856402799642</c:v>
                </c:pt>
                <c:pt idx="246">
                  <c:v>1982.5671161022087</c:v>
                </c:pt>
                <c:pt idx="247">
                  <c:v>2030.3890951323094</c:v>
                </c:pt>
                <c:pt idx="248">
                  <c:v>2325.5958076156271</c:v>
                </c:pt>
                <c:pt idx="249">
                  <c:v>2649.4370785157639</c:v>
                </c:pt>
                <c:pt idx="250">
                  <c:v>2587.9814892208483</c:v>
                </c:pt>
                <c:pt idx="251">
                  <c:v>2599.4091862912287</c:v>
                </c:pt>
                <c:pt idx="252">
                  <c:v>2538.8877987505907</c:v>
                </c:pt>
                <c:pt idx="253">
                  <c:v>1771.7287541890728</c:v>
                </c:pt>
                <c:pt idx="254">
                  <c:v>2008.0498071689954</c:v>
                </c:pt>
                <c:pt idx="255">
                  <c:v>2189.4249720313687</c:v>
                </c:pt>
                <c:pt idx="256">
                  <c:v>1519.2941123282296</c:v>
                </c:pt>
                <c:pt idx="257">
                  <c:v>1104.2145587859782</c:v>
                </c:pt>
                <c:pt idx="258">
                  <c:v>1234.5743691305106</c:v>
                </c:pt>
                <c:pt idx="259">
                  <c:v>702.60270381542455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301.06041891234497</c:v>
                </c:pt>
                <c:pt idx="264">
                  <c:v>374.96550407763402</c:v>
                </c:pt>
                <c:pt idx="265">
                  <c:v>414.00458456902277</c:v>
                </c:pt>
                <c:pt idx="266">
                  <c:v>121.4243425471165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179.70005201563939</c:v>
                </c:pt>
                <c:pt idx="271">
                  <c:v>306.26628332781428</c:v>
                </c:pt>
                <c:pt idx="272">
                  <c:v>283.38257353537028</c:v>
                </c:pt>
                <c:pt idx="273">
                  <c:v>348.66227212671453</c:v>
                </c:pt>
                <c:pt idx="274">
                  <c:v>268.41122462269118</c:v>
                </c:pt>
                <c:pt idx="275">
                  <c:v>275.14096161989005</c:v>
                </c:pt>
                <c:pt idx="276">
                  <c:v>341.83293618063652</c:v>
                </c:pt>
                <c:pt idx="277">
                  <c:v>385.89018605649505</c:v>
                </c:pt>
                <c:pt idx="278">
                  <c:v>390.12104050284546</c:v>
                </c:pt>
                <c:pt idx="279">
                  <c:v>268.26883862049687</c:v>
                </c:pt>
                <c:pt idx="280">
                  <c:v>220.12892875712279</c:v>
                </c:pt>
                <c:pt idx="281">
                  <c:v>205.46428873551025</c:v>
                </c:pt>
                <c:pt idx="282">
                  <c:v>206.03470545598023</c:v>
                </c:pt>
                <c:pt idx="283">
                  <c:v>186.92091671902242</c:v>
                </c:pt>
                <c:pt idx="284">
                  <c:v>191.79766027449486</c:v>
                </c:pt>
                <c:pt idx="285">
                  <c:v>139.67707693460784</c:v>
                </c:pt>
                <c:pt idx="286">
                  <c:v>77.914640399434859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117.32809168775348</c:v>
                </c:pt>
                <c:pt idx="293">
                  <c:v>192.85882437130061</c:v>
                </c:pt>
                <c:pt idx="294">
                  <c:v>174.76049906581039</c:v>
                </c:pt>
                <c:pt idx="295">
                  <c:v>186.14072266165863</c:v>
                </c:pt>
                <c:pt idx="296">
                  <c:v>192.24862871919387</c:v>
                </c:pt>
                <c:pt idx="297">
                  <c:v>174.76712083399084</c:v>
                </c:pt>
                <c:pt idx="298">
                  <c:v>168.00391001484687</c:v>
                </c:pt>
                <c:pt idx="299">
                  <c:v>155.17477192894711</c:v>
                </c:pt>
                <c:pt idx="300">
                  <c:v>186.50351503477896</c:v>
                </c:pt>
                <c:pt idx="301">
                  <c:v>189.84138249413195</c:v>
                </c:pt>
                <c:pt idx="302">
                  <c:v>197.6845302192697</c:v>
                </c:pt>
                <c:pt idx="303">
                  <c:v>212.82071269486289</c:v>
                </c:pt>
                <c:pt idx="304">
                  <c:v>506.46152906902023</c:v>
                </c:pt>
                <c:pt idx="305">
                  <c:v>507.06199647210383</c:v>
                </c:pt>
                <c:pt idx="306">
                  <c:v>638.20542200660782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237.34908062798843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308.61932603732441</c:v>
                </c:pt>
                <c:pt idx="319">
                  <c:v>495.13138234728046</c:v>
                </c:pt>
                <c:pt idx="320">
                  <c:v>462.61013089907419</c:v>
                </c:pt>
                <c:pt idx="321">
                  <c:v>772.37582132205932</c:v>
                </c:pt>
                <c:pt idx="322">
                  <c:v>884.92458553531287</c:v>
                </c:pt>
                <c:pt idx="323">
                  <c:v>785.53396714595328</c:v>
                </c:pt>
                <c:pt idx="324">
                  <c:v>736.30030036701305</c:v>
                </c:pt>
                <c:pt idx="325">
                  <c:v>792.20546371317505</c:v>
                </c:pt>
                <c:pt idx="326">
                  <c:v>860.81515325908833</c:v>
                </c:pt>
                <c:pt idx="327">
                  <c:v>949.53810588915451</c:v>
                </c:pt>
                <c:pt idx="328">
                  <c:v>1052.4736689669237</c:v>
                </c:pt>
                <c:pt idx="329">
                  <c:v>828.42266959566609</c:v>
                </c:pt>
                <c:pt idx="330">
                  <c:v>557.74420058319106</c:v>
                </c:pt>
                <c:pt idx="331">
                  <c:v>490.9692011944083</c:v>
                </c:pt>
                <c:pt idx="332">
                  <c:v>37.618528643944813</c:v>
                </c:pt>
                <c:pt idx="333">
                  <c:v>0</c:v>
                </c:pt>
                <c:pt idx="334">
                  <c:v>0</c:v>
                </c:pt>
                <c:pt idx="335">
                  <c:v>581.69305236205196</c:v>
                </c:pt>
                <c:pt idx="336">
                  <c:v>847.21161475633096</c:v>
                </c:pt>
                <c:pt idx="337">
                  <c:v>803.22487023841336</c:v>
                </c:pt>
                <c:pt idx="338">
                  <c:v>827.94663014982461</c:v>
                </c:pt>
                <c:pt idx="339">
                  <c:v>595.89438636318789</c:v>
                </c:pt>
                <c:pt idx="340">
                  <c:v>507.34910729438673</c:v>
                </c:pt>
                <c:pt idx="341">
                  <c:v>525.30237511835549</c:v>
                </c:pt>
                <c:pt idx="342">
                  <c:v>415.94222268260984</c:v>
                </c:pt>
                <c:pt idx="343">
                  <c:v>695.16674421145615</c:v>
                </c:pt>
                <c:pt idx="344">
                  <c:v>984.19351039051651</c:v>
                </c:pt>
                <c:pt idx="345">
                  <c:v>1032.0158954623294</c:v>
                </c:pt>
                <c:pt idx="346">
                  <c:v>169.89301332217315</c:v>
                </c:pt>
                <c:pt idx="347">
                  <c:v>252.47505288846142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323.74041918656241</c:v>
                </c:pt>
                <c:pt idx="355">
                  <c:v>477.66990964282678</c:v>
                </c:pt>
                <c:pt idx="356">
                  <c:v>499.63428003352021</c:v>
                </c:pt>
                <c:pt idx="357">
                  <c:v>482.32646757252178</c:v>
                </c:pt>
                <c:pt idx="358">
                  <c:v>504.56471315967104</c:v>
                </c:pt>
                <c:pt idx="359">
                  <c:v>562.70706576104521</c:v>
                </c:pt>
                <c:pt idx="360">
                  <c:v>540.8511270903698</c:v>
                </c:pt>
                <c:pt idx="361">
                  <c:v>542.28516532443143</c:v>
                </c:pt>
                <c:pt idx="362">
                  <c:v>562.02922966511812</c:v>
                </c:pt>
                <c:pt idx="363">
                  <c:v>527.31241154938323</c:v>
                </c:pt>
                <c:pt idx="364">
                  <c:v>698.74973329269267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Outputs!$H$3</c:f>
              <c:strCache>
                <c:ptCount val="1"/>
                <c:pt idx="0">
                  <c:v>Total Barrage flow (ML/day)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Outputs!$B$4:$B$368</c:f>
              <c:numCache>
                <c:formatCode>m/d/yyyy</c:formatCode>
                <c:ptCount val="365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  <c:pt idx="9">
                  <c:v>42926</c:v>
                </c:pt>
                <c:pt idx="10">
                  <c:v>42927</c:v>
                </c:pt>
                <c:pt idx="11">
                  <c:v>42928</c:v>
                </c:pt>
                <c:pt idx="12">
                  <c:v>42929</c:v>
                </c:pt>
                <c:pt idx="13">
                  <c:v>42930</c:v>
                </c:pt>
                <c:pt idx="14">
                  <c:v>42931</c:v>
                </c:pt>
                <c:pt idx="15">
                  <c:v>42932</c:v>
                </c:pt>
                <c:pt idx="16">
                  <c:v>42933</c:v>
                </c:pt>
                <c:pt idx="17">
                  <c:v>42934</c:v>
                </c:pt>
                <c:pt idx="18">
                  <c:v>42935</c:v>
                </c:pt>
                <c:pt idx="19">
                  <c:v>42936</c:v>
                </c:pt>
                <c:pt idx="20">
                  <c:v>42937</c:v>
                </c:pt>
                <c:pt idx="21">
                  <c:v>42938</c:v>
                </c:pt>
                <c:pt idx="22">
                  <c:v>42939</c:v>
                </c:pt>
                <c:pt idx="23">
                  <c:v>42940</c:v>
                </c:pt>
                <c:pt idx="24">
                  <c:v>42941</c:v>
                </c:pt>
                <c:pt idx="25">
                  <c:v>42942</c:v>
                </c:pt>
                <c:pt idx="26">
                  <c:v>42943</c:v>
                </c:pt>
                <c:pt idx="27">
                  <c:v>42944</c:v>
                </c:pt>
                <c:pt idx="28">
                  <c:v>42945</c:v>
                </c:pt>
                <c:pt idx="29">
                  <c:v>42946</c:v>
                </c:pt>
                <c:pt idx="30">
                  <c:v>42947</c:v>
                </c:pt>
                <c:pt idx="31">
                  <c:v>42948</c:v>
                </c:pt>
                <c:pt idx="32">
                  <c:v>42949</c:v>
                </c:pt>
                <c:pt idx="33">
                  <c:v>42950</c:v>
                </c:pt>
                <c:pt idx="34">
                  <c:v>42951</c:v>
                </c:pt>
                <c:pt idx="35">
                  <c:v>42952</c:v>
                </c:pt>
                <c:pt idx="36">
                  <c:v>42953</c:v>
                </c:pt>
                <c:pt idx="37">
                  <c:v>42954</c:v>
                </c:pt>
                <c:pt idx="38">
                  <c:v>42955</c:v>
                </c:pt>
                <c:pt idx="39">
                  <c:v>42956</c:v>
                </c:pt>
                <c:pt idx="40">
                  <c:v>42957</c:v>
                </c:pt>
                <c:pt idx="41">
                  <c:v>42958</c:v>
                </c:pt>
                <c:pt idx="42">
                  <c:v>42959</c:v>
                </c:pt>
                <c:pt idx="43">
                  <c:v>42960</c:v>
                </c:pt>
                <c:pt idx="44">
                  <c:v>42961</c:v>
                </c:pt>
                <c:pt idx="45">
                  <c:v>42962</c:v>
                </c:pt>
                <c:pt idx="46">
                  <c:v>42963</c:v>
                </c:pt>
                <c:pt idx="47">
                  <c:v>42964</c:v>
                </c:pt>
                <c:pt idx="48">
                  <c:v>42965</c:v>
                </c:pt>
                <c:pt idx="49">
                  <c:v>42966</c:v>
                </c:pt>
                <c:pt idx="50">
                  <c:v>42967</c:v>
                </c:pt>
                <c:pt idx="51">
                  <c:v>42968</c:v>
                </c:pt>
                <c:pt idx="52">
                  <c:v>42969</c:v>
                </c:pt>
                <c:pt idx="53">
                  <c:v>42970</c:v>
                </c:pt>
                <c:pt idx="54">
                  <c:v>42971</c:v>
                </c:pt>
                <c:pt idx="55">
                  <c:v>42972</c:v>
                </c:pt>
                <c:pt idx="56">
                  <c:v>42973</c:v>
                </c:pt>
                <c:pt idx="57">
                  <c:v>42974</c:v>
                </c:pt>
                <c:pt idx="58">
                  <c:v>42975</c:v>
                </c:pt>
                <c:pt idx="59">
                  <c:v>42976</c:v>
                </c:pt>
                <c:pt idx="60">
                  <c:v>42977</c:v>
                </c:pt>
                <c:pt idx="61">
                  <c:v>42978</c:v>
                </c:pt>
                <c:pt idx="62">
                  <c:v>42979</c:v>
                </c:pt>
                <c:pt idx="63">
                  <c:v>42980</c:v>
                </c:pt>
                <c:pt idx="64">
                  <c:v>42981</c:v>
                </c:pt>
                <c:pt idx="65">
                  <c:v>42982</c:v>
                </c:pt>
                <c:pt idx="66">
                  <c:v>42983</c:v>
                </c:pt>
                <c:pt idx="67">
                  <c:v>42984</c:v>
                </c:pt>
                <c:pt idx="68">
                  <c:v>42985</c:v>
                </c:pt>
                <c:pt idx="69">
                  <c:v>42986</c:v>
                </c:pt>
                <c:pt idx="70">
                  <c:v>42987</c:v>
                </c:pt>
                <c:pt idx="71">
                  <c:v>42988</c:v>
                </c:pt>
                <c:pt idx="72">
                  <c:v>42989</c:v>
                </c:pt>
                <c:pt idx="73">
                  <c:v>42990</c:v>
                </c:pt>
                <c:pt idx="74">
                  <c:v>42991</c:v>
                </c:pt>
                <c:pt idx="75">
                  <c:v>42992</c:v>
                </c:pt>
                <c:pt idx="76">
                  <c:v>42993</c:v>
                </c:pt>
                <c:pt idx="77">
                  <c:v>42994</c:v>
                </c:pt>
                <c:pt idx="78">
                  <c:v>42995</c:v>
                </c:pt>
                <c:pt idx="79">
                  <c:v>42996</c:v>
                </c:pt>
                <c:pt idx="80">
                  <c:v>42997</c:v>
                </c:pt>
                <c:pt idx="81">
                  <c:v>42998</c:v>
                </c:pt>
                <c:pt idx="82">
                  <c:v>42999</c:v>
                </c:pt>
                <c:pt idx="83">
                  <c:v>43000</c:v>
                </c:pt>
                <c:pt idx="84">
                  <c:v>43001</c:v>
                </c:pt>
                <c:pt idx="85">
                  <c:v>43002</c:v>
                </c:pt>
                <c:pt idx="86">
                  <c:v>43003</c:v>
                </c:pt>
                <c:pt idx="87">
                  <c:v>43004</c:v>
                </c:pt>
                <c:pt idx="88">
                  <c:v>43005</c:v>
                </c:pt>
                <c:pt idx="89">
                  <c:v>43006</c:v>
                </c:pt>
                <c:pt idx="90">
                  <c:v>43007</c:v>
                </c:pt>
                <c:pt idx="91">
                  <c:v>43008</c:v>
                </c:pt>
                <c:pt idx="92">
                  <c:v>43009</c:v>
                </c:pt>
                <c:pt idx="93">
                  <c:v>43010</c:v>
                </c:pt>
                <c:pt idx="94">
                  <c:v>43011</c:v>
                </c:pt>
                <c:pt idx="95">
                  <c:v>43012</c:v>
                </c:pt>
                <c:pt idx="96">
                  <c:v>43013</c:v>
                </c:pt>
                <c:pt idx="97">
                  <c:v>43014</c:v>
                </c:pt>
                <c:pt idx="98">
                  <c:v>43015</c:v>
                </c:pt>
                <c:pt idx="99">
                  <c:v>43016</c:v>
                </c:pt>
                <c:pt idx="100">
                  <c:v>43017</c:v>
                </c:pt>
                <c:pt idx="101">
                  <c:v>43018</c:v>
                </c:pt>
                <c:pt idx="102">
                  <c:v>43019</c:v>
                </c:pt>
                <c:pt idx="103">
                  <c:v>43020</c:v>
                </c:pt>
                <c:pt idx="104">
                  <c:v>43021</c:v>
                </c:pt>
                <c:pt idx="105">
                  <c:v>43022</c:v>
                </c:pt>
                <c:pt idx="106">
                  <c:v>43023</c:v>
                </c:pt>
                <c:pt idx="107">
                  <c:v>43024</c:v>
                </c:pt>
                <c:pt idx="108">
                  <c:v>43025</c:v>
                </c:pt>
                <c:pt idx="109">
                  <c:v>43026</c:v>
                </c:pt>
                <c:pt idx="110">
                  <c:v>43027</c:v>
                </c:pt>
                <c:pt idx="111">
                  <c:v>43028</c:v>
                </c:pt>
                <c:pt idx="112">
                  <c:v>43029</c:v>
                </c:pt>
                <c:pt idx="113">
                  <c:v>43030</c:v>
                </c:pt>
                <c:pt idx="114">
                  <c:v>43031</c:v>
                </c:pt>
                <c:pt idx="115">
                  <c:v>43032</c:v>
                </c:pt>
                <c:pt idx="116">
                  <c:v>43033</c:v>
                </c:pt>
                <c:pt idx="117">
                  <c:v>43034</c:v>
                </c:pt>
                <c:pt idx="118">
                  <c:v>43035</c:v>
                </c:pt>
                <c:pt idx="119">
                  <c:v>43036</c:v>
                </c:pt>
                <c:pt idx="120">
                  <c:v>43037</c:v>
                </c:pt>
                <c:pt idx="121">
                  <c:v>43038</c:v>
                </c:pt>
                <c:pt idx="122">
                  <c:v>43039</c:v>
                </c:pt>
                <c:pt idx="123">
                  <c:v>43040</c:v>
                </c:pt>
                <c:pt idx="124">
                  <c:v>43041</c:v>
                </c:pt>
                <c:pt idx="125">
                  <c:v>43042</c:v>
                </c:pt>
                <c:pt idx="126">
                  <c:v>43043</c:v>
                </c:pt>
                <c:pt idx="127">
                  <c:v>43044</c:v>
                </c:pt>
                <c:pt idx="128">
                  <c:v>43045</c:v>
                </c:pt>
                <c:pt idx="129">
                  <c:v>43046</c:v>
                </c:pt>
                <c:pt idx="130">
                  <c:v>43047</c:v>
                </c:pt>
                <c:pt idx="131">
                  <c:v>43048</c:v>
                </c:pt>
                <c:pt idx="132">
                  <c:v>43049</c:v>
                </c:pt>
                <c:pt idx="133">
                  <c:v>43050</c:v>
                </c:pt>
                <c:pt idx="134">
                  <c:v>43051</c:v>
                </c:pt>
                <c:pt idx="135">
                  <c:v>43052</c:v>
                </c:pt>
                <c:pt idx="136">
                  <c:v>43053</c:v>
                </c:pt>
                <c:pt idx="137">
                  <c:v>43054</c:v>
                </c:pt>
                <c:pt idx="138">
                  <c:v>43055</c:v>
                </c:pt>
                <c:pt idx="139">
                  <c:v>43056</c:v>
                </c:pt>
                <c:pt idx="140">
                  <c:v>43057</c:v>
                </c:pt>
                <c:pt idx="141">
                  <c:v>43058</c:v>
                </c:pt>
                <c:pt idx="142">
                  <c:v>43059</c:v>
                </c:pt>
                <c:pt idx="143">
                  <c:v>43060</c:v>
                </c:pt>
                <c:pt idx="144">
                  <c:v>43061</c:v>
                </c:pt>
                <c:pt idx="145">
                  <c:v>43062</c:v>
                </c:pt>
                <c:pt idx="146">
                  <c:v>43063</c:v>
                </c:pt>
                <c:pt idx="147">
                  <c:v>43064</c:v>
                </c:pt>
                <c:pt idx="148">
                  <c:v>43065</c:v>
                </c:pt>
                <c:pt idx="149">
                  <c:v>43066</c:v>
                </c:pt>
                <c:pt idx="150">
                  <c:v>43067</c:v>
                </c:pt>
                <c:pt idx="151">
                  <c:v>43068</c:v>
                </c:pt>
                <c:pt idx="152">
                  <c:v>43069</c:v>
                </c:pt>
                <c:pt idx="153">
                  <c:v>43070</c:v>
                </c:pt>
                <c:pt idx="154">
                  <c:v>43071</c:v>
                </c:pt>
                <c:pt idx="155">
                  <c:v>43072</c:v>
                </c:pt>
                <c:pt idx="156">
                  <c:v>43073</c:v>
                </c:pt>
                <c:pt idx="157">
                  <c:v>43074</c:v>
                </c:pt>
                <c:pt idx="158">
                  <c:v>43075</c:v>
                </c:pt>
                <c:pt idx="159">
                  <c:v>43076</c:v>
                </c:pt>
                <c:pt idx="160">
                  <c:v>43077</c:v>
                </c:pt>
                <c:pt idx="161">
                  <c:v>43078</c:v>
                </c:pt>
                <c:pt idx="162">
                  <c:v>43079</c:v>
                </c:pt>
                <c:pt idx="163">
                  <c:v>43080</c:v>
                </c:pt>
                <c:pt idx="164">
                  <c:v>43081</c:v>
                </c:pt>
                <c:pt idx="165">
                  <c:v>43082</c:v>
                </c:pt>
                <c:pt idx="166">
                  <c:v>43083</c:v>
                </c:pt>
                <c:pt idx="167">
                  <c:v>43084</c:v>
                </c:pt>
                <c:pt idx="168">
                  <c:v>43085</c:v>
                </c:pt>
                <c:pt idx="169">
                  <c:v>43086</c:v>
                </c:pt>
                <c:pt idx="170">
                  <c:v>43087</c:v>
                </c:pt>
                <c:pt idx="171">
                  <c:v>43088</c:v>
                </c:pt>
                <c:pt idx="172">
                  <c:v>43089</c:v>
                </c:pt>
                <c:pt idx="173">
                  <c:v>43090</c:v>
                </c:pt>
                <c:pt idx="174">
                  <c:v>43091</c:v>
                </c:pt>
                <c:pt idx="175">
                  <c:v>43092</c:v>
                </c:pt>
                <c:pt idx="176">
                  <c:v>43093</c:v>
                </c:pt>
                <c:pt idx="177">
                  <c:v>43094</c:v>
                </c:pt>
                <c:pt idx="178">
                  <c:v>43095</c:v>
                </c:pt>
                <c:pt idx="179">
                  <c:v>43096</c:v>
                </c:pt>
                <c:pt idx="180">
                  <c:v>43097</c:v>
                </c:pt>
                <c:pt idx="181">
                  <c:v>43098</c:v>
                </c:pt>
                <c:pt idx="182">
                  <c:v>43099</c:v>
                </c:pt>
                <c:pt idx="183">
                  <c:v>43100</c:v>
                </c:pt>
                <c:pt idx="184">
                  <c:v>43101</c:v>
                </c:pt>
                <c:pt idx="185">
                  <c:v>43102</c:v>
                </c:pt>
                <c:pt idx="186">
                  <c:v>43103</c:v>
                </c:pt>
                <c:pt idx="187">
                  <c:v>43104</c:v>
                </c:pt>
                <c:pt idx="188">
                  <c:v>43105</c:v>
                </c:pt>
                <c:pt idx="189">
                  <c:v>43106</c:v>
                </c:pt>
                <c:pt idx="190">
                  <c:v>43107</c:v>
                </c:pt>
                <c:pt idx="191">
                  <c:v>43108</c:v>
                </c:pt>
                <c:pt idx="192">
                  <c:v>43109</c:v>
                </c:pt>
                <c:pt idx="193">
                  <c:v>43110</c:v>
                </c:pt>
                <c:pt idx="194">
                  <c:v>43111</c:v>
                </c:pt>
                <c:pt idx="195">
                  <c:v>43112</c:v>
                </c:pt>
                <c:pt idx="196">
                  <c:v>43113</c:v>
                </c:pt>
                <c:pt idx="197">
                  <c:v>43114</c:v>
                </c:pt>
                <c:pt idx="198">
                  <c:v>43115</c:v>
                </c:pt>
                <c:pt idx="199">
                  <c:v>43116</c:v>
                </c:pt>
                <c:pt idx="200">
                  <c:v>43117</c:v>
                </c:pt>
                <c:pt idx="201">
                  <c:v>43118</c:v>
                </c:pt>
                <c:pt idx="202">
                  <c:v>43119</c:v>
                </c:pt>
                <c:pt idx="203">
                  <c:v>43120</c:v>
                </c:pt>
                <c:pt idx="204">
                  <c:v>43121</c:v>
                </c:pt>
                <c:pt idx="205">
                  <c:v>43122</c:v>
                </c:pt>
                <c:pt idx="206">
                  <c:v>43123</c:v>
                </c:pt>
                <c:pt idx="207">
                  <c:v>43124</c:v>
                </c:pt>
                <c:pt idx="208">
                  <c:v>43125</c:v>
                </c:pt>
                <c:pt idx="209">
                  <c:v>43126</c:v>
                </c:pt>
                <c:pt idx="210">
                  <c:v>43127</c:v>
                </c:pt>
                <c:pt idx="211">
                  <c:v>43128</c:v>
                </c:pt>
                <c:pt idx="212">
                  <c:v>43129</c:v>
                </c:pt>
                <c:pt idx="213">
                  <c:v>43130</c:v>
                </c:pt>
                <c:pt idx="214">
                  <c:v>43131</c:v>
                </c:pt>
                <c:pt idx="215">
                  <c:v>43132</c:v>
                </c:pt>
                <c:pt idx="216">
                  <c:v>43133</c:v>
                </c:pt>
                <c:pt idx="217">
                  <c:v>43134</c:v>
                </c:pt>
                <c:pt idx="218">
                  <c:v>43135</c:v>
                </c:pt>
                <c:pt idx="219">
                  <c:v>43136</c:v>
                </c:pt>
                <c:pt idx="220">
                  <c:v>43137</c:v>
                </c:pt>
                <c:pt idx="221">
                  <c:v>43138</c:v>
                </c:pt>
                <c:pt idx="222">
                  <c:v>43139</c:v>
                </c:pt>
                <c:pt idx="223">
                  <c:v>43140</c:v>
                </c:pt>
                <c:pt idx="224">
                  <c:v>43141</c:v>
                </c:pt>
                <c:pt idx="225">
                  <c:v>43142</c:v>
                </c:pt>
                <c:pt idx="226">
                  <c:v>43143</c:v>
                </c:pt>
                <c:pt idx="227">
                  <c:v>43144</c:v>
                </c:pt>
                <c:pt idx="228">
                  <c:v>43145</c:v>
                </c:pt>
                <c:pt idx="229">
                  <c:v>43146</c:v>
                </c:pt>
                <c:pt idx="230">
                  <c:v>43147</c:v>
                </c:pt>
                <c:pt idx="231">
                  <c:v>43148</c:v>
                </c:pt>
                <c:pt idx="232">
                  <c:v>43149</c:v>
                </c:pt>
                <c:pt idx="233">
                  <c:v>43150</c:v>
                </c:pt>
                <c:pt idx="234">
                  <c:v>43151</c:v>
                </c:pt>
                <c:pt idx="235">
                  <c:v>43152</c:v>
                </c:pt>
                <c:pt idx="236">
                  <c:v>43153</c:v>
                </c:pt>
                <c:pt idx="237">
                  <c:v>43154</c:v>
                </c:pt>
                <c:pt idx="238">
                  <c:v>43155</c:v>
                </c:pt>
                <c:pt idx="239">
                  <c:v>43156</c:v>
                </c:pt>
                <c:pt idx="240">
                  <c:v>43157</c:v>
                </c:pt>
                <c:pt idx="241">
                  <c:v>43158</c:v>
                </c:pt>
                <c:pt idx="242">
                  <c:v>43159</c:v>
                </c:pt>
                <c:pt idx="243">
                  <c:v>43160</c:v>
                </c:pt>
                <c:pt idx="244">
                  <c:v>43161</c:v>
                </c:pt>
                <c:pt idx="245">
                  <c:v>43162</c:v>
                </c:pt>
                <c:pt idx="246">
                  <c:v>43163</c:v>
                </c:pt>
                <c:pt idx="247">
                  <c:v>43164</c:v>
                </c:pt>
                <c:pt idx="248">
                  <c:v>43165</c:v>
                </c:pt>
                <c:pt idx="249">
                  <c:v>43166</c:v>
                </c:pt>
                <c:pt idx="250">
                  <c:v>43167</c:v>
                </c:pt>
                <c:pt idx="251">
                  <c:v>43168</c:v>
                </c:pt>
                <c:pt idx="252">
                  <c:v>43169</c:v>
                </c:pt>
                <c:pt idx="253">
                  <c:v>43170</c:v>
                </c:pt>
                <c:pt idx="254">
                  <c:v>43171</c:v>
                </c:pt>
                <c:pt idx="255">
                  <c:v>43172</c:v>
                </c:pt>
                <c:pt idx="256">
                  <c:v>43173</c:v>
                </c:pt>
                <c:pt idx="257">
                  <c:v>43174</c:v>
                </c:pt>
                <c:pt idx="258">
                  <c:v>43175</c:v>
                </c:pt>
                <c:pt idx="259">
                  <c:v>43176</c:v>
                </c:pt>
                <c:pt idx="260">
                  <c:v>43177</c:v>
                </c:pt>
                <c:pt idx="261">
                  <c:v>43178</c:v>
                </c:pt>
                <c:pt idx="262">
                  <c:v>43179</c:v>
                </c:pt>
                <c:pt idx="263">
                  <c:v>43180</c:v>
                </c:pt>
                <c:pt idx="264">
                  <c:v>43181</c:v>
                </c:pt>
                <c:pt idx="265">
                  <c:v>43182</c:v>
                </c:pt>
                <c:pt idx="266">
                  <c:v>43183</c:v>
                </c:pt>
                <c:pt idx="267">
                  <c:v>43184</c:v>
                </c:pt>
                <c:pt idx="268">
                  <c:v>43185</c:v>
                </c:pt>
                <c:pt idx="269">
                  <c:v>43186</c:v>
                </c:pt>
                <c:pt idx="270">
                  <c:v>43187</c:v>
                </c:pt>
                <c:pt idx="271">
                  <c:v>43188</c:v>
                </c:pt>
                <c:pt idx="272">
                  <c:v>43189</c:v>
                </c:pt>
                <c:pt idx="273">
                  <c:v>43190</c:v>
                </c:pt>
                <c:pt idx="274">
                  <c:v>43191</c:v>
                </c:pt>
                <c:pt idx="275">
                  <c:v>43192</c:v>
                </c:pt>
                <c:pt idx="276">
                  <c:v>43193</c:v>
                </c:pt>
                <c:pt idx="277">
                  <c:v>43194</c:v>
                </c:pt>
                <c:pt idx="278">
                  <c:v>43195</c:v>
                </c:pt>
                <c:pt idx="279">
                  <c:v>43196</c:v>
                </c:pt>
                <c:pt idx="280">
                  <c:v>43197</c:v>
                </c:pt>
                <c:pt idx="281">
                  <c:v>43198</c:v>
                </c:pt>
                <c:pt idx="282">
                  <c:v>43199</c:v>
                </c:pt>
                <c:pt idx="283">
                  <c:v>43200</c:v>
                </c:pt>
                <c:pt idx="284">
                  <c:v>43201</c:v>
                </c:pt>
                <c:pt idx="285">
                  <c:v>43202</c:v>
                </c:pt>
                <c:pt idx="286">
                  <c:v>43203</c:v>
                </c:pt>
                <c:pt idx="287">
                  <c:v>43204</c:v>
                </c:pt>
                <c:pt idx="288">
                  <c:v>43205</c:v>
                </c:pt>
                <c:pt idx="289">
                  <c:v>43206</c:v>
                </c:pt>
                <c:pt idx="290">
                  <c:v>43207</c:v>
                </c:pt>
                <c:pt idx="291">
                  <c:v>43208</c:v>
                </c:pt>
                <c:pt idx="292">
                  <c:v>43209</c:v>
                </c:pt>
                <c:pt idx="293">
                  <c:v>43210</c:v>
                </c:pt>
                <c:pt idx="294">
                  <c:v>43211</c:v>
                </c:pt>
                <c:pt idx="295">
                  <c:v>43212</c:v>
                </c:pt>
                <c:pt idx="296">
                  <c:v>43213</c:v>
                </c:pt>
                <c:pt idx="297">
                  <c:v>43214</c:v>
                </c:pt>
                <c:pt idx="298">
                  <c:v>43215</c:v>
                </c:pt>
                <c:pt idx="299">
                  <c:v>43216</c:v>
                </c:pt>
                <c:pt idx="300">
                  <c:v>43217</c:v>
                </c:pt>
                <c:pt idx="301">
                  <c:v>43218</c:v>
                </c:pt>
                <c:pt idx="302">
                  <c:v>43219</c:v>
                </c:pt>
                <c:pt idx="303">
                  <c:v>43220</c:v>
                </c:pt>
                <c:pt idx="304">
                  <c:v>43221</c:v>
                </c:pt>
                <c:pt idx="305">
                  <c:v>43222</c:v>
                </c:pt>
                <c:pt idx="306">
                  <c:v>43223</c:v>
                </c:pt>
                <c:pt idx="307">
                  <c:v>43224</c:v>
                </c:pt>
                <c:pt idx="308">
                  <c:v>43225</c:v>
                </c:pt>
                <c:pt idx="309">
                  <c:v>43226</c:v>
                </c:pt>
                <c:pt idx="310">
                  <c:v>43227</c:v>
                </c:pt>
                <c:pt idx="311">
                  <c:v>43228</c:v>
                </c:pt>
                <c:pt idx="312">
                  <c:v>43229</c:v>
                </c:pt>
                <c:pt idx="313">
                  <c:v>43230</c:v>
                </c:pt>
                <c:pt idx="314">
                  <c:v>43231</c:v>
                </c:pt>
                <c:pt idx="315">
                  <c:v>43232</c:v>
                </c:pt>
                <c:pt idx="316">
                  <c:v>43233</c:v>
                </c:pt>
                <c:pt idx="317">
                  <c:v>43234</c:v>
                </c:pt>
                <c:pt idx="318">
                  <c:v>43235</c:v>
                </c:pt>
                <c:pt idx="319">
                  <c:v>43236</c:v>
                </c:pt>
                <c:pt idx="320">
                  <c:v>43237</c:v>
                </c:pt>
                <c:pt idx="321">
                  <c:v>43238</c:v>
                </c:pt>
                <c:pt idx="322">
                  <c:v>43239</c:v>
                </c:pt>
                <c:pt idx="323">
                  <c:v>43240</c:v>
                </c:pt>
                <c:pt idx="324">
                  <c:v>43241</c:v>
                </c:pt>
                <c:pt idx="325">
                  <c:v>43242</c:v>
                </c:pt>
                <c:pt idx="326">
                  <c:v>43243</c:v>
                </c:pt>
                <c:pt idx="327">
                  <c:v>43244</c:v>
                </c:pt>
                <c:pt idx="328">
                  <c:v>43245</c:v>
                </c:pt>
                <c:pt idx="329">
                  <c:v>43246</c:v>
                </c:pt>
                <c:pt idx="330">
                  <c:v>43247</c:v>
                </c:pt>
                <c:pt idx="331">
                  <c:v>43248</c:v>
                </c:pt>
                <c:pt idx="332">
                  <c:v>43249</c:v>
                </c:pt>
                <c:pt idx="333">
                  <c:v>43250</c:v>
                </c:pt>
                <c:pt idx="334">
                  <c:v>43251</c:v>
                </c:pt>
                <c:pt idx="335">
                  <c:v>43252</c:v>
                </c:pt>
                <c:pt idx="336">
                  <c:v>43253</c:v>
                </c:pt>
                <c:pt idx="337">
                  <c:v>43254</c:v>
                </c:pt>
                <c:pt idx="338">
                  <c:v>43255</c:v>
                </c:pt>
                <c:pt idx="339">
                  <c:v>43256</c:v>
                </c:pt>
                <c:pt idx="340">
                  <c:v>43257</c:v>
                </c:pt>
                <c:pt idx="341">
                  <c:v>43258</c:v>
                </c:pt>
                <c:pt idx="342">
                  <c:v>43259</c:v>
                </c:pt>
                <c:pt idx="343">
                  <c:v>43260</c:v>
                </c:pt>
                <c:pt idx="344">
                  <c:v>43261</c:v>
                </c:pt>
                <c:pt idx="345">
                  <c:v>43262</c:v>
                </c:pt>
                <c:pt idx="346">
                  <c:v>43263</c:v>
                </c:pt>
                <c:pt idx="347">
                  <c:v>43264</c:v>
                </c:pt>
                <c:pt idx="348">
                  <c:v>43265</c:v>
                </c:pt>
                <c:pt idx="349">
                  <c:v>43266</c:v>
                </c:pt>
                <c:pt idx="350">
                  <c:v>43267</c:v>
                </c:pt>
                <c:pt idx="351">
                  <c:v>43268</c:v>
                </c:pt>
                <c:pt idx="352">
                  <c:v>43269</c:v>
                </c:pt>
                <c:pt idx="353">
                  <c:v>43270</c:v>
                </c:pt>
                <c:pt idx="354">
                  <c:v>43271</c:v>
                </c:pt>
                <c:pt idx="355">
                  <c:v>43272</c:v>
                </c:pt>
                <c:pt idx="356">
                  <c:v>43273</c:v>
                </c:pt>
                <c:pt idx="357">
                  <c:v>43274</c:v>
                </c:pt>
                <c:pt idx="358">
                  <c:v>43275</c:v>
                </c:pt>
                <c:pt idx="359">
                  <c:v>43276</c:v>
                </c:pt>
                <c:pt idx="360">
                  <c:v>43277</c:v>
                </c:pt>
                <c:pt idx="361">
                  <c:v>43278</c:v>
                </c:pt>
                <c:pt idx="362">
                  <c:v>43279</c:v>
                </c:pt>
                <c:pt idx="363">
                  <c:v>43280</c:v>
                </c:pt>
                <c:pt idx="364">
                  <c:v>43281</c:v>
                </c:pt>
              </c:numCache>
            </c:numRef>
          </c:cat>
          <c:val>
            <c:numRef>
              <c:f>Outputs!$H$4:$H$368</c:f>
              <c:numCache>
                <c:formatCode>0</c:formatCode>
                <c:ptCount val="365"/>
                <c:pt idx="0">
                  <c:v>18476.257190703422</c:v>
                </c:pt>
                <c:pt idx="1">
                  <c:v>6902.1059964474589</c:v>
                </c:pt>
                <c:pt idx="2">
                  <c:v>2238.1414472868469</c:v>
                </c:pt>
                <c:pt idx="3">
                  <c:v>1157.1233007657299</c:v>
                </c:pt>
                <c:pt idx="4">
                  <c:v>2242.7517691350181</c:v>
                </c:pt>
                <c:pt idx="5">
                  <c:v>2692.3243494479962</c:v>
                </c:pt>
                <c:pt idx="6">
                  <c:v>7282.6590183439239</c:v>
                </c:pt>
                <c:pt idx="7">
                  <c:v>4503.4854950000545</c:v>
                </c:pt>
                <c:pt idx="8">
                  <c:v>836.7129596202285</c:v>
                </c:pt>
                <c:pt idx="9">
                  <c:v>904.7855409308595</c:v>
                </c:pt>
                <c:pt idx="10">
                  <c:v>2859.8472745752738</c:v>
                </c:pt>
                <c:pt idx="11">
                  <c:v>4350.3276399363658</c:v>
                </c:pt>
                <c:pt idx="12">
                  <c:v>12225.768805189318</c:v>
                </c:pt>
                <c:pt idx="13">
                  <c:v>13937.099603620049</c:v>
                </c:pt>
                <c:pt idx="14">
                  <c:v>13261.732791377603</c:v>
                </c:pt>
                <c:pt idx="15">
                  <c:v>14652.452309501177</c:v>
                </c:pt>
                <c:pt idx="16">
                  <c:v>9320.7910647807366</c:v>
                </c:pt>
                <c:pt idx="17">
                  <c:v>1424.6844129591632</c:v>
                </c:pt>
                <c:pt idx="18">
                  <c:v>28.788341313224858</c:v>
                </c:pt>
                <c:pt idx="19">
                  <c:v>221.17786828511257</c:v>
                </c:pt>
                <c:pt idx="20">
                  <c:v>10379.097031795314</c:v>
                </c:pt>
                <c:pt idx="21">
                  <c:v>14095.385554739049</c:v>
                </c:pt>
                <c:pt idx="22">
                  <c:v>10602.951735436149</c:v>
                </c:pt>
                <c:pt idx="23">
                  <c:v>10216.676524857448</c:v>
                </c:pt>
                <c:pt idx="24">
                  <c:v>10268.471755779387</c:v>
                </c:pt>
                <c:pt idx="25">
                  <c:v>10481.865652971977</c:v>
                </c:pt>
                <c:pt idx="26">
                  <c:v>11533.518347864136</c:v>
                </c:pt>
                <c:pt idx="27">
                  <c:v>15728.66126596564</c:v>
                </c:pt>
                <c:pt idx="28">
                  <c:v>8451.0840831074711</c:v>
                </c:pt>
                <c:pt idx="29">
                  <c:v>1617.0086101717204</c:v>
                </c:pt>
                <c:pt idx="30">
                  <c:v>4898.4497010921968</c:v>
                </c:pt>
                <c:pt idx="31">
                  <c:v>11220.584500527739</c:v>
                </c:pt>
                <c:pt idx="32">
                  <c:v>13264.928603441207</c:v>
                </c:pt>
                <c:pt idx="33">
                  <c:v>17196.526180933164</c:v>
                </c:pt>
                <c:pt idx="34">
                  <c:v>18610.854565746413</c:v>
                </c:pt>
                <c:pt idx="35">
                  <c:v>16291.630773304158</c:v>
                </c:pt>
                <c:pt idx="36">
                  <c:v>1531.2216464986655</c:v>
                </c:pt>
                <c:pt idx="37">
                  <c:v>0</c:v>
                </c:pt>
                <c:pt idx="38">
                  <c:v>305.25229897409048</c:v>
                </c:pt>
                <c:pt idx="39">
                  <c:v>4400.2931350587169</c:v>
                </c:pt>
                <c:pt idx="40">
                  <c:v>6963.1563564462485</c:v>
                </c:pt>
                <c:pt idx="41">
                  <c:v>2620.131869515395</c:v>
                </c:pt>
                <c:pt idx="42">
                  <c:v>993.95577972924093</c:v>
                </c:pt>
                <c:pt idx="43">
                  <c:v>1745.0029497321907</c:v>
                </c:pt>
                <c:pt idx="44">
                  <c:v>1706.8489586271505</c:v>
                </c:pt>
                <c:pt idx="45">
                  <c:v>7349.0165096694318</c:v>
                </c:pt>
                <c:pt idx="46">
                  <c:v>1606.1876515010999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10382.761281810799</c:v>
                </c:pt>
                <c:pt idx="53">
                  <c:v>11634.282583691844</c:v>
                </c:pt>
                <c:pt idx="54">
                  <c:v>9904.3614549186823</c:v>
                </c:pt>
                <c:pt idx="55">
                  <c:v>10706.692437034069</c:v>
                </c:pt>
                <c:pt idx="56">
                  <c:v>10110.563364139984</c:v>
                </c:pt>
                <c:pt idx="57">
                  <c:v>9158.5720063903937</c:v>
                </c:pt>
                <c:pt idx="58">
                  <c:v>10423.050813075712</c:v>
                </c:pt>
                <c:pt idx="59">
                  <c:v>8186.9325159171258</c:v>
                </c:pt>
                <c:pt idx="60">
                  <c:v>7766.5867007315246</c:v>
                </c:pt>
                <c:pt idx="61">
                  <c:v>7467.187788984962</c:v>
                </c:pt>
                <c:pt idx="62">
                  <c:v>5529.4303578696017</c:v>
                </c:pt>
                <c:pt idx="63">
                  <c:v>10061.313089021818</c:v>
                </c:pt>
                <c:pt idx="64">
                  <c:v>2467.540499455778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3142.6914387974944</c:v>
                </c:pt>
                <c:pt idx="70">
                  <c:v>4052.8790809306238</c:v>
                </c:pt>
                <c:pt idx="71">
                  <c:v>3582.3975319724527</c:v>
                </c:pt>
                <c:pt idx="72">
                  <c:v>3244.4507623118998</c:v>
                </c:pt>
                <c:pt idx="73">
                  <c:v>4410.5730086039866</c:v>
                </c:pt>
                <c:pt idx="74">
                  <c:v>687.0468612645119</c:v>
                </c:pt>
                <c:pt idx="75">
                  <c:v>376.18040623604708</c:v>
                </c:pt>
                <c:pt idx="76">
                  <c:v>2001.9342867442947</c:v>
                </c:pt>
                <c:pt idx="77">
                  <c:v>3252.2524734181461</c:v>
                </c:pt>
                <c:pt idx="78">
                  <c:v>4104.854425070097</c:v>
                </c:pt>
                <c:pt idx="79">
                  <c:v>3063.4868414317143</c:v>
                </c:pt>
                <c:pt idx="80">
                  <c:v>3032.4516800434758</c:v>
                </c:pt>
                <c:pt idx="81">
                  <c:v>3610.2274098517664</c:v>
                </c:pt>
                <c:pt idx="82">
                  <c:v>3252.3997967193091</c:v>
                </c:pt>
                <c:pt idx="83">
                  <c:v>3450.8952361826578</c:v>
                </c:pt>
                <c:pt idx="84">
                  <c:v>2846.6376253529597</c:v>
                </c:pt>
                <c:pt idx="85">
                  <c:v>1524.2352570845439</c:v>
                </c:pt>
                <c:pt idx="86">
                  <c:v>2133.6667318811665</c:v>
                </c:pt>
                <c:pt idx="87">
                  <c:v>3596.7790253191247</c:v>
                </c:pt>
                <c:pt idx="88">
                  <c:v>2788.5830910170048</c:v>
                </c:pt>
                <c:pt idx="89">
                  <c:v>1851.2022052435013</c:v>
                </c:pt>
                <c:pt idx="90">
                  <c:v>2170.9948237202379</c:v>
                </c:pt>
                <c:pt idx="91">
                  <c:v>2241.3185802557909</c:v>
                </c:pt>
                <c:pt idx="92">
                  <c:v>3235.921730924144</c:v>
                </c:pt>
                <c:pt idx="93">
                  <c:v>3703.8112111300015</c:v>
                </c:pt>
                <c:pt idx="94">
                  <c:v>3865.1999768862374</c:v>
                </c:pt>
                <c:pt idx="95">
                  <c:v>3971.2387196390391</c:v>
                </c:pt>
                <c:pt idx="96">
                  <c:v>3078.499366953326</c:v>
                </c:pt>
                <c:pt idx="97">
                  <c:v>3663.4735613492685</c:v>
                </c:pt>
                <c:pt idx="98">
                  <c:v>3508.1089730100089</c:v>
                </c:pt>
                <c:pt idx="99">
                  <c:v>2440.6373233503532</c:v>
                </c:pt>
                <c:pt idx="100">
                  <c:v>2352.9147286698626</c:v>
                </c:pt>
                <c:pt idx="101">
                  <c:v>2607.2856989888041</c:v>
                </c:pt>
                <c:pt idx="102">
                  <c:v>2029.7512654516947</c:v>
                </c:pt>
                <c:pt idx="103">
                  <c:v>1722.8085361173603</c:v>
                </c:pt>
                <c:pt idx="104">
                  <c:v>2078.2000969162636</c:v>
                </c:pt>
                <c:pt idx="105">
                  <c:v>2487.5056340797623</c:v>
                </c:pt>
                <c:pt idx="106">
                  <c:v>2770.8255413933257</c:v>
                </c:pt>
                <c:pt idx="107">
                  <c:v>2951.6120853961575</c:v>
                </c:pt>
                <c:pt idx="108">
                  <c:v>4449.1666690345319</c:v>
                </c:pt>
                <c:pt idx="109">
                  <c:v>5816.1062261613497</c:v>
                </c:pt>
                <c:pt idx="110">
                  <c:v>4791.1233293454106</c:v>
                </c:pt>
                <c:pt idx="111">
                  <c:v>4950.7396043065528</c:v>
                </c:pt>
                <c:pt idx="112">
                  <c:v>5235.9378530121303</c:v>
                </c:pt>
                <c:pt idx="113">
                  <c:v>5155.0370028011648</c:v>
                </c:pt>
                <c:pt idx="114">
                  <c:v>4180.2639154029439</c:v>
                </c:pt>
                <c:pt idx="115">
                  <c:v>3432.8819462614501</c:v>
                </c:pt>
                <c:pt idx="116">
                  <c:v>2934.5457118931017</c:v>
                </c:pt>
                <c:pt idx="117">
                  <c:v>2749.3353069659615</c:v>
                </c:pt>
                <c:pt idx="118">
                  <c:v>3088.9445603110621</c:v>
                </c:pt>
                <c:pt idx="119">
                  <c:v>2198.5383205939315</c:v>
                </c:pt>
                <c:pt idx="120">
                  <c:v>1426.3709013682951</c:v>
                </c:pt>
                <c:pt idx="121">
                  <c:v>0</c:v>
                </c:pt>
                <c:pt idx="122">
                  <c:v>1536.0416667915092</c:v>
                </c:pt>
                <c:pt idx="123">
                  <c:v>838.8430118083304</c:v>
                </c:pt>
                <c:pt idx="124">
                  <c:v>1102.6011005579098</c:v>
                </c:pt>
                <c:pt idx="125">
                  <c:v>1176.0691665023787</c:v>
                </c:pt>
                <c:pt idx="126">
                  <c:v>1363.1970074168667</c:v>
                </c:pt>
                <c:pt idx="127">
                  <c:v>1369.6301613347603</c:v>
                </c:pt>
                <c:pt idx="128">
                  <c:v>1242.8503601209445</c:v>
                </c:pt>
                <c:pt idx="129">
                  <c:v>1234.5722148189334</c:v>
                </c:pt>
                <c:pt idx="130">
                  <c:v>1347.4003491589119</c:v>
                </c:pt>
                <c:pt idx="131">
                  <c:v>1383.0541769368392</c:v>
                </c:pt>
                <c:pt idx="132">
                  <c:v>1387.1131434272986</c:v>
                </c:pt>
                <c:pt idx="133">
                  <c:v>1363.3283517325176</c:v>
                </c:pt>
                <c:pt idx="134">
                  <c:v>1363.2398804171739</c:v>
                </c:pt>
                <c:pt idx="135">
                  <c:v>1383.9475126878474</c:v>
                </c:pt>
                <c:pt idx="136">
                  <c:v>1346.407218096751</c:v>
                </c:pt>
                <c:pt idx="137">
                  <c:v>1024.9092264063302</c:v>
                </c:pt>
                <c:pt idx="138">
                  <c:v>798.09924576839126</c:v>
                </c:pt>
                <c:pt idx="139">
                  <c:v>885.49817707267823</c:v>
                </c:pt>
                <c:pt idx="140">
                  <c:v>1292.080758988858</c:v>
                </c:pt>
                <c:pt idx="141">
                  <c:v>1524.5521578544844</c:v>
                </c:pt>
                <c:pt idx="142">
                  <c:v>1610.176896599465</c:v>
                </c:pt>
                <c:pt idx="143">
                  <c:v>1564.2738042923224</c:v>
                </c:pt>
                <c:pt idx="144">
                  <c:v>1941.0663781653273</c:v>
                </c:pt>
                <c:pt idx="145">
                  <c:v>2019.3116022872664</c:v>
                </c:pt>
                <c:pt idx="146">
                  <c:v>1919.7387842103412</c:v>
                </c:pt>
                <c:pt idx="147">
                  <c:v>2256.8638668682825</c:v>
                </c:pt>
                <c:pt idx="148">
                  <c:v>2498.0494820062945</c:v>
                </c:pt>
                <c:pt idx="149">
                  <c:v>2851.1354174269136</c:v>
                </c:pt>
                <c:pt idx="150">
                  <c:v>3145.9772992326971</c:v>
                </c:pt>
                <c:pt idx="151">
                  <c:v>3039.0808470202282</c:v>
                </c:pt>
                <c:pt idx="152">
                  <c:v>2545.4168949326668</c:v>
                </c:pt>
                <c:pt idx="153">
                  <c:v>3307.4127653238129</c:v>
                </c:pt>
                <c:pt idx="154">
                  <c:v>2515.0999402522134</c:v>
                </c:pt>
                <c:pt idx="155">
                  <c:v>2530.6977644922026</c:v>
                </c:pt>
                <c:pt idx="156">
                  <c:v>2724.5914682026632</c:v>
                </c:pt>
                <c:pt idx="157">
                  <c:v>4000.7740946239337</c:v>
                </c:pt>
                <c:pt idx="158">
                  <c:v>6084.8625971205183</c:v>
                </c:pt>
                <c:pt idx="159">
                  <c:v>6474.3987064183257</c:v>
                </c:pt>
                <c:pt idx="160">
                  <c:v>6347.3970252734252</c:v>
                </c:pt>
                <c:pt idx="161">
                  <c:v>6824.4721472002584</c:v>
                </c:pt>
                <c:pt idx="162">
                  <c:v>7620.148783630515</c:v>
                </c:pt>
                <c:pt idx="163">
                  <c:v>7900.1652302243438</c:v>
                </c:pt>
                <c:pt idx="164">
                  <c:v>10823.777656836524</c:v>
                </c:pt>
                <c:pt idx="165">
                  <c:v>13240.925558527575</c:v>
                </c:pt>
                <c:pt idx="166">
                  <c:v>12074.109990151974</c:v>
                </c:pt>
                <c:pt idx="167">
                  <c:v>13129.305984055383</c:v>
                </c:pt>
                <c:pt idx="168">
                  <c:v>12793.888979749716</c:v>
                </c:pt>
                <c:pt idx="169">
                  <c:v>13840.747317914549</c:v>
                </c:pt>
                <c:pt idx="170">
                  <c:v>15600.521875289505</c:v>
                </c:pt>
                <c:pt idx="171">
                  <c:v>11098.726568654925</c:v>
                </c:pt>
                <c:pt idx="172">
                  <c:v>7761.8271229920047</c:v>
                </c:pt>
                <c:pt idx="173">
                  <c:v>9713.0071592003496</c:v>
                </c:pt>
                <c:pt idx="174">
                  <c:v>9096.8232678758432</c:v>
                </c:pt>
                <c:pt idx="175">
                  <c:v>5709.3732209448299</c:v>
                </c:pt>
                <c:pt idx="176">
                  <c:v>3872.6709698640234</c:v>
                </c:pt>
                <c:pt idx="177">
                  <c:v>5037.9021328772033</c:v>
                </c:pt>
                <c:pt idx="178">
                  <c:v>5410.3416536834238</c:v>
                </c:pt>
                <c:pt idx="179">
                  <c:v>5286.982563349151</c:v>
                </c:pt>
                <c:pt idx="180">
                  <c:v>5053.2268845102953</c:v>
                </c:pt>
                <c:pt idx="181">
                  <c:v>4905.7628980689324</c:v>
                </c:pt>
                <c:pt idx="182">
                  <c:v>4184.8383310882145</c:v>
                </c:pt>
                <c:pt idx="183">
                  <c:v>4614.6819266034745</c:v>
                </c:pt>
                <c:pt idx="184">
                  <c:v>5469.4679584871765</c:v>
                </c:pt>
                <c:pt idx="185">
                  <c:v>4982.3588933418632</c:v>
                </c:pt>
                <c:pt idx="186">
                  <c:v>4277.4705680250199</c:v>
                </c:pt>
                <c:pt idx="187">
                  <c:v>3781.4520968988795</c:v>
                </c:pt>
                <c:pt idx="188">
                  <c:v>4061.3089319529772</c:v>
                </c:pt>
                <c:pt idx="189">
                  <c:v>3379.2273419253738</c:v>
                </c:pt>
                <c:pt idx="190">
                  <c:v>3283.2777016689233</c:v>
                </c:pt>
                <c:pt idx="191">
                  <c:v>3274.8828410844899</c:v>
                </c:pt>
                <c:pt idx="192">
                  <c:v>3047.6688856517862</c:v>
                </c:pt>
                <c:pt idx="193">
                  <c:v>3584.3938896587706</c:v>
                </c:pt>
                <c:pt idx="194">
                  <c:v>3562.206931061789</c:v>
                </c:pt>
                <c:pt idx="195">
                  <c:v>2546.007622545887</c:v>
                </c:pt>
                <c:pt idx="196">
                  <c:v>1268.2480287526937</c:v>
                </c:pt>
                <c:pt idx="197">
                  <c:v>1867.5309786030434</c:v>
                </c:pt>
                <c:pt idx="198">
                  <c:v>2078.7385591526918</c:v>
                </c:pt>
                <c:pt idx="199">
                  <c:v>2213.2553026051364</c:v>
                </c:pt>
                <c:pt idx="200">
                  <c:v>2294.8021304170657</c:v>
                </c:pt>
                <c:pt idx="201">
                  <c:v>2169.8863143855501</c:v>
                </c:pt>
                <c:pt idx="202">
                  <c:v>1914.7614576438643</c:v>
                </c:pt>
                <c:pt idx="203">
                  <c:v>1690.7300122753632</c:v>
                </c:pt>
                <c:pt idx="204">
                  <c:v>1785.6972259267454</c:v>
                </c:pt>
                <c:pt idx="205">
                  <c:v>1466.3622117197115</c:v>
                </c:pt>
                <c:pt idx="206">
                  <c:v>1663.4169264177563</c:v>
                </c:pt>
                <c:pt idx="207">
                  <c:v>1629.9525031353105</c:v>
                </c:pt>
                <c:pt idx="208">
                  <c:v>1672.9521540951987</c:v>
                </c:pt>
                <c:pt idx="209">
                  <c:v>1839.4346279663491</c:v>
                </c:pt>
                <c:pt idx="210">
                  <c:v>1875.9579313580948</c:v>
                </c:pt>
                <c:pt idx="211">
                  <c:v>1666.3218508783243</c:v>
                </c:pt>
                <c:pt idx="212">
                  <c:v>1327.5806039643608</c:v>
                </c:pt>
                <c:pt idx="213">
                  <c:v>1407.4358817887701</c:v>
                </c:pt>
                <c:pt idx="214">
                  <c:v>1960.8710583110164</c:v>
                </c:pt>
                <c:pt idx="215">
                  <c:v>1632.6343113536932</c:v>
                </c:pt>
                <c:pt idx="216">
                  <c:v>1686.1427390938206</c:v>
                </c:pt>
                <c:pt idx="217">
                  <c:v>1736.6109519470381</c:v>
                </c:pt>
                <c:pt idx="218">
                  <c:v>1763.6326627646031</c:v>
                </c:pt>
                <c:pt idx="219">
                  <c:v>1662.8598970292278</c:v>
                </c:pt>
                <c:pt idx="220">
                  <c:v>1600.5534580969938</c:v>
                </c:pt>
                <c:pt idx="221">
                  <c:v>1621.5072595876466</c:v>
                </c:pt>
                <c:pt idx="222">
                  <c:v>1579.05453195576</c:v>
                </c:pt>
                <c:pt idx="223">
                  <c:v>1670.0978686368144</c:v>
                </c:pt>
                <c:pt idx="224">
                  <c:v>1304.1542084755677</c:v>
                </c:pt>
                <c:pt idx="225">
                  <c:v>1422.1343152833024</c:v>
                </c:pt>
                <c:pt idx="226">
                  <c:v>1454.1288999173053</c:v>
                </c:pt>
                <c:pt idx="227">
                  <c:v>1450.3672369800483</c:v>
                </c:pt>
                <c:pt idx="228">
                  <c:v>340.0373024648548</c:v>
                </c:pt>
                <c:pt idx="229">
                  <c:v>507.6629335172359</c:v>
                </c:pt>
                <c:pt idx="230">
                  <c:v>295.7946381559442</c:v>
                </c:pt>
                <c:pt idx="231">
                  <c:v>341.27310754931568</c:v>
                </c:pt>
                <c:pt idx="232">
                  <c:v>353.67497317780084</c:v>
                </c:pt>
                <c:pt idx="233">
                  <c:v>716.50545852703772</c:v>
                </c:pt>
                <c:pt idx="234">
                  <c:v>1407.8148844478324</c:v>
                </c:pt>
                <c:pt idx="235">
                  <c:v>1504.1682639532141</c:v>
                </c:pt>
                <c:pt idx="236">
                  <c:v>1961.2423427950064</c:v>
                </c:pt>
                <c:pt idx="237">
                  <c:v>2198.0598914252032</c:v>
                </c:pt>
                <c:pt idx="238">
                  <c:v>1505.2047779245565</c:v>
                </c:pt>
                <c:pt idx="239">
                  <c:v>1757.9368183514828</c:v>
                </c:pt>
                <c:pt idx="240">
                  <c:v>2059.4863134884154</c:v>
                </c:pt>
                <c:pt idx="241">
                  <c:v>2452.6036924572154</c:v>
                </c:pt>
                <c:pt idx="242">
                  <c:v>885.49614021306161</c:v>
                </c:pt>
                <c:pt idx="243">
                  <c:v>3486.0754827645196</c:v>
                </c:pt>
                <c:pt idx="244">
                  <c:v>4036.1934270629436</c:v>
                </c:pt>
                <c:pt idx="245">
                  <c:v>3391.1198293006937</c:v>
                </c:pt>
                <c:pt idx="246">
                  <c:v>3578.970722016441</c:v>
                </c:pt>
                <c:pt idx="247">
                  <c:v>3569.9491365363874</c:v>
                </c:pt>
                <c:pt idx="248">
                  <c:v>4154.4024800865436</c:v>
                </c:pt>
                <c:pt idx="249">
                  <c:v>4639.4565739535965</c:v>
                </c:pt>
                <c:pt idx="250">
                  <c:v>4592.6972301789656</c:v>
                </c:pt>
                <c:pt idx="251">
                  <c:v>4590.1355900818135</c:v>
                </c:pt>
                <c:pt idx="252">
                  <c:v>4442.0584327619881</c:v>
                </c:pt>
                <c:pt idx="253">
                  <c:v>3275.3205143172427</c:v>
                </c:pt>
                <c:pt idx="254">
                  <c:v>3716.0255405440926</c:v>
                </c:pt>
                <c:pt idx="255">
                  <c:v>3949.5014809018867</c:v>
                </c:pt>
                <c:pt idx="256">
                  <c:v>2896.8322541825246</c:v>
                </c:pt>
                <c:pt idx="257">
                  <c:v>2225.6921099950378</c:v>
                </c:pt>
                <c:pt idx="258">
                  <c:v>2442.5500763091932</c:v>
                </c:pt>
                <c:pt idx="259">
                  <c:v>1776.9338221755033</c:v>
                </c:pt>
                <c:pt idx="260">
                  <c:v>0</c:v>
                </c:pt>
                <c:pt idx="261">
                  <c:v>0</c:v>
                </c:pt>
                <c:pt idx="262">
                  <c:v>88.178329111776648</c:v>
                </c:pt>
                <c:pt idx="263">
                  <c:v>786.7115313017357</c:v>
                </c:pt>
                <c:pt idx="264">
                  <c:v>1285.8216295907469</c:v>
                </c:pt>
                <c:pt idx="265">
                  <c:v>1632.4121073156321</c:v>
                </c:pt>
                <c:pt idx="266">
                  <c:v>789.13163322878188</c:v>
                </c:pt>
                <c:pt idx="267">
                  <c:v>0</c:v>
                </c:pt>
                <c:pt idx="268">
                  <c:v>0</c:v>
                </c:pt>
                <c:pt idx="269">
                  <c:v>522.89651525353747</c:v>
                </c:pt>
                <c:pt idx="270">
                  <c:v>792.18096667184841</c:v>
                </c:pt>
                <c:pt idx="271">
                  <c:v>1124.1010754450426</c:v>
                </c:pt>
                <c:pt idx="272">
                  <c:v>684.0488345260552</c:v>
                </c:pt>
                <c:pt idx="273">
                  <c:v>790.69343688549884</c:v>
                </c:pt>
                <c:pt idx="274">
                  <c:v>466.55988165676973</c:v>
                </c:pt>
                <c:pt idx="275">
                  <c:v>398.3506989784396</c:v>
                </c:pt>
                <c:pt idx="276">
                  <c:v>548.25116498211469</c:v>
                </c:pt>
                <c:pt idx="277">
                  <c:v>650.24101650036516</c:v>
                </c:pt>
                <c:pt idx="278">
                  <c:v>655.24765866903419</c:v>
                </c:pt>
                <c:pt idx="279">
                  <c:v>744.42020779068821</c:v>
                </c:pt>
                <c:pt idx="280">
                  <c:v>845.35303744671205</c:v>
                </c:pt>
                <c:pt idx="281">
                  <c:v>766.88261773498948</c:v>
                </c:pt>
                <c:pt idx="282">
                  <c:v>769.79179106239712</c:v>
                </c:pt>
                <c:pt idx="283">
                  <c:v>681.8200509882596</c:v>
                </c:pt>
                <c:pt idx="284">
                  <c:v>724.54395693343076</c:v>
                </c:pt>
                <c:pt idx="285">
                  <c:v>405.68274416631692</c:v>
                </c:pt>
                <c:pt idx="286">
                  <c:v>123.86659175903799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440.12331245771725</c:v>
                </c:pt>
                <c:pt idx="293">
                  <c:v>737.00577259017314</c:v>
                </c:pt>
                <c:pt idx="294">
                  <c:v>662.12232005193096</c:v>
                </c:pt>
                <c:pt idx="295">
                  <c:v>720.64980698834347</c:v>
                </c:pt>
                <c:pt idx="296">
                  <c:v>731.88064347047214</c:v>
                </c:pt>
                <c:pt idx="297">
                  <c:v>652.84106668391416</c:v>
                </c:pt>
                <c:pt idx="298">
                  <c:v>631.90760386000204</c:v>
                </c:pt>
                <c:pt idx="299">
                  <c:v>613.04591930336642</c:v>
                </c:pt>
                <c:pt idx="300">
                  <c:v>752.31180144705399</c:v>
                </c:pt>
                <c:pt idx="301">
                  <c:v>763.62839533888973</c:v>
                </c:pt>
                <c:pt idx="302">
                  <c:v>800.17893161043537</c:v>
                </c:pt>
                <c:pt idx="303">
                  <c:v>825.38481612914234</c:v>
                </c:pt>
                <c:pt idx="304">
                  <c:v>1932.2960656631412</c:v>
                </c:pt>
                <c:pt idx="305">
                  <c:v>1882.3901005342912</c:v>
                </c:pt>
                <c:pt idx="306">
                  <c:v>1045.4063356754955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237.34908062798843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1221.1450451877868</c:v>
                </c:pt>
                <c:pt idx="319">
                  <c:v>1502.4052770066071</c:v>
                </c:pt>
                <c:pt idx="320">
                  <c:v>1422.6565461973667</c:v>
                </c:pt>
                <c:pt idx="321">
                  <c:v>1440.3953536366996</c:v>
                </c:pt>
                <c:pt idx="322">
                  <c:v>1386.4183185820618</c:v>
                </c:pt>
                <c:pt idx="323">
                  <c:v>1264.7284731738928</c:v>
                </c:pt>
                <c:pt idx="324">
                  <c:v>1016.8318436664986</c:v>
                </c:pt>
                <c:pt idx="325">
                  <c:v>1291.3192978170687</c:v>
                </c:pt>
                <c:pt idx="326">
                  <c:v>1457.8430421748474</c:v>
                </c:pt>
                <c:pt idx="327">
                  <c:v>1628.1287011458724</c:v>
                </c:pt>
                <c:pt idx="328">
                  <c:v>2345.4543574252793</c:v>
                </c:pt>
                <c:pt idx="329">
                  <c:v>2597.7951052297958</c:v>
                </c:pt>
                <c:pt idx="330">
                  <c:v>2102.2313451253303</c:v>
                </c:pt>
                <c:pt idx="331">
                  <c:v>1534.4933778860147</c:v>
                </c:pt>
                <c:pt idx="332">
                  <c:v>37.618528643944813</c:v>
                </c:pt>
                <c:pt idx="333">
                  <c:v>0</c:v>
                </c:pt>
                <c:pt idx="334">
                  <c:v>0</c:v>
                </c:pt>
                <c:pt idx="335">
                  <c:v>581.69305236205196</c:v>
                </c:pt>
                <c:pt idx="336">
                  <c:v>847.21161475633096</c:v>
                </c:pt>
                <c:pt idx="337">
                  <c:v>803.22487023841336</c:v>
                </c:pt>
                <c:pt idx="338">
                  <c:v>827.94663014982461</c:v>
                </c:pt>
                <c:pt idx="339">
                  <c:v>1507.2053413661642</c:v>
                </c:pt>
                <c:pt idx="340">
                  <c:v>1983.7663232591558</c:v>
                </c:pt>
                <c:pt idx="341">
                  <c:v>1837.919070699942</c:v>
                </c:pt>
                <c:pt idx="342">
                  <c:v>1485.1626999162352</c:v>
                </c:pt>
                <c:pt idx="343">
                  <c:v>1088.5511383429832</c:v>
                </c:pt>
                <c:pt idx="344">
                  <c:v>984.19351039051651</c:v>
                </c:pt>
                <c:pt idx="345">
                  <c:v>1032.0158954623294</c:v>
                </c:pt>
                <c:pt idx="346">
                  <c:v>169.89301332217315</c:v>
                </c:pt>
                <c:pt idx="347">
                  <c:v>252.47505288846142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1235.724577504636</c:v>
                </c:pt>
                <c:pt idx="355">
                  <c:v>1870.7169000408987</c:v>
                </c:pt>
                <c:pt idx="356">
                  <c:v>1925.8139796517671</c:v>
                </c:pt>
                <c:pt idx="357">
                  <c:v>1825.8420570010935</c:v>
                </c:pt>
                <c:pt idx="358">
                  <c:v>2004.664313352012</c:v>
                </c:pt>
                <c:pt idx="359">
                  <c:v>2204.2097226182073</c:v>
                </c:pt>
                <c:pt idx="360">
                  <c:v>2108.1314490474915</c:v>
                </c:pt>
                <c:pt idx="361">
                  <c:v>2087.0395807905347</c:v>
                </c:pt>
                <c:pt idx="362">
                  <c:v>2117.2484750582439</c:v>
                </c:pt>
                <c:pt idx="363">
                  <c:v>1701.4341776856058</c:v>
                </c:pt>
                <c:pt idx="364">
                  <c:v>1123.4658318949257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3409944"/>
        <c:axId val="1175962752"/>
      </c:lineChart>
      <c:dateAx>
        <c:axId val="8934099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962752"/>
        <c:crosses val="autoZero"/>
        <c:auto val="1"/>
        <c:lblOffset val="100"/>
        <c:baseTimeUnit val="days"/>
      </c:dateAx>
      <c:valAx>
        <c:axId val="117596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40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</xdr:row>
      <xdr:rowOff>0</xdr:rowOff>
    </xdr:from>
    <xdr:to>
      <xdr:col>19</xdr:col>
      <xdr:colOff>600075</xdr:colOff>
      <xdr:row>25</xdr:row>
      <xdr:rowOff>66675</xdr:rowOff>
    </xdr:to>
    <xdr:sp macro="" textlink="">
      <xdr:nvSpPr>
        <xdr:cNvPr id="3" name="TextBox 2"/>
        <xdr:cNvSpPr txBox="1"/>
      </xdr:nvSpPr>
      <xdr:spPr>
        <a:xfrm>
          <a:off x="6096000" y="381000"/>
          <a:ext cx="6086475" cy="4448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AU" sz="1100" b="0" u="sng"/>
            <a:t>Individual Barrage Flows </a:t>
          </a:r>
          <a:r>
            <a:rPr lang="en-AU" sz="1100" b="0" u="sng" baseline="0"/>
            <a:t>July 2017- June 2018</a:t>
          </a:r>
        </a:p>
        <a:p>
          <a:pPr algn="l"/>
          <a:endParaRPr lang="en-AU" sz="1100" b="0" u="sng" baseline="0"/>
        </a:p>
        <a:p>
          <a:pPr algn="l"/>
          <a:r>
            <a:rPr lang="en-AU" sz="1100" b="0" u="sng" baseline="0"/>
            <a:t>Aim</a:t>
          </a:r>
        </a:p>
        <a:p>
          <a:pPr algn="l"/>
          <a:r>
            <a:rPr lang="en-AU" sz="1100" b="0" u="none" baseline="0"/>
            <a:t>To estimate the flow through each of the barrages in 2017/18</a:t>
          </a:r>
        </a:p>
        <a:p>
          <a:pPr algn="l"/>
          <a:endParaRPr lang="en-AU" sz="1100" b="0" u="none" baseline="0"/>
        </a:p>
        <a:p>
          <a:pPr algn="l"/>
          <a:r>
            <a:rPr lang="en-AU" sz="1100" b="0" u="sng" baseline="0"/>
            <a:t>Approach</a:t>
          </a:r>
        </a:p>
        <a:p>
          <a:pPr algn="l"/>
          <a:endParaRPr lang="en-AU" sz="1100" b="0" u="sng" baseline="0"/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Daily total</a:t>
          </a:r>
          <a:r>
            <a:rPr lang="en-A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Barrage flow estimated by SOURCE with flow at Lock 1 fixed to observed values</a:t>
          </a:r>
          <a:r>
            <a:rPr lang="en-A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Lake Alexandrina level fixed to rolling average of five sites on the Lake</a:t>
          </a:r>
          <a:endParaRPr lang="en-AU" sz="1100">
            <a:effectLst/>
          </a:endParaRPr>
        </a:p>
        <a:p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Daily values from 1 output</a:t>
          </a:r>
          <a:r>
            <a:rPr lang="en-A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are set to zero on days where there are no gate openings, and to 150 ML/d on days where gate openings reported as 0.1</a:t>
          </a:r>
        </a:p>
        <a:p>
          <a:endParaRPr lang="en-AU">
            <a:effectLst/>
          </a:endParaRPr>
        </a:p>
        <a:p>
          <a:r>
            <a:rPr lang="en-A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Daily values from 2 are aggregated to monthly.  Where monthly value is negative it is set to 0. </a:t>
          </a:r>
          <a:endParaRPr lang="en-AU">
            <a:effectLst/>
          </a:endParaRPr>
        </a:p>
        <a:p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Individual barrage flows calculated</a:t>
          </a:r>
          <a:r>
            <a:rPr lang="en-A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through weir formula.  Where weir formula returns a negative flow it is set to zero.</a:t>
          </a:r>
          <a:endParaRPr lang="en-AU">
            <a:effectLst/>
          </a:endParaRPr>
        </a:p>
        <a:p>
          <a:endParaRPr lang="en-AU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5. Daily series from 4 factored so that monthly total equals total from 3.  Final outputs are shown on the "Outputs" TAB</a:t>
          </a:r>
        </a:p>
        <a:p>
          <a:endParaRPr lang="en-AU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Note: The SOURCE outputs are the MDBA's draft Barrage flow figures for 2017/18. The final figures wiill be near identical to the figures supplied here. </a:t>
          </a:r>
        </a:p>
        <a:p>
          <a:endParaRPr lang="en-AU" sz="1100" b="0" u="non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AU" sz="1100" b="0" u="none" baseline="0"/>
        </a:p>
        <a:p>
          <a:pPr algn="l"/>
          <a:r>
            <a:rPr lang="en-AU" sz="1100" b="0" u="none" baseline="0"/>
            <a:t>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158749</xdr:colOff>
      <xdr:row>10236</xdr:row>
      <xdr:rowOff>148168</xdr:rowOff>
    </xdr:from>
    <xdr:to>
      <xdr:col>15</xdr:col>
      <xdr:colOff>158749</xdr:colOff>
      <xdr:row>10260</xdr:row>
      <xdr:rowOff>52918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552450</xdr:colOff>
      <xdr:row>10</xdr:row>
      <xdr:rowOff>0</xdr:rowOff>
    </xdr:from>
    <xdr:to>
      <xdr:col>43</xdr:col>
      <xdr:colOff>800100</xdr:colOff>
      <xdr:row>14</xdr:row>
      <xdr:rowOff>104775</xdr:rowOff>
    </xdr:to>
    <xdr:sp macro="" textlink="">
      <xdr:nvSpPr>
        <xdr:cNvPr id="7" name="TextBox 6"/>
        <xdr:cNvSpPr txBox="1"/>
      </xdr:nvSpPr>
      <xdr:spPr>
        <a:xfrm>
          <a:off x="23117175" y="2552700"/>
          <a:ext cx="3295650" cy="866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AU" sz="1100"/>
            <a:t>Don’t Factor Negs</a:t>
          </a:r>
        </a:p>
      </xdr:txBody>
    </xdr:sp>
    <xdr:clientData/>
  </xdr:twoCellAnchor>
  <xdr:twoCellAnchor>
    <xdr:from>
      <xdr:col>38</xdr:col>
      <xdr:colOff>104774</xdr:colOff>
      <xdr:row>1072</xdr:row>
      <xdr:rowOff>76200</xdr:rowOff>
    </xdr:from>
    <xdr:to>
      <xdr:col>43</xdr:col>
      <xdr:colOff>771525</xdr:colOff>
      <xdr:row>1087</xdr:row>
      <xdr:rowOff>152400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352425</xdr:colOff>
      <xdr:row>10</xdr:row>
      <xdr:rowOff>0</xdr:rowOff>
    </xdr:from>
    <xdr:to>
      <xdr:col>53</xdr:col>
      <xdr:colOff>219075</xdr:colOff>
      <xdr:row>14</xdr:row>
      <xdr:rowOff>104775</xdr:rowOff>
    </xdr:to>
    <xdr:sp macro="" textlink="">
      <xdr:nvSpPr>
        <xdr:cNvPr id="9" name="TextBox 8"/>
        <xdr:cNvSpPr txBox="1"/>
      </xdr:nvSpPr>
      <xdr:spPr>
        <a:xfrm>
          <a:off x="38966775" y="2552700"/>
          <a:ext cx="3686175" cy="866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AU" sz="1100"/>
            <a:t>Set</a:t>
          </a:r>
          <a:r>
            <a:rPr lang="en-AU" sz="1100" baseline="0"/>
            <a:t>  negs to zero</a:t>
          </a:r>
        </a:p>
        <a:p>
          <a:pPr algn="ctr"/>
          <a:endParaRPr lang="en-AU" sz="1100" baseline="0"/>
        </a:p>
        <a:p>
          <a:pPr algn="ctr"/>
          <a:r>
            <a:rPr lang="en-AU" sz="1100" baseline="0">
              <a:solidFill>
                <a:srgbClr val="FF0000"/>
              </a:solidFill>
            </a:rPr>
            <a:t>USE THIS ONE</a:t>
          </a:r>
          <a:endParaRPr lang="en-AU" sz="1100">
            <a:solidFill>
              <a:srgbClr val="FF0000"/>
            </a:solidFill>
          </a:endParaRPr>
        </a:p>
      </xdr:txBody>
    </xdr:sp>
    <xdr:clientData/>
  </xdr:twoCellAnchor>
  <xdr:twoCellAnchor>
    <xdr:from>
      <xdr:col>30</xdr:col>
      <xdr:colOff>552450</xdr:colOff>
      <xdr:row>10</xdr:row>
      <xdr:rowOff>0</xdr:rowOff>
    </xdr:from>
    <xdr:to>
      <xdr:col>34</xdr:col>
      <xdr:colOff>800100</xdr:colOff>
      <xdr:row>14</xdr:row>
      <xdr:rowOff>104775</xdr:rowOff>
    </xdr:to>
    <xdr:sp macro="" textlink="">
      <xdr:nvSpPr>
        <xdr:cNvPr id="14" name="TextBox 13"/>
        <xdr:cNvSpPr txBox="1"/>
      </xdr:nvSpPr>
      <xdr:spPr>
        <a:xfrm>
          <a:off x="29460825" y="2552700"/>
          <a:ext cx="3295650" cy="866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AU" sz="1100"/>
            <a:t>Factor All</a:t>
          </a:r>
        </a:p>
      </xdr:txBody>
    </xdr:sp>
    <xdr:clientData/>
  </xdr:twoCellAnchor>
  <xdr:twoCellAnchor>
    <xdr:from>
      <xdr:col>16</xdr:col>
      <xdr:colOff>352425</xdr:colOff>
      <xdr:row>346</xdr:row>
      <xdr:rowOff>152400</xdr:rowOff>
    </xdr:from>
    <xdr:to>
      <xdr:col>27</xdr:col>
      <xdr:colOff>142875</xdr:colOff>
      <xdr:row>361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342900</xdr:colOff>
      <xdr:row>361</xdr:row>
      <xdr:rowOff>176212</xdr:rowOff>
    </xdr:from>
    <xdr:to>
      <xdr:col>27</xdr:col>
      <xdr:colOff>114300</xdr:colOff>
      <xdr:row>376</xdr:row>
      <xdr:rowOff>104776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361950</xdr:colOff>
      <xdr:row>376</xdr:row>
      <xdr:rowOff>104775</xdr:rowOff>
    </xdr:from>
    <xdr:to>
      <xdr:col>27</xdr:col>
      <xdr:colOff>85725</xdr:colOff>
      <xdr:row>391</xdr:row>
      <xdr:rowOff>57150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</xdr:colOff>
      <xdr:row>337</xdr:row>
      <xdr:rowOff>90486</xdr:rowOff>
    </xdr:from>
    <xdr:to>
      <xdr:col>18</xdr:col>
      <xdr:colOff>142874</xdr:colOff>
      <xdr:row>359</xdr:row>
      <xdr:rowOff>152399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647700</xdr:colOff>
      <xdr:row>370</xdr:row>
      <xdr:rowOff>152400</xdr:rowOff>
    </xdr:from>
    <xdr:to>
      <xdr:col>25</xdr:col>
      <xdr:colOff>457200</xdr:colOff>
      <xdr:row>398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J24" sqref="J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B1:AY10776"/>
  <sheetViews>
    <sheetView topLeftCell="E1" zoomScale="90" zoomScaleNormal="90" workbookViewId="0">
      <pane ySplit="3315" topLeftCell="A357" activePane="bottomLeft"/>
      <selection activeCell="P4" activeCellId="1" sqref="M4:N4 P4:R4"/>
      <selection pane="bottomLeft" activeCell="N383" sqref="N383"/>
    </sheetView>
  </sheetViews>
  <sheetFormatPr defaultRowHeight="15" x14ac:dyDescent="0.25"/>
  <cols>
    <col min="2" max="2" width="14.85546875" customWidth="1"/>
    <col min="7" max="7" width="10.140625" customWidth="1"/>
    <col min="8" max="8" width="3.28515625" customWidth="1"/>
    <col min="9" max="9" width="11.28515625" customWidth="1"/>
    <col min="22" max="22" width="10" customWidth="1"/>
    <col min="28" max="28" width="10" customWidth="1"/>
    <col min="34" max="34" width="11.7109375" customWidth="1"/>
  </cols>
  <sheetData>
    <row r="1" spans="2:51" s="5" customFormat="1" ht="20.25" customHeight="1" x14ac:dyDescent="0.25">
      <c r="B1" s="22" t="s">
        <v>6</v>
      </c>
      <c r="C1" s="22"/>
      <c r="D1" s="22"/>
      <c r="E1" s="22"/>
      <c r="F1" s="22"/>
      <c r="G1" s="22"/>
      <c r="J1" s="32" t="s">
        <v>7</v>
      </c>
      <c r="O1" s="33"/>
      <c r="P1" s="32" t="s">
        <v>8</v>
      </c>
      <c r="U1" s="33"/>
      <c r="V1" s="5" t="s">
        <v>26</v>
      </c>
      <c r="AA1" s="33"/>
      <c r="AB1" s="5" t="s">
        <v>27</v>
      </c>
      <c r="AG1" s="33"/>
      <c r="AH1" s="5" t="s">
        <v>26</v>
      </c>
      <c r="AM1" s="33"/>
      <c r="AN1" s="5" t="s">
        <v>27</v>
      </c>
      <c r="AS1" s="33"/>
      <c r="AT1" s="5" t="s">
        <v>28</v>
      </c>
      <c r="AU1" s="5" t="s">
        <v>29</v>
      </c>
      <c r="AV1" s="5" t="s">
        <v>30</v>
      </c>
      <c r="AW1" s="5" t="s">
        <v>31</v>
      </c>
      <c r="AX1" s="5" t="s">
        <v>32</v>
      </c>
      <c r="AY1" s="5" t="s">
        <v>33</v>
      </c>
    </row>
    <row r="2" spans="2:51" ht="60" x14ac:dyDescent="0.25">
      <c r="B2" s="23" t="s">
        <v>9</v>
      </c>
      <c r="C2" s="21" t="s">
        <v>10</v>
      </c>
      <c r="D2" s="21" t="s">
        <v>11</v>
      </c>
      <c r="E2" s="21" t="s">
        <v>12</v>
      </c>
      <c r="F2" s="21" t="s">
        <v>13</v>
      </c>
      <c r="G2" s="21" t="s">
        <v>14</v>
      </c>
      <c r="I2" s="1" t="s">
        <v>15</v>
      </c>
      <c r="J2" s="1" t="s">
        <v>0</v>
      </c>
      <c r="K2" s="1" t="s">
        <v>1</v>
      </c>
      <c r="L2" s="1" t="s">
        <v>2</v>
      </c>
      <c r="M2" s="26" t="s">
        <v>3</v>
      </c>
      <c r="N2" s="26" t="s">
        <v>4</v>
      </c>
      <c r="O2" s="2" t="s">
        <v>5</v>
      </c>
      <c r="P2" s="26" t="s">
        <v>0</v>
      </c>
      <c r="Q2" s="26" t="s">
        <v>1</v>
      </c>
      <c r="R2" s="26" t="s">
        <v>2</v>
      </c>
      <c r="S2" s="1"/>
      <c r="T2" s="1"/>
      <c r="U2" s="27" t="s">
        <v>5</v>
      </c>
      <c r="V2" s="1" t="s">
        <v>0</v>
      </c>
      <c r="W2" s="1" t="s">
        <v>1</v>
      </c>
      <c r="X2" s="1" t="s">
        <v>2</v>
      </c>
      <c r="Y2" s="1" t="s">
        <v>3</v>
      </c>
      <c r="Z2" s="1" t="s">
        <v>4</v>
      </c>
      <c r="AA2" s="2" t="s">
        <v>5</v>
      </c>
      <c r="AB2" s="1" t="s">
        <v>0</v>
      </c>
      <c r="AC2" s="1" t="s">
        <v>1</v>
      </c>
      <c r="AD2" s="1" t="s">
        <v>2</v>
      </c>
      <c r="AE2" s="1"/>
      <c r="AF2" s="1"/>
      <c r="AG2" s="2" t="s">
        <v>5</v>
      </c>
      <c r="AH2" s="1" t="s">
        <v>0</v>
      </c>
      <c r="AI2" s="1" t="s">
        <v>1</v>
      </c>
      <c r="AJ2" s="1" t="s">
        <v>2</v>
      </c>
      <c r="AK2" s="1" t="s">
        <v>3</v>
      </c>
      <c r="AL2" s="1" t="s">
        <v>4</v>
      </c>
      <c r="AM2" s="2" t="s">
        <v>5</v>
      </c>
      <c r="AN2" s="1" t="s">
        <v>0</v>
      </c>
      <c r="AO2" s="1" t="s">
        <v>1</v>
      </c>
      <c r="AP2" s="1" t="s">
        <v>2</v>
      </c>
      <c r="AQ2" s="1"/>
      <c r="AR2" s="1"/>
      <c r="AS2" s="2" t="s">
        <v>5</v>
      </c>
      <c r="AT2" s="1" t="s">
        <v>34</v>
      </c>
      <c r="AU2" s="1" t="s">
        <v>34</v>
      </c>
      <c r="AV2" s="1" t="s">
        <v>34</v>
      </c>
      <c r="AW2" s="1" t="s">
        <v>34</v>
      </c>
      <c r="AX2" s="1" t="s">
        <v>34</v>
      </c>
      <c r="AY2" s="1" t="s">
        <v>34</v>
      </c>
    </row>
    <row r="3" spans="2:51" x14ac:dyDescent="0.25">
      <c r="B3" s="19">
        <v>42917</v>
      </c>
      <c r="C3">
        <v>8</v>
      </c>
      <c r="D3">
        <v>2</v>
      </c>
      <c r="E3">
        <v>1</v>
      </c>
      <c r="F3">
        <v>6</v>
      </c>
      <c r="G3">
        <v>10</v>
      </c>
      <c r="I3" s="3">
        <f>B3</f>
        <v>42917</v>
      </c>
      <c r="J3" s="8">
        <v>741.67556569226178</v>
      </c>
      <c r="K3" s="8">
        <v>23.778068151522998</v>
      </c>
      <c r="L3" s="8">
        <v>81.557380328295338</v>
      </c>
      <c r="M3" s="8">
        <v>2293.6011863752833</v>
      </c>
      <c r="N3" s="8">
        <v>4041.5928756555973</v>
      </c>
      <c r="O3" s="28">
        <v>7182.2050762029612</v>
      </c>
      <c r="P3" s="8">
        <v>3659.5184023555448</v>
      </c>
      <c r="Q3" s="8">
        <v>81.290439324573597</v>
      </c>
      <c r="R3" s="8">
        <v>391.54954826349393</v>
      </c>
      <c r="S3" s="8"/>
      <c r="T3" s="8"/>
      <c r="U3" s="28">
        <v>10467.552451974492</v>
      </c>
      <c r="V3" s="8">
        <v>775.80174202779551</v>
      </c>
      <c r="W3" s="8">
        <v>24.872151041930511</v>
      </c>
      <c r="X3" s="8">
        <v>85.310020527450064</v>
      </c>
      <c r="Y3" s="8">
        <v>3179.3414819267141</v>
      </c>
      <c r="Z3" s="8">
        <v>5602.370612189261</v>
      </c>
      <c r="AA3" s="28">
        <v>9667.6960077131516</v>
      </c>
      <c r="AB3" s="8">
        <v>3827.9011509301868</v>
      </c>
      <c r="AC3" s="8">
        <v>85.030796962207276</v>
      </c>
      <c r="AD3" s="8">
        <v>409.56563177255026</v>
      </c>
      <c r="AE3" s="8"/>
      <c r="AF3" s="8"/>
      <c r="AG3" s="28"/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28">
        <v>0</v>
      </c>
      <c r="AN3" s="8">
        <v>0</v>
      </c>
      <c r="AO3" s="8">
        <v>0</v>
      </c>
      <c r="AP3" s="8">
        <v>0</v>
      </c>
      <c r="AQ3" s="8"/>
      <c r="AR3" s="8"/>
      <c r="AS3" s="28">
        <v>0</v>
      </c>
      <c r="AT3" s="8">
        <v>0</v>
      </c>
      <c r="AU3" s="8">
        <v>0</v>
      </c>
      <c r="AV3" s="8">
        <v>0</v>
      </c>
      <c r="AW3" s="8"/>
      <c r="AX3" s="8">
        <v>0</v>
      </c>
      <c r="AY3" s="8">
        <v>0</v>
      </c>
    </row>
    <row r="4" spans="2:51" x14ac:dyDescent="0.25">
      <c r="B4" s="19">
        <v>42918</v>
      </c>
      <c r="C4">
        <v>2</v>
      </c>
      <c r="D4">
        <v>0</v>
      </c>
      <c r="E4">
        <v>1</v>
      </c>
      <c r="F4">
        <v>0</v>
      </c>
      <c r="G4">
        <v>2</v>
      </c>
      <c r="I4" s="3">
        <f t="shared" ref="I4:I67" si="0">B4</f>
        <v>42918</v>
      </c>
      <c r="J4" s="8">
        <v>343.2906511576245</v>
      </c>
      <c r="K4" s="8">
        <v>-5.5652102749285675</v>
      </c>
      <c r="L4" s="8">
        <v>84.708451261628753</v>
      </c>
      <c r="M4" s="8">
        <v>587.97657146287054</v>
      </c>
      <c r="N4" s="8">
        <v>1379.9888932080321</v>
      </c>
      <c r="O4" s="28">
        <v>2390.3993568152273</v>
      </c>
      <c r="P4" s="8">
        <v>1556.2031643216767</v>
      </c>
      <c r="Q4" s="8">
        <v>-20.138066082008098</v>
      </c>
      <c r="R4" s="8">
        <v>386.1556212702979</v>
      </c>
      <c r="S4" s="8"/>
      <c r="T4" s="8"/>
      <c r="U4" s="28">
        <v>3890.1861841808691</v>
      </c>
      <c r="V4" s="8">
        <v>359.08623326610444</v>
      </c>
      <c r="W4" s="8">
        <v>-5.8212782323639312</v>
      </c>
      <c r="X4" s="8">
        <v>88.606079387163803</v>
      </c>
      <c r="Y4" s="8">
        <v>815.04069458877609</v>
      </c>
      <c r="Z4" s="8">
        <v>1912.9114332680447</v>
      </c>
      <c r="AA4" s="28">
        <v>3169.8231622777248</v>
      </c>
      <c r="AB4" s="8">
        <v>1627.8076043978272</v>
      </c>
      <c r="AC4" s="8">
        <v>-21.064664214615831</v>
      </c>
      <c r="AD4" s="8">
        <v>403.92351795451424</v>
      </c>
      <c r="AE4" s="8"/>
      <c r="AF4" s="8"/>
      <c r="AG4" s="28"/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28">
        <v>0</v>
      </c>
      <c r="AN4" s="8">
        <v>0</v>
      </c>
      <c r="AO4" s="8">
        <v>0</v>
      </c>
      <c r="AP4" s="8">
        <v>0</v>
      </c>
      <c r="AQ4" s="8"/>
      <c r="AR4" s="8"/>
      <c r="AS4" s="28">
        <v>0</v>
      </c>
      <c r="AT4" s="8">
        <v>0</v>
      </c>
      <c r="AU4" s="8">
        <v>0</v>
      </c>
      <c r="AV4" s="8">
        <v>0</v>
      </c>
      <c r="AW4" s="8"/>
      <c r="AX4" s="8">
        <v>0</v>
      </c>
      <c r="AY4" s="8">
        <v>0</v>
      </c>
    </row>
    <row r="5" spans="2:51" x14ac:dyDescent="0.25">
      <c r="B5" s="19">
        <v>42919</v>
      </c>
      <c r="C5">
        <v>2</v>
      </c>
      <c r="D5">
        <v>0</v>
      </c>
      <c r="E5">
        <v>1</v>
      </c>
      <c r="F5">
        <v>0</v>
      </c>
      <c r="G5">
        <v>3</v>
      </c>
      <c r="I5" s="3">
        <f t="shared" si="0"/>
        <v>42919</v>
      </c>
      <c r="J5" s="8">
        <v>113.36586088136305</v>
      </c>
      <c r="K5" s="8">
        <v>0</v>
      </c>
      <c r="L5" s="8">
        <v>28.253218985556718</v>
      </c>
      <c r="M5" s="8">
        <v>0</v>
      </c>
      <c r="N5" s="8">
        <v>619.46203462861752</v>
      </c>
      <c r="O5" s="28">
        <v>761.08111449553735</v>
      </c>
      <c r="P5" s="8">
        <v>516.05205239294912</v>
      </c>
      <c r="Q5" s="8">
        <v>0</v>
      </c>
      <c r="R5" s="8">
        <v>132.48422847066522</v>
      </c>
      <c r="S5" s="8"/>
      <c r="T5" s="8"/>
      <c r="U5" s="28">
        <v>1267.998315492232</v>
      </c>
      <c r="V5" s="8">
        <v>118.5820814740639</v>
      </c>
      <c r="W5" s="8">
        <v>0</v>
      </c>
      <c r="X5" s="8">
        <v>29.553213724155963</v>
      </c>
      <c r="Y5" s="8">
        <v>0</v>
      </c>
      <c r="Z5" s="8">
        <v>858.68517808275863</v>
      </c>
      <c r="AA5" s="28">
        <v>1006.8204732809785</v>
      </c>
      <c r="AB5" s="8">
        <v>539.796778730048</v>
      </c>
      <c r="AC5" s="8">
        <v>0</v>
      </c>
      <c r="AD5" s="8">
        <v>138.5801285536713</v>
      </c>
      <c r="AE5" s="8"/>
      <c r="AF5" s="8"/>
      <c r="AG5" s="28"/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28">
        <v>0</v>
      </c>
      <c r="AN5" s="8">
        <v>0</v>
      </c>
      <c r="AO5" s="8">
        <v>0</v>
      </c>
      <c r="AP5" s="8">
        <v>0</v>
      </c>
      <c r="AQ5" s="8"/>
      <c r="AR5" s="8"/>
      <c r="AS5" s="28">
        <v>0</v>
      </c>
      <c r="AT5" s="8">
        <v>0</v>
      </c>
      <c r="AU5" s="8">
        <v>0</v>
      </c>
      <c r="AV5" s="8">
        <v>0</v>
      </c>
      <c r="AW5" s="8"/>
      <c r="AX5" s="8">
        <v>0</v>
      </c>
      <c r="AY5" s="8">
        <v>0</v>
      </c>
    </row>
    <row r="6" spans="2:51" x14ac:dyDescent="0.25">
      <c r="B6" s="19">
        <v>42920</v>
      </c>
      <c r="C6">
        <v>2</v>
      </c>
      <c r="D6">
        <v>0</v>
      </c>
      <c r="E6">
        <v>1</v>
      </c>
      <c r="F6">
        <v>0</v>
      </c>
      <c r="G6">
        <v>2</v>
      </c>
      <c r="I6" s="3">
        <f t="shared" si="0"/>
        <v>42920</v>
      </c>
      <c r="J6" s="8">
        <v>60.227105171255339</v>
      </c>
      <c r="K6" s="8">
        <v>0</v>
      </c>
      <c r="L6" s="8">
        <v>2.377939007010601</v>
      </c>
      <c r="M6" s="8">
        <v>0</v>
      </c>
      <c r="N6" s="8">
        <v>363.62472267471713</v>
      </c>
      <c r="O6" s="28">
        <v>426.22976685298306</v>
      </c>
      <c r="P6" s="8">
        <v>260.92058902035637</v>
      </c>
      <c r="Q6" s="8">
        <v>0</v>
      </c>
      <c r="R6" s="8">
        <v>31.012181316096363</v>
      </c>
      <c r="S6" s="8"/>
      <c r="T6" s="8"/>
      <c r="U6" s="28">
        <v>655.55749301116987</v>
      </c>
      <c r="V6" s="8">
        <v>62.998290992018632</v>
      </c>
      <c r="W6" s="8">
        <v>0</v>
      </c>
      <c r="X6" s="8">
        <v>2.4873533784988253</v>
      </c>
      <c r="Y6" s="8">
        <v>0</v>
      </c>
      <c r="Z6" s="8">
        <v>504.04890419544148</v>
      </c>
      <c r="AA6" s="28">
        <v>569.53454856595897</v>
      </c>
      <c r="AB6" s="8">
        <v>272.92613759491263</v>
      </c>
      <c r="AC6" s="8">
        <v>0</v>
      </c>
      <c r="AD6" s="8">
        <v>32.439122174198964</v>
      </c>
      <c r="AE6" s="8"/>
      <c r="AF6" s="8"/>
      <c r="AG6" s="28"/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28">
        <v>0</v>
      </c>
      <c r="AN6" s="8">
        <v>0</v>
      </c>
      <c r="AO6" s="8">
        <v>0</v>
      </c>
      <c r="AP6" s="8">
        <v>0</v>
      </c>
      <c r="AQ6" s="8"/>
      <c r="AR6" s="8"/>
      <c r="AS6" s="28">
        <v>0</v>
      </c>
      <c r="AT6" s="8">
        <v>0</v>
      </c>
      <c r="AU6" s="8">
        <v>0</v>
      </c>
      <c r="AV6" s="8">
        <v>0</v>
      </c>
      <c r="AW6" s="8"/>
      <c r="AX6" s="8">
        <v>0</v>
      </c>
      <c r="AY6" s="8">
        <v>0</v>
      </c>
    </row>
    <row r="7" spans="2:51" x14ac:dyDescent="0.25">
      <c r="B7" s="19">
        <v>42921</v>
      </c>
      <c r="C7">
        <v>2</v>
      </c>
      <c r="D7">
        <v>0</v>
      </c>
      <c r="E7">
        <v>1</v>
      </c>
      <c r="F7">
        <v>0</v>
      </c>
      <c r="G7">
        <v>2</v>
      </c>
      <c r="I7" s="3">
        <f t="shared" si="0"/>
        <v>42921</v>
      </c>
      <c r="J7" s="8">
        <v>126.04687979828481</v>
      </c>
      <c r="K7" s="8">
        <v>0</v>
      </c>
      <c r="L7" s="8">
        <v>51.887347534192692</v>
      </c>
      <c r="M7" s="8">
        <v>0</v>
      </c>
      <c r="N7" s="8">
        <v>411.57920623946217</v>
      </c>
      <c r="O7" s="28">
        <v>589.51343357193969</v>
      </c>
      <c r="P7" s="8">
        <v>622.87718223827972</v>
      </c>
      <c r="Q7" s="8">
        <v>0</v>
      </c>
      <c r="R7" s="8">
        <v>236.15386217365722</v>
      </c>
      <c r="S7" s="8"/>
      <c r="T7" s="8"/>
      <c r="U7" s="28">
        <v>1270.6102506513992</v>
      </c>
      <c r="V7" s="8">
        <v>131.84658285648803</v>
      </c>
      <c r="W7" s="8">
        <v>0</v>
      </c>
      <c r="X7" s="8">
        <v>54.274802175336539</v>
      </c>
      <c r="Y7" s="8">
        <v>0</v>
      </c>
      <c r="Z7" s="8">
        <v>570.52239564088075</v>
      </c>
      <c r="AA7" s="28">
        <v>756.64378067270536</v>
      </c>
      <c r="AB7" s="8">
        <v>651.5371752860533</v>
      </c>
      <c r="AC7" s="8">
        <v>0</v>
      </c>
      <c r="AD7" s="8">
        <v>247.01983742704633</v>
      </c>
      <c r="AE7" s="8"/>
      <c r="AF7" s="8"/>
      <c r="AG7" s="28"/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28">
        <v>0</v>
      </c>
      <c r="AN7" s="8">
        <v>0</v>
      </c>
      <c r="AO7" s="8">
        <v>0</v>
      </c>
      <c r="AP7" s="8">
        <v>0</v>
      </c>
      <c r="AQ7" s="8"/>
      <c r="AR7" s="8"/>
      <c r="AS7" s="28">
        <v>0</v>
      </c>
      <c r="AT7" s="8">
        <v>0</v>
      </c>
      <c r="AU7" s="8">
        <v>0</v>
      </c>
      <c r="AV7" s="8">
        <v>0</v>
      </c>
      <c r="AW7" s="8"/>
      <c r="AX7" s="8">
        <v>0</v>
      </c>
      <c r="AY7" s="8">
        <v>0</v>
      </c>
    </row>
    <row r="8" spans="2:51" x14ac:dyDescent="0.25">
      <c r="B8" s="19">
        <v>42922</v>
      </c>
      <c r="C8">
        <v>2</v>
      </c>
      <c r="D8">
        <v>0</v>
      </c>
      <c r="E8">
        <v>1</v>
      </c>
      <c r="F8">
        <v>0</v>
      </c>
      <c r="G8">
        <v>2</v>
      </c>
      <c r="I8" s="3">
        <f t="shared" si="0"/>
        <v>42922</v>
      </c>
      <c r="J8" s="8">
        <v>152.06131985701163</v>
      </c>
      <c r="K8" s="8">
        <v>0</v>
      </c>
      <c r="L8" s="8">
        <v>71.779848768139331</v>
      </c>
      <c r="M8" s="8">
        <v>0</v>
      </c>
      <c r="N8" s="8">
        <v>492.11177570770843</v>
      </c>
      <c r="O8" s="28">
        <v>715.95294433285937</v>
      </c>
      <c r="P8" s="8">
        <v>718.58137467623885</v>
      </c>
      <c r="Q8" s="8">
        <v>0</v>
      </c>
      <c r="R8" s="8">
        <v>314.61828334924297</v>
      </c>
      <c r="S8" s="8"/>
      <c r="T8" s="8"/>
      <c r="U8" s="28">
        <v>1525.3114337331901</v>
      </c>
      <c r="V8" s="8">
        <v>159.05800635349993</v>
      </c>
      <c r="W8" s="8">
        <v>0</v>
      </c>
      <c r="X8" s="8">
        <v>75.082602545814467</v>
      </c>
      <c r="Y8" s="8">
        <v>0</v>
      </c>
      <c r="Z8" s="8">
        <v>682.15494112328702</v>
      </c>
      <c r="AA8" s="28">
        <v>916.29555002260145</v>
      </c>
      <c r="AB8" s="8">
        <v>751.64493486072843</v>
      </c>
      <c r="AC8" s="8">
        <v>0</v>
      </c>
      <c r="AD8" s="8">
        <v>329.09458473034323</v>
      </c>
      <c r="AE8" s="8"/>
      <c r="AF8" s="8"/>
      <c r="AG8" s="28"/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28">
        <v>0</v>
      </c>
      <c r="AN8" s="8">
        <v>0</v>
      </c>
      <c r="AO8" s="8">
        <v>0</v>
      </c>
      <c r="AP8" s="8">
        <v>0</v>
      </c>
      <c r="AQ8" s="8"/>
      <c r="AR8" s="8"/>
      <c r="AS8" s="28">
        <v>0</v>
      </c>
      <c r="AT8" s="8">
        <v>0</v>
      </c>
      <c r="AU8" s="8">
        <v>0</v>
      </c>
      <c r="AV8" s="8">
        <v>0</v>
      </c>
      <c r="AW8" s="8"/>
      <c r="AX8" s="8">
        <v>0</v>
      </c>
      <c r="AY8" s="8">
        <v>0</v>
      </c>
    </row>
    <row r="9" spans="2:51" x14ac:dyDescent="0.25">
      <c r="B9" s="19">
        <v>42923</v>
      </c>
      <c r="C9">
        <v>2</v>
      </c>
      <c r="D9">
        <v>0</v>
      </c>
      <c r="E9">
        <v>1</v>
      </c>
      <c r="F9">
        <v>12</v>
      </c>
      <c r="G9">
        <v>21</v>
      </c>
      <c r="I9" s="3">
        <f t="shared" si="0"/>
        <v>42923</v>
      </c>
      <c r="J9" s="8">
        <v>102.19414468907542</v>
      </c>
      <c r="K9" s="8">
        <v>0</v>
      </c>
      <c r="L9" s="8">
        <v>5.5425946316450263</v>
      </c>
      <c r="M9" s="8">
        <v>629.97073877703485</v>
      </c>
      <c r="N9" s="8">
        <v>2850.0653762533161</v>
      </c>
      <c r="O9" s="28">
        <v>3587.7728543510711</v>
      </c>
      <c r="P9" s="8">
        <v>581.011187215738</v>
      </c>
      <c r="Q9" s="8">
        <v>0</v>
      </c>
      <c r="R9" s="8">
        <v>64.875739284046759</v>
      </c>
      <c r="S9" s="8"/>
      <c r="T9" s="8"/>
      <c r="U9" s="28">
        <v>4125.9230415301354</v>
      </c>
      <c r="V9" s="8">
        <v>106.89632926065872</v>
      </c>
      <c r="W9" s="8">
        <v>0</v>
      </c>
      <c r="X9" s="8">
        <v>5.7976219919967873</v>
      </c>
      <c r="Y9" s="8">
        <v>873.25212163808476</v>
      </c>
      <c r="Z9" s="8">
        <v>3950.7003792779701</v>
      </c>
      <c r="AA9" s="28">
        <v>4936.6464521687103</v>
      </c>
      <c r="AB9" s="8">
        <v>607.7448307992845</v>
      </c>
      <c r="AC9" s="8">
        <v>0</v>
      </c>
      <c r="AD9" s="8">
        <v>67.860819312453785</v>
      </c>
      <c r="AE9" s="8"/>
      <c r="AF9" s="8"/>
      <c r="AG9" s="28"/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28">
        <v>0</v>
      </c>
      <c r="AN9" s="8">
        <v>0</v>
      </c>
      <c r="AO9" s="8">
        <v>0</v>
      </c>
      <c r="AP9" s="8">
        <v>0</v>
      </c>
      <c r="AQ9" s="8"/>
      <c r="AR9" s="8"/>
      <c r="AS9" s="28">
        <v>0</v>
      </c>
      <c r="AT9" s="8">
        <v>0</v>
      </c>
      <c r="AU9" s="8">
        <v>0</v>
      </c>
      <c r="AV9" s="8">
        <v>0</v>
      </c>
      <c r="AW9" s="8"/>
      <c r="AX9" s="8">
        <v>0</v>
      </c>
      <c r="AY9" s="8">
        <v>0</v>
      </c>
    </row>
    <row r="10" spans="2:51" x14ac:dyDescent="0.25">
      <c r="B10" s="19">
        <v>42924</v>
      </c>
      <c r="C10">
        <v>0</v>
      </c>
      <c r="D10">
        <v>0</v>
      </c>
      <c r="E10">
        <v>0</v>
      </c>
      <c r="F10">
        <v>0</v>
      </c>
      <c r="G10">
        <v>2</v>
      </c>
      <c r="I10" s="3">
        <f t="shared" si="0"/>
        <v>42924</v>
      </c>
      <c r="J10" s="8">
        <v>34.442643086029797</v>
      </c>
      <c r="K10" s="8">
        <v>0</v>
      </c>
      <c r="L10" s="8">
        <v>17.317445875062962</v>
      </c>
      <c r="M10" s="8">
        <v>589.79994777610216</v>
      </c>
      <c r="N10" s="8">
        <v>1669.4909640710684</v>
      </c>
      <c r="O10" s="28">
        <v>2311.0510008082633</v>
      </c>
      <c r="P10" s="8">
        <v>204.52279191403181</v>
      </c>
      <c r="Q10" s="8">
        <v>0</v>
      </c>
      <c r="R10" s="8">
        <v>87.594308643969683</v>
      </c>
      <c r="S10" s="8"/>
      <c r="T10" s="8"/>
      <c r="U10" s="28">
        <v>2551.408012405172</v>
      </c>
      <c r="V10" s="8">
        <v>36.027427277104799</v>
      </c>
      <c r="W10" s="8">
        <v>0</v>
      </c>
      <c r="X10" s="8">
        <v>18.114260869314329</v>
      </c>
      <c r="Y10" s="8">
        <v>817.56822029126363</v>
      </c>
      <c r="Z10" s="8">
        <v>2314.213084342417</v>
      </c>
      <c r="AA10" s="28">
        <v>3185.9229927800998</v>
      </c>
      <c r="AB10" s="8">
        <v>213.93334982418665</v>
      </c>
      <c r="AC10" s="8">
        <v>0</v>
      </c>
      <c r="AD10" s="8">
        <v>91.624721618385479</v>
      </c>
      <c r="AE10" s="8"/>
      <c r="AF10" s="8"/>
      <c r="AG10" s="28"/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28">
        <v>0</v>
      </c>
      <c r="AN10" s="8">
        <v>0</v>
      </c>
      <c r="AO10" s="8">
        <v>0</v>
      </c>
      <c r="AP10" s="8">
        <v>0</v>
      </c>
      <c r="AQ10" s="8"/>
      <c r="AR10" s="8"/>
      <c r="AS10" s="28">
        <v>0</v>
      </c>
      <c r="AT10" s="8">
        <v>0</v>
      </c>
      <c r="AU10" s="8">
        <v>0</v>
      </c>
      <c r="AV10" s="8">
        <v>0</v>
      </c>
      <c r="AW10" s="8"/>
      <c r="AX10" s="8">
        <v>0</v>
      </c>
      <c r="AY10" s="8">
        <v>0</v>
      </c>
    </row>
    <row r="11" spans="2:51" x14ac:dyDescent="0.25">
      <c r="B11" s="19">
        <v>42925</v>
      </c>
      <c r="C11">
        <v>0</v>
      </c>
      <c r="D11">
        <v>0</v>
      </c>
      <c r="E11">
        <v>0</v>
      </c>
      <c r="F11">
        <v>0</v>
      </c>
      <c r="G11">
        <v>2</v>
      </c>
      <c r="I11" s="3">
        <f t="shared" si="0"/>
        <v>42925</v>
      </c>
      <c r="J11" s="8">
        <v>0</v>
      </c>
      <c r="K11" s="8">
        <v>0</v>
      </c>
      <c r="L11" s="8">
        <v>0</v>
      </c>
      <c r="M11" s="8">
        <v>0</v>
      </c>
      <c r="N11" s="8">
        <v>474.03198070215399</v>
      </c>
      <c r="O11" s="28">
        <v>474.03198070215399</v>
      </c>
      <c r="P11" s="8">
        <v>0</v>
      </c>
      <c r="Q11" s="8">
        <v>0</v>
      </c>
      <c r="R11" s="8">
        <v>0</v>
      </c>
      <c r="S11" s="8"/>
      <c r="T11" s="8"/>
      <c r="U11" s="28">
        <v>474.03198070215399</v>
      </c>
      <c r="V11" s="8">
        <v>0</v>
      </c>
      <c r="W11" s="8">
        <v>0</v>
      </c>
      <c r="X11" s="8">
        <v>0</v>
      </c>
      <c r="Y11" s="8">
        <v>0</v>
      </c>
      <c r="Z11" s="8">
        <v>657.09311146111588</v>
      </c>
      <c r="AA11" s="28">
        <v>657.09311146111588</v>
      </c>
      <c r="AB11" s="8">
        <v>0</v>
      </c>
      <c r="AC11" s="8">
        <v>0</v>
      </c>
      <c r="AD11" s="8">
        <v>0</v>
      </c>
      <c r="AE11" s="8"/>
      <c r="AF11" s="8"/>
      <c r="AG11" s="28"/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28">
        <v>0</v>
      </c>
      <c r="AN11" s="8">
        <v>0</v>
      </c>
      <c r="AO11" s="8">
        <v>0</v>
      </c>
      <c r="AP11" s="8">
        <v>0</v>
      </c>
      <c r="AQ11" s="8"/>
      <c r="AR11" s="8"/>
      <c r="AS11" s="28">
        <v>0</v>
      </c>
      <c r="AT11" s="8">
        <v>0</v>
      </c>
      <c r="AU11" s="8">
        <v>0</v>
      </c>
      <c r="AV11" s="8">
        <v>0</v>
      </c>
      <c r="AW11" s="8"/>
      <c r="AX11" s="8">
        <v>0</v>
      </c>
      <c r="AY11" s="8">
        <v>0</v>
      </c>
    </row>
    <row r="12" spans="2:51" x14ac:dyDescent="0.25">
      <c r="B12" s="19">
        <v>42926</v>
      </c>
      <c r="C12">
        <v>0</v>
      </c>
      <c r="D12">
        <v>0</v>
      </c>
      <c r="E12">
        <v>0</v>
      </c>
      <c r="F12">
        <v>0</v>
      </c>
      <c r="G12">
        <v>2</v>
      </c>
      <c r="I12" s="3">
        <f t="shared" si="0"/>
        <v>42926</v>
      </c>
      <c r="J12" s="8">
        <v>0</v>
      </c>
      <c r="K12" s="8">
        <v>0</v>
      </c>
      <c r="L12" s="8">
        <v>0</v>
      </c>
      <c r="M12" s="8">
        <v>0</v>
      </c>
      <c r="N12" s="8">
        <v>512.59787140478284</v>
      </c>
      <c r="O12" s="28">
        <v>512.59787140478284</v>
      </c>
      <c r="P12" s="8">
        <v>0</v>
      </c>
      <c r="Q12" s="8">
        <v>0</v>
      </c>
      <c r="R12" s="8">
        <v>0</v>
      </c>
      <c r="S12" s="8"/>
      <c r="T12" s="8"/>
      <c r="U12" s="28">
        <v>512.59787140478284</v>
      </c>
      <c r="V12" s="8">
        <v>0</v>
      </c>
      <c r="W12" s="8">
        <v>0</v>
      </c>
      <c r="X12" s="8">
        <v>0</v>
      </c>
      <c r="Y12" s="8">
        <v>0</v>
      </c>
      <c r="Z12" s="8">
        <v>710.55233393914989</v>
      </c>
      <c r="AA12" s="28">
        <v>710.55233393914989</v>
      </c>
      <c r="AB12" s="8">
        <v>0</v>
      </c>
      <c r="AC12" s="8">
        <v>0</v>
      </c>
      <c r="AD12" s="8">
        <v>0</v>
      </c>
      <c r="AE12" s="8"/>
      <c r="AF12" s="8"/>
      <c r="AG12" s="28"/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28">
        <v>0</v>
      </c>
      <c r="AN12" s="8">
        <v>0</v>
      </c>
      <c r="AO12" s="8">
        <v>0</v>
      </c>
      <c r="AP12" s="8">
        <v>0</v>
      </c>
      <c r="AQ12" s="8"/>
      <c r="AR12" s="8"/>
      <c r="AS12" s="28">
        <v>0</v>
      </c>
      <c r="AT12" s="8">
        <v>0</v>
      </c>
      <c r="AU12" s="8">
        <v>0</v>
      </c>
      <c r="AV12" s="8">
        <v>0</v>
      </c>
      <c r="AW12" s="8"/>
      <c r="AX12" s="8">
        <v>0</v>
      </c>
      <c r="AY12" s="8">
        <v>0</v>
      </c>
    </row>
    <row r="13" spans="2:51" x14ac:dyDescent="0.25">
      <c r="B13" s="19">
        <v>42927</v>
      </c>
      <c r="C13">
        <v>2</v>
      </c>
      <c r="D13">
        <v>1</v>
      </c>
      <c r="E13">
        <v>1</v>
      </c>
      <c r="F13">
        <v>2</v>
      </c>
      <c r="G13">
        <v>2</v>
      </c>
      <c r="I13" s="3">
        <f t="shared" si="0"/>
        <v>42927</v>
      </c>
      <c r="J13" s="8">
        <v>107.85358706669206</v>
      </c>
      <c r="K13" s="8">
        <v>-9.5723285961178544</v>
      </c>
      <c r="L13" s="8">
        <v>50.919736192653545</v>
      </c>
      <c r="M13" s="8">
        <v>354.3724060841173</v>
      </c>
      <c r="N13" s="8">
        <v>532.91482736946398</v>
      </c>
      <c r="O13" s="28">
        <v>1036.4882281168091</v>
      </c>
      <c r="P13" s="8">
        <v>500.65628324818402</v>
      </c>
      <c r="Q13" s="8">
        <v>-33.973835143560187</v>
      </c>
      <c r="R13" s="8">
        <v>232.2764792785614</v>
      </c>
      <c r="S13" s="8"/>
      <c r="T13" s="8"/>
      <c r="U13" s="28">
        <v>1586.2461608367666</v>
      </c>
      <c r="V13" s="8">
        <v>112.81617542865645</v>
      </c>
      <c r="W13" s="8">
        <v>-10.012773163423892</v>
      </c>
      <c r="X13" s="8">
        <v>53.262668839554827</v>
      </c>
      <c r="Y13" s="8">
        <v>491.22353851497547</v>
      </c>
      <c r="Z13" s="8">
        <v>738.71526883328136</v>
      </c>
      <c r="AA13" s="28">
        <v>1386.0048784530441</v>
      </c>
      <c r="AB13" s="8">
        <v>523.69261529948108</v>
      </c>
      <c r="AC13" s="8">
        <v>-35.5370484170369</v>
      </c>
      <c r="AD13" s="8">
        <v>242.96404734352595</v>
      </c>
      <c r="AE13" s="8"/>
      <c r="AF13" s="8"/>
      <c r="AG13" s="28"/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28">
        <v>0</v>
      </c>
      <c r="AN13" s="8">
        <v>0</v>
      </c>
      <c r="AO13" s="8">
        <v>0</v>
      </c>
      <c r="AP13" s="8">
        <v>0</v>
      </c>
      <c r="AQ13" s="8"/>
      <c r="AR13" s="8"/>
      <c r="AS13" s="28">
        <v>0</v>
      </c>
      <c r="AT13" s="8">
        <v>0</v>
      </c>
      <c r="AU13" s="8">
        <v>0</v>
      </c>
      <c r="AV13" s="8">
        <v>0</v>
      </c>
      <c r="AW13" s="8"/>
      <c r="AX13" s="8">
        <v>0</v>
      </c>
      <c r="AY13" s="8">
        <v>0</v>
      </c>
    </row>
    <row r="14" spans="2:51" x14ac:dyDescent="0.25">
      <c r="B14" s="19">
        <v>42928</v>
      </c>
      <c r="C14">
        <v>2</v>
      </c>
      <c r="D14">
        <v>1</v>
      </c>
      <c r="E14">
        <v>1</v>
      </c>
      <c r="F14">
        <v>2</v>
      </c>
      <c r="G14">
        <v>2</v>
      </c>
      <c r="I14" s="3">
        <f t="shared" si="0"/>
        <v>42928</v>
      </c>
      <c r="J14" s="8">
        <v>200.04519768183283</v>
      </c>
      <c r="K14" s="8">
        <v>4.8600438271821211</v>
      </c>
      <c r="L14" s="8">
        <v>95.538587603770637</v>
      </c>
      <c r="M14" s="8">
        <v>609.42712609285252</v>
      </c>
      <c r="N14" s="8">
        <v>612.25956175061856</v>
      </c>
      <c r="O14" s="28">
        <v>1522.1305169562565</v>
      </c>
      <c r="P14" s="8">
        <v>816.0237317377422</v>
      </c>
      <c r="Q14" s="8">
        <v>12.28948257559688</v>
      </c>
      <c r="R14" s="8">
        <v>414.6379454490903</v>
      </c>
      <c r="S14" s="8"/>
      <c r="T14" s="8"/>
      <c r="U14" s="28">
        <v>2464.6378476059003</v>
      </c>
      <c r="V14" s="8">
        <v>209.24973131749994</v>
      </c>
      <c r="W14" s="8">
        <v>5.0836654756720865</v>
      </c>
      <c r="X14" s="8">
        <v>99.934534886152733</v>
      </c>
      <c r="Y14" s="8">
        <v>844.7749999904986</v>
      </c>
      <c r="Z14" s="8">
        <v>848.70126242667072</v>
      </c>
      <c r="AA14" s="28">
        <v>2007.7441940964941</v>
      </c>
      <c r="AB14" s="8">
        <v>853.57083595880351</v>
      </c>
      <c r="AC14" s="8">
        <v>12.854949565271587</v>
      </c>
      <c r="AD14" s="8">
        <v>433.71637852190139</v>
      </c>
      <c r="AE14" s="8"/>
      <c r="AF14" s="8"/>
      <c r="AG14" s="28"/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28">
        <v>0</v>
      </c>
      <c r="AN14" s="8">
        <v>0</v>
      </c>
      <c r="AO14" s="8">
        <v>0</v>
      </c>
      <c r="AP14" s="8">
        <v>0</v>
      </c>
      <c r="AQ14" s="8"/>
      <c r="AR14" s="8"/>
      <c r="AS14" s="28">
        <v>0</v>
      </c>
      <c r="AT14" s="8">
        <v>0</v>
      </c>
      <c r="AU14" s="8">
        <v>0</v>
      </c>
      <c r="AV14" s="8">
        <v>0</v>
      </c>
      <c r="AW14" s="8"/>
      <c r="AX14" s="8">
        <v>0</v>
      </c>
      <c r="AY14" s="8">
        <v>0</v>
      </c>
    </row>
    <row r="15" spans="2:51" x14ac:dyDescent="0.25">
      <c r="B15" s="19">
        <v>42929</v>
      </c>
      <c r="C15">
        <v>2</v>
      </c>
      <c r="D15">
        <v>2</v>
      </c>
      <c r="E15">
        <v>1</v>
      </c>
      <c r="F15">
        <v>12</v>
      </c>
      <c r="G15">
        <v>21</v>
      </c>
      <c r="I15" s="3">
        <f t="shared" si="0"/>
        <v>42929</v>
      </c>
      <c r="J15" s="8">
        <v>153.18367329751442</v>
      </c>
      <c r="K15" s="8">
        <v>-52.409503572463287</v>
      </c>
      <c r="L15" s="8">
        <v>74.536682442080988</v>
      </c>
      <c r="M15" s="8">
        <v>2101.5511105474402</v>
      </c>
      <c r="N15" s="8">
        <v>3752.7737258539705</v>
      </c>
      <c r="O15" s="28">
        <v>6029.6356885685427</v>
      </c>
      <c r="P15" s="8">
        <v>730.60369664346672</v>
      </c>
      <c r="Q15" s="8">
        <v>-205.62492087260878</v>
      </c>
      <c r="R15" s="8">
        <v>341.46759324549015</v>
      </c>
      <c r="S15" s="8"/>
      <c r="T15" s="8"/>
      <c r="U15" s="28">
        <v>6720.7712054177591</v>
      </c>
      <c r="V15" s="8">
        <v>160.23200182347361</v>
      </c>
      <c r="W15" s="8">
        <v>-54.820983798190134</v>
      </c>
      <c r="X15" s="8">
        <v>77.966284394937517</v>
      </c>
      <c r="Y15" s="8">
        <v>2913.1257264092565</v>
      </c>
      <c r="Z15" s="8">
        <v>5202.0156118544874</v>
      </c>
      <c r="AA15" s="28">
        <v>8298.5186406839639</v>
      </c>
      <c r="AB15" s="8">
        <v>764.2204311516017</v>
      </c>
      <c r="AC15" s="8">
        <v>-215.08619023791289</v>
      </c>
      <c r="AD15" s="8">
        <v>357.17929232120287</v>
      </c>
      <c r="AE15" s="8"/>
      <c r="AF15" s="8"/>
      <c r="AG15" s="28"/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28">
        <v>0</v>
      </c>
      <c r="AN15" s="8">
        <v>0</v>
      </c>
      <c r="AO15" s="8">
        <v>0</v>
      </c>
      <c r="AP15" s="8">
        <v>0</v>
      </c>
      <c r="AQ15" s="8"/>
      <c r="AR15" s="8"/>
      <c r="AS15" s="28">
        <v>0</v>
      </c>
      <c r="AT15" s="8">
        <v>0</v>
      </c>
      <c r="AU15" s="8">
        <v>0</v>
      </c>
      <c r="AV15" s="8">
        <v>0</v>
      </c>
      <c r="AW15" s="8"/>
      <c r="AX15" s="8">
        <v>0</v>
      </c>
      <c r="AY15" s="8">
        <v>0</v>
      </c>
    </row>
    <row r="16" spans="2:51" x14ac:dyDescent="0.25">
      <c r="B16" s="19">
        <v>42930</v>
      </c>
      <c r="C16">
        <v>7</v>
      </c>
      <c r="D16">
        <v>5</v>
      </c>
      <c r="E16">
        <v>1</v>
      </c>
      <c r="F16">
        <v>12</v>
      </c>
      <c r="G16">
        <v>21</v>
      </c>
      <c r="I16" s="3">
        <f t="shared" si="0"/>
        <v>42930</v>
      </c>
      <c r="J16" s="8">
        <v>256.63596125660587</v>
      </c>
      <c r="K16" s="8">
        <v>-89.957297956303819</v>
      </c>
      <c r="L16" s="8">
        <v>34.871623334113444</v>
      </c>
      <c r="M16" s="8">
        <v>2114.1643754965976</v>
      </c>
      <c r="N16" s="8">
        <v>3975.9650787465139</v>
      </c>
      <c r="O16" s="28">
        <v>6291.6797408775274</v>
      </c>
      <c r="P16" s="8">
        <v>1621.8086221190761</v>
      </c>
      <c r="Q16" s="8">
        <v>-435.43816156813591</v>
      </c>
      <c r="R16" s="8">
        <v>183.99666970158555</v>
      </c>
      <c r="S16" s="8"/>
      <c r="T16" s="8"/>
      <c r="U16" s="28">
        <v>7460.4965844956369</v>
      </c>
      <c r="V16" s="8">
        <v>268.44436438190974</v>
      </c>
      <c r="W16" s="8">
        <v>-94.096437432820892</v>
      </c>
      <c r="X16" s="8">
        <v>36.476145880161603</v>
      </c>
      <c r="Y16" s="8">
        <v>2930.6099676599192</v>
      </c>
      <c r="Z16" s="8">
        <v>5511.3987473681345</v>
      </c>
      <c r="AA16" s="28">
        <v>8652.8327878573036</v>
      </c>
      <c r="AB16" s="8">
        <v>1696.4317182288494</v>
      </c>
      <c r="AC16" s="8">
        <v>-455.47365979979872</v>
      </c>
      <c r="AD16" s="8">
        <v>192.4627741357076</v>
      </c>
      <c r="AE16" s="8"/>
      <c r="AF16" s="8"/>
      <c r="AG16" s="28"/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28">
        <v>0</v>
      </c>
      <c r="AN16" s="8">
        <v>0</v>
      </c>
      <c r="AO16" s="8">
        <v>0</v>
      </c>
      <c r="AP16" s="8">
        <v>0</v>
      </c>
      <c r="AQ16" s="8"/>
      <c r="AR16" s="8"/>
      <c r="AS16" s="28">
        <v>0</v>
      </c>
      <c r="AT16" s="8">
        <v>0</v>
      </c>
      <c r="AU16" s="8">
        <v>0</v>
      </c>
      <c r="AV16" s="8">
        <v>0</v>
      </c>
      <c r="AW16" s="8"/>
      <c r="AX16" s="8">
        <v>0</v>
      </c>
      <c r="AY16" s="8">
        <v>0</v>
      </c>
    </row>
    <row r="17" spans="2:51" x14ac:dyDescent="0.25">
      <c r="B17" s="19">
        <v>42931</v>
      </c>
      <c r="C17">
        <v>0</v>
      </c>
      <c r="D17">
        <v>5</v>
      </c>
      <c r="E17">
        <v>1</v>
      </c>
      <c r="F17">
        <v>12</v>
      </c>
      <c r="G17">
        <v>21</v>
      </c>
      <c r="I17" s="3">
        <f t="shared" si="0"/>
        <v>42931</v>
      </c>
      <c r="J17" s="8">
        <v>129.25315412608774</v>
      </c>
      <c r="K17" s="8">
        <v>-97.134946672095325</v>
      </c>
      <c r="L17" s="8">
        <v>60.066550560669945</v>
      </c>
      <c r="M17" s="8">
        <v>2325.7752587529344</v>
      </c>
      <c r="N17" s="8">
        <v>4205.1030891325909</v>
      </c>
      <c r="O17" s="28">
        <v>6623.063105900188</v>
      </c>
      <c r="P17" s="8">
        <v>704.25100959146778</v>
      </c>
      <c r="Q17" s="8">
        <v>-442.18735292641628</v>
      </c>
      <c r="R17" s="8">
        <v>278.18257388447614</v>
      </c>
      <c r="S17" s="8"/>
      <c r="T17" s="8"/>
      <c r="U17" s="28">
        <v>7071.1245784350531</v>
      </c>
      <c r="V17" s="8">
        <v>135.2003851441593</v>
      </c>
      <c r="W17" s="8">
        <v>-101.60434605884819</v>
      </c>
      <c r="X17" s="8">
        <v>62.830348899351073</v>
      </c>
      <c r="Y17" s="8">
        <v>3223.940500954272</v>
      </c>
      <c r="Z17" s="8">
        <v>5829.0250137976182</v>
      </c>
      <c r="AA17" s="28">
        <v>9149.3919027365519</v>
      </c>
      <c r="AB17" s="8">
        <v>736.6551971493576</v>
      </c>
      <c r="AC17" s="8">
        <v>-462.53339677272379</v>
      </c>
      <c r="AD17" s="8">
        <v>290.98238556627729</v>
      </c>
      <c r="AE17" s="8"/>
      <c r="AF17" s="8"/>
      <c r="AG17" s="28"/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28">
        <v>0</v>
      </c>
      <c r="AN17" s="8">
        <v>0</v>
      </c>
      <c r="AO17" s="8">
        <v>0</v>
      </c>
      <c r="AP17" s="8">
        <v>0</v>
      </c>
      <c r="AQ17" s="8"/>
      <c r="AR17" s="8"/>
      <c r="AS17" s="28">
        <v>0</v>
      </c>
      <c r="AT17" s="8">
        <v>0</v>
      </c>
      <c r="AU17" s="8">
        <v>0</v>
      </c>
      <c r="AV17" s="8">
        <v>0</v>
      </c>
      <c r="AW17" s="8"/>
      <c r="AX17" s="8">
        <v>0</v>
      </c>
      <c r="AY17" s="8">
        <v>0</v>
      </c>
    </row>
    <row r="18" spans="2:51" x14ac:dyDescent="0.25">
      <c r="B18" s="19">
        <v>42932</v>
      </c>
      <c r="C18">
        <v>0</v>
      </c>
      <c r="D18">
        <v>5</v>
      </c>
      <c r="E18">
        <v>1</v>
      </c>
      <c r="F18">
        <v>12</v>
      </c>
      <c r="G18">
        <v>21</v>
      </c>
      <c r="I18" s="3">
        <f t="shared" si="0"/>
        <v>42932</v>
      </c>
      <c r="J18" s="8">
        <v>0</v>
      </c>
      <c r="K18" s="8">
        <v>-10.431972141228893</v>
      </c>
      <c r="L18" s="8">
        <v>81.463746659268466</v>
      </c>
      <c r="M18" s="8">
        <v>2879.8126131437716</v>
      </c>
      <c r="N18" s="8">
        <v>5089.2056420900281</v>
      </c>
      <c r="O18" s="28">
        <v>8040.0500297518392</v>
      </c>
      <c r="P18" s="8">
        <v>0</v>
      </c>
      <c r="Q18" s="8">
        <v>-61.203015432733395</v>
      </c>
      <c r="R18" s="8">
        <v>332.19294337038667</v>
      </c>
      <c r="S18" s="8"/>
      <c r="T18" s="8"/>
      <c r="U18" s="28">
        <v>8240.0081831714524</v>
      </c>
      <c r="V18" s="8">
        <v>0</v>
      </c>
      <c r="W18" s="8">
        <v>-10.911970859383656</v>
      </c>
      <c r="X18" s="8">
        <v>85.21207856076856</v>
      </c>
      <c r="Y18" s="8">
        <v>3991.935370252138</v>
      </c>
      <c r="Z18" s="8">
        <v>7054.5492843605689</v>
      </c>
      <c r="AA18" s="28">
        <v>11120.784762314091</v>
      </c>
      <c r="AB18" s="8">
        <v>0</v>
      </c>
      <c r="AC18" s="8">
        <v>-64.019105099883618</v>
      </c>
      <c r="AD18" s="8">
        <v>347.47789475245986</v>
      </c>
      <c r="AE18" s="8"/>
      <c r="AF18" s="8"/>
      <c r="AG18" s="28"/>
      <c r="AH18" s="8">
        <v>258.94143057073239</v>
      </c>
      <c r="AI18" s="8">
        <v>6.6286104590092547</v>
      </c>
      <c r="AJ18" s="8">
        <v>0</v>
      </c>
      <c r="AK18" s="8">
        <v>0</v>
      </c>
      <c r="AL18" s="8">
        <v>3293.0309042603781</v>
      </c>
      <c r="AM18" s="28">
        <v>3558.6009452901199</v>
      </c>
      <c r="AN18" s="8">
        <v>963.49443472751273</v>
      </c>
      <c r="AO18" s="8">
        <v>19.941381203719491</v>
      </c>
      <c r="AP18" s="8">
        <v>0</v>
      </c>
      <c r="AQ18" s="8"/>
      <c r="AR18" s="8"/>
      <c r="AS18" s="28">
        <v>4276.46672019161</v>
      </c>
      <c r="AT18" s="8">
        <v>1233.3696377511128</v>
      </c>
      <c r="AU18" s="8">
        <v>1555.2730717684722</v>
      </c>
      <c r="AV18" s="8">
        <v>162.38873185152707</v>
      </c>
      <c r="AW18" s="8"/>
      <c r="AX18" s="8">
        <v>1669.1617733883304</v>
      </c>
      <c r="AY18" s="8">
        <v>2005.8767151058744</v>
      </c>
    </row>
    <row r="19" spans="2:51" x14ac:dyDescent="0.25">
      <c r="B19" s="19">
        <v>42933</v>
      </c>
      <c r="C19">
        <v>0</v>
      </c>
      <c r="D19">
        <v>5</v>
      </c>
      <c r="E19">
        <v>1</v>
      </c>
      <c r="F19">
        <v>12</v>
      </c>
      <c r="G19">
        <v>21</v>
      </c>
      <c r="I19" s="3">
        <f t="shared" si="0"/>
        <v>42933</v>
      </c>
      <c r="J19" s="8">
        <v>0</v>
      </c>
      <c r="K19" s="8">
        <v>-75.95036857033169</v>
      </c>
      <c r="L19" s="8">
        <v>25.898352101703036</v>
      </c>
      <c r="M19" s="8">
        <v>1793.9524180321416</v>
      </c>
      <c r="N19" s="8">
        <v>3376.8080306014072</v>
      </c>
      <c r="O19" s="28">
        <v>5120.7084321649199</v>
      </c>
      <c r="P19" s="8">
        <v>0</v>
      </c>
      <c r="Q19" s="8">
        <v>-363.87341079846806</v>
      </c>
      <c r="R19" s="8">
        <v>109.84743409169958</v>
      </c>
      <c r="S19" s="8"/>
      <c r="T19" s="8"/>
      <c r="U19" s="28">
        <v>4916.7344719267803</v>
      </c>
      <c r="V19" s="8">
        <v>0</v>
      </c>
      <c r="W19" s="8">
        <v>-79.445017430929781</v>
      </c>
      <c r="X19" s="8">
        <v>27.089994069572811</v>
      </c>
      <c r="Y19" s="8">
        <v>2486.7389209307335</v>
      </c>
      <c r="Z19" s="8">
        <v>4680.8599123377226</v>
      </c>
      <c r="AA19" s="28">
        <v>7115.2438099070987</v>
      </c>
      <c r="AB19" s="8">
        <v>0</v>
      </c>
      <c r="AC19" s="8">
        <v>-380.61605239962461</v>
      </c>
      <c r="AD19" s="8">
        <v>114.90176388119507</v>
      </c>
      <c r="AE19" s="8"/>
      <c r="AF19" s="8"/>
      <c r="AG19" s="28"/>
      <c r="AH19" s="8">
        <v>397.38076281086506</v>
      </c>
      <c r="AI19" s="8">
        <v>3.716700670801238</v>
      </c>
      <c r="AJ19" s="8">
        <v>0</v>
      </c>
      <c r="AK19" s="8">
        <v>0</v>
      </c>
      <c r="AL19" s="8">
        <v>5240.3011040094298</v>
      </c>
      <c r="AM19" s="28">
        <v>5641.3985674910964</v>
      </c>
      <c r="AN19" s="8">
        <v>1437.1271970138393</v>
      </c>
      <c r="AO19" s="8">
        <v>9.7949799048058335</v>
      </c>
      <c r="AP19" s="8">
        <v>0</v>
      </c>
      <c r="AQ19" s="8"/>
      <c r="AR19" s="8"/>
      <c r="AS19" s="28">
        <v>6687.2232809280749</v>
      </c>
      <c r="AT19" s="8">
        <v>1875.3550736833727</v>
      </c>
      <c r="AU19" s="8">
        <v>2325.6643159568948</v>
      </c>
      <c r="AV19" s="8">
        <v>235.67258120395428</v>
      </c>
      <c r="AW19" s="8"/>
      <c r="AX19" s="8">
        <v>2540.8295008123146</v>
      </c>
      <c r="AY19" s="8">
        <v>3011.8584934971955</v>
      </c>
    </row>
    <row r="20" spans="2:51" x14ac:dyDescent="0.25">
      <c r="B20" s="19">
        <v>42934</v>
      </c>
      <c r="C20">
        <v>0</v>
      </c>
      <c r="D20">
        <v>0</v>
      </c>
      <c r="E20">
        <v>1</v>
      </c>
      <c r="F20">
        <v>0</v>
      </c>
      <c r="G20">
        <v>2</v>
      </c>
      <c r="I20" s="3">
        <f t="shared" si="0"/>
        <v>42934</v>
      </c>
      <c r="J20" s="8">
        <v>0</v>
      </c>
      <c r="K20" s="8">
        <v>-21.020959969898609</v>
      </c>
      <c r="L20" s="8">
        <v>-72.356920155547229</v>
      </c>
      <c r="M20" s="8">
        <v>432.51274778871925</v>
      </c>
      <c r="N20" s="8">
        <v>374.62901616465257</v>
      </c>
      <c r="O20" s="28">
        <v>713.76388382792607</v>
      </c>
      <c r="P20" s="8">
        <v>0</v>
      </c>
      <c r="Q20" s="8">
        <v>-106.33202291668634</v>
      </c>
      <c r="R20" s="8">
        <v>-217.47564183811792</v>
      </c>
      <c r="S20" s="8"/>
      <c r="T20" s="8"/>
      <c r="U20" s="28">
        <v>483.33409919856757</v>
      </c>
      <c r="V20" s="8">
        <v>0</v>
      </c>
      <c r="W20" s="8">
        <v>-21.988182054403154</v>
      </c>
      <c r="X20" s="8">
        <v>-75.686226297673656</v>
      </c>
      <c r="Y20" s="8">
        <v>599.54002843883427</v>
      </c>
      <c r="Z20" s="8">
        <v>519.3028232201076</v>
      </c>
      <c r="AA20" s="28">
        <v>1021.1684433068651</v>
      </c>
      <c r="AB20" s="8">
        <v>0</v>
      </c>
      <c r="AC20" s="8">
        <v>-111.22460065825163</v>
      </c>
      <c r="AD20" s="8">
        <v>-227.48218977545469</v>
      </c>
      <c r="AE20" s="8"/>
      <c r="AF20" s="8"/>
      <c r="AG20" s="28"/>
      <c r="AH20" s="8">
        <v>330.33574132822361</v>
      </c>
      <c r="AI20" s="8">
        <v>-30.320566669399554</v>
      </c>
      <c r="AJ20" s="8">
        <v>0</v>
      </c>
      <c r="AK20" s="8">
        <v>0</v>
      </c>
      <c r="AL20" s="8">
        <v>4809.6107362676112</v>
      </c>
      <c r="AM20" s="28">
        <v>5109.6259109264356</v>
      </c>
      <c r="AN20" s="8">
        <v>1246.82704386913</v>
      </c>
      <c r="AO20" s="8">
        <v>-94.982926637699663</v>
      </c>
      <c r="AP20" s="8">
        <v>0</v>
      </c>
      <c r="AQ20" s="8"/>
      <c r="AR20" s="8"/>
      <c r="AS20" s="28">
        <v>5961.4548534990417</v>
      </c>
      <c r="AT20" s="8">
        <v>1787.7972316181961</v>
      </c>
      <c r="AU20" s="8">
        <v>2175.3667104857154</v>
      </c>
      <c r="AV20" s="8">
        <v>233.58156109775743</v>
      </c>
      <c r="AW20" s="8"/>
      <c r="AX20" s="8">
        <v>2431.7731635281089</v>
      </c>
      <c r="AY20" s="8">
        <v>2837.1755938772635</v>
      </c>
    </row>
    <row r="21" spans="2:51" x14ac:dyDescent="0.25">
      <c r="B21" s="19">
        <v>42935</v>
      </c>
      <c r="C21">
        <v>0</v>
      </c>
      <c r="D21">
        <v>0</v>
      </c>
      <c r="E21">
        <v>1</v>
      </c>
      <c r="F21">
        <v>0</v>
      </c>
      <c r="G21">
        <v>0</v>
      </c>
      <c r="I21" s="3">
        <f t="shared" si="0"/>
        <v>42935</v>
      </c>
      <c r="J21" s="8">
        <v>0</v>
      </c>
      <c r="K21" s="8">
        <v>0</v>
      </c>
      <c r="L21" s="8">
        <v>5.6868681176779132</v>
      </c>
      <c r="M21" s="8">
        <v>0</v>
      </c>
      <c r="N21" s="8">
        <v>-112.76190221286714</v>
      </c>
      <c r="O21" s="28">
        <v>-107.07503409518922</v>
      </c>
      <c r="P21" s="8">
        <v>0</v>
      </c>
      <c r="Q21" s="8">
        <v>0</v>
      </c>
      <c r="R21" s="8">
        <v>16.309768238837382</v>
      </c>
      <c r="S21" s="8"/>
      <c r="T21" s="8"/>
      <c r="U21" s="28">
        <v>-96.452133974029763</v>
      </c>
      <c r="V21" s="8">
        <v>0</v>
      </c>
      <c r="W21" s="8">
        <v>0</v>
      </c>
      <c r="X21" s="8">
        <v>5.9485338286140221</v>
      </c>
      <c r="Y21" s="8">
        <v>0</v>
      </c>
      <c r="Z21" s="8">
        <v>-156.3081652625516</v>
      </c>
      <c r="AA21" s="28">
        <v>-150.35963143393758</v>
      </c>
      <c r="AB21" s="8">
        <v>0</v>
      </c>
      <c r="AC21" s="8">
        <v>0</v>
      </c>
      <c r="AD21" s="8">
        <v>17.06021769767958</v>
      </c>
      <c r="AE21" s="8"/>
      <c r="AF21" s="8"/>
      <c r="AG21" s="28"/>
      <c r="AH21" s="8">
        <v>720.15937076950752</v>
      </c>
      <c r="AI21" s="8">
        <v>-16.508242743434042</v>
      </c>
      <c r="AJ21" s="8">
        <v>0</v>
      </c>
      <c r="AK21" s="8">
        <v>0</v>
      </c>
      <c r="AL21" s="8">
        <v>4617.9815387810868</v>
      </c>
      <c r="AM21" s="28">
        <v>5321.6326668071606</v>
      </c>
      <c r="AN21" s="8">
        <v>2676.2429582130922</v>
      </c>
      <c r="AO21" s="8">
        <v>-51.69157705340168</v>
      </c>
      <c r="AP21" s="8">
        <v>0</v>
      </c>
      <c r="AQ21" s="8"/>
      <c r="AR21" s="8"/>
      <c r="AS21" s="28">
        <v>7242.532919940777</v>
      </c>
      <c r="AT21" s="8">
        <v>1864.6906691782162</v>
      </c>
      <c r="AU21" s="8">
        <v>2719.8852635344174</v>
      </c>
      <c r="AV21" s="8">
        <v>522.64200077721569</v>
      </c>
      <c r="AW21" s="8"/>
      <c r="AX21" s="8">
        <v>2478.2311166054265</v>
      </c>
      <c r="AY21" s="8">
        <v>3372.7751554872207</v>
      </c>
    </row>
    <row r="22" spans="2:51" x14ac:dyDescent="0.25">
      <c r="B22" s="19">
        <v>42936</v>
      </c>
      <c r="C22">
        <v>0</v>
      </c>
      <c r="D22">
        <v>0</v>
      </c>
      <c r="E22">
        <v>0</v>
      </c>
      <c r="F22">
        <v>0</v>
      </c>
      <c r="G22">
        <v>0</v>
      </c>
      <c r="I22" s="3">
        <f t="shared" si="0"/>
        <v>42936</v>
      </c>
      <c r="J22" s="8">
        <v>0</v>
      </c>
      <c r="K22" s="8">
        <v>0</v>
      </c>
      <c r="L22" s="8">
        <v>26.20416778895461</v>
      </c>
      <c r="M22" s="8">
        <v>0</v>
      </c>
      <c r="N22" s="8">
        <v>0</v>
      </c>
      <c r="O22" s="28">
        <v>26.20416778895461</v>
      </c>
      <c r="P22" s="8">
        <v>0</v>
      </c>
      <c r="Q22" s="8">
        <v>0</v>
      </c>
      <c r="R22" s="8">
        <v>125.30627353765357</v>
      </c>
      <c r="S22" s="8"/>
      <c r="T22" s="8"/>
      <c r="U22" s="28">
        <v>125.30627353765357</v>
      </c>
      <c r="V22" s="8">
        <v>0</v>
      </c>
      <c r="W22" s="8">
        <v>0</v>
      </c>
      <c r="X22" s="8">
        <v>27.409881030777672</v>
      </c>
      <c r="Y22" s="8">
        <v>0</v>
      </c>
      <c r="Z22" s="8">
        <v>0</v>
      </c>
      <c r="AA22" s="28">
        <v>27.409881030777672</v>
      </c>
      <c r="AB22" s="8">
        <v>0</v>
      </c>
      <c r="AC22" s="8">
        <v>0</v>
      </c>
      <c r="AD22" s="8">
        <v>131.07189962067449</v>
      </c>
      <c r="AE22" s="8"/>
      <c r="AF22" s="8"/>
      <c r="AG22" s="28"/>
      <c r="AH22" s="8">
        <v>1330.3441633798777</v>
      </c>
      <c r="AI22" s="8">
        <v>-28.33079992398498</v>
      </c>
      <c r="AJ22" s="8">
        <v>0</v>
      </c>
      <c r="AK22" s="8">
        <v>0</v>
      </c>
      <c r="AL22" s="8">
        <v>4525.4164489853292</v>
      </c>
      <c r="AM22" s="28">
        <v>5827.4298124412217</v>
      </c>
      <c r="AN22" s="8">
        <v>4852.7647627325869</v>
      </c>
      <c r="AO22" s="8">
        <v>-89.590702863578414</v>
      </c>
      <c r="AP22" s="8">
        <v>0</v>
      </c>
      <c r="AQ22" s="8"/>
      <c r="AR22" s="8"/>
      <c r="AS22" s="28">
        <v>9288.5905088543368</v>
      </c>
      <c r="AT22" s="8">
        <v>2137.460330182239</v>
      </c>
      <c r="AU22" s="8">
        <v>3705.8837772571383</v>
      </c>
      <c r="AV22" s="8">
        <v>228.57128367424505</v>
      </c>
      <c r="AW22" s="8"/>
      <c r="AX22" s="8">
        <v>2762.2017310971387</v>
      </c>
      <c r="AY22" s="8">
        <v>4402.7919011969552</v>
      </c>
    </row>
    <row r="23" spans="2:51" x14ac:dyDescent="0.25">
      <c r="B23" s="19">
        <v>42937</v>
      </c>
      <c r="C23">
        <v>4</v>
      </c>
      <c r="D23">
        <v>1</v>
      </c>
      <c r="E23">
        <v>1</v>
      </c>
      <c r="F23">
        <v>0</v>
      </c>
      <c r="G23">
        <v>21</v>
      </c>
      <c r="I23" s="3">
        <f t="shared" si="0"/>
        <v>42937</v>
      </c>
      <c r="J23" s="8">
        <v>281.92103242169134</v>
      </c>
      <c r="K23" s="8">
        <v>19.055083899189388</v>
      </c>
      <c r="L23" s="8">
        <v>70.464183226603311</v>
      </c>
      <c r="M23" s="8">
        <v>0</v>
      </c>
      <c r="N23" s="8">
        <v>4331.3427998310945</v>
      </c>
      <c r="O23" s="28">
        <v>4702.7830993785783</v>
      </c>
      <c r="P23" s="8">
        <v>1214.9360133300718</v>
      </c>
      <c r="Q23" s="8">
        <v>59.86388734230102</v>
      </c>
      <c r="R23" s="8">
        <v>274.03862968042966</v>
      </c>
      <c r="S23" s="8"/>
      <c r="T23" s="8"/>
      <c r="U23" s="28">
        <v>5880.1813301838974</v>
      </c>
      <c r="V23" s="8">
        <v>294.89285906686115</v>
      </c>
      <c r="W23" s="8">
        <v>19.931851563262523</v>
      </c>
      <c r="X23" s="8">
        <v>73.706400246232292</v>
      </c>
      <c r="Y23" s="8">
        <v>0</v>
      </c>
      <c r="Z23" s="8">
        <v>6004.0158322861926</v>
      </c>
      <c r="AA23" s="28">
        <v>6392.5469431625488</v>
      </c>
      <c r="AB23" s="8">
        <v>1270.8379771336026</v>
      </c>
      <c r="AC23" s="8">
        <v>62.618360686271927</v>
      </c>
      <c r="AD23" s="8">
        <v>286.64776908290349</v>
      </c>
      <c r="AE23" s="8"/>
      <c r="AF23" s="8"/>
      <c r="AG23" s="28"/>
      <c r="AH23" s="8">
        <v>2251.9080425009774</v>
      </c>
      <c r="AI23" s="8">
        <v>164.10858374719712</v>
      </c>
      <c r="AJ23" s="8">
        <v>0</v>
      </c>
      <c r="AK23" s="8">
        <v>0</v>
      </c>
      <c r="AL23" s="8">
        <v>6519.597377740869</v>
      </c>
      <c r="AM23" s="28">
        <v>8935.6140039890433</v>
      </c>
      <c r="AN23" s="8">
        <v>8797.0671286650686</v>
      </c>
      <c r="AO23" s="8">
        <v>566.41223796361658</v>
      </c>
      <c r="AP23" s="8">
        <v>0</v>
      </c>
      <c r="AQ23" s="8"/>
      <c r="AR23" s="8"/>
      <c r="AS23" s="28">
        <v>15883.076744369555</v>
      </c>
      <c r="AT23" s="8">
        <v>3403.2819817577247</v>
      </c>
      <c r="AU23" s="8">
        <v>6626.4418007621398</v>
      </c>
      <c r="AV23" s="8">
        <v>0</v>
      </c>
      <c r="AW23" s="8"/>
      <c r="AX23" s="8">
        <v>4336.2747638558021</v>
      </c>
      <c r="AY23" s="8">
        <v>7707.7394825076572</v>
      </c>
    </row>
    <row r="24" spans="2:51" x14ac:dyDescent="0.25">
      <c r="B24" s="19">
        <v>42938</v>
      </c>
      <c r="C24">
        <v>4</v>
      </c>
      <c r="D24">
        <v>1</v>
      </c>
      <c r="E24">
        <v>1</v>
      </c>
      <c r="F24">
        <v>0</v>
      </c>
      <c r="G24">
        <v>21</v>
      </c>
      <c r="I24" s="3">
        <f t="shared" si="0"/>
        <v>42938</v>
      </c>
      <c r="J24" s="8">
        <v>328.27172113627097</v>
      </c>
      <c r="K24" s="8">
        <v>-13.678506846397203</v>
      </c>
      <c r="L24" s="8">
        <v>79.154490214458392</v>
      </c>
      <c r="M24" s="8">
        <v>0</v>
      </c>
      <c r="N24" s="8">
        <v>6021.9173064075994</v>
      </c>
      <c r="O24" s="28">
        <v>6415.6650109119319</v>
      </c>
      <c r="P24" s="8">
        <v>1617.4306231135515</v>
      </c>
      <c r="Q24" s="8">
        <v>-53.666734860949873</v>
      </c>
      <c r="R24" s="8">
        <v>346.26225668438798</v>
      </c>
      <c r="S24" s="8"/>
      <c r="T24" s="8"/>
      <c r="U24" s="28">
        <v>7931.9434513445885</v>
      </c>
      <c r="V24" s="8">
        <v>343.37624818241852</v>
      </c>
      <c r="W24" s="8">
        <v>-14.30788599577131</v>
      </c>
      <c r="X24" s="8">
        <v>82.796567985062325</v>
      </c>
      <c r="Y24" s="8">
        <v>0</v>
      </c>
      <c r="Z24" s="8">
        <v>8347.4544775812647</v>
      </c>
      <c r="AA24" s="28">
        <v>8759.3194077529733</v>
      </c>
      <c r="AB24" s="8">
        <v>1691.8522775512913</v>
      </c>
      <c r="AC24" s="8">
        <v>-56.136063152097897</v>
      </c>
      <c r="AD24" s="8">
        <v>362.19456910851653</v>
      </c>
      <c r="AE24" s="8"/>
      <c r="AF24" s="8"/>
      <c r="AG24" s="28"/>
      <c r="AH24" s="8">
        <v>-116.27572017850089</v>
      </c>
      <c r="AI24" s="8">
        <v>36.910370612130507</v>
      </c>
      <c r="AJ24" s="8">
        <v>0</v>
      </c>
      <c r="AK24" s="8">
        <v>0</v>
      </c>
      <c r="AL24" s="8">
        <v>4369.6065537532722</v>
      </c>
      <c r="AM24" s="28">
        <v>4290.241204186902</v>
      </c>
      <c r="AN24" s="8">
        <v>-2763.9142711955442</v>
      </c>
      <c r="AO24" s="8">
        <v>27.793452273514276</v>
      </c>
      <c r="AP24" s="8">
        <v>0</v>
      </c>
      <c r="AQ24" s="8"/>
      <c r="AR24" s="8"/>
      <c r="AS24" s="28">
        <v>1633.4857348312426</v>
      </c>
      <c r="AT24" s="8">
        <v>1189.1798221399044</v>
      </c>
      <c r="AU24" s="8">
        <v>207.38557727921781</v>
      </c>
      <c r="AV24" s="8">
        <v>0</v>
      </c>
      <c r="AW24" s="8"/>
      <c r="AX24" s="8">
        <v>1658.3927374784466</v>
      </c>
      <c r="AY24" s="8">
        <v>631.42391079901677</v>
      </c>
    </row>
    <row r="25" spans="2:51" x14ac:dyDescent="0.25">
      <c r="B25" s="19">
        <v>42939</v>
      </c>
      <c r="C25">
        <v>0</v>
      </c>
      <c r="D25">
        <v>0</v>
      </c>
      <c r="E25">
        <v>1</v>
      </c>
      <c r="F25">
        <v>0</v>
      </c>
      <c r="G25">
        <v>21</v>
      </c>
      <c r="I25" s="3">
        <f t="shared" si="0"/>
        <v>42939</v>
      </c>
      <c r="J25" s="8">
        <v>95.633534527907827</v>
      </c>
      <c r="K25" s="8">
        <v>-6.9236608345497466</v>
      </c>
      <c r="L25" s="8">
        <v>43.719008649997846</v>
      </c>
      <c r="M25" s="8">
        <v>0</v>
      </c>
      <c r="N25" s="8">
        <v>5310.1407186038314</v>
      </c>
      <c r="O25" s="28">
        <v>5442.5696009471876</v>
      </c>
      <c r="P25" s="8">
        <v>492.21672501526581</v>
      </c>
      <c r="Q25" s="8">
        <v>-25.564896357142811</v>
      </c>
      <c r="R25" s="8">
        <v>204.64669639019272</v>
      </c>
      <c r="S25" s="8"/>
      <c r="T25" s="8"/>
      <c r="U25" s="28">
        <v>5981.4392436521466</v>
      </c>
      <c r="V25" s="8">
        <v>100.03385053379316</v>
      </c>
      <c r="W25" s="8">
        <v>-7.2422341858327099</v>
      </c>
      <c r="X25" s="8">
        <v>45.730619477451746</v>
      </c>
      <c r="Y25" s="8">
        <v>0</v>
      </c>
      <c r="Z25" s="8">
        <v>7360.8048172516528</v>
      </c>
      <c r="AA25" s="28">
        <v>7499.3270530770651</v>
      </c>
      <c r="AB25" s="8">
        <v>514.86473383498674</v>
      </c>
      <c r="AC25" s="8">
        <v>-26.741195269281288</v>
      </c>
      <c r="AD25" s="8">
        <v>214.06295542655138</v>
      </c>
      <c r="AE25" s="8"/>
      <c r="AF25" s="8"/>
      <c r="AG25" s="28"/>
      <c r="AH25" s="8">
        <v>-493.69491354118304</v>
      </c>
      <c r="AI25" s="8">
        <v>9.606179913529985</v>
      </c>
      <c r="AJ25" s="8">
        <v>0</v>
      </c>
      <c r="AK25" s="8">
        <v>0</v>
      </c>
      <c r="AL25" s="8">
        <v>-1314.5621370541978</v>
      </c>
      <c r="AM25" s="28">
        <v>-1798.6508706818508</v>
      </c>
      <c r="AN25" s="8">
        <v>-3117.857974371906</v>
      </c>
      <c r="AO25" s="8">
        <v>-36.704147286979172</v>
      </c>
      <c r="AP25" s="8">
        <v>0</v>
      </c>
      <c r="AQ25" s="8"/>
      <c r="AR25" s="8"/>
      <c r="AS25" s="28">
        <v>-4469.1242587130828</v>
      </c>
      <c r="AT25" s="8">
        <v>-610.7510266442946</v>
      </c>
      <c r="AU25" s="8">
        <v>-1715.7166377471035</v>
      </c>
      <c r="AV25" s="8">
        <v>0</v>
      </c>
      <c r="AW25" s="8"/>
      <c r="AX25" s="8">
        <v>-778.47408333981173</v>
      </c>
      <c r="AY25" s="8">
        <v>-1934.2816704136089</v>
      </c>
    </row>
    <row r="26" spans="2:51" x14ac:dyDescent="0.25">
      <c r="B26" s="19">
        <v>42940</v>
      </c>
      <c r="C26">
        <v>0</v>
      </c>
      <c r="D26">
        <v>0</v>
      </c>
      <c r="E26">
        <v>1</v>
      </c>
      <c r="F26">
        <v>0</v>
      </c>
      <c r="G26">
        <v>21</v>
      </c>
      <c r="I26" s="3">
        <f t="shared" si="0"/>
        <v>42940</v>
      </c>
      <c r="J26" s="8">
        <v>0</v>
      </c>
      <c r="K26" s="8">
        <v>0</v>
      </c>
      <c r="L26" s="8">
        <v>76.94294662032047</v>
      </c>
      <c r="M26" s="8">
        <v>0</v>
      </c>
      <c r="N26" s="8">
        <v>5477.0529687027038</v>
      </c>
      <c r="O26" s="28">
        <v>5553.9959153230238</v>
      </c>
      <c r="P26" s="8">
        <v>0</v>
      </c>
      <c r="Q26" s="8">
        <v>0</v>
      </c>
      <c r="R26" s="8">
        <v>311.11052701935972</v>
      </c>
      <c r="S26" s="8"/>
      <c r="T26" s="8"/>
      <c r="U26" s="28">
        <v>5788.1634957220631</v>
      </c>
      <c r="V26" s="8">
        <v>0</v>
      </c>
      <c r="W26" s="8">
        <v>0</v>
      </c>
      <c r="X26" s="8">
        <v>80.483266250089812</v>
      </c>
      <c r="Y26" s="8">
        <v>0</v>
      </c>
      <c r="Z26" s="8">
        <v>7592.1750501122842</v>
      </c>
      <c r="AA26" s="28">
        <v>7672.6583163623736</v>
      </c>
      <c r="AB26" s="8">
        <v>0</v>
      </c>
      <c r="AC26" s="8">
        <v>0</v>
      </c>
      <c r="AD26" s="8">
        <v>325.42542856933034</v>
      </c>
      <c r="AE26" s="8"/>
      <c r="AF26" s="8"/>
      <c r="AG26" s="28"/>
      <c r="AH26" s="8">
        <v>0</v>
      </c>
      <c r="AI26" s="8">
        <v>0</v>
      </c>
      <c r="AJ26" s="8">
        <v>0</v>
      </c>
      <c r="AK26" s="8">
        <v>0</v>
      </c>
      <c r="AL26" s="8">
        <v>1598.0230683798511</v>
      </c>
      <c r="AM26" s="28">
        <v>1598.0230683798511</v>
      </c>
      <c r="AN26" s="8">
        <v>0</v>
      </c>
      <c r="AO26" s="8">
        <v>0</v>
      </c>
      <c r="AP26" s="8">
        <v>0</v>
      </c>
      <c r="AQ26" s="8"/>
      <c r="AR26" s="8"/>
      <c r="AS26" s="28">
        <v>1598.0230683798511</v>
      </c>
      <c r="AT26" s="8">
        <v>492.24518478594786</v>
      </c>
      <c r="AU26" s="8">
        <v>492.24518478594786</v>
      </c>
      <c r="AV26" s="8">
        <v>0</v>
      </c>
      <c r="AW26" s="8"/>
      <c r="AX26" s="8">
        <v>682.33986996751264</v>
      </c>
      <c r="AY26" s="8">
        <v>682.33986996751264</v>
      </c>
    </row>
    <row r="27" spans="2:51" x14ac:dyDescent="0.25">
      <c r="B27" s="19">
        <v>42941</v>
      </c>
      <c r="C27">
        <v>2</v>
      </c>
      <c r="D27">
        <v>1</v>
      </c>
      <c r="E27">
        <v>1</v>
      </c>
      <c r="F27">
        <v>0</v>
      </c>
      <c r="G27">
        <v>21</v>
      </c>
      <c r="I27" s="3">
        <f t="shared" si="0"/>
        <v>42941</v>
      </c>
      <c r="J27" s="8">
        <v>77.560541784026682</v>
      </c>
      <c r="K27" s="8">
        <v>-22.808374236881608</v>
      </c>
      <c r="L27" s="8">
        <v>57.321055009734827</v>
      </c>
      <c r="M27" s="8">
        <v>0</v>
      </c>
      <c r="N27" s="8">
        <v>5110.1106660848154</v>
      </c>
      <c r="O27" s="28">
        <v>5222.1838886416954</v>
      </c>
      <c r="P27" s="8">
        <v>460.27632897795621</v>
      </c>
      <c r="Q27" s="8">
        <v>-86.850953179628434</v>
      </c>
      <c r="R27" s="8">
        <v>247.1206092004054</v>
      </c>
      <c r="S27" s="8"/>
      <c r="T27" s="8"/>
      <c r="U27" s="28">
        <v>5730.6566510835482</v>
      </c>
      <c r="V27" s="8">
        <v>81.129278369181336</v>
      </c>
      <c r="W27" s="8">
        <v>-23.857839309130771</v>
      </c>
      <c r="X27" s="8">
        <v>59.958526866010992</v>
      </c>
      <c r="Y27" s="8">
        <v>0</v>
      </c>
      <c r="Z27" s="8">
        <v>7083.5273867273236</v>
      </c>
      <c r="AA27" s="28">
        <v>7200.7573526533852</v>
      </c>
      <c r="AB27" s="8">
        <v>481.45468767326111</v>
      </c>
      <c r="AC27" s="8">
        <v>-90.847162681758618</v>
      </c>
      <c r="AD27" s="8">
        <v>258.49118937833822</v>
      </c>
      <c r="AE27" s="8"/>
      <c r="AF27" s="8"/>
      <c r="AG27" s="28"/>
      <c r="AH27" s="8">
        <v>0</v>
      </c>
      <c r="AI27" s="8">
        <v>0</v>
      </c>
      <c r="AJ27" s="8">
        <v>0</v>
      </c>
      <c r="AK27" s="8">
        <v>0</v>
      </c>
      <c r="AL27" s="8">
        <v>1069.4347270274413</v>
      </c>
      <c r="AM27" s="28">
        <v>1069.4347270274413</v>
      </c>
      <c r="AN27" s="8">
        <v>0</v>
      </c>
      <c r="AO27" s="8">
        <v>0</v>
      </c>
      <c r="AP27" s="8">
        <v>0</v>
      </c>
      <c r="AQ27" s="8"/>
      <c r="AR27" s="8"/>
      <c r="AS27" s="28">
        <v>1069.4347270274413</v>
      </c>
      <c r="AT27" s="8">
        <v>347.59087387412336</v>
      </c>
      <c r="AU27" s="8">
        <v>347.59087387412336</v>
      </c>
      <c r="AV27" s="8">
        <v>0</v>
      </c>
      <c r="AW27" s="8"/>
      <c r="AX27" s="8">
        <v>481.82312191494339</v>
      </c>
      <c r="AY27" s="8">
        <v>481.82312191494339</v>
      </c>
    </row>
    <row r="28" spans="2:51" x14ac:dyDescent="0.25">
      <c r="B28" s="19">
        <v>42942</v>
      </c>
      <c r="C28">
        <v>2</v>
      </c>
      <c r="D28">
        <v>1</v>
      </c>
      <c r="E28">
        <v>1</v>
      </c>
      <c r="F28">
        <v>0</v>
      </c>
      <c r="G28">
        <v>21</v>
      </c>
      <c r="I28" s="3">
        <f t="shared" si="0"/>
        <v>42942</v>
      </c>
      <c r="J28" s="8">
        <v>155.34654459819293</v>
      </c>
      <c r="K28" s="8">
        <v>8.836086574892617</v>
      </c>
      <c r="L28" s="8">
        <v>73.803925679146417</v>
      </c>
      <c r="M28" s="8">
        <v>0</v>
      </c>
      <c r="N28" s="8">
        <v>4857.6025291435317</v>
      </c>
      <c r="O28" s="28">
        <v>5095.5890859957635</v>
      </c>
      <c r="P28" s="8">
        <v>749.33364775248401</v>
      </c>
      <c r="Q28" s="8">
        <v>31.949612853656021</v>
      </c>
      <c r="R28" s="8">
        <v>299.51815129531911</v>
      </c>
      <c r="S28" s="8"/>
      <c r="T28" s="8"/>
      <c r="U28" s="28">
        <v>5938.4039410449914</v>
      </c>
      <c r="V28" s="8">
        <v>162.49439174228152</v>
      </c>
      <c r="W28" s="8">
        <v>9.242654975577862</v>
      </c>
      <c r="X28" s="8">
        <v>77.199811830027372</v>
      </c>
      <c r="Y28" s="8">
        <v>0</v>
      </c>
      <c r="Z28" s="8">
        <v>6733.5059448696929</v>
      </c>
      <c r="AA28" s="28">
        <v>6982.4428034175799</v>
      </c>
      <c r="AB28" s="8">
        <v>783.81218982698545</v>
      </c>
      <c r="AC28" s="8">
        <v>33.41968706471382</v>
      </c>
      <c r="AD28" s="8">
        <v>313.29966132424494</v>
      </c>
      <c r="AE28" s="8"/>
      <c r="AF28" s="8"/>
      <c r="AG28" s="28"/>
      <c r="AH28" s="8">
        <v>0</v>
      </c>
      <c r="AI28" s="8">
        <v>0</v>
      </c>
      <c r="AJ28" s="8">
        <v>0</v>
      </c>
      <c r="AK28" s="8">
        <v>0</v>
      </c>
      <c r="AL28" s="8">
        <v>142.25086330250519</v>
      </c>
      <c r="AM28" s="28">
        <v>142.25086330250519</v>
      </c>
      <c r="AN28" s="8">
        <v>0</v>
      </c>
      <c r="AO28" s="8">
        <v>0</v>
      </c>
      <c r="AP28" s="8">
        <v>0</v>
      </c>
      <c r="AQ28" s="8"/>
      <c r="AR28" s="8"/>
      <c r="AS28" s="28">
        <v>142.25086330250519</v>
      </c>
      <c r="AT28" s="8">
        <v>46.675044569929895</v>
      </c>
      <c r="AU28" s="8">
        <v>46.675044569929895</v>
      </c>
      <c r="AV28" s="8">
        <v>0</v>
      </c>
      <c r="AW28" s="8"/>
      <c r="AX28" s="8">
        <v>64.699960155878429</v>
      </c>
      <c r="AY28" s="8">
        <v>64.699960155878429</v>
      </c>
    </row>
    <row r="29" spans="2:51" x14ac:dyDescent="0.25">
      <c r="B29" s="19">
        <v>42943</v>
      </c>
      <c r="C29">
        <v>2</v>
      </c>
      <c r="D29">
        <v>1</v>
      </c>
      <c r="E29">
        <v>1</v>
      </c>
      <c r="F29">
        <v>0</v>
      </c>
      <c r="G29">
        <v>21</v>
      </c>
      <c r="I29" s="3">
        <f t="shared" si="0"/>
        <v>42943</v>
      </c>
      <c r="J29" s="8">
        <v>180.6382398607808</v>
      </c>
      <c r="K29" s="8">
        <v>-16.031081211038735</v>
      </c>
      <c r="L29" s="8">
        <v>88.602188582098208</v>
      </c>
      <c r="M29" s="8">
        <v>0</v>
      </c>
      <c r="N29" s="8">
        <v>5394.6818245534214</v>
      </c>
      <c r="O29" s="28">
        <v>5647.8911717852616</v>
      </c>
      <c r="P29" s="8">
        <v>793.07704545893864</v>
      </c>
      <c r="Q29" s="8">
        <v>-60.473426305500588</v>
      </c>
      <c r="R29" s="8">
        <v>346.4491687685582</v>
      </c>
      <c r="S29" s="8"/>
      <c r="T29" s="8"/>
      <c r="U29" s="28">
        <v>6473.7346124754176</v>
      </c>
      <c r="V29" s="8">
        <v>188.94981531449776</v>
      </c>
      <c r="W29" s="8">
        <v>-16.768707647129478</v>
      </c>
      <c r="X29" s="8">
        <v>92.678976400292882</v>
      </c>
      <c r="Y29" s="8">
        <v>0</v>
      </c>
      <c r="Z29" s="8">
        <v>7477.9939112712027</v>
      </c>
      <c r="AA29" s="28">
        <v>7742.8539953388636</v>
      </c>
      <c r="AB29" s="8">
        <v>829.56832055674215</v>
      </c>
      <c r="AC29" s="8">
        <v>-63.255945920784363</v>
      </c>
      <c r="AD29" s="8">
        <v>362.39008144195822</v>
      </c>
      <c r="AE29" s="8"/>
      <c r="AF29" s="8"/>
      <c r="AG29" s="28"/>
      <c r="AH29" s="8">
        <v>0</v>
      </c>
      <c r="AI29" s="8">
        <v>0</v>
      </c>
      <c r="AJ29" s="8">
        <v>0</v>
      </c>
      <c r="AK29" s="8">
        <v>0</v>
      </c>
      <c r="AL29" s="8">
        <v>106.7923919098959</v>
      </c>
      <c r="AM29" s="28">
        <v>106.7923919098959</v>
      </c>
      <c r="AN29" s="8">
        <v>0</v>
      </c>
      <c r="AO29" s="8">
        <v>0</v>
      </c>
      <c r="AP29" s="8">
        <v>0</v>
      </c>
      <c r="AQ29" s="8"/>
      <c r="AR29" s="8"/>
      <c r="AS29" s="28">
        <v>106.7923919098959</v>
      </c>
      <c r="AT29" s="8">
        <v>34.564375457689728</v>
      </c>
      <c r="AU29" s="8">
        <v>34.564375457689728</v>
      </c>
      <c r="AV29" s="8">
        <v>0</v>
      </c>
      <c r="AW29" s="8"/>
      <c r="AX29" s="8">
        <v>47.91240663037479</v>
      </c>
      <c r="AY29" s="8">
        <v>47.91240663037479</v>
      </c>
    </row>
    <row r="30" spans="2:51" x14ac:dyDescent="0.25">
      <c r="B30" s="19">
        <v>42944</v>
      </c>
      <c r="C30">
        <v>2</v>
      </c>
      <c r="D30">
        <v>2</v>
      </c>
      <c r="E30">
        <v>1</v>
      </c>
      <c r="F30">
        <v>12</v>
      </c>
      <c r="G30">
        <v>21</v>
      </c>
      <c r="I30" s="3">
        <f t="shared" si="0"/>
        <v>42944</v>
      </c>
      <c r="J30" s="8">
        <v>189.08883367378863</v>
      </c>
      <c r="K30" s="8">
        <v>29.468525314512458</v>
      </c>
      <c r="L30" s="8">
        <v>94.024691354403672</v>
      </c>
      <c r="M30" s="8">
        <v>2275.9231129378072</v>
      </c>
      <c r="N30" s="8">
        <v>5394.120232784534</v>
      </c>
      <c r="O30" s="28">
        <v>7982.6253960650465</v>
      </c>
      <c r="P30" s="8">
        <v>792.08158721487587</v>
      </c>
      <c r="Q30" s="8">
        <v>82.106681280083635</v>
      </c>
      <c r="R30" s="8">
        <v>366.69580476645416</v>
      </c>
      <c r="S30" s="8"/>
      <c r="T30" s="8"/>
      <c r="U30" s="28">
        <v>8910.9274189837561</v>
      </c>
      <c r="V30" s="8">
        <v>197.78924013117157</v>
      </c>
      <c r="W30" s="8">
        <v>30.824439055977752</v>
      </c>
      <c r="X30" s="8">
        <v>98.350980833900792</v>
      </c>
      <c r="Y30" s="8">
        <v>3154.8365102105381</v>
      </c>
      <c r="Z30" s="8">
        <v>7477.2154446322202</v>
      </c>
      <c r="AA30" s="28">
        <v>10959.016614863809</v>
      </c>
      <c r="AB30" s="8">
        <v>828.52705901924139</v>
      </c>
      <c r="AC30" s="8">
        <v>85.88459606290958</v>
      </c>
      <c r="AD30" s="8">
        <v>383.56831112073888</v>
      </c>
      <c r="AE30" s="8"/>
      <c r="AF30" s="8"/>
      <c r="AG30" s="28"/>
      <c r="AH30" s="8">
        <v>0</v>
      </c>
      <c r="AI30" s="8">
        <v>0</v>
      </c>
      <c r="AJ30" s="8">
        <v>0</v>
      </c>
      <c r="AK30" s="8">
        <v>0</v>
      </c>
      <c r="AL30" s="8">
        <v>5842.3653905201654</v>
      </c>
      <c r="AM30" s="28">
        <v>5842.3653905201654</v>
      </c>
      <c r="AN30" s="8">
        <v>0</v>
      </c>
      <c r="AO30" s="8">
        <v>0</v>
      </c>
      <c r="AP30" s="8">
        <v>0</v>
      </c>
      <c r="AQ30" s="8"/>
      <c r="AR30" s="8"/>
      <c r="AS30" s="28">
        <v>5842.3653905201654</v>
      </c>
      <c r="AT30" s="8">
        <v>1944.9278930936091</v>
      </c>
      <c r="AU30" s="8">
        <v>1944.9278930936091</v>
      </c>
      <c r="AV30" s="8">
        <v>0</v>
      </c>
      <c r="AW30" s="8"/>
      <c r="AX30" s="8">
        <v>2696.017933109435</v>
      </c>
      <c r="AY30" s="8">
        <v>2696.017933109435</v>
      </c>
    </row>
    <row r="31" spans="2:51" x14ac:dyDescent="0.25">
      <c r="B31" s="19">
        <v>42945</v>
      </c>
      <c r="C31">
        <v>0</v>
      </c>
      <c r="D31">
        <v>0</v>
      </c>
      <c r="E31">
        <v>1</v>
      </c>
      <c r="F31">
        <v>2</v>
      </c>
      <c r="G31">
        <v>2</v>
      </c>
      <c r="I31" s="3">
        <f t="shared" si="0"/>
        <v>42945</v>
      </c>
      <c r="J31" s="8">
        <v>85.88058866593785</v>
      </c>
      <c r="K31" s="8">
        <v>33.19385362461005</v>
      </c>
      <c r="L31" s="8">
        <v>85.836115914732545</v>
      </c>
      <c r="M31" s="8">
        <v>1568.3202222502684</v>
      </c>
      <c r="N31" s="8">
        <v>2469.0294837920032</v>
      </c>
      <c r="O31" s="28">
        <v>4242.2602642475522</v>
      </c>
      <c r="P31" s="8">
        <v>304.63480101183171</v>
      </c>
      <c r="Q31" s="8">
        <v>99.532914437037775</v>
      </c>
      <c r="R31" s="8">
        <v>346.36602280758547</v>
      </c>
      <c r="S31" s="8"/>
      <c r="T31" s="8"/>
      <c r="U31" s="28">
        <v>4787.8834442987263</v>
      </c>
      <c r="V31" s="8">
        <v>89.832149494125204</v>
      </c>
      <c r="W31" s="8">
        <v>34.721178177889669</v>
      </c>
      <c r="X31" s="8">
        <v>89.785630450686483</v>
      </c>
      <c r="Y31" s="8">
        <v>2173.9723405989494</v>
      </c>
      <c r="Z31" s="8">
        <v>3422.5164795653386</v>
      </c>
      <c r="AA31" s="28">
        <v>5810.82777828699</v>
      </c>
      <c r="AB31" s="8">
        <v>318.65173970869517</v>
      </c>
      <c r="AC31" s="8">
        <v>104.11264976389536</v>
      </c>
      <c r="AD31" s="8">
        <v>362.30310974658482</v>
      </c>
      <c r="AE31" s="8"/>
      <c r="AF31" s="8"/>
      <c r="AG31" s="28"/>
      <c r="AH31" s="8">
        <v>2010.1147437472537</v>
      </c>
      <c r="AI31" s="8">
        <v>-185.54618053605523</v>
      </c>
      <c r="AJ31" s="8">
        <v>67.46683867242669</v>
      </c>
      <c r="AK31" s="8">
        <v>9017.9441606210585</v>
      </c>
      <c r="AL31" s="8">
        <v>6250.7539666527491</v>
      </c>
      <c r="AM31" s="28">
        <v>17160.733529157431</v>
      </c>
      <c r="AN31" s="8">
        <v>6615.41872764247</v>
      </c>
      <c r="AO31" s="8">
        <v>-557.91473471543793</v>
      </c>
      <c r="AP31" s="8">
        <v>207.62584381661159</v>
      </c>
      <c r="AQ31" s="8"/>
      <c r="AR31" s="8"/>
      <c r="AS31" s="28">
        <v>21533.827964017451</v>
      </c>
      <c r="AT31" s="8">
        <v>5706.8311372713406</v>
      </c>
      <c r="AU31" s="8">
        <v>7567.3394136374927</v>
      </c>
      <c r="AV31" s="8">
        <v>0</v>
      </c>
      <c r="AW31" s="8"/>
      <c r="AX31" s="8">
        <v>7636.8696351456401</v>
      </c>
      <c r="AY31" s="8">
        <v>9582.9841205470457</v>
      </c>
    </row>
    <row r="32" spans="2:51" x14ac:dyDescent="0.25">
      <c r="B32" s="19">
        <v>42946</v>
      </c>
      <c r="C32">
        <v>0</v>
      </c>
      <c r="D32">
        <v>0</v>
      </c>
      <c r="E32">
        <v>1</v>
      </c>
      <c r="F32">
        <v>2</v>
      </c>
      <c r="G32">
        <v>2</v>
      </c>
      <c r="I32" s="3">
        <f t="shared" si="0"/>
        <v>42946</v>
      </c>
      <c r="J32" s="8">
        <v>0</v>
      </c>
      <c r="K32" s="8">
        <v>0</v>
      </c>
      <c r="L32" s="8">
        <v>45.686112668652008</v>
      </c>
      <c r="M32" s="8">
        <v>369.72854974829846</v>
      </c>
      <c r="N32" s="8">
        <v>357.62625056435496</v>
      </c>
      <c r="O32" s="28">
        <v>773.04091298130538</v>
      </c>
      <c r="P32" s="8">
        <v>0</v>
      </c>
      <c r="Q32" s="8">
        <v>0</v>
      </c>
      <c r="R32" s="8">
        <v>188.74645696923088</v>
      </c>
      <c r="S32" s="8"/>
      <c r="T32" s="8"/>
      <c r="U32" s="28">
        <v>916.10125728188427</v>
      </c>
      <c r="V32" s="8">
        <v>0</v>
      </c>
      <c r="W32" s="8">
        <v>0</v>
      </c>
      <c r="X32" s="8">
        <v>47.788234417209623</v>
      </c>
      <c r="Y32" s="8">
        <v>512.50990026085287</v>
      </c>
      <c r="Z32" s="8">
        <v>495.7339489530284</v>
      </c>
      <c r="AA32" s="28">
        <v>1056.0320836310909</v>
      </c>
      <c r="AB32" s="8">
        <v>0</v>
      </c>
      <c r="AC32" s="8">
        <v>0</v>
      </c>
      <c r="AD32" s="8">
        <v>197.4311098972631</v>
      </c>
      <c r="AE32" s="8"/>
      <c r="AF32" s="8"/>
      <c r="AG32" s="28"/>
      <c r="AH32" s="8">
        <v>2625.4514073641767</v>
      </c>
      <c r="AI32" s="8">
        <v>-120.02193350362215</v>
      </c>
      <c r="AJ32" s="8">
        <v>98.078693993798581</v>
      </c>
      <c r="AK32" s="8">
        <v>13029.533962554562</v>
      </c>
      <c r="AL32" s="8">
        <v>6310.9211201289763</v>
      </c>
      <c r="AM32" s="28">
        <v>21943.96325053789</v>
      </c>
      <c r="AN32" s="8">
        <v>9362.1199662921335</v>
      </c>
      <c r="AO32" s="8">
        <v>-384.8690304971804</v>
      </c>
      <c r="AP32" s="8">
        <v>312.86369209330115</v>
      </c>
      <c r="AQ32" s="8"/>
      <c r="AR32" s="8"/>
      <c r="AS32" s="28">
        <v>28630.569710571792</v>
      </c>
      <c r="AT32" s="8">
        <v>6688.3355290119716</v>
      </c>
      <c r="AU32" s="8">
        <v>9288.7940380706914</v>
      </c>
      <c r="AV32" s="8">
        <v>0</v>
      </c>
      <c r="AW32" s="8"/>
      <c r="AX32" s="8">
        <v>8926.8042503188117</v>
      </c>
      <c r="AY32" s="8">
        <v>11646.915758260604</v>
      </c>
    </row>
    <row r="33" spans="2:51" x14ac:dyDescent="0.25">
      <c r="B33" s="19">
        <v>42947</v>
      </c>
      <c r="C33">
        <v>0</v>
      </c>
      <c r="D33">
        <v>2</v>
      </c>
      <c r="E33">
        <v>1</v>
      </c>
      <c r="F33">
        <v>2</v>
      </c>
      <c r="G33">
        <v>18</v>
      </c>
      <c r="I33" s="3">
        <f t="shared" si="0"/>
        <v>42947</v>
      </c>
      <c r="J33" s="8">
        <v>0</v>
      </c>
      <c r="K33" s="8">
        <v>-25.073735427580417</v>
      </c>
      <c r="L33" s="8">
        <v>67.73897401677273</v>
      </c>
      <c r="M33" s="8">
        <v>369.64547221860943</v>
      </c>
      <c r="N33" s="8">
        <v>2161.7722744987282</v>
      </c>
      <c r="O33" s="28">
        <v>2574.0829853065297</v>
      </c>
      <c r="P33" s="8">
        <v>0</v>
      </c>
      <c r="Q33" s="8">
        <v>-97.143316503567476</v>
      </c>
      <c r="R33" s="8">
        <v>243.75357993755119</v>
      </c>
      <c r="S33" s="8"/>
      <c r="T33" s="8"/>
      <c r="U33" s="28">
        <v>2678.0280101513213</v>
      </c>
      <c r="V33" s="8">
        <v>0</v>
      </c>
      <c r="W33" s="8">
        <v>-26.227434910444558</v>
      </c>
      <c r="X33" s="8">
        <v>70.855797974599696</v>
      </c>
      <c r="Y33" s="8">
        <v>512.39473994530852</v>
      </c>
      <c r="Z33" s="8">
        <v>2996.6030309108392</v>
      </c>
      <c r="AA33" s="28">
        <v>3553.6261339203029</v>
      </c>
      <c r="AB33" s="8">
        <v>0</v>
      </c>
      <c r="AC33" s="8">
        <v>-101.61310100526538</v>
      </c>
      <c r="AD33" s="8">
        <v>254.96923545615016</v>
      </c>
      <c r="AE33" s="8"/>
      <c r="AF33" s="8"/>
      <c r="AG33" s="28"/>
      <c r="AH33" s="8">
        <v>2521.4102968820707</v>
      </c>
      <c r="AI33" s="8">
        <v>70.638211121459889</v>
      </c>
      <c r="AJ33" s="8">
        <v>94.430575603472562</v>
      </c>
      <c r="AK33" s="8">
        <v>12887.133545558063</v>
      </c>
      <c r="AL33" s="8">
        <v>5647.401056526739</v>
      </c>
      <c r="AM33" s="28">
        <v>21221.013685691803</v>
      </c>
      <c r="AN33" s="8">
        <v>9152.5412862379726</v>
      </c>
      <c r="AO33" s="8">
        <v>238.35844424296113</v>
      </c>
      <c r="AP33" s="8">
        <v>309.72937079976333</v>
      </c>
      <c r="AQ33" s="8"/>
      <c r="AR33" s="8"/>
      <c r="AS33" s="28">
        <v>28235.163703365499</v>
      </c>
      <c r="AT33" s="8">
        <v>6213.4423713460474</v>
      </c>
      <c r="AU33" s="8">
        <v>8827.4231423841611</v>
      </c>
      <c r="AV33" s="8">
        <v>0</v>
      </c>
      <c r="AW33" s="8"/>
      <c r="AX33" s="8">
        <v>8272.3755549563793</v>
      </c>
      <c r="AY33" s="8">
        <v>11006.631514845938</v>
      </c>
    </row>
    <row r="34" spans="2:51" x14ac:dyDescent="0.25">
      <c r="B34" s="19">
        <v>42948</v>
      </c>
      <c r="C34">
        <v>2</v>
      </c>
      <c r="D34">
        <v>2</v>
      </c>
      <c r="E34">
        <v>1</v>
      </c>
      <c r="F34">
        <v>2</v>
      </c>
      <c r="G34">
        <v>21</v>
      </c>
      <c r="I34" s="3">
        <f t="shared" si="0"/>
        <v>42948</v>
      </c>
      <c r="J34" s="8">
        <v>132.1094371917379</v>
      </c>
      <c r="K34" s="8">
        <v>57.372655448929017</v>
      </c>
      <c r="L34" s="8">
        <v>93.113622757102874</v>
      </c>
      <c r="M34" s="8">
        <v>467.35353238148537</v>
      </c>
      <c r="N34" s="8">
        <v>4646.7420956308488</v>
      </c>
      <c r="O34" s="28">
        <v>5396.6913434101043</v>
      </c>
      <c r="P34" s="8">
        <v>495.69605738524541</v>
      </c>
      <c r="Q34" s="8">
        <v>204.41709342663884</v>
      </c>
      <c r="R34" s="8">
        <v>347.41422592721386</v>
      </c>
      <c r="S34" s="8"/>
      <c r="T34" s="8"/>
      <c r="U34" s="28">
        <v>6161.6230047514327</v>
      </c>
      <c r="V34" s="8">
        <v>138.18809227724731</v>
      </c>
      <c r="W34" s="8">
        <v>60.01250155854234</v>
      </c>
      <c r="X34" s="8">
        <v>97.397991902368361</v>
      </c>
      <c r="Y34" s="8">
        <v>647.83558756945729</v>
      </c>
      <c r="Z34" s="8">
        <v>6441.2156691468263</v>
      </c>
      <c r="AA34" s="28">
        <v>7384.6498424544416</v>
      </c>
      <c r="AB34" s="8">
        <v>518.50415818518013</v>
      </c>
      <c r="AC34" s="8">
        <v>213.82278790945966</v>
      </c>
      <c r="AD34" s="8">
        <v>363.39954307110406</v>
      </c>
      <c r="AE34" s="8"/>
      <c r="AF34" s="8"/>
      <c r="AG34" s="28"/>
      <c r="AH34" s="8">
        <v>2783.381222867587</v>
      </c>
      <c r="AI34" s="8">
        <v>-62.850342572055332</v>
      </c>
      <c r="AJ34" s="8">
        <v>78.439437703649006</v>
      </c>
      <c r="AK34" s="8">
        <v>13834.246708148217</v>
      </c>
      <c r="AL34" s="8">
        <v>5250.7009816319178</v>
      </c>
      <c r="AM34" s="28">
        <v>21883.918007779317</v>
      </c>
      <c r="AN34" s="8">
        <v>10555.768879797213</v>
      </c>
      <c r="AO34" s="8">
        <v>-228.83602762159921</v>
      </c>
      <c r="AP34" s="8">
        <v>283.60722461400945</v>
      </c>
      <c r="AQ34" s="8"/>
      <c r="AR34" s="8"/>
      <c r="AS34" s="28">
        <v>29695.48776656976</v>
      </c>
      <c r="AT34" s="8">
        <v>6080.1228683783283</v>
      </c>
      <c r="AU34" s="8">
        <v>8841.3982389647263</v>
      </c>
      <c r="AV34" s="8">
        <v>1160.1919157866164</v>
      </c>
      <c r="AW34" s="8"/>
      <c r="AX34" s="8">
        <v>8091.5786833764023</v>
      </c>
      <c r="AY34" s="8">
        <v>10979.906601689168</v>
      </c>
    </row>
    <row r="35" spans="2:51" x14ac:dyDescent="0.25">
      <c r="B35" s="19">
        <v>42949</v>
      </c>
      <c r="C35">
        <v>2</v>
      </c>
      <c r="D35">
        <v>2</v>
      </c>
      <c r="E35">
        <v>1</v>
      </c>
      <c r="F35">
        <v>2</v>
      </c>
      <c r="G35">
        <v>21</v>
      </c>
      <c r="I35" s="3">
        <f t="shared" si="0"/>
        <v>42949</v>
      </c>
      <c r="J35" s="8">
        <v>203.44572552718662</v>
      </c>
      <c r="K35" s="8">
        <v>35.861486839547332</v>
      </c>
      <c r="L35" s="8">
        <v>96.860369341756396</v>
      </c>
      <c r="M35" s="8">
        <v>541.18914105680233</v>
      </c>
      <c r="N35" s="8">
        <v>5409.8116445794831</v>
      </c>
      <c r="O35" s="28">
        <v>6287.168367344776</v>
      </c>
      <c r="P35" s="8">
        <v>821.36705175010286</v>
      </c>
      <c r="Q35" s="8">
        <v>124.19550670794341</v>
      </c>
      <c r="R35" s="8">
        <v>387.68189602702313</v>
      </c>
      <c r="S35" s="8"/>
      <c r="T35" s="8"/>
      <c r="U35" s="28">
        <v>7284.245240121355</v>
      </c>
      <c r="V35" s="8">
        <v>212.80672516800814</v>
      </c>
      <c r="W35" s="8">
        <v>37.511555252409963</v>
      </c>
      <c r="X35" s="8">
        <v>101.31713480226666</v>
      </c>
      <c r="Y35" s="8">
        <v>750.18494756247753</v>
      </c>
      <c r="Z35" s="8">
        <v>7498.966547973997</v>
      </c>
      <c r="AA35" s="28">
        <v>8600.7869107591596</v>
      </c>
      <c r="AB35" s="8">
        <v>859.16001425394279</v>
      </c>
      <c r="AC35" s="8">
        <v>129.91002388775675</v>
      </c>
      <c r="AD35" s="8">
        <v>405.52002007734632</v>
      </c>
      <c r="AE35" s="8"/>
      <c r="AF35" s="8"/>
      <c r="AG35" s="28"/>
      <c r="AH35" s="8">
        <v>963.8872916495958</v>
      </c>
      <c r="AI35" s="8">
        <v>-68.227230985232339</v>
      </c>
      <c r="AJ35" s="8">
        <v>23.655234283154531</v>
      </c>
      <c r="AK35" s="8">
        <v>4760.4102029650994</v>
      </c>
      <c r="AL35" s="8">
        <v>1704.5103961503098</v>
      </c>
      <c r="AM35" s="28">
        <v>7384.2358940629274</v>
      </c>
      <c r="AN35" s="8">
        <v>3746.5504436479791</v>
      </c>
      <c r="AO35" s="8">
        <v>-220.56325313004811</v>
      </c>
      <c r="AP35" s="8">
        <v>90.502615880188515</v>
      </c>
      <c r="AQ35" s="8"/>
      <c r="AR35" s="8"/>
      <c r="AS35" s="28">
        <v>10081.410405513529</v>
      </c>
      <c r="AT35" s="8">
        <v>2124.4134220967812</v>
      </c>
      <c r="AU35" s="8">
        <v>3112.7125811586707</v>
      </c>
      <c r="AV35" s="8">
        <v>601.32299862433308</v>
      </c>
      <c r="AW35" s="8"/>
      <c r="AX35" s="8">
        <v>2830.2299334764384</v>
      </c>
      <c r="AY35" s="8">
        <v>3864.0029802252247</v>
      </c>
    </row>
    <row r="36" spans="2:51" x14ac:dyDescent="0.25">
      <c r="B36" s="19">
        <v>42950</v>
      </c>
      <c r="C36">
        <v>2</v>
      </c>
      <c r="D36">
        <v>2</v>
      </c>
      <c r="E36">
        <v>1</v>
      </c>
      <c r="F36">
        <v>2</v>
      </c>
      <c r="G36">
        <v>41</v>
      </c>
      <c r="I36" s="3">
        <f t="shared" si="0"/>
        <v>42950</v>
      </c>
      <c r="J36" s="8">
        <v>173.20625585608727</v>
      </c>
      <c r="K36" s="8">
        <v>-7.9033523003190274</v>
      </c>
      <c r="L36" s="8">
        <v>80.397345984482897</v>
      </c>
      <c r="M36" s="8">
        <v>478.76858723375318</v>
      </c>
      <c r="N36" s="8">
        <v>7920.9615156783111</v>
      </c>
      <c r="O36" s="28">
        <v>8645.4303524523148</v>
      </c>
      <c r="P36" s="8">
        <v>726.12000985820407</v>
      </c>
      <c r="Q36" s="8">
        <v>-34.291735703271797</v>
      </c>
      <c r="R36" s="8">
        <v>317.37553320784679</v>
      </c>
      <c r="S36" s="8"/>
      <c r="T36" s="8"/>
      <c r="U36" s="28">
        <v>9408.9339102748436</v>
      </c>
      <c r="V36" s="8">
        <v>181.1758688556005</v>
      </c>
      <c r="W36" s="8">
        <v>-8.2670034797815628</v>
      </c>
      <c r="X36" s="8">
        <v>84.096610370271989</v>
      </c>
      <c r="Y36" s="8">
        <v>663.65889531182859</v>
      </c>
      <c r="Z36" s="8">
        <v>10979.869418074408</v>
      </c>
      <c r="AA36" s="28">
        <v>11900.533789132327</v>
      </c>
      <c r="AB36" s="8">
        <v>759.53043975965556</v>
      </c>
      <c r="AC36" s="8">
        <v>-35.869576303115586</v>
      </c>
      <c r="AD36" s="8">
        <v>331.9787019137292</v>
      </c>
      <c r="AE36" s="8"/>
      <c r="AF36" s="8"/>
      <c r="AG36" s="28"/>
      <c r="AH36" s="8">
        <v>175.27660891428366</v>
      </c>
      <c r="AI36" s="8">
        <v>0</v>
      </c>
      <c r="AJ36" s="8">
        <v>83.03214017700671</v>
      </c>
      <c r="AK36" s="8">
        <v>0</v>
      </c>
      <c r="AL36" s="8">
        <v>526.88951470311883</v>
      </c>
      <c r="AM36" s="28">
        <v>785.19826379440917</v>
      </c>
      <c r="AN36" s="8">
        <v>662.11204982150457</v>
      </c>
      <c r="AO36" s="8">
        <v>0</v>
      </c>
      <c r="AP36" s="8">
        <v>302.73849925405125</v>
      </c>
      <c r="AQ36" s="8"/>
      <c r="AR36" s="8"/>
      <c r="AS36" s="28">
        <v>1491.7400637786745</v>
      </c>
      <c r="AT36" s="8">
        <v>251.9605508763193</v>
      </c>
      <c r="AU36" s="8">
        <v>523.37479163501348</v>
      </c>
      <c r="AV36" s="8">
        <v>138.98987123018236</v>
      </c>
      <c r="AW36" s="8"/>
      <c r="AX36" s="8">
        <v>315.50836635786948</v>
      </c>
      <c r="AY36" s="8">
        <v>599.41099242754694</v>
      </c>
    </row>
    <row r="37" spans="2:51" x14ac:dyDescent="0.25">
      <c r="B37" s="19">
        <v>42951</v>
      </c>
      <c r="C37">
        <v>2</v>
      </c>
      <c r="D37">
        <v>2</v>
      </c>
      <c r="E37">
        <v>1</v>
      </c>
      <c r="F37">
        <v>2</v>
      </c>
      <c r="G37">
        <v>41</v>
      </c>
      <c r="I37" s="3">
        <f t="shared" si="0"/>
        <v>42951</v>
      </c>
      <c r="J37" s="8">
        <v>113.9811301565578</v>
      </c>
      <c r="K37" s="8">
        <v>-31.056401887375515</v>
      </c>
      <c r="L37" s="8">
        <v>54.765982175626199</v>
      </c>
      <c r="M37" s="8">
        <v>382.48011071998991</v>
      </c>
      <c r="N37" s="8">
        <v>9030.27950950987</v>
      </c>
      <c r="O37" s="28">
        <v>9550.4503306746683</v>
      </c>
      <c r="P37" s="8">
        <v>581.92871013610022</v>
      </c>
      <c r="Q37" s="8">
        <v>-136.53771609617448</v>
      </c>
      <c r="R37" s="8">
        <v>225.19545777296381</v>
      </c>
      <c r="S37" s="8"/>
      <c r="T37" s="8"/>
      <c r="U37" s="28">
        <v>10083.34607204275</v>
      </c>
      <c r="V37" s="8">
        <v>119.22566068523383</v>
      </c>
      <c r="W37" s="8">
        <v>-32.485377434340649</v>
      </c>
      <c r="X37" s="8">
        <v>57.285889330946418</v>
      </c>
      <c r="Y37" s="8">
        <v>530.18584453461995</v>
      </c>
      <c r="Z37" s="8">
        <v>12517.582572125471</v>
      </c>
      <c r="AA37" s="28">
        <v>13191.79458924193</v>
      </c>
      <c r="AB37" s="8">
        <v>608.70457103193326</v>
      </c>
      <c r="AC37" s="8">
        <v>-142.82012634599849</v>
      </c>
      <c r="AD37" s="8">
        <v>235.5572119649714</v>
      </c>
      <c r="AE37" s="8"/>
      <c r="AF37" s="8"/>
      <c r="AG37" s="28"/>
      <c r="AH37" s="8">
        <v>256.97365493073238</v>
      </c>
      <c r="AI37" s="8">
        <v>0</v>
      </c>
      <c r="AJ37" s="8">
        <v>41.516070088503355</v>
      </c>
      <c r="AK37" s="8">
        <v>0</v>
      </c>
      <c r="AL37" s="8">
        <v>826.20002498925317</v>
      </c>
      <c r="AM37" s="28">
        <v>1124.6897500084888</v>
      </c>
      <c r="AN37" s="8">
        <v>925.85078201780323</v>
      </c>
      <c r="AO37" s="8">
        <v>0</v>
      </c>
      <c r="AP37" s="8">
        <v>151.3692496270256</v>
      </c>
      <c r="AQ37" s="8"/>
      <c r="AR37" s="8"/>
      <c r="AS37" s="28">
        <v>1903.4200566340819</v>
      </c>
      <c r="AT37" s="8">
        <v>362.83163902722305</v>
      </c>
      <c r="AU37" s="8">
        <v>669.30234423634454</v>
      </c>
      <c r="AV37" s="8">
        <v>165.6021183339702</v>
      </c>
      <c r="AW37" s="8"/>
      <c r="AX37" s="8">
        <v>462.98978248849443</v>
      </c>
      <c r="AY37" s="8">
        <v>783.56190051398607</v>
      </c>
    </row>
    <row r="38" spans="2:51" x14ac:dyDescent="0.25">
      <c r="B38" s="19">
        <v>42952</v>
      </c>
      <c r="C38">
        <v>0</v>
      </c>
      <c r="D38">
        <v>0</v>
      </c>
      <c r="E38">
        <v>0</v>
      </c>
      <c r="F38">
        <v>2</v>
      </c>
      <c r="G38">
        <v>41</v>
      </c>
      <c r="I38" s="3">
        <f t="shared" si="0"/>
        <v>42952</v>
      </c>
      <c r="J38" s="8">
        <v>30.482487595683683</v>
      </c>
      <c r="K38" s="8">
        <v>-5.0231546374304843</v>
      </c>
      <c r="L38" s="8">
        <v>18.431823275498317</v>
      </c>
      <c r="M38" s="8">
        <v>279.53753873561072</v>
      </c>
      <c r="N38" s="8">
        <v>8426.6224515576559</v>
      </c>
      <c r="O38" s="28">
        <v>8750.0511465270174</v>
      </c>
      <c r="P38" s="8">
        <v>160.06455688828217</v>
      </c>
      <c r="Q38" s="8">
        <v>-25.161173984053239</v>
      </c>
      <c r="R38" s="8">
        <v>80.090767585338767</v>
      </c>
      <c r="S38" s="8"/>
      <c r="T38" s="8"/>
      <c r="U38" s="28">
        <v>8921.1541407828336</v>
      </c>
      <c r="V38" s="8">
        <v>31.88505604333784</v>
      </c>
      <c r="W38" s="8">
        <v>-5.2542813845515228</v>
      </c>
      <c r="X38" s="8">
        <v>19.279913303512043</v>
      </c>
      <c r="Y38" s="8">
        <v>387.48902727172043</v>
      </c>
      <c r="Z38" s="8">
        <v>11680.805918622609</v>
      </c>
      <c r="AA38" s="28">
        <v>12114.205633856627</v>
      </c>
      <c r="AB38" s="8">
        <v>167.42949048743631</v>
      </c>
      <c r="AC38" s="8">
        <v>-26.318896713380852</v>
      </c>
      <c r="AD38" s="8">
        <v>83.775925603069084</v>
      </c>
      <c r="AE38" s="8"/>
      <c r="AF38" s="8"/>
      <c r="AG38" s="28"/>
      <c r="AH38" s="8">
        <v>675.23365461749211</v>
      </c>
      <c r="AI38" s="8">
        <v>-46.459220067787591</v>
      </c>
      <c r="AJ38" s="8">
        <v>0</v>
      </c>
      <c r="AK38" s="8">
        <v>8460.751615640047</v>
      </c>
      <c r="AL38" s="8">
        <v>16369.024677238915</v>
      </c>
      <c r="AM38" s="28">
        <v>25458.550727428665</v>
      </c>
      <c r="AN38" s="8">
        <v>2455.3989982058179</v>
      </c>
      <c r="AO38" s="8">
        <v>-150.29529624348459</v>
      </c>
      <c r="AP38" s="8">
        <v>0</v>
      </c>
      <c r="AQ38" s="8"/>
      <c r="AR38" s="8"/>
      <c r="AS38" s="28">
        <v>27134.879994841293</v>
      </c>
      <c r="AT38" s="8">
        <v>7797.8885885022073</v>
      </c>
      <c r="AU38" s="8">
        <v>8472.8996832340217</v>
      </c>
      <c r="AV38" s="8">
        <v>48.296572036420429</v>
      </c>
      <c r="AW38" s="8"/>
      <c r="AX38" s="8">
        <v>10723.141566392953</v>
      </c>
      <c r="AY38" s="8">
        <v>11429.211453827151</v>
      </c>
    </row>
    <row r="39" spans="2:51" x14ac:dyDescent="0.25">
      <c r="B39" s="19">
        <v>42953</v>
      </c>
      <c r="C39">
        <v>0</v>
      </c>
      <c r="D39">
        <v>0</v>
      </c>
      <c r="E39">
        <v>0</v>
      </c>
      <c r="F39">
        <v>2</v>
      </c>
      <c r="G39">
        <v>41</v>
      </c>
      <c r="I39" s="3">
        <f t="shared" si="0"/>
        <v>42953</v>
      </c>
      <c r="J39" s="8">
        <v>0</v>
      </c>
      <c r="K39" s="8">
        <v>0</v>
      </c>
      <c r="L39" s="8">
        <v>0</v>
      </c>
      <c r="M39" s="8">
        <v>-308.56529634142993</v>
      </c>
      <c r="N39" s="8">
        <v>840.84839983120264</v>
      </c>
      <c r="O39" s="28">
        <v>532.28310348977266</v>
      </c>
      <c r="P39" s="8">
        <v>0</v>
      </c>
      <c r="Q39" s="8">
        <v>0</v>
      </c>
      <c r="R39" s="8">
        <v>0</v>
      </c>
      <c r="S39" s="8"/>
      <c r="T39" s="8"/>
      <c r="U39" s="28">
        <v>532.28310348977266</v>
      </c>
      <c r="V39" s="8">
        <v>0</v>
      </c>
      <c r="W39" s="8">
        <v>0</v>
      </c>
      <c r="X39" s="8">
        <v>0</v>
      </c>
      <c r="Y39" s="8">
        <v>-427.72669127003087</v>
      </c>
      <c r="Z39" s="8">
        <v>1165.5662778147971</v>
      </c>
      <c r="AA39" s="28">
        <v>737.83958654476623</v>
      </c>
      <c r="AB39" s="8">
        <v>0</v>
      </c>
      <c r="AC39" s="8">
        <v>0</v>
      </c>
      <c r="AD39" s="8">
        <v>0</v>
      </c>
      <c r="AE39" s="8"/>
      <c r="AF39" s="8"/>
      <c r="AG39" s="28"/>
      <c r="AH39" s="8">
        <v>1888.8375319742845</v>
      </c>
      <c r="AI39" s="8">
        <v>-52.046234444773454</v>
      </c>
      <c r="AJ39" s="8">
        <v>55.591453587787605</v>
      </c>
      <c r="AK39" s="8">
        <v>9844.7900596095551</v>
      </c>
      <c r="AL39" s="8">
        <v>23078.661119814802</v>
      </c>
      <c r="AM39" s="28">
        <v>34815.833930541659</v>
      </c>
      <c r="AN39" s="8">
        <v>7986.8741667594286</v>
      </c>
      <c r="AO39" s="8">
        <v>-186.90503777330312</v>
      </c>
      <c r="AP39" s="8">
        <v>203.31375622940308</v>
      </c>
      <c r="AQ39" s="8"/>
      <c r="AR39" s="8"/>
      <c r="AS39" s="28">
        <v>40926.734064639888</v>
      </c>
      <c r="AT39" s="8">
        <v>10775.229078995977</v>
      </c>
      <c r="AU39" s="8">
        <v>13238.021471174647</v>
      </c>
      <c r="AV39" s="8">
        <v>0</v>
      </c>
      <c r="AW39" s="8"/>
      <c r="AX39" s="8">
        <v>14676.96295175914</v>
      </c>
      <c r="AY39" s="8">
        <v>17253.074012289588</v>
      </c>
    </row>
    <row r="40" spans="2:51" x14ac:dyDescent="0.25">
      <c r="B40" s="19">
        <v>42954</v>
      </c>
      <c r="C40">
        <v>0</v>
      </c>
      <c r="D40">
        <v>0</v>
      </c>
      <c r="E40">
        <v>1</v>
      </c>
      <c r="F40">
        <v>2</v>
      </c>
      <c r="G40">
        <v>0</v>
      </c>
      <c r="I40" s="3">
        <f t="shared" si="0"/>
        <v>42954</v>
      </c>
      <c r="J40" s="8">
        <v>0</v>
      </c>
      <c r="K40" s="8">
        <v>0</v>
      </c>
      <c r="L40" s="8">
        <v>-34.466109406328073</v>
      </c>
      <c r="M40" s="8">
        <v>-341.44236678191373</v>
      </c>
      <c r="N40" s="8">
        <v>-418.62023312590321</v>
      </c>
      <c r="O40" s="28">
        <v>-794.52870931414509</v>
      </c>
      <c r="P40" s="8">
        <v>0</v>
      </c>
      <c r="Q40" s="8">
        <v>0</v>
      </c>
      <c r="R40" s="8">
        <v>-79.833346854436172</v>
      </c>
      <c r="S40" s="8"/>
      <c r="T40" s="8"/>
      <c r="U40" s="28">
        <v>-839.89594676225306</v>
      </c>
      <c r="V40" s="8">
        <v>0</v>
      </c>
      <c r="W40" s="8">
        <v>0</v>
      </c>
      <c r="X40" s="8">
        <v>-36.0519733360671</v>
      </c>
      <c r="Y40" s="8">
        <v>-473.30019135216497</v>
      </c>
      <c r="Z40" s="8">
        <v>-580.2825182761502</v>
      </c>
      <c r="AA40" s="28">
        <v>-1089.6346829643821</v>
      </c>
      <c r="AB40" s="8">
        <v>0</v>
      </c>
      <c r="AC40" s="8">
        <v>0</v>
      </c>
      <c r="AD40" s="8">
        <v>-83.506660360008425</v>
      </c>
      <c r="AE40" s="8"/>
      <c r="AF40" s="8"/>
      <c r="AG40" s="28"/>
      <c r="AH40" s="8">
        <v>2353.8899582725257</v>
      </c>
      <c r="AI40" s="8">
        <v>-117.15125951760784</v>
      </c>
      <c r="AJ40" s="8">
        <v>85.435173069148547</v>
      </c>
      <c r="AK40" s="8">
        <v>8583.9944007749964</v>
      </c>
      <c r="AL40" s="8">
        <v>24158.55843481113</v>
      </c>
      <c r="AM40" s="28">
        <v>35064.726707410191</v>
      </c>
      <c r="AN40" s="8">
        <v>10315.186337554967</v>
      </c>
      <c r="AO40" s="8">
        <v>-425.89585455613832</v>
      </c>
      <c r="AP40" s="8">
        <v>311.13800693599626</v>
      </c>
      <c r="AQ40" s="8"/>
      <c r="AR40" s="8"/>
      <c r="AS40" s="28">
        <v>42942.981325520952</v>
      </c>
      <c r="AT40" s="8">
        <v>10816.680683825325</v>
      </c>
      <c r="AU40" s="8">
        <v>13969.376589379479</v>
      </c>
      <c r="AV40" s="8">
        <v>0</v>
      </c>
      <c r="AW40" s="8"/>
      <c r="AX40" s="8">
        <v>14677.74395245483</v>
      </c>
      <c r="AY40" s="8">
        <v>17975.502553049813</v>
      </c>
    </row>
    <row r="41" spans="2:51" x14ac:dyDescent="0.25">
      <c r="B41" s="19">
        <v>42955</v>
      </c>
      <c r="C41">
        <v>0</v>
      </c>
      <c r="D41">
        <v>0</v>
      </c>
      <c r="E41">
        <v>0</v>
      </c>
      <c r="F41">
        <v>0</v>
      </c>
      <c r="G41">
        <v>0</v>
      </c>
      <c r="I41" s="3">
        <f t="shared" si="0"/>
        <v>42955</v>
      </c>
      <c r="J41" s="8">
        <v>0</v>
      </c>
      <c r="K41" s="8">
        <v>0</v>
      </c>
      <c r="L41" s="8">
        <v>29.638981829058171</v>
      </c>
      <c r="M41" s="8">
        <v>55.426151771727092</v>
      </c>
      <c r="N41" s="8">
        <v>0</v>
      </c>
      <c r="O41" s="28">
        <v>85.065133600785259</v>
      </c>
      <c r="P41" s="8">
        <v>0</v>
      </c>
      <c r="Q41" s="8">
        <v>0</v>
      </c>
      <c r="R41" s="8">
        <v>112.19876897313748</v>
      </c>
      <c r="S41" s="8"/>
      <c r="T41" s="8"/>
      <c r="U41" s="28">
        <v>167.62492074486457</v>
      </c>
      <c r="V41" s="8">
        <v>0</v>
      </c>
      <c r="W41" s="8">
        <v>0</v>
      </c>
      <c r="X41" s="8">
        <v>31.002738661683562</v>
      </c>
      <c r="Y41" s="8">
        <v>76.830559976255856</v>
      </c>
      <c r="Z41" s="8">
        <v>0</v>
      </c>
      <c r="AA41" s="28">
        <v>107.83329863793942</v>
      </c>
      <c r="AB41" s="8">
        <v>0</v>
      </c>
      <c r="AC41" s="8">
        <v>0</v>
      </c>
      <c r="AD41" s="8">
        <v>117.36128901791376</v>
      </c>
      <c r="AE41" s="8"/>
      <c r="AF41" s="8"/>
      <c r="AG41" s="28"/>
      <c r="AH41" s="8">
        <v>1796.7322414535647</v>
      </c>
      <c r="AI41" s="8">
        <v>-54.534077893278955</v>
      </c>
      <c r="AJ41" s="8">
        <v>28.819723137627378</v>
      </c>
      <c r="AK41" s="8">
        <v>7305.3683654477209</v>
      </c>
      <c r="AL41" s="8">
        <v>21952.895124449224</v>
      </c>
      <c r="AM41" s="28">
        <v>31029.281376594859</v>
      </c>
      <c r="AN41" s="8">
        <v>8268.3801930606733</v>
      </c>
      <c r="AO41" s="8">
        <v>-252.22534870790693</v>
      </c>
      <c r="AP41" s="8">
        <v>104.74056441064721</v>
      </c>
      <c r="AQ41" s="8"/>
      <c r="AR41" s="8"/>
      <c r="AS41" s="28">
        <v>37379.15889866036</v>
      </c>
      <c r="AT41" s="8">
        <v>9916.0559617244562</v>
      </c>
      <c r="AU41" s="8">
        <v>12556.202079019504</v>
      </c>
      <c r="AV41" s="8">
        <v>0</v>
      </c>
      <c r="AW41" s="8"/>
      <c r="AX41" s="8">
        <v>13494.944763494868</v>
      </c>
      <c r="AY41" s="8">
        <v>16256.569996616376</v>
      </c>
    </row>
    <row r="42" spans="2:51" x14ac:dyDescent="0.25">
      <c r="B42" s="19">
        <v>42956</v>
      </c>
      <c r="C42">
        <v>4</v>
      </c>
      <c r="D42">
        <v>1</v>
      </c>
      <c r="E42">
        <v>1</v>
      </c>
      <c r="F42">
        <v>0</v>
      </c>
      <c r="G42">
        <v>4</v>
      </c>
      <c r="I42" s="3">
        <f t="shared" si="0"/>
        <v>42956</v>
      </c>
      <c r="J42" s="8">
        <v>314.76609918444643</v>
      </c>
      <c r="K42" s="8">
        <v>31.206595597968334</v>
      </c>
      <c r="L42" s="8">
        <v>81.948471719222468</v>
      </c>
      <c r="M42" s="8">
        <v>0</v>
      </c>
      <c r="N42" s="8">
        <v>797.93669230298156</v>
      </c>
      <c r="O42" s="28">
        <v>1225.8578588046189</v>
      </c>
      <c r="P42" s="8">
        <v>1243.5707483682229</v>
      </c>
      <c r="Q42" s="8">
        <v>92.067012766656489</v>
      </c>
      <c r="R42" s="8">
        <v>282.78339381620918</v>
      </c>
      <c r="S42" s="8"/>
      <c r="T42" s="8"/>
      <c r="U42" s="28">
        <v>2416.3578472540703</v>
      </c>
      <c r="V42" s="8">
        <v>329.24920190765721</v>
      </c>
      <c r="W42" s="8">
        <v>32.642481898488349</v>
      </c>
      <c r="X42" s="8">
        <v>85.719106921027176</v>
      </c>
      <c r="Y42" s="8">
        <v>0</v>
      </c>
      <c r="Z42" s="8">
        <v>1106.0829759159217</v>
      </c>
      <c r="AA42" s="28">
        <v>1553.6937666430945</v>
      </c>
      <c r="AB42" s="8">
        <v>1300.7902613299514</v>
      </c>
      <c r="AC42" s="8">
        <v>96.303225010521032</v>
      </c>
      <c r="AD42" s="8">
        <v>295.79489966664835</v>
      </c>
      <c r="AE42" s="8"/>
      <c r="AF42" s="8"/>
      <c r="AG42" s="28"/>
      <c r="AH42" s="8">
        <v>-222.17053370424711</v>
      </c>
      <c r="AI42" s="8">
        <v>-34.806482433620168</v>
      </c>
      <c r="AJ42" s="8">
        <v>0</v>
      </c>
      <c r="AK42" s="8">
        <v>3599.8823920149421</v>
      </c>
      <c r="AL42" s="8">
        <v>649.72604376027527</v>
      </c>
      <c r="AM42" s="28">
        <v>3992.6314196373501</v>
      </c>
      <c r="AN42" s="8">
        <v>-1270.4670743853396</v>
      </c>
      <c r="AO42" s="8">
        <v>-270.82349840140211</v>
      </c>
      <c r="AP42" s="8">
        <v>0</v>
      </c>
      <c r="AQ42" s="8"/>
      <c r="AR42" s="8"/>
      <c r="AS42" s="28">
        <v>2708.317862988476</v>
      </c>
      <c r="AT42" s="8">
        <v>1158.4388442755824</v>
      </c>
      <c r="AU42" s="8">
        <v>654.06314898212872</v>
      </c>
      <c r="AV42" s="8">
        <v>0</v>
      </c>
      <c r="AW42" s="8"/>
      <c r="AX42" s="8">
        <v>1640.1330608728267</v>
      </c>
      <c r="AY42" s="8">
        <v>1112.5498949370358</v>
      </c>
    </row>
    <row r="43" spans="2:51" x14ac:dyDescent="0.25">
      <c r="B43" s="19">
        <v>42957</v>
      </c>
      <c r="C43">
        <v>4</v>
      </c>
      <c r="D43">
        <v>2</v>
      </c>
      <c r="E43">
        <v>1</v>
      </c>
      <c r="F43">
        <v>0</v>
      </c>
      <c r="G43">
        <v>14</v>
      </c>
      <c r="I43" s="3">
        <f t="shared" si="0"/>
        <v>42957</v>
      </c>
      <c r="J43" s="8">
        <v>224.46356246324027</v>
      </c>
      <c r="K43" s="8">
        <v>-19.383859599724445</v>
      </c>
      <c r="L43" s="8">
        <v>49.735795304292743</v>
      </c>
      <c r="M43" s="8">
        <v>0</v>
      </c>
      <c r="N43" s="8">
        <v>2302.426658974628</v>
      </c>
      <c r="O43" s="28">
        <v>2557.2421571424366</v>
      </c>
      <c r="P43" s="8">
        <v>1315.3751829751579</v>
      </c>
      <c r="Q43" s="8">
        <v>-118.81685610211328</v>
      </c>
      <c r="R43" s="8">
        <v>205.91557576071227</v>
      </c>
      <c r="S43" s="8"/>
      <c r="T43" s="8"/>
      <c r="U43" s="28">
        <v>3704.900561608385</v>
      </c>
      <c r="V43" s="8">
        <v>234.79164049069004</v>
      </c>
      <c r="W43" s="8">
        <v>-20.275754980079871</v>
      </c>
      <c r="X43" s="8">
        <v>52.024252143447335</v>
      </c>
      <c r="Y43" s="8">
        <v>0</v>
      </c>
      <c r="Z43" s="8">
        <v>3191.5751654892197</v>
      </c>
      <c r="AA43" s="28">
        <v>3458.1153031432773</v>
      </c>
      <c r="AB43" s="8">
        <v>1375.8985809648127</v>
      </c>
      <c r="AC43" s="8">
        <v>-124.2838893583455</v>
      </c>
      <c r="AD43" s="8">
        <v>215.39021881718679</v>
      </c>
      <c r="AE43" s="8"/>
      <c r="AF43" s="8"/>
      <c r="AG43" s="28"/>
      <c r="AH43" s="8">
        <v>-1049.5987169765579</v>
      </c>
      <c r="AI43" s="8">
        <v>-0.30993488955810927</v>
      </c>
      <c r="AJ43" s="8">
        <v>0</v>
      </c>
      <c r="AK43" s="8">
        <v>2550.1264143075141</v>
      </c>
      <c r="AL43" s="8">
        <v>-22294.937903153932</v>
      </c>
      <c r="AM43" s="28">
        <v>-20794.720140712532</v>
      </c>
      <c r="AN43" s="8">
        <v>-4176.2109948981297</v>
      </c>
      <c r="AO43" s="8">
        <v>-14.980393438047214</v>
      </c>
      <c r="AP43" s="8">
        <v>0</v>
      </c>
      <c r="AQ43" s="8"/>
      <c r="AR43" s="8"/>
      <c r="AS43" s="28">
        <v>-23936.002877182596</v>
      </c>
      <c r="AT43" s="8">
        <v>-6132.8106161500818</v>
      </c>
      <c r="AU43" s="8">
        <v>-7340.6887316809107</v>
      </c>
      <c r="AV43" s="8">
        <v>0</v>
      </c>
      <c r="AW43" s="8"/>
      <c r="AX43" s="8">
        <v>-8363.8443877959853</v>
      </c>
      <c r="AY43" s="8">
        <v>-9627.29971723161</v>
      </c>
    </row>
    <row r="44" spans="2:51" x14ac:dyDescent="0.25">
      <c r="B44" s="19">
        <v>42958</v>
      </c>
      <c r="C44">
        <v>0</v>
      </c>
      <c r="D44">
        <v>0</v>
      </c>
      <c r="E44">
        <v>0</v>
      </c>
      <c r="F44">
        <v>0</v>
      </c>
      <c r="G44">
        <v>0</v>
      </c>
      <c r="I44" s="3">
        <f t="shared" si="0"/>
        <v>42958</v>
      </c>
      <c r="J44" s="8">
        <v>68.720622808755152</v>
      </c>
      <c r="K44" s="8">
        <v>-12.836759039141546</v>
      </c>
      <c r="L44" s="8">
        <v>20.606937298869472</v>
      </c>
      <c r="M44" s="8">
        <v>0</v>
      </c>
      <c r="N44" s="8">
        <v>962.22253864549464</v>
      </c>
      <c r="O44" s="28">
        <v>1038.7133397139778</v>
      </c>
      <c r="P44" s="8">
        <v>393.7963661365265</v>
      </c>
      <c r="Q44" s="8">
        <v>-50.223466492864787</v>
      </c>
      <c r="R44" s="8">
        <v>82.78892220142346</v>
      </c>
      <c r="S44" s="8"/>
      <c r="T44" s="8"/>
      <c r="U44" s="28">
        <v>1388.5843604905799</v>
      </c>
      <c r="V44" s="8">
        <v>71.882614655783769</v>
      </c>
      <c r="W44" s="8">
        <v>-13.427407461187938</v>
      </c>
      <c r="X44" s="8">
        <v>21.555109260473895</v>
      </c>
      <c r="Y44" s="8">
        <v>0</v>
      </c>
      <c r="Z44" s="8">
        <v>1333.8125434069664</v>
      </c>
      <c r="AA44" s="28">
        <v>1413.822859862036</v>
      </c>
      <c r="AB44" s="8">
        <v>411.91583083605997</v>
      </c>
      <c r="AC44" s="8">
        <v>-52.534362190389253</v>
      </c>
      <c r="AD44" s="8">
        <v>86.598228437685293</v>
      </c>
      <c r="AE44" s="8"/>
      <c r="AF44" s="8"/>
      <c r="AG44" s="28"/>
      <c r="AH44" s="8">
        <v>17.879775255411186</v>
      </c>
      <c r="AI44" s="8">
        <v>0</v>
      </c>
      <c r="AJ44" s="8">
        <v>44.316817897809138</v>
      </c>
      <c r="AK44" s="8">
        <v>5934.1407059859184</v>
      </c>
      <c r="AL44" s="8">
        <v>3357.51951751772</v>
      </c>
      <c r="AM44" s="28">
        <v>9353.8568166568584</v>
      </c>
      <c r="AN44" s="8">
        <v>66.790207658183746</v>
      </c>
      <c r="AO44" s="8">
        <v>0</v>
      </c>
      <c r="AP44" s="8">
        <v>173.94840043554902</v>
      </c>
      <c r="AQ44" s="8"/>
      <c r="AR44" s="8"/>
      <c r="AS44" s="28">
        <v>9532.3988315973711</v>
      </c>
      <c r="AT44" s="8">
        <v>2734.7692362436255</v>
      </c>
      <c r="AU44" s="8">
        <v>2803.7955688373886</v>
      </c>
      <c r="AV44" s="8">
        <v>0</v>
      </c>
      <c r="AW44" s="8"/>
      <c r="AX44" s="8">
        <v>3782.6996966560332</v>
      </c>
      <c r="AY44" s="8">
        <v>3854.9020874979765</v>
      </c>
    </row>
    <row r="45" spans="2:51" x14ac:dyDescent="0.25">
      <c r="B45" s="19">
        <v>42959</v>
      </c>
      <c r="C45">
        <v>0</v>
      </c>
      <c r="D45">
        <v>0</v>
      </c>
      <c r="E45">
        <v>0</v>
      </c>
      <c r="F45">
        <v>0</v>
      </c>
      <c r="G45">
        <v>4</v>
      </c>
      <c r="I45" s="3">
        <f t="shared" si="0"/>
        <v>42959</v>
      </c>
      <c r="J45" s="8">
        <v>0</v>
      </c>
      <c r="K45" s="8">
        <v>0</v>
      </c>
      <c r="L45" s="8">
        <v>0</v>
      </c>
      <c r="M45" s="8">
        <v>0</v>
      </c>
      <c r="N45" s="8">
        <v>545.81655686451006</v>
      </c>
      <c r="O45" s="28">
        <v>545.81655686451006</v>
      </c>
      <c r="P45" s="8">
        <v>0</v>
      </c>
      <c r="Q45" s="8">
        <v>0</v>
      </c>
      <c r="R45" s="8">
        <v>0</v>
      </c>
      <c r="S45" s="8"/>
      <c r="T45" s="8"/>
      <c r="U45" s="28">
        <v>545.81655686451006</v>
      </c>
      <c r="V45" s="8">
        <v>0</v>
      </c>
      <c r="W45" s="8">
        <v>0</v>
      </c>
      <c r="X45" s="8">
        <v>0</v>
      </c>
      <c r="Y45" s="8">
        <v>0</v>
      </c>
      <c r="Z45" s="8">
        <v>756.59937353982934</v>
      </c>
      <c r="AA45" s="28">
        <v>756.59937353982934</v>
      </c>
      <c r="AB45" s="8">
        <v>0</v>
      </c>
      <c r="AC45" s="8">
        <v>0</v>
      </c>
      <c r="AD45" s="8">
        <v>0</v>
      </c>
      <c r="AE45" s="8"/>
      <c r="AF45" s="8"/>
      <c r="AG45" s="28"/>
      <c r="AH45" s="8">
        <v>385.67376875819173</v>
      </c>
      <c r="AI45" s="8">
        <v>0</v>
      </c>
      <c r="AJ45" s="8">
        <v>22.158408948904583</v>
      </c>
      <c r="AK45" s="8">
        <v>8574.5415931243297</v>
      </c>
      <c r="AL45" s="8">
        <v>23263.184570308251</v>
      </c>
      <c r="AM45" s="28">
        <v>32245.558341139676</v>
      </c>
      <c r="AN45" s="8">
        <v>1800.5550224458827</v>
      </c>
      <c r="AO45" s="8">
        <v>0</v>
      </c>
      <c r="AP45" s="8">
        <v>86.974200217774509</v>
      </c>
      <c r="AQ45" s="8"/>
      <c r="AR45" s="8"/>
      <c r="AS45" s="28">
        <v>33725.255386096236</v>
      </c>
      <c r="AT45" s="8">
        <v>9935.0367452876289</v>
      </c>
      <c r="AU45" s="8">
        <v>10536.725998071191</v>
      </c>
      <c r="AV45" s="8">
        <v>122.29082914216427</v>
      </c>
      <c r="AW45" s="8"/>
      <c r="AX45" s="8">
        <v>13715.325784820352</v>
      </c>
      <c r="AY45" s="8">
        <v>14344.700125922174</v>
      </c>
    </row>
    <row r="46" spans="2:51" x14ac:dyDescent="0.25">
      <c r="B46" s="19">
        <v>42960</v>
      </c>
      <c r="C46">
        <v>0</v>
      </c>
      <c r="D46">
        <v>0</v>
      </c>
      <c r="E46">
        <v>0</v>
      </c>
      <c r="F46">
        <v>0</v>
      </c>
      <c r="G46">
        <v>4</v>
      </c>
      <c r="I46" s="3">
        <f t="shared" si="0"/>
        <v>42960</v>
      </c>
      <c r="J46" s="8">
        <v>0</v>
      </c>
      <c r="K46" s="8">
        <v>0</v>
      </c>
      <c r="L46" s="8">
        <v>0</v>
      </c>
      <c r="M46" s="8">
        <v>0</v>
      </c>
      <c r="N46" s="8">
        <v>958.24333553419353</v>
      </c>
      <c r="O46" s="28">
        <v>958.24333553419353</v>
      </c>
      <c r="P46" s="8">
        <v>0</v>
      </c>
      <c r="Q46" s="8">
        <v>0</v>
      </c>
      <c r="R46" s="8">
        <v>0</v>
      </c>
      <c r="S46" s="8"/>
      <c r="T46" s="8"/>
      <c r="U46" s="28">
        <v>958.24333553419353</v>
      </c>
      <c r="V46" s="8">
        <v>0</v>
      </c>
      <c r="W46" s="8">
        <v>0</v>
      </c>
      <c r="X46" s="8">
        <v>0</v>
      </c>
      <c r="Y46" s="8">
        <v>0</v>
      </c>
      <c r="Z46" s="8">
        <v>1328.2966561673172</v>
      </c>
      <c r="AA46" s="28">
        <v>1328.2966561673172</v>
      </c>
      <c r="AB46" s="8">
        <v>0</v>
      </c>
      <c r="AC46" s="8">
        <v>0</v>
      </c>
      <c r="AD46" s="8">
        <v>0</v>
      </c>
      <c r="AE46" s="8"/>
      <c r="AF46" s="8"/>
      <c r="AG46" s="28"/>
      <c r="AH46" s="8">
        <v>392.11961983545331</v>
      </c>
      <c r="AI46" s="8">
        <v>0</v>
      </c>
      <c r="AJ46" s="8">
        <v>44.488933918015995</v>
      </c>
      <c r="AK46" s="8">
        <v>3035.539232603433</v>
      </c>
      <c r="AL46" s="8">
        <v>19632.040556562115</v>
      </c>
      <c r="AM46" s="28">
        <v>23104.188342919017</v>
      </c>
      <c r="AN46" s="8">
        <v>2109.697935859042</v>
      </c>
      <c r="AO46" s="8">
        <v>0</v>
      </c>
      <c r="AP46" s="8">
        <v>217.2506624341768</v>
      </c>
      <c r="AQ46" s="8"/>
      <c r="AR46" s="8"/>
      <c r="AS46" s="28">
        <v>24994.528387458766</v>
      </c>
      <c r="AT46" s="8">
        <v>6671.5962862087754</v>
      </c>
      <c r="AU46" s="8">
        <v>7390.5495925245368</v>
      </c>
      <c r="AV46" s="8">
        <v>387.5368866867754</v>
      </c>
      <c r="AW46" s="8"/>
      <c r="AX46" s="8">
        <v>9191.5392484634704</v>
      </c>
      <c r="AY46" s="8">
        <v>9943.5732283827183</v>
      </c>
    </row>
    <row r="47" spans="2:51" x14ac:dyDescent="0.25">
      <c r="B47" s="19">
        <v>42961</v>
      </c>
      <c r="C47">
        <v>0</v>
      </c>
      <c r="D47">
        <v>0</v>
      </c>
      <c r="E47">
        <v>0</v>
      </c>
      <c r="F47">
        <v>0</v>
      </c>
      <c r="G47">
        <v>4</v>
      </c>
      <c r="I47" s="3">
        <f t="shared" si="0"/>
        <v>42961</v>
      </c>
      <c r="J47" s="8">
        <v>0</v>
      </c>
      <c r="K47" s="8">
        <v>0</v>
      </c>
      <c r="L47" s="8">
        <v>0</v>
      </c>
      <c r="M47" s="8">
        <v>0</v>
      </c>
      <c r="N47" s="8">
        <v>937.29161868692597</v>
      </c>
      <c r="O47" s="28">
        <v>937.29161868692597</v>
      </c>
      <c r="P47" s="8">
        <v>0</v>
      </c>
      <c r="Q47" s="8">
        <v>0</v>
      </c>
      <c r="R47" s="8">
        <v>0</v>
      </c>
      <c r="S47" s="8"/>
      <c r="T47" s="8"/>
      <c r="U47" s="28">
        <v>937.29161868692597</v>
      </c>
      <c r="V47" s="8">
        <v>0</v>
      </c>
      <c r="W47" s="8">
        <v>0</v>
      </c>
      <c r="X47" s="8">
        <v>0</v>
      </c>
      <c r="Y47" s="8">
        <v>0</v>
      </c>
      <c r="Z47" s="8">
        <v>1299.253829155454</v>
      </c>
      <c r="AA47" s="28">
        <v>1299.253829155454</v>
      </c>
      <c r="AB47" s="8">
        <v>0</v>
      </c>
      <c r="AC47" s="8">
        <v>0</v>
      </c>
      <c r="AD47" s="8">
        <v>0</v>
      </c>
      <c r="AE47" s="8"/>
      <c r="AF47" s="8"/>
      <c r="AG47" s="28"/>
      <c r="AH47" s="8">
        <v>359.76460552381371</v>
      </c>
      <c r="AI47" s="8">
        <v>0</v>
      </c>
      <c r="AJ47" s="8">
        <v>75.190184821984985</v>
      </c>
      <c r="AK47" s="8">
        <v>0</v>
      </c>
      <c r="AL47" s="8">
        <v>17292.698424618797</v>
      </c>
      <c r="AM47" s="28">
        <v>17727.653214964594</v>
      </c>
      <c r="AN47" s="8">
        <v>1839.2327312923881</v>
      </c>
      <c r="AO47" s="8">
        <v>0</v>
      </c>
      <c r="AP47" s="8">
        <v>339.91063585533163</v>
      </c>
      <c r="AQ47" s="8"/>
      <c r="AR47" s="8"/>
      <c r="AS47" s="28">
        <v>19471.841791766517</v>
      </c>
      <c r="AT47" s="8">
        <v>4636.8590233342829</v>
      </c>
      <c r="AU47" s="8">
        <v>5236.6460899931162</v>
      </c>
      <c r="AV47" s="8">
        <v>307.65552609591049</v>
      </c>
      <c r="AW47" s="8"/>
      <c r="AX47" s="8">
        <v>6376.636861422764</v>
      </c>
      <c r="AY47" s="8">
        <v>7004.0214924984157</v>
      </c>
    </row>
    <row r="48" spans="2:51" x14ac:dyDescent="0.25">
      <c r="B48" s="19">
        <v>42962</v>
      </c>
      <c r="C48">
        <v>10</v>
      </c>
      <c r="D48">
        <v>2</v>
      </c>
      <c r="E48">
        <v>0</v>
      </c>
      <c r="F48">
        <v>0</v>
      </c>
      <c r="G48">
        <v>21</v>
      </c>
      <c r="I48" s="3">
        <f t="shared" si="0"/>
        <v>42962</v>
      </c>
      <c r="J48" s="8">
        <v>142.04820646945322</v>
      </c>
      <c r="K48" s="8">
        <v>5.5644328098795581</v>
      </c>
      <c r="L48" s="8">
        <v>0</v>
      </c>
      <c r="M48" s="8">
        <v>0</v>
      </c>
      <c r="N48" s="8">
        <v>3307.5287907114048</v>
      </c>
      <c r="O48" s="28">
        <v>3455.1414299907374</v>
      </c>
      <c r="P48" s="8">
        <v>714.20847851594783</v>
      </c>
      <c r="Q48" s="8">
        <v>13.869715965575965</v>
      </c>
      <c r="R48" s="8">
        <v>0</v>
      </c>
      <c r="S48" s="8"/>
      <c r="T48" s="8"/>
      <c r="U48" s="28">
        <v>4035.6069851929287</v>
      </c>
      <c r="V48" s="8">
        <v>148.58416688982683</v>
      </c>
      <c r="W48" s="8">
        <v>5.8204649943832196</v>
      </c>
      <c r="X48" s="8">
        <v>0</v>
      </c>
      <c r="Y48" s="8">
        <v>0</v>
      </c>
      <c r="Z48" s="8">
        <v>4584.8264944414168</v>
      </c>
      <c r="AA48" s="28">
        <v>4739.231126325627</v>
      </c>
      <c r="AB48" s="8">
        <v>747.07083182189626</v>
      </c>
      <c r="AC48" s="8">
        <v>14.507893080556437</v>
      </c>
      <c r="AD48" s="8">
        <v>0</v>
      </c>
      <c r="AE48" s="8"/>
      <c r="AF48" s="8"/>
      <c r="AG48" s="28"/>
      <c r="AH48" s="8">
        <v>423.47765196403594</v>
      </c>
      <c r="AI48" s="8">
        <v>0</v>
      </c>
      <c r="AJ48" s="8">
        <v>26.472858931488464</v>
      </c>
      <c r="AK48" s="8">
        <v>0</v>
      </c>
      <c r="AL48" s="8">
        <v>19801.650503156739</v>
      </c>
      <c r="AM48" s="28">
        <v>20251.601014052263</v>
      </c>
      <c r="AN48" s="8">
        <v>2048.4399283140269</v>
      </c>
      <c r="AO48" s="8">
        <v>0</v>
      </c>
      <c r="AP48" s="8">
        <v>115.64265231912174</v>
      </c>
      <c r="AQ48" s="8"/>
      <c r="AR48" s="8"/>
      <c r="AS48" s="28">
        <v>21965.733083789888</v>
      </c>
      <c r="AT48" s="8">
        <v>5258.1894267187163</v>
      </c>
      <c r="AU48" s="8">
        <v>5843.7569483265352</v>
      </c>
      <c r="AV48" s="8">
        <v>285.62771438422612</v>
      </c>
      <c r="AW48" s="8"/>
      <c r="AX48" s="8">
        <v>7236.5045903512946</v>
      </c>
      <c r="AY48" s="8">
        <v>7849.0154028306397</v>
      </c>
    </row>
    <row r="49" spans="2:51" x14ac:dyDescent="0.25">
      <c r="B49" s="19">
        <v>42963</v>
      </c>
      <c r="C49">
        <v>0</v>
      </c>
      <c r="D49">
        <v>0</v>
      </c>
      <c r="E49">
        <v>0</v>
      </c>
      <c r="F49">
        <v>0</v>
      </c>
      <c r="G49">
        <v>0</v>
      </c>
      <c r="I49" s="3">
        <f t="shared" si="0"/>
        <v>42963</v>
      </c>
      <c r="J49" s="8">
        <v>-255.61594066682986</v>
      </c>
      <c r="K49" s="8">
        <v>-14.379990412626361</v>
      </c>
      <c r="L49" s="8">
        <v>0</v>
      </c>
      <c r="M49" s="8">
        <v>0</v>
      </c>
      <c r="N49" s="8">
        <v>882.0149059945478</v>
      </c>
      <c r="O49" s="28">
        <v>612.01897491509158</v>
      </c>
      <c r="P49" s="8">
        <v>-932.60785819861121</v>
      </c>
      <c r="Q49" s="8">
        <v>-69.140606017387498</v>
      </c>
      <c r="R49" s="8">
        <v>0</v>
      </c>
      <c r="S49" s="8"/>
      <c r="T49" s="8"/>
      <c r="U49" s="28">
        <v>-119.73355822145095</v>
      </c>
      <c r="V49" s="8">
        <v>-267.37741032941409</v>
      </c>
      <c r="W49" s="8">
        <v>-15.041646413207337</v>
      </c>
      <c r="X49" s="8">
        <v>0</v>
      </c>
      <c r="Y49" s="8">
        <v>0</v>
      </c>
      <c r="Z49" s="8">
        <v>1222.6304184721171</v>
      </c>
      <c r="AA49" s="28">
        <v>940.21136172949559</v>
      </c>
      <c r="AB49" s="8">
        <v>-975.51926271695231</v>
      </c>
      <c r="AC49" s="8">
        <v>-72.32192224518144</v>
      </c>
      <c r="AD49" s="8">
        <v>0</v>
      </c>
      <c r="AE49" s="8"/>
      <c r="AF49" s="8"/>
      <c r="AG49" s="28"/>
      <c r="AH49" s="8">
        <v>415.16754796895731</v>
      </c>
      <c r="AI49" s="8">
        <v>-33.613785643267953</v>
      </c>
      <c r="AJ49" s="8">
        <v>0</v>
      </c>
      <c r="AK49" s="8">
        <v>2446.8757263564034</v>
      </c>
      <c r="AL49" s="8">
        <v>16999.479636687771</v>
      </c>
      <c r="AM49" s="28">
        <v>19827.909125369864</v>
      </c>
      <c r="AN49" s="8">
        <v>2074.9078164066809</v>
      </c>
      <c r="AO49" s="8">
        <v>-114.53055586280537</v>
      </c>
      <c r="AP49" s="8">
        <v>0</v>
      </c>
      <c r="AQ49" s="8"/>
      <c r="AR49" s="8"/>
      <c r="AS49" s="28">
        <v>21406.73262358805</v>
      </c>
      <c r="AT49" s="8">
        <v>5198.507222094875</v>
      </c>
      <c r="AU49" s="8">
        <v>5743.647751741727</v>
      </c>
      <c r="AV49" s="8">
        <v>266.02606306956653</v>
      </c>
      <c r="AW49" s="8"/>
      <c r="AX49" s="8">
        <v>7161.2459388098341</v>
      </c>
      <c r="AY49" s="8">
        <v>7731.4696216612956</v>
      </c>
    </row>
    <row r="50" spans="2:51" x14ac:dyDescent="0.25">
      <c r="B50" s="19">
        <v>42964</v>
      </c>
      <c r="C50">
        <v>0</v>
      </c>
      <c r="D50">
        <v>0</v>
      </c>
      <c r="E50">
        <v>0</v>
      </c>
      <c r="F50">
        <v>0</v>
      </c>
      <c r="G50">
        <v>4</v>
      </c>
      <c r="I50" s="3">
        <f t="shared" si="0"/>
        <v>42964</v>
      </c>
      <c r="J50" s="8">
        <v>0</v>
      </c>
      <c r="K50" s="8">
        <v>0</v>
      </c>
      <c r="L50" s="8">
        <v>0</v>
      </c>
      <c r="M50" s="8">
        <v>0</v>
      </c>
      <c r="N50" s="8">
        <v>-437.8506846532934</v>
      </c>
      <c r="O50" s="28">
        <v>-437.8506846532934</v>
      </c>
      <c r="P50" s="8">
        <v>0</v>
      </c>
      <c r="Q50" s="8">
        <v>0</v>
      </c>
      <c r="R50" s="8">
        <v>0</v>
      </c>
      <c r="S50" s="8"/>
      <c r="T50" s="8"/>
      <c r="U50" s="28">
        <v>-437.8506846532934</v>
      </c>
      <c r="V50" s="8">
        <v>0</v>
      </c>
      <c r="W50" s="8">
        <v>0</v>
      </c>
      <c r="X50" s="8">
        <v>0</v>
      </c>
      <c r="Y50" s="8">
        <v>0</v>
      </c>
      <c r="Z50" s="8">
        <v>-606.93936368606921</v>
      </c>
      <c r="AA50" s="28">
        <v>-606.93936368606921</v>
      </c>
      <c r="AB50" s="8">
        <v>0</v>
      </c>
      <c r="AC50" s="8">
        <v>0</v>
      </c>
      <c r="AD50" s="8">
        <v>0</v>
      </c>
      <c r="AE50" s="8"/>
      <c r="AF50" s="8"/>
      <c r="AG50" s="28"/>
      <c r="AH50" s="8">
        <v>429.68937024584699</v>
      </c>
      <c r="AI50" s="8">
        <v>4.5099488973678765</v>
      </c>
      <c r="AJ50" s="8">
        <v>0</v>
      </c>
      <c r="AK50" s="8">
        <v>3808.4520586224385</v>
      </c>
      <c r="AL50" s="8">
        <v>12282.659378138573</v>
      </c>
      <c r="AM50" s="28">
        <v>16525.310755904226</v>
      </c>
      <c r="AN50" s="8">
        <v>2108.022883746683</v>
      </c>
      <c r="AO50" s="8">
        <v>13.298487242596297</v>
      </c>
      <c r="AP50" s="8">
        <v>0</v>
      </c>
      <c r="AQ50" s="8"/>
      <c r="AR50" s="8"/>
      <c r="AS50" s="28">
        <v>18212.432807750291</v>
      </c>
      <c r="AT50" s="8">
        <v>4980.9132548974612</v>
      </c>
      <c r="AU50" s="8">
        <v>5649.0928475319361</v>
      </c>
      <c r="AV50" s="8">
        <v>312.00084626744331</v>
      </c>
      <c r="AW50" s="8"/>
      <c r="AX50" s="8">
        <v>6845.9404868484435</v>
      </c>
      <c r="AY50" s="8">
        <v>7544.8645392667131</v>
      </c>
    </row>
    <row r="51" spans="2:51" x14ac:dyDescent="0.25">
      <c r="B51" s="19">
        <v>42965</v>
      </c>
      <c r="C51">
        <v>0</v>
      </c>
      <c r="D51">
        <v>0</v>
      </c>
      <c r="E51">
        <v>0</v>
      </c>
      <c r="F51">
        <v>0</v>
      </c>
      <c r="G51">
        <v>0</v>
      </c>
      <c r="I51" s="3">
        <f t="shared" si="0"/>
        <v>42965</v>
      </c>
      <c r="J51" s="8">
        <v>0</v>
      </c>
      <c r="K51" s="8">
        <v>0</v>
      </c>
      <c r="L51" s="8">
        <v>0</v>
      </c>
      <c r="M51" s="8">
        <v>0</v>
      </c>
      <c r="N51" s="8">
        <v>-336.37475701377781</v>
      </c>
      <c r="O51" s="28">
        <v>-336.37475701377781</v>
      </c>
      <c r="P51" s="8">
        <v>0</v>
      </c>
      <c r="Q51" s="8">
        <v>0</v>
      </c>
      <c r="R51" s="8">
        <v>0</v>
      </c>
      <c r="S51" s="8"/>
      <c r="T51" s="8"/>
      <c r="U51" s="28">
        <v>-336.37475701377781</v>
      </c>
      <c r="V51" s="8">
        <v>0</v>
      </c>
      <c r="W51" s="8">
        <v>0</v>
      </c>
      <c r="X51" s="8">
        <v>0</v>
      </c>
      <c r="Y51" s="8">
        <v>0</v>
      </c>
      <c r="Z51" s="8">
        <v>-466.27557781178137</v>
      </c>
      <c r="AA51" s="28">
        <v>-466.27557781178137</v>
      </c>
      <c r="AB51" s="8">
        <v>0</v>
      </c>
      <c r="AC51" s="8">
        <v>0</v>
      </c>
      <c r="AD51" s="8">
        <v>0</v>
      </c>
      <c r="AE51" s="8"/>
      <c r="AF51" s="8"/>
      <c r="AG51" s="28"/>
      <c r="AH51" s="8">
        <v>433.21728801532726</v>
      </c>
      <c r="AI51" s="8">
        <v>29.711598296877284</v>
      </c>
      <c r="AJ51" s="8">
        <v>0</v>
      </c>
      <c r="AK51" s="8">
        <v>3783.1010989822444</v>
      </c>
      <c r="AL51" s="8">
        <v>15660.563255036412</v>
      </c>
      <c r="AM51" s="28">
        <v>19906.593240330862</v>
      </c>
      <c r="AN51" s="8">
        <v>2117.9379993341049</v>
      </c>
      <c r="AO51" s="8">
        <v>90.952533628602055</v>
      </c>
      <c r="AP51" s="8">
        <v>0</v>
      </c>
      <c r="AQ51" s="8"/>
      <c r="AR51" s="8"/>
      <c r="AS51" s="28">
        <v>21652.554886981365</v>
      </c>
      <c r="AT51" s="8">
        <v>5408.6516877192271</v>
      </c>
      <c r="AU51" s="8">
        <v>6032.5836264490054</v>
      </c>
      <c r="AV51" s="8">
        <v>278.59685994131576</v>
      </c>
      <c r="AW51" s="8"/>
      <c r="AX51" s="8">
        <v>7441.0845532356761</v>
      </c>
      <c r="AY51" s="8">
        <v>8093.7250167536331</v>
      </c>
    </row>
    <row r="52" spans="2:51" x14ac:dyDescent="0.25">
      <c r="B52" s="19">
        <v>42966</v>
      </c>
      <c r="C52">
        <v>0</v>
      </c>
      <c r="D52">
        <v>0</v>
      </c>
      <c r="E52">
        <v>0</v>
      </c>
      <c r="F52">
        <v>0</v>
      </c>
      <c r="G52">
        <v>0</v>
      </c>
      <c r="I52" s="3">
        <f t="shared" si="0"/>
        <v>42966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28">
        <v>0</v>
      </c>
      <c r="P52" s="8">
        <v>0</v>
      </c>
      <c r="Q52" s="8">
        <v>0</v>
      </c>
      <c r="R52" s="8">
        <v>0</v>
      </c>
      <c r="S52" s="8"/>
      <c r="T52" s="8"/>
      <c r="U52" s="2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28">
        <v>0</v>
      </c>
      <c r="AB52" s="8">
        <v>0</v>
      </c>
      <c r="AC52" s="8">
        <v>0</v>
      </c>
      <c r="AD52" s="8">
        <v>0</v>
      </c>
      <c r="AE52" s="8"/>
      <c r="AF52" s="8"/>
      <c r="AG52" s="28"/>
      <c r="AH52" s="8">
        <v>145.71033714608043</v>
      </c>
      <c r="AI52" s="8">
        <v>-3.8072058255687775</v>
      </c>
      <c r="AJ52" s="8">
        <v>0</v>
      </c>
      <c r="AK52" s="8">
        <v>1245.2970006300645</v>
      </c>
      <c r="AL52" s="8">
        <v>5725.4716505989609</v>
      </c>
      <c r="AM52" s="28">
        <v>7112.6717825495371</v>
      </c>
      <c r="AN52" s="8">
        <v>1003.686415345413</v>
      </c>
      <c r="AO52" s="8">
        <v>-15.88382317995017</v>
      </c>
      <c r="AP52" s="8">
        <v>0</v>
      </c>
      <c r="AQ52" s="8"/>
      <c r="AR52" s="8"/>
      <c r="AS52" s="28">
        <v>7958.5712433944882</v>
      </c>
      <c r="AT52" s="8">
        <v>1789.3189231310105</v>
      </c>
      <c r="AU52" s="8">
        <v>2069.5056806115322</v>
      </c>
      <c r="AV52" s="8">
        <v>125.13087477697225</v>
      </c>
      <c r="AW52" s="8"/>
      <c r="AX52" s="8">
        <v>2464.327392499938</v>
      </c>
      <c r="AY52" s="8">
        <v>2757.4061786988882</v>
      </c>
    </row>
    <row r="53" spans="2:51" x14ac:dyDescent="0.25">
      <c r="B53" s="19">
        <v>42967</v>
      </c>
      <c r="C53">
        <v>0</v>
      </c>
      <c r="D53">
        <v>0</v>
      </c>
      <c r="E53">
        <v>0</v>
      </c>
      <c r="F53">
        <v>0</v>
      </c>
      <c r="G53">
        <v>0</v>
      </c>
      <c r="I53" s="3">
        <f t="shared" si="0"/>
        <v>42967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28">
        <v>0</v>
      </c>
      <c r="P53" s="8">
        <v>0</v>
      </c>
      <c r="Q53" s="8">
        <v>0</v>
      </c>
      <c r="R53" s="8">
        <v>0</v>
      </c>
      <c r="S53" s="8"/>
      <c r="T53" s="8"/>
      <c r="U53" s="2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28">
        <v>0</v>
      </c>
      <c r="AB53" s="8">
        <v>0</v>
      </c>
      <c r="AC53" s="8">
        <v>0</v>
      </c>
      <c r="AD53" s="8">
        <v>0</v>
      </c>
      <c r="AE53" s="8"/>
      <c r="AF53" s="8"/>
      <c r="AG53" s="28"/>
      <c r="AH53" s="8">
        <v>32.279906129134083</v>
      </c>
      <c r="AI53" s="8">
        <v>0</v>
      </c>
      <c r="AJ53" s="8">
        <v>0</v>
      </c>
      <c r="AK53" s="8">
        <v>0</v>
      </c>
      <c r="AL53" s="8">
        <v>541.76030542162937</v>
      </c>
      <c r="AM53" s="28">
        <v>574.0402115507635</v>
      </c>
      <c r="AN53" s="8">
        <v>181.97890497771255</v>
      </c>
      <c r="AO53" s="8">
        <v>0</v>
      </c>
      <c r="AP53" s="8">
        <v>0</v>
      </c>
      <c r="AQ53" s="8"/>
      <c r="AR53" s="8"/>
      <c r="AS53" s="28">
        <v>723.73921039934191</v>
      </c>
      <c r="AT53" s="8">
        <v>150.15115259016011</v>
      </c>
      <c r="AU53" s="8">
        <v>201.10975417820805</v>
      </c>
      <c r="AV53" s="8">
        <v>27.559148189299648</v>
      </c>
      <c r="AW53" s="8"/>
      <c r="AX53" s="8">
        <v>204.39849812688036</v>
      </c>
      <c r="AY53" s="8">
        <v>257.70182064689368</v>
      </c>
    </row>
    <row r="54" spans="2:51" x14ac:dyDescent="0.25">
      <c r="B54" s="19">
        <v>42968</v>
      </c>
      <c r="C54">
        <v>0</v>
      </c>
      <c r="D54">
        <v>0</v>
      </c>
      <c r="E54">
        <v>0</v>
      </c>
      <c r="F54">
        <v>0</v>
      </c>
      <c r="G54">
        <v>0</v>
      </c>
      <c r="I54" s="3">
        <f t="shared" si="0"/>
        <v>42968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28">
        <v>0</v>
      </c>
      <c r="P54" s="8">
        <v>0</v>
      </c>
      <c r="Q54" s="8">
        <v>0</v>
      </c>
      <c r="R54" s="8">
        <v>0</v>
      </c>
      <c r="S54" s="8"/>
      <c r="T54" s="8"/>
      <c r="U54" s="2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28">
        <v>0</v>
      </c>
      <c r="AB54" s="8">
        <v>0</v>
      </c>
      <c r="AC54" s="8">
        <v>0</v>
      </c>
      <c r="AD54" s="8">
        <v>0</v>
      </c>
      <c r="AE54" s="8"/>
      <c r="AF54" s="8"/>
      <c r="AG54" s="28"/>
      <c r="AH54" s="8">
        <v>0</v>
      </c>
      <c r="AI54" s="8">
        <v>0</v>
      </c>
      <c r="AJ54" s="8">
        <v>0</v>
      </c>
      <c r="AK54" s="8">
        <v>0</v>
      </c>
      <c r="AL54" s="8">
        <v>220.54854078857065</v>
      </c>
      <c r="AM54" s="28">
        <v>220.54854078857065</v>
      </c>
      <c r="AN54" s="8">
        <v>0</v>
      </c>
      <c r="AO54" s="8">
        <v>0</v>
      </c>
      <c r="AP54" s="8">
        <v>0</v>
      </c>
      <c r="AQ54" s="8"/>
      <c r="AR54" s="8"/>
      <c r="AS54" s="28">
        <v>220.54854078857065</v>
      </c>
      <c r="AT54" s="8">
        <v>64.241986924614338</v>
      </c>
      <c r="AU54" s="8">
        <v>64.241986924614338</v>
      </c>
      <c r="AV54" s="8">
        <v>0</v>
      </c>
      <c r="AW54" s="8"/>
      <c r="AX54" s="8">
        <v>89.05088431420117</v>
      </c>
      <c r="AY54" s="8">
        <v>89.05088431420117</v>
      </c>
    </row>
    <row r="55" spans="2:51" x14ac:dyDescent="0.25">
      <c r="B55" s="19">
        <v>42969</v>
      </c>
      <c r="C55">
        <v>7</v>
      </c>
      <c r="D55">
        <v>2</v>
      </c>
      <c r="E55">
        <v>1</v>
      </c>
      <c r="F55">
        <v>0</v>
      </c>
      <c r="G55">
        <v>21</v>
      </c>
      <c r="I55" s="3">
        <f t="shared" si="0"/>
        <v>42969</v>
      </c>
      <c r="J55" s="8">
        <v>394.66855958255229</v>
      </c>
      <c r="K55" s="8">
        <v>23.60472686002602</v>
      </c>
      <c r="L55" s="8">
        <v>62.111287760274109</v>
      </c>
      <c r="M55" s="8">
        <v>0</v>
      </c>
      <c r="N55" s="8">
        <v>3618.3913167758765</v>
      </c>
      <c r="O55" s="28">
        <v>4098.775890978729</v>
      </c>
      <c r="P55" s="8">
        <v>1778.0550455091561</v>
      </c>
      <c r="Q55" s="8">
        <v>78.178511324673067</v>
      </c>
      <c r="R55" s="8">
        <v>226.91953023476071</v>
      </c>
      <c r="S55" s="8"/>
      <c r="T55" s="8"/>
      <c r="U55" s="28">
        <v>5701.5444038444666</v>
      </c>
      <c r="V55" s="8">
        <v>412.82815588236286</v>
      </c>
      <c r="W55" s="8">
        <v>24.690833924137635</v>
      </c>
      <c r="X55" s="8">
        <v>64.96916909893703</v>
      </c>
      <c r="Y55" s="8">
        <v>0</v>
      </c>
      <c r="Z55" s="8">
        <v>5015.7375569942033</v>
      </c>
      <c r="AA55" s="28">
        <v>5518.2257158996408</v>
      </c>
      <c r="AB55" s="8">
        <v>1859.8673942289031</v>
      </c>
      <c r="AC55" s="8">
        <v>81.77568209114574</v>
      </c>
      <c r="AD55" s="8">
        <v>237.36061291427427</v>
      </c>
      <c r="AE55" s="8"/>
      <c r="AF55" s="8"/>
      <c r="AG55" s="28"/>
      <c r="AH55" s="8">
        <v>0</v>
      </c>
      <c r="AI55" s="8">
        <v>0</v>
      </c>
      <c r="AJ55" s="8">
        <v>0</v>
      </c>
      <c r="AK55" s="8">
        <v>0</v>
      </c>
      <c r="AL55" s="8">
        <v>500.46805305054977</v>
      </c>
      <c r="AM55" s="28">
        <v>500.46805305054977</v>
      </c>
      <c r="AN55" s="8">
        <v>0</v>
      </c>
      <c r="AO55" s="8">
        <v>0</v>
      </c>
      <c r="AP55" s="8">
        <v>0</v>
      </c>
      <c r="AQ55" s="8"/>
      <c r="AR55" s="8"/>
      <c r="AS55" s="28">
        <v>500.46805305054977</v>
      </c>
      <c r="AT55" s="8">
        <v>141.06612290682131</v>
      </c>
      <c r="AU55" s="8">
        <v>141.06612290682131</v>
      </c>
      <c r="AV55" s="8">
        <v>0</v>
      </c>
      <c r="AW55" s="8"/>
      <c r="AX55" s="8">
        <v>195.54287768791079</v>
      </c>
      <c r="AY55" s="8">
        <v>195.54287768791079</v>
      </c>
    </row>
    <row r="56" spans="2:51" x14ac:dyDescent="0.25">
      <c r="B56" s="19">
        <v>42970</v>
      </c>
      <c r="C56">
        <v>7</v>
      </c>
      <c r="D56">
        <v>2</v>
      </c>
      <c r="E56">
        <v>1</v>
      </c>
      <c r="F56">
        <v>0</v>
      </c>
      <c r="G56">
        <v>10</v>
      </c>
      <c r="I56" s="3">
        <f t="shared" si="0"/>
        <v>42970</v>
      </c>
      <c r="J56" s="8">
        <v>538.77125324908855</v>
      </c>
      <c r="K56" s="8">
        <v>-4.3106968409143782</v>
      </c>
      <c r="L56" s="8">
        <v>84.162322707382998</v>
      </c>
      <c r="M56" s="8">
        <v>0</v>
      </c>
      <c r="N56" s="8">
        <v>3430.6187658648992</v>
      </c>
      <c r="O56" s="28">
        <v>4049.2416449804564</v>
      </c>
      <c r="P56" s="8">
        <v>2627.8393966439039</v>
      </c>
      <c r="Q56" s="8">
        <v>-22.661970223309385</v>
      </c>
      <c r="R56" s="8">
        <v>330.34120958121412</v>
      </c>
      <c r="S56" s="8"/>
      <c r="T56" s="8"/>
      <c r="U56" s="28">
        <v>6366.1374018667084</v>
      </c>
      <c r="V56" s="8">
        <v>563.56134158877069</v>
      </c>
      <c r="W56" s="8">
        <v>-4.5090417875822206</v>
      </c>
      <c r="X56" s="8">
        <v>88.034822218458928</v>
      </c>
      <c r="Y56" s="8">
        <v>0</v>
      </c>
      <c r="Z56" s="8">
        <v>4755.451216097279</v>
      </c>
      <c r="AA56" s="28">
        <v>5402.5383381169268</v>
      </c>
      <c r="AB56" s="8">
        <v>2748.7522523177031</v>
      </c>
      <c r="AC56" s="8">
        <v>-23.704698914565949</v>
      </c>
      <c r="AD56" s="8">
        <v>345.54095848832532</v>
      </c>
      <c r="AE56" s="8"/>
      <c r="AF56" s="8"/>
      <c r="AG56" s="28"/>
      <c r="AH56" s="8">
        <v>466.33697904364618</v>
      </c>
      <c r="AI56" s="8">
        <v>18.514711835229452</v>
      </c>
      <c r="AJ56" s="8">
        <v>98.128011965702115</v>
      </c>
      <c r="AK56" s="8">
        <v>1919.2190611962544</v>
      </c>
      <c r="AL56" s="8">
        <v>4241.8218348548407</v>
      </c>
      <c r="AM56" s="28">
        <v>6744.0205988956732</v>
      </c>
      <c r="AN56" s="8">
        <v>1467.4524205941182</v>
      </c>
      <c r="AO56" s="8">
        <v>52.155934127471937</v>
      </c>
      <c r="AP56" s="8">
        <v>327.88827663607185</v>
      </c>
      <c r="AQ56" s="8"/>
      <c r="AR56" s="8"/>
      <c r="AS56" s="28">
        <v>8008.5375274087573</v>
      </c>
      <c r="AT56" s="8">
        <v>1831.9168461229128</v>
      </c>
      <c r="AU56" s="8">
        <v>2274.6618245597283</v>
      </c>
      <c r="AV56" s="8">
        <v>260.93329494255158</v>
      </c>
      <c r="AW56" s="8"/>
      <c r="AX56" s="8">
        <v>2469.9301041395511</v>
      </c>
      <c r="AY56" s="8">
        <v>2933.0467840381825</v>
      </c>
    </row>
    <row r="57" spans="2:51" x14ac:dyDescent="0.25">
      <c r="B57" s="19">
        <v>42971</v>
      </c>
      <c r="C57">
        <v>7</v>
      </c>
      <c r="D57">
        <v>2</v>
      </c>
      <c r="E57">
        <v>1</v>
      </c>
      <c r="F57">
        <v>0</v>
      </c>
      <c r="G57">
        <v>10</v>
      </c>
      <c r="I57" s="3">
        <f t="shared" si="0"/>
        <v>42971</v>
      </c>
      <c r="J57" s="8">
        <v>553.98487455820816</v>
      </c>
      <c r="K57" s="8">
        <v>-2.5035903047552455</v>
      </c>
      <c r="L57" s="8">
        <v>86.303711499061365</v>
      </c>
      <c r="M57" s="8">
        <v>0</v>
      </c>
      <c r="N57" s="8">
        <v>2390.9064808195026</v>
      </c>
      <c r="O57" s="28">
        <v>3028.6914765720167</v>
      </c>
      <c r="P57" s="8">
        <v>2693.5210914042996</v>
      </c>
      <c r="Q57" s="8">
        <v>-11.714625699030705</v>
      </c>
      <c r="R57" s="8">
        <v>354.41042994355644</v>
      </c>
      <c r="S57" s="8"/>
      <c r="T57" s="8"/>
      <c r="U57" s="28">
        <v>5427.1233764683275</v>
      </c>
      <c r="V57" s="8">
        <v>579.47497614830991</v>
      </c>
      <c r="W57" s="8">
        <v>-2.6187861776734298</v>
      </c>
      <c r="X57" s="8">
        <v>90.274741169263564</v>
      </c>
      <c r="Y57" s="8">
        <v>0</v>
      </c>
      <c r="Z57" s="8">
        <v>3314.2240242254088</v>
      </c>
      <c r="AA57" s="28">
        <v>3981.3549553653088</v>
      </c>
      <c r="AB57" s="8">
        <v>2817.4561109474416</v>
      </c>
      <c r="AC57" s="8">
        <v>-12.253642218924748</v>
      </c>
      <c r="AD57" s="8">
        <v>370.71765831519252</v>
      </c>
      <c r="AE57" s="8"/>
      <c r="AF57" s="8"/>
      <c r="AG57" s="28"/>
      <c r="AH57" s="8">
        <v>722.67369689968029</v>
      </c>
      <c r="AI57" s="8">
        <v>-20.691603570289711</v>
      </c>
      <c r="AJ57" s="8">
        <v>140.71589750265153</v>
      </c>
      <c r="AK57" s="8">
        <v>2806.2818595848689</v>
      </c>
      <c r="AL57" s="8">
        <v>6194.7834663437761</v>
      </c>
      <c r="AM57" s="28">
        <v>9843.7633167606873</v>
      </c>
      <c r="AN57" s="8">
        <v>2226.8904120351567</v>
      </c>
      <c r="AO57" s="8">
        <v>-59.4566724910866</v>
      </c>
      <c r="AP57" s="8">
        <v>482.54416699243137</v>
      </c>
      <c r="AQ57" s="8"/>
      <c r="AR57" s="8"/>
      <c r="AS57" s="28">
        <v>11651.043232465147</v>
      </c>
      <c r="AT57" s="8">
        <v>2705.1799595941461</v>
      </c>
      <c r="AU57" s="8">
        <v>3345.5300793854481</v>
      </c>
      <c r="AV57" s="8">
        <v>398.64539953788869</v>
      </c>
      <c r="AW57" s="8"/>
      <c r="AX57" s="8">
        <v>3648.295560457846</v>
      </c>
      <c r="AY57" s="8">
        <v>4318.1096428162327</v>
      </c>
    </row>
    <row r="58" spans="2:51" x14ac:dyDescent="0.25">
      <c r="B58" s="19">
        <v>42972</v>
      </c>
      <c r="C58">
        <v>7</v>
      </c>
      <c r="D58">
        <v>2</v>
      </c>
      <c r="E58">
        <v>1</v>
      </c>
      <c r="F58">
        <v>0</v>
      </c>
      <c r="G58">
        <v>10</v>
      </c>
      <c r="I58" s="3">
        <f t="shared" si="0"/>
        <v>42972</v>
      </c>
      <c r="J58" s="8">
        <v>618.76192097533033</v>
      </c>
      <c r="K58" s="8">
        <v>-33.015395503462123</v>
      </c>
      <c r="L58" s="8">
        <v>96.728749679299327</v>
      </c>
      <c r="M58" s="8">
        <v>0</v>
      </c>
      <c r="N58" s="8">
        <v>2675.1950074953238</v>
      </c>
      <c r="O58" s="28">
        <v>3357.6702826464912</v>
      </c>
      <c r="P58" s="8">
        <v>2810.5606263525606</v>
      </c>
      <c r="Q58" s="8">
        <v>-110.551463970781</v>
      </c>
      <c r="R58" s="8">
        <v>393.670916678472</v>
      </c>
      <c r="S58" s="8"/>
      <c r="T58" s="8"/>
      <c r="U58" s="28">
        <v>5768.8750865555758</v>
      </c>
      <c r="V58" s="8">
        <v>647.23256151100475</v>
      </c>
      <c r="W58" s="8">
        <v>-34.534508793498723</v>
      </c>
      <c r="X58" s="8">
        <v>101.1794590203714</v>
      </c>
      <c r="Y58" s="8">
        <v>0</v>
      </c>
      <c r="Z58" s="8">
        <v>3708.2987705524615</v>
      </c>
      <c r="AA58" s="28">
        <v>4422.1762822903393</v>
      </c>
      <c r="AB58" s="8">
        <v>2939.8809005712374</v>
      </c>
      <c r="AC58" s="8">
        <v>-115.63818777311748</v>
      </c>
      <c r="AD58" s="8">
        <v>411.78460916367789</v>
      </c>
      <c r="AE58" s="8"/>
      <c r="AF58" s="8"/>
      <c r="AG58" s="28"/>
      <c r="AH58" s="8">
        <v>674.13372448381983</v>
      </c>
      <c r="AI58" s="8">
        <v>-79.929740160239092</v>
      </c>
      <c r="AJ58" s="8">
        <v>130.16566379988035</v>
      </c>
      <c r="AK58" s="8">
        <v>4474.2766474586733</v>
      </c>
      <c r="AL58" s="8">
        <v>7854.5570563629017</v>
      </c>
      <c r="AM58" s="28">
        <v>13053.203351945036</v>
      </c>
      <c r="AN58" s="8">
        <v>2126.8589492860042</v>
      </c>
      <c r="AO58" s="8">
        <v>-233.25825211947077</v>
      </c>
      <c r="AP58" s="8">
        <v>468.91895871390494</v>
      </c>
      <c r="AQ58" s="8"/>
      <c r="AR58" s="8"/>
      <c r="AS58" s="28">
        <v>14691.353359702014</v>
      </c>
      <c r="AT58" s="8">
        <v>3520.4946525993691</v>
      </c>
      <c r="AU58" s="8">
        <v>4095.6101121760307</v>
      </c>
      <c r="AV58" s="8">
        <v>385.54915526682254</v>
      </c>
      <c r="AW58" s="8"/>
      <c r="AX58" s="8">
        <v>4793.5278669347745</v>
      </c>
      <c r="AY58" s="8">
        <v>5395.1056942833702</v>
      </c>
    </row>
    <row r="59" spans="2:51" x14ac:dyDescent="0.25">
      <c r="B59" s="19">
        <v>42973</v>
      </c>
      <c r="C59">
        <v>7</v>
      </c>
      <c r="D59">
        <v>0</v>
      </c>
      <c r="E59">
        <v>1</v>
      </c>
      <c r="F59">
        <v>0</v>
      </c>
      <c r="G59">
        <v>10</v>
      </c>
      <c r="I59" s="3">
        <f t="shared" si="0"/>
        <v>42973</v>
      </c>
      <c r="J59" s="8">
        <v>554.9721411457308</v>
      </c>
      <c r="K59" s="8">
        <v>-8.8590921169858827</v>
      </c>
      <c r="L59" s="8">
        <v>89.666696116006975</v>
      </c>
      <c r="M59" s="8">
        <v>0</v>
      </c>
      <c r="N59" s="8">
        <v>2579.8912139490076</v>
      </c>
      <c r="O59" s="28">
        <v>3215.6709590937594</v>
      </c>
      <c r="P59" s="8">
        <v>2596.0009451791302</v>
      </c>
      <c r="Q59" s="8">
        <v>-29.614341968954637</v>
      </c>
      <c r="R59" s="8">
        <v>376.1786632565524</v>
      </c>
      <c r="S59" s="8"/>
      <c r="T59" s="8"/>
      <c r="U59" s="28">
        <v>5522.4564804157353</v>
      </c>
      <c r="V59" s="8">
        <v>580.5076691125588</v>
      </c>
      <c r="W59" s="8">
        <v>-9.2667190548840068</v>
      </c>
      <c r="X59" s="8">
        <v>93.792464342203587</v>
      </c>
      <c r="Y59" s="8">
        <v>0</v>
      </c>
      <c r="Z59" s="8">
        <v>3576.1906664902922</v>
      </c>
      <c r="AA59" s="28">
        <v>4241.2240808901706</v>
      </c>
      <c r="AB59" s="8">
        <v>2715.4488414297034</v>
      </c>
      <c r="AC59" s="8">
        <v>-30.976965065685693</v>
      </c>
      <c r="AD59" s="8">
        <v>393.4874974554736</v>
      </c>
      <c r="AE59" s="8"/>
      <c r="AF59" s="8"/>
      <c r="AG59" s="28"/>
      <c r="AH59" s="8">
        <v>642.7778402823734</v>
      </c>
      <c r="AI59" s="8">
        <v>-98.030262692862038</v>
      </c>
      <c r="AJ59" s="8">
        <v>136.19052710314327</v>
      </c>
      <c r="AK59" s="8">
        <v>5681.3349593598314</v>
      </c>
      <c r="AL59" s="8">
        <v>9050.0034330922736</v>
      </c>
      <c r="AM59" s="28">
        <v>15412.27649714476</v>
      </c>
      <c r="AN59" s="8">
        <v>2216.0513978472668</v>
      </c>
      <c r="AO59" s="8">
        <v>-288.02739519344192</v>
      </c>
      <c r="AP59" s="8">
        <v>488.31729500094912</v>
      </c>
      <c r="AQ59" s="8"/>
      <c r="AR59" s="8"/>
      <c r="AS59" s="28">
        <v>17147.679690106881</v>
      </c>
      <c r="AT59" s="8">
        <v>3993.189464241203</v>
      </c>
      <c r="AU59" s="8">
        <v>4580.5983046137972</v>
      </c>
      <c r="AV59" s="8">
        <v>367.91789733481215</v>
      </c>
      <c r="AW59" s="8"/>
      <c r="AX59" s="8">
        <v>5456.8706165790736</v>
      </c>
      <c r="AY59" s="8">
        <v>6071.3074710792416</v>
      </c>
    </row>
    <row r="60" spans="2:51" x14ac:dyDescent="0.25">
      <c r="B60" s="19">
        <v>42974</v>
      </c>
      <c r="C60">
        <v>7</v>
      </c>
      <c r="D60">
        <v>0</v>
      </c>
      <c r="E60">
        <v>1</v>
      </c>
      <c r="F60">
        <v>0</v>
      </c>
      <c r="G60">
        <v>10</v>
      </c>
      <c r="I60" s="3">
        <f t="shared" si="0"/>
        <v>42974</v>
      </c>
      <c r="J60" s="8">
        <v>561.994319429445</v>
      </c>
      <c r="K60" s="8">
        <v>0</v>
      </c>
      <c r="L60" s="8">
        <v>85.354038159266963</v>
      </c>
      <c r="M60" s="8">
        <v>0</v>
      </c>
      <c r="N60" s="8">
        <v>2262.3336019588023</v>
      </c>
      <c r="O60" s="28">
        <v>2909.6819595475145</v>
      </c>
      <c r="P60" s="8">
        <v>2408.3799857096751</v>
      </c>
      <c r="Q60" s="8">
        <v>0</v>
      </c>
      <c r="R60" s="8">
        <v>358.58483814823194</v>
      </c>
      <c r="S60" s="8"/>
      <c r="T60" s="8"/>
      <c r="U60" s="28">
        <v>5029.2984258167089</v>
      </c>
      <c r="V60" s="8">
        <v>587.85295375902081</v>
      </c>
      <c r="W60" s="8">
        <v>0</v>
      </c>
      <c r="X60" s="8">
        <v>89.281371203404987</v>
      </c>
      <c r="Y60" s="8">
        <v>0</v>
      </c>
      <c r="Z60" s="8">
        <v>3135.999017349397</v>
      </c>
      <c r="AA60" s="28">
        <v>3813.1333423118231</v>
      </c>
      <c r="AB60" s="8">
        <v>2519.1950157269916</v>
      </c>
      <c r="AC60" s="8">
        <v>0</v>
      </c>
      <c r="AD60" s="8">
        <v>375.08414051701584</v>
      </c>
      <c r="AE60" s="8"/>
      <c r="AF60" s="8"/>
      <c r="AG60" s="28"/>
      <c r="AH60" s="8">
        <v>1498.846798163496</v>
      </c>
      <c r="AI60" s="8">
        <v>-24.137394163015887</v>
      </c>
      <c r="AJ60" s="8">
        <v>144.79383592230084</v>
      </c>
      <c r="AK60" s="8">
        <v>5916.8614567644845</v>
      </c>
      <c r="AL60" s="8">
        <v>9652.308834602054</v>
      </c>
      <c r="AM60" s="28">
        <v>17188.673531289322</v>
      </c>
      <c r="AN60" s="8">
        <v>5445.1687926896993</v>
      </c>
      <c r="AO60" s="8">
        <v>-67.689056424924431</v>
      </c>
      <c r="AP60" s="8">
        <v>503.50343148819189</v>
      </c>
      <c r="AQ60" s="8"/>
      <c r="AR60" s="8"/>
      <c r="AS60" s="28">
        <v>21450.153459119509</v>
      </c>
      <c r="AT60" s="8">
        <v>4240.78151064126</v>
      </c>
      <c r="AU60" s="8">
        <v>5592.6651597067021</v>
      </c>
      <c r="AV60" s="8">
        <v>726.81414943931452</v>
      </c>
      <c r="AW60" s="8"/>
      <c r="AX60" s="8">
        <v>5703.7175378877355</v>
      </c>
      <c r="AY60" s="8">
        <v>7117.8044223396273</v>
      </c>
    </row>
    <row r="61" spans="2:51" x14ac:dyDescent="0.25">
      <c r="B61" s="19">
        <v>42975</v>
      </c>
      <c r="C61">
        <v>7</v>
      </c>
      <c r="D61">
        <v>0</v>
      </c>
      <c r="E61">
        <v>1</v>
      </c>
      <c r="F61">
        <v>0</v>
      </c>
      <c r="G61">
        <v>10</v>
      </c>
      <c r="I61" s="3">
        <f t="shared" si="0"/>
        <v>42975</v>
      </c>
      <c r="J61" s="8">
        <v>598.32019637558881</v>
      </c>
      <c r="K61" s="8">
        <v>0</v>
      </c>
      <c r="L61" s="8">
        <v>91.822053044756203</v>
      </c>
      <c r="M61" s="8">
        <v>0</v>
      </c>
      <c r="N61" s="8">
        <v>2707.3546806461031</v>
      </c>
      <c r="O61" s="28">
        <v>3397.4969300664479</v>
      </c>
      <c r="P61" s="8">
        <v>2617.0361557959636</v>
      </c>
      <c r="Q61" s="8">
        <v>0</v>
      </c>
      <c r="R61" s="8">
        <v>399.27798549139175</v>
      </c>
      <c r="S61" s="8"/>
      <c r="T61" s="8"/>
      <c r="U61" s="28">
        <v>5723.6688219334592</v>
      </c>
      <c r="V61" s="8">
        <v>625.85026676096879</v>
      </c>
      <c r="W61" s="8">
        <v>0</v>
      </c>
      <c r="X61" s="8">
        <v>96.046994135772593</v>
      </c>
      <c r="Y61" s="8">
        <v>0</v>
      </c>
      <c r="Z61" s="8">
        <v>3752.8778296761016</v>
      </c>
      <c r="AA61" s="28">
        <v>4474.7750905728426</v>
      </c>
      <c r="AB61" s="8">
        <v>2737.4519298356572</v>
      </c>
      <c r="AC61" s="8">
        <v>0</v>
      </c>
      <c r="AD61" s="8">
        <v>417.64967194038223</v>
      </c>
      <c r="AE61" s="8"/>
      <c r="AF61" s="8"/>
      <c r="AG61" s="28"/>
      <c r="AH61" s="8">
        <v>2329.9662226328155</v>
      </c>
      <c r="AI61" s="8">
        <v>1.4535367753828083</v>
      </c>
      <c r="AJ61" s="8">
        <v>162.93358304351901</v>
      </c>
      <c r="AK61" s="8">
        <v>6266.7310958165517</v>
      </c>
      <c r="AL61" s="8">
        <v>10526.846765395936</v>
      </c>
      <c r="AM61" s="28">
        <v>19287.931203664208</v>
      </c>
      <c r="AN61" s="8">
        <v>7651.33285588323</v>
      </c>
      <c r="AO61" s="8">
        <v>-9.9443161974043903E-2</v>
      </c>
      <c r="AP61" s="8">
        <v>527.50840926018702</v>
      </c>
      <c r="AQ61" s="8"/>
      <c r="AR61" s="8"/>
      <c r="AS61" s="28">
        <v>24972.319683193931</v>
      </c>
      <c r="AT61" s="8">
        <v>4825.772237838265</v>
      </c>
      <c r="AU61" s="8">
        <v>6634.4299640693771</v>
      </c>
      <c r="AV61" s="8">
        <v>980.09786865610795</v>
      </c>
      <c r="AW61" s="8"/>
      <c r="AX61" s="8">
        <v>6419.4092632035217</v>
      </c>
      <c r="AY61" s="8">
        <v>8311.2874369606052</v>
      </c>
    </row>
    <row r="62" spans="2:51" x14ac:dyDescent="0.25">
      <c r="B62" s="19">
        <v>42976</v>
      </c>
      <c r="C62">
        <v>5</v>
      </c>
      <c r="D62">
        <v>1</v>
      </c>
      <c r="E62">
        <v>1</v>
      </c>
      <c r="F62">
        <v>0</v>
      </c>
      <c r="G62">
        <v>6</v>
      </c>
      <c r="I62" s="3">
        <f t="shared" si="0"/>
        <v>42976</v>
      </c>
      <c r="J62" s="8">
        <v>450.49219236870903</v>
      </c>
      <c r="K62" s="8">
        <v>-24.176787092631201</v>
      </c>
      <c r="L62" s="8">
        <v>85.924784776589036</v>
      </c>
      <c r="M62" s="8">
        <v>0</v>
      </c>
      <c r="N62" s="8">
        <v>2003.9582262370111</v>
      </c>
      <c r="O62" s="28">
        <v>2516.1984162896779</v>
      </c>
      <c r="P62" s="8">
        <v>2095.6594523768244</v>
      </c>
      <c r="Q62" s="8">
        <v>-82.788691845535098</v>
      </c>
      <c r="R62" s="8">
        <v>396.11886042741645</v>
      </c>
      <c r="S62" s="8"/>
      <c r="T62" s="8"/>
      <c r="U62" s="28">
        <v>4412.9478471957173</v>
      </c>
      <c r="V62" s="8">
        <v>471.22036072923225</v>
      </c>
      <c r="W62" s="8">
        <v>-25.289215946586626</v>
      </c>
      <c r="X62" s="8">
        <v>89.878379168149863</v>
      </c>
      <c r="Y62" s="8">
        <v>0</v>
      </c>
      <c r="Z62" s="8">
        <v>2777.8445331171574</v>
      </c>
      <c r="AA62" s="28">
        <v>3313.6540570679526</v>
      </c>
      <c r="AB62" s="8">
        <v>2192.0855007990717</v>
      </c>
      <c r="AC62" s="8">
        <v>-86.597987482599649</v>
      </c>
      <c r="AD62" s="8">
        <v>414.34518836119355</v>
      </c>
      <c r="AE62" s="8"/>
      <c r="AF62" s="8"/>
      <c r="AG62" s="28"/>
      <c r="AH62" s="8">
        <v>2502.3092105471183</v>
      </c>
      <c r="AI62" s="8">
        <v>103.3289747522755</v>
      </c>
      <c r="AJ62" s="8">
        <v>198.12823402676543</v>
      </c>
      <c r="AK62" s="8">
        <v>7011.3763292885624</v>
      </c>
      <c r="AL62" s="8">
        <v>10901.058134768025</v>
      </c>
      <c r="AM62" s="28">
        <v>20716.200883382749</v>
      </c>
      <c r="AN62" s="8">
        <v>7953.3796965250149</v>
      </c>
      <c r="AO62" s="8">
        <v>260.6795757723404</v>
      </c>
      <c r="AP62" s="8">
        <v>579.83591122413043</v>
      </c>
      <c r="AQ62" s="8"/>
      <c r="AR62" s="8"/>
      <c r="AS62" s="28">
        <v>26706.329647578073</v>
      </c>
      <c r="AT62" s="8">
        <v>5285.5369059986497</v>
      </c>
      <c r="AU62" s="8">
        <v>7225.4912243909421</v>
      </c>
      <c r="AV62" s="8">
        <v>1024.0213621402688</v>
      </c>
      <c r="AW62" s="8"/>
      <c r="AX62" s="8">
        <v>7017.8202112547388</v>
      </c>
      <c r="AY62" s="8">
        <v>9047.0362314135455</v>
      </c>
    </row>
    <row r="63" spans="2:51" x14ac:dyDescent="0.25">
      <c r="B63" s="19">
        <v>42977</v>
      </c>
      <c r="C63">
        <v>4</v>
      </c>
      <c r="D63">
        <v>1</v>
      </c>
      <c r="E63">
        <v>1</v>
      </c>
      <c r="F63">
        <v>4</v>
      </c>
      <c r="G63">
        <v>4</v>
      </c>
      <c r="I63" s="3">
        <f t="shared" si="0"/>
        <v>42977</v>
      </c>
      <c r="J63" s="8">
        <v>370.08739863169666</v>
      </c>
      <c r="K63" s="8">
        <v>-27.178143833680295</v>
      </c>
      <c r="L63" s="8">
        <v>91.198015366433353</v>
      </c>
      <c r="M63" s="8">
        <v>802.38991279610264</v>
      </c>
      <c r="N63" s="8">
        <v>1318.2284837128143</v>
      </c>
      <c r="O63" s="28">
        <v>2554.7256666733665</v>
      </c>
      <c r="P63" s="8">
        <v>1726.5849383431857</v>
      </c>
      <c r="Q63" s="8">
        <v>-91.409174463861561</v>
      </c>
      <c r="R63" s="8">
        <v>417.70633018122385</v>
      </c>
      <c r="S63" s="8"/>
      <c r="T63" s="8"/>
      <c r="U63" s="28">
        <v>4173.500490569465</v>
      </c>
      <c r="V63" s="8">
        <v>387.1159599184312</v>
      </c>
      <c r="W63" s="8">
        <v>-28.428671924187086</v>
      </c>
      <c r="X63" s="8">
        <v>95.39424306734287</v>
      </c>
      <c r="Y63" s="8">
        <v>1112.2559360303703</v>
      </c>
      <c r="Z63" s="8">
        <v>1827.3004591303652</v>
      </c>
      <c r="AA63" s="28">
        <v>3393.6379262223227</v>
      </c>
      <c r="AB63" s="8">
        <v>1806.0290305982405</v>
      </c>
      <c r="AC63" s="8">
        <v>-95.615118074161956</v>
      </c>
      <c r="AD63" s="8">
        <v>436.92594660060541</v>
      </c>
      <c r="AE63" s="8"/>
      <c r="AF63" s="8"/>
      <c r="AG63" s="28"/>
      <c r="AH63" s="8">
        <v>909.02596855890567</v>
      </c>
      <c r="AI63" s="8">
        <v>-76.804766802210409</v>
      </c>
      <c r="AJ63" s="8">
        <v>70.553658987593494</v>
      </c>
      <c r="AK63" s="8">
        <v>2434.4965279183812</v>
      </c>
      <c r="AL63" s="8">
        <v>4401.3150207029894</v>
      </c>
      <c r="AM63" s="28">
        <v>7738.5864093656592</v>
      </c>
      <c r="AN63" s="8">
        <v>2747.1911282910896</v>
      </c>
      <c r="AO63" s="8">
        <v>-227.82631999757595</v>
      </c>
      <c r="AP63" s="8">
        <v>200.13454330725475</v>
      </c>
      <c r="AQ63" s="8"/>
      <c r="AR63" s="8"/>
      <c r="AS63" s="28">
        <v>9555.310900222139</v>
      </c>
      <c r="AT63" s="8">
        <v>1925.0387995926815</v>
      </c>
      <c r="AU63" s="8">
        <v>2502.0417924808426</v>
      </c>
      <c r="AV63" s="8">
        <v>344.45515413858811</v>
      </c>
      <c r="AW63" s="8"/>
      <c r="AX63" s="8">
        <v>2570.9131769194591</v>
      </c>
      <c r="AY63" s="8">
        <v>3174.465387271799</v>
      </c>
    </row>
    <row r="64" spans="2:51" x14ac:dyDescent="0.25">
      <c r="B64" s="19">
        <v>42978</v>
      </c>
      <c r="C64">
        <v>4</v>
      </c>
      <c r="D64">
        <v>1</v>
      </c>
      <c r="E64">
        <v>1</v>
      </c>
      <c r="F64">
        <v>0</v>
      </c>
      <c r="G64">
        <v>4</v>
      </c>
      <c r="I64" s="3">
        <f t="shared" si="0"/>
        <v>42978</v>
      </c>
      <c r="J64" s="8">
        <v>437.28368507214964</v>
      </c>
      <c r="K64" s="8">
        <v>-7.6024275344574308</v>
      </c>
      <c r="L64" s="8">
        <v>112.99066606455204</v>
      </c>
      <c r="M64" s="8">
        <v>438.14858337479177</v>
      </c>
      <c r="N64" s="8">
        <v>1343.743440349718</v>
      </c>
      <c r="O64" s="28">
        <v>2324.5639473267538</v>
      </c>
      <c r="P64" s="8">
        <v>1846.212829970239</v>
      </c>
      <c r="Q64" s="8">
        <v>-25.194545785783944</v>
      </c>
      <c r="R64" s="8">
        <v>472.39419421534353</v>
      </c>
      <c r="S64" s="8"/>
      <c r="T64" s="8"/>
      <c r="U64" s="28">
        <v>4075.3045021243088</v>
      </c>
      <c r="V64" s="8">
        <v>457.40410002945742</v>
      </c>
      <c r="W64" s="8">
        <v>-7.9522324823619179</v>
      </c>
      <c r="X64" s="8">
        <v>118.18962309206212</v>
      </c>
      <c r="Y64" s="8">
        <v>607.35230459676416</v>
      </c>
      <c r="Z64" s="8">
        <v>1862.668752679893</v>
      </c>
      <c r="AA64" s="28">
        <v>3037.6625479158147</v>
      </c>
      <c r="AB64" s="8">
        <v>1931.1612730670288</v>
      </c>
      <c r="AC64" s="8">
        <v>-26.353804027461123</v>
      </c>
      <c r="AD64" s="8">
        <v>494.13012339703124</v>
      </c>
      <c r="AE64" s="8"/>
      <c r="AF64" s="8"/>
      <c r="AG64" s="28"/>
      <c r="AH64" s="8">
        <v>1360.1389641468788</v>
      </c>
      <c r="AI64" s="8">
        <v>-11.99929157374406</v>
      </c>
      <c r="AJ64" s="8">
        <v>85.324861058189839</v>
      </c>
      <c r="AK64" s="8">
        <v>3389.0008037612497</v>
      </c>
      <c r="AL64" s="8">
        <v>6993.8842929895281</v>
      </c>
      <c r="AM64" s="28">
        <v>11816.349630382101</v>
      </c>
      <c r="AN64" s="8">
        <v>5016.4934059080342</v>
      </c>
      <c r="AO64" s="8">
        <v>-39.076210605148674</v>
      </c>
      <c r="AP64" s="8">
        <v>287.33016073579341</v>
      </c>
      <c r="AQ64" s="8"/>
      <c r="AR64" s="8"/>
      <c r="AS64" s="28">
        <v>15647.632452789458</v>
      </c>
      <c r="AT64" s="8">
        <v>2699.6784975167425</v>
      </c>
      <c r="AU64" s="8">
        <v>3815.6455696807584</v>
      </c>
      <c r="AV64" s="8">
        <v>640.02215852835127</v>
      </c>
      <c r="AW64" s="8"/>
      <c r="AX64" s="8">
        <v>3600.2054053848187</v>
      </c>
      <c r="AY64" s="8">
        <v>4767.5206557158917</v>
      </c>
    </row>
    <row r="65" spans="2:51" x14ac:dyDescent="0.25">
      <c r="B65" s="19">
        <v>42979</v>
      </c>
      <c r="C65">
        <v>4</v>
      </c>
      <c r="D65">
        <v>1</v>
      </c>
      <c r="E65">
        <v>1</v>
      </c>
      <c r="F65">
        <v>0</v>
      </c>
      <c r="G65">
        <v>4</v>
      </c>
      <c r="I65" s="3">
        <f t="shared" si="0"/>
        <v>42979</v>
      </c>
      <c r="J65" s="8">
        <v>398.97602739034551</v>
      </c>
      <c r="K65" s="8">
        <v>-51.779552059159705</v>
      </c>
      <c r="L65" s="8">
        <v>107.18725809460931</v>
      </c>
      <c r="M65" s="8">
        <v>0</v>
      </c>
      <c r="N65" s="8">
        <v>1361.5676334149255</v>
      </c>
      <c r="O65" s="28">
        <v>1815.9513668407205</v>
      </c>
      <c r="P65" s="8">
        <v>1785.4101451921904</v>
      </c>
      <c r="Q65" s="8">
        <v>-166.23749642868623</v>
      </c>
      <c r="R65" s="8">
        <v>445.67685462661046</v>
      </c>
      <c r="S65" s="8"/>
      <c r="T65" s="8"/>
      <c r="U65" s="28">
        <v>3426.4171368050402</v>
      </c>
      <c r="V65" s="8">
        <v>417.33382006168057</v>
      </c>
      <c r="W65" s="8">
        <v>-54.162046785808194</v>
      </c>
      <c r="X65" s="8">
        <v>112.11918714804227</v>
      </c>
      <c r="Y65" s="8">
        <v>0</v>
      </c>
      <c r="Z65" s="8">
        <v>1887.3762723353236</v>
      </c>
      <c r="AA65" s="28">
        <v>2362.6672327592382</v>
      </c>
      <c r="AB65" s="8">
        <v>1867.5609187439788</v>
      </c>
      <c r="AC65" s="8">
        <v>-173.88646098828841</v>
      </c>
      <c r="AD65" s="8">
        <v>466.18345836709858</v>
      </c>
      <c r="AE65" s="8"/>
      <c r="AF65" s="8"/>
      <c r="AG65" s="28"/>
      <c r="AH65" s="8">
        <v>2399.7833898551462</v>
      </c>
      <c r="AI65" s="8">
        <v>83.996666623835267</v>
      </c>
      <c r="AJ65" s="8">
        <v>131.29850858981339</v>
      </c>
      <c r="AK65" s="8">
        <v>5076.4807040604983</v>
      </c>
      <c r="AL65" s="8">
        <v>9889.9473266453733</v>
      </c>
      <c r="AM65" s="28">
        <v>17581.506595774666</v>
      </c>
      <c r="AN65" s="8">
        <v>8189.6793795628682</v>
      </c>
      <c r="AO65" s="8">
        <v>243.14615707846545</v>
      </c>
      <c r="AP65" s="8">
        <v>435.81249292604434</v>
      </c>
      <c r="AQ65" s="8"/>
      <c r="AR65" s="8"/>
      <c r="AS65" s="28">
        <v>23835.066060273253</v>
      </c>
      <c r="AT65" s="8">
        <v>3886.1639996003269</v>
      </c>
      <c r="AU65" s="8">
        <v>5633.4334548635534</v>
      </c>
      <c r="AV65" s="8">
        <v>970.25475644571418</v>
      </c>
      <c r="AW65" s="8"/>
      <c r="AX65" s="8">
        <v>5138.3711176811039</v>
      </c>
      <c r="AY65" s="8">
        <v>6966.0364067754599</v>
      </c>
    </row>
    <row r="66" spans="2:51" x14ac:dyDescent="0.25">
      <c r="B66" s="19">
        <v>42980</v>
      </c>
      <c r="C66">
        <v>0</v>
      </c>
      <c r="D66">
        <v>6</v>
      </c>
      <c r="E66">
        <v>0</v>
      </c>
      <c r="F66">
        <v>12</v>
      </c>
      <c r="G66">
        <v>12</v>
      </c>
      <c r="I66" s="3">
        <f t="shared" si="0"/>
        <v>42980</v>
      </c>
      <c r="J66" s="8">
        <v>101.90395100644373</v>
      </c>
      <c r="K66" s="8">
        <v>225.16833832865368</v>
      </c>
      <c r="L66" s="8">
        <v>29.469562187895718</v>
      </c>
      <c r="M66" s="8">
        <v>2271.3992163624703</v>
      </c>
      <c r="N66" s="8">
        <v>2754.2676473699098</v>
      </c>
      <c r="O66" s="28">
        <v>5382.2087152553731</v>
      </c>
      <c r="P66" s="8">
        <v>532.71086622156201</v>
      </c>
      <c r="Q66" s="8">
        <v>839.25339991269777</v>
      </c>
      <c r="R66" s="8">
        <v>139.5382974043716</v>
      </c>
      <c r="S66" s="8"/>
      <c r="T66" s="8"/>
      <c r="U66" s="28">
        <v>6537.169427271012</v>
      </c>
      <c r="V66" s="8">
        <v>106.59278310796726</v>
      </c>
      <c r="W66" s="8">
        <v>235.52884469346895</v>
      </c>
      <c r="X66" s="8">
        <v>30.825523638259025</v>
      </c>
      <c r="Y66" s="8">
        <v>3148.5655804048879</v>
      </c>
      <c r="Z66" s="8">
        <v>3817.9075924924368</v>
      </c>
      <c r="AA66" s="28">
        <v>7339.4203243370193</v>
      </c>
      <c r="AB66" s="8">
        <v>557.2221023974007</v>
      </c>
      <c r="AC66" s="8">
        <v>877.86935389641042</v>
      </c>
      <c r="AD66" s="8">
        <v>145.95877121132125</v>
      </c>
      <c r="AE66" s="8"/>
      <c r="AF66" s="8"/>
      <c r="AG66" s="28"/>
      <c r="AH66" s="8">
        <v>2066.1616767478004</v>
      </c>
      <c r="AI66" s="8">
        <v>-147.52907618334629</v>
      </c>
      <c r="AJ66" s="8">
        <v>114.34781810274323</v>
      </c>
      <c r="AK66" s="8">
        <v>4772.2549734152535</v>
      </c>
      <c r="AL66" s="8">
        <v>12866.700142481995</v>
      </c>
      <c r="AM66" s="28">
        <v>19671.935534564447</v>
      </c>
      <c r="AN66" s="8">
        <v>7696.8806842630283</v>
      </c>
      <c r="AO66" s="8">
        <v>-443.77301949186545</v>
      </c>
      <c r="AP66" s="8">
        <v>417.3706024323767</v>
      </c>
      <c r="AQ66" s="8"/>
      <c r="AR66" s="8"/>
      <c r="AS66" s="28">
        <v>25309.43338310079</v>
      </c>
      <c r="AT66" s="8">
        <v>4318.2390602144851</v>
      </c>
      <c r="AU66" s="8">
        <v>5904.8581079317291</v>
      </c>
      <c r="AV66" s="8">
        <v>928.90199814318623</v>
      </c>
      <c r="AW66" s="8"/>
      <c r="AX66" s="8">
        <v>5791.2211020204268</v>
      </c>
      <c r="AY66" s="8">
        <v>7450.8440936510406</v>
      </c>
    </row>
    <row r="67" spans="2:51" x14ac:dyDescent="0.25">
      <c r="B67" s="19">
        <v>42981</v>
      </c>
      <c r="C67">
        <v>0</v>
      </c>
      <c r="D67">
        <v>0</v>
      </c>
      <c r="E67">
        <v>0</v>
      </c>
      <c r="F67">
        <v>0</v>
      </c>
      <c r="G67">
        <v>0</v>
      </c>
      <c r="I67" s="3">
        <f t="shared" si="0"/>
        <v>42981</v>
      </c>
      <c r="J67" s="8">
        <v>0</v>
      </c>
      <c r="K67" s="8">
        <v>15.163949874675573</v>
      </c>
      <c r="L67" s="8">
        <v>0</v>
      </c>
      <c r="M67" s="8">
        <v>736.42777792320283</v>
      </c>
      <c r="N67" s="8">
        <v>834.44959068753849</v>
      </c>
      <c r="O67" s="28">
        <v>1586.0413184854169</v>
      </c>
      <c r="P67" s="8">
        <v>0</v>
      </c>
      <c r="Q67" s="8">
        <v>32.365684345840243</v>
      </c>
      <c r="R67" s="8">
        <v>0</v>
      </c>
      <c r="S67" s="8"/>
      <c r="T67" s="8"/>
      <c r="U67" s="28">
        <v>1603.2430529565816</v>
      </c>
      <c r="V67" s="8">
        <v>0</v>
      </c>
      <c r="W67" s="8">
        <v>15.861677629645312</v>
      </c>
      <c r="X67" s="8">
        <v>0</v>
      </c>
      <c r="Y67" s="8">
        <v>1020.820618991106</v>
      </c>
      <c r="Z67" s="8">
        <v>1156.6963838392303</v>
      </c>
      <c r="AA67" s="28">
        <v>2193.3786804599813</v>
      </c>
      <c r="AB67" s="8">
        <v>0</v>
      </c>
      <c r="AC67" s="8">
        <v>33.854902950710219</v>
      </c>
      <c r="AD67" s="8">
        <v>0</v>
      </c>
      <c r="AE67" s="8"/>
      <c r="AF67" s="8"/>
      <c r="AG67" s="28"/>
      <c r="AH67" s="8">
        <v>1149.4532460324317</v>
      </c>
      <c r="AI67" s="8">
        <v>-77.344940023523151</v>
      </c>
      <c r="AJ67" s="8">
        <v>93.091455807962177</v>
      </c>
      <c r="AK67" s="8">
        <v>4381.5681274212066</v>
      </c>
      <c r="AL67" s="8">
        <v>12297.450667918905</v>
      </c>
      <c r="AM67" s="28">
        <v>17844.218557156983</v>
      </c>
      <c r="AN67" s="8">
        <v>5621.5234713590335</v>
      </c>
      <c r="AO67" s="8">
        <v>-226.99246784825675</v>
      </c>
      <c r="AP67" s="8">
        <v>381.96784026317931</v>
      </c>
      <c r="AQ67" s="8"/>
      <c r="AR67" s="8"/>
      <c r="AS67" s="28">
        <v>22455.51763911407</v>
      </c>
      <c r="AT67" s="8">
        <v>3894.5961063175</v>
      </c>
      <c r="AU67" s="8">
        <v>5200.6012004163576</v>
      </c>
      <c r="AV67" s="8">
        <v>756.86576620083417</v>
      </c>
      <c r="AW67" s="8"/>
      <c r="AX67" s="8">
        <v>5286.3497475577551</v>
      </c>
      <c r="AY67" s="8">
        <v>6652.447100587543</v>
      </c>
    </row>
    <row r="68" spans="2:51" x14ac:dyDescent="0.25">
      <c r="B68" s="19">
        <v>42982</v>
      </c>
      <c r="C68">
        <v>0</v>
      </c>
      <c r="D68">
        <v>0</v>
      </c>
      <c r="E68">
        <v>0</v>
      </c>
      <c r="F68">
        <v>0</v>
      </c>
      <c r="G68">
        <v>0</v>
      </c>
      <c r="I68" s="3">
        <f t="shared" ref="I68:I131" si="1">B68</f>
        <v>42982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28">
        <v>0</v>
      </c>
      <c r="P68" s="8">
        <v>0</v>
      </c>
      <c r="Q68" s="8">
        <v>0</v>
      </c>
      <c r="R68" s="8">
        <v>0</v>
      </c>
      <c r="S68" s="8"/>
      <c r="T68" s="8"/>
      <c r="U68" s="2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28">
        <v>0</v>
      </c>
      <c r="AB68" s="8">
        <v>0</v>
      </c>
      <c r="AC68" s="8">
        <v>0</v>
      </c>
      <c r="AD68" s="8">
        <v>0</v>
      </c>
      <c r="AE68" s="8"/>
      <c r="AF68" s="8"/>
      <c r="AG68" s="28"/>
      <c r="AH68" s="8">
        <v>1809.3585234186983</v>
      </c>
      <c r="AI68" s="8">
        <v>0</v>
      </c>
      <c r="AJ68" s="8">
        <v>117.67436119660344</v>
      </c>
      <c r="AK68" s="8">
        <v>1420.4678581292735</v>
      </c>
      <c r="AL68" s="8">
        <v>14195.430156181012</v>
      </c>
      <c r="AM68" s="28">
        <v>17542.930898925588</v>
      </c>
      <c r="AN68" s="8">
        <v>6424.3650480054048</v>
      </c>
      <c r="AO68" s="8">
        <v>0</v>
      </c>
      <c r="AP68" s="8">
        <v>431.0490389489334</v>
      </c>
      <c r="AQ68" s="8"/>
      <c r="AR68" s="8"/>
      <c r="AS68" s="28">
        <v>22471.312101264622</v>
      </c>
      <c r="AT68" s="8">
        <v>3821.0238590516196</v>
      </c>
      <c r="AU68" s="8">
        <v>5194.499530018762</v>
      </c>
      <c r="AV68" s="8">
        <v>216.30270243745321</v>
      </c>
      <c r="AW68" s="8"/>
      <c r="AX68" s="8">
        <v>5113.939786345798</v>
      </c>
      <c r="AY68" s="8">
        <v>6550.6121906396484</v>
      </c>
    </row>
    <row r="69" spans="2:51" x14ac:dyDescent="0.25">
      <c r="B69" s="19">
        <v>42983</v>
      </c>
      <c r="C69">
        <v>0</v>
      </c>
      <c r="D69">
        <v>0</v>
      </c>
      <c r="E69">
        <v>0</v>
      </c>
      <c r="F69">
        <v>0</v>
      </c>
      <c r="G69">
        <v>0</v>
      </c>
      <c r="I69" s="3">
        <f t="shared" si="1"/>
        <v>42983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28">
        <v>0</v>
      </c>
      <c r="P69" s="8">
        <v>0</v>
      </c>
      <c r="Q69" s="8">
        <v>0</v>
      </c>
      <c r="R69" s="8">
        <v>0</v>
      </c>
      <c r="S69" s="8"/>
      <c r="T69" s="8"/>
      <c r="U69" s="2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28">
        <v>0</v>
      </c>
      <c r="AB69" s="8">
        <v>0</v>
      </c>
      <c r="AC69" s="8">
        <v>0</v>
      </c>
      <c r="AD69" s="8">
        <v>0</v>
      </c>
      <c r="AE69" s="8"/>
      <c r="AF69" s="8"/>
      <c r="AG69" s="28"/>
      <c r="AH69" s="8">
        <v>2197.1580181120808</v>
      </c>
      <c r="AI69" s="8">
        <v>0</v>
      </c>
      <c r="AJ69" s="8">
        <v>130.96234220739325</v>
      </c>
      <c r="AK69" s="8">
        <v>0</v>
      </c>
      <c r="AL69" s="8">
        <v>14696.270206503053</v>
      </c>
      <c r="AM69" s="28">
        <v>17024.390566822527</v>
      </c>
      <c r="AN69" s="8">
        <v>7126.325649498518</v>
      </c>
      <c r="AO69" s="8">
        <v>0</v>
      </c>
      <c r="AP69" s="8">
        <v>454.54763908065433</v>
      </c>
      <c r="AQ69" s="8"/>
      <c r="AR69" s="8"/>
      <c r="AS69" s="28">
        <v>22277.143495082226</v>
      </c>
      <c r="AT69" s="8">
        <v>3697.459636099667</v>
      </c>
      <c r="AU69" s="8">
        <v>5144.9125461218182</v>
      </c>
      <c r="AV69" s="8">
        <v>638.82218093867255</v>
      </c>
      <c r="AW69" s="8"/>
      <c r="AX69" s="8">
        <v>4907.1103369809243</v>
      </c>
      <c r="AY69" s="8">
        <v>6421.1638410224996</v>
      </c>
    </row>
    <row r="70" spans="2:51" x14ac:dyDescent="0.25">
      <c r="B70" s="19">
        <v>42984</v>
      </c>
      <c r="C70">
        <v>0</v>
      </c>
      <c r="D70">
        <v>0</v>
      </c>
      <c r="E70">
        <v>0</v>
      </c>
      <c r="F70">
        <v>0</v>
      </c>
      <c r="G70">
        <v>0</v>
      </c>
      <c r="I70" s="3">
        <f t="shared" si="1"/>
        <v>42984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28">
        <v>0</v>
      </c>
      <c r="P70" s="8">
        <v>0</v>
      </c>
      <c r="Q70" s="8">
        <v>0</v>
      </c>
      <c r="R70" s="8">
        <v>0</v>
      </c>
      <c r="S70" s="8"/>
      <c r="T70" s="8"/>
      <c r="U70" s="2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28">
        <v>0</v>
      </c>
      <c r="AB70" s="8">
        <v>0</v>
      </c>
      <c r="AC70" s="8">
        <v>0</v>
      </c>
      <c r="AD70" s="8">
        <v>0</v>
      </c>
      <c r="AE70" s="8"/>
      <c r="AF70" s="8"/>
      <c r="AG70" s="28"/>
      <c r="AH70" s="8">
        <v>2256.5088787792092</v>
      </c>
      <c r="AI70" s="8">
        <v>0</v>
      </c>
      <c r="AJ70" s="8">
        <v>132.62550076368348</v>
      </c>
      <c r="AK70" s="8">
        <v>0</v>
      </c>
      <c r="AL70" s="8">
        <v>15193.708404020836</v>
      </c>
      <c r="AM70" s="28">
        <v>17582.842783563727</v>
      </c>
      <c r="AN70" s="8">
        <v>7270.4079723555769</v>
      </c>
      <c r="AO70" s="8">
        <v>0</v>
      </c>
      <c r="AP70" s="8">
        <v>454.143621491967</v>
      </c>
      <c r="AQ70" s="8"/>
      <c r="AR70" s="8"/>
      <c r="AS70" s="28">
        <v>22918.259997868379</v>
      </c>
      <c r="AT70" s="8">
        <v>3795.8551977380389</v>
      </c>
      <c r="AU70" s="8">
        <v>5257.6709559195879</v>
      </c>
      <c r="AV70" s="8">
        <v>586.0109020868872</v>
      </c>
      <c r="AW70" s="8"/>
      <c r="AX70" s="8">
        <v>5039.0669133415277</v>
      </c>
      <c r="AY70" s="8">
        <v>6568.144132789098</v>
      </c>
    </row>
    <row r="71" spans="2:51" x14ac:dyDescent="0.25">
      <c r="B71" s="19">
        <v>42985</v>
      </c>
      <c r="C71">
        <v>0</v>
      </c>
      <c r="D71">
        <v>0</v>
      </c>
      <c r="E71">
        <v>0</v>
      </c>
      <c r="F71">
        <v>0</v>
      </c>
      <c r="G71">
        <v>0</v>
      </c>
      <c r="I71" s="3">
        <f t="shared" si="1"/>
        <v>42985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28">
        <v>0</v>
      </c>
      <c r="P71" s="8">
        <v>0</v>
      </c>
      <c r="Q71" s="8">
        <v>0</v>
      </c>
      <c r="R71" s="8">
        <v>0</v>
      </c>
      <c r="S71" s="8"/>
      <c r="T71" s="8"/>
      <c r="U71" s="2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28">
        <v>0</v>
      </c>
      <c r="AB71" s="8">
        <v>0</v>
      </c>
      <c r="AC71" s="8">
        <v>0</v>
      </c>
      <c r="AD71" s="8">
        <v>0</v>
      </c>
      <c r="AE71" s="8"/>
      <c r="AF71" s="8"/>
      <c r="AG71" s="28"/>
      <c r="AH71" s="8">
        <v>2485.8481935047785</v>
      </c>
      <c r="AI71" s="8">
        <v>-2.3318223893261139</v>
      </c>
      <c r="AJ71" s="8">
        <v>147.64499792385794</v>
      </c>
      <c r="AK71" s="8">
        <v>6566.9681646739691</v>
      </c>
      <c r="AL71" s="8">
        <v>12104.183477869323</v>
      </c>
      <c r="AM71" s="28">
        <v>21302.313011582602</v>
      </c>
      <c r="AN71" s="8">
        <v>7833.065240817924</v>
      </c>
      <c r="AO71" s="8">
        <v>-7.6404872676485382</v>
      </c>
      <c r="AP71" s="8">
        <v>494.28628450414135</v>
      </c>
      <c r="AQ71" s="8"/>
      <c r="AR71" s="8"/>
      <c r="AS71" s="28">
        <v>26990.862680597707</v>
      </c>
      <c r="AT71" s="8">
        <v>4865.0141419995862</v>
      </c>
      <c r="AU71" s="8">
        <v>6520.1668983494637</v>
      </c>
      <c r="AV71" s="8">
        <v>1022.9046266112614</v>
      </c>
      <c r="AW71" s="8"/>
      <c r="AX71" s="8">
        <v>6483.3589650751637</v>
      </c>
      <c r="AY71" s="8">
        <v>8214.6690568399117</v>
      </c>
    </row>
    <row r="72" spans="2:51" x14ac:dyDescent="0.25">
      <c r="B72" s="19">
        <v>42986</v>
      </c>
      <c r="C72">
        <v>0</v>
      </c>
      <c r="D72">
        <v>0</v>
      </c>
      <c r="E72">
        <v>0</v>
      </c>
      <c r="F72">
        <v>6</v>
      </c>
      <c r="G72">
        <v>6</v>
      </c>
      <c r="I72" s="3">
        <f t="shared" si="1"/>
        <v>42986</v>
      </c>
      <c r="J72" s="8">
        <v>0</v>
      </c>
      <c r="K72" s="8">
        <v>0</v>
      </c>
      <c r="L72" s="8">
        <v>0</v>
      </c>
      <c r="M72" s="8">
        <v>1042.9338436300179</v>
      </c>
      <c r="N72" s="8">
        <v>998.97720826536522</v>
      </c>
      <c r="O72" s="28">
        <v>2041.911051895383</v>
      </c>
      <c r="P72" s="8">
        <v>0</v>
      </c>
      <c r="Q72" s="8">
        <v>0</v>
      </c>
      <c r="R72" s="8">
        <v>0</v>
      </c>
      <c r="S72" s="8"/>
      <c r="T72" s="8"/>
      <c r="U72" s="28">
        <v>2041.911051895383</v>
      </c>
      <c r="V72" s="8">
        <v>0</v>
      </c>
      <c r="W72" s="8">
        <v>0</v>
      </c>
      <c r="X72" s="8">
        <v>0</v>
      </c>
      <c r="Y72" s="8">
        <v>1445.692848283886</v>
      </c>
      <c r="Z72" s="8">
        <v>1384.7610895060554</v>
      </c>
      <c r="AA72" s="28">
        <v>2830.4539377899414</v>
      </c>
      <c r="AB72" s="8">
        <v>0</v>
      </c>
      <c r="AC72" s="8">
        <v>0</v>
      </c>
      <c r="AD72" s="8">
        <v>0</v>
      </c>
      <c r="AE72" s="8"/>
      <c r="AF72" s="8"/>
      <c r="AG72" s="28"/>
      <c r="AH72" s="8">
        <v>2365.3232006532853</v>
      </c>
      <c r="AI72" s="8">
        <v>-21.726607068659579</v>
      </c>
      <c r="AJ72" s="8">
        <v>91.305084706030343</v>
      </c>
      <c r="AK72" s="8">
        <v>6167.967298104254</v>
      </c>
      <c r="AL72" s="8">
        <v>9273.0415015050021</v>
      </c>
      <c r="AM72" s="28">
        <v>17875.91047789991</v>
      </c>
      <c r="AN72" s="8">
        <v>7533.2856902870199</v>
      </c>
      <c r="AO72" s="8">
        <v>-67.36004200728992</v>
      </c>
      <c r="AP72" s="8">
        <v>389.4681920284338</v>
      </c>
      <c r="AQ72" s="8"/>
      <c r="AR72" s="8"/>
      <c r="AS72" s="28">
        <v>23296.402639917418</v>
      </c>
      <c r="AT72" s="8">
        <v>4262.3232386895288</v>
      </c>
      <c r="AU72" s="8">
        <v>5902.4433582930596</v>
      </c>
      <c r="AV72" s="8">
        <v>928.81817141178772</v>
      </c>
      <c r="AW72" s="8"/>
      <c r="AX72" s="8">
        <v>5657.7256662553209</v>
      </c>
      <c r="AY72" s="8">
        <v>7373.3114355338621</v>
      </c>
    </row>
    <row r="73" spans="2:51" x14ac:dyDescent="0.25">
      <c r="B73" s="19">
        <v>42987</v>
      </c>
      <c r="C73">
        <v>2</v>
      </c>
      <c r="D73">
        <v>0</v>
      </c>
      <c r="E73">
        <v>1</v>
      </c>
      <c r="F73">
        <v>0</v>
      </c>
      <c r="G73">
        <v>3</v>
      </c>
      <c r="I73" s="3">
        <f t="shared" si="1"/>
        <v>42987</v>
      </c>
      <c r="J73" s="8">
        <v>140.99201342132883</v>
      </c>
      <c r="K73" s="8">
        <v>0</v>
      </c>
      <c r="L73" s="8">
        <v>74.18485639276409</v>
      </c>
      <c r="M73" s="8">
        <v>577.56311036276088</v>
      </c>
      <c r="N73" s="8">
        <v>1161.7939797711604</v>
      </c>
      <c r="O73" s="28">
        <v>1954.5339599480142</v>
      </c>
      <c r="P73" s="8">
        <v>600.22625060792882</v>
      </c>
      <c r="Q73" s="8">
        <v>0</v>
      </c>
      <c r="R73" s="8">
        <v>293.70686560255314</v>
      </c>
      <c r="S73" s="8"/>
      <c r="T73" s="8"/>
      <c r="U73" s="28">
        <v>2633.2902063444035</v>
      </c>
      <c r="V73" s="8">
        <v>147.47937600206481</v>
      </c>
      <c r="W73" s="8">
        <v>0</v>
      </c>
      <c r="X73" s="8">
        <v>77.598270030467944</v>
      </c>
      <c r="Y73" s="8">
        <v>800.60577493374592</v>
      </c>
      <c r="Z73" s="8">
        <v>1610.4542565120562</v>
      </c>
      <c r="AA73" s="28">
        <v>2636.1376774783348</v>
      </c>
      <c r="AB73" s="8">
        <v>627.84402287516502</v>
      </c>
      <c r="AC73" s="8">
        <v>0</v>
      </c>
      <c r="AD73" s="8">
        <v>307.22098518549268</v>
      </c>
      <c r="AE73" s="8"/>
      <c r="AF73" s="8"/>
      <c r="AG73" s="28"/>
      <c r="AH73" s="8">
        <v>1301.7219263039681</v>
      </c>
      <c r="AI73" s="8">
        <v>-152.87273652344706</v>
      </c>
      <c r="AJ73" s="8">
        <v>77.402904171439644</v>
      </c>
      <c r="AK73" s="8">
        <v>10850.699075845652</v>
      </c>
      <c r="AL73" s="8">
        <v>6493.2945163801778</v>
      </c>
      <c r="AM73" s="28">
        <v>18570.24568617779</v>
      </c>
      <c r="AN73" s="8">
        <v>5273.5600496649313</v>
      </c>
      <c r="AO73" s="8">
        <v>-538.59482555889315</v>
      </c>
      <c r="AP73" s="8">
        <v>358.64339974806529</v>
      </c>
      <c r="AQ73" s="8"/>
      <c r="AR73" s="8"/>
      <c r="AS73" s="28">
        <v>22437.602216079933</v>
      </c>
      <c r="AT73" s="8">
        <v>3948.4969505759163</v>
      </c>
      <c r="AU73" s="8">
        <v>5015.2980629600115</v>
      </c>
      <c r="AV73" s="8">
        <v>41.944737045942652</v>
      </c>
      <c r="AW73" s="8"/>
      <c r="AX73" s="8">
        <v>5358.2586902897383</v>
      </c>
      <c r="AY73" s="8">
        <v>6474.1457434277027</v>
      </c>
    </row>
    <row r="74" spans="2:51" x14ac:dyDescent="0.25">
      <c r="B74" s="19">
        <v>42988</v>
      </c>
      <c r="C74">
        <v>2</v>
      </c>
      <c r="D74">
        <v>0</v>
      </c>
      <c r="E74">
        <v>1</v>
      </c>
      <c r="F74">
        <v>0</v>
      </c>
      <c r="G74">
        <v>3</v>
      </c>
      <c r="I74" s="3">
        <f t="shared" si="1"/>
        <v>42988</v>
      </c>
      <c r="J74" s="8">
        <v>224.40072808096906</v>
      </c>
      <c r="K74" s="8">
        <v>0</v>
      </c>
      <c r="L74" s="8">
        <v>119.47239490516974</v>
      </c>
      <c r="M74" s="8">
        <v>0</v>
      </c>
      <c r="N74" s="8">
        <v>954.30693164587819</v>
      </c>
      <c r="O74" s="28">
        <v>1298.1800546320169</v>
      </c>
      <c r="P74" s="8">
        <v>909.2178901811418</v>
      </c>
      <c r="Q74" s="8">
        <v>0</v>
      </c>
      <c r="R74" s="8">
        <v>464.0778891843579</v>
      </c>
      <c r="S74" s="8"/>
      <c r="T74" s="8"/>
      <c r="U74" s="28">
        <v>2327.6027110113778</v>
      </c>
      <c r="V74" s="8">
        <v>234.72591495586019</v>
      </c>
      <c r="W74" s="8">
        <v>0</v>
      </c>
      <c r="X74" s="8">
        <v>124.96959098976346</v>
      </c>
      <c r="Y74" s="8">
        <v>0</v>
      </c>
      <c r="Z74" s="8">
        <v>1322.8400963058718</v>
      </c>
      <c r="AA74" s="28">
        <v>1682.5356022514954</v>
      </c>
      <c r="AB74" s="8">
        <v>951.05306917720691</v>
      </c>
      <c r="AC74" s="8">
        <v>0</v>
      </c>
      <c r="AD74" s="8">
        <v>485.43116629406785</v>
      </c>
      <c r="AE74" s="8"/>
      <c r="AF74" s="8"/>
      <c r="AG74" s="28"/>
      <c r="AH74" s="8">
        <v>532.10277141427798</v>
      </c>
      <c r="AI74" s="8">
        <v>-40.984724405999359</v>
      </c>
      <c r="AJ74" s="8">
        <v>121.41396023605751</v>
      </c>
      <c r="AK74" s="8">
        <v>4704.2287339810082</v>
      </c>
      <c r="AL74" s="8">
        <v>7754.0568341048611</v>
      </c>
      <c r="AM74" s="28">
        <v>13070.817575330206</v>
      </c>
      <c r="AN74" s="8">
        <v>1931.4914297283949</v>
      </c>
      <c r="AO74" s="8">
        <v>-137.01219703039544</v>
      </c>
      <c r="AP74" s="8">
        <v>455.47145354097069</v>
      </c>
      <c r="AQ74" s="8"/>
      <c r="AR74" s="8"/>
      <c r="AS74" s="28">
        <v>14708.236254324838</v>
      </c>
      <c r="AT74" s="8">
        <v>2810.7549498292228</v>
      </c>
      <c r="AU74" s="8">
        <v>3270.3695376846904</v>
      </c>
      <c r="AV74" s="8">
        <v>49.490942270097179</v>
      </c>
      <c r="AW74" s="8"/>
      <c r="AX74" s="8">
        <v>3837.7227482927015</v>
      </c>
      <c r="AY74" s="8">
        <v>4318.4852466323146</v>
      </c>
    </row>
    <row r="75" spans="2:51" x14ac:dyDescent="0.25">
      <c r="B75" s="19">
        <v>42989</v>
      </c>
      <c r="C75">
        <v>2</v>
      </c>
      <c r="D75">
        <v>0</v>
      </c>
      <c r="E75">
        <v>1</v>
      </c>
      <c r="F75">
        <v>0</v>
      </c>
      <c r="G75">
        <v>3</v>
      </c>
      <c r="I75" s="3">
        <f t="shared" si="1"/>
        <v>42989</v>
      </c>
      <c r="J75" s="8">
        <v>165.66255086866732</v>
      </c>
      <c r="K75" s="8">
        <v>0</v>
      </c>
      <c r="L75" s="8">
        <v>103.78027061124702</v>
      </c>
      <c r="M75" s="8">
        <v>0</v>
      </c>
      <c r="N75" s="8">
        <v>906.42163332595248</v>
      </c>
      <c r="O75" s="28">
        <v>1175.8644548058669</v>
      </c>
      <c r="P75" s="8">
        <v>770.53254122972055</v>
      </c>
      <c r="Q75" s="8">
        <v>0</v>
      </c>
      <c r="R75" s="8">
        <v>431.07329104558994</v>
      </c>
      <c r="S75" s="8"/>
      <c r="T75" s="8"/>
      <c r="U75" s="28">
        <v>2108.027465601263</v>
      </c>
      <c r="V75" s="8">
        <v>173.28506087796177</v>
      </c>
      <c r="W75" s="8">
        <v>0</v>
      </c>
      <c r="X75" s="8">
        <v>108.55543643691789</v>
      </c>
      <c r="Y75" s="8">
        <v>0</v>
      </c>
      <c r="Z75" s="8">
        <v>1256.462507984349</v>
      </c>
      <c r="AA75" s="28">
        <v>1538.3030052992287</v>
      </c>
      <c r="AB75" s="8">
        <v>805.98649251329664</v>
      </c>
      <c r="AC75" s="8">
        <v>0</v>
      </c>
      <c r="AD75" s="8">
        <v>450.90795167652209</v>
      </c>
      <c r="AE75" s="8"/>
      <c r="AF75" s="8"/>
      <c r="AG75" s="28"/>
      <c r="AH75" s="8">
        <v>0</v>
      </c>
      <c r="AI75" s="8">
        <v>0</v>
      </c>
      <c r="AJ75" s="8">
        <v>141.71558026129614</v>
      </c>
      <c r="AK75" s="8">
        <v>3800.9511756674287</v>
      </c>
      <c r="AL75" s="8">
        <v>9372.0532662163841</v>
      </c>
      <c r="AM75" s="28">
        <v>13314.720022145109</v>
      </c>
      <c r="AN75" s="8">
        <v>0</v>
      </c>
      <c r="AO75" s="8">
        <v>0</v>
      </c>
      <c r="AP75" s="8">
        <v>496.29250091930345</v>
      </c>
      <c r="AQ75" s="8"/>
      <c r="AR75" s="8"/>
      <c r="AS75" s="28">
        <v>13669.296942803117</v>
      </c>
      <c r="AT75" s="8">
        <v>2785.7445883796559</v>
      </c>
      <c r="AU75" s="8">
        <v>2883.7164999468</v>
      </c>
      <c r="AV75" s="8">
        <v>51.559386438081816</v>
      </c>
      <c r="AW75" s="8"/>
      <c r="AX75" s="8">
        <v>3848.2203808003796</v>
      </c>
      <c r="AY75" s="8">
        <v>3950.7002024089566</v>
      </c>
    </row>
    <row r="76" spans="2:51" x14ac:dyDescent="0.25">
      <c r="B76" s="19">
        <v>42990</v>
      </c>
      <c r="C76">
        <v>5</v>
      </c>
      <c r="D76">
        <v>1</v>
      </c>
      <c r="E76">
        <v>1</v>
      </c>
      <c r="F76">
        <v>0</v>
      </c>
      <c r="G76">
        <v>6</v>
      </c>
      <c r="I76" s="3">
        <f t="shared" si="1"/>
        <v>42990</v>
      </c>
      <c r="J76" s="8">
        <v>268.55568151311672</v>
      </c>
      <c r="K76" s="8">
        <v>5.8573110028457727</v>
      </c>
      <c r="L76" s="8">
        <v>96.814995567460571</v>
      </c>
      <c r="M76" s="8">
        <v>0</v>
      </c>
      <c r="N76" s="8">
        <v>1314.6284070463112</v>
      </c>
      <c r="O76" s="28">
        <v>1685.8563951297342</v>
      </c>
      <c r="P76" s="8">
        <v>1144.6481049551473</v>
      </c>
      <c r="Q76" s="8">
        <v>22.73393903006038</v>
      </c>
      <c r="R76" s="8">
        <v>383.68538543468111</v>
      </c>
      <c r="S76" s="8"/>
      <c r="T76" s="8"/>
      <c r="U76" s="28">
        <v>2865.6958364662</v>
      </c>
      <c r="V76" s="8">
        <v>280.91253802445658</v>
      </c>
      <c r="W76" s="8">
        <v>6.1268191778233394</v>
      </c>
      <c r="X76" s="8">
        <v>101.26967327761984</v>
      </c>
      <c r="Y76" s="8">
        <v>0</v>
      </c>
      <c r="Z76" s="8">
        <v>1822.3101089544391</v>
      </c>
      <c r="AA76" s="28">
        <v>2210.6191394343386</v>
      </c>
      <c r="AB76" s="8">
        <v>1197.3159625451081</v>
      </c>
      <c r="AC76" s="8">
        <v>23.779979169480338</v>
      </c>
      <c r="AD76" s="8">
        <v>401.33962096081677</v>
      </c>
      <c r="AE76" s="8"/>
      <c r="AF76" s="8"/>
      <c r="AG76" s="28"/>
      <c r="AH76" s="8">
        <v>0</v>
      </c>
      <c r="AI76" s="8">
        <v>0</v>
      </c>
      <c r="AJ76" s="8">
        <v>162.45907820941312</v>
      </c>
      <c r="AK76" s="8">
        <v>5754.492414913625</v>
      </c>
      <c r="AL76" s="8">
        <v>10247.577731324722</v>
      </c>
      <c r="AM76" s="28">
        <v>16164.52922444776</v>
      </c>
      <c r="AN76" s="8">
        <v>0</v>
      </c>
      <c r="AO76" s="8">
        <v>0</v>
      </c>
      <c r="AP76" s="8">
        <v>507.25260983100947</v>
      </c>
      <c r="AQ76" s="8"/>
      <c r="AR76" s="8"/>
      <c r="AS76" s="28">
        <v>16509.322756069356</v>
      </c>
      <c r="AT76" s="8">
        <v>3440.6554297092002</v>
      </c>
      <c r="AU76" s="8">
        <v>3537.5953343630363</v>
      </c>
      <c r="AV76" s="8">
        <v>54.864066993769157</v>
      </c>
      <c r="AW76" s="8"/>
      <c r="AX76" s="8">
        <v>4753.8263996178421</v>
      </c>
      <c r="AY76" s="8">
        <v>4855.2267293324367</v>
      </c>
    </row>
    <row r="77" spans="2:51" x14ac:dyDescent="0.25">
      <c r="B77" s="19">
        <v>42991</v>
      </c>
      <c r="C77">
        <v>0</v>
      </c>
      <c r="D77">
        <v>0</v>
      </c>
      <c r="E77">
        <v>1</v>
      </c>
      <c r="F77">
        <v>0</v>
      </c>
      <c r="G77">
        <v>0</v>
      </c>
      <c r="I77" s="3">
        <f t="shared" si="1"/>
        <v>42991</v>
      </c>
      <c r="J77" s="8">
        <v>11.730221362219767</v>
      </c>
      <c r="K77" s="8">
        <v>3.3618781454209565</v>
      </c>
      <c r="L77" s="8">
        <v>-1.4430457579747336</v>
      </c>
      <c r="M77" s="8">
        <v>0</v>
      </c>
      <c r="N77" s="8">
        <v>372.9644411889135</v>
      </c>
      <c r="O77" s="28">
        <v>386.61349493857949</v>
      </c>
      <c r="P77" s="8">
        <v>54.293610041067289</v>
      </c>
      <c r="Q77" s="8">
        <v>10.873106217769404</v>
      </c>
      <c r="R77" s="8">
        <v>8.2660172372821474</v>
      </c>
      <c r="S77" s="8"/>
      <c r="T77" s="8"/>
      <c r="U77" s="28">
        <v>446.39717468503233</v>
      </c>
      <c r="V77" s="8">
        <v>12.269955473978341</v>
      </c>
      <c r="W77" s="8">
        <v>3.5165657901489156</v>
      </c>
      <c r="X77" s="8">
        <v>-1.5094435689244972</v>
      </c>
      <c r="Y77" s="8">
        <v>0</v>
      </c>
      <c r="Z77" s="8">
        <v>516.9954245748761</v>
      </c>
      <c r="AA77" s="28">
        <v>531.2725022700788</v>
      </c>
      <c r="AB77" s="8">
        <v>56.791782282220716</v>
      </c>
      <c r="AC77" s="8">
        <v>11.373402516133027</v>
      </c>
      <c r="AD77" s="8">
        <v>8.6463554537215046</v>
      </c>
      <c r="AE77" s="8"/>
      <c r="AF77" s="8"/>
      <c r="AG77" s="28"/>
      <c r="AH77" s="8">
        <v>1825.7176393166865</v>
      </c>
      <c r="AI77" s="8">
        <v>0</v>
      </c>
      <c r="AJ77" s="8">
        <v>164.25446654008559</v>
      </c>
      <c r="AK77" s="8">
        <v>10310.74659277665</v>
      </c>
      <c r="AL77" s="8">
        <v>10447.832866382038</v>
      </c>
      <c r="AM77" s="28">
        <v>22748.551565015459</v>
      </c>
      <c r="AN77" s="8">
        <v>5437.4362530364751</v>
      </c>
      <c r="AO77" s="8">
        <v>0</v>
      </c>
      <c r="AP77" s="8">
        <v>500.1740789780884</v>
      </c>
      <c r="AQ77" s="8"/>
      <c r="AR77" s="8"/>
      <c r="AS77" s="28">
        <v>26696.189791173252</v>
      </c>
      <c r="AT77" s="8">
        <v>5113.4774198108116</v>
      </c>
      <c r="AU77" s="8">
        <v>6256.8827007538112</v>
      </c>
      <c r="AV77" s="8">
        <v>644.57880437376036</v>
      </c>
      <c r="AW77" s="8"/>
      <c r="AX77" s="8">
        <v>6892.1286676527325</v>
      </c>
      <c r="AY77" s="8">
        <v>8088.144621031759</v>
      </c>
    </row>
    <row r="78" spans="2:51" x14ac:dyDescent="0.25">
      <c r="B78" s="19">
        <v>42992</v>
      </c>
      <c r="C78">
        <v>0</v>
      </c>
      <c r="D78">
        <v>0</v>
      </c>
      <c r="E78">
        <v>1</v>
      </c>
      <c r="F78">
        <v>0</v>
      </c>
      <c r="G78">
        <v>0</v>
      </c>
      <c r="I78" s="3">
        <f t="shared" si="1"/>
        <v>42992</v>
      </c>
      <c r="J78" s="8">
        <v>0</v>
      </c>
      <c r="K78" s="8">
        <v>0</v>
      </c>
      <c r="L78" s="8">
        <v>55.781777743854256</v>
      </c>
      <c r="M78" s="8">
        <v>0</v>
      </c>
      <c r="N78" s="8">
        <v>0</v>
      </c>
      <c r="O78" s="28">
        <v>55.781777743854256</v>
      </c>
      <c r="P78" s="8">
        <v>0</v>
      </c>
      <c r="Q78" s="8">
        <v>0</v>
      </c>
      <c r="R78" s="8">
        <v>244.41690950537358</v>
      </c>
      <c r="S78" s="8"/>
      <c r="T78" s="8"/>
      <c r="U78" s="28">
        <v>244.41690950537358</v>
      </c>
      <c r="V78" s="8">
        <v>0</v>
      </c>
      <c r="W78" s="8">
        <v>0</v>
      </c>
      <c r="X78" s="8">
        <v>58.348423959062281</v>
      </c>
      <c r="Y78" s="8">
        <v>0</v>
      </c>
      <c r="Z78" s="8">
        <v>0</v>
      </c>
      <c r="AA78" s="28">
        <v>58.348423959062281</v>
      </c>
      <c r="AB78" s="8">
        <v>0</v>
      </c>
      <c r="AC78" s="8">
        <v>0</v>
      </c>
      <c r="AD78" s="8">
        <v>255.66308632310549</v>
      </c>
      <c r="AE78" s="8"/>
      <c r="AF78" s="8"/>
      <c r="AG78" s="28"/>
      <c r="AH78" s="8">
        <v>535.43179979756144</v>
      </c>
      <c r="AI78" s="8">
        <v>0</v>
      </c>
      <c r="AJ78" s="8">
        <v>109.66893426043964</v>
      </c>
      <c r="AK78" s="8">
        <v>12883.600379498084</v>
      </c>
      <c r="AL78" s="8">
        <v>5907.5485584730459</v>
      </c>
      <c r="AM78" s="28">
        <v>19436.249672029131</v>
      </c>
      <c r="AN78" s="8">
        <v>2178.5911834678686</v>
      </c>
      <c r="AO78" s="8">
        <v>0</v>
      </c>
      <c r="AP78" s="8">
        <v>375.46691851327711</v>
      </c>
      <c r="AQ78" s="8"/>
      <c r="AR78" s="8"/>
      <c r="AS78" s="28">
        <v>21345.207039952274</v>
      </c>
      <c r="AT78" s="8">
        <v>4323.6967026006578</v>
      </c>
      <c r="AU78" s="8">
        <v>4880.4450706350699</v>
      </c>
      <c r="AV78" s="8">
        <v>259.96027615352995</v>
      </c>
      <c r="AW78" s="8"/>
      <c r="AX78" s="8">
        <v>5929.4166874459261</v>
      </c>
      <c r="AY78" s="8">
        <v>6511.7823116782401</v>
      </c>
    </row>
    <row r="79" spans="2:51" x14ac:dyDescent="0.25">
      <c r="B79" s="19">
        <v>42993</v>
      </c>
      <c r="C79">
        <v>2</v>
      </c>
      <c r="D79">
        <v>1</v>
      </c>
      <c r="E79">
        <v>1</v>
      </c>
      <c r="F79">
        <v>0</v>
      </c>
      <c r="G79">
        <v>3</v>
      </c>
      <c r="I79" s="3">
        <f t="shared" si="1"/>
        <v>42993</v>
      </c>
      <c r="J79" s="8">
        <v>86.131685002764883</v>
      </c>
      <c r="K79" s="8">
        <v>-8.3253590843211036</v>
      </c>
      <c r="L79" s="8">
        <v>91.201372985740974</v>
      </c>
      <c r="M79" s="8">
        <v>0</v>
      </c>
      <c r="N79" s="8">
        <v>531.2951927609173</v>
      </c>
      <c r="O79" s="28">
        <v>700.30289166510204</v>
      </c>
      <c r="P79" s="8">
        <v>402.98671593409313</v>
      </c>
      <c r="Q79" s="8">
        <v>-29.410220907645542</v>
      </c>
      <c r="R79" s="8">
        <v>366.44131688376405</v>
      </c>
      <c r="S79" s="8"/>
      <c r="T79" s="8"/>
      <c r="U79" s="28">
        <v>1271.313004671129</v>
      </c>
      <c r="V79" s="8">
        <v>90.094799343382917</v>
      </c>
      <c r="W79" s="8">
        <v>-8.7084277538450792</v>
      </c>
      <c r="X79" s="8">
        <v>95.397755178336425</v>
      </c>
      <c r="Y79" s="8">
        <v>0</v>
      </c>
      <c r="Z79" s="8">
        <v>736.47016557509289</v>
      </c>
      <c r="AA79" s="28">
        <v>913.25429234296712</v>
      </c>
      <c r="AB79" s="8">
        <v>421.52904948934275</v>
      </c>
      <c r="AC79" s="8">
        <v>-30.76345193100347</v>
      </c>
      <c r="AD79" s="8">
        <v>383.30211367289439</v>
      </c>
      <c r="AE79" s="8"/>
      <c r="AF79" s="8"/>
      <c r="AG79" s="28"/>
      <c r="AH79" s="8">
        <v>0</v>
      </c>
      <c r="AI79" s="8">
        <v>0</v>
      </c>
      <c r="AJ79" s="8">
        <v>28.116780689725744</v>
      </c>
      <c r="AK79" s="8">
        <v>4345.8656449398741</v>
      </c>
      <c r="AL79" s="8">
        <v>2909.3496380749471</v>
      </c>
      <c r="AM79" s="28">
        <v>7283.3320637045472</v>
      </c>
      <c r="AN79" s="8">
        <v>0</v>
      </c>
      <c r="AO79" s="8">
        <v>0</v>
      </c>
      <c r="AP79" s="8">
        <v>105.41327036213409</v>
      </c>
      <c r="AQ79" s="8"/>
      <c r="AR79" s="8"/>
      <c r="AS79" s="28">
        <v>7360.6285533769551</v>
      </c>
      <c r="AT79" s="8">
        <v>1506.9171853062574</v>
      </c>
      <c r="AU79" s="8">
        <v>1528.0840560381496</v>
      </c>
      <c r="AV79" s="8">
        <v>0</v>
      </c>
      <c r="AW79" s="8"/>
      <c r="AX79" s="8">
        <v>2086.2376363275303</v>
      </c>
      <c r="AY79" s="8">
        <v>2108.3784428292947</v>
      </c>
    </row>
    <row r="80" spans="2:51" x14ac:dyDescent="0.25">
      <c r="B80" s="19">
        <v>42994</v>
      </c>
      <c r="C80">
        <v>2</v>
      </c>
      <c r="D80">
        <v>1</v>
      </c>
      <c r="E80">
        <v>1</v>
      </c>
      <c r="F80">
        <v>0</v>
      </c>
      <c r="G80">
        <v>3</v>
      </c>
      <c r="I80" s="3">
        <f t="shared" si="1"/>
        <v>42994</v>
      </c>
      <c r="J80" s="8">
        <v>181.21776952879975</v>
      </c>
      <c r="K80" s="8">
        <v>25.782337995803331</v>
      </c>
      <c r="L80" s="8">
        <v>102.95039975392865</v>
      </c>
      <c r="M80" s="8">
        <v>0</v>
      </c>
      <c r="N80" s="8">
        <v>853.94222298062584</v>
      </c>
      <c r="O80" s="28">
        <v>1163.8927302591576</v>
      </c>
      <c r="P80" s="8">
        <v>775.00708511766436</v>
      </c>
      <c r="Q80" s="8">
        <v>76.233062859496826</v>
      </c>
      <c r="R80" s="8">
        <v>407.91412558137671</v>
      </c>
      <c r="S80" s="8"/>
      <c r="T80" s="8"/>
      <c r="U80" s="28">
        <v>2113.0964965391636</v>
      </c>
      <c r="V80" s="8">
        <v>189.55601045803908</v>
      </c>
      <c r="W80" s="8">
        <v>26.968641891315766</v>
      </c>
      <c r="X80" s="8">
        <v>107.68738133769837</v>
      </c>
      <c r="Y80" s="8">
        <v>0</v>
      </c>
      <c r="Z80" s="8">
        <v>1183.7166586845265</v>
      </c>
      <c r="AA80" s="28">
        <v>1507.9286923715797</v>
      </c>
      <c r="AB80" s="8">
        <v>810.66692032246465</v>
      </c>
      <c r="AC80" s="8">
        <v>79.740719126038101</v>
      </c>
      <c r="AD80" s="8">
        <v>426.68318043941554</v>
      </c>
      <c r="AE80" s="8"/>
      <c r="AF80" s="8"/>
      <c r="AG80" s="28"/>
      <c r="AH80" s="8">
        <v>5135.2662266957968</v>
      </c>
      <c r="AI80" s="8">
        <v>-15.968900118054135</v>
      </c>
      <c r="AJ80" s="8">
        <v>122.39891542622598</v>
      </c>
      <c r="AK80" s="8">
        <v>15611.309401603956</v>
      </c>
      <c r="AL80" s="8">
        <v>29862.334939864097</v>
      </c>
      <c r="AM80" s="28">
        <v>50715.340583472018</v>
      </c>
      <c r="AN80" s="8">
        <v>14398.957118802036</v>
      </c>
      <c r="AO80" s="8">
        <v>-45.682658080417987</v>
      </c>
      <c r="AP80" s="8">
        <v>328.30391113633141</v>
      </c>
      <c r="AQ80" s="8"/>
      <c r="AR80" s="8"/>
      <c r="AS80" s="28">
        <v>60155.222713326002</v>
      </c>
      <c r="AT80" s="8">
        <v>11061.225876089795</v>
      </c>
      <c r="AU80" s="8">
        <v>13700.932505099256</v>
      </c>
      <c r="AV80" s="8">
        <v>589.28703424935122</v>
      </c>
      <c r="AW80" s="8"/>
      <c r="AX80" s="8">
        <v>14834.237120665563</v>
      </c>
      <c r="AY80" s="8">
        <v>17595.402643647853</v>
      </c>
    </row>
    <row r="81" spans="2:51" x14ac:dyDescent="0.25">
      <c r="B81" s="19">
        <v>42995</v>
      </c>
      <c r="C81">
        <v>2</v>
      </c>
      <c r="D81">
        <v>1</v>
      </c>
      <c r="E81">
        <v>1</v>
      </c>
      <c r="F81">
        <v>0</v>
      </c>
      <c r="G81">
        <v>3</v>
      </c>
      <c r="I81" s="3">
        <f t="shared" si="1"/>
        <v>42995</v>
      </c>
      <c r="J81" s="8">
        <v>251.99644174722076</v>
      </c>
      <c r="K81" s="8">
        <v>30.921196697176679</v>
      </c>
      <c r="L81" s="8">
        <v>140.22377778348846</v>
      </c>
      <c r="M81" s="8">
        <v>0</v>
      </c>
      <c r="N81" s="8">
        <v>1116.5228054705719</v>
      </c>
      <c r="O81" s="28">
        <v>1539.6642216984578</v>
      </c>
      <c r="P81" s="8">
        <v>972.15917877095728</v>
      </c>
      <c r="Q81" s="8">
        <v>80.348870655233995</v>
      </c>
      <c r="R81" s="8">
        <v>498.02945955124233</v>
      </c>
      <c r="S81" s="8"/>
      <c r="T81" s="8"/>
      <c r="U81" s="28">
        <v>2667.0603144480056</v>
      </c>
      <c r="V81" s="8">
        <v>263.59137004847327</v>
      </c>
      <c r="W81" s="8">
        <v>32.34395114643327</v>
      </c>
      <c r="X81" s="8">
        <v>146.67579209867964</v>
      </c>
      <c r="Y81" s="8">
        <v>0</v>
      </c>
      <c r="Z81" s="8">
        <v>1547.7003116482322</v>
      </c>
      <c r="AA81" s="28">
        <v>1990.3114249418184</v>
      </c>
      <c r="AB81" s="8">
        <v>1016.8904293279037</v>
      </c>
      <c r="AC81" s="8">
        <v>84.045904581088351</v>
      </c>
      <c r="AD81" s="8">
        <v>520.94492548151425</v>
      </c>
      <c r="AE81" s="8"/>
      <c r="AF81" s="8"/>
      <c r="AG81" s="28"/>
      <c r="AH81" s="8">
        <v>3305.2592922924609</v>
      </c>
      <c r="AI81" s="8">
        <v>87.816779315828498</v>
      </c>
      <c r="AJ81" s="8">
        <v>61.199457713112992</v>
      </c>
      <c r="AK81" s="8">
        <v>7805.654700801977</v>
      </c>
      <c r="AL81" s="8">
        <v>39592.19468404245</v>
      </c>
      <c r="AM81" s="28">
        <v>50852.124914165834</v>
      </c>
      <c r="AN81" s="8">
        <v>9385.6542851655522</v>
      </c>
      <c r="AO81" s="8">
        <v>212.54857194531067</v>
      </c>
      <c r="AP81" s="8">
        <v>164.15195556816585</v>
      </c>
      <c r="AQ81" s="8"/>
      <c r="AR81" s="8"/>
      <c r="AS81" s="28">
        <v>57160.204197523453</v>
      </c>
      <c r="AT81" s="8">
        <v>10527.610934951286</v>
      </c>
      <c r="AU81" s="8">
        <v>12220.821876436896</v>
      </c>
      <c r="AV81" s="8">
        <v>933.62639602353534</v>
      </c>
      <c r="AW81" s="8"/>
      <c r="AX81" s="8">
        <v>14277.751112150343</v>
      </c>
      <c r="AY81" s="8">
        <v>16048.87053253866</v>
      </c>
    </row>
    <row r="82" spans="2:51" x14ac:dyDescent="0.25">
      <c r="B82" s="19">
        <v>42996</v>
      </c>
      <c r="C82">
        <v>2</v>
      </c>
      <c r="D82">
        <v>1</v>
      </c>
      <c r="E82">
        <v>1</v>
      </c>
      <c r="F82">
        <v>0</v>
      </c>
      <c r="G82">
        <v>3</v>
      </c>
      <c r="I82" s="3">
        <f t="shared" si="1"/>
        <v>42996</v>
      </c>
      <c r="J82" s="8">
        <v>123.74483979144918</v>
      </c>
      <c r="K82" s="8">
        <v>19.568065547914347</v>
      </c>
      <c r="L82" s="8">
        <v>78.110552089865593</v>
      </c>
      <c r="M82" s="8">
        <v>0</v>
      </c>
      <c r="N82" s="8">
        <v>878.28324455984023</v>
      </c>
      <c r="O82" s="28">
        <v>1099.7067019890694</v>
      </c>
      <c r="P82" s="8">
        <v>729.59359765824274</v>
      </c>
      <c r="Q82" s="8">
        <v>49.619998989805644</v>
      </c>
      <c r="R82" s="8">
        <v>332.95235199989992</v>
      </c>
      <c r="S82" s="8"/>
      <c r="T82" s="8"/>
      <c r="U82" s="28">
        <v>1990.4491932077885</v>
      </c>
      <c r="V82" s="8">
        <v>129.4386207634484</v>
      </c>
      <c r="W82" s="8">
        <v>20.46843666208218</v>
      </c>
      <c r="X82" s="8">
        <v>81.704595897681472</v>
      </c>
      <c r="Y82" s="8">
        <v>0</v>
      </c>
      <c r="Z82" s="8">
        <v>1217.4576682719735</v>
      </c>
      <c r="AA82" s="28">
        <v>1449.0693215951856</v>
      </c>
      <c r="AB82" s="8">
        <v>763.16385521920483</v>
      </c>
      <c r="AC82" s="8">
        <v>51.903127777680162</v>
      </c>
      <c r="AD82" s="8">
        <v>348.27224549682791</v>
      </c>
      <c r="AE82" s="8"/>
      <c r="AF82" s="8"/>
      <c r="AG82" s="28"/>
      <c r="AH82" s="8">
        <v>0</v>
      </c>
      <c r="AI82" s="8">
        <v>0</v>
      </c>
      <c r="AJ82" s="8">
        <v>0</v>
      </c>
      <c r="AK82" s="8">
        <v>0</v>
      </c>
      <c r="AL82" s="8">
        <v>36993.75394538515</v>
      </c>
      <c r="AM82" s="28">
        <v>36993.75394538515</v>
      </c>
      <c r="AN82" s="8">
        <v>0</v>
      </c>
      <c r="AO82" s="8">
        <v>0</v>
      </c>
      <c r="AP82" s="8">
        <v>0</v>
      </c>
      <c r="AQ82" s="8"/>
      <c r="AR82" s="8"/>
      <c r="AS82" s="28">
        <v>36993.75394538515</v>
      </c>
      <c r="AT82" s="8">
        <v>7637.9842969959846</v>
      </c>
      <c r="AU82" s="8">
        <v>7637.9842969959846</v>
      </c>
      <c r="AV82" s="8">
        <v>0</v>
      </c>
      <c r="AW82" s="8"/>
      <c r="AX82" s="8">
        <v>10587.61237916923</v>
      </c>
      <c r="AY82" s="8">
        <v>10587.61237916923</v>
      </c>
    </row>
    <row r="83" spans="2:51" x14ac:dyDescent="0.25">
      <c r="B83" s="19">
        <v>42997</v>
      </c>
      <c r="C83">
        <v>0</v>
      </c>
      <c r="D83">
        <v>0</v>
      </c>
      <c r="E83">
        <v>1</v>
      </c>
      <c r="F83">
        <v>0</v>
      </c>
      <c r="G83">
        <v>6</v>
      </c>
      <c r="I83" s="3">
        <f t="shared" si="1"/>
        <v>42997</v>
      </c>
      <c r="J83" s="8">
        <v>32.899170725264689</v>
      </c>
      <c r="K83" s="8">
        <v>2.9121218698041731</v>
      </c>
      <c r="L83" s="8">
        <v>88.340528808210493</v>
      </c>
      <c r="M83" s="8">
        <v>0</v>
      </c>
      <c r="N83" s="8">
        <v>1386.852078232642</v>
      </c>
      <c r="O83" s="28">
        <v>1511.0038996359215</v>
      </c>
      <c r="P83" s="8">
        <v>219.19256842912759</v>
      </c>
      <c r="Q83" s="8">
        <v>9.7275795330241319</v>
      </c>
      <c r="R83" s="8">
        <v>354.51239143498327</v>
      </c>
      <c r="S83" s="8"/>
      <c r="T83" s="8"/>
      <c r="U83" s="28">
        <v>1970.2846176297771</v>
      </c>
      <c r="V83" s="8">
        <v>34.412936249433322</v>
      </c>
      <c r="W83" s="8">
        <v>3.0461152073718503</v>
      </c>
      <c r="X83" s="8">
        <v>92.405277066256943</v>
      </c>
      <c r="Y83" s="8">
        <v>0</v>
      </c>
      <c r="Z83" s="8">
        <v>1922.4250352737026</v>
      </c>
      <c r="AA83" s="28">
        <v>2052.2893637967645</v>
      </c>
      <c r="AB83" s="8">
        <v>229.27811605623472</v>
      </c>
      <c r="AC83" s="8">
        <v>10.175167548347327</v>
      </c>
      <c r="AD83" s="8">
        <v>370.82431128628622</v>
      </c>
      <c r="AE83" s="8"/>
      <c r="AF83" s="8"/>
      <c r="AG83" s="28"/>
      <c r="AH83" s="8">
        <v>0</v>
      </c>
      <c r="AI83" s="8">
        <v>0</v>
      </c>
      <c r="AJ83" s="8">
        <v>0</v>
      </c>
      <c r="AK83" s="8">
        <v>0</v>
      </c>
      <c r="AL83" s="8">
        <v>45210.068578327722</v>
      </c>
      <c r="AM83" s="28">
        <v>45210.068578327722</v>
      </c>
      <c r="AN83" s="8">
        <v>0</v>
      </c>
      <c r="AO83" s="8">
        <v>0</v>
      </c>
      <c r="AP83" s="8">
        <v>0</v>
      </c>
      <c r="AQ83" s="8"/>
      <c r="AR83" s="8"/>
      <c r="AS83" s="28">
        <v>45210.068578327722</v>
      </c>
      <c r="AT83" s="8">
        <v>9576.057319294925</v>
      </c>
      <c r="AU83" s="8">
        <v>9576.057319294925</v>
      </c>
      <c r="AV83" s="8">
        <v>0</v>
      </c>
      <c r="AW83" s="8"/>
      <c r="AX83" s="8">
        <v>13274.128235282802</v>
      </c>
      <c r="AY83" s="8">
        <v>13274.128235282802</v>
      </c>
    </row>
    <row r="84" spans="2:51" x14ac:dyDescent="0.25">
      <c r="B84" s="19">
        <v>42998</v>
      </c>
      <c r="C84">
        <v>2</v>
      </c>
      <c r="D84">
        <v>1</v>
      </c>
      <c r="E84">
        <v>1</v>
      </c>
      <c r="F84">
        <v>0</v>
      </c>
      <c r="G84">
        <v>3</v>
      </c>
      <c r="I84" s="3">
        <f t="shared" si="1"/>
        <v>42998</v>
      </c>
      <c r="J84" s="8">
        <v>140.29619906906694</v>
      </c>
      <c r="K84" s="8">
        <v>-20.39759007152243</v>
      </c>
      <c r="L84" s="8">
        <v>123.48959867722175</v>
      </c>
      <c r="M84" s="8">
        <v>0</v>
      </c>
      <c r="N84" s="8">
        <v>1328.5462547206555</v>
      </c>
      <c r="O84" s="28">
        <v>1571.9344623954216</v>
      </c>
      <c r="P84" s="8">
        <v>578.11636414401789</v>
      </c>
      <c r="Q84" s="8">
        <v>-59.030252312028516</v>
      </c>
      <c r="R84" s="8">
        <v>439.02208852507437</v>
      </c>
      <c r="S84" s="8"/>
      <c r="T84" s="8"/>
      <c r="U84" s="28">
        <v>2286.6544550777189</v>
      </c>
      <c r="V84" s="8">
        <v>146.75154565199941</v>
      </c>
      <c r="W84" s="8">
        <v>-21.336129491991244</v>
      </c>
      <c r="X84" s="8">
        <v>129.17163542617365</v>
      </c>
      <c r="Y84" s="8">
        <v>0</v>
      </c>
      <c r="Z84" s="8">
        <v>1841.6027352022081</v>
      </c>
      <c r="AA84" s="28">
        <v>2096.1897867883899</v>
      </c>
      <c r="AB84" s="8">
        <v>604.7168103469636</v>
      </c>
      <c r="AC84" s="8">
        <v>-61.746368215956231</v>
      </c>
      <c r="AD84" s="8">
        <v>459.2224913713203</v>
      </c>
      <c r="AE84" s="8"/>
      <c r="AF84" s="8"/>
      <c r="AG84" s="28"/>
      <c r="AH84" s="8">
        <v>2533.3214887960689</v>
      </c>
      <c r="AI84" s="8">
        <v>-33.005402490087988</v>
      </c>
      <c r="AJ84" s="8">
        <v>0</v>
      </c>
      <c r="AK84" s="8">
        <v>2912.8415092427554</v>
      </c>
      <c r="AL84" s="8">
        <v>36624.748428348707</v>
      </c>
      <c r="AM84" s="28">
        <v>42037.906023897442</v>
      </c>
      <c r="AN84" s="8">
        <v>6934.558964188418</v>
      </c>
      <c r="AO84" s="8">
        <v>-82.816195220045913</v>
      </c>
      <c r="AP84" s="8">
        <v>0</v>
      </c>
      <c r="AQ84" s="8"/>
      <c r="AR84" s="8"/>
      <c r="AS84" s="28">
        <v>46389.332706559835</v>
      </c>
      <c r="AT84" s="8">
        <v>8838.0410945898275</v>
      </c>
      <c r="AU84" s="8">
        <v>10027.38936929615</v>
      </c>
      <c r="AV84" s="8">
        <v>0</v>
      </c>
      <c r="AW84" s="8"/>
      <c r="AX84" s="8">
        <v>12018.637332232278</v>
      </c>
      <c r="AY84" s="8">
        <v>13262.710220805457</v>
      </c>
    </row>
    <row r="85" spans="2:51" x14ac:dyDescent="0.25">
      <c r="B85" s="19">
        <v>42999</v>
      </c>
      <c r="C85">
        <v>2</v>
      </c>
      <c r="D85">
        <v>1</v>
      </c>
      <c r="E85">
        <v>1</v>
      </c>
      <c r="F85">
        <v>0</v>
      </c>
      <c r="G85">
        <v>3</v>
      </c>
      <c r="I85" s="3">
        <f t="shared" si="1"/>
        <v>42999</v>
      </c>
      <c r="J85" s="8">
        <v>171.77477766598608</v>
      </c>
      <c r="K85" s="8">
        <v>-26.813945682169145</v>
      </c>
      <c r="L85" s="8">
        <v>99.083229026977676</v>
      </c>
      <c r="M85" s="8">
        <v>0</v>
      </c>
      <c r="N85" s="8">
        <v>894.56713550875577</v>
      </c>
      <c r="O85" s="28">
        <v>1138.6111965195505</v>
      </c>
      <c r="P85" s="8">
        <v>815.0660400773055</v>
      </c>
      <c r="Q85" s="8">
        <v>-87.170450703633776</v>
      </c>
      <c r="R85" s="8">
        <v>403.55904179706818</v>
      </c>
      <c r="S85" s="8"/>
      <c r="T85" s="8"/>
      <c r="U85" s="28">
        <v>2026.0217666794956</v>
      </c>
      <c r="V85" s="8">
        <v>179.67852510460509</v>
      </c>
      <c r="W85" s="8">
        <v>-28.047716189017432</v>
      </c>
      <c r="X85" s="8">
        <v>103.6422733073601</v>
      </c>
      <c r="Y85" s="8">
        <v>0</v>
      </c>
      <c r="Z85" s="8">
        <v>1240.030053693031</v>
      </c>
      <c r="AA85" s="28">
        <v>1495.3031359159788</v>
      </c>
      <c r="AB85" s="8">
        <v>852.56907873116961</v>
      </c>
      <c r="AC85" s="8">
        <v>-91.181361012083229</v>
      </c>
      <c r="AD85" s="8">
        <v>422.12770936441808</v>
      </c>
      <c r="AE85" s="8"/>
      <c r="AF85" s="8"/>
      <c r="AG85" s="28"/>
      <c r="AH85" s="8">
        <v>671.41527592216596</v>
      </c>
      <c r="AI85" s="8">
        <v>-21.845773298419129</v>
      </c>
      <c r="AJ85" s="8">
        <v>0</v>
      </c>
      <c r="AK85" s="8">
        <v>1456.4207546213777</v>
      </c>
      <c r="AL85" s="8">
        <v>6427.931009888096</v>
      </c>
      <c r="AM85" s="28">
        <v>8533.9212671332207</v>
      </c>
      <c r="AN85" s="8">
        <v>2208.1551113009996</v>
      </c>
      <c r="AO85" s="8">
        <v>-74.531973202754472</v>
      </c>
      <c r="AP85" s="8">
        <v>0</v>
      </c>
      <c r="AQ85" s="8"/>
      <c r="AR85" s="8"/>
      <c r="AS85" s="28">
        <v>10017.974902607719</v>
      </c>
      <c r="AT85" s="8">
        <v>1841.1682299451493</v>
      </c>
      <c r="AU85" s="8">
        <v>2255.2228499758298</v>
      </c>
      <c r="AV85" s="8">
        <v>0</v>
      </c>
      <c r="AW85" s="8"/>
      <c r="AX85" s="8">
        <v>2490.5395826001591</v>
      </c>
      <c r="AY85" s="8">
        <v>2923.6457955770366</v>
      </c>
    </row>
    <row r="86" spans="2:51" x14ac:dyDescent="0.25">
      <c r="B86" s="19">
        <v>43000</v>
      </c>
      <c r="C86">
        <v>2</v>
      </c>
      <c r="D86">
        <v>1</v>
      </c>
      <c r="E86">
        <v>1</v>
      </c>
      <c r="F86">
        <v>0</v>
      </c>
      <c r="G86">
        <v>3</v>
      </c>
      <c r="I86" s="3">
        <f t="shared" si="1"/>
        <v>43000</v>
      </c>
      <c r="J86" s="8">
        <v>209.55703160958601</v>
      </c>
      <c r="K86" s="8">
        <v>-44.205390637008215</v>
      </c>
      <c r="L86" s="8">
        <v>119.40723528544106</v>
      </c>
      <c r="M86" s="8">
        <v>0</v>
      </c>
      <c r="N86" s="8">
        <v>956.11742516582797</v>
      </c>
      <c r="O86" s="28">
        <v>1240.8763014238468</v>
      </c>
      <c r="P86" s="8">
        <v>853.27478028136363</v>
      </c>
      <c r="Q86" s="8">
        <v>-125.14674028791704</v>
      </c>
      <c r="R86" s="8">
        <v>432.76909448326211</v>
      </c>
      <c r="S86" s="8"/>
      <c r="T86" s="8"/>
      <c r="U86" s="28">
        <v>2117.0145596425368</v>
      </c>
      <c r="V86" s="8">
        <v>219.19922631554854</v>
      </c>
      <c r="W86" s="8">
        <v>-46.23938100374172</v>
      </c>
      <c r="X86" s="8">
        <v>124.90143322802271</v>
      </c>
      <c r="Y86" s="8">
        <v>0</v>
      </c>
      <c r="Z86" s="8">
        <v>1325.3497641526312</v>
      </c>
      <c r="AA86" s="28">
        <v>1623.2110426924608</v>
      </c>
      <c r="AB86" s="8">
        <v>892.53588980351253</v>
      </c>
      <c r="AC86" s="8">
        <v>-130.90502588398684</v>
      </c>
      <c r="AD86" s="8">
        <v>452.68178287973132</v>
      </c>
      <c r="AE86" s="8"/>
      <c r="AF86" s="8"/>
      <c r="AG86" s="28"/>
      <c r="AH86" s="8">
        <v>1597.2779688958981</v>
      </c>
      <c r="AI86" s="8">
        <v>-106.35159641018107</v>
      </c>
      <c r="AJ86" s="8">
        <v>96.31563434631606</v>
      </c>
      <c r="AK86" s="8">
        <v>3182.2606783770029</v>
      </c>
      <c r="AL86" s="8">
        <v>36948.500882620596</v>
      </c>
      <c r="AM86" s="28">
        <v>41718.003567829634</v>
      </c>
      <c r="AN86" s="8">
        <v>4635.0800483257963</v>
      </c>
      <c r="AO86" s="8">
        <v>-309.73783926973857</v>
      </c>
      <c r="AP86" s="8">
        <v>282.28576209443293</v>
      </c>
      <c r="AQ86" s="8"/>
      <c r="AR86" s="8"/>
      <c r="AS86" s="28">
        <v>44738.389532148089</v>
      </c>
      <c r="AT86" s="8">
        <v>9221.7675233603404</v>
      </c>
      <c r="AU86" s="8">
        <v>10095.734537030155</v>
      </c>
      <c r="AV86" s="8">
        <v>0</v>
      </c>
      <c r="AW86" s="8"/>
      <c r="AX86" s="8">
        <v>12626.788139874994</v>
      </c>
      <c r="AY86" s="8">
        <v>13540.96835969526</v>
      </c>
    </row>
    <row r="87" spans="2:51" x14ac:dyDescent="0.25">
      <c r="B87" s="19">
        <v>43001</v>
      </c>
      <c r="C87">
        <v>0</v>
      </c>
      <c r="D87">
        <v>0</v>
      </c>
      <c r="E87">
        <v>1</v>
      </c>
      <c r="F87">
        <v>0</v>
      </c>
      <c r="G87">
        <v>7</v>
      </c>
      <c r="I87" s="3">
        <f t="shared" si="1"/>
        <v>43001</v>
      </c>
      <c r="J87" s="8">
        <v>63.042375875850745</v>
      </c>
      <c r="K87" s="8">
        <v>-18.303272699652915</v>
      </c>
      <c r="L87" s="8">
        <v>69.55012835402141</v>
      </c>
      <c r="M87" s="8">
        <v>0</v>
      </c>
      <c r="N87" s="8">
        <v>1300.0085890295718</v>
      </c>
      <c r="O87" s="28">
        <v>1414.297820559791</v>
      </c>
      <c r="P87" s="8">
        <v>264.45382117657283</v>
      </c>
      <c r="Q87" s="8">
        <v>-52.677528238208993</v>
      </c>
      <c r="R87" s="8">
        <v>285.0926419352574</v>
      </c>
      <c r="S87" s="8"/>
      <c r="T87" s="8"/>
      <c r="U87" s="28">
        <v>1796.8775239031929</v>
      </c>
      <c r="V87" s="8">
        <v>65.94309869222424</v>
      </c>
      <c r="W87" s="8">
        <v>-19.145447823870079</v>
      </c>
      <c r="X87" s="8">
        <v>72.750287634114414</v>
      </c>
      <c r="Y87" s="8">
        <v>0</v>
      </c>
      <c r="Z87" s="8">
        <v>1802.044426256439</v>
      </c>
      <c r="AA87" s="28">
        <v>1921.5923647589075</v>
      </c>
      <c r="AB87" s="8">
        <v>276.62194178285688</v>
      </c>
      <c r="AC87" s="8">
        <v>-55.101340887206355</v>
      </c>
      <c r="AD87" s="8">
        <v>298.2104015335056</v>
      </c>
      <c r="AE87" s="8"/>
      <c r="AF87" s="8"/>
      <c r="AG87" s="28"/>
      <c r="AH87" s="8">
        <v>2661.5728261105278</v>
      </c>
      <c r="AI87" s="8">
        <v>-41.387805955258784</v>
      </c>
      <c r="AJ87" s="8">
        <v>138.46519566177082</v>
      </c>
      <c r="AK87" s="8">
        <v>4841.3688366982778</v>
      </c>
      <c r="AL87" s="8">
        <v>42783.550155683137</v>
      </c>
      <c r="AM87" s="28">
        <v>50383.569208198453</v>
      </c>
      <c r="AN87" s="8">
        <v>7843.1938263226139</v>
      </c>
      <c r="AO87" s="8">
        <v>-134.60311120108165</v>
      </c>
      <c r="AP87" s="8">
        <v>426.51796118970111</v>
      </c>
      <c r="AQ87" s="8"/>
      <c r="AR87" s="8"/>
      <c r="AS87" s="28">
        <v>55760.027668692652</v>
      </c>
      <c r="AT87" s="8">
        <v>11175.972486316326</v>
      </c>
      <c r="AU87" s="8">
        <v>12728.753603320389</v>
      </c>
      <c r="AV87" s="8">
        <v>35.392714235733628</v>
      </c>
      <c r="AW87" s="8"/>
      <c r="AX87" s="8">
        <v>15220.87625779675</v>
      </c>
      <c r="AY87" s="8">
        <v>16845.104358712048</v>
      </c>
    </row>
    <row r="88" spans="2:51" x14ac:dyDescent="0.25">
      <c r="B88" s="19">
        <v>43002</v>
      </c>
      <c r="C88">
        <v>0</v>
      </c>
      <c r="D88">
        <v>0</v>
      </c>
      <c r="E88">
        <v>1</v>
      </c>
      <c r="F88">
        <v>0</v>
      </c>
      <c r="G88">
        <v>7</v>
      </c>
      <c r="I88" s="3">
        <f t="shared" si="1"/>
        <v>43002</v>
      </c>
      <c r="J88" s="8">
        <v>0</v>
      </c>
      <c r="K88" s="8">
        <v>0</v>
      </c>
      <c r="L88" s="8">
        <v>6.3121852601884401</v>
      </c>
      <c r="M88" s="8">
        <v>0</v>
      </c>
      <c r="N88" s="8">
        <v>949.25163606282638</v>
      </c>
      <c r="O88" s="28">
        <v>955.56382132301485</v>
      </c>
      <c r="P88" s="8">
        <v>0</v>
      </c>
      <c r="Q88" s="8">
        <v>0</v>
      </c>
      <c r="R88" s="8">
        <v>41.094657151510923</v>
      </c>
      <c r="S88" s="8"/>
      <c r="T88" s="8"/>
      <c r="U88" s="28">
        <v>990.34629321433727</v>
      </c>
      <c r="V88" s="8">
        <v>0</v>
      </c>
      <c r="W88" s="8">
        <v>0</v>
      </c>
      <c r="X88" s="8">
        <v>6.6026232322830074</v>
      </c>
      <c r="Y88" s="8">
        <v>0</v>
      </c>
      <c r="Z88" s="8">
        <v>1315.8325524285524</v>
      </c>
      <c r="AA88" s="28">
        <v>1322.4351756608353</v>
      </c>
      <c r="AB88" s="8">
        <v>0</v>
      </c>
      <c r="AC88" s="8">
        <v>0</v>
      </c>
      <c r="AD88" s="8">
        <v>42.985515609402562</v>
      </c>
      <c r="AE88" s="8"/>
      <c r="AF88" s="8"/>
      <c r="AG88" s="28"/>
      <c r="AH88" s="8">
        <v>1682.8297449342028</v>
      </c>
      <c r="AI88" s="8">
        <v>-210.38856458557089</v>
      </c>
      <c r="AJ88" s="8">
        <v>98.380285882140484</v>
      </c>
      <c r="AK88" s="8">
        <v>3820.4841648526876</v>
      </c>
      <c r="AL88" s="8">
        <v>25588.877022997931</v>
      </c>
      <c r="AM88" s="28">
        <v>30980.182654081393</v>
      </c>
      <c r="AN88" s="8">
        <v>6047.3850474243309</v>
      </c>
      <c r="AO88" s="8">
        <v>-674.19427777041744</v>
      </c>
      <c r="AP88" s="8">
        <v>368.79113316357387</v>
      </c>
      <c r="AQ88" s="8"/>
      <c r="AR88" s="8"/>
      <c r="AS88" s="28">
        <v>35151.343090668102</v>
      </c>
      <c r="AT88" s="8">
        <v>6770.3769782209529</v>
      </c>
      <c r="AU88" s="8">
        <v>7958.7848669587011</v>
      </c>
      <c r="AV88" s="8">
        <v>46.731020839793487</v>
      </c>
      <c r="AW88" s="8"/>
      <c r="AX88" s="8">
        <v>9232.7140345693369</v>
      </c>
      <c r="AY88" s="8">
        <v>10475.803267880909</v>
      </c>
    </row>
    <row r="89" spans="2:51" x14ac:dyDescent="0.25">
      <c r="B89" s="19">
        <v>43003</v>
      </c>
      <c r="C89">
        <v>0</v>
      </c>
      <c r="D89">
        <v>0</v>
      </c>
      <c r="E89">
        <v>1</v>
      </c>
      <c r="F89">
        <v>0</v>
      </c>
      <c r="G89">
        <v>7</v>
      </c>
      <c r="I89" s="3">
        <f t="shared" si="1"/>
        <v>43003</v>
      </c>
      <c r="J89" s="8">
        <v>0</v>
      </c>
      <c r="K89" s="8">
        <v>0</v>
      </c>
      <c r="L89" s="8">
        <v>66.533222083647473</v>
      </c>
      <c r="M89" s="8">
        <v>0</v>
      </c>
      <c r="N89" s="8">
        <v>1132.8492718749128</v>
      </c>
      <c r="O89" s="28">
        <v>1199.3824939585602</v>
      </c>
      <c r="P89" s="8">
        <v>0</v>
      </c>
      <c r="Q89" s="8">
        <v>0</v>
      </c>
      <c r="R89" s="8">
        <v>253.46490046289316</v>
      </c>
      <c r="S89" s="8"/>
      <c r="T89" s="8"/>
      <c r="U89" s="28">
        <v>1386.314172337806</v>
      </c>
      <c r="V89" s="8">
        <v>0</v>
      </c>
      <c r="W89" s="8">
        <v>0</v>
      </c>
      <c r="X89" s="8">
        <v>69.594566658048436</v>
      </c>
      <c r="Y89" s="8">
        <v>0</v>
      </c>
      <c r="Z89" s="8">
        <v>1570.3317142656315</v>
      </c>
      <c r="AA89" s="28">
        <v>1639.92628092368</v>
      </c>
      <c r="AB89" s="8">
        <v>0</v>
      </c>
      <c r="AC89" s="8">
        <v>0</v>
      </c>
      <c r="AD89" s="8">
        <v>265.12739588296512</v>
      </c>
      <c r="AE89" s="8"/>
      <c r="AF89" s="8"/>
      <c r="AG89" s="28"/>
      <c r="AH89" s="8">
        <v>1777.4177071386896</v>
      </c>
      <c r="AI89" s="8">
        <v>-37.973918454170679</v>
      </c>
      <c r="AJ89" s="8">
        <v>110.95301635889734</v>
      </c>
      <c r="AK89" s="8">
        <v>4256.6757383820532</v>
      </c>
      <c r="AL89" s="8">
        <v>19957.739045314982</v>
      </c>
      <c r="AM89" s="28">
        <v>26064.811588740449</v>
      </c>
      <c r="AN89" s="8">
        <v>6413.0987279317496</v>
      </c>
      <c r="AO89" s="8">
        <v>-134.99003788199369</v>
      </c>
      <c r="AP89" s="8">
        <v>390.74000223522921</v>
      </c>
      <c r="AQ89" s="8"/>
      <c r="AR89" s="8"/>
      <c r="AS89" s="28">
        <v>30883.263475982021</v>
      </c>
      <c r="AT89" s="8">
        <v>5176.224573593875</v>
      </c>
      <c r="AU89" s="8">
        <v>6415.6945937458649</v>
      </c>
      <c r="AV89" s="8">
        <v>44.027808474140279</v>
      </c>
      <c r="AW89" s="8"/>
      <c r="AX89" s="8">
        <v>7013.2588541823916</v>
      </c>
      <c r="AY89" s="8">
        <v>8309.7597034824812</v>
      </c>
    </row>
    <row r="90" spans="2:51" x14ac:dyDescent="0.25">
      <c r="B90" s="19">
        <v>43004</v>
      </c>
      <c r="C90">
        <v>0</v>
      </c>
      <c r="D90">
        <v>0</v>
      </c>
      <c r="E90">
        <v>1</v>
      </c>
      <c r="F90">
        <v>0</v>
      </c>
      <c r="G90">
        <v>7</v>
      </c>
      <c r="I90" s="3">
        <f t="shared" si="1"/>
        <v>43004</v>
      </c>
      <c r="J90" s="8">
        <v>0</v>
      </c>
      <c r="K90" s="8">
        <v>0</v>
      </c>
      <c r="L90" s="8">
        <v>123.05370555910473</v>
      </c>
      <c r="M90" s="8">
        <v>0</v>
      </c>
      <c r="N90" s="8">
        <v>1907.5748097246653</v>
      </c>
      <c r="O90" s="28">
        <v>2030.62851528377</v>
      </c>
      <c r="P90" s="8">
        <v>0</v>
      </c>
      <c r="Q90" s="8">
        <v>0</v>
      </c>
      <c r="R90" s="8">
        <v>429.37203537662032</v>
      </c>
      <c r="S90" s="8"/>
      <c r="T90" s="8"/>
      <c r="U90" s="28">
        <v>2336.9468451012858</v>
      </c>
      <c r="V90" s="8">
        <v>0</v>
      </c>
      <c r="W90" s="8">
        <v>0</v>
      </c>
      <c r="X90" s="8">
        <v>128.71568587624145</v>
      </c>
      <c r="Y90" s="8">
        <v>0</v>
      </c>
      <c r="Z90" s="8">
        <v>2644.2398785207761</v>
      </c>
      <c r="AA90" s="28">
        <v>2772.9555643970175</v>
      </c>
      <c r="AB90" s="8">
        <v>0</v>
      </c>
      <c r="AC90" s="8">
        <v>0</v>
      </c>
      <c r="AD90" s="8">
        <v>449.12841737247709</v>
      </c>
      <c r="AE90" s="8"/>
      <c r="AF90" s="8"/>
      <c r="AG90" s="28"/>
      <c r="AH90" s="8">
        <v>1494.5260411943661</v>
      </c>
      <c r="AI90" s="8">
        <v>-124.27283041446618</v>
      </c>
      <c r="AJ90" s="8">
        <v>103.16451291390639</v>
      </c>
      <c r="AK90" s="8">
        <v>4160.0141954509054</v>
      </c>
      <c r="AL90" s="8">
        <v>18516.456214576549</v>
      </c>
      <c r="AM90" s="28">
        <v>24149.888133721259</v>
      </c>
      <c r="AN90" s="8">
        <v>6283.7918633293302</v>
      </c>
      <c r="AO90" s="8">
        <v>-444.86389448239106</v>
      </c>
      <c r="AP90" s="8">
        <v>370.36100096450292</v>
      </c>
      <c r="AQ90" s="8"/>
      <c r="AR90" s="8"/>
      <c r="AS90" s="28">
        <v>28885.759379838895</v>
      </c>
      <c r="AT90" s="8">
        <v>4688.5098761670133</v>
      </c>
      <c r="AU90" s="8">
        <v>5883.2393648553407</v>
      </c>
      <c r="AV90" s="8">
        <v>708.70776801879413</v>
      </c>
      <c r="AW90" s="8"/>
      <c r="AX90" s="8">
        <v>6372.6724807263654</v>
      </c>
      <c r="AY90" s="8">
        <v>7622.3741851518871</v>
      </c>
    </row>
    <row r="91" spans="2:51" x14ac:dyDescent="0.25">
      <c r="B91" s="19">
        <v>43005</v>
      </c>
      <c r="C91">
        <v>2</v>
      </c>
      <c r="D91">
        <v>1</v>
      </c>
      <c r="E91">
        <v>1</v>
      </c>
      <c r="F91">
        <v>0</v>
      </c>
      <c r="G91">
        <v>3</v>
      </c>
      <c r="I91" s="3">
        <f t="shared" si="1"/>
        <v>43005</v>
      </c>
      <c r="J91" s="8">
        <v>64.467845249258673</v>
      </c>
      <c r="K91" s="8">
        <v>-24.252137264073067</v>
      </c>
      <c r="L91" s="8">
        <v>82.795373329160256</v>
      </c>
      <c r="M91" s="8">
        <v>0</v>
      </c>
      <c r="N91" s="8">
        <v>1119.5554018020218</v>
      </c>
      <c r="O91" s="28">
        <v>1242.5664831163676</v>
      </c>
      <c r="P91" s="8">
        <v>322.58637881130278</v>
      </c>
      <c r="Q91" s="8">
        <v>-88.627937750933611</v>
      </c>
      <c r="R91" s="8">
        <v>369.69331155689287</v>
      </c>
      <c r="S91" s="8"/>
      <c r="T91" s="8"/>
      <c r="U91" s="28">
        <v>1723.2071544192838</v>
      </c>
      <c r="V91" s="8">
        <v>67.434157147230692</v>
      </c>
      <c r="W91" s="8">
        <v>-25.368033150456807</v>
      </c>
      <c r="X91" s="8">
        <v>86.604976396452912</v>
      </c>
      <c r="Y91" s="8">
        <v>0</v>
      </c>
      <c r="Z91" s="8">
        <v>1551.9040325792264</v>
      </c>
      <c r="AA91" s="28">
        <v>1680.5751329724533</v>
      </c>
      <c r="AB91" s="8">
        <v>337.42931035170011</v>
      </c>
      <c r="AC91" s="8">
        <v>-92.705910346835495</v>
      </c>
      <c r="AD91" s="8">
        <v>386.70374000276229</v>
      </c>
      <c r="AE91" s="8"/>
      <c r="AF91" s="8"/>
      <c r="AG91" s="28"/>
      <c r="AH91" s="8">
        <v>1598.8063666021462</v>
      </c>
      <c r="AI91" s="8">
        <v>-103.23935406589328</v>
      </c>
      <c r="AJ91" s="8">
        <v>106.8078528659487</v>
      </c>
      <c r="AK91" s="8">
        <v>4143.934407341435</v>
      </c>
      <c r="AL91" s="8">
        <v>19356.656329918471</v>
      </c>
      <c r="AM91" s="28">
        <v>25102.965602662109</v>
      </c>
      <c r="AN91" s="8">
        <v>6916.50917334721</v>
      </c>
      <c r="AO91" s="8">
        <v>-362.18644803555327</v>
      </c>
      <c r="AP91" s="8">
        <v>365.21149377611454</v>
      </c>
      <c r="AQ91" s="8"/>
      <c r="AR91" s="8"/>
      <c r="AS91" s="28">
        <v>30420.124956347678</v>
      </c>
      <c r="AT91" s="8">
        <v>4786.977761988408</v>
      </c>
      <c r="AU91" s="8">
        <v>6103.3405101148455</v>
      </c>
      <c r="AV91" s="8">
        <v>775.14311107219601</v>
      </c>
      <c r="AW91" s="8"/>
      <c r="AX91" s="8">
        <v>6500.6639724653778</v>
      </c>
      <c r="AY91" s="8">
        <v>7877.5955586957934</v>
      </c>
    </row>
    <row r="92" spans="2:51" x14ac:dyDescent="0.25">
      <c r="B92" s="19">
        <v>43006</v>
      </c>
      <c r="C92">
        <v>2</v>
      </c>
      <c r="D92">
        <v>1</v>
      </c>
      <c r="E92">
        <v>1</v>
      </c>
      <c r="F92">
        <v>0</v>
      </c>
      <c r="G92">
        <v>3</v>
      </c>
      <c r="I92" s="3">
        <f t="shared" si="1"/>
        <v>43006</v>
      </c>
      <c r="J92" s="8">
        <v>76.952116261182255</v>
      </c>
      <c r="K92" s="8">
        <v>5.1036300821094942</v>
      </c>
      <c r="L92" s="8">
        <v>62.431329970546024</v>
      </c>
      <c r="M92" s="8">
        <v>0</v>
      </c>
      <c r="N92" s="8">
        <v>585.96525120702984</v>
      </c>
      <c r="O92" s="28">
        <v>730.45232752086758</v>
      </c>
      <c r="P92" s="8">
        <v>330.0356834573281</v>
      </c>
      <c r="Q92" s="8">
        <v>10.371222515764794</v>
      </c>
      <c r="R92" s="8">
        <v>276.41542658157476</v>
      </c>
      <c r="S92" s="8"/>
      <c r="T92" s="8"/>
      <c r="U92" s="28">
        <v>1202.7875837616975</v>
      </c>
      <c r="V92" s="8">
        <v>80.492857806942183</v>
      </c>
      <c r="W92" s="8">
        <v>5.3384596871145291</v>
      </c>
      <c r="X92" s="8">
        <v>65.30393717777973</v>
      </c>
      <c r="Y92" s="8">
        <v>0</v>
      </c>
      <c r="Z92" s="8">
        <v>812.25264496584248</v>
      </c>
      <c r="AA92" s="28">
        <v>963.38789963767886</v>
      </c>
      <c r="AB92" s="8">
        <v>345.2213744139537</v>
      </c>
      <c r="AC92" s="8">
        <v>10.848426005753984</v>
      </c>
      <c r="AD92" s="8">
        <v>289.13392780465352</v>
      </c>
      <c r="AE92" s="8"/>
      <c r="AF92" s="8"/>
      <c r="AG92" s="28"/>
      <c r="AH92" s="8">
        <v>3194.8604434280546</v>
      </c>
      <c r="AI92" s="8">
        <v>162.50786237641384</v>
      </c>
      <c r="AJ92" s="8">
        <v>131.58703080816343</v>
      </c>
      <c r="AK92" s="8">
        <v>4639.7993413913719</v>
      </c>
      <c r="AL92" s="8">
        <v>26357.95934173193</v>
      </c>
      <c r="AM92" s="28">
        <v>34486.714019735933</v>
      </c>
      <c r="AN92" s="8">
        <v>9375.6625677354223</v>
      </c>
      <c r="AO92" s="8">
        <v>370.59907202563403</v>
      </c>
      <c r="AP92" s="8">
        <v>405.47287760202136</v>
      </c>
      <c r="AQ92" s="8"/>
      <c r="AR92" s="8"/>
      <c r="AS92" s="28">
        <v>41149.49320048638</v>
      </c>
      <c r="AT92" s="8">
        <v>6939.0963809500499</v>
      </c>
      <c r="AU92" s="8">
        <v>8659.1051359941612</v>
      </c>
      <c r="AV92" s="8">
        <v>991.97140879368703</v>
      </c>
      <c r="AW92" s="8"/>
      <c r="AX92" s="8">
        <v>9312.4473867492943</v>
      </c>
      <c r="AY92" s="8">
        <v>11111.597648927338</v>
      </c>
    </row>
    <row r="93" spans="2:51" x14ac:dyDescent="0.25">
      <c r="B93" s="19">
        <v>43007</v>
      </c>
      <c r="C93">
        <v>2</v>
      </c>
      <c r="D93">
        <v>1</v>
      </c>
      <c r="E93">
        <v>1</v>
      </c>
      <c r="F93">
        <v>0</v>
      </c>
      <c r="G93">
        <v>3</v>
      </c>
      <c r="I93" s="3">
        <f t="shared" si="1"/>
        <v>43007</v>
      </c>
      <c r="J93" s="8">
        <v>99.797356017303215</v>
      </c>
      <c r="K93" s="8">
        <v>-29.248136428707369</v>
      </c>
      <c r="L93" s="8">
        <v>70.577090996749618</v>
      </c>
      <c r="M93" s="8">
        <v>0</v>
      </c>
      <c r="N93" s="8">
        <v>666.14690950665783</v>
      </c>
      <c r="O93" s="28">
        <v>807.27322009200327</v>
      </c>
      <c r="P93" s="8">
        <v>434.58655383556805</v>
      </c>
      <c r="Q93" s="8">
        <v>-102.14968590312223</v>
      </c>
      <c r="R93" s="8">
        <v>309.83401058650287</v>
      </c>
      <c r="S93" s="8"/>
      <c r="T93" s="8"/>
      <c r="U93" s="28">
        <v>1308.4177880256066</v>
      </c>
      <c r="V93" s="8">
        <v>104.38925890153489</v>
      </c>
      <c r="W93" s="8">
        <v>-30.593909577267524</v>
      </c>
      <c r="X93" s="8">
        <v>73.824503159176743</v>
      </c>
      <c r="Y93" s="8">
        <v>0</v>
      </c>
      <c r="Z93" s="8">
        <v>923.39876480394412</v>
      </c>
      <c r="AA93" s="28">
        <v>1071.0186172873882</v>
      </c>
      <c r="AB93" s="8">
        <v>454.58286766235807</v>
      </c>
      <c r="AC93" s="8">
        <v>-106.84982482504505</v>
      </c>
      <c r="AD93" s="8">
        <v>324.09017671778372</v>
      </c>
      <c r="AE93" s="8"/>
      <c r="AF93" s="8"/>
      <c r="AG93" s="28"/>
      <c r="AH93" s="8">
        <v>890.12634445355854</v>
      </c>
      <c r="AI93" s="8">
        <v>120.64124211929648</v>
      </c>
      <c r="AJ93" s="8">
        <v>46.71588392433403</v>
      </c>
      <c r="AK93" s="8">
        <v>1606.4807632708705</v>
      </c>
      <c r="AL93" s="8">
        <v>11508.217599679518</v>
      </c>
      <c r="AM93" s="28">
        <v>14172.181833447577</v>
      </c>
      <c r="AN93" s="8">
        <v>2806.4398578819851</v>
      </c>
      <c r="AO93" s="8">
        <v>310.89826585733027</v>
      </c>
      <c r="AP93" s="8">
        <v>140.37317762197839</v>
      </c>
      <c r="AQ93" s="8"/>
      <c r="AR93" s="8"/>
      <c r="AS93" s="28">
        <v>16372.409664311683</v>
      </c>
      <c r="AT93" s="8">
        <v>2811.1063633513359</v>
      </c>
      <c r="AU93" s="8">
        <v>3375.7547674774187</v>
      </c>
      <c r="AV93" s="8">
        <v>310.7790622852246</v>
      </c>
      <c r="AW93" s="8"/>
      <c r="AX93" s="8">
        <v>3804.3804913706672</v>
      </c>
      <c r="AY93" s="8">
        <v>4395.0096502878268</v>
      </c>
    </row>
    <row r="94" spans="2:51" x14ac:dyDescent="0.25">
      <c r="B94" s="19">
        <v>43008</v>
      </c>
      <c r="C94">
        <v>2</v>
      </c>
      <c r="D94">
        <v>1</v>
      </c>
      <c r="E94">
        <v>1</v>
      </c>
      <c r="F94">
        <v>0</v>
      </c>
      <c r="G94">
        <v>3</v>
      </c>
      <c r="I94" s="3">
        <f t="shared" si="1"/>
        <v>43008</v>
      </c>
      <c r="J94" s="8">
        <v>109.25141638156479</v>
      </c>
      <c r="K94" s="8">
        <v>-26.52559678821288</v>
      </c>
      <c r="L94" s="8">
        <v>66.162991823574004</v>
      </c>
      <c r="M94" s="8">
        <v>0</v>
      </c>
      <c r="N94" s="8">
        <v>633.31716930096138</v>
      </c>
      <c r="O94" s="28">
        <v>782.20598071788731</v>
      </c>
      <c r="P94" s="8">
        <v>527.26091822062926</v>
      </c>
      <c r="Q94" s="8">
        <v>-96.273202788575361</v>
      </c>
      <c r="R94" s="8">
        <v>295.68106771826587</v>
      </c>
      <c r="S94" s="8"/>
      <c r="T94" s="8"/>
      <c r="U94" s="28">
        <v>1359.9859524512813</v>
      </c>
      <c r="V94" s="8">
        <v>114.2783220432932</v>
      </c>
      <c r="W94" s="8">
        <v>-27.746099707915942</v>
      </c>
      <c r="X94" s="8">
        <v>69.207301263309034</v>
      </c>
      <c r="Y94" s="8">
        <v>0</v>
      </c>
      <c r="Z94" s="8">
        <v>877.89087289279598</v>
      </c>
      <c r="AA94" s="28">
        <v>1033.6303964914823</v>
      </c>
      <c r="AB94" s="8">
        <v>551.52138991789741</v>
      </c>
      <c r="AC94" s="8">
        <v>-100.70295138314179</v>
      </c>
      <c r="AD94" s="8">
        <v>309.2860248218671</v>
      </c>
      <c r="AE94" s="8"/>
      <c r="AF94" s="8"/>
      <c r="AG94" s="28"/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28">
        <v>0</v>
      </c>
      <c r="AN94" s="8">
        <v>0</v>
      </c>
      <c r="AO94" s="8">
        <v>0</v>
      </c>
      <c r="AP94" s="8">
        <v>0</v>
      </c>
      <c r="AQ94" s="8"/>
      <c r="AR94" s="8"/>
      <c r="AS94" s="28">
        <v>0</v>
      </c>
      <c r="AT94" s="8">
        <v>0</v>
      </c>
      <c r="AU94" s="8">
        <v>0</v>
      </c>
      <c r="AV94" s="8">
        <v>0</v>
      </c>
      <c r="AW94" s="8"/>
      <c r="AX94" s="8">
        <v>0</v>
      </c>
      <c r="AY94" s="8">
        <v>0</v>
      </c>
    </row>
    <row r="95" spans="2:51" x14ac:dyDescent="0.25">
      <c r="B95" s="19">
        <v>43009</v>
      </c>
      <c r="C95">
        <v>2</v>
      </c>
      <c r="D95">
        <v>1</v>
      </c>
      <c r="E95">
        <v>1</v>
      </c>
      <c r="F95">
        <v>0</v>
      </c>
      <c r="G95">
        <v>3</v>
      </c>
      <c r="I95" s="3">
        <f t="shared" si="1"/>
        <v>43009</v>
      </c>
      <c r="J95" s="8">
        <v>138.96255109636758</v>
      </c>
      <c r="K95" s="8">
        <v>-5.2947629705883754</v>
      </c>
      <c r="L95" s="8">
        <v>80.658946877399131</v>
      </c>
      <c r="M95" s="8">
        <v>0</v>
      </c>
      <c r="N95" s="8">
        <v>751.84622199208445</v>
      </c>
      <c r="O95" s="28">
        <v>966.17295699526278</v>
      </c>
      <c r="P95" s="8">
        <v>660.93361992976395</v>
      </c>
      <c r="Q95" s="8">
        <v>-18.046656457476928</v>
      </c>
      <c r="R95" s="8">
        <v>346.65171534190114</v>
      </c>
      <c r="S95" s="8"/>
      <c r="T95" s="8"/>
      <c r="U95" s="28">
        <v>1741.3849008062725</v>
      </c>
      <c r="V95" s="8">
        <v>145.35653350877712</v>
      </c>
      <c r="W95" s="8">
        <v>-5.5383870336522572</v>
      </c>
      <c r="X95" s="8">
        <v>84.37024811408925</v>
      </c>
      <c r="Y95" s="8">
        <v>0</v>
      </c>
      <c r="Z95" s="8">
        <v>1042.1933402410607</v>
      </c>
      <c r="AA95" s="28">
        <v>1266.3817348302748</v>
      </c>
      <c r="AB95" s="8">
        <v>691.34467606150156</v>
      </c>
      <c r="AC95" s="8">
        <v>-18.877024085888451</v>
      </c>
      <c r="AD95" s="8">
        <v>362.6019476429089</v>
      </c>
      <c r="AE95" s="8"/>
      <c r="AF95" s="8"/>
      <c r="AG95" s="28"/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28">
        <v>0</v>
      </c>
      <c r="AN95" s="8">
        <v>0</v>
      </c>
      <c r="AO95" s="8">
        <v>0</v>
      </c>
      <c r="AP95" s="8">
        <v>0</v>
      </c>
      <c r="AQ95" s="8"/>
      <c r="AR95" s="8"/>
      <c r="AS95" s="28">
        <v>0</v>
      </c>
      <c r="AT95" s="8">
        <v>0</v>
      </c>
      <c r="AU95" s="8">
        <v>0</v>
      </c>
      <c r="AV95" s="8">
        <v>0</v>
      </c>
      <c r="AW95" s="8"/>
      <c r="AX95" s="8">
        <v>0</v>
      </c>
      <c r="AY95" s="8">
        <v>0</v>
      </c>
    </row>
    <row r="96" spans="2:51" x14ac:dyDescent="0.25">
      <c r="B96" s="19">
        <v>43010</v>
      </c>
      <c r="C96">
        <v>2</v>
      </c>
      <c r="D96">
        <v>1</v>
      </c>
      <c r="E96">
        <v>1</v>
      </c>
      <c r="F96">
        <v>0</v>
      </c>
      <c r="G96">
        <v>3</v>
      </c>
      <c r="I96" s="3">
        <f t="shared" si="1"/>
        <v>43010</v>
      </c>
      <c r="J96" s="8">
        <v>168.95835172653096</v>
      </c>
      <c r="K96" s="8">
        <v>2.2342995451251091</v>
      </c>
      <c r="L96" s="8">
        <v>92.140839979125133</v>
      </c>
      <c r="M96" s="8">
        <v>0</v>
      </c>
      <c r="N96" s="8">
        <v>840.33365432034373</v>
      </c>
      <c r="O96" s="28">
        <v>1103.6671455711248</v>
      </c>
      <c r="P96" s="8">
        <v>782.46773681070465</v>
      </c>
      <c r="Q96" s="8">
        <v>5.7743230891784636</v>
      </c>
      <c r="R96" s="8">
        <v>385.25616086295787</v>
      </c>
      <c r="S96" s="8"/>
      <c r="T96" s="8"/>
      <c r="U96" s="28">
        <v>2013.8318750831845</v>
      </c>
      <c r="V96" s="8">
        <v>176.73250901456154</v>
      </c>
      <c r="W96" s="8">
        <v>2.3371047389192081</v>
      </c>
      <c r="X96" s="8">
        <v>96.380449180618655</v>
      </c>
      <c r="Y96" s="8">
        <v>0</v>
      </c>
      <c r="Z96" s="8">
        <v>1164.8527484684441</v>
      </c>
      <c r="AA96" s="28">
        <v>1440.3028114025435</v>
      </c>
      <c r="AB96" s="8">
        <v>818.47085353512387</v>
      </c>
      <c r="AC96" s="8">
        <v>6.0400128018707306</v>
      </c>
      <c r="AD96" s="8">
        <v>402.98267133211243</v>
      </c>
      <c r="AE96" s="8"/>
      <c r="AF96" s="8"/>
      <c r="AG96" s="28"/>
      <c r="AH96" s="8">
        <v>0</v>
      </c>
      <c r="AI96" s="8">
        <v>-338.63216683948639</v>
      </c>
      <c r="AJ96" s="8">
        <v>0</v>
      </c>
      <c r="AK96" s="8">
        <v>3943.8193451527354</v>
      </c>
      <c r="AL96" s="8">
        <v>6638.777941402931</v>
      </c>
      <c r="AM96" s="28">
        <v>10243.96511971618</v>
      </c>
      <c r="AN96" s="8">
        <v>0</v>
      </c>
      <c r="AO96" s="8">
        <v>-771.17503423811638</v>
      </c>
      <c r="AP96" s="8">
        <v>0</v>
      </c>
      <c r="AQ96" s="8"/>
      <c r="AR96" s="8"/>
      <c r="AS96" s="28">
        <v>9811.4222523175504</v>
      </c>
      <c r="AT96" s="8">
        <v>1793.370656884257</v>
      </c>
      <c r="AU96" s="8">
        <v>1691.9310334200109</v>
      </c>
      <c r="AV96" s="8">
        <v>0</v>
      </c>
      <c r="AW96" s="8"/>
      <c r="AX96" s="8">
        <v>2512.9470835175762</v>
      </c>
      <c r="AY96" s="8">
        <v>2406.8399927160181</v>
      </c>
    </row>
    <row r="97" spans="2:51" x14ac:dyDescent="0.25">
      <c r="B97" s="19">
        <v>43011</v>
      </c>
      <c r="C97">
        <v>2</v>
      </c>
      <c r="D97">
        <v>1</v>
      </c>
      <c r="E97">
        <v>1</v>
      </c>
      <c r="F97">
        <v>0</v>
      </c>
      <c r="G97">
        <v>3</v>
      </c>
      <c r="I97" s="3">
        <f t="shared" si="1"/>
        <v>43011</v>
      </c>
      <c r="J97" s="8">
        <v>169.95987386750514</v>
      </c>
      <c r="K97" s="8">
        <v>-12.111841137059995</v>
      </c>
      <c r="L97" s="8">
        <v>92.433572998901226</v>
      </c>
      <c r="M97" s="8">
        <v>0</v>
      </c>
      <c r="N97" s="8">
        <v>880.05588413588055</v>
      </c>
      <c r="O97" s="28">
        <v>1130.3374898652269</v>
      </c>
      <c r="P97" s="8">
        <v>820.24335987129382</v>
      </c>
      <c r="Q97" s="8">
        <v>-37.053704081955544</v>
      </c>
      <c r="R97" s="8">
        <v>401.28274095838816</v>
      </c>
      <c r="S97" s="8"/>
      <c r="T97" s="8"/>
      <c r="U97" s="28">
        <v>2064.5282808836068</v>
      </c>
      <c r="V97" s="8">
        <v>177.78011346263585</v>
      </c>
      <c r="W97" s="8">
        <v>-12.669134440912451</v>
      </c>
      <c r="X97" s="8">
        <v>96.686651511120616</v>
      </c>
      <c r="Y97" s="8">
        <v>0</v>
      </c>
      <c r="Z97" s="8">
        <v>1219.9148637818507</v>
      </c>
      <c r="AA97" s="28">
        <v>1481.7124943146948</v>
      </c>
      <c r="AB97" s="8">
        <v>857.98461876107797</v>
      </c>
      <c r="AC97" s="8">
        <v>-38.758629116401352</v>
      </c>
      <c r="AD97" s="8">
        <v>419.74667075708697</v>
      </c>
      <c r="AE97" s="8"/>
      <c r="AF97" s="8"/>
      <c r="AG97" s="28"/>
      <c r="AH97" s="8">
        <v>0</v>
      </c>
      <c r="AI97" s="8">
        <v>-120.2657256102367</v>
      </c>
      <c r="AJ97" s="8">
        <v>0</v>
      </c>
      <c r="AK97" s="8">
        <v>1971.9096725763666</v>
      </c>
      <c r="AL97" s="8">
        <v>3358.4645486118347</v>
      </c>
      <c r="AM97" s="28">
        <v>5210.1084955779643</v>
      </c>
      <c r="AN97" s="8">
        <v>0</v>
      </c>
      <c r="AO97" s="8">
        <v>-286.88780649868357</v>
      </c>
      <c r="AP97" s="8">
        <v>0</v>
      </c>
      <c r="AQ97" s="8"/>
      <c r="AR97" s="8"/>
      <c r="AS97" s="28">
        <v>5043.4864146895179</v>
      </c>
      <c r="AT97" s="8">
        <v>862.16939182480905</v>
      </c>
      <c r="AU97" s="8">
        <v>825.35367135797685</v>
      </c>
      <c r="AV97" s="8">
        <v>0</v>
      </c>
      <c r="AW97" s="8"/>
      <c r="AX97" s="8">
        <v>1204.1602754979792</v>
      </c>
      <c r="AY97" s="8">
        <v>1165.6505801630415</v>
      </c>
    </row>
    <row r="98" spans="2:51" x14ac:dyDescent="0.25">
      <c r="B98" s="19">
        <v>43012</v>
      </c>
      <c r="C98">
        <v>2</v>
      </c>
      <c r="D98">
        <v>1</v>
      </c>
      <c r="E98">
        <v>1</v>
      </c>
      <c r="F98">
        <v>0</v>
      </c>
      <c r="G98">
        <v>3</v>
      </c>
      <c r="I98" s="3">
        <f t="shared" si="1"/>
        <v>43012</v>
      </c>
      <c r="J98" s="8">
        <v>171.45795895127029</v>
      </c>
      <c r="K98" s="8">
        <v>-18.712054808220806</v>
      </c>
      <c r="L98" s="8">
        <v>95.694160885535879</v>
      </c>
      <c r="M98" s="8">
        <v>0</v>
      </c>
      <c r="N98" s="8">
        <v>919.23609481465257</v>
      </c>
      <c r="O98" s="28">
        <v>1167.6761598432379</v>
      </c>
      <c r="P98" s="8">
        <v>826.33136550647635</v>
      </c>
      <c r="Q98" s="8">
        <v>-64.138048035113769</v>
      </c>
      <c r="R98" s="8">
        <v>413.66978512521496</v>
      </c>
      <c r="S98" s="8"/>
      <c r="T98" s="8"/>
      <c r="U98" s="28">
        <v>2095.0991974112299</v>
      </c>
      <c r="V98" s="8">
        <v>179.34712884166618</v>
      </c>
      <c r="W98" s="8">
        <v>-19.57303892516348</v>
      </c>
      <c r="X98" s="8">
        <v>100.0972664477538</v>
      </c>
      <c r="Y98" s="8">
        <v>0</v>
      </c>
      <c r="Z98" s="8">
        <v>1274.2256436251889</v>
      </c>
      <c r="AA98" s="28">
        <v>1534.0969999894455</v>
      </c>
      <c r="AB98" s="8">
        <v>864.35274735493385</v>
      </c>
      <c r="AC98" s="8">
        <v>-67.089185214643564</v>
      </c>
      <c r="AD98" s="8">
        <v>432.70367094385989</v>
      </c>
      <c r="AE98" s="8"/>
      <c r="AF98" s="8"/>
      <c r="AG98" s="28"/>
      <c r="AH98" s="8">
        <v>0</v>
      </c>
      <c r="AI98" s="8">
        <v>0</v>
      </c>
      <c r="AJ98" s="8">
        <v>0</v>
      </c>
      <c r="AK98" s="8">
        <v>0</v>
      </c>
      <c r="AL98" s="8">
        <v>1750.7021696854601</v>
      </c>
      <c r="AM98" s="28">
        <v>1750.7021696854601</v>
      </c>
      <c r="AN98" s="8">
        <v>0</v>
      </c>
      <c r="AO98" s="8">
        <v>0</v>
      </c>
      <c r="AP98" s="8">
        <v>0</v>
      </c>
      <c r="AQ98" s="8"/>
      <c r="AR98" s="8"/>
      <c r="AS98" s="28">
        <v>1750.7021696854601</v>
      </c>
      <c r="AT98" s="8">
        <v>282.95577497858443</v>
      </c>
      <c r="AU98" s="8">
        <v>282.95577497858443</v>
      </c>
      <c r="AV98" s="8">
        <v>0</v>
      </c>
      <c r="AW98" s="8"/>
      <c r="AX98" s="8">
        <v>392.22731409633042</v>
      </c>
      <c r="AY98" s="8">
        <v>392.22731409633042</v>
      </c>
    </row>
    <row r="99" spans="2:51" x14ac:dyDescent="0.25">
      <c r="B99" s="19">
        <v>43013</v>
      </c>
      <c r="C99">
        <v>2</v>
      </c>
      <c r="D99">
        <v>1</v>
      </c>
      <c r="E99">
        <v>1</v>
      </c>
      <c r="F99">
        <v>0</v>
      </c>
      <c r="G99">
        <v>3</v>
      </c>
      <c r="I99" s="3">
        <f t="shared" si="1"/>
        <v>43013</v>
      </c>
      <c r="J99" s="8">
        <v>110.33077185529011</v>
      </c>
      <c r="K99" s="8">
        <v>0.57546557083443151</v>
      </c>
      <c r="L99" s="8">
        <v>59.388088408935552</v>
      </c>
      <c r="M99" s="8">
        <v>0</v>
      </c>
      <c r="N99" s="8">
        <v>669.66698933945622</v>
      </c>
      <c r="O99" s="28">
        <v>839.96131517451636</v>
      </c>
      <c r="P99" s="8">
        <v>685.86596233360194</v>
      </c>
      <c r="Q99" s="8">
        <v>-1.2755511421871624</v>
      </c>
      <c r="R99" s="8">
        <v>318.30510302157438</v>
      </c>
      <c r="S99" s="8"/>
      <c r="T99" s="8"/>
      <c r="U99" s="28">
        <v>1672.5625035524454</v>
      </c>
      <c r="V99" s="8">
        <v>115.4073411124354</v>
      </c>
      <c r="W99" s="8">
        <v>0.60194404802006796</v>
      </c>
      <c r="X99" s="8">
        <v>62.120669163947959</v>
      </c>
      <c r="Y99" s="8">
        <v>0</v>
      </c>
      <c r="Z99" s="8">
        <v>928.2782250599779</v>
      </c>
      <c r="AA99" s="28">
        <v>1106.4081793843814</v>
      </c>
      <c r="AB99" s="8">
        <v>717.42421213422779</v>
      </c>
      <c r="AC99" s="8">
        <v>-1.3342421456620415</v>
      </c>
      <c r="AD99" s="8">
        <v>332.9510433446531</v>
      </c>
      <c r="AE99" s="8"/>
      <c r="AF99" s="8"/>
      <c r="AG99" s="28"/>
      <c r="AH99" s="8">
        <v>1439.1381648388015</v>
      </c>
      <c r="AI99" s="8">
        <v>0</v>
      </c>
      <c r="AJ99" s="8">
        <v>0</v>
      </c>
      <c r="AK99" s="8">
        <v>0</v>
      </c>
      <c r="AL99" s="8">
        <v>20069.842442546138</v>
      </c>
      <c r="AM99" s="28">
        <v>21508.98060738494</v>
      </c>
      <c r="AN99" s="8">
        <v>3963.6336399953348</v>
      </c>
      <c r="AO99" s="8">
        <v>0</v>
      </c>
      <c r="AP99" s="8">
        <v>0</v>
      </c>
      <c r="AQ99" s="8"/>
      <c r="AR99" s="8"/>
      <c r="AS99" s="28">
        <v>24033.476082541474</v>
      </c>
      <c r="AT99" s="8">
        <v>4073.3048252392027</v>
      </c>
      <c r="AU99" s="8">
        <v>4693.367702240882</v>
      </c>
      <c r="AV99" s="8">
        <v>0</v>
      </c>
      <c r="AW99" s="8"/>
      <c r="AX99" s="8">
        <v>5526.0872976493383</v>
      </c>
      <c r="AY99" s="8">
        <v>6174.6806751265558</v>
      </c>
    </row>
    <row r="100" spans="2:51" x14ac:dyDescent="0.25">
      <c r="B100" s="19">
        <v>43014</v>
      </c>
      <c r="C100">
        <v>2</v>
      </c>
      <c r="D100">
        <v>1</v>
      </c>
      <c r="E100">
        <v>1</v>
      </c>
      <c r="F100">
        <v>0</v>
      </c>
      <c r="G100">
        <v>2</v>
      </c>
      <c r="I100" s="3">
        <f t="shared" si="1"/>
        <v>43014</v>
      </c>
      <c r="J100" s="8">
        <v>196.97597985823825</v>
      </c>
      <c r="K100" s="8">
        <v>-9.5477319132292831</v>
      </c>
      <c r="L100" s="8">
        <v>99.771212218750307</v>
      </c>
      <c r="M100" s="8">
        <v>0</v>
      </c>
      <c r="N100" s="8">
        <v>692.068487895011</v>
      </c>
      <c r="O100" s="28">
        <v>979.26794805877034</v>
      </c>
      <c r="P100" s="8">
        <v>870.80655815704858</v>
      </c>
      <c r="Q100" s="8">
        <v>-26.667553597740952</v>
      </c>
      <c r="R100" s="8">
        <v>429.02448953977205</v>
      </c>
      <c r="S100" s="8"/>
      <c r="T100" s="8"/>
      <c r="U100" s="28">
        <v>1965.2319819940908</v>
      </c>
      <c r="V100" s="8">
        <v>206.0392918149056</v>
      </c>
      <c r="W100" s="8">
        <v>-9.9870447313226567</v>
      </c>
      <c r="X100" s="8">
        <v>104.36191216746585</v>
      </c>
      <c r="Y100" s="8">
        <v>0</v>
      </c>
      <c r="Z100" s="8">
        <v>959.33070883007622</v>
      </c>
      <c r="AA100" s="28">
        <v>1259.7448680811249</v>
      </c>
      <c r="AB100" s="8">
        <v>910.8743445753181</v>
      </c>
      <c r="AC100" s="8">
        <v>-27.894588272483642</v>
      </c>
      <c r="AD100" s="8">
        <v>448.76488016276767</v>
      </c>
      <c r="AE100" s="8"/>
      <c r="AF100" s="8"/>
      <c r="AG100" s="28"/>
      <c r="AH100" s="8">
        <v>1197.2642626488548</v>
      </c>
      <c r="AI100" s="8">
        <v>-103.06240184609915</v>
      </c>
      <c r="AJ100" s="8">
        <v>118.67423260354332</v>
      </c>
      <c r="AK100" s="8">
        <v>13448.487712635122</v>
      </c>
      <c r="AL100" s="8">
        <v>28801.792438071465</v>
      </c>
      <c r="AM100" s="28">
        <v>43463.156244112884</v>
      </c>
      <c r="AN100" s="8">
        <v>2589.0118881466688</v>
      </c>
      <c r="AO100" s="8">
        <v>-231.58514163793734</v>
      </c>
      <c r="AP100" s="8">
        <v>283.16080628870753</v>
      </c>
      <c r="AQ100" s="8"/>
      <c r="AR100" s="8"/>
      <c r="AS100" s="28">
        <v>44890.867703504024</v>
      </c>
      <c r="AT100" s="8">
        <v>8231.253755894646</v>
      </c>
      <c r="AU100" s="8">
        <v>8586.3484559759218</v>
      </c>
      <c r="AV100" s="8">
        <v>0</v>
      </c>
      <c r="AW100" s="8"/>
      <c r="AX100" s="8">
        <v>11307.374728468407</v>
      </c>
      <c r="AY100" s="8">
        <v>11678.808141743606</v>
      </c>
    </row>
    <row r="101" spans="2:51" x14ac:dyDescent="0.25">
      <c r="B101" s="19">
        <v>43015</v>
      </c>
      <c r="C101">
        <v>1</v>
      </c>
      <c r="D101">
        <v>1</v>
      </c>
      <c r="E101">
        <v>1</v>
      </c>
      <c r="F101">
        <v>0</v>
      </c>
      <c r="G101">
        <v>2</v>
      </c>
      <c r="I101" s="3">
        <f t="shared" si="1"/>
        <v>43015</v>
      </c>
      <c r="J101" s="8">
        <v>177.04596902684364</v>
      </c>
      <c r="K101" s="8">
        <v>24.5415014102777</v>
      </c>
      <c r="L101" s="8">
        <v>130.40419069356273</v>
      </c>
      <c r="M101" s="8">
        <v>0</v>
      </c>
      <c r="N101" s="8">
        <v>693.07329568945988</v>
      </c>
      <c r="O101" s="28">
        <v>1025.0649568201438</v>
      </c>
      <c r="P101" s="8">
        <v>660.58908230238774</v>
      </c>
      <c r="Q101" s="8">
        <v>59.461590346285355</v>
      </c>
      <c r="R101" s="8">
        <v>494.30091603050028</v>
      </c>
      <c r="S101" s="8"/>
      <c r="T101" s="8"/>
      <c r="U101" s="28">
        <v>1907.4248843686332</v>
      </c>
      <c r="V101" s="8">
        <v>185.19225594525673</v>
      </c>
      <c r="W101" s="8">
        <v>25.670711597867157</v>
      </c>
      <c r="X101" s="8">
        <v>136.40438351688621</v>
      </c>
      <c r="Y101" s="8">
        <v>0</v>
      </c>
      <c r="Z101" s="8">
        <v>960.72355215490199</v>
      </c>
      <c r="AA101" s="28">
        <v>1307.9909032149121</v>
      </c>
      <c r="AB101" s="8">
        <v>690.98428547581022</v>
      </c>
      <c r="AC101" s="8">
        <v>62.197553092280081</v>
      </c>
      <c r="AD101" s="8">
        <v>517.04482320981811</v>
      </c>
      <c r="AE101" s="8"/>
      <c r="AF101" s="8"/>
      <c r="AG101" s="28"/>
      <c r="AH101" s="8">
        <v>2885.0873931756373</v>
      </c>
      <c r="AI101" s="8">
        <v>90.386025113514407</v>
      </c>
      <c r="AJ101" s="8">
        <v>158.18027667332186</v>
      </c>
      <c r="AK101" s="8">
        <v>17935.50597044807</v>
      </c>
      <c r="AL101" s="8">
        <v>17671.859973266906</v>
      </c>
      <c r="AM101" s="28">
        <v>38741.019638677448</v>
      </c>
      <c r="AN101" s="8">
        <v>8268.518032872782</v>
      </c>
      <c r="AO101" s="8">
        <v>211.15912571849699</v>
      </c>
      <c r="AP101" s="8">
        <v>391.62742211344676</v>
      </c>
      <c r="AQ101" s="8"/>
      <c r="AR101" s="8"/>
      <c r="AS101" s="28">
        <v>44478.670524419707</v>
      </c>
      <c r="AT101" s="8">
        <v>6815.1366302248871</v>
      </c>
      <c r="AU101" s="8">
        <v>8118.4347746456178</v>
      </c>
      <c r="AV101" s="8">
        <v>0</v>
      </c>
      <c r="AW101" s="8"/>
      <c r="AX101" s="8">
        <v>9204.8662661497601</v>
      </c>
      <c r="AY101" s="8">
        <v>10568.132116602123</v>
      </c>
    </row>
    <row r="102" spans="2:51" x14ac:dyDescent="0.25">
      <c r="B102" s="19">
        <v>43016</v>
      </c>
      <c r="C102">
        <v>1</v>
      </c>
      <c r="D102">
        <v>1</v>
      </c>
      <c r="E102">
        <v>1</v>
      </c>
      <c r="F102">
        <v>0</v>
      </c>
      <c r="G102">
        <v>2</v>
      </c>
      <c r="I102" s="3">
        <f t="shared" si="1"/>
        <v>43016</v>
      </c>
      <c r="J102" s="8">
        <v>70.293516816855387</v>
      </c>
      <c r="K102" s="8">
        <v>11.570480550668641</v>
      </c>
      <c r="L102" s="8">
        <v>77.936270212154014</v>
      </c>
      <c r="M102" s="8">
        <v>0</v>
      </c>
      <c r="N102" s="8">
        <v>539.2095837346742</v>
      </c>
      <c r="O102" s="28">
        <v>699.00985131435232</v>
      </c>
      <c r="P102" s="8">
        <v>367.5481936299546</v>
      </c>
      <c r="Q102" s="8">
        <v>36.697876380625068</v>
      </c>
      <c r="R102" s="8">
        <v>383.56480089101564</v>
      </c>
      <c r="S102" s="8"/>
      <c r="T102" s="8"/>
      <c r="U102" s="28">
        <v>1327.0204546362695</v>
      </c>
      <c r="V102" s="8">
        <v>73.527881087569639</v>
      </c>
      <c r="W102" s="8">
        <v>12.102864625085912</v>
      </c>
      <c r="X102" s="8">
        <v>81.522294915167222</v>
      </c>
      <c r="Y102" s="8">
        <v>0</v>
      </c>
      <c r="Z102" s="8">
        <v>747.44092704684499</v>
      </c>
      <c r="AA102" s="28">
        <v>914.59396767466774</v>
      </c>
      <c r="AB102" s="8">
        <v>384.45992033071917</v>
      </c>
      <c r="AC102" s="8">
        <v>38.386428974825613</v>
      </c>
      <c r="AD102" s="8">
        <v>401.21348804857763</v>
      </c>
      <c r="AE102" s="8"/>
      <c r="AF102" s="8"/>
      <c r="AG102" s="28"/>
      <c r="AH102" s="8">
        <v>6216.8558875875351</v>
      </c>
      <c r="AI102" s="8">
        <v>-206.90439551032705</v>
      </c>
      <c r="AJ102" s="8">
        <v>157.74047736921139</v>
      </c>
      <c r="AK102" s="8">
        <v>17772.463486422177</v>
      </c>
      <c r="AL102" s="8">
        <v>29452.507912858095</v>
      </c>
      <c r="AM102" s="28">
        <v>53392.663368726688</v>
      </c>
      <c r="AN102" s="8">
        <v>17205.194326214161</v>
      </c>
      <c r="AO102" s="8">
        <v>-484.85082764270436</v>
      </c>
      <c r="AP102" s="8">
        <v>397.58766682935811</v>
      </c>
      <c r="AQ102" s="8"/>
      <c r="AR102" s="8"/>
      <c r="AS102" s="28">
        <v>64342.902564681091</v>
      </c>
      <c r="AT102" s="8">
        <v>11583.00966751687</v>
      </c>
      <c r="AU102" s="8">
        <v>14617.111577573432</v>
      </c>
      <c r="AV102" s="8">
        <v>0</v>
      </c>
      <c r="AW102" s="8"/>
      <c r="AX102" s="8">
        <v>15474.795624158054</v>
      </c>
      <c r="AY102" s="8">
        <v>18648.503450321517</v>
      </c>
    </row>
    <row r="103" spans="2:51" x14ac:dyDescent="0.25">
      <c r="B103" s="19">
        <v>43017</v>
      </c>
      <c r="C103">
        <v>1</v>
      </c>
      <c r="D103">
        <v>1</v>
      </c>
      <c r="E103">
        <v>1</v>
      </c>
      <c r="F103">
        <v>0</v>
      </c>
      <c r="G103">
        <v>2</v>
      </c>
      <c r="I103" s="3">
        <f t="shared" si="1"/>
        <v>43017</v>
      </c>
      <c r="J103" s="8">
        <v>59.861227637124607</v>
      </c>
      <c r="K103" s="8">
        <v>28.977793482249155</v>
      </c>
      <c r="L103" s="8">
        <v>70.627061752894591</v>
      </c>
      <c r="M103" s="8">
        <v>0</v>
      </c>
      <c r="N103" s="8">
        <v>490.26708188672279</v>
      </c>
      <c r="O103" s="28">
        <v>649.73316475899117</v>
      </c>
      <c r="P103" s="8">
        <v>328.94883841817961</v>
      </c>
      <c r="Q103" s="8">
        <v>104.88046141279447</v>
      </c>
      <c r="R103" s="8">
        <v>355.2276469231781</v>
      </c>
      <c r="S103" s="8"/>
      <c r="T103" s="8"/>
      <c r="U103" s="28">
        <v>1279.324028640875</v>
      </c>
      <c r="V103" s="8">
        <v>62.615578602022964</v>
      </c>
      <c r="W103" s="8">
        <v>30.311127538180873</v>
      </c>
      <c r="X103" s="8">
        <v>73.876773183242534</v>
      </c>
      <c r="Y103" s="8">
        <v>0</v>
      </c>
      <c r="Z103" s="8">
        <v>679.59786554216498</v>
      </c>
      <c r="AA103" s="28">
        <v>846.40134486561135</v>
      </c>
      <c r="AB103" s="8">
        <v>344.08452116748236</v>
      </c>
      <c r="AC103" s="8">
        <v>109.70624951461015</v>
      </c>
      <c r="AD103" s="8">
        <v>371.57247730307904</v>
      </c>
      <c r="AE103" s="8"/>
      <c r="AF103" s="8"/>
      <c r="AG103" s="28"/>
      <c r="AH103" s="8">
        <v>3710.6502171570669</v>
      </c>
      <c r="AI103" s="8">
        <v>-405.02704479854123</v>
      </c>
      <c r="AJ103" s="8">
        <v>114.86015266322011</v>
      </c>
      <c r="AK103" s="8">
        <v>17575.452759300628</v>
      </c>
      <c r="AL103" s="8">
        <v>8395.7876869403208</v>
      </c>
      <c r="AM103" s="28">
        <v>29391.723771262696</v>
      </c>
      <c r="AN103" s="8">
        <v>9295.7896365434644</v>
      </c>
      <c r="AO103" s="8">
        <v>-1054.2345436170174</v>
      </c>
      <c r="AP103" s="8">
        <v>378.88639668261516</v>
      </c>
      <c r="AQ103" s="8"/>
      <c r="AR103" s="8"/>
      <c r="AS103" s="28">
        <v>34591.681935850007</v>
      </c>
      <c r="AT103" s="8">
        <v>5719.1063497709783</v>
      </c>
      <c r="AU103" s="8">
        <v>7011.0769759605364</v>
      </c>
      <c r="AV103" s="8">
        <v>26.671219757676631</v>
      </c>
      <c r="AW103" s="8"/>
      <c r="AX103" s="8">
        <v>7638.6150909134603</v>
      </c>
      <c r="AY103" s="8">
        <v>8990.0322183080571</v>
      </c>
    </row>
    <row r="104" spans="2:51" x14ac:dyDescent="0.25">
      <c r="B104" s="19">
        <v>43018</v>
      </c>
      <c r="C104">
        <v>1</v>
      </c>
      <c r="D104">
        <v>1</v>
      </c>
      <c r="E104">
        <v>1</v>
      </c>
      <c r="F104">
        <v>0</v>
      </c>
      <c r="G104">
        <v>2</v>
      </c>
      <c r="I104" s="3">
        <f t="shared" si="1"/>
        <v>43018</v>
      </c>
      <c r="J104" s="8">
        <v>98.27235640237727</v>
      </c>
      <c r="K104" s="8">
        <v>13.676439734077098</v>
      </c>
      <c r="L104" s="8">
        <v>105.18727267612849</v>
      </c>
      <c r="M104" s="8">
        <v>0</v>
      </c>
      <c r="N104" s="8">
        <v>576.13640445106432</v>
      </c>
      <c r="O104" s="28">
        <v>793.27247326364716</v>
      </c>
      <c r="P104" s="8">
        <v>379.69122661324286</v>
      </c>
      <c r="Q104" s="8">
        <v>42.77302961320504</v>
      </c>
      <c r="R104" s="8">
        <v>419.02965273964242</v>
      </c>
      <c r="S104" s="8"/>
      <c r="T104" s="8"/>
      <c r="U104" s="28">
        <v>1417.6303134171546</v>
      </c>
      <c r="V104" s="8">
        <v>102.79409059267068</v>
      </c>
      <c r="W104" s="8">
        <v>14.30572377092115</v>
      </c>
      <c r="X104" s="8">
        <v>110.02717786061294</v>
      </c>
      <c r="Y104" s="8">
        <v>0</v>
      </c>
      <c r="Z104" s="8">
        <v>798.62810535696326</v>
      </c>
      <c r="AA104" s="28">
        <v>1025.755097581168</v>
      </c>
      <c r="AB104" s="8">
        <v>397.16168182550865</v>
      </c>
      <c r="AC104" s="8">
        <v>44.741113797861665</v>
      </c>
      <c r="AD104" s="8">
        <v>438.31015823379784</v>
      </c>
      <c r="AE104" s="8"/>
      <c r="AF104" s="8"/>
      <c r="AG104" s="28"/>
      <c r="AH104" s="8">
        <v>-113.85544640698835</v>
      </c>
      <c r="AI104" s="8">
        <v>-23.870488871417518</v>
      </c>
      <c r="AJ104" s="8">
        <v>30.350352035751005</v>
      </c>
      <c r="AK104" s="8">
        <v>5746.0182723110893</v>
      </c>
      <c r="AL104" s="8">
        <v>1115.110244085063</v>
      </c>
      <c r="AM104" s="28">
        <v>6753.752933153497</v>
      </c>
      <c r="AN104" s="8">
        <v>-501.37420541528053</v>
      </c>
      <c r="AO104" s="8">
        <v>-90.167986492820205</v>
      </c>
      <c r="AP104" s="8">
        <v>121.30215900510456</v>
      </c>
      <c r="AQ104" s="8"/>
      <c r="AR104" s="8"/>
      <c r="AS104" s="28">
        <v>6390.8884834931559</v>
      </c>
      <c r="AT104" s="8">
        <v>1121.2606989700064</v>
      </c>
      <c r="AU104" s="8">
        <v>1041.0117042379943</v>
      </c>
      <c r="AV104" s="8">
        <v>11.870124411372766</v>
      </c>
      <c r="AW104" s="8"/>
      <c r="AX104" s="8">
        <v>1562.345666026398</v>
      </c>
      <c r="AY104" s="8">
        <v>1478.4042328864716</v>
      </c>
    </row>
    <row r="105" spans="2:51" x14ac:dyDescent="0.25">
      <c r="B105" s="19">
        <v>43019</v>
      </c>
      <c r="C105">
        <v>1</v>
      </c>
      <c r="D105">
        <v>1</v>
      </c>
      <c r="E105">
        <v>1</v>
      </c>
      <c r="F105">
        <v>0</v>
      </c>
      <c r="G105">
        <v>2</v>
      </c>
      <c r="I105" s="3">
        <f t="shared" si="1"/>
        <v>43019</v>
      </c>
      <c r="J105" s="8">
        <v>62.168604342723349</v>
      </c>
      <c r="K105" s="8">
        <v>-52.483087441448141</v>
      </c>
      <c r="L105" s="8">
        <v>73.303967792758669</v>
      </c>
      <c r="M105" s="8">
        <v>0</v>
      </c>
      <c r="N105" s="8">
        <v>464.80161372572633</v>
      </c>
      <c r="O105" s="28">
        <v>547.79109841976015</v>
      </c>
      <c r="P105" s="8">
        <v>288.11676910251225</v>
      </c>
      <c r="Q105" s="8">
        <v>-170.06343681550416</v>
      </c>
      <c r="R105" s="8">
        <v>350.69558771481405</v>
      </c>
      <c r="S105" s="8"/>
      <c r="T105" s="8"/>
      <c r="U105" s="28">
        <v>933.55053372754855</v>
      </c>
      <c r="V105" s="8">
        <v>65.029122947449878</v>
      </c>
      <c r="W105" s="8">
        <v>-54.897953428017864</v>
      </c>
      <c r="X105" s="8">
        <v>76.676849746413211</v>
      </c>
      <c r="Y105" s="8">
        <v>0</v>
      </c>
      <c r="Z105" s="8">
        <v>644.29817187184028</v>
      </c>
      <c r="AA105" s="28">
        <v>731.10619113768553</v>
      </c>
      <c r="AB105" s="8">
        <v>301.37367565630876</v>
      </c>
      <c r="AC105" s="8">
        <v>-177.8884415769538</v>
      </c>
      <c r="AD105" s="8">
        <v>366.83188776304178</v>
      </c>
      <c r="AE105" s="8"/>
      <c r="AF105" s="8"/>
      <c r="AG105" s="28"/>
      <c r="AH105" s="8">
        <v>0</v>
      </c>
      <c r="AI105" s="8">
        <v>0</v>
      </c>
      <c r="AJ105" s="8">
        <v>0</v>
      </c>
      <c r="AK105" s="8">
        <v>0</v>
      </c>
      <c r="AL105" s="8">
        <v>25482.449300307653</v>
      </c>
      <c r="AM105" s="28">
        <v>25482.449300307653</v>
      </c>
      <c r="AN105" s="8">
        <v>0</v>
      </c>
      <c r="AO105" s="8">
        <v>0</v>
      </c>
      <c r="AP105" s="8">
        <v>0</v>
      </c>
      <c r="AQ105" s="8"/>
      <c r="AR105" s="8"/>
      <c r="AS105" s="28">
        <v>25482.449300307653</v>
      </c>
      <c r="AT105" s="8">
        <v>4550.9532158384272</v>
      </c>
      <c r="AU105" s="8">
        <v>4550.9532158384272</v>
      </c>
      <c r="AV105" s="8">
        <v>0</v>
      </c>
      <c r="AW105" s="8"/>
      <c r="AX105" s="8">
        <v>6308.4351487841623</v>
      </c>
      <c r="AY105" s="8">
        <v>6308.4351487841623</v>
      </c>
    </row>
    <row r="106" spans="2:51" x14ac:dyDescent="0.25">
      <c r="B106" s="19">
        <v>43020</v>
      </c>
      <c r="C106">
        <v>1</v>
      </c>
      <c r="D106">
        <v>1</v>
      </c>
      <c r="E106">
        <v>1</v>
      </c>
      <c r="F106">
        <v>0</v>
      </c>
      <c r="G106">
        <v>2</v>
      </c>
      <c r="I106" s="3">
        <f t="shared" si="1"/>
        <v>43020</v>
      </c>
      <c r="J106" s="8">
        <v>40.091063789568743</v>
      </c>
      <c r="K106" s="8">
        <v>-24.609781777315661</v>
      </c>
      <c r="L106" s="8">
        <v>63.936013886639557</v>
      </c>
      <c r="M106" s="8">
        <v>0</v>
      </c>
      <c r="N106" s="8">
        <v>446.84601192562712</v>
      </c>
      <c r="O106" s="28">
        <v>526.26330782451976</v>
      </c>
      <c r="P106" s="8">
        <v>187.69259583725159</v>
      </c>
      <c r="Q106" s="8">
        <v>-92.830342726521053</v>
      </c>
      <c r="R106" s="8">
        <v>302.18482302992379</v>
      </c>
      <c r="S106" s="8"/>
      <c r="T106" s="8"/>
      <c r="U106" s="28">
        <v>843.89308806628151</v>
      </c>
      <c r="V106" s="8">
        <v>41.935744638782033</v>
      </c>
      <c r="W106" s="8">
        <v>-25.742133699584784</v>
      </c>
      <c r="X106" s="8">
        <v>66.8778550163929</v>
      </c>
      <c r="Y106" s="8">
        <v>0</v>
      </c>
      <c r="Z106" s="8">
        <v>619.40849620584902</v>
      </c>
      <c r="AA106" s="28">
        <v>702.47996216143918</v>
      </c>
      <c r="AB106" s="8">
        <v>196.32875822240123</v>
      </c>
      <c r="AC106" s="8">
        <v>-97.10167751455117</v>
      </c>
      <c r="AD106" s="8">
        <v>316.08903267854009</v>
      </c>
      <c r="AE106" s="8"/>
      <c r="AF106" s="8"/>
      <c r="AG106" s="28"/>
      <c r="AH106" s="8">
        <v>1782.0856773315438</v>
      </c>
      <c r="AI106" s="8">
        <v>-91.330351536142203</v>
      </c>
      <c r="AJ106" s="8">
        <v>85.130732941982387</v>
      </c>
      <c r="AK106" s="8">
        <v>2102.4957080462577</v>
      </c>
      <c r="AL106" s="8">
        <v>25764.551823206257</v>
      </c>
      <c r="AM106" s="28">
        <v>29642.933589989898</v>
      </c>
      <c r="AN106" s="8">
        <v>6242.3410665615947</v>
      </c>
      <c r="AO106" s="8">
        <v>-270.56567567859548</v>
      </c>
      <c r="AP106" s="8">
        <v>235.73652516441186</v>
      </c>
      <c r="AQ106" s="8"/>
      <c r="AR106" s="8"/>
      <c r="AS106" s="28">
        <v>34074.559447299922</v>
      </c>
      <c r="AT106" s="8">
        <v>4722.1547503266493</v>
      </c>
      <c r="AU106" s="8">
        <v>5639.821003658124</v>
      </c>
      <c r="AV106" s="8">
        <v>0</v>
      </c>
      <c r="AW106" s="8"/>
      <c r="AX106" s="8">
        <v>6420.659415591811</v>
      </c>
      <c r="AY106" s="8">
        <v>7380.5495762851624</v>
      </c>
    </row>
    <row r="107" spans="2:51" x14ac:dyDescent="0.25">
      <c r="B107" s="19">
        <v>43021</v>
      </c>
      <c r="C107">
        <v>1</v>
      </c>
      <c r="D107">
        <v>1</v>
      </c>
      <c r="E107">
        <v>1</v>
      </c>
      <c r="F107">
        <v>0</v>
      </c>
      <c r="G107">
        <v>2</v>
      </c>
      <c r="I107" s="3">
        <f t="shared" si="1"/>
        <v>43021</v>
      </c>
      <c r="J107" s="8">
        <v>73.548504852279336</v>
      </c>
      <c r="K107" s="8">
        <v>-23.100659659680463</v>
      </c>
      <c r="L107" s="8">
        <v>82.884491156263863</v>
      </c>
      <c r="M107" s="8">
        <v>0</v>
      </c>
      <c r="N107" s="8">
        <v>489.14251058842484</v>
      </c>
      <c r="O107" s="28">
        <v>622.47484693728757</v>
      </c>
      <c r="P107" s="8">
        <v>289.11252883684114</v>
      </c>
      <c r="Q107" s="8">
        <v>-76.833248928404075</v>
      </c>
      <c r="R107" s="8">
        <v>351.70147277344375</v>
      </c>
      <c r="S107" s="8"/>
      <c r="T107" s="8"/>
      <c r="U107" s="28">
        <v>1053.1232632703056</v>
      </c>
      <c r="V107" s="8">
        <v>76.932638511126541</v>
      </c>
      <c r="W107" s="8">
        <v>-24.163573447702579</v>
      </c>
      <c r="X107" s="8">
        <v>86.698194737073536</v>
      </c>
      <c r="Y107" s="8">
        <v>0</v>
      </c>
      <c r="Z107" s="8">
        <v>678.03900857988958</v>
      </c>
      <c r="AA107" s="28">
        <v>817.50626838038716</v>
      </c>
      <c r="AB107" s="8">
        <v>302.41525255632774</v>
      </c>
      <c r="AC107" s="8">
        <v>-80.368521118361315</v>
      </c>
      <c r="AD107" s="8">
        <v>367.88405587651624</v>
      </c>
      <c r="AE107" s="8"/>
      <c r="AF107" s="8"/>
      <c r="AG107" s="28"/>
      <c r="AH107" s="8">
        <v>3622.288913286</v>
      </c>
      <c r="AI107" s="8">
        <v>-7.1952294726783279</v>
      </c>
      <c r="AJ107" s="8">
        <v>121.82211049974664</v>
      </c>
      <c r="AK107" s="8">
        <v>10478.805103130517</v>
      </c>
      <c r="AL107" s="8">
        <v>34631.318120740565</v>
      </c>
      <c r="AM107" s="28">
        <v>48847.03901818415</v>
      </c>
      <c r="AN107" s="8">
        <v>11896.358687763211</v>
      </c>
      <c r="AO107" s="8">
        <v>-26.556675077383847</v>
      </c>
      <c r="AP107" s="8">
        <v>346.16172098516904</v>
      </c>
      <c r="AQ107" s="8"/>
      <c r="AR107" s="8"/>
      <c r="AS107" s="28">
        <v>57326.08695754208</v>
      </c>
      <c r="AT107" s="8">
        <v>7921.1736128635866</v>
      </c>
      <c r="AU107" s="8">
        <v>9699.0777904584138</v>
      </c>
      <c r="AV107" s="8">
        <v>0</v>
      </c>
      <c r="AW107" s="8"/>
      <c r="AX107" s="8">
        <v>10713.621067858328</v>
      </c>
      <c r="AY107" s="8">
        <v>12573.330652397703</v>
      </c>
    </row>
    <row r="108" spans="2:51" x14ac:dyDescent="0.25">
      <c r="B108" s="19">
        <v>43022</v>
      </c>
      <c r="C108">
        <v>1</v>
      </c>
      <c r="D108">
        <v>1</v>
      </c>
      <c r="E108">
        <v>1</v>
      </c>
      <c r="F108">
        <v>0</v>
      </c>
      <c r="G108">
        <v>2</v>
      </c>
      <c r="I108" s="3">
        <f t="shared" si="1"/>
        <v>43022</v>
      </c>
      <c r="J108" s="8">
        <v>94.033502981704544</v>
      </c>
      <c r="K108" s="8">
        <v>1.2821142665432979</v>
      </c>
      <c r="L108" s="8">
        <v>98.562603431089926</v>
      </c>
      <c r="M108" s="8">
        <v>0</v>
      </c>
      <c r="N108" s="8">
        <v>569.07390764837339</v>
      </c>
      <c r="O108" s="28">
        <v>762.95212832771119</v>
      </c>
      <c r="P108" s="8">
        <v>376.95631985278055</v>
      </c>
      <c r="Q108" s="8">
        <v>2.0028538045920836</v>
      </c>
      <c r="R108" s="8">
        <v>404.47055611115735</v>
      </c>
      <c r="S108" s="8"/>
      <c r="T108" s="8"/>
      <c r="U108" s="28">
        <v>1352.5036374169035</v>
      </c>
      <c r="V108" s="8">
        <v>98.360197904175564</v>
      </c>
      <c r="W108" s="8">
        <v>1.3411072542676743</v>
      </c>
      <c r="X108" s="8">
        <v>103.09769254601741</v>
      </c>
      <c r="Y108" s="8">
        <v>0</v>
      </c>
      <c r="Z108" s="8">
        <v>788.83822157762359</v>
      </c>
      <c r="AA108" s="28">
        <v>991.63721928208429</v>
      </c>
      <c r="AB108" s="8">
        <v>394.30093579692692</v>
      </c>
      <c r="AC108" s="8">
        <v>2.0950096544966308</v>
      </c>
      <c r="AD108" s="8">
        <v>423.08116452117991</v>
      </c>
      <c r="AE108" s="8"/>
      <c r="AF108" s="8"/>
      <c r="AG108" s="28"/>
      <c r="AH108" s="8">
        <v>4531.3670284145019</v>
      </c>
      <c r="AI108" s="8">
        <v>-73.267667926420742</v>
      </c>
      <c r="AJ108" s="8">
        <v>113.85383023468421</v>
      </c>
      <c r="AK108" s="8">
        <v>13634.60990249556</v>
      </c>
      <c r="AL108" s="8">
        <v>37670.621741583775</v>
      </c>
      <c r="AM108" s="28">
        <v>55877.184834802101</v>
      </c>
      <c r="AN108" s="8">
        <v>17336.954080856591</v>
      </c>
      <c r="AO108" s="8">
        <v>-228.77427655092913</v>
      </c>
      <c r="AP108" s="8">
        <v>339.06688022863005</v>
      </c>
      <c r="AQ108" s="8"/>
      <c r="AR108" s="8"/>
      <c r="AS108" s="28">
        <v>68752.478328613623</v>
      </c>
      <c r="AT108" s="8">
        <v>9780.417137467708</v>
      </c>
      <c r="AU108" s="8">
        <v>12689.510034156088</v>
      </c>
      <c r="AV108" s="8">
        <v>0</v>
      </c>
      <c r="AW108" s="8"/>
      <c r="AX108" s="8">
        <v>13206.013863857126</v>
      </c>
      <c r="AY108" s="8">
        <v>16248.960728184542</v>
      </c>
    </row>
    <row r="109" spans="2:51" x14ac:dyDescent="0.25">
      <c r="B109" s="19">
        <v>43023</v>
      </c>
      <c r="C109">
        <v>1</v>
      </c>
      <c r="D109">
        <v>1</v>
      </c>
      <c r="E109">
        <v>1</v>
      </c>
      <c r="F109">
        <v>0</v>
      </c>
      <c r="G109">
        <v>2</v>
      </c>
      <c r="I109" s="3">
        <f t="shared" si="1"/>
        <v>43023</v>
      </c>
      <c r="J109" s="8">
        <v>100.45710584987363</v>
      </c>
      <c r="K109" s="8">
        <v>5.5518766201780911</v>
      </c>
      <c r="L109" s="8">
        <v>101.85316356751161</v>
      </c>
      <c r="M109" s="8">
        <v>0</v>
      </c>
      <c r="N109" s="8">
        <v>616.79695765138354</v>
      </c>
      <c r="O109" s="28">
        <v>824.65910368894686</v>
      </c>
      <c r="P109" s="8">
        <v>435.73090559376652</v>
      </c>
      <c r="Q109" s="8">
        <v>14.058439039212246</v>
      </c>
      <c r="R109" s="8">
        <v>439.96370188015811</v>
      </c>
      <c r="S109" s="8"/>
      <c r="T109" s="8"/>
      <c r="U109" s="28">
        <v>1506.5500041645205</v>
      </c>
      <c r="V109" s="8">
        <v>105.0793653214936</v>
      </c>
      <c r="W109" s="8">
        <v>5.8073310658918009</v>
      </c>
      <c r="X109" s="8">
        <v>106.53965882368549</v>
      </c>
      <c r="Y109" s="8">
        <v>0</v>
      </c>
      <c r="Z109" s="8">
        <v>854.99090471187708</v>
      </c>
      <c r="AA109" s="28">
        <v>1072.417259922948</v>
      </c>
      <c r="AB109" s="8">
        <v>455.77987364255961</v>
      </c>
      <c r="AC109" s="8">
        <v>14.705299731200556</v>
      </c>
      <c r="AD109" s="8">
        <v>460.20743049427568</v>
      </c>
      <c r="AE109" s="8"/>
      <c r="AF109" s="8"/>
      <c r="AG109" s="28"/>
      <c r="AH109" s="8">
        <v>4798.8501263766993</v>
      </c>
      <c r="AI109" s="8">
        <v>-63.637603483071707</v>
      </c>
      <c r="AJ109" s="8">
        <v>91.561918518589337</v>
      </c>
      <c r="AK109" s="8">
        <v>12092.377142875406</v>
      </c>
      <c r="AL109" s="8">
        <v>39089.636899032521</v>
      </c>
      <c r="AM109" s="28">
        <v>56008.788483320146</v>
      </c>
      <c r="AN109" s="8">
        <v>20241.123226464184</v>
      </c>
      <c r="AO109" s="8">
        <v>-202.0682215293314</v>
      </c>
      <c r="AP109" s="8">
        <v>290.35021310455761</v>
      </c>
      <c r="AQ109" s="8"/>
      <c r="AR109" s="8"/>
      <c r="AS109" s="28">
        <v>71511.419259947346</v>
      </c>
      <c r="AT109" s="8">
        <v>10006.395351496549</v>
      </c>
      <c r="AU109" s="8">
        <v>13576.701227840165</v>
      </c>
      <c r="AV109" s="8">
        <v>0</v>
      </c>
      <c r="AW109" s="8"/>
      <c r="AX109" s="8">
        <v>13492.517145631822</v>
      </c>
      <c r="AY109" s="8">
        <v>17227.100899721314</v>
      </c>
    </row>
    <row r="110" spans="2:51" x14ac:dyDescent="0.25">
      <c r="B110" s="19">
        <v>43024</v>
      </c>
      <c r="C110">
        <v>1</v>
      </c>
      <c r="D110">
        <v>1</v>
      </c>
      <c r="E110">
        <v>1</v>
      </c>
      <c r="F110">
        <v>0</v>
      </c>
      <c r="G110">
        <v>2</v>
      </c>
      <c r="I110" s="3">
        <f t="shared" si="1"/>
        <v>43024</v>
      </c>
      <c r="J110" s="8">
        <v>107.15445744769983</v>
      </c>
      <c r="K110" s="8">
        <v>1.94920608465019</v>
      </c>
      <c r="L110" s="8">
        <v>111.5616773553723</v>
      </c>
      <c r="M110" s="8">
        <v>0</v>
      </c>
      <c r="N110" s="8">
        <v>672.69778018606848</v>
      </c>
      <c r="O110" s="28">
        <v>893.36312107379081</v>
      </c>
      <c r="P110" s="8">
        <v>459.11150524665294</v>
      </c>
      <c r="Q110" s="8">
        <v>5.7087101077117319</v>
      </c>
      <c r="R110" s="8">
        <v>467.32905567793938</v>
      </c>
      <c r="S110" s="8"/>
      <c r="T110" s="8"/>
      <c r="U110" s="28">
        <v>1604.8470512183726</v>
      </c>
      <c r="V110" s="8">
        <v>112.08487726891299</v>
      </c>
      <c r="W110" s="8">
        <v>2.0388934811831745</v>
      </c>
      <c r="X110" s="8">
        <v>116.69488336865635</v>
      </c>
      <c r="Y110" s="8">
        <v>0</v>
      </c>
      <c r="Z110" s="8">
        <v>932.47944326605455</v>
      </c>
      <c r="AA110" s="28">
        <v>1163.2980973848071</v>
      </c>
      <c r="AB110" s="8">
        <v>480.23626775800199</v>
      </c>
      <c r="AC110" s="8">
        <v>5.9713808181892611</v>
      </c>
      <c r="AD110" s="8">
        <v>488.83192633796762</v>
      </c>
      <c r="AE110" s="8"/>
      <c r="AF110" s="8"/>
      <c r="AG110" s="28"/>
      <c r="AH110" s="8">
        <v>2866.1233961216944</v>
      </c>
      <c r="AI110" s="8">
        <v>-37.226100719429247</v>
      </c>
      <c r="AJ110" s="8">
        <v>65.653783051011473</v>
      </c>
      <c r="AK110" s="8">
        <v>11344.457678795055</v>
      </c>
      <c r="AL110" s="8">
        <v>15188.30322649861</v>
      </c>
      <c r="AM110" s="28">
        <v>29427.311983746942</v>
      </c>
      <c r="AN110" s="8">
        <v>14737.441970026777</v>
      </c>
      <c r="AO110" s="8">
        <v>-182.63357723986584</v>
      </c>
      <c r="AP110" s="8">
        <v>245.48056538059654</v>
      </c>
      <c r="AQ110" s="8"/>
      <c r="AR110" s="8"/>
      <c r="AS110" s="28">
        <v>41333.049863461172</v>
      </c>
      <c r="AT110" s="8">
        <v>4496.2118418735354</v>
      </c>
      <c r="AU110" s="8">
        <v>6832.1448469395837</v>
      </c>
      <c r="AV110" s="8">
        <v>534.49592364748764</v>
      </c>
      <c r="AW110" s="8"/>
      <c r="AX110" s="8">
        <v>6039.3672384243846</v>
      </c>
      <c r="AY110" s="8">
        <v>8482.7818234781353</v>
      </c>
    </row>
    <row r="111" spans="2:51" x14ac:dyDescent="0.25">
      <c r="B111" s="19">
        <v>43025</v>
      </c>
      <c r="C111">
        <v>2</v>
      </c>
      <c r="D111">
        <v>1</v>
      </c>
      <c r="E111">
        <v>1</v>
      </c>
      <c r="F111">
        <v>0</v>
      </c>
      <c r="G111">
        <v>4</v>
      </c>
      <c r="I111" s="3">
        <f t="shared" si="1"/>
        <v>43025</v>
      </c>
      <c r="J111" s="8">
        <v>189.21875970203277</v>
      </c>
      <c r="K111" s="8">
        <v>-28.065685345934952</v>
      </c>
      <c r="L111" s="8">
        <v>119.54926763251085</v>
      </c>
      <c r="M111" s="8">
        <v>0</v>
      </c>
      <c r="N111" s="8">
        <v>1157.3734663865641</v>
      </c>
      <c r="O111" s="28">
        <v>1438.0758083751728</v>
      </c>
      <c r="P111" s="8">
        <v>783.48466875142765</v>
      </c>
      <c r="Q111" s="8">
        <v>-81.368282284152855</v>
      </c>
      <c r="R111" s="8">
        <v>478.23753278775922</v>
      </c>
      <c r="S111" s="8"/>
      <c r="T111" s="8"/>
      <c r="U111" s="28">
        <v>2337.7273856415982</v>
      </c>
      <c r="V111" s="8">
        <v>197.92514435089925</v>
      </c>
      <c r="W111" s="8">
        <v>-29.357051236085326</v>
      </c>
      <c r="X111" s="8">
        <v>125.05000080578587</v>
      </c>
      <c r="Y111" s="8">
        <v>0</v>
      </c>
      <c r="Z111" s="8">
        <v>1604.3266343000744</v>
      </c>
      <c r="AA111" s="28">
        <v>1897.9447282206743</v>
      </c>
      <c r="AB111" s="8">
        <v>819.53457682281271</v>
      </c>
      <c r="AC111" s="8">
        <v>-85.112221653055613</v>
      </c>
      <c r="AD111" s="8">
        <v>500.24232724118389</v>
      </c>
      <c r="AE111" s="8"/>
      <c r="AF111" s="8"/>
      <c r="AG111" s="28"/>
      <c r="AH111" s="8">
        <v>1192.9202018165458</v>
      </c>
      <c r="AI111" s="8">
        <v>-3.0383705048167102</v>
      </c>
      <c r="AJ111" s="8">
        <v>19.214594173396716</v>
      </c>
      <c r="AK111" s="8">
        <v>3764.2384634214072</v>
      </c>
      <c r="AL111" s="8">
        <v>29108.867436545643</v>
      </c>
      <c r="AM111" s="28">
        <v>34082.202325452177</v>
      </c>
      <c r="AN111" s="8">
        <v>5475.549183009748</v>
      </c>
      <c r="AO111" s="8">
        <v>-16.568194845558537</v>
      </c>
      <c r="AP111" s="8">
        <v>78.267748292552383</v>
      </c>
      <c r="AQ111" s="8"/>
      <c r="AR111" s="8"/>
      <c r="AS111" s="28">
        <v>38410.354636423792</v>
      </c>
      <c r="AT111" s="8">
        <v>5031.8642229553107</v>
      </c>
      <c r="AU111" s="8">
        <v>5869.0167121963168</v>
      </c>
      <c r="AV111" s="8">
        <v>478.9772241855141</v>
      </c>
      <c r="AW111" s="8"/>
      <c r="AX111" s="8">
        <v>6895.5111744854839</v>
      </c>
      <c r="AY111" s="8">
        <v>7771.1829500412614</v>
      </c>
    </row>
    <row r="112" spans="2:51" x14ac:dyDescent="0.25">
      <c r="B112" s="19">
        <v>43026</v>
      </c>
      <c r="C112">
        <v>2</v>
      </c>
      <c r="D112">
        <v>1</v>
      </c>
      <c r="E112">
        <v>1</v>
      </c>
      <c r="F112">
        <v>0</v>
      </c>
      <c r="G112">
        <v>6</v>
      </c>
      <c r="I112" s="3">
        <f t="shared" si="1"/>
        <v>43026</v>
      </c>
      <c r="J112" s="8">
        <v>212.8175736364675</v>
      </c>
      <c r="K112" s="8">
        <v>-17.903832421845618</v>
      </c>
      <c r="L112" s="8">
        <v>111.60543671238044</v>
      </c>
      <c r="M112" s="8">
        <v>0</v>
      </c>
      <c r="N112" s="8">
        <v>1790.0379078115727</v>
      </c>
      <c r="O112" s="28">
        <v>2096.5570857385751</v>
      </c>
      <c r="P112" s="8">
        <v>913.84792865679401</v>
      </c>
      <c r="Q112" s="8">
        <v>-56.143134817493909</v>
      </c>
      <c r="R112" s="8">
        <v>458.44059958668851</v>
      </c>
      <c r="S112" s="8"/>
      <c r="T112" s="8"/>
      <c r="U112" s="28">
        <v>3106.1833012375614</v>
      </c>
      <c r="V112" s="8">
        <v>222.60979328231733</v>
      </c>
      <c r="W112" s="8">
        <v>-18.727628392175941</v>
      </c>
      <c r="X112" s="8">
        <v>116.74065619301153</v>
      </c>
      <c r="Y112" s="8">
        <v>0</v>
      </c>
      <c r="Z112" s="8">
        <v>2481.3127096087251</v>
      </c>
      <c r="AA112" s="28">
        <v>2801.9355306918778</v>
      </c>
      <c r="AB112" s="8">
        <v>955.89614623302748</v>
      </c>
      <c r="AC112" s="8">
        <v>-58.726407891918491</v>
      </c>
      <c r="AD112" s="8">
        <v>479.53449220570775</v>
      </c>
      <c r="AE112" s="8"/>
      <c r="AF112" s="8"/>
      <c r="AG112" s="28"/>
      <c r="AH112" s="8">
        <v>0</v>
      </c>
      <c r="AI112" s="8">
        <v>0</v>
      </c>
      <c r="AJ112" s="8">
        <v>0</v>
      </c>
      <c r="AK112" s="8">
        <v>0</v>
      </c>
      <c r="AL112" s="8">
        <v>3640.9334030599225</v>
      </c>
      <c r="AM112" s="28">
        <v>3640.9334030599225</v>
      </c>
      <c r="AN112" s="8">
        <v>0</v>
      </c>
      <c r="AO112" s="8">
        <v>0</v>
      </c>
      <c r="AP112" s="8">
        <v>0</v>
      </c>
      <c r="AQ112" s="8"/>
      <c r="AR112" s="8"/>
      <c r="AS112" s="28">
        <v>3640.9334030599225</v>
      </c>
      <c r="AT112" s="8">
        <v>527.15804153241891</v>
      </c>
      <c r="AU112" s="8">
        <v>527.15804153241891</v>
      </c>
      <c r="AV112" s="8">
        <v>0</v>
      </c>
      <c r="AW112" s="8"/>
      <c r="AX112" s="8">
        <v>730.73533399412634</v>
      </c>
      <c r="AY112" s="8">
        <v>730.73533399412634</v>
      </c>
    </row>
    <row r="113" spans="2:51" x14ac:dyDescent="0.25">
      <c r="B113" s="19">
        <v>43027</v>
      </c>
      <c r="C113">
        <v>2</v>
      </c>
      <c r="D113">
        <v>1</v>
      </c>
      <c r="E113">
        <v>1</v>
      </c>
      <c r="F113">
        <v>0</v>
      </c>
      <c r="G113">
        <v>6</v>
      </c>
      <c r="I113" s="3">
        <f t="shared" si="1"/>
        <v>43027</v>
      </c>
      <c r="J113" s="8">
        <v>115.76141300159367</v>
      </c>
      <c r="K113" s="8">
        <v>-31.389943754671791</v>
      </c>
      <c r="L113" s="8">
        <v>63.85902111169716</v>
      </c>
      <c r="M113" s="8">
        <v>0</v>
      </c>
      <c r="N113" s="8">
        <v>1542.9662047388529</v>
      </c>
      <c r="O113" s="28">
        <v>1691.196695097472</v>
      </c>
      <c r="P113" s="8">
        <v>716.14066162368078</v>
      </c>
      <c r="Q113" s="8">
        <v>-122.19183165901948</v>
      </c>
      <c r="R113" s="8">
        <v>345.91707467866649</v>
      </c>
      <c r="S113" s="8"/>
      <c r="T113" s="8"/>
      <c r="U113" s="28">
        <v>2482.8321093821805</v>
      </c>
      <c r="V113" s="8">
        <v>121.08785838510249</v>
      </c>
      <c r="W113" s="8">
        <v>-32.83426632007081</v>
      </c>
      <c r="X113" s="8">
        <v>66.797319629106553</v>
      </c>
      <c r="Y113" s="8">
        <v>0</v>
      </c>
      <c r="Z113" s="8">
        <v>2138.8271374632063</v>
      </c>
      <c r="AA113" s="28">
        <v>2293.8780491573443</v>
      </c>
      <c r="AB113" s="8">
        <v>749.09191906035312</v>
      </c>
      <c r="AC113" s="8">
        <v>-127.81415520161244</v>
      </c>
      <c r="AD113" s="8">
        <v>361.83350449516956</v>
      </c>
      <c r="AE113" s="8"/>
      <c r="AF113" s="8"/>
      <c r="AG113" s="28"/>
      <c r="AH113" s="8">
        <v>0</v>
      </c>
      <c r="AI113" s="8">
        <v>0</v>
      </c>
      <c r="AJ113" s="8">
        <v>0</v>
      </c>
      <c r="AK113" s="8">
        <v>0</v>
      </c>
      <c r="AL113" s="8">
        <v>31625.073751634496</v>
      </c>
      <c r="AM113" s="28">
        <v>31625.073751634496</v>
      </c>
      <c r="AN113" s="8">
        <v>0</v>
      </c>
      <c r="AO113" s="8">
        <v>0</v>
      </c>
      <c r="AP113" s="8">
        <v>0</v>
      </c>
      <c r="AQ113" s="8"/>
      <c r="AR113" s="8"/>
      <c r="AS113" s="28">
        <v>31625.073751634496</v>
      </c>
      <c r="AT113" s="8">
        <v>4528.920158497046</v>
      </c>
      <c r="AU113" s="8">
        <v>4528.920158497046</v>
      </c>
      <c r="AV113" s="8">
        <v>0</v>
      </c>
      <c r="AW113" s="8"/>
      <c r="AX113" s="8">
        <v>6277.8933904369642</v>
      </c>
      <c r="AY113" s="8">
        <v>6277.8933904369642</v>
      </c>
    </row>
    <row r="114" spans="2:51" x14ac:dyDescent="0.25">
      <c r="B114" s="19">
        <v>43028</v>
      </c>
      <c r="C114">
        <v>2</v>
      </c>
      <c r="D114">
        <v>1</v>
      </c>
      <c r="E114">
        <v>1</v>
      </c>
      <c r="F114">
        <v>0</v>
      </c>
      <c r="G114">
        <v>6</v>
      </c>
      <c r="I114" s="3">
        <f t="shared" si="1"/>
        <v>43028</v>
      </c>
      <c r="J114" s="8">
        <v>162.26545809934237</v>
      </c>
      <c r="K114" s="8">
        <v>-3.406963563878596</v>
      </c>
      <c r="L114" s="8">
        <v>82.668442670490649</v>
      </c>
      <c r="M114" s="8">
        <v>0</v>
      </c>
      <c r="N114" s="8">
        <v>1549.3634263382398</v>
      </c>
      <c r="O114" s="28">
        <v>1790.8903635441943</v>
      </c>
      <c r="P114" s="8">
        <v>770.93994012997882</v>
      </c>
      <c r="Q114" s="8">
        <v>-15.255033539437278</v>
      </c>
      <c r="R114" s="8">
        <v>371.50694784515582</v>
      </c>
      <c r="S114" s="8"/>
      <c r="T114" s="8"/>
      <c r="U114" s="28">
        <v>2676.5552807739373</v>
      </c>
      <c r="V114" s="8">
        <v>169.73166015912807</v>
      </c>
      <c r="W114" s="8">
        <v>-3.5637256910509305</v>
      </c>
      <c r="X114" s="8">
        <v>86.472205370053118</v>
      </c>
      <c r="Y114" s="8">
        <v>0</v>
      </c>
      <c r="Z114" s="8">
        <v>2147.6948308184542</v>
      </c>
      <c r="AA114" s="28">
        <v>2400.3349706565846</v>
      </c>
      <c r="AB114" s="8">
        <v>806.41263676172628</v>
      </c>
      <c r="AC114" s="8">
        <v>-15.956952260577026</v>
      </c>
      <c r="AD114" s="8">
        <v>388.60082581349116</v>
      </c>
      <c r="AE114" s="8"/>
      <c r="AF114" s="8"/>
      <c r="AG114" s="28"/>
      <c r="AH114" s="8">
        <v>1397.5770900174166</v>
      </c>
      <c r="AI114" s="8">
        <v>0</v>
      </c>
      <c r="AJ114" s="8">
        <v>49.974325946639198</v>
      </c>
      <c r="AK114" s="8">
        <v>3916.2974151628655</v>
      </c>
      <c r="AL114" s="8">
        <v>32372.608131840334</v>
      </c>
      <c r="AM114" s="28">
        <v>37736.456962967255</v>
      </c>
      <c r="AN114" s="8">
        <v>4465.3978014908053</v>
      </c>
      <c r="AO114" s="8">
        <v>0</v>
      </c>
      <c r="AP114" s="8">
        <v>198.35419486918715</v>
      </c>
      <c r="AQ114" s="8"/>
      <c r="AR114" s="8"/>
      <c r="AS114" s="28">
        <v>40952.657543363195</v>
      </c>
      <c r="AT114" s="8">
        <v>5824.6066692950881</v>
      </c>
      <c r="AU114" s="8">
        <v>6474.3576580565614</v>
      </c>
      <c r="AV114" s="8">
        <v>0</v>
      </c>
      <c r="AW114" s="8"/>
      <c r="AX114" s="8">
        <v>7974.4680854142398</v>
      </c>
      <c r="AY114" s="8">
        <v>8654.1155920635101</v>
      </c>
    </row>
    <row r="115" spans="2:51" x14ac:dyDescent="0.25">
      <c r="B115" s="19">
        <v>43029</v>
      </c>
      <c r="C115">
        <v>2</v>
      </c>
      <c r="D115">
        <v>1</v>
      </c>
      <c r="E115">
        <v>1</v>
      </c>
      <c r="F115">
        <v>0</v>
      </c>
      <c r="G115">
        <v>6</v>
      </c>
      <c r="I115" s="3">
        <f t="shared" si="1"/>
        <v>43029</v>
      </c>
      <c r="J115" s="8">
        <v>167.46363075280081</v>
      </c>
      <c r="K115" s="8">
        <v>-22.445708659008158</v>
      </c>
      <c r="L115" s="8">
        <v>86.140821926928083</v>
      </c>
      <c r="M115" s="8">
        <v>0</v>
      </c>
      <c r="N115" s="8">
        <v>1657.8338748963615</v>
      </c>
      <c r="O115" s="28">
        <v>1888.9926189170824</v>
      </c>
      <c r="P115" s="8">
        <v>796.32670927249899</v>
      </c>
      <c r="Q115" s="8">
        <v>-76.770906427300289</v>
      </c>
      <c r="R115" s="8">
        <v>392.71738646438507</v>
      </c>
      <c r="S115" s="8"/>
      <c r="T115" s="8"/>
      <c r="U115" s="28">
        <v>2770.1070642059453</v>
      </c>
      <c r="V115" s="8">
        <v>175.16901253590513</v>
      </c>
      <c r="W115" s="8">
        <v>-23.478486664790747</v>
      </c>
      <c r="X115" s="8">
        <v>90.104356678167065</v>
      </c>
      <c r="Y115" s="8">
        <v>0</v>
      </c>
      <c r="Z115" s="8">
        <v>2298.054273738453</v>
      </c>
      <c r="AA115" s="28">
        <v>2539.8491562877343</v>
      </c>
      <c r="AB115" s="8">
        <v>832.96750877890236</v>
      </c>
      <c r="AC115" s="8">
        <v>-80.303310097268124</v>
      </c>
      <c r="AD115" s="8">
        <v>410.78720485998565</v>
      </c>
      <c r="AE115" s="8"/>
      <c r="AF115" s="8"/>
      <c r="AG115" s="28"/>
      <c r="AH115" s="8">
        <v>396.3510889411707</v>
      </c>
      <c r="AI115" s="8">
        <v>0</v>
      </c>
      <c r="AJ115" s="8">
        <v>84.516812744101557</v>
      </c>
      <c r="AK115" s="8">
        <v>7123.5327566868937</v>
      </c>
      <c r="AL115" s="8">
        <v>-27040.073836803247</v>
      </c>
      <c r="AM115" s="28">
        <v>-19435.673178431083</v>
      </c>
      <c r="AN115" s="8">
        <v>1518.1003620846859</v>
      </c>
      <c r="AO115" s="8">
        <v>0</v>
      </c>
      <c r="AP115" s="8">
        <v>337.50503255769894</v>
      </c>
      <c r="AQ115" s="8"/>
      <c r="AR115" s="8"/>
      <c r="AS115" s="28">
        <v>-18060.935685473967</v>
      </c>
      <c r="AT115" s="8">
        <v>-2941.1732367125587</v>
      </c>
      <c r="AU115" s="8">
        <v>-2663.245581377606</v>
      </c>
      <c r="AV115" s="8">
        <v>21.561647428550916</v>
      </c>
      <c r="AW115" s="8"/>
      <c r="AX115" s="8">
        <v>-4110.0618070428209</v>
      </c>
      <c r="AY115" s="8">
        <v>-3819.34606940718</v>
      </c>
    </row>
    <row r="116" spans="2:51" x14ac:dyDescent="0.25">
      <c r="B116" s="19">
        <v>43030</v>
      </c>
      <c r="C116">
        <v>2</v>
      </c>
      <c r="D116">
        <v>1</v>
      </c>
      <c r="E116">
        <v>1</v>
      </c>
      <c r="F116">
        <v>0</v>
      </c>
      <c r="G116">
        <v>6</v>
      </c>
      <c r="I116" s="3">
        <f t="shared" si="1"/>
        <v>43030</v>
      </c>
      <c r="J116" s="8">
        <v>155.58930993227079</v>
      </c>
      <c r="K116" s="8">
        <v>-20.685983852224194</v>
      </c>
      <c r="L116" s="8">
        <v>82.405748625224831</v>
      </c>
      <c r="M116" s="8">
        <v>0</v>
      </c>
      <c r="N116" s="8">
        <v>1637.0483747370372</v>
      </c>
      <c r="O116" s="28">
        <v>1854.3574494423087</v>
      </c>
      <c r="P116" s="8">
        <v>775.37924100600969</v>
      </c>
      <c r="Q116" s="8">
        <v>-72.653493101577595</v>
      </c>
      <c r="R116" s="8">
        <v>390.46303977365238</v>
      </c>
      <c r="S116" s="8"/>
      <c r="T116" s="8"/>
      <c r="U116" s="28">
        <v>2730.2371624151219</v>
      </c>
      <c r="V116" s="8">
        <v>162.74832726044278</v>
      </c>
      <c r="W116" s="8">
        <v>-21.637792925179301</v>
      </c>
      <c r="X116" s="8">
        <v>86.197424175465287</v>
      </c>
      <c r="Y116" s="8">
        <v>0</v>
      </c>
      <c r="Z116" s="8">
        <v>2269.241852785894</v>
      </c>
      <c r="AA116" s="28">
        <v>2496.5498112966229</v>
      </c>
      <c r="AB116" s="8">
        <v>811.05619994800429</v>
      </c>
      <c r="AC116" s="8">
        <v>-75.996445238153285</v>
      </c>
      <c r="AD116" s="8">
        <v>408.42913056078379</v>
      </c>
      <c r="AE116" s="8"/>
      <c r="AF116" s="8"/>
      <c r="AG116" s="28"/>
      <c r="AH116" s="8">
        <v>1667.628584721293</v>
      </c>
      <c r="AI116" s="8">
        <v>0</v>
      </c>
      <c r="AJ116" s="8">
        <v>114.43250012218623</v>
      </c>
      <c r="AK116" s="8">
        <v>9595.2824902421216</v>
      </c>
      <c r="AL116" s="8">
        <v>6290.4119566066765</v>
      </c>
      <c r="AM116" s="28">
        <v>17667.755531692277</v>
      </c>
      <c r="AN116" s="8">
        <v>5745.6049282164449</v>
      </c>
      <c r="AO116" s="8">
        <v>0</v>
      </c>
      <c r="AP116" s="8">
        <v>405.21766084137863</v>
      </c>
      <c r="AQ116" s="8"/>
      <c r="AR116" s="8"/>
      <c r="AS116" s="28">
        <v>22036.517035906621</v>
      </c>
      <c r="AT116" s="8">
        <v>2754.5110041991352</v>
      </c>
      <c r="AU116" s="8">
        <v>3628.4618851103774</v>
      </c>
      <c r="AV116" s="8">
        <v>34.661136554711838</v>
      </c>
      <c r="AW116" s="8"/>
      <c r="AX116" s="8">
        <v>3696.9778450066087</v>
      </c>
      <c r="AY116" s="8">
        <v>4611.1411897634598</v>
      </c>
    </row>
    <row r="117" spans="2:51" x14ac:dyDescent="0.25">
      <c r="B117" s="19">
        <v>43031</v>
      </c>
      <c r="C117">
        <v>1</v>
      </c>
      <c r="D117">
        <v>1</v>
      </c>
      <c r="E117">
        <v>1</v>
      </c>
      <c r="F117">
        <v>0</v>
      </c>
      <c r="G117">
        <v>3</v>
      </c>
      <c r="I117" s="3">
        <f t="shared" si="1"/>
        <v>43031</v>
      </c>
      <c r="J117" s="8">
        <v>134.28950435454951</v>
      </c>
      <c r="K117" s="8">
        <v>24.278995341699598</v>
      </c>
      <c r="L117" s="8">
        <v>101.3689528770543</v>
      </c>
      <c r="M117" s="8">
        <v>0</v>
      </c>
      <c r="N117" s="8">
        <v>1198.634750960736</v>
      </c>
      <c r="O117" s="28">
        <v>1458.5722035340395</v>
      </c>
      <c r="P117" s="8">
        <v>567.50502469233277</v>
      </c>
      <c r="Q117" s="8">
        <v>76.081613651475024</v>
      </c>
      <c r="R117" s="8">
        <v>430.66678971528228</v>
      </c>
      <c r="S117" s="8"/>
      <c r="T117" s="8"/>
      <c r="U117" s="28">
        <v>2272.8881790198261</v>
      </c>
      <c r="V117" s="8">
        <v>140.46846927883868</v>
      </c>
      <c r="W117" s="8">
        <v>25.396127029201129</v>
      </c>
      <c r="X117" s="8">
        <v>106.03316850023164</v>
      </c>
      <c r="Y117" s="8">
        <v>0</v>
      </c>
      <c r="Z117" s="8">
        <v>1661.5221547870351</v>
      </c>
      <c r="AA117" s="28">
        <v>1933.4199195953065</v>
      </c>
      <c r="AB117" s="8">
        <v>593.61721908001709</v>
      </c>
      <c r="AC117" s="8">
        <v>79.582301396174827</v>
      </c>
      <c r="AD117" s="8">
        <v>450.48274629727393</v>
      </c>
      <c r="AE117" s="8"/>
      <c r="AF117" s="8"/>
      <c r="AG117" s="28"/>
      <c r="AH117" s="8">
        <v>2291.7824581949926</v>
      </c>
      <c r="AI117" s="8">
        <v>0</v>
      </c>
      <c r="AJ117" s="8">
        <v>121.8054550829582</v>
      </c>
      <c r="AK117" s="8">
        <v>10630.600196618425</v>
      </c>
      <c r="AL117" s="8">
        <v>40538.065332938313</v>
      </c>
      <c r="AM117" s="28">
        <v>53582.253442834684</v>
      </c>
      <c r="AN117" s="8">
        <v>7857.1352384608554</v>
      </c>
      <c r="AO117" s="8">
        <v>0</v>
      </c>
      <c r="AP117" s="8">
        <v>427.77311698604598</v>
      </c>
      <c r="AQ117" s="8"/>
      <c r="AR117" s="8"/>
      <c r="AS117" s="28">
        <v>59453.573885003643</v>
      </c>
      <c r="AT117" s="8">
        <v>8272.8610225316916</v>
      </c>
      <c r="AU117" s="8">
        <v>9456.8219152077727</v>
      </c>
      <c r="AV117" s="8">
        <v>491.90609017392217</v>
      </c>
      <c r="AW117" s="8"/>
      <c r="AX117" s="8">
        <v>11302.104718697119</v>
      </c>
      <c r="AY117" s="8">
        <v>12540.542339563817</v>
      </c>
    </row>
    <row r="118" spans="2:51" x14ac:dyDescent="0.25">
      <c r="B118" s="19">
        <v>43032</v>
      </c>
      <c r="C118">
        <v>1</v>
      </c>
      <c r="D118">
        <v>1</v>
      </c>
      <c r="E118">
        <v>1</v>
      </c>
      <c r="F118">
        <v>0</v>
      </c>
      <c r="G118">
        <v>3</v>
      </c>
      <c r="I118" s="3">
        <f t="shared" si="1"/>
        <v>43032</v>
      </c>
      <c r="J118" s="8">
        <v>104.62759612142519</v>
      </c>
      <c r="K118" s="8">
        <v>25.165605958916945</v>
      </c>
      <c r="L118" s="8">
        <v>107.20607647478933</v>
      </c>
      <c r="M118" s="8">
        <v>0</v>
      </c>
      <c r="N118" s="8">
        <v>917.37652935472795</v>
      </c>
      <c r="O118" s="28">
        <v>1154.3758079098593</v>
      </c>
      <c r="P118" s="8">
        <v>425.70168153230685</v>
      </c>
      <c r="Q118" s="8">
        <v>75.889679885446384</v>
      </c>
      <c r="R118" s="8">
        <v>447.55464309871303</v>
      </c>
      <c r="S118" s="8"/>
      <c r="T118" s="8"/>
      <c r="U118" s="28">
        <v>1866.5225338711944</v>
      </c>
      <c r="V118" s="8">
        <v>109.44174931719625</v>
      </c>
      <c r="W118" s="8">
        <v>26.323532613468348</v>
      </c>
      <c r="X118" s="8">
        <v>112.13887140461095</v>
      </c>
      <c r="Y118" s="8">
        <v>0</v>
      </c>
      <c r="Z118" s="8">
        <v>1271.6479532925293</v>
      </c>
      <c r="AA118" s="28">
        <v>1519.552106627805</v>
      </c>
      <c r="AB118" s="8">
        <v>445.28918221630897</v>
      </c>
      <c r="AC118" s="8">
        <v>79.381536321893321</v>
      </c>
      <c r="AD118" s="8">
        <v>468.14764814926735</v>
      </c>
      <c r="AE118" s="8"/>
      <c r="AF118" s="8"/>
      <c r="AG118" s="28"/>
      <c r="AH118" s="8">
        <v>2118.2598324344676</v>
      </c>
      <c r="AI118" s="8">
        <v>0</v>
      </c>
      <c r="AJ118" s="8">
        <v>114.43676901589339</v>
      </c>
      <c r="AK118" s="8">
        <v>10290.949845613277</v>
      </c>
      <c r="AL118" s="8">
        <v>43980.271630147152</v>
      </c>
      <c r="AM118" s="28">
        <v>56503.918077210794</v>
      </c>
      <c r="AN118" s="8">
        <v>8362.2131002882725</v>
      </c>
      <c r="AO118" s="8">
        <v>0</v>
      </c>
      <c r="AP118" s="8">
        <v>409.15023368477983</v>
      </c>
      <c r="AQ118" s="8"/>
      <c r="AR118" s="8"/>
      <c r="AS118" s="28">
        <v>63042.584809733482</v>
      </c>
      <c r="AT118" s="8">
        <v>9124.6535832698955</v>
      </c>
      <c r="AU118" s="8">
        <v>10506.19639694989</v>
      </c>
      <c r="AV118" s="8">
        <v>749.97963036874171</v>
      </c>
      <c r="AW118" s="8"/>
      <c r="AX118" s="8">
        <v>12487.930934244358</v>
      </c>
      <c r="AY118" s="8">
        <v>13933.041668799196</v>
      </c>
    </row>
    <row r="119" spans="2:51" x14ac:dyDescent="0.25">
      <c r="B119" s="19">
        <v>43033</v>
      </c>
      <c r="C119">
        <v>1</v>
      </c>
      <c r="D119">
        <v>1</v>
      </c>
      <c r="E119">
        <v>1</v>
      </c>
      <c r="F119">
        <v>0</v>
      </c>
      <c r="G119">
        <v>3</v>
      </c>
      <c r="I119" s="3">
        <f t="shared" si="1"/>
        <v>43033</v>
      </c>
      <c r="J119" s="8">
        <v>84.17849781911174</v>
      </c>
      <c r="K119" s="8">
        <v>13.75929984114255</v>
      </c>
      <c r="L119" s="8">
        <v>86.411389976698374</v>
      </c>
      <c r="M119" s="8">
        <v>0</v>
      </c>
      <c r="N119" s="8">
        <v>802.53612004029276</v>
      </c>
      <c r="O119" s="28">
        <v>986.88530767724546</v>
      </c>
      <c r="P119" s="8">
        <v>363.18449578009955</v>
      </c>
      <c r="Q119" s="8">
        <v>33.127953698662083</v>
      </c>
      <c r="R119" s="8">
        <v>396.71917317267162</v>
      </c>
      <c r="S119" s="8"/>
      <c r="T119" s="8"/>
      <c r="U119" s="28">
        <v>1595.5677426917259</v>
      </c>
      <c r="V119" s="8">
        <v>88.051741583794808</v>
      </c>
      <c r="W119" s="8">
        <v>14.392396459600034</v>
      </c>
      <c r="X119" s="8">
        <v>90.387374178080208</v>
      </c>
      <c r="Y119" s="8">
        <v>0</v>
      </c>
      <c r="Z119" s="8">
        <v>1112.4586054217066</v>
      </c>
      <c r="AA119" s="28">
        <v>1305.2901176431817</v>
      </c>
      <c r="AB119" s="8">
        <v>379.89543883746614</v>
      </c>
      <c r="AC119" s="8">
        <v>34.652246046760013</v>
      </c>
      <c r="AD119" s="8">
        <v>414.97312285853099</v>
      </c>
      <c r="AE119" s="8"/>
      <c r="AF119" s="8"/>
      <c r="AG119" s="28"/>
      <c r="AH119" s="8">
        <v>1630.7227858324393</v>
      </c>
      <c r="AI119" s="8">
        <v>-67.673517687745388</v>
      </c>
      <c r="AJ119" s="8">
        <v>81.31083614180649</v>
      </c>
      <c r="AK119" s="8">
        <v>8083.840582186971</v>
      </c>
      <c r="AL119" s="8">
        <v>39481.153541697407</v>
      </c>
      <c r="AM119" s="28">
        <v>49209.35422817088</v>
      </c>
      <c r="AN119" s="8">
        <v>7443.5645054525039</v>
      </c>
      <c r="AO119" s="8">
        <v>-267.46835690677898</v>
      </c>
      <c r="AP119" s="8">
        <v>344.08764370452701</v>
      </c>
      <c r="AQ119" s="8"/>
      <c r="AR119" s="8"/>
      <c r="AS119" s="28">
        <v>55085.177916134635</v>
      </c>
      <c r="AT119" s="8">
        <v>7848.2194244311904</v>
      </c>
      <c r="AU119" s="8">
        <v>9076.7352626182892</v>
      </c>
      <c r="AV119" s="8">
        <v>673.90361110818753</v>
      </c>
      <c r="AW119" s="8"/>
      <c r="AX119" s="8">
        <v>10762.085769700971</v>
      </c>
      <c r="AY119" s="8">
        <v>12047.128410258643</v>
      </c>
    </row>
    <row r="120" spans="2:51" x14ac:dyDescent="0.25">
      <c r="B120" s="19">
        <v>43034</v>
      </c>
      <c r="C120">
        <v>1</v>
      </c>
      <c r="D120">
        <v>1</v>
      </c>
      <c r="E120">
        <v>1</v>
      </c>
      <c r="F120">
        <v>0</v>
      </c>
      <c r="G120">
        <v>3</v>
      </c>
      <c r="I120" s="3">
        <f t="shared" si="1"/>
        <v>43034</v>
      </c>
      <c r="J120" s="8">
        <v>73.068661330348249</v>
      </c>
      <c r="K120" s="8">
        <v>21.206973763304823</v>
      </c>
      <c r="L120" s="8">
        <v>76.592335242104298</v>
      </c>
      <c r="M120" s="8">
        <v>0</v>
      </c>
      <c r="N120" s="8">
        <v>733.28291350006657</v>
      </c>
      <c r="O120" s="28">
        <v>904.15088383582395</v>
      </c>
      <c r="P120" s="8">
        <v>313.51329626615507</v>
      </c>
      <c r="Q120" s="8">
        <v>78.18955658185304</v>
      </c>
      <c r="R120" s="8">
        <v>369.87959283162945</v>
      </c>
      <c r="S120" s="8"/>
      <c r="T120" s="8"/>
      <c r="U120" s="28">
        <v>1494.8653591797042</v>
      </c>
      <c r="V120" s="8">
        <v>76.430716299536087</v>
      </c>
      <c r="W120" s="8">
        <v>22.182754764683882</v>
      </c>
      <c r="X120" s="8">
        <v>80.116522446495637</v>
      </c>
      <c r="Y120" s="8">
        <v>0</v>
      </c>
      <c r="Z120" s="8">
        <v>1016.4612744045636</v>
      </c>
      <c r="AA120" s="28">
        <v>1195.1912679152792</v>
      </c>
      <c r="AB120" s="8">
        <v>327.93875468330947</v>
      </c>
      <c r="AC120" s="8">
        <v>81.787235565680675</v>
      </c>
      <c r="AD120" s="8">
        <v>386.8985925017966</v>
      </c>
      <c r="AE120" s="8"/>
      <c r="AF120" s="8"/>
      <c r="AG120" s="28"/>
      <c r="AH120" s="8">
        <v>1218.1483605248579</v>
      </c>
      <c r="AI120" s="8">
        <v>10.985535192014801</v>
      </c>
      <c r="AJ120" s="8">
        <v>75.488148353903497</v>
      </c>
      <c r="AK120" s="8">
        <v>7473.9870015032911</v>
      </c>
      <c r="AL120" s="8">
        <v>32223.169938076793</v>
      </c>
      <c r="AM120" s="28">
        <v>41001.77898365086</v>
      </c>
      <c r="AN120" s="8">
        <v>6411.4145833902685</v>
      </c>
      <c r="AO120" s="8">
        <v>25.384115182136131</v>
      </c>
      <c r="AP120" s="8">
        <v>325.41319263869178</v>
      </c>
      <c r="AQ120" s="8"/>
      <c r="AR120" s="8"/>
      <c r="AS120" s="28">
        <v>46459.36883079118</v>
      </c>
      <c r="AT120" s="8">
        <v>6262.4155111692535</v>
      </c>
      <c r="AU120" s="8">
        <v>7355.7468088368514</v>
      </c>
      <c r="AV120" s="8">
        <v>593.39407093440536</v>
      </c>
      <c r="AW120" s="8"/>
      <c r="AX120" s="8">
        <v>8591.9227860240371</v>
      </c>
      <c r="AY120" s="8">
        <v>9735.5607384922914</v>
      </c>
    </row>
    <row r="121" spans="2:51" x14ac:dyDescent="0.25">
      <c r="B121" s="19">
        <v>43035</v>
      </c>
      <c r="C121">
        <v>1</v>
      </c>
      <c r="D121">
        <v>0</v>
      </c>
      <c r="E121">
        <v>1</v>
      </c>
      <c r="F121">
        <v>0</v>
      </c>
      <c r="G121">
        <v>3</v>
      </c>
      <c r="I121" s="3">
        <f t="shared" si="1"/>
        <v>43035</v>
      </c>
      <c r="J121" s="8">
        <v>105.10982068382729</v>
      </c>
      <c r="K121" s="8">
        <v>6.6238024236943325</v>
      </c>
      <c r="L121" s="8">
        <v>104.19902189286273</v>
      </c>
      <c r="M121" s="8">
        <v>0</v>
      </c>
      <c r="N121" s="8">
        <v>880.09246353659182</v>
      </c>
      <c r="O121" s="28">
        <v>1096.0251085369762</v>
      </c>
      <c r="P121" s="8">
        <v>361.63080600572533</v>
      </c>
      <c r="Q121" s="8">
        <v>16.975751409523973</v>
      </c>
      <c r="R121" s="8">
        <v>420.81828198903207</v>
      </c>
      <c r="S121" s="8"/>
      <c r="T121" s="8"/>
      <c r="U121" s="28">
        <v>1679.5173029408732</v>
      </c>
      <c r="V121" s="8">
        <v>109.94616212633474</v>
      </c>
      <c r="W121" s="8">
        <v>6.9285786088336438</v>
      </c>
      <c r="X121" s="8">
        <v>108.99345541554054</v>
      </c>
      <c r="Y121" s="8">
        <v>0</v>
      </c>
      <c r="Z121" s="8">
        <v>1219.9655693738932</v>
      </c>
      <c r="AA121" s="28">
        <v>1445.8337655246021</v>
      </c>
      <c r="AB121" s="8">
        <v>378.27026026979269</v>
      </c>
      <c r="AC121" s="8">
        <v>17.756844265790416</v>
      </c>
      <c r="AD121" s="8">
        <v>440.1810863750307</v>
      </c>
      <c r="AE121" s="8"/>
      <c r="AF121" s="8"/>
      <c r="AG121" s="28"/>
      <c r="AH121" s="8">
        <v>1395.4811108610741</v>
      </c>
      <c r="AI121" s="8">
        <v>11.39171808238393</v>
      </c>
      <c r="AJ121" s="8">
        <v>82.273394444622298</v>
      </c>
      <c r="AK121" s="8">
        <v>7595.24288524432</v>
      </c>
      <c r="AL121" s="8">
        <v>33555.621640489808</v>
      </c>
      <c r="AM121" s="28">
        <v>42640.010749122208</v>
      </c>
      <c r="AN121" s="8">
        <v>6834.7590370300959</v>
      </c>
      <c r="AO121" s="8">
        <v>30.572166515165453</v>
      </c>
      <c r="AP121" s="8">
        <v>309.2551167294942</v>
      </c>
      <c r="AQ121" s="8"/>
      <c r="AR121" s="8"/>
      <c r="AS121" s="28">
        <v>48325.450846008884</v>
      </c>
      <c r="AT121" s="8">
        <v>6737.5335638725264</v>
      </c>
      <c r="AU121" s="8">
        <v>7914.6667554888782</v>
      </c>
      <c r="AV121" s="8">
        <v>618.75512805846199</v>
      </c>
      <c r="AW121" s="8"/>
      <c r="AX121" s="8">
        <v>9234.547127937396</v>
      </c>
      <c r="AY121" s="8">
        <v>10465.842889720143</v>
      </c>
    </row>
    <row r="122" spans="2:51" x14ac:dyDescent="0.25">
      <c r="B122" s="19">
        <v>43036</v>
      </c>
      <c r="C122">
        <v>0</v>
      </c>
      <c r="D122">
        <v>0</v>
      </c>
      <c r="E122">
        <v>1</v>
      </c>
      <c r="F122">
        <v>0</v>
      </c>
      <c r="G122">
        <v>3</v>
      </c>
      <c r="I122" s="3">
        <f t="shared" si="1"/>
        <v>43036</v>
      </c>
      <c r="J122" s="8">
        <v>20.923986458645036</v>
      </c>
      <c r="K122" s="8">
        <v>0</v>
      </c>
      <c r="L122" s="8">
        <v>78.111501247787274</v>
      </c>
      <c r="M122" s="8">
        <v>0</v>
      </c>
      <c r="N122" s="8">
        <v>762.89398372758978</v>
      </c>
      <c r="O122" s="28">
        <v>861.92947143402205</v>
      </c>
      <c r="P122" s="8">
        <v>91.878159201047637</v>
      </c>
      <c r="Q122" s="8">
        <v>0</v>
      </c>
      <c r="R122" s="8">
        <v>340.61452669946271</v>
      </c>
      <c r="S122" s="8"/>
      <c r="T122" s="8"/>
      <c r="U122" s="28">
        <v>1195.3866696281002</v>
      </c>
      <c r="V122" s="8">
        <v>21.886746571772875</v>
      </c>
      <c r="W122" s="8">
        <v>0</v>
      </c>
      <c r="X122" s="8">
        <v>81.705588728513661</v>
      </c>
      <c r="Y122" s="8">
        <v>0</v>
      </c>
      <c r="Z122" s="8">
        <v>1057.5075140288943</v>
      </c>
      <c r="AA122" s="28">
        <v>1161.0998493291809</v>
      </c>
      <c r="AB122" s="8">
        <v>96.105681863672544</v>
      </c>
      <c r="AC122" s="8">
        <v>0</v>
      </c>
      <c r="AD122" s="8">
        <v>356.28697424698413</v>
      </c>
      <c r="AE122" s="8"/>
      <c r="AF122" s="8"/>
      <c r="AG122" s="28"/>
      <c r="AH122" s="8">
        <v>1466.9691036586948</v>
      </c>
      <c r="AI122" s="8">
        <v>-23.321513677827131</v>
      </c>
      <c r="AJ122" s="8">
        <v>91.719746061360198</v>
      </c>
      <c r="AK122" s="8">
        <v>9738.5947907885038</v>
      </c>
      <c r="AL122" s="8">
        <v>32580.020787043683</v>
      </c>
      <c r="AM122" s="28">
        <v>43853.98291387441</v>
      </c>
      <c r="AN122" s="8">
        <v>6945.977683471403</v>
      </c>
      <c r="AO122" s="8">
        <v>-106.48384270057205</v>
      </c>
      <c r="AP122" s="8">
        <v>356.90118217869781</v>
      </c>
      <c r="AQ122" s="8"/>
      <c r="AR122" s="8"/>
      <c r="AS122" s="28">
        <v>49515.010600781716</v>
      </c>
      <c r="AT122" s="8">
        <v>6921.8679874166</v>
      </c>
      <c r="AU122" s="8">
        <v>8092.6478670641709</v>
      </c>
      <c r="AV122" s="8">
        <v>640.39857513682455</v>
      </c>
      <c r="AW122" s="8"/>
      <c r="AX122" s="8">
        <v>9486.93212375845</v>
      </c>
      <c r="AY122" s="8">
        <v>10711.582243267108</v>
      </c>
    </row>
    <row r="123" spans="2:51" x14ac:dyDescent="0.25">
      <c r="B123" s="19">
        <v>43037</v>
      </c>
      <c r="C123">
        <v>0</v>
      </c>
      <c r="D123">
        <v>0</v>
      </c>
      <c r="E123">
        <v>1</v>
      </c>
      <c r="F123">
        <v>0</v>
      </c>
      <c r="G123">
        <v>3</v>
      </c>
      <c r="I123" s="3">
        <f t="shared" si="1"/>
        <v>43037</v>
      </c>
      <c r="J123" s="8">
        <v>0</v>
      </c>
      <c r="K123" s="8">
        <v>0</v>
      </c>
      <c r="L123" s="8">
        <v>49.131298195869363</v>
      </c>
      <c r="M123" s="8">
        <v>0</v>
      </c>
      <c r="N123" s="8">
        <v>637.79455863547616</v>
      </c>
      <c r="O123" s="28">
        <v>686.92585683134553</v>
      </c>
      <c r="P123" s="8">
        <v>0</v>
      </c>
      <c r="Q123" s="8">
        <v>0</v>
      </c>
      <c r="R123" s="8">
        <v>137.75015007829191</v>
      </c>
      <c r="S123" s="8"/>
      <c r="T123" s="8"/>
      <c r="U123" s="28">
        <v>775.54470871376805</v>
      </c>
      <c r="V123" s="8">
        <v>0</v>
      </c>
      <c r="W123" s="8">
        <v>0</v>
      </c>
      <c r="X123" s="8">
        <v>51.391940750894037</v>
      </c>
      <c r="Y123" s="8">
        <v>0</v>
      </c>
      <c r="Z123" s="8">
        <v>884.09733534429836</v>
      </c>
      <c r="AA123" s="28">
        <v>935.48927609519239</v>
      </c>
      <c r="AB123" s="8">
        <v>0</v>
      </c>
      <c r="AC123" s="8">
        <v>0</v>
      </c>
      <c r="AD123" s="8">
        <v>144.08834716778387</v>
      </c>
      <c r="AE123" s="8"/>
      <c r="AF123" s="8"/>
      <c r="AG123" s="28"/>
      <c r="AH123" s="8">
        <v>663.59356336386975</v>
      </c>
      <c r="AI123" s="8">
        <v>29.166942014780329</v>
      </c>
      <c r="AJ123" s="8">
        <v>31.980020713762471</v>
      </c>
      <c r="AK123" s="8">
        <v>3609.7699305008487</v>
      </c>
      <c r="AL123" s="8">
        <v>46012.766070956168</v>
      </c>
      <c r="AM123" s="28">
        <v>50347.276527549431</v>
      </c>
      <c r="AN123" s="8">
        <v>2970.1184066781475</v>
      </c>
      <c r="AO123" s="8">
        <v>92.907119982274125</v>
      </c>
      <c r="AP123" s="8">
        <v>128.64476758377018</v>
      </c>
      <c r="AQ123" s="8"/>
      <c r="AR123" s="8"/>
      <c r="AS123" s="28">
        <v>52814.206295701209</v>
      </c>
      <c r="AT123" s="8">
        <v>7618.2127649621234</v>
      </c>
      <c r="AU123" s="8">
        <v>8110.5788131417066</v>
      </c>
      <c r="AV123" s="8">
        <v>231.58465511200896</v>
      </c>
      <c r="AW123" s="8"/>
      <c r="AX123" s="8">
        <v>10511.000920656496</v>
      </c>
      <c r="AY123" s="8">
        <v>11026.021848353543</v>
      </c>
    </row>
    <row r="124" spans="2:51" x14ac:dyDescent="0.25">
      <c r="B124" s="19">
        <v>43038</v>
      </c>
      <c r="C124">
        <v>0</v>
      </c>
      <c r="D124">
        <v>0</v>
      </c>
      <c r="E124">
        <v>1</v>
      </c>
      <c r="F124">
        <v>0</v>
      </c>
      <c r="G124">
        <v>3</v>
      </c>
      <c r="I124" s="3">
        <f t="shared" si="1"/>
        <v>43038</v>
      </c>
      <c r="J124" s="8">
        <v>0</v>
      </c>
      <c r="K124" s="8">
        <v>0</v>
      </c>
      <c r="L124" s="8">
        <v>-43.077941940752261</v>
      </c>
      <c r="M124" s="8">
        <v>0</v>
      </c>
      <c r="N124" s="8">
        <v>-58.09959823998782</v>
      </c>
      <c r="O124" s="28">
        <v>-101.17754018074008</v>
      </c>
      <c r="P124" s="8">
        <v>0</v>
      </c>
      <c r="Q124" s="8">
        <v>0</v>
      </c>
      <c r="R124" s="8">
        <v>-130.59902903361328</v>
      </c>
      <c r="S124" s="8"/>
      <c r="T124" s="8"/>
      <c r="U124" s="28">
        <v>-188.69862727360109</v>
      </c>
      <c r="V124" s="8">
        <v>0</v>
      </c>
      <c r="W124" s="8">
        <v>0</v>
      </c>
      <c r="X124" s="8">
        <v>-45.060055833731688</v>
      </c>
      <c r="Y124" s="8">
        <v>0</v>
      </c>
      <c r="Z124" s="8">
        <v>-80.536434958682207</v>
      </c>
      <c r="AA124" s="28">
        <v>-125.5964907924139</v>
      </c>
      <c r="AB124" s="8">
        <v>0</v>
      </c>
      <c r="AC124" s="8">
        <v>0</v>
      </c>
      <c r="AD124" s="8">
        <v>-136.60818681123354</v>
      </c>
      <c r="AE124" s="8"/>
      <c r="AF124" s="8"/>
      <c r="AG124" s="28"/>
      <c r="AH124" s="8">
        <v>0</v>
      </c>
      <c r="AI124" s="8">
        <v>0</v>
      </c>
      <c r="AJ124" s="8">
        <v>0</v>
      </c>
      <c r="AK124" s="8">
        <v>0</v>
      </c>
      <c r="AL124" s="8">
        <v>-11173.734435157136</v>
      </c>
      <c r="AM124" s="28">
        <v>-11173.734435157136</v>
      </c>
      <c r="AN124" s="8">
        <v>0</v>
      </c>
      <c r="AO124" s="8">
        <v>0</v>
      </c>
      <c r="AP124" s="8">
        <v>0</v>
      </c>
      <c r="AQ124" s="8"/>
      <c r="AR124" s="8"/>
      <c r="AS124" s="28">
        <v>-11173.734435157136</v>
      </c>
      <c r="AT124" s="8">
        <v>-1566.0555689481885</v>
      </c>
      <c r="AU124" s="8">
        <v>-1566.0555689481885</v>
      </c>
      <c r="AV124" s="8">
        <v>0</v>
      </c>
      <c r="AW124" s="8"/>
      <c r="AX124" s="8">
        <v>-2170.8331260623281</v>
      </c>
      <c r="AY124" s="8">
        <v>-2170.8331260623281</v>
      </c>
    </row>
    <row r="125" spans="2:51" x14ac:dyDescent="0.25">
      <c r="B125" s="19">
        <v>43039</v>
      </c>
      <c r="C125">
        <v>0</v>
      </c>
      <c r="D125">
        <v>0</v>
      </c>
      <c r="E125">
        <v>1</v>
      </c>
      <c r="F125">
        <v>0</v>
      </c>
      <c r="G125">
        <v>3</v>
      </c>
      <c r="I125" s="3">
        <f t="shared" si="1"/>
        <v>43039</v>
      </c>
      <c r="J125" s="8">
        <v>0</v>
      </c>
      <c r="K125" s="8">
        <v>0</v>
      </c>
      <c r="L125" s="8">
        <v>68.089977387036114</v>
      </c>
      <c r="M125" s="8">
        <v>0</v>
      </c>
      <c r="N125" s="8">
        <v>570.6532494819777</v>
      </c>
      <c r="O125" s="28">
        <v>638.74322686901382</v>
      </c>
      <c r="P125" s="8">
        <v>0</v>
      </c>
      <c r="Q125" s="8">
        <v>0</v>
      </c>
      <c r="R125" s="8">
        <v>264.52151880673762</v>
      </c>
      <c r="S125" s="8"/>
      <c r="T125" s="8"/>
      <c r="U125" s="28">
        <v>835.17476828871531</v>
      </c>
      <c r="V125" s="8">
        <v>0</v>
      </c>
      <c r="W125" s="8">
        <v>0</v>
      </c>
      <c r="X125" s="8">
        <v>71.222951806685003</v>
      </c>
      <c r="Y125" s="8">
        <v>0</v>
      </c>
      <c r="Z125" s="8">
        <v>791.02747184290411</v>
      </c>
      <c r="AA125" s="28">
        <v>862.25042364958915</v>
      </c>
      <c r="AB125" s="8">
        <v>0</v>
      </c>
      <c r="AC125" s="8">
        <v>0</v>
      </c>
      <c r="AD125" s="8">
        <v>276.69275433465504</v>
      </c>
      <c r="AE125" s="8"/>
      <c r="AF125" s="8"/>
      <c r="AG125" s="28"/>
      <c r="AH125" s="8">
        <v>0</v>
      </c>
      <c r="AI125" s="8">
        <v>0</v>
      </c>
      <c r="AJ125" s="8">
        <v>0</v>
      </c>
      <c r="AK125" s="8">
        <v>0</v>
      </c>
      <c r="AL125" s="8">
        <v>24295.716479027531</v>
      </c>
      <c r="AM125" s="28">
        <v>24295.716479027531</v>
      </c>
      <c r="AN125" s="8">
        <v>0</v>
      </c>
      <c r="AO125" s="8">
        <v>0</v>
      </c>
      <c r="AP125" s="8">
        <v>0</v>
      </c>
      <c r="AQ125" s="8"/>
      <c r="AR125" s="8"/>
      <c r="AS125" s="28">
        <v>24295.716479027531</v>
      </c>
      <c r="AT125" s="8">
        <v>3394.1258418072302</v>
      </c>
      <c r="AU125" s="8">
        <v>3394.1258418072302</v>
      </c>
      <c r="AV125" s="8">
        <v>0</v>
      </c>
      <c r="AW125" s="8"/>
      <c r="AX125" s="8">
        <v>4704.8654961636803</v>
      </c>
      <c r="AY125" s="8">
        <v>4704.8654961636803</v>
      </c>
    </row>
    <row r="126" spans="2:51" x14ac:dyDescent="0.25">
      <c r="B126" s="19">
        <v>43040</v>
      </c>
      <c r="C126">
        <v>0</v>
      </c>
      <c r="D126">
        <v>0</v>
      </c>
      <c r="E126">
        <v>1</v>
      </c>
      <c r="F126">
        <v>0</v>
      </c>
      <c r="G126">
        <v>3</v>
      </c>
      <c r="I126" s="3">
        <f t="shared" si="1"/>
        <v>43040</v>
      </c>
      <c r="J126" s="8">
        <v>0</v>
      </c>
      <c r="K126" s="8">
        <v>0</v>
      </c>
      <c r="L126" s="8">
        <v>76.190962174225106</v>
      </c>
      <c r="M126" s="8">
        <v>0</v>
      </c>
      <c r="N126" s="8">
        <v>708.29242954177664</v>
      </c>
      <c r="O126" s="28">
        <v>784.48339171600173</v>
      </c>
      <c r="P126" s="8">
        <v>0</v>
      </c>
      <c r="Q126" s="8">
        <v>0</v>
      </c>
      <c r="R126" s="8">
        <v>335.04205317856372</v>
      </c>
      <c r="S126" s="8"/>
      <c r="T126" s="8"/>
      <c r="U126" s="28">
        <v>1043.3344827203405</v>
      </c>
      <c r="V126" s="8">
        <v>0</v>
      </c>
      <c r="W126" s="8">
        <v>0</v>
      </c>
      <c r="X126" s="8">
        <v>79.696681292671073</v>
      </c>
      <c r="Y126" s="8">
        <v>0</v>
      </c>
      <c r="Z126" s="8">
        <v>981.81999379571471</v>
      </c>
      <c r="AA126" s="28">
        <v>1061.5166750883857</v>
      </c>
      <c r="AB126" s="8">
        <v>0</v>
      </c>
      <c r="AC126" s="8">
        <v>0</v>
      </c>
      <c r="AD126" s="8">
        <v>350.4580985702155</v>
      </c>
      <c r="AE126" s="8"/>
      <c r="AF126" s="8"/>
      <c r="AG126" s="28"/>
      <c r="AH126" s="8">
        <v>0</v>
      </c>
      <c r="AI126" s="8">
        <v>0</v>
      </c>
      <c r="AJ126" s="8">
        <v>0</v>
      </c>
      <c r="AK126" s="8">
        <v>0</v>
      </c>
      <c r="AL126" s="8">
        <v>18526.087162572276</v>
      </c>
      <c r="AM126" s="28">
        <v>18526.087162572276</v>
      </c>
      <c r="AN126" s="8">
        <v>0</v>
      </c>
      <c r="AO126" s="8">
        <v>0</v>
      </c>
      <c r="AP126" s="8">
        <v>0</v>
      </c>
      <c r="AQ126" s="8"/>
      <c r="AR126" s="8"/>
      <c r="AS126" s="28">
        <v>18526.087162572276</v>
      </c>
      <c r="AT126" s="8">
        <v>2921.2912154568376</v>
      </c>
      <c r="AU126" s="8">
        <v>2921.2912154568376</v>
      </c>
      <c r="AV126" s="8">
        <v>0</v>
      </c>
      <c r="AW126" s="8"/>
      <c r="AX126" s="8">
        <v>4049.4321319950477</v>
      </c>
      <c r="AY126" s="8">
        <v>4049.4321319950477</v>
      </c>
    </row>
    <row r="127" spans="2:51" x14ac:dyDescent="0.25">
      <c r="B127" s="19">
        <v>43041</v>
      </c>
      <c r="C127">
        <v>1</v>
      </c>
      <c r="D127">
        <v>0</v>
      </c>
      <c r="E127">
        <v>1</v>
      </c>
      <c r="F127">
        <v>0</v>
      </c>
      <c r="G127">
        <v>3</v>
      </c>
      <c r="I127" s="3">
        <f t="shared" si="1"/>
        <v>43041</v>
      </c>
      <c r="J127" s="8">
        <v>50.998850718766583</v>
      </c>
      <c r="K127" s="8">
        <v>0</v>
      </c>
      <c r="L127" s="8">
        <v>80.929663746456967</v>
      </c>
      <c r="M127" s="8">
        <v>0</v>
      </c>
      <c r="N127" s="8">
        <v>766.20039634859234</v>
      </c>
      <c r="O127" s="28">
        <v>898.12891081381588</v>
      </c>
      <c r="P127" s="8">
        <v>247.80140514140487</v>
      </c>
      <c r="Q127" s="8">
        <v>0</v>
      </c>
      <c r="R127" s="8">
        <v>357.38918908109554</v>
      </c>
      <c r="S127" s="8"/>
      <c r="T127" s="8"/>
      <c r="U127" s="28">
        <v>1371.3909905710927</v>
      </c>
      <c r="V127" s="8">
        <v>53.345423604599397</v>
      </c>
      <c r="W127" s="8">
        <v>0</v>
      </c>
      <c r="X127" s="8">
        <v>84.65342128080313</v>
      </c>
      <c r="Y127" s="8">
        <v>0</v>
      </c>
      <c r="Z127" s="8">
        <v>1062.0907933124797</v>
      </c>
      <c r="AA127" s="28">
        <v>1200.0896381978823</v>
      </c>
      <c r="AB127" s="8">
        <v>259.20331028594808</v>
      </c>
      <c r="AC127" s="8">
        <v>0</v>
      </c>
      <c r="AD127" s="8">
        <v>373.83347692225021</v>
      </c>
      <c r="AE127" s="8"/>
      <c r="AF127" s="8"/>
      <c r="AG127" s="28"/>
      <c r="AH127" s="8">
        <v>0</v>
      </c>
      <c r="AI127" s="8">
        <v>0</v>
      </c>
      <c r="AJ127" s="8">
        <v>0</v>
      </c>
      <c r="AK127" s="8">
        <v>3635.6724491889468</v>
      </c>
      <c r="AL127" s="8">
        <v>26078.409206807992</v>
      </c>
      <c r="AM127" s="28">
        <v>29714.081655996939</v>
      </c>
      <c r="AN127" s="8">
        <v>0</v>
      </c>
      <c r="AO127" s="8">
        <v>0</v>
      </c>
      <c r="AP127" s="8">
        <v>0</v>
      </c>
      <c r="AQ127" s="8"/>
      <c r="AR127" s="8"/>
      <c r="AS127" s="28">
        <v>29714.081655996939</v>
      </c>
      <c r="AT127" s="8">
        <v>4226.3148723369613</v>
      </c>
      <c r="AU127" s="8">
        <v>4226.3148723369613</v>
      </c>
      <c r="AV127" s="8">
        <v>0</v>
      </c>
      <c r="AW127" s="8"/>
      <c r="AX127" s="8">
        <v>5858.4283392963562</v>
      </c>
      <c r="AY127" s="8">
        <v>5858.4283392963562</v>
      </c>
    </row>
    <row r="128" spans="2:51" x14ac:dyDescent="0.25">
      <c r="B128" s="19">
        <v>43042</v>
      </c>
      <c r="C128">
        <v>1</v>
      </c>
      <c r="D128">
        <v>0</v>
      </c>
      <c r="E128">
        <v>1</v>
      </c>
      <c r="F128">
        <v>0</v>
      </c>
      <c r="G128">
        <v>3</v>
      </c>
      <c r="I128" s="3">
        <f t="shared" si="1"/>
        <v>43042</v>
      </c>
      <c r="J128" s="8">
        <v>77.015102854590438</v>
      </c>
      <c r="K128" s="8">
        <v>0</v>
      </c>
      <c r="L128" s="8">
        <v>75.737508877150162</v>
      </c>
      <c r="M128" s="8">
        <v>0</v>
      </c>
      <c r="N128" s="8">
        <v>731.71997020450965</v>
      </c>
      <c r="O128" s="28">
        <v>884.47258193625021</v>
      </c>
      <c r="P128" s="8">
        <v>375.4823495982339</v>
      </c>
      <c r="Q128" s="8">
        <v>0</v>
      </c>
      <c r="R128" s="8">
        <v>355.56663482075828</v>
      </c>
      <c r="S128" s="8"/>
      <c r="T128" s="8"/>
      <c r="U128" s="28">
        <v>1462.7689546235019</v>
      </c>
      <c r="V128" s="8">
        <v>80.558742556488781</v>
      </c>
      <c r="W128" s="8">
        <v>0</v>
      </c>
      <c r="X128" s="8">
        <v>79.222363580086551</v>
      </c>
      <c r="Y128" s="8">
        <v>0</v>
      </c>
      <c r="Z128" s="8">
        <v>1014.2947554460885</v>
      </c>
      <c r="AA128" s="28">
        <v>1174.0758615826639</v>
      </c>
      <c r="AB128" s="8">
        <v>392.75914482514662</v>
      </c>
      <c r="AC128" s="8">
        <v>0</v>
      </c>
      <c r="AD128" s="8">
        <v>371.92706280330867</v>
      </c>
      <c r="AE128" s="8"/>
      <c r="AF128" s="8"/>
      <c r="AG128" s="28"/>
      <c r="AH128" s="8">
        <v>1495.8820223219836</v>
      </c>
      <c r="AI128" s="8">
        <v>-201.25465632628087</v>
      </c>
      <c r="AJ128" s="8">
        <v>70.041049265718286</v>
      </c>
      <c r="AK128" s="8">
        <v>9752.6520813353127</v>
      </c>
      <c r="AL128" s="8">
        <v>26937.882895683026</v>
      </c>
      <c r="AM128" s="28">
        <v>38055.203392279756</v>
      </c>
      <c r="AN128" s="8">
        <v>5377.3416579726281</v>
      </c>
      <c r="AO128" s="8">
        <v>-644.79788058427005</v>
      </c>
      <c r="AP128" s="8">
        <v>230.53826036747208</v>
      </c>
      <c r="AQ128" s="8"/>
      <c r="AR128" s="8"/>
      <c r="AS128" s="28">
        <v>41653.617014774165</v>
      </c>
      <c r="AT128" s="8">
        <v>5501.6468103947154</v>
      </c>
      <c r="AU128" s="8">
        <v>6183.1012970822612</v>
      </c>
      <c r="AV128" s="8">
        <v>0</v>
      </c>
      <c r="AW128" s="8"/>
      <c r="AX128" s="8">
        <v>7538.3552399766959</v>
      </c>
      <c r="AY128" s="8">
        <v>8251.1649944566125</v>
      </c>
    </row>
    <row r="129" spans="2:51" x14ac:dyDescent="0.25">
      <c r="B129" s="19">
        <v>43043</v>
      </c>
      <c r="C129">
        <v>1</v>
      </c>
      <c r="D129">
        <v>0</v>
      </c>
      <c r="E129">
        <v>1</v>
      </c>
      <c r="F129">
        <v>0</v>
      </c>
      <c r="G129">
        <v>3</v>
      </c>
      <c r="I129" s="3">
        <f t="shared" si="1"/>
        <v>43043</v>
      </c>
      <c r="J129" s="8">
        <v>110.37956196470385</v>
      </c>
      <c r="K129" s="8">
        <v>0</v>
      </c>
      <c r="L129" s="8">
        <v>96.538489959271473</v>
      </c>
      <c r="M129" s="8">
        <v>0</v>
      </c>
      <c r="N129" s="8">
        <v>830.0095961904882</v>
      </c>
      <c r="O129" s="28">
        <v>1036.9276481144634</v>
      </c>
      <c r="P129" s="8">
        <v>446.65134601162475</v>
      </c>
      <c r="Q129" s="8">
        <v>0</v>
      </c>
      <c r="R129" s="8">
        <v>418.85350395527024</v>
      </c>
      <c r="S129" s="8"/>
      <c r="T129" s="8"/>
      <c r="U129" s="28">
        <v>1695.5144461573832</v>
      </c>
      <c r="V129" s="8">
        <v>115.45837616553376</v>
      </c>
      <c r="W129" s="8">
        <v>0</v>
      </c>
      <c r="X129" s="8">
        <v>100.98044501874718</v>
      </c>
      <c r="Y129" s="8">
        <v>0</v>
      </c>
      <c r="Z129" s="8">
        <v>1150.541757320962</v>
      </c>
      <c r="AA129" s="28">
        <v>1366.9805785052429</v>
      </c>
      <c r="AB129" s="8">
        <v>467.20278831277307</v>
      </c>
      <c r="AC129" s="8">
        <v>0</v>
      </c>
      <c r="AD129" s="8">
        <v>438.12590444400968</v>
      </c>
      <c r="AE129" s="8"/>
      <c r="AF129" s="8"/>
      <c r="AG129" s="28"/>
      <c r="AH129" s="8">
        <v>890.56800859596012</v>
      </c>
      <c r="AI129" s="8">
        <v>-222.09157459222865</v>
      </c>
      <c r="AJ129" s="8">
        <v>49.094927572077601</v>
      </c>
      <c r="AK129" s="8">
        <v>6845.42195221973</v>
      </c>
      <c r="AL129" s="8">
        <v>-6404.2036381969192</v>
      </c>
      <c r="AM129" s="28">
        <v>1158.7896755986203</v>
      </c>
      <c r="AN129" s="8">
        <v>1970.4835946280093</v>
      </c>
      <c r="AO129" s="8">
        <v>-913.50406317393447</v>
      </c>
      <c r="AP129" s="8">
        <v>260.58432667054927</v>
      </c>
      <c r="AQ129" s="8"/>
      <c r="AR129" s="8"/>
      <c r="AS129" s="28">
        <v>1758.7821721474347</v>
      </c>
      <c r="AT129" s="8">
        <v>194.18235140760933</v>
      </c>
      <c r="AU129" s="8">
        <v>305.08788525427946</v>
      </c>
      <c r="AV129" s="8">
        <v>12.190164578219612</v>
      </c>
      <c r="AW129" s="8"/>
      <c r="AX129" s="8">
        <v>224.05198377699324</v>
      </c>
      <c r="AY129" s="8">
        <v>340.06053298470647</v>
      </c>
    </row>
    <row r="130" spans="2:51" x14ac:dyDescent="0.25">
      <c r="B130" s="19">
        <v>43044</v>
      </c>
      <c r="C130">
        <v>1</v>
      </c>
      <c r="D130">
        <v>0</v>
      </c>
      <c r="E130">
        <v>1</v>
      </c>
      <c r="F130">
        <v>0</v>
      </c>
      <c r="G130">
        <v>3</v>
      </c>
      <c r="I130" s="3">
        <f t="shared" si="1"/>
        <v>43044</v>
      </c>
      <c r="J130" s="8">
        <v>100.82386088332288</v>
      </c>
      <c r="K130" s="8">
        <v>0</v>
      </c>
      <c r="L130" s="8">
        <v>88.742937259058337</v>
      </c>
      <c r="M130" s="8">
        <v>0</v>
      </c>
      <c r="N130" s="8">
        <v>838.03483852887257</v>
      </c>
      <c r="O130" s="28">
        <v>1027.6016366712538</v>
      </c>
      <c r="P130" s="8">
        <v>441.85951924352986</v>
      </c>
      <c r="Q130" s="8">
        <v>0</v>
      </c>
      <c r="R130" s="8">
        <v>423.62150369237753</v>
      </c>
      <c r="S130" s="8"/>
      <c r="T130" s="8"/>
      <c r="U130" s="28">
        <v>1703.5158614647798</v>
      </c>
      <c r="V130" s="8">
        <v>105.46299558654324</v>
      </c>
      <c r="W130" s="8">
        <v>0</v>
      </c>
      <c r="X130" s="8">
        <v>92.826201243370818</v>
      </c>
      <c r="Y130" s="8">
        <v>0</v>
      </c>
      <c r="Z130" s="8">
        <v>1161.6661786111604</v>
      </c>
      <c r="AA130" s="28">
        <v>1359.9553754410745</v>
      </c>
      <c r="AB130" s="8">
        <v>462.19047871792532</v>
      </c>
      <c r="AC130" s="8">
        <v>0</v>
      </c>
      <c r="AD130" s="8">
        <v>443.11329067208845</v>
      </c>
      <c r="AE130" s="8"/>
      <c r="AF130" s="8"/>
      <c r="AG130" s="28"/>
      <c r="AH130" s="8">
        <v>-252.47563698292046</v>
      </c>
      <c r="AI130" s="8">
        <v>4.3809863540018483</v>
      </c>
      <c r="AJ130" s="8">
        <v>70.698597091445478</v>
      </c>
      <c r="AK130" s="8">
        <v>8611.9447382751205</v>
      </c>
      <c r="AL130" s="8">
        <v>16246.169172612152</v>
      </c>
      <c r="AM130" s="28">
        <v>24680.717857349799</v>
      </c>
      <c r="AN130" s="8">
        <v>-1447.0520229133565</v>
      </c>
      <c r="AO130" s="8">
        <v>-13.510928940482524</v>
      </c>
      <c r="AP130" s="8">
        <v>312.08145730220963</v>
      </c>
      <c r="AQ130" s="8"/>
      <c r="AR130" s="8"/>
      <c r="AS130" s="28">
        <v>23709.632416335644</v>
      </c>
      <c r="AT130" s="8">
        <v>3532.0426816158497</v>
      </c>
      <c r="AU130" s="8">
        <v>3347.4457752118933</v>
      </c>
      <c r="AV130" s="8">
        <v>27.000624315048363</v>
      </c>
      <c r="AW130" s="8"/>
      <c r="AX130" s="8">
        <v>4907.5139387554327</v>
      </c>
      <c r="AY130" s="8">
        <v>4714.4233096641792</v>
      </c>
    </row>
    <row r="131" spans="2:51" x14ac:dyDescent="0.25">
      <c r="B131" s="19">
        <v>43045</v>
      </c>
      <c r="C131">
        <v>1</v>
      </c>
      <c r="D131">
        <v>0</v>
      </c>
      <c r="E131">
        <v>1</v>
      </c>
      <c r="F131">
        <v>0</v>
      </c>
      <c r="G131">
        <v>3</v>
      </c>
      <c r="I131" s="3">
        <f t="shared" si="1"/>
        <v>43045</v>
      </c>
      <c r="J131" s="8">
        <v>76.644452993383226</v>
      </c>
      <c r="K131" s="8">
        <v>0</v>
      </c>
      <c r="L131" s="8">
        <v>72.758796232486915</v>
      </c>
      <c r="M131" s="8">
        <v>0</v>
      </c>
      <c r="N131" s="8">
        <v>774.70367919106764</v>
      </c>
      <c r="O131" s="28">
        <v>924.10692841693776</v>
      </c>
      <c r="P131" s="8">
        <v>382.16085984282466</v>
      </c>
      <c r="Q131" s="8">
        <v>0</v>
      </c>
      <c r="R131" s="8">
        <v>388.96539496079322</v>
      </c>
      <c r="S131" s="8"/>
      <c r="T131" s="8"/>
      <c r="U131" s="28">
        <v>1545.8299339946857</v>
      </c>
      <c r="V131" s="8">
        <v>80.17103825381497</v>
      </c>
      <c r="W131" s="8">
        <v>0</v>
      </c>
      <c r="X131" s="8">
        <v>76.106593605147367</v>
      </c>
      <c r="Y131" s="8">
        <v>0</v>
      </c>
      <c r="Z131" s="8">
        <v>1073.8778642445291</v>
      </c>
      <c r="AA131" s="28">
        <v>1230.1554961034915</v>
      </c>
      <c r="AB131" s="8">
        <v>399.74494848589967</v>
      </c>
      <c r="AC131" s="8">
        <v>0</v>
      </c>
      <c r="AD131" s="8">
        <v>406.86257571052323</v>
      </c>
      <c r="AE131" s="8"/>
      <c r="AF131" s="8"/>
      <c r="AG131" s="28"/>
      <c r="AH131" s="8">
        <v>0</v>
      </c>
      <c r="AI131" s="8">
        <v>0</v>
      </c>
      <c r="AJ131" s="8">
        <v>110.02053055688914</v>
      </c>
      <c r="AK131" s="8">
        <v>12800.639798747516</v>
      </c>
      <c r="AL131" s="8">
        <v>26860.963456299578</v>
      </c>
      <c r="AM131" s="28">
        <v>39771.623785603981</v>
      </c>
      <c r="AN131" s="8">
        <v>0</v>
      </c>
      <c r="AO131" s="8">
        <v>0</v>
      </c>
      <c r="AP131" s="8">
        <v>384.89854799957607</v>
      </c>
      <c r="AQ131" s="8"/>
      <c r="AR131" s="8"/>
      <c r="AS131" s="28">
        <v>40046.501803046667</v>
      </c>
      <c r="AT131" s="8">
        <v>5561.979042312093</v>
      </c>
      <c r="AU131" s="8">
        <v>5612.8755527530484</v>
      </c>
      <c r="AV131" s="8">
        <v>31.72393031709268</v>
      </c>
      <c r="AW131" s="8"/>
      <c r="AX131" s="8">
        <v>7702.9680947957777</v>
      </c>
      <c r="AY131" s="8">
        <v>7756.2064692140784</v>
      </c>
    </row>
    <row r="132" spans="2:51" x14ac:dyDescent="0.25">
      <c r="B132" s="19">
        <v>43046</v>
      </c>
      <c r="C132">
        <v>1</v>
      </c>
      <c r="D132">
        <v>0</v>
      </c>
      <c r="E132">
        <v>1</v>
      </c>
      <c r="F132">
        <v>0</v>
      </c>
      <c r="G132">
        <v>3</v>
      </c>
      <c r="I132" s="3">
        <f t="shared" ref="I132:I195" si="2">B132</f>
        <v>43046</v>
      </c>
      <c r="J132" s="8">
        <v>74.682583429884303</v>
      </c>
      <c r="K132" s="8">
        <v>0</v>
      </c>
      <c r="L132" s="8">
        <v>70.682501038476403</v>
      </c>
      <c r="M132" s="8">
        <v>0</v>
      </c>
      <c r="N132" s="8">
        <v>765.41542831119887</v>
      </c>
      <c r="O132" s="28">
        <v>910.78051277955956</v>
      </c>
      <c r="P132" s="8">
        <v>380.43496514617226</v>
      </c>
      <c r="Q132" s="8">
        <v>0</v>
      </c>
      <c r="R132" s="8">
        <v>389.6833655379678</v>
      </c>
      <c r="S132" s="8"/>
      <c r="T132" s="8"/>
      <c r="U132" s="28">
        <v>1535.533758995339</v>
      </c>
      <c r="V132" s="8">
        <v>78.118898618375908</v>
      </c>
      <c r="W132" s="8">
        <v>0</v>
      </c>
      <c r="X132" s="8">
        <v>73.934763356197706</v>
      </c>
      <c r="Y132" s="8">
        <v>0</v>
      </c>
      <c r="Z132" s="8">
        <v>1061.0026872118654</v>
      </c>
      <c r="AA132" s="28">
        <v>1213.0563491864391</v>
      </c>
      <c r="AB132" s="8">
        <v>397.93964145657895</v>
      </c>
      <c r="AC132" s="8">
        <v>0</v>
      </c>
      <c r="AD132" s="8">
        <v>407.61358174370258</v>
      </c>
      <c r="AE132" s="8"/>
      <c r="AF132" s="8"/>
      <c r="AG132" s="28"/>
      <c r="AH132" s="8">
        <v>0</v>
      </c>
      <c r="AI132" s="8">
        <v>0</v>
      </c>
      <c r="AJ132" s="8">
        <v>39.094916372985473</v>
      </c>
      <c r="AK132" s="8">
        <v>11602.154834172432</v>
      </c>
      <c r="AL132" s="8">
        <v>14734.595593264205</v>
      </c>
      <c r="AM132" s="28">
        <v>26375.845343809622</v>
      </c>
      <c r="AN132" s="8">
        <v>0</v>
      </c>
      <c r="AO132" s="8">
        <v>0</v>
      </c>
      <c r="AP132" s="8">
        <v>132.59330923508722</v>
      </c>
      <c r="AQ132" s="8"/>
      <c r="AR132" s="8"/>
      <c r="AS132" s="28">
        <v>26469.343736671726</v>
      </c>
      <c r="AT132" s="8">
        <v>3873.8203611129802</v>
      </c>
      <c r="AU132" s="8">
        <v>3892.0094287848392</v>
      </c>
      <c r="AV132" s="8">
        <v>11.361052584964529</v>
      </c>
      <c r="AW132" s="8"/>
      <c r="AX132" s="8">
        <v>5367.2207690118194</v>
      </c>
      <c r="AY132" s="8">
        <v>5386.246756975328</v>
      </c>
    </row>
    <row r="133" spans="2:51" x14ac:dyDescent="0.25">
      <c r="B133" s="19">
        <v>43047</v>
      </c>
      <c r="C133">
        <v>1</v>
      </c>
      <c r="D133">
        <v>0</v>
      </c>
      <c r="E133">
        <v>1</v>
      </c>
      <c r="F133">
        <v>0</v>
      </c>
      <c r="G133">
        <v>3</v>
      </c>
      <c r="I133" s="3">
        <f t="shared" si="2"/>
        <v>43047</v>
      </c>
      <c r="J133" s="8">
        <v>87.596006009519115</v>
      </c>
      <c r="K133" s="8">
        <v>0</v>
      </c>
      <c r="L133" s="8">
        <v>83.277818910417167</v>
      </c>
      <c r="M133" s="8">
        <v>0</v>
      </c>
      <c r="N133" s="8">
        <v>854.43189919560416</v>
      </c>
      <c r="O133" s="28">
        <v>1025.3057241155404</v>
      </c>
      <c r="P133" s="8">
        <v>404.75434200717865</v>
      </c>
      <c r="Q133" s="8">
        <v>0</v>
      </c>
      <c r="R133" s="8">
        <v>416.68066895529108</v>
      </c>
      <c r="S133" s="8"/>
      <c r="T133" s="8"/>
      <c r="U133" s="28">
        <v>1675.866910158074</v>
      </c>
      <c r="V133" s="8">
        <v>91.626497083576751</v>
      </c>
      <c r="W133" s="8">
        <v>0</v>
      </c>
      <c r="X133" s="8">
        <v>87.109620394025328</v>
      </c>
      <c r="Y133" s="8">
        <v>0</v>
      </c>
      <c r="Z133" s="8">
        <v>1184.39543750285</v>
      </c>
      <c r="AA133" s="28">
        <v>1363.1315549804522</v>
      </c>
      <c r="AB133" s="8">
        <v>423.3780080504539</v>
      </c>
      <c r="AC133" s="8">
        <v>0</v>
      </c>
      <c r="AD133" s="8">
        <v>435.85309237347946</v>
      </c>
      <c r="AE133" s="8"/>
      <c r="AF133" s="8"/>
      <c r="AG133" s="28"/>
      <c r="AH133" s="8">
        <v>1418.7321910229159</v>
      </c>
      <c r="AI133" s="8">
        <v>-162.86251285700487</v>
      </c>
      <c r="AJ133" s="8">
        <v>0</v>
      </c>
      <c r="AK133" s="8">
        <v>10473.829490640772</v>
      </c>
      <c r="AL133" s="8">
        <v>25194.033933651819</v>
      </c>
      <c r="AM133" s="28">
        <v>36923.7331024585</v>
      </c>
      <c r="AN133" s="8">
        <v>5518.9538441544782</v>
      </c>
      <c r="AO133" s="8">
        <v>-568.06596226827264</v>
      </c>
      <c r="AP133" s="8">
        <v>0</v>
      </c>
      <c r="AQ133" s="8"/>
      <c r="AR133" s="8"/>
      <c r="AS133" s="28">
        <v>40618.751306178798</v>
      </c>
      <c r="AT133" s="8">
        <v>5896.4252535139813</v>
      </c>
      <c r="AU133" s="8">
        <v>6669.8265880604386</v>
      </c>
      <c r="AV133" s="8">
        <v>0</v>
      </c>
      <c r="AW133" s="8"/>
      <c r="AX133" s="8">
        <v>8084.0821254522625</v>
      </c>
      <c r="AY133" s="8">
        <v>8893.0694109747838</v>
      </c>
    </row>
    <row r="134" spans="2:51" x14ac:dyDescent="0.25">
      <c r="B134" s="19">
        <v>43048</v>
      </c>
      <c r="C134">
        <v>1</v>
      </c>
      <c r="D134">
        <v>0</v>
      </c>
      <c r="E134">
        <v>1</v>
      </c>
      <c r="F134">
        <v>0</v>
      </c>
      <c r="G134">
        <v>3</v>
      </c>
      <c r="I134" s="3">
        <f t="shared" si="2"/>
        <v>43048</v>
      </c>
      <c r="J134" s="8">
        <v>84.489985871547148</v>
      </c>
      <c r="K134" s="8">
        <v>0</v>
      </c>
      <c r="L134" s="8">
        <v>82.514463081927076</v>
      </c>
      <c r="M134" s="8">
        <v>0</v>
      </c>
      <c r="N134" s="8">
        <v>898.21542378030097</v>
      </c>
      <c r="O134" s="28">
        <v>1065.2198727337752</v>
      </c>
      <c r="P134" s="8">
        <v>400.97058643167748</v>
      </c>
      <c r="Q134" s="8">
        <v>0</v>
      </c>
      <c r="R134" s="8">
        <v>421.02634651719222</v>
      </c>
      <c r="S134" s="8"/>
      <c r="T134" s="8"/>
      <c r="U134" s="28">
        <v>1720.2123567291706</v>
      </c>
      <c r="V134" s="8">
        <v>88.377561908581512</v>
      </c>
      <c r="W134" s="8">
        <v>0</v>
      </c>
      <c r="X134" s="8">
        <v>86.3111408310955</v>
      </c>
      <c r="Y134" s="8">
        <v>0</v>
      </c>
      <c r="Z134" s="8">
        <v>1245.0872337767582</v>
      </c>
      <c r="AA134" s="28">
        <v>1419.7759365164352</v>
      </c>
      <c r="AB134" s="8">
        <v>419.42015329203105</v>
      </c>
      <c r="AC134" s="8">
        <v>0</v>
      </c>
      <c r="AD134" s="8">
        <v>440.3987244244251</v>
      </c>
      <c r="AE134" s="8"/>
      <c r="AF134" s="8"/>
      <c r="AG134" s="28"/>
      <c r="AH134" s="8">
        <v>2135.8529097124497</v>
      </c>
      <c r="AI134" s="8">
        <v>-188.44675397314961</v>
      </c>
      <c r="AJ134" s="8">
        <v>0</v>
      </c>
      <c r="AK134" s="8">
        <v>10691.208727245777</v>
      </c>
      <c r="AL134" s="8">
        <v>18215.758404846132</v>
      </c>
      <c r="AM134" s="28">
        <v>30854.373287831208</v>
      </c>
      <c r="AN134" s="8">
        <v>8820.3657589615523</v>
      </c>
      <c r="AO134" s="8">
        <v>-669.23050116778279</v>
      </c>
      <c r="AP134" s="8">
        <v>0</v>
      </c>
      <c r="AQ134" s="8"/>
      <c r="AR134" s="8"/>
      <c r="AS134" s="28">
        <v>37058.10238988568</v>
      </c>
      <c r="AT134" s="8">
        <v>4794.0956428243671</v>
      </c>
      <c r="AU134" s="8">
        <v>6045.7989589483614</v>
      </c>
      <c r="AV134" s="8">
        <v>152.8508602689746</v>
      </c>
      <c r="AW134" s="8"/>
      <c r="AX134" s="8">
        <v>6511.8154823967761</v>
      </c>
      <c r="AY134" s="8">
        <v>7821.1125093853716</v>
      </c>
    </row>
    <row r="135" spans="2:51" x14ac:dyDescent="0.25">
      <c r="B135" s="19">
        <v>43049</v>
      </c>
      <c r="C135">
        <v>1</v>
      </c>
      <c r="D135">
        <v>0</v>
      </c>
      <c r="E135">
        <v>1</v>
      </c>
      <c r="F135">
        <v>0</v>
      </c>
      <c r="G135">
        <v>3</v>
      </c>
      <c r="I135" s="3">
        <f t="shared" si="2"/>
        <v>43049</v>
      </c>
      <c r="J135" s="8">
        <v>87.759404548465184</v>
      </c>
      <c r="K135" s="8">
        <v>0</v>
      </c>
      <c r="L135" s="8">
        <v>85.191608382582089</v>
      </c>
      <c r="M135" s="8">
        <v>0</v>
      </c>
      <c r="N135" s="8">
        <v>908.49737151747547</v>
      </c>
      <c r="O135" s="28">
        <v>1081.4483844485228</v>
      </c>
      <c r="P135" s="8">
        <v>393.36989407195728</v>
      </c>
      <c r="Q135" s="8">
        <v>0</v>
      </c>
      <c r="R135" s="8">
        <v>423.39354435933757</v>
      </c>
      <c r="S135" s="8"/>
      <c r="T135" s="8"/>
      <c r="U135" s="28">
        <v>1725.2608099487702</v>
      </c>
      <c r="V135" s="8">
        <v>91.797413960204395</v>
      </c>
      <c r="W135" s="8">
        <v>0</v>
      </c>
      <c r="X135" s="8">
        <v>89.111467663989245</v>
      </c>
      <c r="Y135" s="8">
        <v>0</v>
      </c>
      <c r="Z135" s="8">
        <v>1259.3398523880455</v>
      </c>
      <c r="AA135" s="28">
        <v>1440.2487340122391</v>
      </c>
      <c r="AB135" s="8">
        <v>411.46973582373448</v>
      </c>
      <c r="AC135" s="8">
        <v>0</v>
      </c>
      <c r="AD135" s="8">
        <v>442.8748424126814</v>
      </c>
      <c r="AE135" s="8"/>
      <c r="AF135" s="8"/>
      <c r="AG135" s="28"/>
      <c r="AH135" s="8">
        <v>2372.5319934557301</v>
      </c>
      <c r="AI135" s="8">
        <v>-209.84520675452396</v>
      </c>
      <c r="AJ135" s="8">
        <v>0</v>
      </c>
      <c r="AK135" s="8">
        <v>10663.676100583316</v>
      </c>
      <c r="AL135" s="8">
        <v>25699.898951701063</v>
      </c>
      <c r="AM135" s="28">
        <v>38526.261838985585</v>
      </c>
      <c r="AN135" s="8">
        <v>11831.756849643394</v>
      </c>
      <c r="AO135" s="8">
        <v>-803.424189759157</v>
      </c>
      <c r="AP135" s="8">
        <v>0</v>
      </c>
      <c r="AQ135" s="8"/>
      <c r="AR135" s="8"/>
      <c r="AS135" s="28">
        <v>47391.907712168613</v>
      </c>
      <c r="AT135" s="8">
        <v>6211.396865064723</v>
      </c>
      <c r="AU135" s="8">
        <v>8071.6350402443841</v>
      </c>
      <c r="AV135" s="8">
        <v>1105.2591331703311</v>
      </c>
      <c r="AW135" s="8"/>
      <c r="AX135" s="8">
        <v>8455.7439484205534</v>
      </c>
      <c r="AY135" s="8">
        <v>10401.575904666764</v>
      </c>
    </row>
    <row r="136" spans="2:51" x14ac:dyDescent="0.25">
      <c r="B136" s="19">
        <v>43050</v>
      </c>
      <c r="C136">
        <v>1</v>
      </c>
      <c r="D136">
        <v>0</v>
      </c>
      <c r="E136">
        <v>1</v>
      </c>
      <c r="F136">
        <v>0</v>
      </c>
      <c r="G136">
        <v>3</v>
      </c>
      <c r="I136" s="3">
        <f t="shared" si="2"/>
        <v>43050</v>
      </c>
      <c r="J136" s="8">
        <v>82.636645857973164</v>
      </c>
      <c r="K136" s="8">
        <v>0</v>
      </c>
      <c r="L136" s="8">
        <v>82.725641946280817</v>
      </c>
      <c r="M136" s="8">
        <v>0</v>
      </c>
      <c r="N136" s="8">
        <v>907.5357890354536</v>
      </c>
      <c r="O136" s="28">
        <v>1072.8980768397075</v>
      </c>
      <c r="P136" s="8">
        <v>374.08339594324963</v>
      </c>
      <c r="Q136" s="8">
        <v>0</v>
      </c>
      <c r="R136" s="8">
        <v>414.05862434878327</v>
      </c>
      <c r="S136" s="8"/>
      <c r="T136" s="8"/>
      <c r="U136" s="28">
        <v>1695.6778093274866</v>
      </c>
      <c r="V136" s="8">
        <v>86.43894551401489</v>
      </c>
      <c r="W136" s="8">
        <v>0</v>
      </c>
      <c r="X136" s="8">
        <v>86.532036514361224</v>
      </c>
      <c r="Y136" s="8">
        <v>0</v>
      </c>
      <c r="Z136" s="8">
        <v>1258.0069270776003</v>
      </c>
      <c r="AA136" s="28">
        <v>1430.9779091059763</v>
      </c>
      <c r="AB136" s="8">
        <v>391.29582213695761</v>
      </c>
      <c r="AC136" s="8">
        <v>0</v>
      </c>
      <c r="AD136" s="8">
        <v>433.11040154274582</v>
      </c>
      <c r="AE136" s="8"/>
      <c r="AF136" s="8"/>
      <c r="AG136" s="28"/>
      <c r="AH136" s="8">
        <v>1946.1818194866871</v>
      </c>
      <c r="AI136" s="8">
        <v>148.02829093564841</v>
      </c>
      <c r="AJ136" s="8">
        <v>0</v>
      </c>
      <c r="AK136" s="8">
        <v>10565.914770613019</v>
      </c>
      <c r="AL136" s="8">
        <v>36600.135168117042</v>
      </c>
      <c r="AM136" s="28">
        <v>49260.260049152392</v>
      </c>
      <c r="AN136" s="8">
        <v>10209.429699687989</v>
      </c>
      <c r="AO136" s="8">
        <v>538.03447165214686</v>
      </c>
      <c r="AP136" s="8">
        <v>0</v>
      </c>
      <c r="AQ136" s="8"/>
      <c r="AR136" s="8"/>
      <c r="AS136" s="28">
        <v>57913.514110070195</v>
      </c>
      <c r="AT136" s="8">
        <v>8091.1766574199401</v>
      </c>
      <c r="AU136" s="8">
        <v>9949.0399472214049</v>
      </c>
      <c r="AV136" s="8">
        <v>853.57608736771601</v>
      </c>
      <c r="AW136" s="8"/>
      <c r="AX136" s="8">
        <v>11062.869201838643</v>
      </c>
      <c r="AY136" s="8">
        <v>13006.216998839564</v>
      </c>
    </row>
    <row r="137" spans="2:51" x14ac:dyDescent="0.25">
      <c r="B137" s="19">
        <v>43051</v>
      </c>
      <c r="C137">
        <v>1</v>
      </c>
      <c r="D137">
        <v>0</v>
      </c>
      <c r="E137">
        <v>1</v>
      </c>
      <c r="F137">
        <v>0</v>
      </c>
      <c r="G137">
        <v>3</v>
      </c>
      <c r="I137" s="3">
        <f t="shared" si="2"/>
        <v>43051</v>
      </c>
      <c r="J137" s="8">
        <v>82.248037725212058</v>
      </c>
      <c r="K137" s="8">
        <v>0</v>
      </c>
      <c r="L137" s="8">
        <v>81.71252506658233</v>
      </c>
      <c r="M137" s="8">
        <v>0</v>
      </c>
      <c r="N137" s="8">
        <v>902.59108976456139</v>
      </c>
      <c r="O137" s="28">
        <v>1066.5516525563557</v>
      </c>
      <c r="P137" s="8">
        <v>383.08819610411115</v>
      </c>
      <c r="Q137" s="8">
        <v>0</v>
      </c>
      <c r="R137" s="8">
        <v>409.88848478324491</v>
      </c>
      <c r="S137" s="8"/>
      <c r="T137" s="8"/>
      <c r="U137" s="28">
        <v>1695.5677706519173</v>
      </c>
      <c r="V137" s="8">
        <v>86.03245663894883</v>
      </c>
      <c r="W137" s="8">
        <v>0</v>
      </c>
      <c r="X137" s="8">
        <v>85.472303827314661</v>
      </c>
      <c r="Y137" s="8">
        <v>0</v>
      </c>
      <c r="Z137" s="8">
        <v>1251.1526894703882</v>
      </c>
      <c r="AA137" s="28">
        <v>1422.6574499366516</v>
      </c>
      <c r="AB137" s="8">
        <v>400.71495359356442</v>
      </c>
      <c r="AC137" s="8">
        <v>0</v>
      </c>
      <c r="AD137" s="8">
        <v>428.74838438983608</v>
      </c>
      <c r="AE137" s="8"/>
      <c r="AF137" s="8"/>
      <c r="AG137" s="28"/>
      <c r="AH137" s="8">
        <v>142.39190856111324</v>
      </c>
      <c r="AI137" s="8">
        <v>45.250916062595088</v>
      </c>
      <c r="AJ137" s="8">
        <v>-46.063301815561353</v>
      </c>
      <c r="AK137" s="8">
        <v>1088.7457614594277</v>
      </c>
      <c r="AL137" s="8">
        <v>4486.8158854007079</v>
      </c>
      <c r="AM137" s="28">
        <v>5717.1411696682826</v>
      </c>
      <c r="AN137" s="8">
        <v>3008.6290705547381</v>
      </c>
      <c r="AO137" s="8">
        <v>266.66483730504177</v>
      </c>
      <c r="AP137" s="8">
        <v>-169.67187690299272</v>
      </c>
      <c r="AQ137" s="8"/>
      <c r="AR137" s="8"/>
      <c r="AS137" s="28">
        <v>8681.1836778169236</v>
      </c>
      <c r="AT137" s="8">
        <v>879.58278014064103</v>
      </c>
      <c r="AU137" s="8">
        <v>1479.0717642045704</v>
      </c>
      <c r="AV137" s="8">
        <v>129.25355147137014</v>
      </c>
      <c r="AW137" s="8"/>
      <c r="AX137" s="8">
        <v>1209.5183858550217</v>
      </c>
      <c r="AY137" s="8">
        <v>1836.5912188789482</v>
      </c>
    </row>
    <row r="138" spans="2:51" x14ac:dyDescent="0.25">
      <c r="B138" s="19">
        <v>43052</v>
      </c>
      <c r="C138">
        <v>1</v>
      </c>
      <c r="D138">
        <v>0</v>
      </c>
      <c r="E138">
        <v>1</v>
      </c>
      <c r="F138">
        <v>0</v>
      </c>
      <c r="G138">
        <v>3</v>
      </c>
      <c r="I138" s="3">
        <f t="shared" si="2"/>
        <v>43052</v>
      </c>
      <c r="J138" s="8">
        <v>88.1929207073253</v>
      </c>
      <c r="K138" s="8">
        <v>0</v>
      </c>
      <c r="L138" s="8">
        <v>85.447242912030617</v>
      </c>
      <c r="M138" s="8">
        <v>0</v>
      </c>
      <c r="N138" s="8">
        <v>910.46202215714845</v>
      </c>
      <c r="O138" s="28">
        <v>1084.1021857765045</v>
      </c>
      <c r="P138" s="8">
        <v>401.48391023075118</v>
      </c>
      <c r="Q138" s="8">
        <v>0</v>
      </c>
      <c r="R138" s="8">
        <v>409.3775356941141</v>
      </c>
      <c r="S138" s="8"/>
      <c r="T138" s="8"/>
      <c r="U138" s="28">
        <v>1721.3234680820137</v>
      </c>
      <c r="V138" s="8">
        <v>92.250877181588763</v>
      </c>
      <c r="W138" s="8">
        <v>0</v>
      </c>
      <c r="X138" s="8">
        <v>89.378864518412399</v>
      </c>
      <c r="Y138" s="8">
        <v>0</v>
      </c>
      <c r="Z138" s="8">
        <v>1262.0632095755589</v>
      </c>
      <c r="AA138" s="28">
        <v>1443.6929512755601</v>
      </c>
      <c r="AB138" s="8">
        <v>419.95709628431337</v>
      </c>
      <c r="AC138" s="8">
        <v>0</v>
      </c>
      <c r="AD138" s="8">
        <v>428.21392537329103</v>
      </c>
      <c r="AE138" s="8"/>
      <c r="AF138" s="8"/>
      <c r="AG138" s="28"/>
      <c r="AH138" s="8">
        <v>123.34345711415421</v>
      </c>
      <c r="AI138" s="8">
        <v>0</v>
      </c>
      <c r="AJ138" s="8">
        <v>-58.794696241366893</v>
      </c>
      <c r="AK138" s="8">
        <v>-128.66775550648183</v>
      </c>
      <c r="AL138" s="8">
        <v>-29968.628776468671</v>
      </c>
      <c r="AM138" s="28">
        <v>-30032.747771102368</v>
      </c>
      <c r="AN138" s="8">
        <v>-693.01054050960545</v>
      </c>
      <c r="AO138" s="8">
        <v>0</v>
      </c>
      <c r="AP138" s="8">
        <v>-226.67706018892079</v>
      </c>
      <c r="AQ138" s="8"/>
      <c r="AR138" s="8"/>
      <c r="AS138" s="28">
        <v>-31016.984132673679</v>
      </c>
      <c r="AT138" s="8">
        <v>-4627.1897041100892</v>
      </c>
      <c r="AU138" s="8">
        <v>-4828.2877229768837</v>
      </c>
      <c r="AV138" s="8">
        <v>78.407378344813523</v>
      </c>
      <c r="AW138" s="8"/>
      <c r="AX138" s="8">
        <v>-6418.5988536399982</v>
      </c>
      <c r="AY138" s="8">
        <v>-6628.9498488350191</v>
      </c>
    </row>
    <row r="139" spans="2:51" x14ac:dyDescent="0.25">
      <c r="B139" s="19">
        <v>43053</v>
      </c>
      <c r="C139">
        <v>1</v>
      </c>
      <c r="D139">
        <v>0</v>
      </c>
      <c r="E139">
        <v>1</v>
      </c>
      <c r="F139">
        <v>0</v>
      </c>
      <c r="G139">
        <v>3</v>
      </c>
      <c r="I139" s="3">
        <f t="shared" si="2"/>
        <v>43053</v>
      </c>
      <c r="J139" s="8">
        <v>82.423837939154453</v>
      </c>
      <c r="K139" s="8">
        <v>0</v>
      </c>
      <c r="L139" s="8">
        <v>85.219280774797639</v>
      </c>
      <c r="M139" s="8">
        <v>0</v>
      </c>
      <c r="N139" s="8">
        <v>880.19935224783865</v>
      </c>
      <c r="O139" s="28">
        <v>1047.8424709617907</v>
      </c>
      <c r="P139" s="8">
        <v>394.10149159528646</v>
      </c>
      <c r="Q139" s="8">
        <v>0</v>
      </c>
      <c r="R139" s="8">
        <v>400.33083174968823</v>
      </c>
      <c r="S139" s="8"/>
      <c r="T139" s="8"/>
      <c r="U139" s="28">
        <v>1674.6316755928133</v>
      </c>
      <c r="V139" s="8">
        <v>86.216345819790391</v>
      </c>
      <c r="W139" s="8">
        <v>0</v>
      </c>
      <c r="X139" s="8">
        <v>89.140413325785232</v>
      </c>
      <c r="Y139" s="8">
        <v>0</v>
      </c>
      <c r="Z139" s="8">
        <v>1220.113736245987</v>
      </c>
      <c r="AA139" s="28">
        <v>1395.4704953915625</v>
      </c>
      <c r="AB139" s="8">
        <v>412.2349958097937</v>
      </c>
      <c r="AC139" s="8">
        <v>0</v>
      </c>
      <c r="AD139" s="8">
        <v>418.75096204491939</v>
      </c>
      <c r="AE139" s="8"/>
      <c r="AF139" s="8"/>
      <c r="AG139" s="28"/>
      <c r="AH139" s="8">
        <v>1556.1257217450127</v>
      </c>
      <c r="AI139" s="8">
        <v>0</v>
      </c>
      <c r="AJ139" s="8">
        <v>-17.881522666793099</v>
      </c>
      <c r="AK139" s="8">
        <v>7894.7193454259805</v>
      </c>
      <c r="AL139" s="8">
        <v>28225.275938534396</v>
      </c>
      <c r="AM139" s="28">
        <v>37658.239483038597</v>
      </c>
      <c r="AN139" s="8">
        <v>6646.4038533618041</v>
      </c>
      <c r="AO139" s="8">
        <v>0</v>
      </c>
      <c r="AP139" s="8">
        <v>-70.920560868712116</v>
      </c>
      <c r="AQ139" s="8"/>
      <c r="AR139" s="8"/>
      <c r="AS139" s="28">
        <v>42695.478576453468</v>
      </c>
      <c r="AT139" s="8">
        <v>6081.4458834565339</v>
      </c>
      <c r="AU139" s="8">
        <v>7145.321415798503</v>
      </c>
      <c r="AV139" s="8">
        <v>607.93960904612743</v>
      </c>
      <c r="AW139" s="8"/>
      <c r="AX139" s="8">
        <v>8319.4582665928865</v>
      </c>
      <c r="AY139" s="8">
        <v>9432.285127110099</v>
      </c>
    </row>
    <row r="140" spans="2:51" x14ac:dyDescent="0.25">
      <c r="B140" s="19">
        <v>43054</v>
      </c>
      <c r="C140">
        <v>1</v>
      </c>
      <c r="D140">
        <v>0</v>
      </c>
      <c r="E140">
        <v>1</v>
      </c>
      <c r="F140">
        <v>0</v>
      </c>
      <c r="G140">
        <v>3</v>
      </c>
      <c r="I140" s="3">
        <f t="shared" si="2"/>
        <v>43054</v>
      </c>
      <c r="J140" s="8">
        <v>58.123824326018855</v>
      </c>
      <c r="K140" s="8">
        <v>0</v>
      </c>
      <c r="L140" s="8">
        <v>54.855508136861239</v>
      </c>
      <c r="M140" s="8">
        <v>0</v>
      </c>
      <c r="N140" s="8">
        <v>643.04168456351999</v>
      </c>
      <c r="O140" s="28">
        <v>756.02101702640005</v>
      </c>
      <c r="P140" s="8">
        <v>331.85228907156085</v>
      </c>
      <c r="Q140" s="8">
        <v>0</v>
      </c>
      <c r="R140" s="8">
        <v>299.86557316351048</v>
      </c>
      <c r="S140" s="8"/>
      <c r="T140" s="8"/>
      <c r="U140" s="28">
        <v>1274.7595467985914</v>
      </c>
      <c r="V140" s="8">
        <v>60.798233420774331</v>
      </c>
      <c r="W140" s="8">
        <v>0</v>
      </c>
      <c r="X140" s="8">
        <v>57.379534584876325</v>
      </c>
      <c r="Y140" s="8">
        <v>0</v>
      </c>
      <c r="Z140" s="8">
        <v>891.37079039089576</v>
      </c>
      <c r="AA140" s="28">
        <v>1009.5485583965465</v>
      </c>
      <c r="AB140" s="8">
        <v>347.12156617608053</v>
      </c>
      <c r="AC140" s="8">
        <v>0</v>
      </c>
      <c r="AD140" s="8">
        <v>313.66306886121805</v>
      </c>
      <c r="AE140" s="8"/>
      <c r="AF140" s="8"/>
      <c r="AG140" s="28"/>
      <c r="AH140" s="8">
        <v>1730.7562250101917</v>
      </c>
      <c r="AI140" s="8">
        <v>0</v>
      </c>
      <c r="AJ140" s="8">
        <v>0</v>
      </c>
      <c r="AK140" s="8">
        <v>11648.831226264723</v>
      </c>
      <c r="AL140" s="8">
        <v>35201.883931657088</v>
      </c>
      <c r="AM140" s="28">
        <v>48581.471382932003</v>
      </c>
      <c r="AN140" s="8">
        <v>7275.0961319690368</v>
      </c>
      <c r="AO140" s="8">
        <v>0</v>
      </c>
      <c r="AP140" s="8">
        <v>0</v>
      </c>
      <c r="AQ140" s="8"/>
      <c r="AR140" s="8"/>
      <c r="AS140" s="28">
        <v>54125.811289890844</v>
      </c>
      <c r="AT140" s="8">
        <v>7076.0815121189235</v>
      </c>
      <c r="AU140" s="8">
        <v>8133.9991234437111</v>
      </c>
      <c r="AV140" s="8">
        <v>600.50144756700638</v>
      </c>
      <c r="AW140" s="8"/>
      <c r="AX140" s="8">
        <v>9696.3758733193972</v>
      </c>
      <c r="AY140" s="8">
        <v>10802.970675349312</v>
      </c>
    </row>
    <row r="141" spans="2:51" x14ac:dyDescent="0.25">
      <c r="B141" s="19">
        <v>43055</v>
      </c>
      <c r="C141">
        <v>0</v>
      </c>
      <c r="D141">
        <v>0</v>
      </c>
      <c r="E141">
        <v>1</v>
      </c>
      <c r="F141">
        <v>0</v>
      </c>
      <c r="G141">
        <v>3</v>
      </c>
      <c r="I141" s="3">
        <f t="shared" si="2"/>
        <v>43055</v>
      </c>
      <c r="J141" s="8">
        <v>19.322504871198593</v>
      </c>
      <c r="K141" s="8">
        <v>0</v>
      </c>
      <c r="L141" s="8">
        <v>46.005242279627531</v>
      </c>
      <c r="M141" s="8">
        <v>0</v>
      </c>
      <c r="N141" s="8">
        <v>591.79029659206356</v>
      </c>
      <c r="O141" s="28">
        <v>657.11804374288965</v>
      </c>
      <c r="P141" s="8">
        <v>109.78403649188483</v>
      </c>
      <c r="Q141" s="8">
        <v>0</v>
      </c>
      <c r="R141" s="8">
        <v>291.08394983862644</v>
      </c>
      <c r="S141" s="8"/>
      <c r="T141" s="8"/>
      <c r="U141" s="28">
        <v>992.65828292257481</v>
      </c>
      <c r="V141" s="8">
        <v>20.211577181223067</v>
      </c>
      <c r="W141" s="8">
        <v>0</v>
      </c>
      <c r="X141" s="8">
        <v>48.122047905990776</v>
      </c>
      <c r="Y141" s="8">
        <v>0</v>
      </c>
      <c r="Z141" s="8">
        <v>820.32719974753547</v>
      </c>
      <c r="AA141" s="28">
        <v>888.66082483474929</v>
      </c>
      <c r="AB141" s="8">
        <v>114.8354492139041</v>
      </c>
      <c r="AC141" s="8">
        <v>0</v>
      </c>
      <c r="AD141" s="8">
        <v>304.47738311340999</v>
      </c>
      <c r="AE141" s="8"/>
      <c r="AF141" s="8"/>
      <c r="AG141" s="28"/>
      <c r="AH141" s="8">
        <v>2691.9430868917329</v>
      </c>
      <c r="AI141" s="8">
        <v>-173.55070302337501</v>
      </c>
      <c r="AJ141" s="8">
        <v>0</v>
      </c>
      <c r="AK141" s="8">
        <v>12105.355212527249</v>
      </c>
      <c r="AL141" s="8">
        <v>37198.343298908905</v>
      </c>
      <c r="AM141" s="28">
        <v>51822.090895304515</v>
      </c>
      <c r="AN141" s="8">
        <v>10274.117976963793</v>
      </c>
      <c r="AO141" s="8">
        <v>-562.85979966976231</v>
      </c>
      <c r="AP141" s="8">
        <v>0</v>
      </c>
      <c r="AQ141" s="8"/>
      <c r="AR141" s="8"/>
      <c r="AS141" s="28">
        <v>59014.956688730184</v>
      </c>
      <c r="AT141" s="8">
        <v>8009.0702137134222</v>
      </c>
      <c r="AU141" s="8">
        <v>9459.3164865630188</v>
      </c>
      <c r="AV141" s="8">
        <v>41.818255926266779</v>
      </c>
      <c r="AW141" s="8"/>
      <c r="AX141" s="8">
        <v>10929.278969819721</v>
      </c>
      <c r="AY141" s="8">
        <v>12446.254365653194</v>
      </c>
    </row>
    <row r="142" spans="2:51" x14ac:dyDescent="0.25">
      <c r="B142" s="19">
        <v>43056</v>
      </c>
      <c r="C142">
        <v>0</v>
      </c>
      <c r="D142">
        <v>0</v>
      </c>
      <c r="E142">
        <v>1</v>
      </c>
      <c r="F142">
        <v>0</v>
      </c>
      <c r="G142">
        <v>3</v>
      </c>
      <c r="I142" s="3">
        <f t="shared" si="2"/>
        <v>43056</v>
      </c>
      <c r="J142" s="8">
        <v>0</v>
      </c>
      <c r="K142" s="8">
        <v>0</v>
      </c>
      <c r="L142" s="8">
        <v>61.903235755237574</v>
      </c>
      <c r="M142" s="8">
        <v>0</v>
      </c>
      <c r="N142" s="8">
        <v>753.15368238622602</v>
      </c>
      <c r="O142" s="28">
        <v>815.0569181414636</v>
      </c>
      <c r="P142" s="8">
        <v>0</v>
      </c>
      <c r="Q142" s="8">
        <v>0</v>
      </c>
      <c r="R142" s="8">
        <v>348.20946843063388</v>
      </c>
      <c r="S142" s="8"/>
      <c r="T142" s="8"/>
      <c r="U142" s="28">
        <v>1101.3631508168598</v>
      </c>
      <c r="V142" s="8">
        <v>0</v>
      </c>
      <c r="W142" s="8">
        <v>0</v>
      </c>
      <c r="X142" s="8">
        <v>64.751544148883497</v>
      </c>
      <c r="Y142" s="8">
        <v>0</v>
      </c>
      <c r="Z142" s="8">
        <v>1044.0057142020448</v>
      </c>
      <c r="AA142" s="28">
        <v>1108.7572583509284</v>
      </c>
      <c r="AB142" s="8">
        <v>0</v>
      </c>
      <c r="AC142" s="8">
        <v>0</v>
      </c>
      <c r="AD142" s="8">
        <v>364.2313764872581</v>
      </c>
      <c r="AE142" s="8"/>
      <c r="AF142" s="8"/>
      <c r="AG142" s="28"/>
      <c r="AH142" s="8">
        <v>2009.9895768132067</v>
      </c>
      <c r="AI142" s="8">
        <v>-316.79018627893726</v>
      </c>
      <c r="AJ142" s="8">
        <v>0</v>
      </c>
      <c r="AK142" s="8">
        <v>9510.9653935713286</v>
      </c>
      <c r="AL142" s="8">
        <v>15800.830494783195</v>
      </c>
      <c r="AM142" s="28">
        <v>27004.995278888793</v>
      </c>
      <c r="AN142" s="8">
        <v>9409.0879587519285</v>
      </c>
      <c r="AO142" s="8">
        <v>-1090.8926544746973</v>
      </c>
      <c r="AP142" s="8">
        <v>0</v>
      </c>
      <c r="AQ142" s="8"/>
      <c r="AR142" s="8"/>
      <c r="AS142" s="28">
        <v>33629.991192631751</v>
      </c>
      <c r="AT142" s="8">
        <v>3887.1085742145106</v>
      </c>
      <c r="AU142" s="8">
        <v>5125.5755962593639</v>
      </c>
      <c r="AV142" s="8">
        <v>0</v>
      </c>
      <c r="AW142" s="8"/>
      <c r="AX142" s="8">
        <v>5280.5567768339133</v>
      </c>
      <c r="AY142" s="8">
        <v>6576.0084778072114</v>
      </c>
    </row>
    <row r="143" spans="2:51" x14ac:dyDescent="0.25">
      <c r="B143" s="19">
        <v>43057</v>
      </c>
      <c r="C143">
        <v>1</v>
      </c>
      <c r="D143">
        <v>0</v>
      </c>
      <c r="E143">
        <v>1</v>
      </c>
      <c r="F143">
        <v>0</v>
      </c>
      <c r="G143">
        <v>3</v>
      </c>
      <c r="I143" s="3">
        <f t="shared" si="2"/>
        <v>43057</v>
      </c>
      <c r="J143" s="8">
        <v>66.39731365414238</v>
      </c>
      <c r="K143" s="8">
        <v>0</v>
      </c>
      <c r="L143" s="8">
        <v>93.579901262312944</v>
      </c>
      <c r="M143" s="8">
        <v>0</v>
      </c>
      <c r="N143" s="8">
        <v>892.4286971176806</v>
      </c>
      <c r="O143" s="28">
        <v>1052.405912034136</v>
      </c>
      <c r="P143" s="8">
        <v>294.15492001652143</v>
      </c>
      <c r="Q143" s="8">
        <v>0</v>
      </c>
      <c r="R143" s="8">
        <v>420.47800385545924</v>
      </c>
      <c r="S143" s="8"/>
      <c r="T143" s="8"/>
      <c r="U143" s="28">
        <v>1607.0616209896612</v>
      </c>
      <c r="V143" s="8">
        <v>69.452404773198012</v>
      </c>
      <c r="W143" s="8">
        <v>0</v>
      </c>
      <c r="X143" s="8">
        <v>97.885724940026719</v>
      </c>
      <c r="Y143" s="8">
        <v>0</v>
      </c>
      <c r="Z143" s="8">
        <v>1237.0657955980862</v>
      </c>
      <c r="AA143" s="28">
        <v>1404.403925311311</v>
      </c>
      <c r="AB143" s="8">
        <v>307.68965560010378</v>
      </c>
      <c r="AC143" s="8">
        <v>0</v>
      </c>
      <c r="AD143" s="8">
        <v>439.8251512721215</v>
      </c>
      <c r="AE143" s="8"/>
      <c r="AF143" s="8"/>
      <c r="AG143" s="28"/>
      <c r="AH143" s="8">
        <v>1735.5679908135155</v>
      </c>
      <c r="AI143" s="8">
        <v>-252.99956121734613</v>
      </c>
      <c r="AJ143" s="8">
        <v>0</v>
      </c>
      <c r="AK143" s="8">
        <v>11033.273868912891</v>
      </c>
      <c r="AL143" s="8">
        <v>9353.9153478064873</v>
      </c>
      <c r="AM143" s="28">
        <v>21869.757646315549</v>
      </c>
      <c r="AN143" s="8">
        <v>8502.3524971711431</v>
      </c>
      <c r="AO143" s="8">
        <v>-947.93550514370008</v>
      </c>
      <c r="AP143" s="8">
        <v>0</v>
      </c>
      <c r="AQ143" s="8"/>
      <c r="AR143" s="8"/>
      <c r="AS143" s="28">
        <v>27941.60620874682</v>
      </c>
      <c r="AT143" s="8">
        <v>3015.1813175777493</v>
      </c>
      <c r="AU143" s="8">
        <v>4100.6131000898358</v>
      </c>
      <c r="AV143" s="8">
        <v>0</v>
      </c>
      <c r="AW143" s="8"/>
      <c r="AX143" s="8">
        <v>4089.4259822845438</v>
      </c>
      <c r="AY143" s="8">
        <v>5224.8009449735673</v>
      </c>
    </row>
    <row r="144" spans="2:51" x14ac:dyDescent="0.25">
      <c r="B144" s="19">
        <v>43058</v>
      </c>
      <c r="C144">
        <v>1</v>
      </c>
      <c r="D144">
        <v>0</v>
      </c>
      <c r="E144">
        <v>1</v>
      </c>
      <c r="F144">
        <v>0</v>
      </c>
      <c r="G144">
        <v>3</v>
      </c>
      <c r="I144" s="3">
        <f t="shared" si="2"/>
        <v>43058</v>
      </c>
      <c r="J144" s="8">
        <v>122.31426047941081</v>
      </c>
      <c r="K144" s="8">
        <v>0</v>
      </c>
      <c r="L144" s="8">
        <v>108.29857800954942</v>
      </c>
      <c r="M144" s="8">
        <v>0</v>
      </c>
      <c r="N144" s="8">
        <v>959.60955911736835</v>
      </c>
      <c r="O144" s="28">
        <v>1190.2223976063285</v>
      </c>
      <c r="P144" s="8">
        <v>482.27776131305558</v>
      </c>
      <c r="Q144" s="8">
        <v>0</v>
      </c>
      <c r="R144" s="8">
        <v>454.31711187011257</v>
      </c>
      <c r="S144" s="8"/>
      <c r="T144" s="8"/>
      <c r="U144" s="28">
        <v>1896.2044323005366</v>
      </c>
      <c r="V144" s="8">
        <v>127.94221724993587</v>
      </c>
      <c r="W144" s="8">
        <v>0</v>
      </c>
      <c r="X144" s="8">
        <v>113.28164141489673</v>
      </c>
      <c r="Y144" s="8">
        <v>0</v>
      </c>
      <c r="Z144" s="8">
        <v>1330.1904864187911</v>
      </c>
      <c r="AA144" s="28">
        <v>1571.4143450836236</v>
      </c>
      <c r="AB144" s="8">
        <v>504.4684558520002</v>
      </c>
      <c r="AC144" s="8">
        <v>0</v>
      </c>
      <c r="AD144" s="8">
        <v>475.22127345922831</v>
      </c>
      <c r="AE144" s="8"/>
      <c r="AF144" s="8"/>
      <c r="AG144" s="28"/>
      <c r="AH144" s="8">
        <v>1912.6320114643688</v>
      </c>
      <c r="AI144" s="8">
        <v>-251.54499244475656</v>
      </c>
      <c r="AJ144" s="8">
        <v>0</v>
      </c>
      <c r="AK144" s="8">
        <v>11087.807651873207</v>
      </c>
      <c r="AL144" s="8">
        <v>18876.804292992223</v>
      </c>
      <c r="AM144" s="28">
        <v>31625.698963885043</v>
      </c>
      <c r="AN144" s="8">
        <v>8562.7896668421836</v>
      </c>
      <c r="AO144" s="8">
        <v>-938.23741493445459</v>
      </c>
      <c r="AP144" s="8">
        <v>0</v>
      </c>
      <c r="AQ144" s="8"/>
      <c r="AR144" s="8"/>
      <c r="AS144" s="28">
        <v>37589.164196773156</v>
      </c>
      <c r="AT144" s="8">
        <v>4382.9071738582115</v>
      </c>
      <c r="AU144" s="8">
        <v>5459.7390099264167</v>
      </c>
      <c r="AV144" s="8">
        <v>0</v>
      </c>
      <c r="AW144" s="8"/>
      <c r="AX144" s="8">
        <v>5973.4620202986061</v>
      </c>
      <c r="AY144" s="8">
        <v>7099.8413334865136</v>
      </c>
    </row>
    <row r="145" spans="2:51" x14ac:dyDescent="0.25">
      <c r="B145" s="19">
        <v>43059</v>
      </c>
      <c r="C145">
        <v>1</v>
      </c>
      <c r="D145">
        <v>0</v>
      </c>
      <c r="E145">
        <v>1</v>
      </c>
      <c r="F145">
        <v>0</v>
      </c>
      <c r="G145">
        <v>3</v>
      </c>
      <c r="I145" s="3">
        <f t="shared" si="2"/>
        <v>43059</v>
      </c>
      <c r="J145" s="8">
        <v>143.27845724120189</v>
      </c>
      <c r="K145" s="8">
        <v>0</v>
      </c>
      <c r="L145" s="8">
        <v>124.72970634955522</v>
      </c>
      <c r="M145" s="8">
        <v>0</v>
      </c>
      <c r="N145" s="8">
        <v>1015.9733258191492</v>
      </c>
      <c r="O145" s="28">
        <v>1283.9814894099063</v>
      </c>
      <c r="P145" s="8">
        <v>505.65756361222066</v>
      </c>
      <c r="Q145" s="8">
        <v>0</v>
      </c>
      <c r="R145" s="8">
        <v>481.07170909215841</v>
      </c>
      <c r="S145" s="8"/>
      <c r="T145" s="8"/>
      <c r="U145" s="28">
        <v>2002.7025985235282</v>
      </c>
      <c r="V145" s="8">
        <v>149.8710242921774</v>
      </c>
      <c r="W145" s="8">
        <v>0</v>
      </c>
      <c r="X145" s="8">
        <v>130.46880326747956</v>
      </c>
      <c r="Y145" s="8">
        <v>0</v>
      </c>
      <c r="Z145" s="8">
        <v>1408.3207483915855</v>
      </c>
      <c r="AA145" s="28">
        <v>1688.6605759512424</v>
      </c>
      <c r="AB145" s="8">
        <v>528.92401592566637</v>
      </c>
      <c r="AC145" s="8">
        <v>0</v>
      </c>
      <c r="AD145" s="8">
        <v>503.20691043075459</v>
      </c>
      <c r="AE145" s="8"/>
      <c r="AF145" s="8"/>
      <c r="AG145" s="28"/>
      <c r="AH145" s="8">
        <v>1719.7280050127317</v>
      </c>
      <c r="AI145" s="8">
        <v>-193.05166998082836</v>
      </c>
      <c r="AJ145" s="8">
        <v>0</v>
      </c>
      <c r="AK145" s="8">
        <v>10100.617640326134</v>
      </c>
      <c r="AL145" s="8">
        <v>24891.093966606135</v>
      </c>
      <c r="AM145" s="28">
        <v>36518.387941964174</v>
      </c>
      <c r="AN145" s="8">
        <v>8858.8311487916581</v>
      </c>
      <c r="AO145" s="8">
        <v>-800.41600858813524</v>
      </c>
      <c r="AP145" s="8">
        <v>0</v>
      </c>
      <c r="AQ145" s="8"/>
      <c r="AR145" s="8"/>
      <c r="AS145" s="28">
        <v>43050.126747135793</v>
      </c>
      <c r="AT145" s="8">
        <v>4909.8453137139804</v>
      </c>
      <c r="AU145" s="8">
        <v>6058.0066198689683</v>
      </c>
      <c r="AV145" s="8">
        <v>0</v>
      </c>
      <c r="AW145" s="8"/>
      <c r="AX145" s="8">
        <v>6714.6359908889526</v>
      </c>
      <c r="AY145" s="8">
        <v>7915.626804995858</v>
      </c>
    </row>
    <row r="146" spans="2:51" x14ac:dyDescent="0.25">
      <c r="B146" s="19">
        <v>43060</v>
      </c>
      <c r="C146">
        <v>1</v>
      </c>
      <c r="D146">
        <v>0</v>
      </c>
      <c r="E146">
        <v>1</v>
      </c>
      <c r="F146">
        <v>0</v>
      </c>
      <c r="G146">
        <v>3</v>
      </c>
      <c r="I146" s="3">
        <f t="shared" si="2"/>
        <v>43060</v>
      </c>
      <c r="J146" s="8">
        <v>143.26370878975266</v>
      </c>
      <c r="K146" s="8">
        <v>0</v>
      </c>
      <c r="L146" s="8">
        <v>126.62441768966585</v>
      </c>
      <c r="M146" s="8">
        <v>0</v>
      </c>
      <c r="N146" s="8">
        <v>985.88851127677708</v>
      </c>
      <c r="O146" s="28">
        <v>1255.7766377561957</v>
      </c>
      <c r="P146" s="8">
        <v>485.6083496024882</v>
      </c>
      <c r="Q146" s="8">
        <v>0</v>
      </c>
      <c r="R146" s="8">
        <v>474.11248134557474</v>
      </c>
      <c r="S146" s="8"/>
      <c r="T146" s="8"/>
      <c r="U146" s="28">
        <v>1945.60934222484</v>
      </c>
      <c r="V146" s="8">
        <v>149.855597230999</v>
      </c>
      <c r="W146" s="8">
        <v>0</v>
      </c>
      <c r="X146" s="8">
        <v>132.45069457722721</v>
      </c>
      <c r="Y146" s="8">
        <v>0</v>
      </c>
      <c r="Z146" s="8">
        <v>1366.6178144121177</v>
      </c>
      <c r="AA146" s="28">
        <v>1648.9241062203439</v>
      </c>
      <c r="AB146" s="8">
        <v>507.95229206886057</v>
      </c>
      <c r="AC146" s="8">
        <v>0</v>
      </c>
      <c r="AD146" s="8">
        <v>495.92747281853082</v>
      </c>
      <c r="AE146" s="8"/>
      <c r="AF146" s="8"/>
      <c r="AG146" s="28"/>
      <c r="AH146" s="8">
        <v>528.86677349620913</v>
      </c>
      <c r="AI146" s="8">
        <v>-254.33265414504558</v>
      </c>
      <c r="AJ146" s="8">
        <v>0</v>
      </c>
      <c r="AK146" s="8">
        <v>9216.6547269981329</v>
      </c>
      <c r="AL146" s="8">
        <v>395.07486148110189</v>
      </c>
      <c r="AM146" s="28">
        <v>9886.2637078303978</v>
      </c>
      <c r="AN146" s="8">
        <v>928.38213976977579</v>
      </c>
      <c r="AO146" s="8">
        <v>-1134.5368502044887</v>
      </c>
      <c r="AP146" s="8">
        <v>0</v>
      </c>
      <c r="AQ146" s="8"/>
      <c r="AR146" s="8"/>
      <c r="AS146" s="28">
        <v>9405.574878044521</v>
      </c>
      <c r="AT146" s="8">
        <v>1341.1272258300164</v>
      </c>
      <c r="AU146" s="8">
        <v>1255.4865761996341</v>
      </c>
      <c r="AV146" s="8">
        <v>0</v>
      </c>
      <c r="AW146" s="8"/>
      <c r="AX146" s="8">
        <v>1842.4041045912727</v>
      </c>
      <c r="AY146" s="8">
        <v>1752.8229342723771</v>
      </c>
    </row>
    <row r="147" spans="2:51" x14ac:dyDescent="0.25">
      <c r="B147" s="19">
        <v>43061</v>
      </c>
      <c r="C147">
        <v>2</v>
      </c>
      <c r="D147">
        <v>0</v>
      </c>
      <c r="E147">
        <v>1</v>
      </c>
      <c r="F147">
        <v>0</v>
      </c>
      <c r="G147">
        <v>5</v>
      </c>
      <c r="I147" s="3">
        <f t="shared" si="2"/>
        <v>43061</v>
      </c>
      <c r="J147" s="8">
        <v>204.68626369854951</v>
      </c>
      <c r="K147" s="8">
        <v>0</v>
      </c>
      <c r="L147" s="8">
        <v>113.89337092663952</v>
      </c>
      <c r="M147" s="8">
        <v>0</v>
      </c>
      <c r="N147" s="8">
        <v>1260.9914998300021</v>
      </c>
      <c r="O147" s="28">
        <v>1579.5711344551912</v>
      </c>
      <c r="P147" s="8">
        <v>712.86634213127388</v>
      </c>
      <c r="Q147" s="8">
        <v>0</v>
      </c>
      <c r="R147" s="8">
        <v>440.39781384158351</v>
      </c>
      <c r="S147" s="8"/>
      <c r="T147" s="8"/>
      <c r="U147" s="28">
        <v>2414.2556558028596</v>
      </c>
      <c r="V147" s="8">
        <v>214.10434331658089</v>
      </c>
      <c r="W147" s="8">
        <v>0</v>
      </c>
      <c r="X147" s="8">
        <v>119.1338634539389</v>
      </c>
      <c r="Y147" s="8">
        <v>0</v>
      </c>
      <c r="Z147" s="8">
        <v>1747.9597619594749</v>
      </c>
      <c r="AA147" s="28">
        <v>2081.1979687299945</v>
      </c>
      <c r="AB147" s="8">
        <v>745.66694069559583</v>
      </c>
      <c r="AC147" s="8">
        <v>0</v>
      </c>
      <c r="AD147" s="8">
        <v>460.66151693245405</v>
      </c>
      <c r="AE147" s="8"/>
      <c r="AF147" s="8"/>
      <c r="AG147" s="28"/>
      <c r="AH147" s="8">
        <v>1209.5234836558391</v>
      </c>
      <c r="AI147" s="8">
        <v>-147.47076473130599</v>
      </c>
      <c r="AJ147" s="8">
        <v>0</v>
      </c>
      <c r="AK147" s="8">
        <v>7011.3349478350319</v>
      </c>
      <c r="AL147" s="8">
        <v>16988.840605958318</v>
      </c>
      <c r="AM147" s="28">
        <v>25062.228272717883</v>
      </c>
      <c r="AN147" s="8">
        <v>7616.7572853759884</v>
      </c>
      <c r="AO147" s="8">
        <v>-718.79649057794256</v>
      </c>
      <c r="AP147" s="8">
        <v>0</v>
      </c>
      <c r="AQ147" s="8"/>
      <c r="AR147" s="8"/>
      <c r="AS147" s="28">
        <v>30898.136348591397</v>
      </c>
      <c r="AT147" s="8">
        <v>3589.5992417902753</v>
      </c>
      <c r="AU147" s="8">
        <v>4682.2290994171863</v>
      </c>
      <c r="AV147" s="8">
        <v>46.560131719952075</v>
      </c>
      <c r="AW147" s="8"/>
      <c r="AX147" s="8">
        <v>4908.1867849290693</v>
      </c>
      <c r="AY147" s="8">
        <v>6051.0910225081379</v>
      </c>
    </row>
    <row r="148" spans="2:51" x14ac:dyDescent="0.25">
      <c r="B148" s="19">
        <v>43062</v>
      </c>
      <c r="C148">
        <v>2</v>
      </c>
      <c r="D148">
        <v>0</v>
      </c>
      <c r="E148">
        <v>1</v>
      </c>
      <c r="F148">
        <v>0</v>
      </c>
      <c r="G148">
        <v>5</v>
      </c>
      <c r="I148" s="3">
        <f t="shared" si="2"/>
        <v>43062</v>
      </c>
      <c r="J148" s="8">
        <v>234.09545447558446</v>
      </c>
      <c r="K148" s="8">
        <v>0</v>
      </c>
      <c r="L148" s="8">
        <v>105.08482765779668</v>
      </c>
      <c r="M148" s="8">
        <v>0</v>
      </c>
      <c r="N148" s="8">
        <v>1325.9932612821001</v>
      </c>
      <c r="O148" s="28">
        <v>1665.1735434154812</v>
      </c>
      <c r="P148" s="8">
        <v>779.25047953957494</v>
      </c>
      <c r="Q148" s="8">
        <v>0</v>
      </c>
      <c r="R148" s="8">
        <v>406.33160327257832</v>
      </c>
      <c r="S148" s="8"/>
      <c r="T148" s="8"/>
      <c r="U148" s="28">
        <v>2511.5753440942535</v>
      </c>
      <c r="V148" s="8">
        <v>244.86671771832621</v>
      </c>
      <c r="W148" s="8">
        <v>0</v>
      </c>
      <c r="X148" s="8">
        <v>109.9200191144438</v>
      </c>
      <c r="Y148" s="8">
        <v>0</v>
      </c>
      <c r="Z148" s="8">
        <v>1838.0638296633995</v>
      </c>
      <c r="AA148" s="28">
        <v>2192.8505664961694</v>
      </c>
      <c r="AB148" s="8">
        <v>815.10556295397282</v>
      </c>
      <c r="AC148" s="8">
        <v>0</v>
      </c>
      <c r="AD148" s="8">
        <v>425.02784268696087</v>
      </c>
      <c r="AE148" s="8"/>
      <c r="AF148" s="8"/>
      <c r="AG148" s="28"/>
      <c r="AH148" s="8">
        <v>915.48697101320295</v>
      </c>
      <c r="AI148" s="8">
        <v>-69.897572179928787</v>
      </c>
      <c r="AJ148" s="8">
        <v>0</v>
      </c>
      <c r="AK148" s="8">
        <v>8127.3130918335564</v>
      </c>
      <c r="AL148" s="8">
        <v>14205.871922016675</v>
      </c>
      <c r="AM148" s="28">
        <v>23178.774412683506</v>
      </c>
      <c r="AN148" s="8">
        <v>8663.253642468293</v>
      </c>
      <c r="AO148" s="8">
        <v>-440.53443588420942</v>
      </c>
      <c r="AP148" s="8">
        <v>0</v>
      </c>
      <c r="AQ148" s="8"/>
      <c r="AR148" s="8"/>
      <c r="AS148" s="28">
        <v>30555.904220434313</v>
      </c>
      <c r="AT148" s="8">
        <v>3211.5326863231126</v>
      </c>
      <c r="AU148" s="8">
        <v>4550.1909879999257</v>
      </c>
      <c r="AV148" s="8">
        <v>729.760370252793</v>
      </c>
      <c r="AW148" s="8"/>
      <c r="AX148" s="8">
        <v>4399.5631712714558</v>
      </c>
      <c r="AY148" s="8">
        <v>5799.8161800806374</v>
      </c>
    </row>
    <row r="149" spans="2:51" x14ac:dyDescent="0.25">
      <c r="B149" s="19">
        <v>43063</v>
      </c>
      <c r="C149">
        <v>2</v>
      </c>
      <c r="D149">
        <v>0</v>
      </c>
      <c r="E149">
        <v>1</v>
      </c>
      <c r="F149">
        <v>0</v>
      </c>
      <c r="G149">
        <v>5</v>
      </c>
      <c r="I149" s="3">
        <f t="shared" si="2"/>
        <v>43063</v>
      </c>
      <c r="J149" s="8">
        <v>213.74033422798857</v>
      </c>
      <c r="K149" s="8">
        <v>0</v>
      </c>
      <c r="L149" s="8">
        <v>95.24467468254737</v>
      </c>
      <c r="M149" s="8">
        <v>0</v>
      </c>
      <c r="N149" s="8">
        <v>1266.4577348237974</v>
      </c>
      <c r="O149" s="28">
        <v>1575.4427437343334</v>
      </c>
      <c r="P149" s="8">
        <v>732.01241795173394</v>
      </c>
      <c r="Q149" s="8">
        <v>0</v>
      </c>
      <c r="R149" s="8">
        <v>389.25871089404745</v>
      </c>
      <c r="S149" s="8"/>
      <c r="T149" s="8"/>
      <c r="U149" s="28">
        <v>2387.7288636695785</v>
      </c>
      <c r="V149" s="8">
        <v>223.57501218326425</v>
      </c>
      <c r="W149" s="8">
        <v>0</v>
      </c>
      <c r="X149" s="8">
        <v>99.627098364259666</v>
      </c>
      <c r="Y149" s="8">
        <v>0</v>
      </c>
      <c r="Z149" s="8">
        <v>1755.5369413614435</v>
      </c>
      <c r="AA149" s="28">
        <v>2078.7390519089677</v>
      </c>
      <c r="AB149" s="8">
        <v>765.69397092497354</v>
      </c>
      <c r="AC149" s="8">
        <v>0</v>
      </c>
      <c r="AD149" s="8">
        <v>407.16938777567543</v>
      </c>
      <c r="AE149" s="8"/>
      <c r="AF149" s="8"/>
      <c r="AG149" s="28"/>
      <c r="AH149" s="8">
        <v>1290.6099176071257</v>
      </c>
      <c r="AI149" s="8">
        <v>-80.325920618986956</v>
      </c>
      <c r="AJ149" s="8">
        <v>0</v>
      </c>
      <c r="AK149" s="8">
        <v>6721.4066721205736</v>
      </c>
      <c r="AL149" s="8">
        <v>18266.128734865288</v>
      </c>
      <c r="AM149" s="28">
        <v>26197.819403974001</v>
      </c>
      <c r="AN149" s="8">
        <v>9717.5728564141227</v>
      </c>
      <c r="AO149" s="8">
        <v>-372.77558854228255</v>
      </c>
      <c r="AP149" s="8">
        <v>0</v>
      </c>
      <c r="AQ149" s="8"/>
      <c r="AR149" s="8"/>
      <c r="AS149" s="28">
        <v>34332.332674857702</v>
      </c>
      <c r="AT149" s="8">
        <v>3649.8040531735483</v>
      </c>
      <c r="AU149" s="8">
        <v>5129.3971128315434</v>
      </c>
      <c r="AV149" s="8">
        <v>721.56907198458293</v>
      </c>
      <c r="AW149" s="8"/>
      <c r="AX149" s="8">
        <v>4984.3971198000936</v>
      </c>
      <c r="AY149" s="8">
        <v>6532.0696147184262</v>
      </c>
    </row>
    <row r="150" spans="2:51" x14ac:dyDescent="0.25">
      <c r="B150" s="19">
        <v>43064</v>
      </c>
      <c r="C150">
        <v>3</v>
      </c>
      <c r="D150">
        <v>0</v>
      </c>
      <c r="E150">
        <v>1</v>
      </c>
      <c r="F150">
        <v>0</v>
      </c>
      <c r="G150">
        <v>6</v>
      </c>
      <c r="I150" s="3">
        <f t="shared" si="2"/>
        <v>43064</v>
      </c>
      <c r="J150" s="8">
        <v>263.58735897384986</v>
      </c>
      <c r="K150" s="8">
        <v>0</v>
      </c>
      <c r="L150" s="8">
        <v>88.940472745139559</v>
      </c>
      <c r="M150" s="8">
        <v>0</v>
      </c>
      <c r="N150" s="8">
        <v>1447.1894575609801</v>
      </c>
      <c r="O150" s="28">
        <v>1799.7172892799695</v>
      </c>
      <c r="P150" s="8">
        <v>970.36024787002316</v>
      </c>
      <c r="Q150" s="8">
        <v>0</v>
      </c>
      <c r="R150" s="8">
        <v>389.4879189669104</v>
      </c>
      <c r="S150" s="8"/>
      <c r="T150" s="8"/>
      <c r="U150" s="28">
        <v>2807.0376243979135</v>
      </c>
      <c r="V150" s="8">
        <v>275.71561168737065</v>
      </c>
      <c r="W150" s="8">
        <v>0</v>
      </c>
      <c r="X150" s="8">
        <v>93.032825785560092</v>
      </c>
      <c r="Y150" s="8">
        <v>0</v>
      </c>
      <c r="Z150" s="8">
        <v>2006.0634350743665</v>
      </c>
      <c r="AA150" s="28">
        <v>2374.8118725472973</v>
      </c>
      <c r="AB150" s="8">
        <v>1015.008725532755</v>
      </c>
      <c r="AC150" s="8">
        <v>0</v>
      </c>
      <c r="AD150" s="8">
        <v>407.40914223225923</v>
      </c>
      <c r="AE150" s="8"/>
      <c r="AF150" s="8"/>
      <c r="AG150" s="28"/>
      <c r="AH150" s="8">
        <v>905.19258867084591</v>
      </c>
      <c r="AI150" s="8">
        <v>-80.306001267001065</v>
      </c>
      <c r="AJ150" s="8">
        <v>0</v>
      </c>
      <c r="AK150" s="8">
        <v>5717.7684510758618</v>
      </c>
      <c r="AL150" s="8">
        <v>15598.933896534736</v>
      </c>
      <c r="AM150" s="28">
        <v>22141.588935014443</v>
      </c>
      <c r="AN150" s="8">
        <v>8711.5559823454441</v>
      </c>
      <c r="AO150" s="8">
        <v>-414.00588355430915</v>
      </c>
      <c r="AP150" s="8">
        <v>0</v>
      </c>
      <c r="AQ150" s="8"/>
      <c r="AR150" s="8"/>
      <c r="AS150" s="28">
        <v>29614.252446401733</v>
      </c>
      <c r="AT150" s="8">
        <v>2994.383738191159</v>
      </c>
      <c r="AU150" s="8">
        <v>4317.5868930263623</v>
      </c>
      <c r="AV150" s="8">
        <v>590.28605715574668</v>
      </c>
      <c r="AW150" s="8"/>
      <c r="AX150" s="8">
        <v>4101.0651025433754</v>
      </c>
      <c r="AY150" s="8">
        <v>5485.1518381225296</v>
      </c>
    </row>
    <row r="151" spans="2:51" x14ac:dyDescent="0.25">
      <c r="B151" s="19">
        <v>43065</v>
      </c>
      <c r="C151">
        <v>3</v>
      </c>
      <c r="D151">
        <v>0</v>
      </c>
      <c r="E151">
        <v>1</v>
      </c>
      <c r="F151">
        <v>0</v>
      </c>
      <c r="G151">
        <v>6</v>
      </c>
      <c r="I151" s="3">
        <f t="shared" si="2"/>
        <v>43065</v>
      </c>
      <c r="J151" s="8">
        <v>315.75806177514409</v>
      </c>
      <c r="K151" s="8">
        <v>0</v>
      </c>
      <c r="L151" s="8">
        <v>88.10988316537599</v>
      </c>
      <c r="M151" s="8">
        <v>0</v>
      </c>
      <c r="N151" s="8">
        <v>1537.4802254269234</v>
      </c>
      <c r="O151" s="28">
        <v>1941.3481703674436</v>
      </c>
      <c r="P151" s="8">
        <v>1174.9681311340444</v>
      </c>
      <c r="Q151" s="8">
        <v>0</v>
      </c>
      <c r="R151" s="8">
        <v>394.57062962613173</v>
      </c>
      <c r="S151" s="8"/>
      <c r="T151" s="8"/>
      <c r="U151" s="28">
        <v>3107.0189861870995</v>
      </c>
      <c r="V151" s="8">
        <v>330.28680694884719</v>
      </c>
      <c r="W151" s="8">
        <v>0</v>
      </c>
      <c r="X151" s="8">
        <v>92.164018893844187</v>
      </c>
      <c r="Y151" s="8">
        <v>0</v>
      </c>
      <c r="Z151" s="8">
        <v>2131.2225889048004</v>
      </c>
      <c r="AA151" s="28">
        <v>2553.6734147474917</v>
      </c>
      <c r="AB151" s="8">
        <v>1229.0310819530951</v>
      </c>
      <c r="AC151" s="8">
        <v>0</v>
      </c>
      <c r="AD151" s="8">
        <v>412.72571994635285</v>
      </c>
      <c r="AE151" s="8"/>
      <c r="AF151" s="8"/>
      <c r="AG151" s="28"/>
      <c r="AH151" s="8">
        <v>1064.9170900929632</v>
      </c>
      <c r="AI151" s="8">
        <v>-106.33210112157828</v>
      </c>
      <c r="AJ151" s="8">
        <v>0</v>
      </c>
      <c r="AK151" s="8">
        <v>5803.4272824323061</v>
      </c>
      <c r="AL151" s="8">
        <v>15585.769484371214</v>
      </c>
      <c r="AM151" s="28">
        <v>22347.781755774908</v>
      </c>
      <c r="AN151" s="8">
        <v>9132.8817511877096</v>
      </c>
      <c r="AO151" s="8">
        <v>-484.39964733202993</v>
      </c>
      <c r="AP151" s="8">
        <v>0</v>
      </c>
      <c r="AQ151" s="8"/>
      <c r="AR151" s="8"/>
      <c r="AS151" s="28">
        <v>30037.678870659198</v>
      </c>
      <c r="AT151" s="8">
        <v>3060.6016516706973</v>
      </c>
      <c r="AU151" s="8">
        <v>4437.0476821787615</v>
      </c>
      <c r="AV151" s="8">
        <v>628.57771685916202</v>
      </c>
      <c r="AW151" s="8"/>
      <c r="AX151" s="8">
        <v>4184.1751781337352</v>
      </c>
      <c r="AY151" s="8">
        <v>5623.9546149535199</v>
      </c>
    </row>
    <row r="152" spans="2:51" x14ac:dyDescent="0.25">
      <c r="B152" s="19">
        <v>43066</v>
      </c>
      <c r="C152">
        <v>3</v>
      </c>
      <c r="D152">
        <v>0</v>
      </c>
      <c r="E152">
        <v>1</v>
      </c>
      <c r="F152">
        <v>0</v>
      </c>
      <c r="G152">
        <v>6</v>
      </c>
      <c r="I152" s="3">
        <f t="shared" si="2"/>
        <v>43066</v>
      </c>
      <c r="J152" s="8">
        <v>367.49081934831651</v>
      </c>
      <c r="K152" s="8">
        <v>0</v>
      </c>
      <c r="L152" s="8">
        <v>103.21282384780905</v>
      </c>
      <c r="M152" s="8">
        <v>0</v>
      </c>
      <c r="N152" s="8">
        <v>1780.5285123352007</v>
      </c>
      <c r="O152" s="28">
        <v>2251.2321555313265</v>
      </c>
      <c r="P152" s="8">
        <v>1329.4643426593489</v>
      </c>
      <c r="Q152" s="8">
        <v>0</v>
      </c>
      <c r="R152" s="8">
        <v>436.1866494327291</v>
      </c>
      <c r="S152" s="8"/>
      <c r="T152" s="8"/>
      <c r="U152" s="28">
        <v>3546.1795044272785</v>
      </c>
      <c r="V152" s="8">
        <v>384.39990612814717</v>
      </c>
      <c r="W152" s="8">
        <v>0</v>
      </c>
      <c r="X152" s="8">
        <v>107.96188015982479</v>
      </c>
      <c r="Y152" s="8">
        <v>0</v>
      </c>
      <c r="Z152" s="8">
        <v>2468.13098661099</v>
      </c>
      <c r="AA152" s="28">
        <v>2960.4927728989619</v>
      </c>
      <c r="AB152" s="8">
        <v>1390.6360148676015</v>
      </c>
      <c r="AC152" s="8">
        <v>0</v>
      </c>
      <c r="AD152" s="8">
        <v>456.25658729006346</v>
      </c>
      <c r="AE152" s="8"/>
      <c r="AF152" s="8"/>
      <c r="AG152" s="28"/>
      <c r="AH152" s="8">
        <v>1270.0745815165187</v>
      </c>
      <c r="AI152" s="8">
        <v>-100.33657992309901</v>
      </c>
      <c r="AJ152" s="8">
        <v>0</v>
      </c>
      <c r="AK152" s="8">
        <v>6017.3546102827604</v>
      </c>
      <c r="AL152" s="8">
        <v>15243.713896452578</v>
      </c>
      <c r="AM152" s="28">
        <v>22430.806508328758</v>
      </c>
      <c r="AN152" s="8">
        <v>9442.2863295454008</v>
      </c>
      <c r="AO152" s="8">
        <v>-449.54560968834295</v>
      </c>
      <c r="AP152" s="8">
        <v>0</v>
      </c>
      <c r="AQ152" s="8"/>
      <c r="AR152" s="8"/>
      <c r="AS152" s="28">
        <v>30253.809226592399</v>
      </c>
      <c r="AT152" s="8">
        <v>3044.557894991307</v>
      </c>
      <c r="AU152" s="8">
        <v>4428.2259211711935</v>
      </c>
      <c r="AV152" s="8">
        <v>660.06138503042189</v>
      </c>
      <c r="AW152" s="8"/>
      <c r="AX152" s="8">
        <v>4149.9235121059037</v>
      </c>
      <c r="AY152" s="8">
        <v>5597.2572450118596</v>
      </c>
    </row>
    <row r="153" spans="2:51" x14ac:dyDescent="0.25">
      <c r="B153" s="19">
        <v>43067</v>
      </c>
      <c r="C153">
        <v>3</v>
      </c>
      <c r="D153">
        <v>0</v>
      </c>
      <c r="E153">
        <v>1</v>
      </c>
      <c r="F153">
        <v>0</v>
      </c>
      <c r="G153">
        <v>6</v>
      </c>
      <c r="I153" s="3">
        <f t="shared" si="2"/>
        <v>43067</v>
      </c>
      <c r="J153" s="8">
        <v>403.15943838429871</v>
      </c>
      <c r="K153" s="8">
        <v>0</v>
      </c>
      <c r="L153" s="8">
        <v>114.98643640756057</v>
      </c>
      <c r="M153" s="8">
        <v>0</v>
      </c>
      <c r="N153" s="8">
        <v>1985.8589129311761</v>
      </c>
      <c r="O153" s="28">
        <v>2504.0047877230354</v>
      </c>
      <c r="P153" s="8">
        <v>1459.3552969522987</v>
      </c>
      <c r="Q153" s="8">
        <v>0</v>
      </c>
      <c r="R153" s="8">
        <v>467.68314032400821</v>
      </c>
      <c r="S153" s="8"/>
      <c r="T153" s="8"/>
      <c r="U153" s="28">
        <v>3912.8973502074832</v>
      </c>
      <c r="V153" s="8">
        <v>421.70971929155166</v>
      </c>
      <c r="W153" s="8">
        <v>0</v>
      </c>
      <c r="X153" s="8">
        <v>120.27722335882873</v>
      </c>
      <c r="Y153" s="8">
        <v>0</v>
      </c>
      <c r="Z153" s="8">
        <v>2752.7556475997189</v>
      </c>
      <c r="AA153" s="28">
        <v>3294.7425902500991</v>
      </c>
      <c r="AB153" s="8">
        <v>1526.5035468120668</v>
      </c>
      <c r="AC153" s="8">
        <v>0</v>
      </c>
      <c r="AD153" s="8">
        <v>489.20230322235221</v>
      </c>
      <c r="AE153" s="8"/>
      <c r="AF153" s="8"/>
      <c r="AG153" s="28"/>
      <c r="AH153" s="8">
        <v>1214.448628851892</v>
      </c>
      <c r="AI153" s="8">
        <v>-84.020154792886743</v>
      </c>
      <c r="AJ153" s="8">
        <v>0</v>
      </c>
      <c r="AK153" s="8">
        <v>5881.6008726670343</v>
      </c>
      <c r="AL153" s="8">
        <v>14483.936667941101</v>
      </c>
      <c r="AM153" s="28">
        <v>21495.966014667141</v>
      </c>
      <c r="AN153" s="8">
        <v>9380.9743859658938</v>
      </c>
      <c r="AO153" s="8">
        <v>-403.5693902730855</v>
      </c>
      <c r="AP153" s="8">
        <v>0</v>
      </c>
      <c r="AQ153" s="8"/>
      <c r="AR153" s="8"/>
      <c r="AS153" s="28">
        <v>29342.942536300943</v>
      </c>
      <c r="AT153" s="8">
        <v>2836.2211894743518</v>
      </c>
      <c r="AU153" s="8">
        <v>4185.195153425032</v>
      </c>
      <c r="AV153" s="8">
        <v>630.82985380303967</v>
      </c>
      <c r="AW153" s="8"/>
      <c r="AX153" s="8">
        <v>3865.4046087574452</v>
      </c>
      <c r="AY153" s="8">
        <v>5276.4479268776349</v>
      </c>
    </row>
    <row r="154" spans="2:51" x14ac:dyDescent="0.25">
      <c r="B154" s="19">
        <v>43068</v>
      </c>
      <c r="C154">
        <v>2</v>
      </c>
      <c r="D154">
        <v>0</v>
      </c>
      <c r="E154">
        <v>1</v>
      </c>
      <c r="F154">
        <v>0</v>
      </c>
      <c r="G154">
        <v>6</v>
      </c>
      <c r="I154" s="3">
        <f t="shared" si="2"/>
        <v>43068</v>
      </c>
      <c r="J154" s="8">
        <v>344.45534705203977</v>
      </c>
      <c r="K154" s="8">
        <v>0</v>
      </c>
      <c r="L154" s="8">
        <v>126.73004930072817</v>
      </c>
      <c r="M154" s="8">
        <v>0</v>
      </c>
      <c r="N154" s="8">
        <v>2101.033534929084</v>
      </c>
      <c r="O154" s="28">
        <v>2572.2189312818518</v>
      </c>
      <c r="P154" s="8">
        <v>1195.0029065606329</v>
      </c>
      <c r="Q154" s="8">
        <v>0</v>
      </c>
      <c r="R154" s="8">
        <v>483.90545328241757</v>
      </c>
      <c r="S154" s="8"/>
      <c r="T154" s="8"/>
      <c r="U154" s="28">
        <v>3779.9418947721342</v>
      </c>
      <c r="V154" s="8">
        <v>360.3045194624097</v>
      </c>
      <c r="W154" s="8">
        <v>0</v>
      </c>
      <c r="X154" s="8">
        <v>132.56118653849174</v>
      </c>
      <c r="Y154" s="8">
        <v>0</v>
      </c>
      <c r="Z154" s="8">
        <v>2912.4082740277158</v>
      </c>
      <c r="AA154" s="28">
        <v>3405.2739800286172</v>
      </c>
      <c r="AB154" s="8">
        <v>1249.9877028747721</v>
      </c>
      <c r="AC154" s="8">
        <v>0</v>
      </c>
      <c r="AD154" s="8">
        <v>506.1710416236333</v>
      </c>
      <c r="AE154" s="8"/>
      <c r="AF154" s="8"/>
      <c r="AG154" s="28"/>
      <c r="AH154" s="8">
        <v>833.93451069814944</v>
      </c>
      <c r="AI154" s="8">
        <v>-29.42226554126626</v>
      </c>
      <c r="AJ154" s="8">
        <v>0</v>
      </c>
      <c r="AK154" s="8">
        <v>6190.442096483941</v>
      </c>
      <c r="AL154" s="8">
        <v>12188.628521599376</v>
      </c>
      <c r="AM154" s="28">
        <v>19183.582863240201</v>
      </c>
      <c r="AN154" s="8">
        <v>7247.1492843686292</v>
      </c>
      <c r="AO154" s="8">
        <v>-139.22894953351832</v>
      </c>
      <c r="AP154" s="8">
        <v>0</v>
      </c>
      <c r="AQ154" s="8"/>
      <c r="AR154" s="8"/>
      <c r="AS154" s="28">
        <v>25486.99095291843</v>
      </c>
      <c r="AT154" s="8">
        <v>2504.8262560422836</v>
      </c>
      <c r="AU154" s="8">
        <v>3580.8523991763009</v>
      </c>
      <c r="AV154" s="8">
        <v>463.85863951937466</v>
      </c>
      <c r="AW154" s="8"/>
      <c r="AX154" s="8">
        <v>3425.4205560601704</v>
      </c>
      <c r="AY154" s="8">
        <v>4550.9571045531147</v>
      </c>
    </row>
    <row r="155" spans="2:51" x14ac:dyDescent="0.25">
      <c r="B155" s="19">
        <v>43069</v>
      </c>
      <c r="C155">
        <v>2</v>
      </c>
      <c r="D155">
        <v>0</v>
      </c>
      <c r="E155">
        <v>1</v>
      </c>
      <c r="F155">
        <v>0</v>
      </c>
      <c r="G155">
        <v>6</v>
      </c>
      <c r="I155" s="3">
        <f t="shared" si="2"/>
        <v>43069</v>
      </c>
      <c r="J155" s="8">
        <v>238.98221086663628</v>
      </c>
      <c r="K155" s="8">
        <v>0</v>
      </c>
      <c r="L155" s="8">
        <v>102.61550852751441</v>
      </c>
      <c r="M155" s="8">
        <v>0</v>
      </c>
      <c r="N155" s="8">
        <v>1835.9950743372503</v>
      </c>
      <c r="O155" s="28">
        <v>2177.5927937314009</v>
      </c>
      <c r="P155" s="8">
        <v>910.10022057971355</v>
      </c>
      <c r="Q155" s="8">
        <v>0</v>
      </c>
      <c r="R155" s="8">
        <v>419.83823733853598</v>
      </c>
      <c r="S155" s="8"/>
      <c r="T155" s="8"/>
      <c r="U155" s="28">
        <v>3165.9335322554998</v>
      </c>
      <c r="V155" s="8">
        <v>249.97832486356768</v>
      </c>
      <c r="W155" s="8">
        <v>0</v>
      </c>
      <c r="X155" s="8">
        <v>107.33708100577424</v>
      </c>
      <c r="Y155" s="8">
        <v>0</v>
      </c>
      <c r="Z155" s="8">
        <v>2545.0175623943182</v>
      </c>
      <c r="AA155" s="28">
        <v>2902.3329682636604</v>
      </c>
      <c r="AB155" s="8">
        <v>951.97599760025241</v>
      </c>
      <c r="AC155" s="8">
        <v>0</v>
      </c>
      <c r="AD155" s="8">
        <v>439.15594764552384</v>
      </c>
      <c r="AE155" s="8"/>
      <c r="AF155" s="8"/>
      <c r="AG155" s="28"/>
      <c r="AH155" s="8">
        <v>926.75994088500499</v>
      </c>
      <c r="AI155" s="8">
        <v>-44.147256487552816</v>
      </c>
      <c r="AJ155" s="8">
        <v>0</v>
      </c>
      <c r="AK155" s="8">
        <v>4740.2342866213667</v>
      </c>
      <c r="AL155" s="8">
        <v>11671.028765087669</v>
      </c>
      <c r="AM155" s="28">
        <v>17293.875736106489</v>
      </c>
      <c r="AN155" s="8">
        <v>6393.3969370050554</v>
      </c>
      <c r="AO155" s="8">
        <v>-178.62529631067204</v>
      </c>
      <c r="AP155" s="8">
        <v>0</v>
      </c>
      <c r="AQ155" s="8"/>
      <c r="AR155" s="8"/>
      <c r="AS155" s="28">
        <v>22626.034692403417</v>
      </c>
      <c r="AT155" s="8">
        <v>2292.0714663082658</v>
      </c>
      <c r="AU155" s="8">
        <v>3213.310914712155</v>
      </c>
      <c r="AV155" s="8">
        <v>441.85873785459989</v>
      </c>
      <c r="AW155" s="8"/>
      <c r="AX155" s="8">
        <v>3125.3492230291649</v>
      </c>
      <c r="AY155" s="8">
        <v>4088.9769896111457</v>
      </c>
    </row>
    <row r="156" spans="2:51" x14ac:dyDescent="0.25">
      <c r="B156" s="19">
        <v>43070</v>
      </c>
      <c r="C156">
        <v>2</v>
      </c>
      <c r="D156">
        <v>0</v>
      </c>
      <c r="E156">
        <v>1</v>
      </c>
      <c r="F156">
        <v>0</v>
      </c>
      <c r="G156">
        <v>6</v>
      </c>
      <c r="I156" s="3">
        <f t="shared" si="2"/>
        <v>43070</v>
      </c>
      <c r="J156" s="8">
        <v>219.41673144018807</v>
      </c>
      <c r="K156" s="8">
        <v>0</v>
      </c>
      <c r="L156" s="8">
        <v>85.498216213767137</v>
      </c>
      <c r="M156" s="8">
        <v>0</v>
      </c>
      <c r="N156" s="8">
        <v>1443.3482939617786</v>
      </c>
      <c r="O156" s="28">
        <v>1748.2632416157339</v>
      </c>
      <c r="P156" s="8">
        <v>829.97886645103256</v>
      </c>
      <c r="Q156" s="8">
        <v>0</v>
      </c>
      <c r="R156" s="8">
        <v>369.89874289953565</v>
      </c>
      <c r="S156" s="8"/>
      <c r="T156" s="8"/>
      <c r="U156" s="28">
        <v>2643.2259033123469</v>
      </c>
      <c r="V156" s="8">
        <v>229.51259331627034</v>
      </c>
      <c r="W156" s="8">
        <v>0</v>
      </c>
      <c r="X156" s="8">
        <v>89.432183217468051</v>
      </c>
      <c r="Y156" s="8">
        <v>0</v>
      </c>
      <c r="Z156" s="8">
        <v>2000.7388952884821</v>
      </c>
      <c r="AA156" s="28">
        <v>2319.6836718222203</v>
      </c>
      <c r="AB156" s="8">
        <v>868.16807809755289</v>
      </c>
      <c r="AC156" s="8">
        <v>0</v>
      </c>
      <c r="AD156" s="8">
        <v>386.91862370779671</v>
      </c>
      <c r="AE156" s="8"/>
      <c r="AF156" s="8"/>
      <c r="AG156" s="28"/>
      <c r="AH156" s="8">
        <v>1255.512774400396</v>
      </c>
      <c r="AI156" s="8">
        <v>-31.801893059817861</v>
      </c>
      <c r="AJ156" s="8">
        <v>0</v>
      </c>
      <c r="AK156" s="8">
        <v>3790.1324078079397</v>
      </c>
      <c r="AL156" s="8">
        <v>11393.094754685691</v>
      </c>
      <c r="AM156" s="28">
        <v>16406.938043834209</v>
      </c>
      <c r="AN156" s="8">
        <v>6668.5071949451021</v>
      </c>
      <c r="AO156" s="8">
        <v>-127.13420436014904</v>
      </c>
      <c r="AP156" s="8">
        <v>0</v>
      </c>
      <c r="AQ156" s="8"/>
      <c r="AR156" s="8"/>
      <c r="AS156" s="28">
        <v>21724.600153078583</v>
      </c>
      <c r="AT156" s="8">
        <v>2151.621595678801</v>
      </c>
      <c r="AU156" s="8">
        <v>3053.8850760144996</v>
      </c>
      <c r="AV156" s="8">
        <v>480.18454386963157</v>
      </c>
      <c r="AW156" s="8"/>
      <c r="AX156" s="8">
        <v>2911.9033640196944</v>
      </c>
      <c r="AY156" s="8">
        <v>3855.6820351683864</v>
      </c>
    </row>
    <row r="157" spans="2:51" x14ac:dyDescent="0.25">
      <c r="B157" s="19">
        <v>43071</v>
      </c>
      <c r="C157">
        <v>0</v>
      </c>
      <c r="D157">
        <v>0</v>
      </c>
      <c r="E157">
        <v>1</v>
      </c>
      <c r="F157">
        <v>0</v>
      </c>
      <c r="G157">
        <v>6</v>
      </c>
      <c r="I157" s="3">
        <f t="shared" si="2"/>
        <v>43071</v>
      </c>
      <c r="J157" s="8">
        <v>76.855245564658588</v>
      </c>
      <c r="K157" s="8">
        <v>0</v>
      </c>
      <c r="L157" s="8">
        <v>79.663361119049526</v>
      </c>
      <c r="M157" s="8">
        <v>0</v>
      </c>
      <c r="N157" s="8">
        <v>1378.5914149555031</v>
      </c>
      <c r="O157" s="28">
        <v>1535.1100216392113</v>
      </c>
      <c r="P157" s="8">
        <v>281.74731644431421</v>
      </c>
      <c r="Q157" s="8">
        <v>0</v>
      </c>
      <c r="R157" s="8">
        <v>349.68474713117718</v>
      </c>
      <c r="S157" s="8"/>
      <c r="T157" s="8"/>
      <c r="U157" s="28">
        <v>2010.0234785309945</v>
      </c>
      <c r="V157" s="8">
        <v>80.391529869780939</v>
      </c>
      <c r="W157" s="8">
        <v>0</v>
      </c>
      <c r="X157" s="8">
        <v>83.328853195079418</v>
      </c>
      <c r="Y157" s="8">
        <v>0</v>
      </c>
      <c r="Z157" s="8">
        <v>1910.9742784545799</v>
      </c>
      <c r="AA157" s="28">
        <v>2074.6946615194402</v>
      </c>
      <c r="AB157" s="8">
        <v>294.71115002304037</v>
      </c>
      <c r="AC157" s="8">
        <v>0</v>
      </c>
      <c r="AD157" s="8">
        <v>365.77453610960544</v>
      </c>
      <c r="AE157" s="8"/>
      <c r="AF157" s="8"/>
      <c r="AG157" s="28"/>
      <c r="AH157" s="8">
        <v>484.50007060776232</v>
      </c>
      <c r="AI157" s="8">
        <v>-4.3371317898182911</v>
      </c>
      <c r="AJ157" s="8">
        <v>0</v>
      </c>
      <c r="AK157" s="8">
        <v>4032.4604201379643</v>
      </c>
      <c r="AL157" s="8">
        <v>12872.352324836822</v>
      </c>
      <c r="AM157" s="28">
        <v>17384.975683792731</v>
      </c>
      <c r="AN157" s="8">
        <v>2193.5729805121086</v>
      </c>
      <c r="AO157" s="8">
        <v>-18.728419854138753</v>
      </c>
      <c r="AP157" s="8">
        <v>0</v>
      </c>
      <c r="AQ157" s="8"/>
      <c r="AR157" s="8"/>
      <c r="AS157" s="28">
        <v>19079.657305632754</v>
      </c>
      <c r="AT157" s="8">
        <v>2194.2560030657437</v>
      </c>
      <c r="AU157" s="8">
        <v>2475.1875004030508</v>
      </c>
      <c r="AV157" s="8">
        <v>164.95693249245946</v>
      </c>
      <c r="AW157" s="8"/>
      <c r="AX157" s="8">
        <v>3014.5547835696589</v>
      </c>
      <c r="AY157" s="8">
        <v>3308.4125767967193</v>
      </c>
    </row>
    <row r="158" spans="2:51" x14ac:dyDescent="0.25">
      <c r="B158" s="19">
        <v>43072</v>
      </c>
      <c r="C158">
        <v>0</v>
      </c>
      <c r="D158">
        <v>0</v>
      </c>
      <c r="E158">
        <v>1</v>
      </c>
      <c r="F158">
        <v>0</v>
      </c>
      <c r="G158">
        <v>6</v>
      </c>
      <c r="I158" s="3">
        <f t="shared" si="2"/>
        <v>43072</v>
      </c>
      <c r="J158" s="8">
        <v>0</v>
      </c>
      <c r="K158" s="8">
        <v>0</v>
      </c>
      <c r="L158" s="8">
        <v>97.088888543252196</v>
      </c>
      <c r="M158" s="8">
        <v>0</v>
      </c>
      <c r="N158" s="8">
        <v>1625.0794615474772</v>
      </c>
      <c r="O158" s="28">
        <v>1722.1683500907293</v>
      </c>
      <c r="P158" s="8">
        <v>0</v>
      </c>
      <c r="Q158" s="8">
        <v>0</v>
      </c>
      <c r="R158" s="8">
        <v>397.40952280084639</v>
      </c>
      <c r="S158" s="8"/>
      <c r="T158" s="8"/>
      <c r="U158" s="28">
        <v>2022.4889843483236</v>
      </c>
      <c r="V158" s="8">
        <v>0</v>
      </c>
      <c r="W158" s="8">
        <v>0</v>
      </c>
      <c r="X158" s="8">
        <v>101.5561686909479</v>
      </c>
      <c r="Y158" s="8">
        <v>0</v>
      </c>
      <c r="Z158" s="8">
        <v>2252.650798323943</v>
      </c>
      <c r="AA158" s="28">
        <v>2354.2069670148908</v>
      </c>
      <c r="AB158" s="8">
        <v>0</v>
      </c>
      <c r="AC158" s="8">
        <v>0</v>
      </c>
      <c r="AD158" s="8">
        <v>415.69523704014932</v>
      </c>
      <c r="AE158" s="8"/>
      <c r="AF158" s="8"/>
      <c r="AG158" s="28"/>
      <c r="AH158" s="8">
        <v>0</v>
      </c>
      <c r="AI158" s="8">
        <v>0</v>
      </c>
      <c r="AJ158" s="8">
        <v>0</v>
      </c>
      <c r="AK158" s="8">
        <v>4412.3953796154701</v>
      </c>
      <c r="AL158" s="8">
        <v>15655.224393386241</v>
      </c>
      <c r="AM158" s="28">
        <v>20067.619773001712</v>
      </c>
      <c r="AN158" s="8">
        <v>0</v>
      </c>
      <c r="AO158" s="8">
        <v>0</v>
      </c>
      <c r="AP158" s="8">
        <v>0</v>
      </c>
      <c r="AQ158" s="8"/>
      <c r="AR158" s="8"/>
      <c r="AS158" s="28">
        <v>20067.619773001712</v>
      </c>
      <c r="AT158" s="8">
        <v>2520.7237328424158</v>
      </c>
      <c r="AU158" s="8">
        <v>2520.7237328424158</v>
      </c>
      <c r="AV158" s="8">
        <v>0</v>
      </c>
      <c r="AW158" s="8"/>
      <c r="AX158" s="8">
        <v>3494.1739548750575</v>
      </c>
      <c r="AY158" s="8">
        <v>3494.1739548750575</v>
      </c>
    </row>
    <row r="159" spans="2:51" x14ac:dyDescent="0.25">
      <c r="B159" s="19">
        <v>43073</v>
      </c>
      <c r="C159">
        <v>0</v>
      </c>
      <c r="D159">
        <v>0</v>
      </c>
      <c r="E159">
        <v>1</v>
      </c>
      <c r="F159">
        <v>0</v>
      </c>
      <c r="G159">
        <v>6</v>
      </c>
      <c r="I159" s="3">
        <f t="shared" si="2"/>
        <v>43073</v>
      </c>
      <c r="J159" s="8">
        <v>0</v>
      </c>
      <c r="K159" s="8">
        <v>0</v>
      </c>
      <c r="L159" s="8">
        <v>108.8501046776265</v>
      </c>
      <c r="M159" s="8">
        <v>0</v>
      </c>
      <c r="N159" s="8">
        <v>1745.4188997569502</v>
      </c>
      <c r="O159" s="28">
        <v>1854.2690044345766</v>
      </c>
      <c r="P159" s="8">
        <v>0</v>
      </c>
      <c r="Q159" s="8">
        <v>0</v>
      </c>
      <c r="R159" s="8">
        <v>432.02651020294411</v>
      </c>
      <c r="S159" s="8"/>
      <c r="T159" s="8"/>
      <c r="U159" s="28">
        <v>2177.4454099598943</v>
      </c>
      <c r="V159" s="8">
        <v>0</v>
      </c>
      <c r="W159" s="8">
        <v>0</v>
      </c>
      <c r="X159" s="8">
        <v>113.85854507690379</v>
      </c>
      <c r="Y159" s="8">
        <v>0</v>
      </c>
      <c r="Z159" s="8">
        <v>2419.4627838094316</v>
      </c>
      <c r="AA159" s="28">
        <v>2533.3213288863353</v>
      </c>
      <c r="AB159" s="8">
        <v>0</v>
      </c>
      <c r="AC159" s="8">
        <v>0</v>
      </c>
      <c r="AD159" s="8">
        <v>451.90503061105522</v>
      </c>
      <c r="AE159" s="8"/>
      <c r="AF159" s="8"/>
      <c r="AG159" s="28"/>
      <c r="AH159" s="8">
        <v>0</v>
      </c>
      <c r="AI159" s="8">
        <v>0</v>
      </c>
      <c r="AJ159" s="8">
        <v>9.0246437428404231</v>
      </c>
      <c r="AK159" s="8">
        <v>2937.3684571174858</v>
      </c>
      <c r="AL159" s="8">
        <v>15161.585889730775</v>
      </c>
      <c r="AM159" s="28">
        <v>18107.978990591102</v>
      </c>
      <c r="AN159" s="8">
        <v>0</v>
      </c>
      <c r="AO159" s="8">
        <v>0</v>
      </c>
      <c r="AP159" s="8">
        <v>148.18998477972008</v>
      </c>
      <c r="AQ159" s="8"/>
      <c r="AR159" s="8"/>
      <c r="AS159" s="28">
        <v>18247.14433162798</v>
      </c>
      <c r="AT159" s="8">
        <v>2291.0093555380099</v>
      </c>
      <c r="AU159" s="8">
        <v>2314.3385680645974</v>
      </c>
      <c r="AV159" s="8">
        <v>9.5331814284092271</v>
      </c>
      <c r="AW159" s="8"/>
      <c r="AX159" s="8">
        <v>3175.2341160001497</v>
      </c>
      <c r="AY159" s="8">
        <v>3199.6367585509661</v>
      </c>
    </row>
    <row r="160" spans="2:51" x14ac:dyDescent="0.25">
      <c r="B160" s="19">
        <v>43074</v>
      </c>
      <c r="C160">
        <v>3</v>
      </c>
      <c r="D160">
        <v>0</v>
      </c>
      <c r="E160">
        <v>1</v>
      </c>
      <c r="F160">
        <v>0</v>
      </c>
      <c r="G160">
        <v>6</v>
      </c>
      <c r="I160" s="3">
        <f t="shared" si="2"/>
        <v>43074</v>
      </c>
      <c r="J160" s="8">
        <v>279.70314935755556</v>
      </c>
      <c r="K160" s="8">
        <v>0</v>
      </c>
      <c r="L160" s="8">
        <v>119.736109245335</v>
      </c>
      <c r="M160" s="8">
        <v>0</v>
      </c>
      <c r="N160" s="8">
        <v>1829.1253845668325</v>
      </c>
      <c r="O160" s="28">
        <v>2228.5646431697232</v>
      </c>
      <c r="P160" s="8">
        <v>915.67196038496434</v>
      </c>
      <c r="Q160" s="8">
        <v>0</v>
      </c>
      <c r="R160" s="8">
        <v>452.55069430197358</v>
      </c>
      <c r="S160" s="8"/>
      <c r="T160" s="8"/>
      <c r="U160" s="28">
        <v>3197.3480392537704</v>
      </c>
      <c r="V160" s="8">
        <v>292.57292616848594</v>
      </c>
      <c r="W160" s="8">
        <v>0</v>
      </c>
      <c r="X160" s="8">
        <v>125.24543942533514</v>
      </c>
      <c r="Y160" s="8">
        <v>0</v>
      </c>
      <c r="Z160" s="8">
        <v>2535.4949436475204</v>
      </c>
      <c r="AA160" s="28">
        <v>2953.3133092413414</v>
      </c>
      <c r="AB160" s="8">
        <v>957.80410580145065</v>
      </c>
      <c r="AC160" s="8">
        <v>0</v>
      </c>
      <c r="AD160" s="8">
        <v>473.37357900911979</v>
      </c>
      <c r="AE160" s="8"/>
      <c r="AF160" s="8"/>
      <c r="AG160" s="28"/>
      <c r="AH160" s="8">
        <v>0</v>
      </c>
      <c r="AI160" s="8">
        <v>0</v>
      </c>
      <c r="AJ160" s="8">
        <v>76.087977686290344</v>
      </c>
      <c r="AK160" s="8">
        <v>3771.4182047003874</v>
      </c>
      <c r="AL160" s="8">
        <v>14665.014204176739</v>
      </c>
      <c r="AM160" s="28">
        <v>18512.520386563418</v>
      </c>
      <c r="AN160" s="8">
        <v>0</v>
      </c>
      <c r="AO160" s="8">
        <v>0</v>
      </c>
      <c r="AP160" s="8">
        <v>351.05061042136862</v>
      </c>
      <c r="AQ160" s="8"/>
      <c r="AR160" s="8"/>
      <c r="AS160" s="28">
        <v>18787.483019298495</v>
      </c>
      <c r="AT160" s="8">
        <v>2405.1203652132367</v>
      </c>
      <c r="AU160" s="8">
        <v>2452.3970854952127</v>
      </c>
      <c r="AV160" s="8">
        <v>24.388302296838692</v>
      </c>
      <c r="AW160" s="8"/>
      <c r="AX160" s="8">
        <v>3329.4767915234302</v>
      </c>
      <c r="AY160" s="8">
        <v>3378.9288210208338</v>
      </c>
    </row>
    <row r="161" spans="2:51" x14ac:dyDescent="0.25">
      <c r="B161" s="19">
        <v>43075</v>
      </c>
      <c r="C161">
        <v>5</v>
      </c>
      <c r="D161">
        <v>1</v>
      </c>
      <c r="E161">
        <v>1</v>
      </c>
      <c r="F161">
        <v>2</v>
      </c>
      <c r="G161">
        <v>8</v>
      </c>
      <c r="I161" s="3">
        <f t="shared" si="2"/>
        <v>43075</v>
      </c>
      <c r="J161" s="8">
        <v>562.97977897871067</v>
      </c>
      <c r="K161" s="8">
        <v>-22.607422756359181</v>
      </c>
      <c r="L161" s="8">
        <v>109.73322133512079</v>
      </c>
      <c r="M161" s="8">
        <v>399.89528762227832</v>
      </c>
      <c r="N161" s="8">
        <v>2094.9100377515097</v>
      </c>
      <c r="O161" s="28">
        <v>3144.9109029312604</v>
      </c>
      <c r="P161" s="8">
        <v>1927.9538358323571</v>
      </c>
      <c r="Q161" s="8">
        <v>-68.893509878606309</v>
      </c>
      <c r="R161" s="8">
        <v>440.15562325400333</v>
      </c>
      <c r="S161" s="8"/>
      <c r="T161" s="8"/>
      <c r="U161" s="28">
        <v>4794.0212745815425</v>
      </c>
      <c r="V161" s="8">
        <v>588.88375653908099</v>
      </c>
      <c r="W161" s="8">
        <v>-23.647641594841975</v>
      </c>
      <c r="X161" s="8">
        <v>114.78229593643003</v>
      </c>
      <c r="Y161" s="8">
        <v>554.32639463088174</v>
      </c>
      <c r="Z161" s="8">
        <v>2903.9200116799389</v>
      </c>
      <c r="AA161" s="28">
        <v>4138.2648171914898</v>
      </c>
      <c r="AB161" s="8">
        <v>2016.6633681559324</v>
      </c>
      <c r="AC161" s="8">
        <v>-72.063456652161832</v>
      </c>
      <c r="AD161" s="8">
        <v>460.40818260618136</v>
      </c>
      <c r="AE161" s="8"/>
      <c r="AF161" s="8"/>
      <c r="AG161" s="28"/>
      <c r="AH161" s="8">
        <v>1182.9781759013561</v>
      </c>
      <c r="AI161" s="8">
        <v>-59.17754014007599</v>
      </c>
      <c r="AJ161" s="8">
        <v>35.787827907435037</v>
      </c>
      <c r="AK161" s="8">
        <v>4721.0182028507425</v>
      </c>
      <c r="AL161" s="8">
        <v>17360.204573807729</v>
      </c>
      <c r="AM161" s="28">
        <v>23240.811240327188</v>
      </c>
      <c r="AN161" s="8">
        <v>4389.7438697908556</v>
      </c>
      <c r="AO161" s="8">
        <v>-193.48135676165296</v>
      </c>
      <c r="AP161" s="8">
        <v>138.47780901575433</v>
      </c>
      <c r="AQ161" s="8"/>
      <c r="AR161" s="8"/>
      <c r="AS161" s="28">
        <v>26415.963098703429</v>
      </c>
      <c r="AT161" s="8">
        <v>3061.7542334482496</v>
      </c>
      <c r="AU161" s="8">
        <v>3607.2304246440517</v>
      </c>
      <c r="AV161" s="8">
        <v>9.7415618576395655</v>
      </c>
      <c r="AW161" s="8"/>
      <c r="AX161" s="8">
        <v>4176.3737798867951</v>
      </c>
      <c r="AY161" s="8">
        <v>4746.948568837006</v>
      </c>
    </row>
    <row r="162" spans="2:51" x14ac:dyDescent="0.25">
      <c r="B162" s="19">
        <v>43076</v>
      </c>
      <c r="C162">
        <v>5</v>
      </c>
      <c r="D162">
        <v>1</v>
      </c>
      <c r="E162">
        <v>1</v>
      </c>
      <c r="F162">
        <v>2</v>
      </c>
      <c r="G162">
        <v>8</v>
      </c>
      <c r="I162" s="3">
        <f t="shared" si="2"/>
        <v>43076</v>
      </c>
      <c r="J162" s="8">
        <v>589.25520544801145</v>
      </c>
      <c r="K162" s="8">
        <v>-20.631424679943105</v>
      </c>
      <c r="L162" s="8">
        <v>98.41719497567594</v>
      </c>
      <c r="M162" s="8">
        <v>582.40090279672097</v>
      </c>
      <c r="N162" s="8">
        <v>2111.1903907537608</v>
      </c>
      <c r="O162" s="28">
        <v>3360.6322692942258</v>
      </c>
      <c r="P162" s="8">
        <v>2064.2830510960193</v>
      </c>
      <c r="Q162" s="8">
        <v>-68.394153113130358</v>
      </c>
      <c r="R162" s="8">
        <v>416.35082271067614</v>
      </c>
      <c r="S162" s="8"/>
      <c r="T162" s="8"/>
      <c r="U162" s="28">
        <v>5105.8310142440469</v>
      </c>
      <c r="V162" s="8">
        <v>616.36817502384054</v>
      </c>
      <c r="W162" s="8">
        <v>-21.580723361535579</v>
      </c>
      <c r="X162" s="8">
        <v>102.94559351750154</v>
      </c>
      <c r="Y162" s="8">
        <v>807.31182054342219</v>
      </c>
      <c r="Z162" s="8">
        <v>2926.4874928741169</v>
      </c>
      <c r="AA162" s="28">
        <v>4431.5323585973456</v>
      </c>
      <c r="AB162" s="8">
        <v>2159.2654000728303</v>
      </c>
      <c r="AC162" s="8">
        <v>-71.541123348397136</v>
      </c>
      <c r="AD162" s="8">
        <v>435.50806915441893</v>
      </c>
      <c r="AE162" s="8"/>
      <c r="AF162" s="8"/>
      <c r="AG162" s="28"/>
      <c r="AH162" s="8">
        <v>2046.8113483745244</v>
      </c>
      <c r="AI162" s="8">
        <v>170.19922730840912</v>
      </c>
      <c r="AJ162" s="8">
        <v>0</v>
      </c>
      <c r="AK162" s="8">
        <v>4797.5484349010994</v>
      </c>
      <c r="AL162" s="8">
        <v>18621.376566037547</v>
      </c>
      <c r="AM162" s="28">
        <v>25635.935576621581</v>
      </c>
      <c r="AN162" s="8">
        <v>7384.6813411438079</v>
      </c>
      <c r="AO162" s="8">
        <v>536.69781871026396</v>
      </c>
      <c r="AP162" s="8">
        <v>0</v>
      </c>
      <c r="AQ162" s="8"/>
      <c r="AR162" s="8"/>
      <c r="AS162" s="28">
        <v>31340.304160792719</v>
      </c>
      <c r="AT162" s="8">
        <v>3360.3582121979257</v>
      </c>
      <c r="AU162" s="8">
        <v>4324.1452430514864</v>
      </c>
      <c r="AV162" s="8">
        <v>0</v>
      </c>
      <c r="AW162" s="8"/>
      <c r="AX162" s="8">
        <v>4530.6388944563314</v>
      </c>
      <c r="AY162" s="8">
        <v>5538.7719543368976</v>
      </c>
    </row>
    <row r="163" spans="2:51" x14ac:dyDescent="0.25">
      <c r="B163" s="19">
        <v>43077</v>
      </c>
      <c r="C163">
        <v>5</v>
      </c>
      <c r="D163">
        <v>1</v>
      </c>
      <c r="E163">
        <v>1</v>
      </c>
      <c r="F163">
        <v>2</v>
      </c>
      <c r="G163">
        <v>8</v>
      </c>
      <c r="I163" s="3">
        <f t="shared" si="2"/>
        <v>43077</v>
      </c>
      <c r="J163" s="8">
        <v>612.92461000813455</v>
      </c>
      <c r="K163" s="8">
        <v>-11.331723319535733</v>
      </c>
      <c r="L163" s="8">
        <v>100.62968797789915</v>
      </c>
      <c r="M163" s="8">
        <v>582.40486950275226</v>
      </c>
      <c r="N163" s="8">
        <v>2099.4779308816919</v>
      </c>
      <c r="O163" s="28">
        <v>3384.1053750509423</v>
      </c>
      <c r="P163" s="8">
        <v>1984.5164915406701</v>
      </c>
      <c r="Q163" s="8">
        <v>-38.367504984927493</v>
      </c>
      <c r="R163" s="8">
        <v>406.3283735520551</v>
      </c>
      <c r="S163" s="8"/>
      <c r="T163" s="8"/>
      <c r="U163" s="28">
        <v>5034.3601604922424</v>
      </c>
      <c r="V163" s="8">
        <v>641.12666261587117</v>
      </c>
      <c r="W163" s="8">
        <v>-11.853121631784314</v>
      </c>
      <c r="X163" s="8">
        <v>105.25988834498038</v>
      </c>
      <c r="Y163" s="8">
        <v>807.31731910747351</v>
      </c>
      <c r="Z163" s="8">
        <v>2910.2519285799067</v>
      </c>
      <c r="AA163" s="28">
        <v>4452.1026770164472</v>
      </c>
      <c r="AB163" s="8">
        <v>2075.8286000471439</v>
      </c>
      <c r="AC163" s="8">
        <v>-40.132880981166487</v>
      </c>
      <c r="AD163" s="8">
        <v>425.02446435966527</v>
      </c>
      <c r="AE163" s="8"/>
      <c r="AF163" s="8"/>
      <c r="AG163" s="28"/>
      <c r="AH163" s="8">
        <v>-246.57488393183618</v>
      </c>
      <c r="AI163" s="8">
        <v>22.961332618999393</v>
      </c>
      <c r="AJ163" s="8">
        <v>0</v>
      </c>
      <c r="AK163" s="8">
        <v>2537.7419516372302</v>
      </c>
      <c r="AL163" s="8">
        <v>-6608.2808308732228</v>
      </c>
      <c r="AM163" s="28">
        <v>-4294.1524305488292</v>
      </c>
      <c r="AN163" s="8">
        <v>-2506.1627051818664</v>
      </c>
      <c r="AO163" s="8">
        <v>75.357248139864893</v>
      </c>
      <c r="AP163" s="8">
        <v>0</v>
      </c>
      <c r="AQ163" s="8"/>
      <c r="AR163" s="8"/>
      <c r="AS163" s="28">
        <v>-6501.3443362779944</v>
      </c>
      <c r="AT163" s="8">
        <v>-605.99073887793224</v>
      </c>
      <c r="AU163" s="8">
        <v>-1011.8898350816161</v>
      </c>
      <c r="AV163" s="8">
        <v>0</v>
      </c>
      <c r="AW163" s="8"/>
      <c r="AX163" s="8">
        <v>-826.02316154037283</v>
      </c>
      <c r="AY163" s="8">
        <v>-1250.5985965264349</v>
      </c>
    </row>
    <row r="164" spans="2:51" x14ac:dyDescent="0.25">
      <c r="B164" s="19">
        <v>43078</v>
      </c>
      <c r="C164">
        <v>5</v>
      </c>
      <c r="D164">
        <v>1</v>
      </c>
      <c r="E164">
        <v>1</v>
      </c>
      <c r="F164">
        <v>2</v>
      </c>
      <c r="G164">
        <v>8</v>
      </c>
      <c r="I164" s="3">
        <f t="shared" si="2"/>
        <v>43078</v>
      </c>
      <c r="J164" s="8">
        <v>676.93173064935922</v>
      </c>
      <c r="K164" s="8">
        <v>-10.615143236632202</v>
      </c>
      <c r="L164" s="8">
        <v>110.67215019789082</v>
      </c>
      <c r="M164" s="8">
        <v>613.05889139412909</v>
      </c>
      <c r="N164" s="8">
        <v>2271.3058465590861</v>
      </c>
      <c r="O164" s="28">
        <v>3661.3534755638329</v>
      </c>
      <c r="P164" s="8">
        <v>2140.3226236320761</v>
      </c>
      <c r="Q164" s="8">
        <v>-33.336705478740122</v>
      </c>
      <c r="R164" s="8">
        <v>429.31032054171709</v>
      </c>
      <c r="S164" s="8"/>
      <c r="T164" s="8"/>
      <c r="U164" s="28">
        <v>5420.6609766482688</v>
      </c>
      <c r="V164" s="8">
        <v>708.07889617003502</v>
      </c>
      <c r="W164" s="8">
        <v>-11.103570072673564</v>
      </c>
      <c r="X164" s="8">
        <v>115.764427047487</v>
      </c>
      <c r="Y164" s="8">
        <v>849.80927628210623</v>
      </c>
      <c r="Z164" s="8">
        <v>3148.4361531571085</v>
      </c>
      <c r="AA164" s="28">
        <v>4810.9851825840633</v>
      </c>
      <c r="AB164" s="8">
        <v>2238.8037259464359</v>
      </c>
      <c r="AC164" s="8">
        <v>-34.870602970093195</v>
      </c>
      <c r="AD164" s="8">
        <v>449.06386289793096</v>
      </c>
      <c r="AE164" s="8"/>
      <c r="AF164" s="8"/>
      <c r="AG164" s="28"/>
      <c r="AH164" s="8">
        <v>1786.8921428489532</v>
      </c>
      <c r="AI164" s="8">
        <v>0</v>
      </c>
      <c r="AJ164" s="8">
        <v>0</v>
      </c>
      <c r="AK164" s="8">
        <v>3601.8566253933536</v>
      </c>
      <c r="AL164" s="8">
        <v>14855.856261176305</v>
      </c>
      <c r="AM164" s="28">
        <v>20244.605029418613</v>
      </c>
      <c r="AN164" s="8">
        <v>6963.6117819780638</v>
      </c>
      <c r="AO164" s="8">
        <v>0</v>
      </c>
      <c r="AP164" s="8">
        <v>0</v>
      </c>
      <c r="AQ164" s="8"/>
      <c r="AR164" s="8"/>
      <c r="AS164" s="28">
        <v>25421.324668547721</v>
      </c>
      <c r="AT164" s="8">
        <v>2735.3877556352409</v>
      </c>
      <c r="AU164" s="8">
        <v>3636.4530411806163</v>
      </c>
      <c r="AV164" s="8">
        <v>0</v>
      </c>
      <c r="AW164" s="8"/>
      <c r="AX164" s="8">
        <v>3685.9352377062464</v>
      </c>
      <c r="AY164" s="8">
        <v>4628.4605824024829</v>
      </c>
    </row>
    <row r="165" spans="2:51" x14ac:dyDescent="0.25">
      <c r="B165" s="19">
        <v>43079</v>
      </c>
      <c r="C165">
        <v>5</v>
      </c>
      <c r="D165">
        <v>1</v>
      </c>
      <c r="E165">
        <v>1</v>
      </c>
      <c r="F165">
        <v>2</v>
      </c>
      <c r="G165">
        <v>8</v>
      </c>
      <c r="I165" s="3">
        <f t="shared" si="2"/>
        <v>43079</v>
      </c>
      <c r="J165" s="8">
        <v>799.66492285854258</v>
      </c>
      <c r="K165" s="8">
        <v>13.953663612867572</v>
      </c>
      <c r="L165" s="8">
        <v>127.63635625656538</v>
      </c>
      <c r="M165" s="8">
        <v>669.11038724977527</v>
      </c>
      <c r="N165" s="8">
        <v>2513.0810641716789</v>
      </c>
      <c r="O165" s="28">
        <v>4123.4463941494296</v>
      </c>
      <c r="P165" s="8">
        <v>2406.077896368804</v>
      </c>
      <c r="Q165" s="8">
        <v>38.263318221344136</v>
      </c>
      <c r="R165" s="8">
        <v>463.35573956037791</v>
      </c>
      <c r="S165" s="8"/>
      <c r="T165" s="8"/>
      <c r="U165" s="28">
        <v>6089.88840557198</v>
      </c>
      <c r="V165" s="8">
        <v>836.45932114958032</v>
      </c>
      <c r="W165" s="8">
        <v>14.595703349655968</v>
      </c>
      <c r="X165" s="8">
        <v>133.50919473462821</v>
      </c>
      <c r="Y165" s="8">
        <v>927.50667500883526</v>
      </c>
      <c r="Z165" s="8">
        <v>3483.5798491160263</v>
      </c>
      <c r="AA165" s="28">
        <v>5395.6507433587258</v>
      </c>
      <c r="AB165" s="8">
        <v>2516.7870020299451</v>
      </c>
      <c r="AC165" s="8">
        <v>40.023900348093072</v>
      </c>
      <c r="AD165" s="8">
        <v>484.67578892665296</v>
      </c>
      <c r="AE165" s="8"/>
      <c r="AF165" s="8"/>
      <c r="AG165" s="28"/>
      <c r="AH165" s="8">
        <v>2755.441867319259</v>
      </c>
      <c r="AI165" s="8">
        <v>-104.63438092901731</v>
      </c>
      <c r="AJ165" s="8">
        <v>0</v>
      </c>
      <c r="AK165" s="8">
        <v>4653.619481310493</v>
      </c>
      <c r="AL165" s="8">
        <v>21762.341050795327</v>
      </c>
      <c r="AM165" s="28">
        <v>29066.768018496063</v>
      </c>
      <c r="AN165" s="8">
        <v>11114.704867395647</v>
      </c>
      <c r="AO165" s="8">
        <v>-316.13841892832789</v>
      </c>
      <c r="AP165" s="8">
        <v>0</v>
      </c>
      <c r="AQ165" s="8"/>
      <c r="AR165" s="8"/>
      <c r="AS165" s="28">
        <v>37214.526980573137</v>
      </c>
      <c r="AT165" s="8">
        <v>3921.3353334427925</v>
      </c>
      <c r="AU165" s="8">
        <v>5336.0376512074117</v>
      </c>
      <c r="AV165" s="8">
        <v>442.95123939903522</v>
      </c>
      <c r="AW165" s="8"/>
      <c r="AX165" s="8">
        <v>5279.1064075192544</v>
      </c>
      <c r="AY165" s="8">
        <v>6758.9023902116924</v>
      </c>
    </row>
    <row r="166" spans="2:51" x14ac:dyDescent="0.25">
      <c r="B166" s="19">
        <v>43080</v>
      </c>
      <c r="C166">
        <v>5</v>
      </c>
      <c r="D166">
        <v>1</v>
      </c>
      <c r="E166">
        <v>1</v>
      </c>
      <c r="F166">
        <v>2</v>
      </c>
      <c r="G166">
        <v>8</v>
      </c>
      <c r="I166" s="3">
        <f t="shared" si="2"/>
        <v>43080</v>
      </c>
      <c r="J166" s="8">
        <v>803.85112037704596</v>
      </c>
      <c r="K166" s="8">
        <v>1.4499865503866083</v>
      </c>
      <c r="L166" s="8">
        <v>126.20418922820939</v>
      </c>
      <c r="M166" s="8">
        <v>676.51892638611105</v>
      </c>
      <c r="N166" s="8">
        <v>2642.6911304928071</v>
      </c>
      <c r="O166" s="28">
        <v>4250.7153530345604</v>
      </c>
      <c r="P166" s="8">
        <v>2520.7509798398737</v>
      </c>
      <c r="Q166" s="8">
        <v>2.1378011646423851</v>
      </c>
      <c r="R166" s="8">
        <v>471.57376927060108</v>
      </c>
      <c r="S166" s="8"/>
      <c r="T166" s="8"/>
      <c r="U166" s="28">
        <v>6313.6726071540361</v>
      </c>
      <c r="V166" s="8">
        <v>840.83813511832079</v>
      </c>
      <c r="W166" s="8">
        <v>1.5167037229504032</v>
      </c>
      <c r="X166" s="8">
        <v>132.01113045036632</v>
      </c>
      <c r="Y166" s="8">
        <v>937.77623535635746</v>
      </c>
      <c r="Z166" s="8">
        <v>3663.2425833253951</v>
      </c>
      <c r="AA166" s="28">
        <v>5575.3847879733903</v>
      </c>
      <c r="AB166" s="8">
        <v>2636.7364543723847</v>
      </c>
      <c r="AC166" s="8">
        <v>2.2361662489050746</v>
      </c>
      <c r="AD166" s="8">
        <v>493.27194883826695</v>
      </c>
      <c r="AE166" s="8"/>
      <c r="AF166" s="8"/>
      <c r="AG166" s="28"/>
      <c r="AH166" s="8">
        <v>3077.601329152179</v>
      </c>
      <c r="AI166" s="8">
        <v>12.558840108536289</v>
      </c>
      <c r="AJ166" s="8">
        <v>0</v>
      </c>
      <c r="AK166" s="8">
        <v>4747.6760306834012</v>
      </c>
      <c r="AL166" s="8">
        <v>24767.232058025667</v>
      </c>
      <c r="AM166" s="28">
        <v>32605.068257969782</v>
      </c>
      <c r="AN166" s="8">
        <v>13457.657609501774</v>
      </c>
      <c r="AO166" s="8">
        <v>26.579210610478516</v>
      </c>
      <c r="AP166" s="8">
        <v>0</v>
      </c>
      <c r="AQ166" s="8"/>
      <c r="AR166" s="8"/>
      <c r="AS166" s="28">
        <v>42999.144908821319</v>
      </c>
      <c r="AT166" s="8">
        <v>4441.4755379594153</v>
      </c>
      <c r="AU166" s="8">
        <v>6261.7094067405678</v>
      </c>
      <c r="AV166" s="8">
        <v>1064.5996095614873</v>
      </c>
      <c r="AW166" s="8"/>
      <c r="AX166" s="8">
        <v>5972.5964034949047</v>
      </c>
      <c r="AY166" s="8">
        <v>7876.5833643978895</v>
      </c>
    </row>
    <row r="167" spans="2:51" x14ac:dyDescent="0.25">
      <c r="B167" s="19">
        <v>43081</v>
      </c>
      <c r="C167">
        <v>5</v>
      </c>
      <c r="D167">
        <v>1</v>
      </c>
      <c r="E167">
        <v>1</v>
      </c>
      <c r="F167">
        <v>4</v>
      </c>
      <c r="G167">
        <v>14</v>
      </c>
      <c r="I167" s="3">
        <f t="shared" si="2"/>
        <v>43081</v>
      </c>
      <c r="J167" s="8">
        <v>848.39473569216568</v>
      </c>
      <c r="K167" s="8">
        <v>14.028741341826402</v>
      </c>
      <c r="L167" s="8">
        <v>136.43418388374343</v>
      </c>
      <c r="M167" s="8">
        <v>1197.7594283648382</v>
      </c>
      <c r="N167" s="8">
        <v>4244.5220775942662</v>
      </c>
      <c r="O167" s="28">
        <v>6441.1391668768401</v>
      </c>
      <c r="P167" s="8">
        <v>2676.1863654283702</v>
      </c>
      <c r="Q167" s="8">
        <v>38.790565184131971</v>
      </c>
      <c r="R167" s="8">
        <v>492.91361760884047</v>
      </c>
      <c r="S167" s="8"/>
      <c r="T167" s="8"/>
      <c r="U167" s="28">
        <v>8650.1720541804461</v>
      </c>
      <c r="V167" s="8">
        <v>887.43130328536392</v>
      </c>
      <c r="W167" s="8">
        <v>14.67423557534603</v>
      </c>
      <c r="X167" s="8">
        <v>142.71183038146168</v>
      </c>
      <c r="Y167" s="8">
        <v>1660.3088011073569</v>
      </c>
      <c r="Z167" s="8">
        <v>5883.666782356283</v>
      </c>
      <c r="AA167" s="28">
        <v>8588.7929527058113</v>
      </c>
      <c r="AB167" s="8">
        <v>2799.3237748805964</v>
      </c>
      <c r="AC167" s="8">
        <v>40.575407140457095</v>
      </c>
      <c r="AD167" s="8">
        <v>515.59369203869517</v>
      </c>
      <c r="AE167" s="8"/>
      <c r="AF167" s="8"/>
      <c r="AG167" s="28"/>
      <c r="AH167" s="8">
        <v>4165.0588454217286</v>
      </c>
      <c r="AI167" s="8">
        <v>25.482784371778276</v>
      </c>
      <c r="AJ167" s="8">
        <v>0</v>
      </c>
      <c r="AK167" s="8">
        <v>4583.7387450732394</v>
      </c>
      <c r="AL167" s="8">
        <v>25699.699794645876</v>
      </c>
      <c r="AM167" s="28">
        <v>34473.980169512623</v>
      </c>
      <c r="AN167" s="8">
        <v>21061.844573885162</v>
      </c>
      <c r="AO167" s="8">
        <v>66.453961170052267</v>
      </c>
      <c r="AP167" s="8">
        <v>0</v>
      </c>
      <c r="AQ167" s="8"/>
      <c r="AR167" s="8"/>
      <c r="AS167" s="28">
        <v>51411.737074774326</v>
      </c>
      <c r="AT167" s="8">
        <v>4931.1841328751398</v>
      </c>
      <c r="AU167" s="8">
        <v>8019.7786407570602</v>
      </c>
      <c r="AV167" s="8">
        <v>1716.3580646359721</v>
      </c>
      <c r="AW167" s="8"/>
      <c r="AX167" s="8">
        <v>6575.566977532837</v>
      </c>
      <c r="AY167" s="8">
        <v>9806.2747296424532</v>
      </c>
    </row>
    <row r="168" spans="2:51" x14ac:dyDescent="0.25">
      <c r="B168" s="19">
        <v>43082</v>
      </c>
      <c r="C168">
        <v>9</v>
      </c>
      <c r="D168">
        <v>1</v>
      </c>
      <c r="E168">
        <v>1</v>
      </c>
      <c r="F168">
        <v>5</v>
      </c>
      <c r="G168">
        <v>14</v>
      </c>
      <c r="I168" s="3">
        <f t="shared" si="2"/>
        <v>43082</v>
      </c>
      <c r="J168" s="8">
        <v>1172.1977352885203</v>
      </c>
      <c r="K168" s="8">
        <v>-26.194711245212002</v>
      </c>
      <c r="L168" s="8">
        <v>128.4901112767956</v>
      </c>
      <c r="M168" s="8">
        <v>1570.0375712865953</v>
      </c>
      <c r="N168" s="8">
        <v>4731.7362676457706</v>
      </c>
      <c r="O168" s="28">
        <v>7576.2669742524704</v>
      </c>
      <c r="P168" s="8">
        <v>3815.6257487780549</v>
      </c>
      <c r="Q168" s="8">
        <v>-78.021111168739225</v>
      </c>
      <c r="R168" s="8">
        <v>464.51440472227972</v>
      </c>
      <c r="S168" s="8"/>
      <c r="T168" s="8"/>
      <c r="U168" s="28">
        <v>10503.892881263961</v>
      </c>
      <c r="V168" s="8">
        <v>1226.1332139060903</v>
      </c>
      <c r="W168" s="8">
        <v>-27.399989369991697</v>
      </c>
      <c r="X168" s="8">
        <v>134.40223296131089</v>
      </c>
      <c r="Y168" s="8">
        <v>2176.3528935314189</v>
      </c>
      <c r="Z168" s="8">
        <v>6559.0327937691354</v>
      </c>
      <c r="AA168" s="28">
        <v>10068.521144797964</v>
      </c>
      <c r="AB168" s="8">
        <v>3991.1913507156969</v>
      </c>
      <c r="AC168" s="8">
        <v>-81.611039596748711</v>
      </c>
      <c r="AD168" s="8">
        <v>485.88776690275284</v>
      </c>
      <c r="AE168" s="8"/>
      <c r="AF168" s="8"/>
      <c r="AG168" s="28"/>
      <c r="AH168" s="8">
        <v>3425.2085697303992</v>
      </c>
      <c r="AI168" s="8">
        <v>-51.597572992392287</v>
      </c>
      <c r="AJ168" s="8">
        <v>0</v>
      </c>
      <c r="AK168" s="8">
        <v>3312.9034252082297</v>
      </c>
      <c r="AL168" s="8">
        <v>18862.718987943448</v>
      </c>
      <c r="AM168" s="28">
        <v>25549.233409889683</v>
      </c>
      <c r="AN168" s="8">
        <v>15823.944782065884</v>
      </c>
      <c r="AO168" s="8">
        <v>-182.27380422919455</v>
      </c>
      <c r="AP168" s="8">
        <v>0</v>
      </c>
      <c r="AQ168" s="8"/>
      <c r="AR168" s="8"/>
      <c r="AS168" s="28">
        <v>37817.293390988372</v>
      </c>
      <c r="AT168" s="8">
        <v>3765.7611685930647</v>
      </c>
      <c r="AU168" s="8">
        <v>6063.3565404314741</v>
      </c>
      <c r="AV168" s="8">
        <v>1265.0977292980435</v>
      </c>
      <c r="AW168" s="8"/>
      <c r="AX168" s="8">
        <v>5005.0948249973881</v>
      </c>
      <c r="AY168" s="8">
        <v>7408.4077752946214</v>
      </c>
    </row>
    <row r="169" spans="2:51" x14ac:dyDescent="0.25">
      <c r="B169" s="19">
        <v>43083</v>
      </c>
      <c r="C169">
        <v>9</v>
      </c>
      <c r="D169">
        <v>1</v>
      </c>
      <c r="E169">
        <v>1</v>
      </c>
      <c r="F169">
        <v>5</v>
      </c>
      <c r="G169">
        <v>14</v>
      </c>
      <c r="I169" s="3">
        <f t="shared" si="2"/>
        <v>43083</v>
      </c>
      <c r="J169" s="8">
        <v>1119.9803205909093</v>
      </c>
      <c r="K169" s="8">
        <v>-23.635778663739419</v>
      </c>
      <c r="L169" s="8">
        <v>99.805709037985892</v>
      </c>
      <c r="M169" s="8">
        <v>1410.7245110251226</v>
      </c>
      <c r="N169" s="8">
        <v>3921.7073339023773</v>
      </c>
      <c r="O169" s="28">
        <v>6528.5820958926561</v>
      </c>
      <c r="P169" s="8">
        <v>3923.6527390611773</v>
      </c>
      <c r="Q169" s="8">
        <v>-75.060456806350615</v>
      </c>
      <c r="R169" s="8">
        <v>393.33100151580675</v>
      </c>
      <c r="S169" s="8"/>
      <c r="T169" s="8"/>
      <c r="U169" s="28">
        <v>9574.3551286981328</v>
      </c>
      <c r="V169" s="8">
        <v>1171.5131574279139</v>
      </c>
      <c r="W169" s="8">
        <v>-24.723314491825601</v>
      </c>
      <c r="X169" s="8">
        <v>104.3979962636601</v>
      </c>
      <c r="Y169" s="8">
        <v>1955.51649699011</v>
      </c>
      <c r="Z169" s="8">
        <v>5436.1878083768734</v>
      </c>
      <c r="AA169" s="28">
        <v>8642.8921445667329</v>
      </c>
      <c r="AB169" s="8">
        <v>4104.1889080363835</v>
      </c>
      <c r="AC169" s="8">
        <v>-78.514158806642854</v>
      </c>
      <c r="AD169" s="8">
        <v>411.42905373279183</v>
      </c>
      <c r="AE169" s="8"/>
      <c r="AF169" s="8"/>
      <c r="AG169" s="28"/>
      <c r="AH169" s="8">
        <v>2547.8953333184213</v>
      </c>
      <c r="AI169" s="8">
        <v>-19.8438019656211</v>
      </c>
      <c r="AJ169" s="8">
        <v>0</v>
      </c>
      <c r="AK169" s="8">
        <v>911.04169994232507</v>
      </c>
      <c r="AL169" s="8">
        <v>22970.615204619273</v>
      </c>
      <c r="AM169" s="28">
        <v>26409.708435914399</v>
      </c>
      <c r="AN169" s="8">
        <v>9497.981047539226</v>
      </c>
      <c r="AO169" s="8">
        <v>-67.363980794253152</v>
      </c>
      <c r="AP169" s="8">
        <v>0</v>
      </c>
      <c r="AQ169" s="8"/>
      <c r="AR169" s="8"/>
      <c r="AS169" s="28">
        <v>33312.273971306568</v>
      </c>
      <c r="AT169" s="8">
        <v>3979.9324734861802</v>
      </c>
      <c r="AU169" s="8">
        <v>5316.8104356319936</v>
      </c>
      <c r="AV169" s="8">
        <v>0</v>
      </c>
      <c r="AW169" s="8"/>
      <c r="AX169" s="8">
        <v>5350.3428320318972</v>
      </c>
      <c r="AY169" s="8">
        <v>6748.7335838469962</v>
      </c>
    </row>
    <row r="170" spans="2:51" x14ac:dyDescent="0.25">
      <c r="B170" s="19">
        <v>43084</v>
      </c>
      <c r="C170">
        <v>9</v>
      </c>
      <c r="D170">
        <v>1</v>
      </c>
      <c r="E170">
        <v>1</v>
      </c>
      <c r="F170">
        <v>5</v>
      </c>
      <c r="G170">
        <v>14</v>
      </c>
      <c r="I170" s="3">
        <f t="shared" si="2"/>
        <v>43084</v>
      </c>
      <c r="J170" s="8">
        <v>1348.4774339347575</v>
      </c>
      <c r="K170" s="8">
        <v>13.180726820808589</v>
      </c>
      <c r="L170" s="8">
        <v>118.65502879006168</v>
      </c>
      <c r="M170" s="8">
        <v>1519.6737011484727</v>
      </c>
      <c r="N170" s="8">
        <v>4213.928389988354</v>
      </c>
      <c r="O170" s="28">
        <v>7213.9152806824541</v>
      </c>
      <c r="P170" s="8">
        <v>4303.9656225711269</v>
      </c>
      <c r="Q170" s="8">
        <v>36.307260651377341</v>
      </c>
      <c r="R170" s="8">
        <v>418.83462433852509</v>
      </c>
      <c r="S170" s="8"/>
      <c r="T170" s="8"/>
      <c r="U170" s="28">
        <v>10492.709598697857</v>
      </c>
      <c r="V170" s="8">
        <v>1410.5239416311424</v>
      </c>
      <c r="W170" s="8">
        <v>13.787201981275244</v>
      </c>
      <c r="X170" s="8">
        <v>124.11461600432835</v>
      </c>
      <c r="Y170" s="8">
        <v>2106.539561348085</v>
      </c>
      <c r="Z170" s="8">
        <v>5841.2584592927997</v>
      </c>
      <c r="AA170" s="28">
        <v>9496.223780257631</v>
      </c>
      <c r="AB170" s="8">
        <v>4502.0008506035419</v>
      </c>
      <c r="AC170" s="8">
        <v>37.977840129201503</v>
      </c>
      <c r="AD170" s="8">
        <v>438.10615613324256</v>
      </c>
      <c r="AE170" s="8"/>
      <c r="AF170" s="8"/>
      <c r="AG170" s="28"/>
      <c r="AH170" s="8">
        <v>2261.117542443928</v>
      </c>
      <c r="AI170" s="8">
        <v>0</v>
      </c>
      <c r="AJ170" s="8">
        <v>0</v>
      </c>
      <c r="AK170" s="8">
        <v>0</v>
      </c>
      <c r="AL170" s="8">
        <v>32011.088785084645</v>
      </c>
      <c r="AM170" s="28">
        <v>34272.206327528576</v>
      </c>
      <c r="AN170" s="8">
        <v>7493.4909659680516</v>
      </c>
      <c r="AO170" s="8">
        <v>0</v>
      </c>
      <c r="AP170" s="8">
        <v>0</v>
      </c>
      <c r="AQ170" s="8"/>
      <c r="AR170" s="8"/>
      <c r="AS170" s="28">
        <v>39504.579751052697</v>
      </c>
      <c r="AT170" s="8">
        <v>4990.5809540503988</v>
      </c>
      <c r="AU170" s="8">
        <v>5979.0677452074897</v>
      </c>
      <c r="AV170" s="8">
        <v>0</v>
      </c>
      <c r="AW170" s="8"/>
      <c r="AX170" s="8">
        <v>6772.5306923829221</v>
      </c>
      <c r="AY170" s="8">
        <v>7806.5000046055238</v>
      </c>
    </row>
    <row r="171" spans="2:51" x14ac:dyDescent="0.25">
      <c r="B171" s="19">
        <v>43085</v>
      </c>
      <c r="C171">
        <v>9</v>
      </c>
      <c r="D171">
        <v>1</v>
      </c>
      <c r="E171">
        <v>1</v>
      </c>
      <c r="F171">
        <v>5</v>
      </c>
      <c r="G171">
        <v>14</v>
      </c>
      <c r="I171" s="3">
        <f t="shared" si="2"/>
        <v>43085</v>
      </c>
      <c r="J171" s="8">
        <v>1336.8285203988337</v>
      </c>
      <c r="K171" s="8">
        <v>-1.8517755396577142</v>
      </c>
      <c r="L171" s="8">
        <v>115.27065938739607</v>
      </c>
      <c r="M171" s="8">
        <v>1486.2361678050784</v>
      </c>
      <c r="N171" s="8">
        <v>4074.3186130657941</v>
      </c>
      <c r="O171" s="28">
        <v>7010.8021851174444</v>
      </c>
      <c r="P171" s="8">
        <v>4259.5374727650424</v>
      </c>
      <c r="Q171" s="8">
        <v>-6.2452462853717128</v>
      </c>
      <c r="R171" s="8">
        <v>404.55799562498868</v>
      </c>
      <c r="S171" s="8"/>
      <c r="T171" s="8"/>
      <c r="U171" s="28">
        <v>10218.405002975531</v>
      </c>
      <c r="V171" s="8">
        <v>1398.3390351411117</v>
      </c>
      <c r="W171" s="8">
        <v>-1.9369799356542299</v>
      </c>
      <c r="X171" s="8">
        <v>120.57452408313513</v>
      </c>
      <c r="Y171" s="8">
        <v>2060.1891594371209</v>
      </c>
      <c r="Z171" s="8">
        <v>5647.7343376237231</v>
      </c>
      <c r="AA171" s="28">
        <v>9224.9000763494369</v>
      </c>
      <c r="AB171" s="8">
        <v>4455.5284607757058</v>
      </c>
      <c r="AC171" s="8">
        <v>-6.5326042432875937</v>
      </c>
      <c r="AD171" s="8">
        <v>423.17262732552513</v>
      </c>
      <c r="AE171" s="8"/>
      <c r="AF171" s="8"/>
      <c r="AG171" s="28"/>
      <c r="AH171" s="8">
        <v>1529.8108944932249</v>
      </c>
      <c r="AI171" s="8">
        <v>-45.689731463605618</v>
      </c>
      <c r="AJ171" s="8">
        <v>0</v>
      </c>
      <c r="AK171" s="8">
        <v>2527.3849658018048</v>
      </c>
      <c r="AL171" s="8">
        <v>27279.07791586946</v>
      </c>
      <c r="AM171" s="28">
        <v>31290.584044700885</v>
      </c>
      <c r="AN171" s="8">
        <v>5024.6685316842659</v>
      </c>
      <c r="AO171" s="8">
        <v>-174.41324700184933</v>
      </c>
      <c r="AP171" s="8">
        <v>0</v>
      </c>
      <c r="AQ171" s="8"/>
      <c r="AR171" s="8"/>
      <c r="AS171" s="28">
        <v>34656.718166353683</v>
      </c>
      <c r="AT171" s="8">
        <v>4251.6991719575199</v>
      </c>
      <c r="AU171" s="8">
        <v>4848.6178087360331</v>
      </c>
      <c r="AV171" s="8">
        <v>0</v>
      </c>
      <c r="AW171" s="8"/>
      <c r="AX171" s="8">
        <v>5804.0904344515666</v>
      </c>
      <c r="AY171" s="8">
        <v>6428.4746526769432</v>
      </c>
    </row>
    <row r="172" spans="2:51" x14ac:dyDescent="0.25">
      <c r="B172" s="19">
        <v>43086</v>
      </c>
      <c r="C172">
        <v>9</v>
      </c>
      <c r="D172">
        <v>1</v>
      </c>
      <c r="E172">
        <v>1</v>
      </c>
      <c r="F172">
        <v>5</v>
      </c>
      <c r="G172">
        <v>14</v>
      </c>
      <c r="I172" s="3">
        <f t="shared" si="2"/>
        <v>43086</v>
      </c>
      <c r="J172" s="8">
        <v>1483.5242570520641</v>
      </c>
      <c r="K172" s="8">
        <v>4.0520631749266274</v>
      </c>
      <c r="L172" s="8">
        <v>129.15259522328446</v>
      </c>
      <c r="M172" s="8">
        <v>1627.1947996020979</v>
      </c>
      <c r="N172" s="8">
        <v>4430.9469923124061</v>
      </c>
      <c r="O172" s="28">
        <v>7674.8707073647793</v>
      </c>
      <c r="P172" s="8">
        <v>4548.3377146496978</v>
      </c>
      <c r="Q172" s="8">
        <v>11.572099302417508</v>
      </c>
      <c r="R172" s="8">
        <v>443.22934928832115</v>
      </c>
      <c r="S172" s="8"/>
      <c r="T172" s="8"/>
      <c r="U172" s="28">
        <v>11061.28095515494</v>
      </c>
      <c r="V172" s="8">
        <v>1551.7845756280794</v>
      </c>
      <c r="W172" s="8">
        <v>4.2385077995398159</v>
      </c>
      <c r="X172" s="8">
        <v>135.09519929797554</v>
      </c>
      <c r="Y172" s="8">
        <v>2255.5830352207945</v>
      </c>
      <c r="Z172" s="8">
        <v>6142.0850584493137</v>
      </c>
      <c r="AA172" s="28">
        <v>10088.786376395703</v>
      </c>
      <c r="AB172" s="8">
        <v>4757.6170573483041</v>
      </c>
      <c r="AC172" s="8">
        <v>12.104557859277216</v>
      </c>
      <c r="AD172" s="8">
        <v>463.62333775250778</v>
      </c>
      <c r="AE172" s="8"/>
      <c r="AF172" s="8"/>
      <c r="AG172" s="28"/>
      <c r="AH172" s="8">
        <v>50.007139032036058</v>
      </c>
      <c r="AI172" s="8">
        <v>-81.468726932138793</v>
      </c>
      <c r="AJ172" s="8">
        <v>0</v>
      </c>
      <c r="AK172" s="8">
        <v>4552.712930158692</v>
      </c>
      <c r="AL172" s="8">
        <v>9113.1835273025863</v>
      </c>
      <c r="AM172" s="28">
        <v>13634.434869561175</v>
      </c>
      <c r="AN172" s="8">
        <v>-603.76177180516606</v>
      </c>
      <c r="AO172" s="8">
        <v>-306.71115122002988</v>
      </c>
      <c r="AP172" s="8">
        <v>0</v>
      </c>
      <c r="AQ172" s="8"/>
      <c r="AR172" s="8"/>
      <c r="AS172" s="28">
        <v>12755.423534436082</v>
      </c>
      <c r="AT172" s="8">
        <v>1975.2545970831727</v>
      </c>
      <c r="AU172" s="8">
        <v>1806.3704328176323</v>
      </c>
      <c r="AV172" s="8">
        <v>0</v>
      </c>
      <c r="AW172" s="8"/>
      <c r="AX172" s="8">
        <v>2740.1123757357095</v>
      </c>
      <c r="AY172" s="8">
        <v>2563.4574677156197</v>
      </c>
    </row>
    <row r="173" spans="2:51" x14ac:dyDescent="0.25">
      <c r="B173" s="19">
        <v>43087</v>
      </c>
      <c r="C173">
        <v>10</v>
      </c>
      <c r="D173">
        <v>1</v>
      </c>
      <c r="E173">
        <v>1</v>
      </c>
      <c r="F173">
        <v>9</v>
      </c>
      <c r="G173">
        <v>14</v>
      </c>
      <c r="I173" s="3">
        <f t="shared" si="2"/>
        <v>43087</v>
      </c>
      <c r="J173" s="8">
        <v>1582.0733760392332</v>
      </c>
      <c r="K173" s="8">
        <v>10.848323168144288</v>
      </c>
      <c r="L173" s="8">
        <v>129.68982536428618</v>
      </c>
      <c r="M173" s="8">
        <v>2554.1764034415751</v>
      </c>
      <c r="N173" s="8">
        <v>4506.5094457312252</v>
      </c>
      <c r="O173" s="28">
        <v>8783.2973737444627</v>
      </c>
      <c r="P173" s="8">
        <v>4919.1166386714021</v>
      </c>
      <c r="Q173" s="8">
        <v>31.648454936013533</v>
      </c>
      <c r="R173" s="8">
        <v>456.21077706530826</v>
      </c>
      <c r="S173" s="8"/>
      <c r="T173" s="8"/>
      <c r="U173" s="28">
        <v>12467.661719845524</v>
      </c>
      <c r="V173" s="8">
        <v>1654.868163280302</v>
      </c>
      <c r="W173" s="8">
        <v>11.347479142138665</v>
      </c>
      <c r="X173" s="8">
        <v>135.65714861724419</v>
      </c>
      <c r="Y173" s="8">
        <v>3540.5453397299884</v>
      </c>
      <c r="Z173" s="8">
        <v>6246.8281341233642</v>
      </c>
      <c r="AA173" s="28">
        <v>11589.246264893038</v>
      </c>
      <c r="AB173" s="8">
        <v>5145.456361309658</v>
      </c>
      <c r="AC173" s="8">
        <v>33.104672187670609</v>
      </c>
      <c r="AD173" s="8">
        <v>477.20207048855849</v>
      </c>
      <c r="AE173" s="8"/>
      <c r="AF173" s="8"/>
      <c r="AG173" s="28"/>
      <c r="AH173" s="8">
        <v>3120.5330310506056</v>
      </c>
      <c r="AI173" s="8">
        <v>-3.3292264529872497</v>
      </c>
      <c r="AJ173" s="8">
        <v>0</v>
      </c>
      <c r="AK173" s="8">
        <v>5132.8407181583243</v>
      </c>
      <c r="AL173" s="8">
        <v>34957.950846887943</v>
      </c>
      <c r="AM173" s="28">
        <v>43207.99536964389</v>
      </c>
      <c r="AN173" s="8">
        <v>10085.277539401861</v>
      </c>
      <c r="AO173" s="8">
        <v>-15.978099898120751</v>
      </c>
      <c r="AP173" s="8">
        <v>0</v>
      </c>
      <c r="AQ173" s="8"/>
      <c r="AR173" s="8"/>
      <c r="AS173" s="28">
        <v>50160.091004550006</v>
      </c>
      <c r="AT173" s="8">
        <v>6318.4875639863858</v>
      </c>
      <c r="AU173" s="8">
        <v>7634.8507664278486</v>
      </c>
      <c r="AV173" s="8">
        <v>0</v>
      </c>
      <c r="AW173" s="8"/>
      <c r="AX173" s="8">
        <v>8557.7755629116691</v>
      </c>
      <c r="AY173" s="8">
        <v>9934.7076243611737</v>
      </c>
    </row>
    <row r="174" spans="2:51" x14ac:dyDescent="0.25">
      <c r="B174" s="19">
        <v>43088</v>
      </c>
      <c r="C174">
        <v>9</v>
      </c>
      <c r="D174">
        <v>1</v>
      </c>
      <c r="E174">
        <v>1</v>
      </c>
      <c r="F174">
        <v>9</v>
      </c>
      <c r="G174">
        <v>14</v>
      </c>
      <c r="I174" s="3">
        <f t="shared" si="2"/>
        <v>43088</v>
      </c>
      <c r="J174" s="8">
        <v>732.18666545475037</v>
      </c>
      <c r="K174" s="8">
        <v>-2.3569369399541142</v>
      </c>
      <c r="L174" s="8">
        <v>76.487735218878001</v>
      </c>
      <c r="M174" s="8">
        <v>2112.823943798755</v>
      </c>
      <c r="N174" s="8">
        <v>3363.6792218168671</v>
      </c>
      <c r="O174" s="28">
        <v>6282.8206293492967</v>
      </c>
      <c r="P174" s="8">
        <v>3065.6541088071785</v>
      </c>
      <c r="Q174" s="8">
        <v>-24.412498929893303</v>
      </c>
      <c r="R174" s="8">
        <v>327.74909699360956</v>
      </c>
      <c r="S174" s="8"/>
      <c r="T174" s="8"/>
      <c r="U174" s="28">
        <v>8845.4938724865169</v>
      </c>
      <c r="V174" s="8">
        <v>765.87623595113473</v>
      </c>
      <c r="W174" s="8">
        <v>-2.4653849586636598</v>
      </c>
      <c r="X174" s="8">
        <v>80.00710953876505</v>
      </c>
      <c r="Y174" s="8">
        <v>2928.7518895746966</v>
      </c>
      <c r="Z174" s="8">
        <v>4662.6610351201298</v>
      </c>
      <c r="AA174" s="28">
        <v>8434.8308852260634</v>
      </c>
      <c r="AB174" s="8">
        <v>3206.7118132001451</v>
      </c>
      <c r="AC174" s="8">
        <v>-25.535773420532564</v>
      </c>
      <c r="AD174" s="8">
        <v>342.82957691662858</v>
      </c>
      <c r="AE174" s="8"/>
      <c r="AF174" s="8"/>
      <c r="AG174" s="28"/>
      <c r="AH174" s="8">
        <v>2285.6308600900593</v>
      </c>
      <c r="AI174" s="8">
        <v>-69.909856067659689</v>
      </c>
      <c r="AJ174" s="8">
        <v>0</v>
      </c>
      <c r="AK174" s="8">
        <v>4306.77755186593</v>
      </c>
      <c r="AL174" s="8">
        <v>31109.978166779012</v>
      </c>
      <c r="AM174" s="28">
        <v>37632.476722667343</v>
      </c>
      <c r="AN174" s="8">
        <v>8265.8947116685376</v>
      </c>
      <c r="AO174" s="8">
        <v>-261.22729907817569</v>
      </c>
      <c r="AP174" s="8">
        <v>0</v>
      </c>
      <c r="AQ174" s="8"/>
      <c r="AR174" s="8"/>
      <c r="AS174" s="28">
        <v>43421.423131235308</v>
      </c>
      <c r="AT174" s="8">
        <v>5523.1206714869013</v>
      </c>
      <c r="AU174" s="8">
        <v>6627.8777716556351</v>
      </c>
      <c r="AV174" s="8">
        <v>0</v>
      </c>
      <c r="AW174" s="8"/>
      <c r="AX174" s="8">
        <v>7512.1950033788553</v>
      </c>
      <c r="AY174" s="8">
        <v>8667.7844854571922</v>
      </c>
    </row>
    <row r="175" spans="2:51" x14ac:dyDescent="0.25">
      <c r="B175" s="19">
        <v>43089</v>
      </c>
      <c r="C175">
        <v>9</v>
      </c>
      <c r="D175">
        <v>1</v>
      </c>
      <c r="E175">
        <v>1</v>
      </c>
      <c r="F175">
        <v>5</v>
      </c>
      <c r="G175">
        <v>14</v>
      </c>
      <c r="I175" s="3">
        <f t="shared" si="2"/>
        <v>43089</v>
      </c>
      <c r="J175" s="8">
        <v>790.56916777460594</v>
      </c>
      <c r="K175" s="8">
        <v>-30.380784034887583</v>
      </c>
      <c r="L175" s="8">
        <v>33.36178243707262</v>
      </c>
      <c r="M175" s="8">
        <v>1279.0180406246525</v>
      </c>
      <c r="N175" s="8">
        <v>2098.1630975941648</v>
      </c>
      <c r="O175" s="28">
        <v>4170.7313043956083</v>
      </c>
      <c r="P175" s="8">
        <v>2675.3094159884376</v>
      </c>
      <c r="Q175" s="8">
        <v>-107.58568189857846</v>
      </c>
      <c r="R175" s="8">
        <v>150.6246794355489</v>
      </c>
      <c r="S175" s="8"/>
      <c r="T175" s="8"/>
      <c r="U175" s="28">
        <v>6095.5295517442246</v>
      </c>
      <c r="V175" s="8">
        <v>826.94504972742527</v>
      </c>
      <c r="W175" s="8">
        <v>-31.77867287084867</v>
      </c>
      <c r="X175" s="8">
        <v>34.896833776201738</v>
      </c>
      <c r="Y175" s="8">
        <v>1772.9477717601887</v>
      </c>
      <c r="Z175" s="8">
        <v>2908.4293344699613</v>
      </c>
      <c r="AA175" s="28">
        <v>5511.4403168629287</v>
      </c>
      <c r="AB175" s="8">
        <v>2798.4064750063112</v>
      </c>
      <c r="AC175" s="8">
        <v>-112.53594333562965</v>
      </c>
      <c r="AD175" s="8">
        <v>157.55526284516006</v>
      </c>
      <c r="AE175" s="8"/>
      <c r="AF175" s="8"/>
      <c r="AG175" s="28"/>
      <c r="AH175" s="8">
        <v>584.67200223499333</v>
      </c>
      <c r="AI175" s="8">
        <v>14.414294162797242</v>
      </c>
      <c r="AJ175" s="8">
        <v>0</v>
      </c>
      <c r="AK175" s="8">
        <v>3909.1273096894615</v>
      </c>
      <c r="AL175" s="8">
        <v>20299.680145610233</v>
      </c>
      <c r="AM175" s="28">
        <v>24807.893751697484</v>
      </c>
      <c r="AN175" s="8">
        <v>2430.1708717572433</v>
      </c>
      <c r="AO175" s="8">
        <v>52.302044849425023</v>
      </c>
      <c r="AP175" s="8">
        <v>0</v>
      </c>
      <c r="AQ175" s="8"/>
      <c r="AR175" s="8"/>
      <c r="AS175" s="28">
        <v>26691.280371906363</v>
      </c>
      <c r="AT175" s="8">
        <v>3690.4012599776415</v>
      </c>
      <c r="AU175" s="8">
        <v>4058.7916828904972</v>
      </c>
      <c r="AV175" s="8">
        <v>0</v>
      </c>
      <c r="AW175" s="8"/>
      <c r="AX175" s="8">
        <v>5075.6950615973046</v>
      </c>
      <c r="AY175" s="8">
        <v>5461.0359640920415</v>
      </c>
    </row>
    <row r="176" spans="2:51" x14ac:dyDescent="0.25">
      <c r="B176" s="19">
        <v>43090</v>
      </c>
      <c r="C176">
        <v>9</v>
      </c>
      <c r="D176">
        <v>1</v>
      </c>
      <c r="E176">
        <v>1</v>
      </c>
      <c r="F176">
        <v>0</v>
      </c>
      <c r="G176">
        <v>19</v>
      </c>
      <c r="I176" s="3">
        <f t="shared" si="2"/>
        <v>43090</v>
      </c>
      <c r="J176" s="8">
        <v>1190.1287299214955</v>
      </c>
      <c r="K176" s="8">
        <v>6.4098891717749895</v>
      </c>
      <c r="L176" s="8">
        <v>88.963728080903664</v>
      </c>
      <c r="M176" s="8">
        <v>415.59418964370457</v>
      </c>
      <c r="N176" s="8">
        <v>3580.9253196215509</v>
      </c>
      <c r="O176" s="28">
        <v>5282.021856439429</v>
      </c>
      <c r="P176" s="8">
        <v>3438.8366513509377</v>
      </c>
      <c r="Q176" s="8">
        <v>18.490049628393805</v>
      </c>
      <c r="R176" s="8">
        <v>308.61766829796653</v>
      </c>
      <c r="S176" s="8"/>
      <c r="T176" s="8"/>
      <c r="U176" s="28">
        <v>7762.4638785425541</v>
      </c>
      <c r="V176" s="8">
        <v>1244.8892543043862</v>
      </c>
      <c r="W176" s="8">
        <v>6.7048227226235442</v>
      </c>
      <c r="X176" s="8">
        <v>93.057151152110876</v>
      </c>
      <c r="Y176" s="8">
        <v>576.08788076627343</v>
      </c>
      <c r="Z176" s="8">
        <v>4963.8029837030454</v>
      </c>
      <c r="AA176" s="28">
        <v>6884.5420926484394</v>
      </c>
      <c r="AB176" s="8">
        <v>3597.0653316278222</v>
      </c>
      <c r="AC176" s="8">
        <v>19.340818783074486</v>
      </c>
      <c r="AD176" s="8">
        <v>322.81786775952952</v>
      </c>
      <c r="AE176" s="8"/>
      <c r="AF176" s="8"/>
      <c r="AG176" s="28"/>
      <c r="AH176" s="8">
        <v>1902.220778978636</v>
      </c>
      <c r="AI176" s="8">
        <v>24.210693849676449</v>
      </c>
      <c r="AJ176" s="8">
        <v>0</v>
      </c>
      <c r="AK176" s="8">
        <v>4457.1574188879113</v>
      </c>
      <c r="AL176" s="8">
        <v>31613.243045446758</v>
      </c>
      <c r="AM176" s="28">
        <v>37996.831937162984</v>
      </c>
      <c r="AN176" s="8">
        <v>7704.1808626596357</v>
      </c>
      <c r="AO176" s="8">
        <v>72.145523315655922</v>
      </c>
      <c r="AP176" s="8">
        <v>0</v>
      </c>
      <c r="AQ176" s="8"/>
      <c r="AR176" s="8"/>
      <c r="AS176" s="28">
        <v>43846.726850309962</v>
      </c>
      <c r="AT176" s="8">
        <v>5729.2215206851042</v>
      </c>
      <c r="AU176" s="8">
        <v>6879.1653852172385</v>
      </c>
      <c r="AV176" s="8">
        <v>0</v>
      </c>
      <c r="AW176" s="8"/>
      <c r="AX176" s="8">
        <v>7812.9085829194528</v>
      </c>
      <c r="AY176" s="8">
        <v>9015.7639749607333</v>
      </c>
    </row>
    <row r="177" spans="2:51" x14ac:dyDescent="0.25">
      <c r="B177" s="19">
        <v>43091</v>
      </c>
      <c r="C177">
        <v>9</v>
      </c>
      <c r="D177">
        <v>1</v>
      </c>
      <c r="E177">
        <v>1</v>
      </c>
      <c r="F177">
        <v>3</v>
      </c>
      <c r="G177">
        <v>6</v>
      </c>
      <c r="I177" s="3">
        <f t="shared" si="2"/>
        <v>43091</v>
      </c>
      <c r="J177" s="8">
        <v>1245.2761942385853</v>
      </c>
      <c r="K177" s="8">
        <v>5.0709724442889446</v>
      </c>
      <c r="L177" s="8">
        <v>107.59493831486178</v>
      </c>
      <c r="M177" s="8">
        <v>569.36070768737477</v>
      </c>
      <c r="N177" s="8">
        <v>2564.1154389961612</v>
      </c>
      <c r="O177" s="28">
        <v>4491.4182516812725</v>
      </c>
      <c r="P177" s="8">
        <v>3737.908351865015</v>
      </c>
      <c r="Q177" s="8">
        <v>12.33455326073296</v>
      </c>
      <c r="R177" s="8">
        <v>386.3015369725245</v>
      </c>
      <c r="S177" s="8"/>
      <c r="T177" s="8"/>
      <c r="U177" s="28">
        <v>7270.0205887818092</v>
      </c>
      <c r="V177" s="8">
        <v>1302.5741786360666</v>
      </c>
      <c r="W177" s="8">
        <v>5.3042993972470311</v>
      </c>
      <c r="X177" s="8">
        <v>112.54562566063765</v>
      </c>
      <c r="Y177" s="8">
        <v>789.23577772924727</v>
      </c>
      <c r="Z177" s="8">
        <v>3554.3226207223197</v>
      </c>
      <c r="AA177" s="28">
        <v>5763.9825021455181</v>
      </c>
      <c r="AB177" s="8">
        <v>3909.8979999569642</v>
      </c>
      <c r="AC177" s="8">
        <v>12.902094054938493</v>
      </c>
      <c r="AD177" s="8">
        <v>404.07614756941967</v>
      </c>
      <c r="AE177" s="8"/>
      <c r="AF177" s="8"/>
      <c r="AG177" s="28"/>
      <c r="AH177" s="8">
        <v>2551.8943439089567</v>
      </c>
      <c r="AI177" s="8">
        <v>149.28214469115017</v>
      </c>
      <c r="AJ177" s="8">
        <v>0</v>
      </c>
      <c r="AK177" s="8">
        <v>3868.3396036282106</v>
      </c>
      <c r="AL177" s="8">
        <v>36117.064563194755</v>
      </c>
      <c r="AM177" s="28">
        <v>42686.580655423073</v>
      </c>
      <c r="AN177" s="8">
        <v>11164.544557037154</v>
      </c>
      <c r="AO177" s="8">
        <v>504.29548937066596</v>
      </c>
      <c r="AP177" s="8">
        <v>0</v>
      </c>
      <c r="AQ177" s="8"/>
      <c r="AR177" s="8"/>
      <c r="AS177" s="28">
        <v>51654.244213230784</v>
      </c>
      <c r="AT177" s="8">
        <v>6339.6827564697051</v>
      </c>
      <c r="AU177" s="8">
        <v>8069.0669567019531</v>
      </c>
      <c r="AV177" s="8">
        <v>0</v>
      </c>
      <c r="AW177" s="8"/>
      <c r="AX177" s="8">
        <v>8610.7370498119417</v>
      </c>
      <c r="AY177" s="8">
        <v>10419.694142692912</v>
      </c>
    </row>
    <row r="178" spans="2:51" x14ac:dyDescent="0.25">
      <c r="B178" s="19">
        <v>43092</v>
      </c>
      <c r="C178">
        <v>4</v>
      </c>
      <c r="D178">
        <v>1</v>
      </c>
      <c r="E178">
        <v>1</v>
      </c>
      <c r="F178">
        <v>1</v>
      </c>
      <c r="G178">
        <v>5</v>
      </c>
      <c r="I178" s="3">
        <f t="shared" si="2"/>
        <v>43092</v>
      </c>
      <c r="J178" s="8">
        <v>761.01387376680123</v>
      </c>
      <c r="K178" s="8">
        <v>-22.751363954453083</v>
      </c>
      <c r="L178" s="8">
        <v>103.8137154665808</v>
      </c>
      <c r="M178" s="8">
        <v>497.94631860727804</v>
      </c>
      <c r="N178" s="8">
        <v>1329.0103862799481</v>
      </c>
      <c r="O178" s="28">
        <v>2669.032930166155</v>
      </c>
      <c r="P178" s="8">
        <v>2349.7038699622412</v>
      </c>
      <c r="Q178" s="8">
        <v>-75.75741040517228</v>
      </c>
      <c r="R178" s="8">
        <v>386.16972788769925</v>
      </c>
      <c r="S178" s="8"/>
      <c r="T178" s="8"/>
      <c r="U178" s="28">
        <v>4487.0728923319939</v>
      </c>
      <c r="V178" s="8">
        <v>796.02984955361751</v>
      </c>
      <c r="W178" s="8">
        <v>-23.798205854197857</v>
      </c>
      <c r="X178" s="8">
        <v>108.59042016596339</v>
      </c>
      <c r="Y178" s="8">
        <v>690.24266115886928</v>
      </c>
      <c r="Z178" s="8">
        <v>1842.2461045587895</v>
      </c>
      <c r="AA178" s="28">
        <v>3413.3108295830416</v>
      </c>
      <c r="AB178" s="8">
        <v>2457.8190787028352</v>
      </c>
      <c r="AC178" s="8">
        <v>-79.243180822588187</v>
      </c>
      <c r="AD178" s="8">
        <v>403.93827364940324</v>
      </c>
      <c r="AE178" s="8"/>
      <c r="AF178" s="8"/>
      <c r="AG178" s="28"/>
      <c r="AH178" s="8">
        <v>1608.9671373471558</v>
      </c>
      <c r="AI178" s="8">
        <v>25.374997523752565</v>
      </c>
      <c r="AJ178" s="8">
        <v>0</v>
      </c>
      <c r="AK178" s="8">
        <v>8688.31550405079</v>
      </c>
      <c r="AL178" s="8">
        <v>32253.837713121324</v>
      </c>
      <c r="AM178" s="28">
        <v>42576.495352043021</v>
      </c>
      <c r="AN178" s="8">
        <v>7465.8136090394846</v>
      </c>
      <c r="AO178" s="8">
        <v>32.095083643802461</v>
      </c>
      <c r="AP178" s="8">
        <v>0</v>
      </c>
      <c r="AQ178" s="8"/>
      <c r="AR178" s="8"/>
      <c r="AS178" s="28">
        <v>48440.061909855402</v>
      </c>
      <c r="AT178" s="8">
        <v>6233.0586760300002</v>
      </c>
      <c r="AU178" s="8">
        <v>7356.5967825679518</v>
      </c>
      <c r="AV178" s="8">
        <v>0</v>
      </c>
      <c r="AW178" s="8"/>
      <c r="AX178" s="8">
        <v>8533.6069634099822</v>
      </c>
      <c r="AY178" s="8">
        <v>9708.8416085923182</v>
      </c>
    </row>
    <row r="179" spans="2:51" x14ac:dyDescent="0.25">
      <c r="B179" s="19">
        <v>43093</v>
      </c>
      <c r="C179">
        <v>4</v>
      </c>
      <c r="D179">
        <v>1</v>
      </c>
      <c r="E179">
        <v>1</v>
      </c>
      <c r="F179">
        <v>1</v>
      </c>
      <c r="G179">
        <v>5</v>
      </c>
      <c r="I179" s="3">
        <f t="shared" si="2"/>
        <v>43093</v>
      </c>
      <c r="J179" s="8">
        <v>447.86534853739221</v>
      </c>
      <c r="K179" s="8">
        <v>-51.758451741012259</v>
      </c>
      <c r="L179" s="8">
        <v>82.511571461622665</v>
      </c>
      <c r="M179" s="8">
        <v>249.96548912103933</v>
      </c>
      <c r="N179" s="8">
        <v>989.61129702527376</v>
      </c>
      <c r="O179" s="28">
        <v>1718.1952544043156</v>
      </c>
      <c r="P179" s="8">
        <v>1502.6934681527466</v>
      </c>
      <c r="Q179" s="8">
        <v>-161.92050026995872</v>
      </c>
      <c r="R179" s="8">
        <v>352.70002877903181</v>
      </c>
      <c r="S179" s="8"/>
      <c r="T179" s="8"/>
      <c r="U179" s="28">
        <v>2933.0497828081329</v>
      </c>
      <c r="V179" s="8">
        <v>468.47264985046263</v>
      </c>
      <c r="W179" s="8">
        <v>-54.139975594126355</v>
      </c>
      <c r="X179" s="8">
        <v>86.308116160777047</v>
      </c>
      <c r="Y179" s="8">
        <v>346.49687719623745</v>
      </c>
      <c r="Z179" s="8">
        <v>1371.7782613236523</v>
      </c>
      <c r="AA179" s="28">
        <v>2218.9159289370032</v>
      </c>
      <c r="AB179" s="8">
        <v>1571.8358056444379</v>
      </c>
      <c r="AC179" s="8">
        <v>-169.37083003698146</v>
      </c>
      <c r="AD179" s="8">
        <v>368.92855771058242</v>
      </c>
      <c r="AE179" s="8"/>
      <c r="AF179" s="8"/>
      <c r="AG179" s="28"/>
      <c r="AH179" s="8">
        <v>2058.0010218641855</v>
      </c>
      <c r="AI179" s="8">
        <v>-19.27238065453594</v>
      </c>
      <c r="AJ179" s="8">
        <v>0</v>
      </c>
      <c r="AK179" s="8">
        <v>11988.367136504907</v>
      </c>
      <c r="AL179" s="8">
        <v>28503.179182031305</v>
      </c>
      <c r="AM179" s="28">
        <v>42530.274959745861</v>
      </c>
      <c r="AN179" s="8">
        <v>13658.812859396507</v>
      </c>
      <c r="AO179" s="8">
        <v>-74.115938423589682</v>
      </c>
      <c r="AP179" s="8">
        <v>0</v>
      </c>
      <c r="AQ179" s="8"/>
      <c r="AR179" s="8"/>
      <c r="AS179" s="28">
        <v>54076.243239509131</v>
      </c>
      <c r="AT179" s="8">
        <v>6385.6103452217721</v>
      </c>
      <c r="AU179" s="8">
        <v>8647.6443075104362</v>
      </c>
      <c r="AV179" s="8">
        <v>0</v>
      </c>
      <c r="AW179" s="8"/>
      <c r="AX179" s="8">
        <v>8715.729247500718</v>
      </c>
      <c r="AY179" s="8">
        <v>11081.844527072604</v>
      </c>
    </row>
    <row r="180" spans="2:51" x14ac:dyDescent="0.25">
      <c r="B180" s="19">
        <v>43094</v>
      </c>
      <c r="C180">
        <v>4</v>
      </c>
      <c r="D180">
        <v>1</v>
      </c>
      <c r="E180">
        <v>1</v>
      </c>
      <c r="F180">
        <v>1</v>
      </c>
      <c r="G180">
        <v>5</v>
      </c>
      <c r="I180" s="3">
        <f t="shared" si="2"/>
        <v>43094</v>
      </c>
      <c r="J180" s="8">
        <v>592.16846406562195</v>
      </c>
      <c r="K180" s="8">
        <v>-29.384944107557814</v>
      </c>
      <c r="L180" s="8">
        <v>112.64853625900732</v>
      </c>
      <c r="M180" s="8">
        <v>311.6156720379517</v>
      </c>
      <c r="N180" s="8">
        <v>1413.0719020810011</v>
      </c>
      <c r="O180" s="28">
        <v>2400.1196303360243</v>
      </c>
      <c r="P180" s="8">
        <v>1861.6230183917996</v>
      </c>
      <c r="Q180" s="8">
        <v>-85.992165268561095</v>
      </c>
      <c r="R180" s="8">
        <v>439.89186869605396</v>
      </c>
      <c r="S180" s="8"/>
      <c r="T180" s="8"/>
      <c r="U180" s="28">
        <v>3940.2102959382451</v>
      </c>
      <c r="V180" s="8">
        <v>619.41547928336558</v>
      </c>
      <c r="W180" s="8">
        <v>-30.737012087966917</v>
      </c>
      <c r="X180" s="8">
        <v>117.83175111755065</v>
      </c>
      <c r="Y180" s="8">
        <v>431.95505758106316</v>
      </c>
      <c r="Z180" s="8">
        <v>1958.7704008521187</v>
      </c>
      <c r="AA180" s="28">
        <v>3097.235676746131</v>
      </c>
      <c r="AB180" s="8">
        <v>1947.2805192380486</v>
      </c>
      <c r="AC180" s="8">
        <v>-89.948859989507184</v>
      </c>
      <c r="AD180" s="8">
        <v>460.13229210231435</v>
      </c>
      <c r="AE180" s="8"/>
      <c r="AF180" s="8"/>
      <c r="AG180" s="28"/>
      <c r="AH180" s="8">
        <v>2623.1600443780685</v>
      </c>
      <c r="AI180" s="8">
        <v>172.87907886412802</v>
      </c>
      <c r="AJ180" s="8">
        <v>0</v>
      </c>
      <c r="AK180" s="8">
        <v>4435.1741310699181</v>
      </c>
      <c r="AL180" s="8">
        <v>26462.638236843763</v>
      </c>
      <c r="AM180" s="28">
        <v>33693.851491155874</v>
      </c>
      <c r="AN180" s="8">
        <v>15231.306399997438</v>
      </c>
      <c r="AO180" s="8">
        <v>669.14684439667201</v>
      </c>
      <c r="AP180" s="8">
        <v>0</v>
      </c>
      <c r="AQ180" s="8"/>
      <c r="AR180" s="8"/>
      <c r="AS180" s="28">
        <v>46798.26561230779</v>
      </c>
      <c r="AT180" s="8">
        <v>5207.02458288052</v>
      </c>
      <c r="AU180" s="8">
        <v>7820.2345997108187</v>
      </c>
      <c r="AV180" s="8">
        <v>0</v>
      </c>
      <c r="AW180" s="8"/>
      <c r="AX180" s="8">
        <v>7028.2004825402018</v>
      </c>
      <c r="AY180" s="8">
        <v>9761.6502240712798</v>
      </c>
    </row>
    <row r="181" spans="2:51" x14ac:dyDescent="0.25">
      <c r="B181" s="19">
        <v>43095</v>
      </c>
      <c r="C181">
        <v>4</v>
      </c>
      <c r="D181">
        <v>1</v>
      </c>
      <c r="E181">
        <v>1</v>
      </c>
      <c r="F181">
        <v>1</v>
      </c>
      <c r="G181">
        <v>5</v>
      </c>
      <c r="I181" s="3">
        <f t="shared" si="2"/>
        <v>43095</v>
      </c>
      <c r="J181" s="8">
        <v>561.85441720706001</v>
      </c>
      <c r="K181" s="8">
        <v>-31.543684817029686</v>
      </c>
      <c r="L181" s="8">
        <v>114.08521884964819</v>
      </c>
      <c r="M181" s="8">
        <v>331.37257397304768</v>
      </c>
      <c r="N181" s="8">
        <v>1604.0961341862319</v>
      </c>
      <c r="O181" s="28">
        <v>2579.8646593989579</v>
      </c>
      <c r="P181" s="8">
        <v>1925.5617307210487</v>
      </c>
      <c r="Q181" s="8">
        <v>-93.824324112807346</v>
      </c>
      <c r="R181" s="8">
        <v>462.81911347080245</v>
      </c>
      <c r="S181" s="8"/>
      <c r="T181" s="8"/>
      <c r="U181" s="28">
        <v>4230.0252282383235</v>
      </c>
      <c r="V181" s="8">
        <v>587.70661431781446</v>
      </c>
      <c r="W181" s="8">
        <v>-32.995081357690559</v>
      </c>
      <c r="X181" s="8">
        <v>119.3345387353682</v>
      </c>
      <c r="Y181" s="8">
        <v>459.34165741792407</v>
      </c>
      <c r="Z181" s="8">
        <v>2223.5641534857928</v>
      </c>
      <c r="AA181" s="28">
        <v>3356.9518825992091</v>
      </c>
      <c r="AB181" s="8">
        <v>2014.1611968585203</v>
      </c>
      <c r="AC181" s="8">
        <v>-98.141394240697267</v>
      </c>
      <c r="AD181" s="8">
        <v>484.11447145258785</v>
      </c>
      <c r="AE181" s="8"/>
      <c r="AF181" s="8"/>
      <c r="AG181" s="28"/>
      <c r="AH181" s="8">
        <v>2373.8996506910435</v>
      </c>
      <c r="AI181" s="8">
        <v>212.29491222401634</v>
      </c>
      <c r="AJ181" s="8">
        <v>0</v>
      </c>
      <c r="AK181" s="8">
        <v>2025.9505446141732</v>
      </c>
      <c r="AL181" s="8">
        <v>29765.878957089695</v>
      </c>
      <c r="AM181" s="28">
        <v>34378.024064618927</v>
      </c>
      <c r="AN181" s="8">
        <v>12999.867115404037</v>
      </c>
      <c r="AO181" s="8">
        <v>775.43829307383396</v>
      </c>
      <c r="AP181" s="8">
        <v>0</v>
      </c>
      <c r="AQ181" s="8"/>
      <c r="AR181" s="8"/>
      <c r="AS181" s="28">
        <v>45567.13491018174</v>
      </c>
      <c r="AT181" s="8">
        <v>5312.6665433980952</v>
      </c>
      <c r="AU181" s="8">
        <v>7549.3927702753435</v>
      </c>
      <c r="AV181" s="8">
        <v>0</v>
      </c>
      <c r="AW181" s="8"/>
      <c r="AX181" s="8">
        <v>7188.4448319118173</v>
      </c>
      <c r="AY181" s="8">
        <v>9528.0879097190009</v>
      </c>
    </row>
    <row r="182" spans="2:51" x14ac:dyDescent="0.25">
      <c r="B182" s="19">
        <v>43096</v>
      </c>
      <c r="C182">
        <v>4</v>
      </c>
      <c r="D182">
        <v>1</v>
      </c>
      <c r="E182">
        <v>1</v>
      </c>
      <c r="F182">
        <v>1</v>
      </c>
      <c r="G182">
        <v>5</v>
      </c>
      <c r="I182" s="3">
        <f t="shared" si="2"/>
        <v>43096</v>
      </c>
      <c r="J182" s="8">
        <v>503.8539164444349</v>
      </c>
      <c r="K182" s="8">
        <v>-22.536718065864637</v>
      </c>
      <c r="L182" s="8">
        <v>105.32493754095911</v>
      </c>
      <c r="M182" s="8">
        <v>321.98594213187681</v>
      </c>
      <c r="N182" s="8">
        <v>1592.9751231941236</v>
      </c>
      <c r="O182" s="28">
        <v>2501.6032012455298</v>
      </c>
      <c r="P182" s="8">
        <v>1862.3312630360867</v>
      </c>
      <c r="Q182" s="8">
        <v>-72.750457731668646</v>
      </c>
      <c r="R182" s="8">
        <v>447.97081638996866</v>
      </c>
      <c r="S182" s="8"/>
      <c r="T182" s="8"/>
      <c r="U182" s="28">
        <v>4152.5126870203876</v>
      </c>
      <c r="V182" s="8">
        <v>527.03737885752241</v>
      </c>
      <c r="W182" s="8">
        <v>-23.573683621042459</v>
      </c>
      <c r="X182" s="8">
        <v>110.1711769983652</v>
      </c>
      <c r="Y182" s="8">
        <v>446.33010677630074</v>
      </c>
      <c r="Z182" s="8">
        <v>2208.1484431268141</v>
      </c>
      <c r="AA182" s="28">
        <v>3268.1134221379598</v>
      </c>
      <c r="AB182" s="8">
        <v>1948.0213518260905</v>
      </c>
      <c r="AC182" s="8">
        <v>-76.097871430978543</v>
      </c>
      <c r="AD182" s="8">
        <v>468.58297051834137</v>
      </c>
      <c r="AE182" s="8"/>
      <c r="AF182" s="8"/>
      <c r="AG182" s="28"/>
      <c r="AH182" s="8">
        <v>788.26919339343829</v>
      </c>
      <c r="AI182" s="8">
        <v>306.7322886551496</v>
      </c>
      <c r="AJ182" s="8">
        <v>0</v>
      </c>
      <c r="AK182" s="8">
        <v>2464.712259390144</v>
      </c>
      <c r="AL182" s="8">
        <v>33031.306662212141</v>
      </c>
      <c r="AM182" s="28">
        <v>36591.020403650873</v>
      </c>
      <c r="AN182" s="8">
        <v>3246.1395813822328</v>
      </c>
      <c r="AO182" s="8">
        <v>1033.0284822519632</v>
      </c>
      <c r="AP182" s="8">
        <v>0</v>
      </c>
      <c r="AQ182" s="8"/>
      <c r="AR182" s="8"/>
      <c r="AS182" s="28">
        <v>39775.186985236483</v>
      </c>
      <c r="AT182" s="8">
        <v>5618.9156063715182</v>
      </c>
      <c r="AU182" s="8">
        <v>6260.6424544738193</v>
      </c>
      <c r="AV182" s="8">
        <v>0</v>
      </c>
      <c r="AW182" s="8"/>
      <c r="AX182" s="8">
        <v>7713.7530112936402</v>
      </c>
      <c r="AY182" s="8">
        <v>8385.0071683577025</v>
      </c>
    </row>
    <row r="183" spans="2:51" x14ac:dyDescent="0.25">
      <c r="B183" s="19">
        <v>43097</v>
      </c>
      <c r="C183">
        <v>4</v>
      </c>
      <c r="D183">
        <v>1</v>
      </c>
      <c r="E183">
        <v>1</v>
      </c>
      <c r="F183">
        <v>1</v>
      </c>
      <c r="G183">
        <v>5</v>
      </c>
      <c r="I183" s="3">
        <f t="shared" si="2"/>
        <v>43097</v>
      </c>
      <c r="J183" s="8">
        <v>476.18027563668056</v>
      </c>
      <c r="K183" s="8">
        <v>-25.204871797280507</v>
      </c>
      <c r="L183" s="8">
        <v>96.941580227330292</v>
      </c>
      <c r="M183" s="8">
        <v>303.61683549143231</v>
      </c>
      <c r="N183" s="8">
        <v>1488.1983511900678</v>
      </c>
      <c r="O183" s="28">
        <v>2339.7321707482306</v>
      </c>
      <c r="P183" s="8">
        <v>1826.1033077386119</v>
      </c>
      <c r="Q183" s="8">
        <v>-80.935006984633844</v>
      </c>
      <c r="R183" s="8">
        <v>420.53123779656249</v>
      </c>
      <c r="S183" s="8"/>
      <c r="T183" s="8"/>
      <c r="U183" s="28">
        <v>3957.5147252320412</v>
      </c>
      <c r="V183" s="8">
        <v>498.09041101873646</v>
      </c>
      <c r="W183" s="8">
        <v>-26.364605162186066</v>
      </c>
      <c r="X183" s="8">
        <v>101.40208238502953</v>
      </c>
      <c r="Y183" s="8">
        <v>420.86723944137583</v>
      </c>
      <c r="Z183" s="8">
        <v>2062.9090965683454</v>
      </c>
      <c r="AA183" s="28">
        <v>3056.9042242513015</v>
      </c>
      <c r="AB183" s="8">
        <v>1910.1264660701443</v>
      </c>
      <c r="AC183" s="8">
        <v>-84.659010373497367</v>
      </c>
      <c r="AD183" s="8">
        <v>439.88083462769288</v>
      </c>
      <c r="AE183" s="8"/>
      <c r="AF183" s="8"/>
      <c r="AG183" s="28"/>
      <c r="AH183" s="8">
        <v>-1368.8072879446245</v>
      </c>
      <c r="AI183" s="8">
        <v>306.78052849870431</v>
      </c>
      <c r="AJ183" s="8">
        <v>0</v>
      </c>
      <c r="AK183" s="8">
        <v>7730.7562222551969</v>
      </c>
      <c r="AL183" s="8">
        <v>24254.152405255063</v>
      </c>
      <c r="AM183" s="28">
        <v>30922.881868064338</v>
      </c>
      <c r="AN183" s="8">
        <v>-8731.9174907423821</v>
      </c>
      <c r="AO183" s="8">
        <v>602.53813900613079</v>
      </c>
      <c r="AP183" s="8">
        <v>0</v>
      </c>
      <c r="AQ183" s="8"/>
      <c r="AR183" s="8"/>
      <c r="AS183" s="28">
        <v>23855.52927577401</v>
      </c>
      <c r="AT183" s="8">
        <v>4436.4752920008004</v>
      </c>
      <c r="AU183" s="8">
        <v>3077.6136474382588</v>
      </c>
      <c r="AV183" s="8">
        <v>0</v>
      </c>
      <c r="AW183" s="8"/>
      <c r="AX183" s="8">
        <v>6219.2100013050986</v>
      </c>
      <c r="AY183" s="8">
        <v>4797.8240479436681</v>
      </c>
    </row>
    <row r="184" spans="2:51" x14ac:dyDescent="0.25">
      <c r="B184" s="19">
        <v>43098</v>
      </c>
      <c r="C184">
        <v>4</v>
      </c>
      <c r="D184">
        <v>1</v>
      </c>
      <c r="E184">
        <v>1</v>
      </c>
      <c r="F184">
        <v>1</v>
      </c>
      <c r="G184">
        <v>5</v>
      </c>
      <c r="I184" s="3">
        <f t="shared" si="2"/>
        <v>43098</v>
      </c>
      <c r="J184" s="8">
        <v>453.87948325425947</v>
      </c>
      <c r="K184" s="8">
        <v>-6.8141453332371</v>
      </c>
      <c r="L184" s="8">
        <v>94.753995567455604</v>
      </c>
      <c r="M184" s="8">
        <v>293.81093753228259</v>
      </c>
      <c r="N184" s="8">
        <v>1457.2013768861059</v>
      </c>
      <c r="O184" s="28">
        <v>2292.8316479068662</v>
      </c>
      <c r="P184" s="8">
        <v>1763.6036527276649</v>
      </c>
      <c r="Q184" s="8">
        <v>-25.084869210232373</v>
      </c>
      <c r="R184" s="8">
        <v>405.98314997530446</v>
      </c>
      <c r="S184" s="8"/>
      <c r="T184" s="8"/>
      <c r="U184" s="28">
        <v>3895.5142479111255</v>
      </c>
      <c r="V184" s="8">
        <v>474.76350855736973</v>
      </c>
      <c r="W184" s="8">
        <v>-7.1276796277112018</v>
      </c>
      <c r="X184" s="8">
        <v>99.113841989271023</v>
      </c>
      <c r="Y184" s="8">
        <v>407.27451096954627</v>
      </c>
      <c r="Z184" s="8">
        <v>2019.9417460087882</v>
      </c>
      <c r="AA184" s="28">
        <v>2993.965927897264</v>
      </c>
      <c r="AB184" s="8">
        <v>1844.7510600617609</v>
      </c>
      <c r="AC184" s="8">
        <v>-26.239080983709332</v>
      </c>
      <c r="AD184" s="8">
        <v>424.66335626251174</v>
      </c>
      <c r="AE184" s="8"/>
      <c r="AF184" s="8"/>
      <c r="AG184" s="28"/>
      <c r="AH184" s="8">
        <v>1605.4708266081764</v>
      </c>
      <c r="AI184" s="8">
        <v>73.699305452949673</v>
      </c>
      <c r="AJ184" s="8">
        <v>0</v>
      </c>
      <c r="AK184" s="8">
        <v>187.60411329318171</v>
      </c>
      <c r="AL184" s="8">
        <v>20658.02728074398</v>
      </c>
      <c r="AM184" s="28">
        <v>22524.801526098287</v>
      </c>
      <c r="AN184" s="8">
        <v>4568.1636152749816</v>
      </c>
      <c r="AO184" s="8">
        <v>183.04536457570987</v>
      </c>
      <c r="AP184" s="8">
        <v>0</v>
      </c>
      <c r="AQ184" s="8"/>
      <c r="AR184" s="8"/>
      <c r="AS184" s="28">
        <v>25596.840373887851</v>
      </c>
      <c r="AT184" s="8">
        <v>3335.3581557519278</v>
      </c>
      <c r="AU184" s="8">
        <v>3923.9139526482077</v>
      </c>
      <c r="AV184" s="8">
        <v>0</v>
      </c>
      <c r="AW184" s="8"/>
      <c r="AX184" s="8">
        <v>4513.9702258300958</v>
      </c>
      <c r="AY184" s="8">
        <v>5129.6068109271255</v>
      </c>
    </row>
    <row r="185" spans="2:51" x14ac:dyDescent="0.25">
      <c r="B185" s="19">
        <v>43099</v>
      </c>
      <c r="C185">
        <v>4</v>
      </c>
      <c r="D185">
        <v>1</v>
      </c>
      <c r="E185">
        <v>1</v>
      </c>
      <c r="F185">
        <v>1</v>
      </c>
      <c r="G185">
        <v>5</v>
      </c>
      <c r="I185" s="3">
        <f t="shared" si="2"/>
        <v>43099</v>
      </c>
      <c r="J185" s="8">
        <v>322.80997705213855</v>
      </c>
      <c r="K185" s="8">
        <v>-24.620626494537593</v>
      </c>
      <c r="L185" s="8">
        <v>70.393453122584106</v>
      </c>
      <c r="M185" s="8">
        <v>242.92665210073028</v>
      </c>
      <c r="N185" s="8">
        <v>1264.6643996022547</v>
      </c>
      <c r="O185" s="28">
        <v>1876.1738553831701</v>
      </c>
      <c r="P185" s="8">
        <v>1500.3825846155262</v>
      </c>
      <c r="Q185" s="8">
        <v>-93.331791267103469</v>
      </c>
      <c r="R185" s="8">
        <v>336.47529182239606</v>
      </c>
      <c r="S185" s="8"/>
      <c r="T185" s="8"/>
      <c r="U185" s="28">
        <v>3251.1171368738037</v>
      </c>
      <c r="V185" s="8">
        <v>337.66319685515106</v>
      </c>
      <c r="W185" s="8">
        <v>-25.753477406862956</v>
      </c>
      <c r="X185" s="8">
        <v>73.632415689574188</v>
      </c>
      <c r="Y185" s="8">
        <v>336.73979010710985</v>
      </c>
      <c r="Z185" s="8">
        <v>1753.0510579852391</v>
      </c>
      <c r="AA185" s="28">
        <v>2475.3329832302115</v>
      </c>
      <c r="AB185" s="8">
        <v>1569.4185931101063</v>
      </c>
      <c r="AC185" s="8">
        <v>-97.626198840743243</v>
      </c>
      <c r="AD185" s="8">
        <v>351.95728377741437</v>
      </c>
      <c r="AE185" s="8"/>
      <c r="AF185" s="8"/>
      <c r="AG185" s="28"/>
      <c r="AH185" s="8">
        <v>-225.76881226077884</v>
      </c>
      <c r="AI185" s="8">
        <v>256.52963104072694</v>
      </c>
      <c r="AJ185" s="8">
        <v>0</v>
      </c>
      <c r="AK185" s="8">
        <v>6502.772048553742</v>
      </c>
      <c r="AL185" s="8">
        <v>22745.312269628554</v>
      </c>
      <c r="AM185" s="28">
        <v>29278.845136962242</v>
      </c>
      <c r="AN185" s="8">
        <v>-3922.6251669108728</v>
      </c>
      <c r="AO185" s="8">
        <v>836.8071973588261</v>
      </c>
      <c r="AP185" s="8">
        <v>0</v>
      </c>
      <c r="AQ185" s="8"/>
      <c r="AR185" s="8"/>
      <c r="AS185" s="28">
        <v>26162.266348630248</v>
      </c>
      <c r="AT185" s="8">
        <v>4076.4563122604441</v>
      </c>
      <c r="AU185" s="8">
        <v>3501.6241014794387</v>
      </c>
      <c r="AV185" s="8">
        <v>0</v>
      </c>
      <c r="AW185" s="8"/>
      <c r="AX185" s="8">
        <v>5648.7675922741237</v>
      </c>
      <c r="AY185" s="8">
        <v>5047.486046641232</v>
      </c>
    </row>
    <row r="186" spans="2:51" x14ac:dyDescent="0.25">
      <c r="B186" s="19">
        <v>43100</v>
      </c>
      <c r="C186">
        <v>4</v>
      </c>
      <c r="D186">
        <v>1</v>
      </c>
      <c r="E186">
        <v>1</v>
      </c>
      <c r="F186">
        <v>1</v>
      </c>
      <c r="G186">
        <v>5</v>
      </c>
      <c r="I186" s="3">
        <f t="shared" si="2"/>
        <v>43100</v>
      </c>
      <c r="J186" s="8">
        <v>440.11838065028081</v>
      </c>
      <c r="K186" s="8">
        <v>15.856833345417797</v>
      </c>
      <c r="L186" s="8">
        <v>90.842351753162419</v>
      </c>
      <c r="M186" s="8">
        <v>271.82047515431492</v>
      </c>
      <c r="N186" s="8">
        <v>1325.4915477068805</v>
      </c>
      <c r="O186" s="28">
        <v>2144.1295886100565</v>
      </c>
      <c r="P186" s="8">
        <v>1673.1890984760132</v>
      </c>
      <c r="Q186" s="8">
        <v>47.501991084187104</v>
      </c>
      <c r="R186" s="8">
        <v>369.96923013906348</v>
      </c>
      <c r="S186" s="8"/>
      <c r="T186" s="8"/>
      <c r="U186" s="28">
        <v>3687.9723425604589</v>
      </c>
      <c r="V186" s="8">
        <v>460.36922638572332</v>
      </c>
      <c r="W186" s="8">
        <v>16.586442241679347</v>
      </c>
      <c r="X186" s="8">
        <v>95.02221456389077</v>
      </c>
      <c r="Y186" s="8">
        <v>376.79179686024958</v>
      </c>
      <c r="Z186" s="8">
        <v>1837.368364910757</v>
      </c>
      <c r="AA186" s="28">
        <v>2786.1380449623002</v>
      </c>
      <c r="AB186" s="8">
        <v>1750.1763269334988</v>
      </c>
      <c r="AC186" s="8">
        <v>49.687665520576083</v>
      </c>
      <c r="AD186" s="8">
        <v>386.99235422521656</v>
      </c>
      <c r="AE186" s="8"/>
      <c r="AF186" s="8"/>
      <c r="AG186" s="28"/>
      <c r="AH186" s="8">
        <v>2324.5531828899243</v>
      </c>
      <c r="AI186" s="8">
        <v>298.84970063459804</v>
      </c>
      <c r="AJ186" s="8">
        <v>0</v>
      </c>
      <c r="AK186" s="8">
        <v>12135.772575693931</v>
      </c>
      <c r="AL186" s="8">
        <v>26746.549185672153</v>
      </c>
      <c r="AM186" s="28">
        <v>41505.724644890608</v>
      </c>
      <c r="AN186" s="8">
        <v>6454.2672415001698</v>
      </c>
      <c r="AO186" s="8">
        <v>986.73705186652785</v>
      </c>
      <c r="AP186" s="8">
        <v>0</v>
      </c>
      <c r="AQ186" s="8"/>
      <c r="AR186" s="8"/>
      <c r="AS186" s="28">
        <v>46323.326054732781</v>
      </c>
      <c r="AT186" s="8">
        <v>5882.7219875953224</v>
      </c>
      <c r="AU186" s="8">
        <v>6769.3621103379664</v>
      </c>
      <c r="AV186" s="8">
        <v>0</v>
      </c>
      <c r="AW186" s="8"/>
      <c r="AX186" s="8">
        <v>7990.2670513878902</v>
      </c>
      <c r="AY186" s="8">
        <v>8917.7034987966072</v>
      </c>
    </row>
    <row r="187" spans="2:51" x14ac:dyDescent="0.25">
      <c r="B187" s="19">
        <v>43101</v>
      </c>
      <c r="C187">
        <v>4</v>
      </c>
      <c r="D187">
        <v>1</v>
      </c>
      <c r="E187">
        <v>1</v>
      </c>
      <c r="F187">
        <v>1</v>
      </c>
      <c r="G187">
        <v>5</v>
      </c>
      <c r="I187" s="3">
        <f t="shared" si="2"/>
        <v>43101</v>
      </c>
      <c r="J187" s="8">
        <v>382.61348014376398</v>
      </c>
      <c r="K187" s="8">
        <v>10.690977217714314</v>
      </c>
      <c r="L187" s="8">
        <v>79.460810738252135</v>
      </c>
      <c r="M187" s="8">
        <v>253.4813622962034</v>
      </c>
      <c r="N187" s="8">
        <v>1169.0311470271031</v>
      </c>
      <c r="O187" s="28">
        <v>1895.2777774230369</v>
      </c>
      <c r="P187" s="8">
        <v>1508.779372487377</v>
      </c>
      <c r="Q187" s="8">
        <v>34.170232579175853</v>
      </c>
      <c r="R187" s="8">
        <v>345.56393169480867</v>
      </c>
      <c r="S187" s="8"/>
      <c r="T187" s="8"/>
      <c r="U187" s="28">
        <v>3311.026046084668</v>
      </c>
      <c r="V187" s="8">
        <v>400.21839487430543</v>
      </c>
      <c r="W187" s="8">
        <v>11.182893347363747</v>
      </c>
      <c r="X187" s="8">
        <v>83.116983011484621</v>
      </c>
      <c r="Y187" s="8">
        <v>351.3705062723796</v>
      </c>
      <c r="Z187" s="8">
        <v>1620.4862647814728</v>
      </c>
      <c r="AA187" s="28">
        <v>2466.3750422870062</v>
      </c>
      <c r="AB187" s="8">
        <v>1578.2017362521344</v>
      </c>
      <c r="AC187" s="8">
        <v>35.742482544475386</v>
      </c>
      <c r="AD187" s="8">
        <v>361.46411260101166</v>
      </c>
      <c r="AE187" s="8"/>
      <c r="AF187" s="8"/>
      <c r="AG187" s="28"/>
      <c r="AH187" s="8">
        <v>-2016.2321288588053</v>
      </c>
      <c r="AI187" s="8">
        <v>89.976121930150001</v>
      </c>
      <c r="AJ187" s="8">
        <v>0</v>
      </c>
      <c r="AK187" s="8">
        <v>12246.24055825606</v>
      </c>
      <c r="AL187" s="8">
        <v>16317.774626452452</v>
      </c>
      <c r="AM187" s="28">
        <v>26637.759177779859</v>
      </c>
      <c r="AN187" s="8">
        <v>-10396.108255364556</v>
      </c>
      <c r="AO187" s="8">
        <v>256.56787557529947</v>
      </c>
      <c r="AP187" s="8">
        <v>0</v>
      </c>
      <c r="AQ187" s="8"/>
      <c r="AR187" s="8"/>
      <c r="AS187" s="28">
        <v>18424.474804919257</v>
      </c>
      <c r="AT187" s="8">
        <v>3572.4378657168431</v>
      </c>
      <c r="AU187" s="8">
        <v>2077.5748284057136</v>
      </c>
      <c r="AV187" s="8">
        <v>0</v>
      </c>
      <c r="AW187" s="8"/>
      <c r="AX187" s="8">
        <v>5071.2965922657295</v>
      </c>
      <c r="AY187" s="8">
        <v>3507.651513360528</v>
      </c>
    </row>
    <row r="188" spans="2:51" x14ac:dyDescent="0.25">
      <c r="B188" s="19">
        <v>43102</v>
      </c>
      <c r="C188">
        <v>4</v>
      </c>
      <c r="D188">
        <v>1</v>
      </c>
      <c r="E188">
        <v>1</v>
      </c>
      <c r="F188">
        <v>1</v>
      </c>
      <c r="G188">
        <v>5</v>
      </c>
      <c r="I188" s="3">
        <f t="shared" si="2"/>
        <v>43102</v>
      </c>
      <c r="J188" s="8">
        <v>344.26303467785152</v>
      </c>
      <c r="K188" s="8">
        <v>-17.014593721644896</v>
      </c>
      <c r="L188" s="8">
        <v>70.172545457654479</v>
      </c>
      <c r="M188" s="8">
        <v>234.92457533709469</v>
      </c>
      <c r="N188" s="8">
        <v>1061.1434186956656</v>
      </c>
      <c r="O188" s="28">
        <v>1693.4889804466213</v>
      </c>
      <c r="P188" s="8">
        <v>1391.2676954810604</v>
      </c>
      <c r="Q188" s="8">
        <v>-64.93857764335668</v>
      </c>
      <c r="R188" s="8">
        <v>328.81143704497373</v>
      </c>
      <c r="S188" s="8"/>
      <c r="T188" s="8"/>
      <c r="U188" s="28">
        <v>2951.2085489154379</v>
      </c>
      <c r="V188" s="8">
        <v>360.10335835934785</v>
      </c>
      <c r="W188" s="8">
        <v>-17.797473800861692</v>
      </c>
      <c r="X188" s="8">
        <v>73.401343561534318</v>
      </c>
      <c r="Y188" s="8">
        <v>325.64748044694835</v>
      </c>
      <c r="Z188" s="8">
        <v>1470.9345763220406</v>
      </c>
      <c r="AA188" s="28">
        <v>2212.2892848890097</v>
      </c>
      <c r="AB188" s="8">
        <v>1455.2830802424587</v>
      </c>
      <c r="AC188" s="8">
        <v>-67.926549007314819</v>
      </c>
      <c r="AD188" s="8">
        <v>343.94079764520239</v>
      </c>
      <c r="AE188" s="8"/>
      <c r="AF188" s="8"/>
      <c r="AG188" s="28"/>
      <c r="AH188" s="8">
        <v>-1867.2835024574099</v>
      </c>
      <c r="AI188" s="8">
        <v>29.608495201620684</v>
      </c>
      <c r="AJ188" s="8">
        <v>0</v>
      </c>
      <c r="AK188" s="8">
        <v>12899.70864310037</v>
      </c>
      <c r="AL188" s="8">
        <v>11173.994754389279</v>
      </c>
      <c r="AM188" s="28">
        <v>22236.02839023386</v>
      </c>
      <c r="AN188" s="8">
        <v>-8886.9812799213887</v>
      </c>
      <c r="AO188" s="8">
        <v>69.402859159317941</v>
      </c>
      <c r="AP188" s="8">
        <v>0</v>
      </c>
      <c r="AQ188" s="8"/>
      <c r="AR188" s="8"/>
      <c r="AS188" s="28">
        <v>15256.124976727579</v>
      </c>
      <c r="AT188" s="8">
        <v>3071.1338914881912</v>
      </c>
      <c r="AU188" s="8">
        <v>1758.3135383829963</v>
      </c>
      <c r="AV188" s="8">
        <v>0</v>
      </c>
      <c r="AW188" s="8"/>
      <c r="AX188" s="8">
        <v>4374.7162254946088</v>
      </c>
      <c r="AY188" s="8">
        <v>3001.4900279213834</v>
      </c>
    </row>
    <row r="189" spans="2:51" x14ac:dyDescent="0.25">
      <c r="B189" s="19">
        <v>43103</v>
      </c>
      <c r="C189">
        <v>2</v>
      </c>
      <c r="D189">
        <v>1</v>
      </c>
      <c r="E189">
        <v>1</v>
      </c>
      <c r="F189">
        <v>1</v>
      </c>
      <c r="G189">
        <v>3</v>
      </c>
      <c r="I189" s="3">
        <f t="shared" si="2"/>
        <v>43103</v>
      </c>
      <c r="J189" s="8">
        <v>290.17026455078496</v>
      </c>
      <c r="K189" s="8">
        <v>7.5039643406479497</v>
      </c>
      <c r="L189" s="8">
        <v>90.454176777374627</v>
      </c>
      <c r="M189" s="8">
        <v>273.21200180410943</v>
      </c>
      <c r="N189" s="8">
        <v>880.83499066778631</v>
      </c>
      <c r="O189" s="28">
        <v>1542.1753981407032</v>
      </c>
      <c r="P189" s="8">
        <v>1032.0390986044001</v>
      </c>
      <c r="Q189" s="8">
        <v>22.578116387508999</v>
      </c>
      <c r="R189" s="8">
        <v>380.7679950074521</v>
      </c>
      <c r="S189" s="8"/>
      <c r="T189" s="8"/>
      <c r="U189" s="28">
        <v>2589.4322024712569</v>
      </c>
      <c r="V189" s="8">
        <v>303.52165709146544</v>
      </c>
      <c r="W189" s="8">
        <v>7.8492387734998488</v>
      </c>
      <c r="X189" s="8">
        <v>94.61617877633357</v>
      </c>
      <c r="Y189" s="8">
        <v>378.72070168781005</v>
      </c>
      <c r="Z189" s="8">
        <v>1220.9948447874597</v>
      </c>
      <c r="AA189" s="28">
        <v>2005.7026211165685</v>
      </c>
      <c r="AB189" s="8">
        <v>1079.5255601966278</v>
      </c>
      <c r="AC189" s="8">
        <v>23.616986773437333</v>
      </c>
      <c r="AD189" s="8">
        <v>398.28799477773373</v>
      </c>
      <c r="AE189" s="8"/>
      <c r="AF189" s="8"/>
      <c r="AG189" s="28"/>
      <c r="AH189" s="8">
        <v>-750.49897557524127</v>
      </c>
      <c r="AI189" s="8">
        <v>54.533660321221049</v>
      </c>
      <c r="AJ189" s="8">
        <v>0</v>
      </c>
      <c r="AK189" s="8">
        <v>15542.332811865372</v>
      </c>
      <c r="AL189" s="8">
        <v>23953.575574201386</v>
      </c>
      <c r="AM189" s="28">
        <v>38799.94307081274</v>
      </c>
      <c r="AN189" s="8">
        <v>-5323.6318662991243</v>
      </c>
      <c r="AO189" s="8">
        <v>141.8338384787348</v>
      </c>
      <c r="AP189" s="8">
        <v>0</v>
      </c>
      <c r="AQ189" s="8"/>
      <c r="AR189" s="8"/>
      <c r="AS189" s="28">
        <v>34314.110358246369</v>
      </c>
      <c r="AT189" s="8">
        <v>5459.7159551705654</v>
      </c>
      <c r="AU189" s="8">
        <v>4618.3105496133812</v>
      </c>
      <c r="AV189" s="8">
        <v>0</v>
      </c>
      <c r="AW189" s="8"/>
      <c r="AX189" s="8">
        <v>7612.5488304934588</v>
      </c>
      <c r="AY189" s="8">
        <v>6732.428452287937</v>
      </c>
    </row>
    <row r="190" spans="2:51" x14ac:dyDescent="0.25">
      <c r="B190" s="19">
        <v>43104</v>
      </c>
      <c r="C190">
        <v>2</v>
      </c>
      <c r="D190">
        <v>1</v>
      </c>
      <c r="E190">
        <v>1</v>
      </c>
      <c r="F190">
        <v>1</v>
      </c>
      <c r="G190">
        <v>3</v>
      </c>
      <c r="I190" s="3">
        <f t="shared" si="2"/>
        <v>43104</v>
      </c>
      <c r="J190" s="8">
        <v>224.67761705099289</v>
      </c>
      <c r="K190" s="8">
        <v>-11.73167394980293</v>
      </c>
      <c r="L190" s="8">
        <v>95.72356301586187</v>
      </c>
      <c r="M190" s="8">
        <v>290.88006649422215</v>
      </c>
      <c r="N190" s="8">
        <v>776.19306987425546</v>
      </c>
      <c r="O190" s="28">
        <v>1375.7426424855294</v>
      </c>
      <c r="P190" s="8">
        <v>819.85404445358802</v>
      </c>
      <c r="Q190" s="8">
        <v>-39.594583428775493</v>
      </c>
      <c r="R190" s="8">
        <v>402.23265700551883</v>
      </c>
      <c r="S190" s="8"/>
      <c r="T190" s="8"/>
      <c r="U190" s="28">
        <v>2249.565254398809</v>
      </c>
      <c r="V190" s="8">
        <v>235.01554421591587</v>
      </c>
      <c r="W190" s="8">
        <v>-12.271474898413496</v>
      </c>
      <c r="X190" s="8">
        <v>100.12802143683712</v>
      </c>
      <c r="Y190" s="8">
        <v>403.21179948995814</v>
      </c>
      <c r="Z190" s="8">
        <v>1075.9424261265085</v>
      </c>
      <c r="AA190" s="28">
        <v>1802.0263163708062</v>
      </c>
      <c r="AB190" s="8">
        <v>857.57739005728092</v>
      </c>
      <c r="AC190" s="8">
        <v>-41.416420089608728</v>
      </c>
      <c r="AD190" s="8">
        <v>420.74029459779746</v>
      </c>
      <c r="AE190" s="8"/>
      <c r="AF190" s="8"/>
      <c r="AG190" s="28"/>
      <c r="AH190" s="8">
        <v>1265.7739880307765</v>
      </c>
      <c r="AI190" s="8">
        <v>157.18267513689486</v>
      </c>
      <c r="AJ190" s="8">
        <v>57.498692652493055</v>
      </c>
      <c r="AK190" s="8">
        <v>15373.811793878929</v>
      </c>
      <c r="AL190" s="8">
        <v>26997.911734885613</v>
      </c>
      <c r="AM190" s="28">
        <v>43852.178884584704</v>
      </c>
      <c r="AN190" s="8">
        <v>8985.616878280709</v>
      </c>
      <c r="AO190" s="8">
        <v>542.59737453389209</v>
      </c>
      <c r="AP190" s="8">
        <v>249.12600696775198</v>
      </c>
      <c r="AQ190" s="8"/>
      <c r="AR190" s="8"/>
      <c r="AS190" s="28">
        <v>52149.06378854689</v>
      </c>
      <c r="AT190" s="8">
        <v>6411.2354256139752</v>
      </c>
      <c r="AU190" s="8">
        <v>8001.267966958645</v>
      </c>
      <c r="AV190" s="8">
        <v>20.203926593355909</v>
      </c>
      <c r="AW190" s="8"/>
      <c r="AX190" s="8">
        <v>8790.6077792038486</v>
      </c>
      <c r="AY190" s="8">
        <v>10453.80132705211</v>
      </c>
    </row>
    <row r="191" spans="2:51" x14ac:dyDescent="0.25">
      <c r="B191" s="19">
        <v>43105</v>
      </c>
      <c r="C191">
        <v>2</v>
      </c>
      <c r="D191">
        <v>1</v>
      </c>
      <c r="E191">
        <v>1</v>
      </c>
      <c r="F191">
        <v>1</v>
      </c>
      <c r="G191">
        <v>3</v>
      </c>
      <c r="I191" s="3">
        <f t="shared" si="2"/>
        <v>43105</v>
      </c>
      <c r="J191" s="8">
        <v>229.12336760737944</v>
      </c>
      <c r="K191" s="8">
        <v>10.682899533947777</v>
      </c>
      <c r="L191" s="8">
        <v>101.10263312415672</v>
      </c>
      <c r="M191" s="8">
        <v>306.87845728103963</v>
      </c>
      <c r="N191" s="8">
        <v>835.21561232668921</v>
      </c>
      <c r="O191" s="28">
        <v>1483.0029698732128</v>
      </c>
      <c r="P191" s="8">
        <v>850.77091224110688</v>
      </c>
      <c r="Q191" s="8">
        <v>33.674760817895752</v>
      </c>
      <c r="R191" s="8">
        <v>432.03570872178057</v>
      </c>
      <c r="S191" s="8"/>
      <c r="T191" s="8"/>
      <c r="U191" s="28">
        <v>2458.5754513885117</v>
      </c>
      <c r="V191" s="8">
        <v>239.66585384698291</v>
      </c>
      <c r="W191" s="8">
        <v>11.174443991031266</v>
      </c>
      <c r="X191" s="8">
        <v>105.75459477097378</v>
      </c>
      <c r="Y191" s="8">
        <v>425.38843062127853</v>
      </c>
      <c r="Z191" s="8">
        <v>1157.7582268430936</v>
      </c>
      <c r="AA191" s="28">
        <v>1939.74155007336</v>
      </c>
      <c r="AB191" s="8">
        <v>889.91681311109642</v>
      </c>
      <c r="AC191" s="8">
        <v>35.224213002768266</v>
      </c>
      <c r="AD191" s="8">
        <v>451.9146523746233</v>
      </c>
      <c r="AE191" s="8"/>
      <c r="AF191" s="8"/>
      <c r="AG191" s="28"/>
      <c r="AH191" s="8">
        <v>3070.9587025361438</v>
      </c>
      <c r="AI191" s="8">
        <v>60.865021121620153</v>
      </c>
      <c r="AJ191" s="8">
        <v>96.329245271578543</v>
      </c>
      <c r="AK191" s="8">
        <v>7726.1899089747012</v>
      </c>
      <c r="AL191" s="8">
        <v>20182.67534171652</v>
      </c>
      <c r="AM191" s="28">
        <v>31137.018219620564</v>
      </c>
      <c r="AN191" s="8">
        <v>17570.804660929109</v>
      </c>
      <c r="AO191" s="8">
        <v>230.12100018378433</v>
      </c>
      <c r="AP191" s="8">
        <v>412.03548729230937</v>
      </c>
      <c r="AQ191" s="8"/>
      <c r="AR191" s="8"/>
      <c r="AS191" s="28">
        <v>46121.826399096419</v>
      </c>
      <c r="AT191" s="8">
        <v>4559.9083089251117</v>
      </c>
      <c r="AU191" s="8">
        <v>7373.1799261481683</v>
      </c>
      <c r="AV191" s="8">
        <v>1330.8776241677208</v>
      </c>
      <c r="AW191" s="8"/>
      <c r="AX191" s="8">
        <v>6114.6876379690866</v>
      </c>
      <c r="AY191" s="8">
        <v>9057.4042682545532</v>
      </c>
    </row>
    <row r="192" spans="2:51" x14ac:dyDescent="0.25">
      <c r="B192" s="19">
        <v>43106</v>
      </c>
      <c r="C192">
        <v>2</v>
      </c>
      <c r="D192">
        <v>1</v>
      </c>
      <c r="E192">
        <v>1</v>
      </c>
      <c r="F192">
        <v>1</v>
      </c>
      <c r="G192">
        <v>3</v>
      </c>
      <c r="I192" s="3">
        <f t="shared" si="2"/>
        <v>43106</v>
      </c>
      <c r="J192" s="8">
        <v>167.10728046389903</v>
      </c>
      <c r="K192" s="8">
        <v>-37.291481155599477</v>
      </c>
      <c r="L192" s="8">
        <v>75.793263193559071</v>
      </c>
      <c r="M192" s="8">
        <v>260.64475112289085</v>
      </c>
      <c r="N192" s="8">
        <v>716.60096241733766</v>
      </c>
      <c r="O192" s="28">
        <v>1182.854776042087</v>
      </c>
      <c r="P192" s="8">
        <v>704.95704846973615</v>
      </c>
      <c r="Q192" s="8">
        <v>-126.60674916613708</v>
      </c>
      <c r="R192" s="8">
        <v>363.46417116850586</v>
      </c>
      <c r="S192" s="8"/>
      <c r="T192" s="8"/>
      <c r="U192" s="28">
        <v>1919.0601840123331</v>
      </c>
      <c r="V192" s="8">
        <v>174.79626576131773</v>
      </c>
      <c r="W192" s="8">
        <v>-39.007346852943023</v>
      </c>
      <c r="X192" s="8">
        <v>79.280683279152342</v>
      </c>
      <c r="Y192" s="8">
        <v>361.3002444427064</v>
      </c>
      <c r="Z192" s="8">
        <v>993.33710644029395</v>
      </c>
      <c r="AA192" s="28">
        <v>1569.7069530705276</v>
      </c>
      <c r="AB192" s="8">
        <v>737.39372247907988</v>
      </c>
      <c r="AC192" s="8">
        <v>-132.43221308482438</v>
      </c>
      <c r="AD192" s="8">
        <v>380.18798272533905</v>
      </c>
      <c r="AE192" s="8"/>
      <c r="AF192" s="8"/>
      <c r="AG192" s="28"/>
      <c r="AH192" s="8">
        <v>2383.2308930086251</v>
      </c>
      <c r="AI192" s="8">
        <v>56.650555762095145</v>
      </c>
      <c r="AJ192" s="8">
        <v>117.14834537047408</v>
      </c>
      <c r="AK192" s="8">
        <v>2989.1192531882061</v>
      </c>
      <c r="AL192" s="8">
        <v>12218.474273852758</v>
      </c>
      <c r="AM192" s="28">
        <v>17764.62332118216</v>
      </c>
      <c r="AN192" s="8">
        <v>10169.095420567022</v>
      </c>
      <c r="AO192" s="8">
        <v>183.68972428292543</v>
      </c>
      <c r="AP192" s="8">
        <v>467.84100408969476</v>
      </c>
      <c r="AQ192" s="8"/>
      <c r="AR192" s="8"/>
      <c r="AS192" s="28">
        <v>26028.219675980607</v>
      </c>
      <c r="AT192" s="8">
        <v>2665.9131368508124</v>
      </c>
      <c r="AU192" s="8">
        <v>4235.8200249620404</v>
      </c>
      <c r="AV192" s="8">
        <v>794.50405477345237</v>
      </c>
      <c r="AW192" s="8"/>
      <c r="AX192" s="8">
        <v>3530.1859463853184</v>
      </c>
      <c r="AY192" s="8">
        <v>5172.327814010865</v>
      </c>
    </row>
    <row r="193" spans="2:51" x14ac:dyDescent="0.25">
      <c r="B193" s="19">
        <v>43107</v>
      </c>
      <c r="C193">
        <v>2</v>
      </c>
      <c r="D193">
        <v>1</v>
      </c>
      <c r="E193">
        <v>1</v>
      </c>
      <c r="F193">
        <v>1</v>
      </c>
      <c r="G193">
        <v>3</v>
      </c>
      <c r="I193" s="3">
        <f t="shared" si="2"/>
        <v>43107</v>
      </c>
      <c r="J193" s="8">
        <v>183.6670860715079</v>
      </c>
      <c r="K193" s="8">
        <v>-38.88098374374615</v>
      </c>
      <c r="L193" s="8">
        <v>77.179307977424216</v>
      </c>
      <c r="M193" s="8">
        <v>256.85030131651388</v>
      </c>
      <c r="N193" s="8">
        <v>668.48434441923689</v>
      </c>
      <c r="O193" s="28">
        <v>1147.3000560409369</v>
      </c>
      <c r="P193" s="8">
        <v>703.82971889645296</v>
      </c>
      <c r="Q193" s="8">
        <v>-130.91531095293826</v>
      </c>
      <c r="R193" s="8">
        <v>358.41798693562095</v>
      </c>
      <c r="S193" s="8"/>
      <c r="T193" s="8"/>
      <c r="U193" s="28">
        <v>1856.6670406148864</v>
      </c>
      <c r="V193" s="8">
        <v>192.11802561467536</v>
      </c>
      <c r="W193" s="8">
        <v>-40.669986063243662</v>
      </c>
      <c r="X193" s="8">
        <v>80.730503129759697</v>
      </c>
      <c r="Y193" s="8">
        <v>356.0404583289889</v>
      </c>
      <c r="Z193" s="8">
        <v>926.6388676705684</v>
      </c>
      <c r="AA193" s="28">
        <v>1514.8578686807487</v>
      </c>
      <c r="AB193" s="8">
        <v>736.21452191316075</v>
      </c>
      <c r="AC193" s="8">
        <v>-136.93902157960721</v>
      </c>
      <c r="AD193" s="8">
        <v>374.90961210137044</v>
      </c>
      <c r="AE193" s="8"/>
      <c r="AF193" s="8"/>
      <c r="AG193" s="28"/>
      <c r="AH193" s="8">
        <v>705.52083721364761</v>
      </c>
      <c r="AI193" s="8">
        <v>36.921237329814538</v>
      </c>
      <c r="AJ193" s="8">
        <v>94.064646585190431</v>
      </c>
      <c r="AK193" s="8">
        <v>788.08597523219225</v>
      </c>
      <c r="AL193" s="8">
        <v>8775.0912273003087</v>
      </c>
      <c r="AM193" s="28">
        <v>10399.683923661154</v>
      </c>
      <c r="AN193" s="8">
        <v>3065.3249972870817</v>
      </c>
      <c r="AO193" s="8">
        <v>112.22765828469697</v>
      </c>
      <c r="AP193" s="8">
        <v>434.97116762927152</v>
      </c>
      <c r="AQ193" s="8"/>
      <c r="AR193" s="8"/>
      <c r="AS193" s="28">
        <v>13175.701025733551</v>
      </c>
      <c r="AT193" s="8">
        <v>1565.9072787216537</v>
      </c>
      <c r="AU193" s="8">
        <v>2105.7115379916168</v>
      </c>
      <c r="AV193" s="8">
        <v>249.55927018065438</v>
      </c>
      <c r="AW193" s="8"/>
      <c r="AX193" s="8">
        <v>2115.2957100726785</v>
      </c>
      <c r="AY193" s="8">
        <v>2679.9375886342041</v>
      </c>
    </row>
    <row r="194" spans="2:51" x14ac:dyDescent="0.25">
      <c r="B194" s="19">
        <v>43108</v>
      </c>
      <c r="C194">
        <v>2</v>
      </c>
      <c r="D194">
        <v>1</v>
      </c>
      <c r="E194">
        <v>1</v>
      </c>
      <c r="F194">
        <v>1</v>
      </c>
      <c r="G194">
        <v>3</v>
      </c>
      <c r="I194" s="3">
        <f t="shared" si="2"/>
        <v>43108</v>
      </c>
      <c r="J194" s="8">
        <v>178.58973959928778</v>
      </c>
      <c r="K194" s="8">
        <v>-27.381676479897877</v>
      </c>
      <c r="L194" s="8">
        <v>75.27890433553064</v>
      </c>
      <c r="M194" s="8">
        <v>252.20776364069434</v>
      </c>
      <c r="N194" s="8">
        <v>684.37526625989301</v>
      </c>
      <c r="O194" s="28">
        <v>1163.0699973555079</v>
      </c>
      <c r="P194" s="8">
        <v>689.23303396966503</v>
      </c>
      <c r="Q194" s="8">
        <v>-97.442996533113714</v>
      </c>
      <c r="R194" s="8">
        <v>356.68433050186792</v>
      </c>
      <c r="S194" s="8"/>
      <c r="T194" s="8"/>
      <c r="U194" s="28">
        <v>1885.0573978390066</v>
      </c>
      <c r="V194" s="8">
        <v>186.8070589060035</v>
      </c>
      <c r="W194" s="8">
        <v>-28.641569569463737</v>
      </c>
      <c r="X194" s="8">
        <v>78.742657602502902</v>
      </c>
      <c r="Y194" s="8">
        <v>349.60507073771049</v>
      </c>
      <c r="Z194" s="8">
        <v>948.66652762042111</v>
      </c>
      <c r="AA194" s="28">
        <v>1535.1797452971741</v>
      </c>
      <c r="AB194" s="8">
        <v>720.94621037931222</v>
      </c>
      <c r="AC194" s="8">
        <v>-101.92656999322634</v>
      </c>
      <c r="AD194" s="8">
        <v>373.09618619980665</v>
      </c>
      <c r="AE194" s="8"/>
      <c r="AF194" s="8"/>
      <c r="AG194" s="28"/>
      <c r="AH194" s="8">
        <v>410.85449974148679</v>
      </c>
      <c r="AI194" s="8">
        <v>35.752285386946056</v>
      </c>
      <c r="AJ194" s="8">
        <v>91.051493532823486</v>
      </c>
      <c r="AK194" s="8">
        <v>0</v>
      </c>
      <c r="AL194" s="8">
        <v>7796.2537693978629</v>
      </c>
      <c r="AM194" s="28">
        <v>8333.9120480591191</v>
      </c>
      <c r="AN194" s="8">
        <v>2117.0007197805867</v>
      </c>
      <c r="AO194" s="8">
        <v>127.09629915640051</v>
      </c>
      <c r="AP194" s="8">
        <v>410.84241102036168</v>
      </c>
      <c r="AQ194" s="8"/>
      <c r="AR194" s="8"/>
      <c r="AS194" s="28">
        <v>10451.193199355212</v>
      </c>
      <c r="AT194" s="8">
        <v>1259.2076893176597</v>
      </c>
      <c r="AU194" s="8">
        <v>1674.4409211442369</v>
      </c>
      <c r="AV194" s="8">
        <v>183.79455160118818</v>
      </c>
      <c r="AW194" s="8"/>
      <c r="AX194" s="8">
        <v>1709.6187175388475</v>
      </c>
      <c r="AY194" s="8">
        <v>2143.9577729157277</v>
      </c>
    </row>
    <row r="195" spans="2:51" x14ac:dyDescent="0.25">
      <c r="B195" s="19">
        <v>43109</v>
      </c>
      <c r="C195">
        <v>2</v>
      </c>
      <c r="D195">
        <v>0</v>
      </c>
      <c r="E195">
        <v>1</v>
      </c>
      <c r="F195">
        <v>0</v>
      </c>
      <c r="G195">
        <v>3</v>
      </c>
      <c r="I195" s="3">
        <f t="shared" si="2"/>
        <v>43109</v>
      </c>
      <c r="J195" s="8">
        <v>176.7292199261224</v>
      </c>
      <c r="K195" s="8">
        <v>6.1410971022495744</v>
      </c>
      <c r="L195" s="8">
        <v>72.146142520391763</v>
      </c>
      <c r="M195" s="8">
        <v>83.256633768843017</v>
      </c>
      <c r="N195" s="8">
        <v>689.46217409395911</v>
      </c>
      <c r="O195" s="28">
        <v>1027.7352674115659</v>
      </c>
      <c r="P195" s="8">
        <v>703.94752067624734</v>
      </c>
      <c r="Q195" s="8">
        <v>22.987407511127945</v>
      </c>
      <c r="R195" s="8">
        <v>345.29921674598251</v>
      </c>
      <c r="S195" s="8"/>
      <c r="T195" s="8"/>
      <c r="U195" s="28">
        <v>1844.9529527961599</v>
      </c>
      <c r="V195" s="8">
        <v>184.86093249941018</v>
      </c>
      <c r="W195" s="8">
        <v>6.4236629198377457</v>
      </c>
      <c r="X195" s="8">
        <v>75.465750305072376</v>
      </c>
      <c r="Y195" s="8">
        <v>115.4085858340466</v>
      </c>
      <c r="Z195" s="8">
        <v>955.71789173187028</v>
      </c>
      <c r="AA195" s="28">
        <v>1337.8768232902371</v>
      </c>
      <c r="AB195" s="8">
        <v>736.33774402024676</v>
      </c>
      <c r="AC195" s="8">
        <v>24.045110310719725</v>
      </c>
      <c r="AD195" s="8">
        <v>361.18721751650332</v>
      </c>
      <c r="AE195" s="8"/>
      <c r="AF195" s="8"/>
      <c r="AG195" s="28"/>
      <c r="AH195" s="8">
        <v>507.79748205975824</v>
      </c>
      <c r="AI195" s="8">
        <v>42.158532689316722</v>
      </c>
      <c r="AJ195" s="8">
        <v>96.09078022917636</v>
      </c>
      <c r="AK195" s="8">
        <v>0</v>
      </c>
      <c r="AL195" s="8">
        <v>8343.255494393341</v>
      </c>
      <c r="AM195" s="28">
        <v>8989.3022893715915</v>
      </c>
      <c r="AN195" s="8">
        <v>2207.9793176597104</v>
      </c>
      <c r="AO195" s="8">
        <v>137.52159032313122</v>
      </c>
      <c r="AP195" s="8">
        <v>413.22530973652255</v>
      </c>
      <c r="AQ195" s="8"/>
      <c r="AR195" s="8"/>
      <c r="AS195" s="28">
        <v>11101.981712112705</v>
      </c>
      <c r="AT195" s="8">
        <v>1384.709155661036</v>
      </c>
      <c r="AU195" s="8">
        <v>1806.129223305928</v>
      </c>
      <c r="AV195" s="8">
        <v>198.95951101418331</v>
      </c>
      <c r="AW195" s="8"/>
      <c r="AX195" s="8">
        <v>1875.6179226773822</v>
      </c>
      <c r="AY195" s="8">
        <v>2316.4284842323159</v>
      </c>
    </row>
    <row r="196" spans="2:51" x14ac:dyDescent="0.25">
      <c r="B196" s="19">
        <v>43110</v>
      </c>
      <c r="C196">
        <v>2</v>
      </c>
      <c r="D196">
        <v>0</v>
      </c>
      <c r="E196">
        <v>1</v>
      </c>
      <c r="F196">
        <v>0</v>
      </c>
      <c r="G196">
        <v>3</v>
      </c>
      <c r="I196" s="3">
        <f t="shared" ref="I196:I259" si="3">B196</f>
        <v>43110</v>
      </c>
      <c r="J196" s="8">
        <v>244.29604177853238</v>
      </c>
      <c r="K196" s="8">
        <v>0</v>
      </c>
      <c r="L196" s="8">
        <v>101.45344819015331</v>
      </c>
      <c r="M196" s="8">
        <v>0</v>
      </c>
      <c r="N196" s="8">
        <v>869.66924082119374</v>
      </c>
      <c r="O196" s="28">
        <v>1215.4187307898794</v>
      </c>
      <c r="P196" s="8">
        <v>879.75429140795916</v>
      </c>
      <c r="Q196" s="8">
        <v>0</v>
      </c>
      <c r="R196" s="8">
        <v>420.44410721297533</v>
      </c>
      <c r="S196" s="8"/>
      <c r="T196" s="8"/>
      <c r="U196" s="28">
        <v>2169.8676394421282</v>
      </c>
      <c r="V196" s="8">
        <v>255.53665719778999</v>
      </c>
      <c r="W196" s="8">
        <v>0</v>
      </c>
      <c r="X196" s="8">
        <v>106.12155163448556</v>
      </c>
      <c r="Y196" s="8">
        <v>0</v>
      </c>
      <c r="Z196" s="8">
        <v>1205.5171183740938</v>
      </c>
      <c r="AA196" s="28">
        <v>1567.1753272063693</v>
      </c>
      <c r="AB196" s="8">
        <v>920.23378334390816</v>
      </c>
      <c r="AC196" s="8">
        <v>0</v>
      </c>
      <c r="AD196" s="8">
        <v>439.78969496817354</v>
      </c>
      <c r="AE196" s="8"/>
      <c r="AF196" s="8"/>
      <c r="AG196" s="28"/>
      <c r="AH196" s="8">
        <v>450.47211108589795</v>
      </c>
      <c r="AI196" s="8">
        <v>20.046744189928329</v>
      </c>
      <c r="AJ196" s="8">
        <v>94.005873115405521</v>
      </c>
      <c r="AK196" s="8">
        <v>0</v>
      </c>
      <c r="AL196" s="8">
        <v>7626.7138036862698</v>
      </c>
      <c r="AM196" s="28">
        <v>8191.238532077502</v>
      </c>
      <c r="AN196" s="8">
        <v>2084.0746553384192</v>
      </c>
      <c r="AO196" s="8">
        <v>61.893258027731441</v>
      </c>
      <c r="AP196" s="8">
        <v>417.94541032475991</v>
      </c>
      <c r="AQ196" s="8"/>
      <c r="AR196" s="8"/>
      <c r="AS196" s="28">
        <v>10190.62712737718</v>
      </c>
      <c r="AT196" s="8">
        <v>1243.0114886937965</v>
      </c>
      <c r="AU196" s="8">
        <v>1636.2709383378071</v>
      </c>
      <c r="AV196" s="8">
        <v>188.90059757618101</v>
      </c>
      <c r="AW196" s="8"/>
      <c r="AX196" s="8">
        <v>1685.265415589625</v>
      </c>
      <c r="AY196" s="8">
        <v>2096.6196251865808</v>
      </c>
    </row>
    <row r="197" spans="2:51" x14ac:dyDescent="0.25">
      <c r="B197" s="19">
        <v>43111</v>
      </c>
      <c r="C197">
        <v>2</v>
      </c>
      <c r="D197">
        <v>0</v>
      </c>
      <c r="E197">
        <v>1</v>
      </c>
      <c r="F197">
        <v>0</v>
      </c>
      <c r="G197">
        <v>3</v>
      </c>
      <c r="I197" s="3">
        <f t="shared" si="3"/>
        <v>43111</v>
      </c>
      <c r="J197" s="8">
        <v>218.40981129152135</v>
      </c>
      <c r="K197" s="8">
        <v>0</v>
      </c>
      <c r="L197" s="8">
        <v>95.335911506376306</v>
      </c>
      <c r="M197" s="8">
        <v>0</v>
      </c>
      <c r="N197" s="8">
        <v>870.99455362474134</v>
      </c>
      <c r="O197" s="28">
        <v>1184.740276422639</v>
      </c>
      <c r="P197" s="8">
        <v>872.71962743282836</v>
      </c>
      <c r="Q197" s="8">
        <v>0</v>
      </c>
      <c r="R197" s="8">
        <v>412.72224380288839</v>
      </c>
      <c r="S197" s="8"/>
      <c r="T197" s="8"/>
      <c r="U197" s="28">
        <v>2156.4364248604579</v>
      </c>
      <c r="V197" s="8">
        <v>228.45934248591655</v>
      </c>
      <c r="W197" s="8">
        <v>0</v>
      </c>
      <c r="X197" s="8">
        <v>99.722533201454965</v>
      </c>
      <c r="Y197" s="8">
        <v>0</v>
      </c>
      <c r="Z197" s="8">
        <v>1207.3542389676295</v>
      </c>
      <c r="AA197" s="28">
        <v>1535.536114655001</v>
      </c>
      <c r="AB197" s="8">
        <v>912.87543851102646</v>
      </c>
      <c r="AC197" s="8">
        <v>0</v>
      </c>
      <c r="AD197" s="8">
        <v>431.71253109443245</v>
      </c>
      <c r="AE197" s="8"/>
      <c r="AF197" s="8"/>
      <c r="AG197" s="28"/>
      <c r="AH197" s="8">
        <v>430.49065306977224</v>
      </c>
      <c r="AI197" s="8">
        <v>40.499025122979162</v>
      </c>
      <c r="AJ197" s="8">
        <v>99.27768341398631</v>
      </c>
      <c r="AK197" s="8">
        <v>0</v>
      </c>
      <c r="AL197" s="8">
        <v>7167.2863444230024</v>
      </c>
      <c r="AM197" s="28">
        <v>7737.5537060297402</v>
      </c>
      <c r="AN197" s="8">
        <v>2029.5817760085113</v>
      </c>
      <c r="AO197" s="8">
        <v>145.46565705933244</v>
      </c>
      <c r="AP197" s="8">
        <v>371.88036324305421</v>
      </c>
      <c r="AQ197" s="8"/>
      <c r="AR197" s="8"/>
      <c r="AS197" s="28">
        <v>9714.2141407339004</v>
      </c>
      <c r="AT197" s="8">
        <v>1159.4904122584189</v>
      </c>
      <c r="AU197" s="8">
        <v>1542.8370969083071</v>
      </c>
      <c r="AV197" s="8">
        <v>163.55179055255294</v>
      </c>
      <c r="AW197" s="8"/>
      <c r="AX197" s="8">
        <v>1569.6401448051931</v>
      </c>
      <c r="AY197" s="8">
        <v>1970.6254805892791</v>
      </c>
    </row>
    <row r="198" spans="2:51" x14ac:dyDescent="0.25">
      <c r="B198" s="19">
        <v>43112</v>
      </c>
      <c r="C198">
        <v>1</v>
      </c>
      <c r="D198">
        <v>0</v>
      </c>
      <c r="E198">
        <v>1</v>
      </c>
      <c r="F198">
        <v>0</v>
      </c>
      <c r="G198">
        <v>2</v>
      </c>
      <c r="I198" s="3">
        <f t="shared" si="3"/>
        <v>43112</v>
      </c>
      <c r="J198" s="8">
        <v>121.61550155038198</v>
      </c>
      <c r="K198" s="8">
        <v>0</v>
      </c>
      <c r="L198" s="8">
        <v>75.847043261663615</v>
      </c>
      <c r="M198" s="8">
        <v>0</v>
      </c>
      <c r="N198" s="8">
        <v>636.50700664617023</v>
      </c>
      <c r="O198" s="28">
        <v>833.96955145821585</v>
      </c>
      <c r="P198" s="8">
        <v>545.61065968852643</v>
      </c>
      <c r="Q198" s="8">
        <v>0</v>
      </c>
      <c r="R198" s="8">
        <v>359.14697142564529</v>
      </c>
      <c r="S198" s="8"/>
      <c r="T198" s="8"/>
      <c r="U198" s="28">
        <v>1541.2646377603419</v>
      </c>
      <c r="V198" s="8">
        <v>127.21130683644259</v>
      </c>
      <c r="W198" s="8">
        <v>0</v>
      </c>
      <c r="X198" s="8">
        <v>79.336937890267819</v>
      </c>
      <c r="Y198" s="8">
        <v>0</v>
      </c>
      <c r="Z198" s="8">
        <v>882.31255799326902</v>
      </c>
      <c r="AA198" s="28">
        <v>1088.8608027199793</v>
      </c>
      <c r="AB198" s="8">
        <v>570.7154446435203</v>
      </c>
      <c r="AC198" s="8">
        <v>0</v>
      </c>
      <c r="AD198" s="8">
        <v>375.67213882253083</v>
      </c>
      <c r="AE198" s="8"/>
      <c r="AF198" s="8"/>
      <c r="AG198" s="28"/>
      <c r="AH198" s="8">
        <v>579.82577493091787</v>
      </c>
      <c r="AI198" s="8">
        <v>63.535020790252794</v>
      </c>
      <c r="AJ198" s="8">
        <v>99.555287069362521</v>
      </c>
      <c r="AK198" s="8">
        <v>0</v>
      </c>
      <c r="AL198" s="8">
        <v>8155.4311763825135</v>
      </c>
      <c r="AM198" s="28">
        <v>8898.347259173046</v>
      </c>
      <c r="AN198" s="8">
        <v>2284.8038808037236</v>
      </c>
      <c r="AO198" s="8">
        <v>200.73875443066129</v>
      </c>
      <c r="AP198" s="8">
        <v>374.11458297002349</v>
      </c>
      <c r="AQ198" s="8"/>
      <c r="AR198" s="8"/>
      <c r="AS198" s="28">
        <v>11015.088394586921</v>
      </c>
      <c r="AT198" s="8">
        <v>1372.7930836289645</v>
      </c>
      <c r="AU198" s="8">
        <v>1794.1127153948673</v>
      </c>
      <c r="AV198" s="8">
        <v>195.28853408925775</v>
      </c>
      <c r="AW198" s="8"/>
      <c r="AX198" s="8">
        <v>1852.635899359828</v>
      </c>
      <c r="AY198" s="8">
        <v>2293.3414037529969</v>
      </c>
    </row>
    <row r="199" spans="2:51" x14ac:dyDescent="0.25">
      <c r="B199" s="19">
        <v>43113</v>
      </c>
      <c r="C199">
        <v>1</v>
      </c>
      <c r="D199">
        <v>0</v>
      </c>
      <c r="E199">
        <v>1</v>
      </c>
      <c r="F199">
        <v>0</v>
      </c>
      <c r="G199">
        <v>2</v>
      </c>
      <c r="I199" s="3">
        <f t="shared" si="3"/>
        <v>43113</v>
      </c>
      <c r="J199" s="8">
        <v>37.027807840537044</v>
      </c>
      <c r="K199" s="8">
        <v>0</v>
      </c>
      <c r="L199" s="8">
        <v>36.100336445998998</v>
      </c>
      <c r="M199" s="8">
        <v>0</v>
      </c>
      <c r="N199" s="8">
        <v>324.60107077067545</v>
      </c>
      <c r="O199" s="28">
        <v>397.72921505721149</v>
      </c>
      <c r="P199" s="8">
        <v>249.96153364997369</v>
      </c>
      <c r="Q199" s="8">
        <v>0</v>
      </c>
      <c r="R199" s="8">
        <v>193.19072880432171</v>
      </c>
      <c r="S199" s="8"/>
      <c r="T199" s="8"/>
      <c r="U199" s="28">
        <v>767.7533332249709</v>
      </c>
      <c r="V199" s="8">
        <v>38.731541330132323</v>
      </c>
      <c r="W199" s="8">
        <v>0</v>
      </c>
      <c r="X199" s="8">
        <v>37.761394871428386</v>
      </c>
      <c r="Y199" s="8">
        <v>0</v>
      </c>
      <c r="Z199" s="8">
        <v>449.95514281626134</v>
      </c>
      <c r="AA199" s="28">
        <v>526.44807901782201</v>
      </c>
      <c r="AB199" s="8">
        <v>261.46283121055529</v>
      </c>
      <c r="AC199" s="8">
        <v>0</v>
      </c>
      <c r="AD199" s="8">
        <v>202.07987276771084</v>
      </c>
      <c r="AE199" s="8"/>
      <c r="AF199" s="8"/>
      <c r="AG199" s="28"/>
      <c r="AH199" s="8">
        <v>287.37626180863145</v>
      </c>
      <c r="AI199" s="8">
        <v>23.922327931603775</v>
      </c>
      <c r="AJ199" s="8">
        <v>54.782828240214315</v>
      </c>
      <c r="AK199" s="8">
        <v>0</v>
      </c>
      <c r="AL199" s="8">
        <v>4979.2120038334397</v>
      </c>
      <c r="AM199" s="28">
        <v>5345.2934218138889</v>
      </c>
      <c r="AN199" s="8">
        <v>1582.3017916174531</v>
      </c>
      <c r="AO199" s="8">
        <v>51.641155741198894</v>
      </c>
      <c r="AP199" s="8">
        <v>272.93432227763725</v>
      </c>
      <c r="AQ199" s="8"/>
      <c r="AR199" s="8"/>
      <c r="AS199" s="28">
        <v>6886.0892734697291</v>
      </c>
      <c r="AT199" s="8">
        <v>833.73715259760752</v>
      </c>
      <c r="AU199" s="8">
        <v>1145.2806516469291</v>
      </c>
      <c r="AV199" s="8">
        <v>142.48596049250966</v>
      </c>
      <c r="AW199" s="8"/>
      <c r="AX199" s="8">
        <v>1130.5295587136375</v>
      </c>
      <c r="AY199" s="8">
        <v>1456.4078813388476</v>
      </c>
    </row>
    <row r="200" spans="2:51" x14ac:dyDescent="0.25">
      <c r="B200" s="19">
        <v>43114</v>
      </c>
      <c r="C200">
        <v>1</v>
      </c>
      <c r="D200">
        <v>0</v>
      </c>
      <c r="E200">
        <v>1</v>
      </c>
      <c r="F200">
        <v>0</v>
      </c>
      <c r="G200">
        <v>2</v>
      </c>
      <c r="I200" s="3">
        <f t="shared" si="3"/>
        <v>43114</v>
      </c>
      <c r="J200" s="8">
        <v>83.636903018255609</v>
      </c>
      <c r="K200" s="8">
        <v>0</v>
      </c>
      <c r="L200" s="8">
        <v>71.277661470079153</v>
      </c>
      <c r="M200" s="8">
        <v>0</v>
      </c>
      <c r="N200" s="8">
        <v>441.12697825361971</v>
      </c>
      <c r="O200" s="28">
        <v>596.04154274195446</v>
      </c>
      <c r="P200" s="8">
        <v>362.29638344131598</v>
      </c>
      <c r="Q200" s="8">
        <v>0</v>
      </c>
      <c r="R200" s="8">
        <v>327.11506708031408</v>
      </c>
      <c r="S200" s="8"/>
      <c r="T200" s="8"/>
      <c r="U200" s="28">
        <v>1130.5384287752497</v>
      </c>
      <c r="V200" s="8">
        <v>87.485226776764307</v>
      </c>
      <c r="W200" s="8">
        <v>0</v>
      </c>
      <c r="X200" s="8">
        <v>74.557308470236222</v>
      </c>
      <c r="Y200" s="8">
        <v>0</v>
      </c>
      <c r="Z200" s="8">
        <v>611.48089261985501</v>
      </c>
      <c r="AA200" s="28">
        <v>773.52342786685551</v>
      </c>
      <c r="AB200" s="8">
        <v>378.96646243401455</v>
      </c>
      <c r="AC200" s="8">
        <v>0</v>
      </c>
      <c r="AD200" s="8">
        <v>342.16637384781325</v>
      </c>
      <c r="AE200" s="8"/>
      <c r="AF200" s="8"/>
      <c r="AG200" s="28"/>
      <c r="AH200" s="8">
        <v>69.262569066708252</v>
      </c>
      <c r="AI200" s="8">
        <v>8.9248248457793871</v>
      </c>
      <c r="AJ200" s="8">
        <v>75.585083268707535</v>
      </c>
      <c r="AK200" s="8">
        <v>0</v>
      </c>
      <c r="AL200" s="8">
        <v>4328.2211121431937</v>
      </c>
      <c r="AM200" s="28">
        <v>4481.9935893243892</v>
      </c>
      <c r="AN200" s="8">
        <v>425.70547203614092</v>
      </c>
      <c r="AO200" s="8">
        <v>44.948577653645536</v>
      </c>
      <c r="AP200" s="8">
        <v>344.35870921174364</v>
      </c>
      <c r="AQ200" s="8"/>
      <c r="AR200" s="8"/>
      <c r="AS200" s="28">
        <v>5143.2338710447239</v>
      </c>
      <c r="AT200" s="8">
        <v>674.90637129513937</v>
      </c>
      <c r="AU200" s="8">
        <v>805.40181124206697</v>
      </c>
      <c r="AV200" s="8">
        <v>62.272279604677117</v>
      </c>
      <c r="AW200" s="8"/>
      <c r="AX200" s="8">
        <v>925.21793664423342</v>
      </c>
      <c r="AY200" s="8">
        <v>1061.7177679997621</v>
      </c>
    </row>
    <row r="201" spans="2:51" x14ac:dyDescent="0.25">
      <c r="B201" s="19">
        <v>43115</v>
      </c>
      <c r="C201">
        <v>1</v>
      </c>
      <c r="D201">
        <v>0</v>
      </c>
      <c r="E201">
        <v>1</v>
      </c>
      <c r="F201">
        <v>0</v>
      </c>
      <c r="G201">
        <v>2</v>
      </c>
      <c r="I201" s="3">
        <f t="shared" si="3"/>
        <v>43115</v>
      </c>
      <c r="J201" s="8">
        <v>83.559287225556275</v>
      </c>
      <c r="K201" s="8">
        <v>0</v>
      </c>
      <c r="L201" s="8">
        <v>75.472164238215598</v>
      </c>
      <c r="M201" s="8">
        <v>0</v>
      </c>
      <c r="N201" s="8">
        <v>500.47057271247513</v>
      </c>
      <c r="O201" s="28">
        <v>659.50202417624701</v>
      </c>
      <c r="P201" s="8">
        <v>388.56668355092398</v>
      </c>
      <c r="Q201" s="8">
        <v>0</v>
      </c>
      <c r="R201" s="8">
        <v>369.35891034634324</v>
      </c>
      <c r="S201" s="8"/>
      <c r="T201" s="8"/>
      <c r="U201" s="28">
        <v>1258.3961666097423</v>
      </c>
      <c r="V201" s="8">
        <v>87.404039705259834</v>
      </c>
      <c r="W201" s="8">
        <v>0</v>
      </c>
      <c r="X201" s="8">
        <v>78.944809831998555</v>
      </c>
      <c r="Y201" s="8">
        <v>0</v>
      </c>
      <c r="Z201" s="8">
        <v>693.74172884127665</v>
      </c>
      <c r="AA201" s="28">
        <v>860.09057837853504</v>
      </c>
      <c r="AB201" s="8">
        <v>406.44551868363533</v>
      </c>
      <c r="AC201" s="8">
        <v>0</v>
      </c>
      <c r="AD201" s="8">
        <v>386.35395223344511</v>
      </c>
      <c r="AE201" s="8"/>
      <c r="AF201" s="8"/>
      <c r="AG201" s="28"/>
      <c r="AH201" s="8">
        <v>0</v>
      </c>
      <c r="AI201" s="8">
        <v>0</v>
      </c>
      <c r="AJ201" s="8">
        <v>105.412107403631</v>
      </c>
      <c r="AK201" s="8">
        <v>0</v>
      </c>
      <c r="AL201" s="8">
        <v>7301.2201398630968</v>
      </c>
      <c r="AM201" s="28">
        <v>7406.632247266728</v>
      </c>
      <c r="AN201" s="8">
        <v>0</v>
      </c>
      <c r="AO201" s="8">
        <v>0</v>
      </c>
      <c r="AP201" s="8">
        <v>444.46412590210048</v>
      </c>
      <c r="AQ201" s="8"/>
      <c r="AR201" s="8"/>
      <c r="AS201" s="28">
        <v>7745.6842657651978</v>
      </c>
      <c r="AT201" s="8">
        <v>1112.9331527254808</v>
      </c>
      <c r="AU201" s="8">
        <v>1180.1366234834391</v>
      </c>
      <c r="AV201" s="8">
        <v>33.500013402099995</v>
      </c>
      <c r="AW201" s="8"/>
      <c r="AX201" s="8">
        <v>1535.6170638258102</v>
      </c>
      <c r="AY201" s="8">
        <v>1605.9127188210982</v>
      </c>
    </row>
    <row r="202" spans="2:51" x14ac:dyDescent="0.25">
      <c r="B202" s="19">
        <v>43116</v>
      </c>
      <c r="C202">
        <v>1</v>
      </c>
      <c r="D202">
        <v>0</v>
      </c>
      <c r="E202">
        <v>1</v>
      </c>
      <c r="F202">
        <v>0</v>
      </c>
      <c r="G202">
        <v>2</v>
      </c>
      <c r="I202" s="3">
        <f t="shared" si="3"/>
        <v>43116</v>
      </c>
      <c r="J202" s="8">
        <v>89.491109511506139</v>
      </c>
      <c r="K202" s="8">
        <v>0</v>
      </c>
      <c r="L202" s="8">
        <v>80.536173565341997</v>
      </c>
      <c r="M202" s="8">
        <v>0</v>
      </c>
      <c r="N202" s="8">
        <v>534.72757737298332</v>
      </c>
      <c r="O202" s="28">
        <v>704.75486044983143</v>
      </c>
      <c r="P202" s="8">
        <v>410.16454487957344</v>
      </c>
      <c r="Q202" s="8">
        <v>0</v>
      </c>
      <c r="R202" s="8">
        <v>394.93581150272831</v>
      </c>
      <c r="S202" s="8"/>
      <c r="T202" s="8"/>
      <c r="U202" s="28">
        <v>1339.8279337552849</v>
      </c>
      <c r="V202" s="8">
        <v>93.608798599458908</v>
      </c>
      <c r="W202" s="8">
        <v>0</v>
      </c>
      <c r="X202" s="8">
        <v>84.241825723256497</v>
      </c>
      <c r="Y202" s="8">
        <v>0</v>
      </c>
      <c r="Z202" s="8">
        <v>741.22806456986734</v>
      </c>
      <c r="AA202" s="28">
        <v>919.0786888925827</v>
      </c>
      <c r="AB202" s="8">
        <v>429.0371466378362</v>
      </c>
      <c r="AC202" s="8">
        <v>0</v>
      </c>
      <c r="AD202" s="8">
        <v>413.10770467003204</v>
      </c>
      <c r="AE202" s="8"/>
      <c r="AF202" s="8"/>
      <c r="AG202" s="28"/>
      <c r="AH202" s="8">
        <v>0</v>
      </c>
      <c r="AI202" s="8">
        <v>0</v>
      </c>
      <c r="AJ202" s="8">
        <v>109.69911439615417</v>
      </c>
      <c r="AK202" s="8">
        <v>0</v>
      </c>
      <c r="AL202" s="8">
        <v>8359.8191603701616</v>
      </c>
      <c r="AM202" s="28">
        <v>8469.5182747663166</v>
      </c>
      <c r="AN202" s="8">
        <v>0</v>
      </c>
      <c r="AO202" s="8">
        <v>0</v>
      </c>
      <c r="AP202" s="8">
        <v>473.67819317834045</v>
      </c>
      <c r="AQ202" s="8"/>
      <c r="AR202" s="8"/>
      <c r="AS202" s="28">
        <v>8833.4973535485024</v>
      </c>
      <c r="AT202" s="8">
        <v>1291.0762924184037</v>
      </c>
      <c r="AU202" s="8">
        <v>1364.2957755529942</v>
      </c>
      <c r="AV202" s="8">
        <v>34.467064374635171</v>
      </c>
      <c r="AW202" s="8"/>
      <c r="AX202" s="8">
        <v>1782.1560353763282</v>
      </c>
      <c r="AY202" s="8">
        <v>1858.7445131336758</v>
      </c>
    </row>
    <row r="203" spans="2:51" x14ac:dyDescent="0.25">
      <c r="B203" s="19">
        <v>43117</v>
      </c>
      <c r="C203">
        <v>1</v>
      </c>
      <c r="D203">
        <v>0</v>
      </c>
      <c r="E203">
        <v>1</v>
      </c>
      <c r="F203">
        <v>0</v>
      </c>
      <c r="G203">
        <v>2</v>
      </c>
      <c r="I203" s="3">
        <f t="shared" si="3"/>
        <v>43117</v>
      </c>
      <c r="J203" s="8">
        <v>90.622295565730084</v>
      </c>
      <c r="K203" s="8">
        <v>0</v>
      </c>
      <c r="L203" s="8">
        <v>86.654598783686524</v>
      </c>
      <c r="M203" s="8">
        <v>0</v>
      </c>
      <c r="N203" s="8">
        <v>563.36547206574176</v>
      </c>
      <c r="O203" s="28">
        <v>740.64236641515834</v>
      </c>
      <c r="P203" s="8">
        <v>412.54359222379952</v>
      </c>
      <c r="Q203" s="8">
        <v>0</v>
      </c>
      <c r="R203" s="8">
        <v>413.28448837240626</v>
      </c>
      <c r="S203" s="8"/>
      <c r="T203" s="8"/>
      <c r="U203" s="28">
        <v>1389.1935526619477</v>
      </c>
      <c r="V203" s="8">
        <v>94.792033091760572</v>
      </c>
      <c r="W203" s="8">
        <v>0</v>
      </c>
      <c r="X203" s="8">
        <v>90.641773574346971</v>
      </c>
      <c r="Y203" s="8">
        <v>0</v>
      </c>
      <c r="Z203" s="8">
        <v>780.9253088390974</v>
      </c>
      <c r="AA203" s="28">
        <v>966.35911550520495</v>
      </c>
      <c r="AB203" s="8">
        <v>431.52565935066144</v>
      </c>
      <c r="AC203" s="8">
        <v>0</v>
      </c>
      <c r="AD203" s="8">
        <v>432.3006458128545</v>
      </c>
      <c r="AE203" s="8"/>
      <c r="AF203" s="8"/>
      <c r="AG203" s="28"/>
      <c r="AH203" s="8">
        <v>270.57237847861444</v>
      </c>
      <c r="AI203" s="8">
        <v>16.326806257105606</v>
      </c>
      <c r="AJ203" s="8">
        <v>101.4251406800651</v>
      </c>
      <c r="AK203" s="8">
        <v>0</v>
      </c>
      <c r="AL203" s="8">
        <v>7539.5649413153487</v>
      </c>
      <c r="AM203" s="28">
        <v>7927.8892667311338</v>
      </c>
      <c r="AN203" s="8">
        <v>1205.6862648690455</v>
      </c>
      <c r="AO203" s="8">
        <v>45.48985015313928</v>
      </c>
      <c r="AP203" s="8">
        <v>459.82577049451743</v>
      </c>
      <c r="AQ203" s="8"/>
      <c r="AR203" s="8"/>
      <c r="AS203" s="28">
        <v>9250.5668268320514</v>
      </c>
      <c r="AT203" s="8">
        <v>1220.6948023161988</v>
      </c>
      <c r="AU203" s="8">
        <v>1486.3526120643576</v>
      </c>
      <c r="AV203" s="8">
        <v>136.1783996621717</v>
      </c>
      <c r="AW203" s="8"/>
      <c r="AX203" s="8">
        <v>1665.5702560475438</v>
      </c>
      <c r="AY203" s="8">
        <v>1943.4515846491454</v>
      </c>
    </row>
    <row r="204" spans="2:51" x14ac:dyDescent="0.25">
      <c r="B204" s="19">
        <v>43118</v>
      </c>
      <c r="C204">
        <v>1</v>
      </c>
      <c r="D204">
        <v>0</v>
      </c>
      <c r="E204">
        <v>1</v>
      </c>
      <c r="F204">
        <v>0</v>
      </c>
      <c r="G204">
        <v>2</v>
      </c>
      <c r="I204" s="3">
        <f t="shared" si="3"/>
        <v>43118</v>
      </c>
      <c r="J204" s="8">
        <v>84.871448557084207</v>
      </c>
      <c r="K204" s="8">
        <v>0</v>
      </c>
      <c r="L204" s="8">
        <v>81.69453762491591</v>
      </c>
      <c r="M204" s="8">
        <v>0</v>
      </c>
      <c r="N204" s="8">
        <v>539.88673880611952</v>
      </c>
      <c r="O204" s="28">
        <v>706.4527249881196</v>
      </c>
      <c r="P204" s="8">
        <v>385.12182591435567</v>
      </c>
      <c r="Q204" s="8">
        <v>0</v>
      </c>
      <c r="R204" s="8">
        <v>388.56528898949824</v>
      </c>
      <c r="S204" s="8"/>
      <c r="T204" s="8"/>
      <c r="U204" s="28">
        <v>1313.5738537099733</v>
      </c>
      <c r="V204" s="8">
        <v>88.776576558177055</v>
      </c>
      <c r="W204" s="8">
        <v>0</v>
      </c>
      <c r="X204" s="8">
        <v>85.45348874262676</v>
      </c>
      <c r="Y204" s="8">
        <v>0</v>
      </c>
      <c r="Z204" s="8">
        <v>748.37958509303542</v>
      </c>
      <c r="AA204" s="28">
        <v>922.60965039383927</v>
      </c>
      <c r="AB204" s="8">
        <v>402.84215532759293</v>
      </c>
      <c r="AC204" s="8">
        <v>0</v>
      </c>
      <c r="AD204" s="8">
        <v>406.44405995527273</v>
      </c>
      <c r="AE204" s="8"/>
      <c r="AF204" s="8"/>
      <c r="AG204" s="28"/>
      <c r="AH204" s="8">
        <v>388.72912438627731</v>
      </c>
      <c r="AI204" s="8">
        <v>59.886248498257949</v>
      </c>
      <c r="AJ204" s="8">
        <v>103.69496564896495</v>
      </c>
      <c r="AK204" s="8">
        <v>0</v>
      </c>
      <c r="AL204" s="8">
        <v>6560.0244198583387</v>
      </c>
      <c r="AM204" s="28">
        <v>7112.3347583918385</v>
      </c>
      <c r="AN204" s="8">
        <v>1473.7195797073252</v>
      </c>
      <c r="AO204" s="8">
        <v>199.29400252583389</v>
      </c>
      <c r="AP204" s="8">
        <v>469.95037789155913</v>
      </c>
      <c r="AQ204" s="8"/>
      <c r="AR204" s="8"/>
      <c r="AS204" s="28">
        <v>8702.9883799830568</v>
      </c>
      <c r="AT204" s="8">
        <v>1099.8057931691303</v>
      </c>
      <c r="AU204" s="8">
        <v>1417.7350968909504</v>
      </c>
      <c r="AV204" s="8">
        <v>157.62968222993564</v>
      </c>
      <c r="AW204" s="8"/>
      <c r="AX204" s="8">
        <v>1486.9758279369814</v>
      </c>
      <c r="AY204" s="8">
        <v>1819.5337806030575</v>
      </c>
    </row>
    <row r="205" spans="2:51" x14ac:dyDescent="0.25">
      <c r="B205" s="19">
        <v>43119</v>
      </c>
      <c r="C205">
        <v>1</v>
      </c>
      <c r="D205">
        <v>0</v>
      </c>
      <c r="E205">
        <v>1</v>
      </c>
      <c r="F205">
        <v>0</v>
      </c>
      <c r="G205">
        <v>2</v>
      </c>
      <c r="I205" s="3">
        <f t="shared" si="3"/>
        <v>43119</v>
      </c>
      <c r="J205" s="8">
        <v>69.23443896222436</v>
      </c>
      <c r="K205" s="8">
        <v>0</v>
      </c>
      <c r="L205" s="8">
        <v>66.38056509271685</v>
      </c>
      <c r="M205" s="8">
        <v>0</v>
      </c>
      <c r="N205" s="8">
        <v>471.79309547632641</v>
      </c>
      <c r="O205" s="28">
        <v>607.40809953126768</v>
      </c>
      <c r="P205" s="8">
        <v>334.85253396410923</v>
      </c>
      <c r="Q205" s="8">
        <v>0</v>
      </c>
      <c r="R205" s="8">
        <v>352.4844918833648</v>
      </c>
      <c r="S205" s="8"/>
      <c r="T205" s="8"/>
      <c r="U205" s="28">
        <v>1159.1301213238005</v>
      </c>
      <c r="V205" s="8">
        <v>72.420072656805218</v>
      </c>
      <c r="W205" s="8">
        <v>0</v>
      </c>
      <c r="X205" s="8">
        <v>69.434885572443093</v>
      </c>
      <c r="Y205" s="8">
        <v>0</v>
      </c>
      <c r="Z205" s="8">
        <v>653.98961608710317</v>
      </c>
      <c r="AA205" s="28">
        <v>795.84457431635155</v>
      </c>
      <c r="AB205" s="8">
        <v>350.25985914650693</v>
      </c>
      <c r="AC205" s="8">
        <v>0</v>
      </c>
      <c r="AD205" s="8">
        <v>368.70310347309015</v>
      </c>
      <c r="AE205" s="8"/>
      <c r="AF205" s="8"/>
      <c r="AG205" s="28"/>
      <c r="AH205" s="8">
        <v>388.4590691309574</v>
      </c>
      <c r="AI205" s="8">
        <v>45.265353858045501</v>
      </c>
      <c r="AJ205" s="8">
        <v>81.452346128437057</v>
      </c>
      <c r="AK205" s="8">
        <v>0</v>
      </c>
      <c r="AL205" s="8">
        <v>7365.312194249921</v>
      </c>
      <c r="AM205" s="28">
        <v>7880.4889633673611</v>
      </c>
      <c r="AN205" s="8">
        <v>1395.1145588980662</v>
      </c>
      <c r="AO205" s="8">
        <v>130.98383163115449</v>
      </c>
      <c r="AP205" s="8">
        <v>414.08977838420157</v>
      </c>
      <c r="AQ205" s="8"/>
      <c r="AR205" s="8"/>
      <c r="AS205" s="28">
        <v>9305.5003631633426</v>
      </c>
      <c r="AT205" s="8">
        <v>1246.5863798170956</v>
      </c>
      <c r="AU205" s="8">
        <v>1539.0917417935284</v>
      </c>
      <c r="AV205" s="8">
        <v>142.82278833005932</v>
      </c>
      <c r="AW205" s="8"/>
      <c r="AX205" s="8">
        <v>1692.0197853246061</v>
      </c>
      <c r="AY205" s="8">
        <v>1997.9839829748012</v>
      </c>
    </row>
    <row r="206" spans="2:51" x14ac:dyDescent="0.25">
      <c r="B206" s="19">
        <v>43120</v>
      </c>
      <c r="C206">
        <v>1</v>
      </c>
      <c r="D206">
        <v>0</v>
      </c>
      <c r="E206">
        <v>1</v>
      </c>
      <c r="F206">
        <v>0</v>
      </c>
      <c r="G206">
        <v>2</v>
      </c>
      <c r="I206" s="3">
        <f t="shared" si="3"/>
        <v>43120</v>
      </c>
      <c r="J206" s="8">
        <v>55.83049992252122</v>
      </c>
      <c r="K206" s="8">
        <v>0</v>
      </c>
      <c r="L206" s="8">
        <v>56.358549075410899</v>
      </c>
      <c r="M206" s="8">
        <v>0</v>
      </c>
      <c r="N206" s="8">
        <v>417.14325614415708</v>
      </c>
      <c r="O206" s="28">
        <v>529.33230514208924</v>
      </c>
      <c r="P206" s="8">
        <v>280.91226617486313</v>
      </c>
      <c r="Q206" s="8">
        <v>0</v>
      </c>
      <c r="R206" s="8">
        <v>325.45373855050804</v>
      </c>
      <c r="S206" s="8"/>
      <c r="T206" s="8"/>
      <c r="U206" s="28">
        <v>1023.5092608695281</v>
      </c>
      <c r="V206" s="8">
        <v>58.399387955766059</v>
      </c>
      <c r="W206" s="8">
        <v>0</v>
      </c>
      <c r="X206" s="8">
        <v>58.951733848819373</v>
      </c>
      <c r="Y206" s="8">
        <v>0</v>
      </c>
      <c r="Z206" s="8">
        <v>578.23516400470567</v>
      </c>
      <c r="AA206" s="28">
        <v>695.5862858092911</v>
      </c>
      <c r="AB206" s="8">
        <v>293.83767719517891</v>
      </c>
      <c r="AC206" s="8">
        <v>0</v>
      </c>
      <c r="AD206" s="8">
        <v>340.42860382123689</v>
      </c>
      <c r="AE206" s="8"/>
      <c r="AF206" s="8"/>
      <c r="AG206" s="28"/>
      <c r="AH206" s="8">
        <v>243.45147129203733</v>
      </c>
      <c r="AI206" s="8">
        <v>29.47300657454068</v>
      </c>
      <c r="AJ206" s="8">
        <v>92.93955687619642</v>
      </c>
      <c r="AK206" s="8">
        <v>0</v>
      </c>
      <c r="AL206" s="8">
        <v>5626.6786975849136</v>
      </c>
      <c r="AM206" s="28">
        <v>5992.5427323276881</v>
      </c>
      <c r="AN206" s="8">
        <v>1063.4685262829464</v>
      </c>
      <c r="AO206" s="8">
        <v>89.306806551067254</v>
      </c>
      <c r="AP206" s="8">
        <v>428.57520346850993</v>
      </c>
      <c r="AQ206" s="8"/>
      <c r="AR206" s="8"/>
      <c r="AS206" s="28">
        <v>7208.0292338874369</v>
      </c>
      <c r="AT206" s="8">
        <v>918.32961909088954</v>
      </c>
      <c r="AU206" s="8">
        <v>1160.3666302100125</v>
      </c>
      <c r="AV206" s="8">
        <v>123.55381172182867</v>
      </c>
      <c r="AW206" s="8"/>
      <c r="AX206" s="8">
        <v>1248.1867257165341</v>
      </c>
      <c r="AY206" s="8">
        <v>1501.360409126414</v>
      </c>
    </row>
    <row r="207" spans="2:51" x14ac:dyDescent="0.25">
      <c r="B207" s="19">
        <v>43121</v>
      </c>
      <c r="C207">
        <v>1</v>
      </c>
      <c r="D207">
        <v>0</v>
      </c>
      <c r="E207">
        <v>1</v>
      </c>
      <c r="F207">
        <v>0</v>
      </c>
      <c r="G207">
        <v>2</v>
      </c>
      <c r="I207" s="3">
        <f t="shared" si="3"/>
        <v>43121</v>
      </c>
      <c r="J207" s="8">
        <v>58.817734709434767</v>
      </c>
      <c r="K207" s="8">
        <v>0</v>
      </c>
      <c r="L207" s="8">
        <v>57.546988748956672</v>
      </c>
      <c r="M207" s="8">
        <v>0</v>
      </c>
      <c r="N207" s="8">
        <v>439.82600375969946</v>
      </c>
      <c r="O207" s="28">
        <v>556.19072721809084</v>
      </c>
      <c r="P207" s="8">
        <v>307.0030285269865</v>
      </c>
      <c r="Q207" s="8">
        <v>0</v>
      </c>
      <c r="R207" s="8">
        <v>334.17008322873852</v>
      </c>
      <c r="S207" s="8"/>
      <c r="T207" s="8"/>
      <c r="U207" s="28">
        <v>1080.9991155154244</v>
      </c>
      <c r="V207" s="8">
        <v>61.524072196065198</v>
      </c>
      <c r="W207" s="8">
        <v>0</v>
      </c>
      <c r="X207" s="8">
        <v>60.194856329430159</v>
      </c>
      <c r="Y207" s="8">
        <v>0</v>
      </c>
      <c r="Z207" s="8">
        <v>609.67750927665679</v>
      </c>
      <c r="AA207" s="28">
        <v>731.39643780215215</v>
      </c>
      <c r="AB207" s="8">
        <v>321.12893474755344</v>
      </c>
      <c r="AC207" s="8">
        <v>0</v>
      </c>
      <c r="AD207" s="8">
        <v>349.54600730368048</v>
      </c>
      <c r="AE207" s="8"/>
      <c r="AF207" s="8"/>
      <c r="AG207" s="28"/>
      <c r="AH207" s="8">
        <v>366.51276748252036</v>
      </c>
      <c r="AI207" s="8">
        <v>-12.419566996699118</v>
      </c>
      <c r="AJ207" s="8">
        <v>113.52451685196326</v>
      </c>
      <c r="AK207" s="8">
        <v>0</v>
      </c>
      <c r="AL207" s="8">
        <v>7415.930273945939</v>
      </c>
      <c r="AM207" s="28">
        <v>7883.5479912837236</v>
      </c>
      <c r="AN207" s="8">
        <v>1407.8890357573016</v>
      </c>
      <c r="AO207" s="8">
        <v>-36.820973707854741</v>
      </c>
      <c r="AP207" s="8">
        <v>462.14148489046744</v>
      </c>
      <c r="AQ207" s="8"/>
      <c r="AR207" s="8"/>
      <c r="AS207" s="28">
        <v>9249.1398208858536</v>
      </c>
      <c r="AT207" s="8">
        <v>1216.3174477443058</v>
      </c>
      <c r="AU207" s="8">
        <v>1490.2420334510527</v>
      </c>
      <c r="AV207" s="8">
        <v>141.47461636293906</v>
      </c>
      <c r="AW207" s="8"/>
      <c r="AX207" s="8">
        <v>1654.1260395311506</v>
      </c>
      <c r="AY207" s="8">
        <v>1940.6545172182696</v>
      </c>
    </row>
    <row r="208" spans="2:51" x14ac:dyDescent="0.25">
      <c r="B208" s="19">
        <v>43122</v>
      </c>
      <c r="C208">
        <v>1</v>
      </c>
      <c r="D208">
        <v>0</v>
      </c>
      <c r="E208">
        <v>1</v>
      </c>
      <c r="F208">
        <v>0</v>
      </c>
      <c r="G208">
        <v>2</v>
      </c>
      <c r="I208" s="3">
        <f t="shared" si="3"/>
        <v>43122</v>
      </c>
      <c r="J208" s="8">
        <v>49.315007125710729</v>
      </c>
      <c r="K208" s="8">
        <v>0</v>
      </c>
      <c r="L208" s="8">
        <v>48.085674509836117</v>
      </c>
      <c r="M208" s="8">
        <v>0</v>
      </c>
      <c r="N208" s="8">
        <v>376.21953233960136</v>
      </c>
      <c r="O208" s="28">
        <v>473.6202139751482</v>
      </c>
      <c r="P208" s="8">
        <v>230.08592954111637</v>
      </c>
      <c r="Q208" s="8">
        <v>0</v>
      </c>
      <c r="R208" s="8">
        <v>281.37932077978729</v>
      </c>
      <c r="S208" s="8"/>
      <c r="T208" s="8"/>
      <c r="U208" s="28">
        <v>887.68478266050511</v>
      </c>
      <c r="V208" s="8">
        <v>51.584102545605411</v>
      </c>
      <c r="W208" s="8">
        <v>0</v>
      </c>
      <c r="X208" s="8">
        <v>50.298205545564777</v>
      </c>
      <c r="Y208" s="8">
        <v>0</v>
      </c>
      <c r="Z208" s="8">
        <v>521.50756312115459</v>
      </c>
      <c r="AA208" s="28">
        <v>623.38987121232481</v>
      </c>
      <c r="AB208" s="8">
        <v>240.67270544024765</v>
      </c>
      <c r="AC208" s="8">
        <v>0</v>
      </c>
      <c r="AD208" s="8">
        <v>294.32622204266102</v>
      </c>
      <c r="AE208" s="8"/>
      <c r="AF208" s="8"/>
      <c r="AG208" s="28"/>
      <c r="AH208" s="8">
        <v>364.76264407792604</v>
      </c>
      <c r="AI208" s="8">
        <v>-11.501736429610206</v>
      </c>
      <c r="AJ208" s="8">
        <v>117.76444097365673</v>
      </c>
      <c r="AK208" s="8">
        <v>0</v>
      </c>
      <c r="AL208" s="8">
        <v>7760.4337908520574</v>
      </c>
      <c r="AM208" s="28">
        <v>8231.4591394740291</v>
      </c>
      <c r="AN208" s="8">
        <v>1444.0110616287911</v>
      </c>
      <c r="AO208" s="8">
        <v>-36.28695613583875</v>
      </c>
      <c r="AP208" s="8">
        <v>437.35400466010964</v>
      </c>
      <c r="AQ208" s="8"/>
      <c r="AR208" s="8"/>
      <c r="AS208" s="28">
        <v>9605.5119010051203</v>
      </c>
      <c r="AT208" s="8">
        <v>1303.4433846375882</v>
      </c>
      <c r="AU208" s="8">
        <v>1586.5133237690866</v>
      </c>
      <c r="AV208" s="8">
        <v>145.55161027274414</v>
      </c>
      <c r="AW208" s="8"/>
      <c r="AX208" s="8">
        <v>1773.7971299652581</v>
      </c>
      <c r="AY208" s="8">
        <v>2069.8917595475932</v>
      </c>
    </row>
    <row r="209" spans="2:51" x14ac:dyDescent="0.25">
      <c r="B209" s="19">
        <v>43123</v>
      </c>
      <c r="C209">
        <v>1</v>
      </c>
      <c r="D209">
        <v>0</v>
      </c>
      <c r="E209">
        <v>1</v>
      </c>
      <c r="F209">
        <v>0</v>
      </c>
      <c r="G209">
        <v>2</v>
      </c>
      <c r="I209" s="3">
        <f t="shared" si="3"/>
        <v>43123</v>
      </c>
      <c r="J209" s="8">
        <v>64.871587022329877</v>
      </c>
      <c r="K209" s="8">
        <v>0</v>
      </c>
      <c r="L209" s="8">
        <v>58.609882318681883</v>
      </c>
      <c r="M209" s="8">
        <v>0</v>
      </c>
      <c r="N209" s="8">
        <v>416.81690606159037</v>
      </c>
      <c r="O209" s="28">
        <v>540.29837540260212</v>
      </c>
      <c r="P209" s="8">
        <v>274.10925872509011</v>
      </c>
      <c r="Q209" s="8">
        <v>0</v>
      </c>
      <c r="R209" s="8">
        <v>316.04870199554853</v>
      </c>
      <c r="S209" s="8"/>
      <c r="T209" s="8"/>
      <c r="U209" s="28">
        <v>1006.9748667822289</v>
      </c>
      <c r="V209" s="8">
        <v>67.856475995749989</v>
      </c>
      <c r="W209" s="8">
        <v>0</v>
      </c>
      <c r="X209" s="8">
        <v>61.306656045001624</v>
      </c>
      <c r="Y209" s="8">
        <v>0</v>
      </c>
      <c r="Z209" s="8">
        <v>577.78278441870862</v>
      </c>
      <c r="AA209" s="28">
        <v>706.94591645946025</v>
      </c>
      <c r="AB209" s="8">
        <v>286.72164793023234</v>
      </c>
      <c r="AC209" s="8">
        <v>0</v>
      </c>
      <c r="AD209" s="8">
        <v>330.59082018552789</v>
      </c>
      <c r="AE209" s="8"/>
      <c r="AF209" s="8"/>
      <c r="AG209" s="28"/>
      <c r="AH209" s="8">
        <v>324.467106494272</v>
      </c>
      <c r="AI209" s="8">
        <v>8.4784956987624209</v>
      </c>
      <c r="AJ209" s="8">
        <v>79.423788623116394</v>
      </c>
      <c r="AK209" s="8">
        <v>0</v>
      </c>
      <c r="AL209" s="8">
        <v>7079.5630064378529</v>
      </c>
      <c r="AM209" s="28">
        <v>7491.9323972540042</v>
      </c>
      <c r="AN209" s="8">
        <v>1317.727696590907</v>
      </c>
      <c r="AO209" s="8">
        <v>22.211103455078359</v>
      </c>
      <c r="AP209" s="8">
        <v>305.33288793673648</v>
      </c>
      <c r="AQ209" s="8"/>
      <c r="AR209" s="8"/>
      <c r="AS209" s="28">
        <v>8724.834694420575</v>
      </c>
      <c r="AT209" s="8">
        <v>1213.4065846730359</v>
      </c>
      <c r="AU209" s="8">
        <v>1473.3738321690983</v>
      </c>
      <c r="AV209" s="8">
        <v>119.92209648055919</v>
      </c>
      <c r="AW209" s="8"/>
      <c r="AX209" s="8">
        <v>1652.4206095383431</v>
      </c>
      <c r="AY209" s="8">
        <v>1924.3495402014019</v>
      </c>
    </row>
    <row r="210" spans="2:51" x14ac:dyDescent="0.25">
      <c r="B210" s="19">
        <v>43124</v>
      </c>
      <c r="C210">
        <v>1</v>
      </c>
      <c r="D210">
        <v>0</v>
      </c>
      <c r="E210">
        <v>1</v>
      </c>
      <c r="F210">
        <v>0</v>
      </c>
      <c r="G210">
        <v>2</v>
      </c>
      <c r="I210" s="3">
        <f t="shared" si="3"/>
        <v>43124</v>
      </c>
      <c r="J210" s="8">
        <v>61.121568045069836</v>
      </c>
      <c r="K210" s="8">
        <v>0</v>
      </c>
      <c r="L210" s="8">
        <v>54.626663222325909</v>
      </c>
      <c r="M210" s="8">
        <v>0</v>
      </c>
      <c r="N210" s="8">
        <v>407.63595630447065</v>
      </c>
      <c r="O210" s="28">
        <v>523.38418757186639</v>
      </c>
      <c r="P210" s="8">
        <v>273.73864467539073</v>
      </c>
      <c r="Q210" s="8">
        <v>0</v>
      </c>
      <c r="R210" s="8">
        <v>305.34206556308385</v>
      </c>
      <c r="S210" s="8"/>
      <c r="T210" s="8"/>
      <c r="U210" s="28">
        <v>986.71666654294518</v>
      </c>
      <c r="V210" s="8">
        <v>63.933910133033173</v>
      </c>
      <c r="W210" s="8">
        <v>0</v>
      </c>
      <c r="X210" s="8">
        <v>57.140159996359309</v>
      </c>
      <c r="Y210" s="8">
        <v>0</v>
      </c>
      <c r="Z210" s="8">
        <v>565.05634593424622</v>
      </c>
      <c r="AA210" s="28">
        <v>686.13041606363868</v>
      </c>
      <c r="AB210" s="8">
        <v>286.33398108683519</v>
      </c>
      <c r="AC210" s="8">
        <v>0</v>
      </c>
      <c r="AD210" s="8">
        <v>319.39154710739757</v>
      </c>
      <c r="AE210" s="8"/>
      <c r="AF210" s="8"/>
      <c r="AG210" s="28"/>
      <c r="AH210" s="8">
        <v>257.87223358728255</v>
      </c>
      <c r="AI210" s="8">
        <v>21.469245333670425</v>
      </c>
      <c r="AJ210" s="8">
        <v>86.113938798463607</v>
      </c>
      <c r="AK210" s="8">
        <v>0</v>
      </c>
      <c r="AL210" s="8">
        <v>5807.4478628030656</v>
      </c>
      <c r="AM210" s="28">
        <v>6172.9032805224824</v>
      </c>
      <c r="AN210" s="8">
        <v>1128.3925178617831</v>
      </c>
      <c r="AO210" s="8">
        <v>68.330632257610517</v>
      </c>
      <c r="AP210" s="8">
        <v>313.20840793825147</v>
      </c>
      <c r="AQ210" s="8"/>
      <c r="AR210" s="8"/>
      <c r="AS210" s="28">
        <v>7317.3794208607105</v>
      </c>
      <c r="AT210" s="8">
        <v>1046.5834436054145</v>
      </c>
      <c r="AU210" s="8">
        <v>1298.8685419959584</v>
      </c>
      <c r="AV210" s="8">
        <v>103.06150822462749</v>
      </c>
      <c r="AW210" s="8"/>
      <c r="AX210" s="8">
        <v>1423.348038422874</v>
      </c>
      <c r="AY210" s="8">
        <v>1687.2413468620625</v>
      </c>
    </row>
    <row r="211" spans="2:51" x14ac:dyDescent="0.25">
      <c r="B211" s="19">
        <v>43125</v>
      </c>
      <c r="C211">
        <v>1</v>
      </c>
      <c r="D211">
        <v>0</v>
      </c>
      <c r="E211">
        <v>1</v>
      </c>
      <c r="F211">
        <v>0</v>
      </c>
      <c r="G211">
        <v>2</v>
      </c>
      <c r="I211" s="3">
        <f t="shared" si="3"/>
        <v>43125</v>
      </c>
      <c r="J211" s="8">
        <v>53.210241737180517</v>
      </c>
      <c r="K211" s="8">
        <v>0</v>
      </c>
      <c r="L211" s="8">
        <v>50.773661668284767</v>
      </c>
      <c r="M211" s="8">
        <v>0</v>
      </c>
      <c r="N211" s="8">
        <v>423.54283667289388</v>
      </c>
      <c r="O211" s="28">
        <v>527.52674007835913</v>
      </c>
      <c r="P211" s="8">
        <v>287.87750911265607</v>
      </c>
      <c r="Q211" s="8">
        <v>0</v>
      </c>
      <c r="R211" s="8">
        <v>301.32681684610787</v>
      </c>
      <c r="S211" s="8"/>
      <c r="T211" s="8"/>
      <c r="U211" s="28">
        <v>1012.7471626316578</v>
      </c>
      <c r="V211" s="8">
        <v>55.658565743492495</v>
      </c>
      <c r="W211" s="8">
        <v>0</v>
      </c>
      <c r="X211" s="8">
        <v>53.109873094739584</v>
      </c>
      <c r="Y211" s="8">
        <v>0</v>
      </c>
      <c r="Z211" s="8">
        <v>587.10612725795465</v>
      </c>
      <c r="AA211" s="28">
        <v>695.87456609618675</v>
      </c>
      <c r="AB211" s="8">
        <v>301.12340677121392</v>
      </c>
      <c r="AC211" s="8">
        <v>0</v>
      </c>
      <c r="AD211" s="8">
        <v>315.19154768258528</v>
      </c>
      <c r="AE211" s="8"/>
      <c r="AF211" s="8"/>
      <c r="AG211" s="28"/>
      <c r="AH211" s="8">
        <v>350.04202073906305</v>
      </c>
      <c r="AI211" s="8">
        <v>-10.898951323706596</v>
      </c>
      <c r="AJ211" s="8">
        <v>103.35277934388576</v>
      </c>
      <c r="AK211" s="8">
        <v>0</v>
      </c>
      <c r="AL211" s="8">
        <v>6891.2749761899649</v>
      </c>
      <c r="AM211" s="28">
        <v>7333.7708249492071</v>
      </c>
      <c r="AN211" s="8">
        <v>1381.2087089635413</v>
      </c>
      <c r="AO211" s="8">
        <v>-35.774636002046051</v>
      </c>
      <c r="AP211" s="8">
        <v>371.59517143638567</v>
      </c>
      <c r="AQ211" s="8"/>
      <c r="AR211" s="8"/>
      <c r="AS211" s="28">
        <v>8608.3042205878464</v>
      </c>
      <c r="AT211" s="8">
        <v>1176.5294432018216</v>
      </c>
      <c r="AU211" s="8">
        <v>1442.2775052251197</v>
      </c>
      <c r="AV211" s="8">
        <v>132.59039592695385</v>
      </c>
      <c r="AW211" s="8"/>
      <c r="AX211" s="8">
        <v>1599.495416921422</v>
      </c>
      <c r="AY211" s="8">
        <v>1877.4711505102091</v>
      </c>
    </row>
    <row r="212" spans="2:51" x14ac:dyDescent="0.25">
      <c r="B212" s="19">
        <v>43126</v>
      </c>
      <c r="C212">
        <v>1</v>
      </c>
      <c r="D212">
        <v>0</v>
      </c>
      <c r="E212">
        <v>1</v>
      </c>
      <c r="F212">
        <v>0</v>
      </c>
      <c r="G212">
        <v>2</v>
      </c>
      <c r="I212" s="3">
        <f t="shared" si="3"/>
        <v>43126</v>
      </c>
      <c r="J212" s="8">
        <v>56.971113190829477</v>
      </c>
      <c r="K212" s="8">
        <v>0</v>
      </c>
      <c r="L212" s="8">
        <v>55.378151949532558</v>
      </c>
      <c r="M212" s="8">
        <v>0</v>
      </c>
      <c r="N212" s="8">
        <v>462.5682945031237</v>
      </c>
      <c r="O212" s="28">
        <v>574.91755964348567</v>
      </c>
      <c r="P212" s="8">
        <v>326.43031159495234</v>
      </c>
      <c r="Q212" s="8">
        <v>0</v>
      </c>
      <c r="R212" s="8">
        <v>324.53126728127501</v>
      </c>
      <c r="S212" s="8"/>
      <c r="T212" s="8"/>
      <c r="U212" s="28">
        <v>1113.5298733793511</v>
      </c>
      <c r="V212" s="8">
        <v>59.59248342967134</v>
      </c>
      <c r="W212" s="8">
        <v>0</v>
      </c>
      <c r="X212" s="8">
        <v>57.926226425738065</v>
      </c>
      <c r="Y212" s="8">
        <v>0</v>
      </c>
      <c r="Z212" s="8">
        <v>641.20239197384183</v>
      </c>
      <c r="AA212" s="28">
        <v>758.72110182925121</v>
      </c>
      <c r="AB212" s="8">
        <v>341.45011120821715</v>
      </c>
      <c r="AC212" s="8">
        <v>0</v>
      </c>
      <c r="AD212" s="8">
        <v>339.46368755495331</v>
      </c>
      <c r="AE212" s="8"/>
      <c r="AF212" s="8"/>
      <c r="AG212" s="28"/>
      <c r="AH212" s="8">
        <v>329.8781896765326</v>
      </c>
      <c r="AI212" s="8">
        <v>-30.371281864792721</v>
      </c>
      <c r="AJ212" s="8">
        <v>105.50708052894244</v>
      </c>
      <c r="AK212" s="8">
        <v>0</v>
      </c>
      <c r="AL212" s="8">
        <v>7027.601852828273</v>
      </c>
      <c r="AM212" s="28">
        <v>7432.6158411689557</v>
      </c>
      <c r="AN212" s="8">
        <v>1358.7805213168378</v>
      </c>
      <c r="AO212" s="8">
        <v>-95.366752129136202</v>
      </c>
      <c r="AP212" s="8">
        <v>389.23626757052011</v>
      </c>
      <c r="AQ212" s="8"/>
      <c r="AR212" s="8"/>
      <c r="AS212" s="28">
        <v>8680.2518895864941</v>
      </c>
      <c r="AT212" s="8">
        <v>1188.1992723950484</v>
      </c>
      <c r="AU212" s="8">
        <v>1447.9096801882265</v>
      </c>
      <c r="AV212" s="8">
        <v>142.1566165693115</v>
      </c>
      <c r="AW212" s="8"/>
      <c r="AX212" s="8">
        <v>1618.377773256128</v>
      </c>
      <c r="AY212" s="8">
        <v>1890.0380464385628</v>
      </c>
    </row>
    <row r="213" spans="2:51" x14ac:dyDescent="0.25">
      <c r="B213" s="19">
        <v>43127</v>
      </c>
      <c r="C213">
        <v>1</v>
      </c>
      <c r="D213">
        <v>0</v>
      </c>
      <c r="E213">
        <v>1</v>
      </c>
      <c r="F213">
        <v>0</v>
      </c>
      <c r="G213">
        <v>2</v>
      </c>
      <c r="I213" s="3">
        <f t="shared" si="3"/>
        <v>43127</v>
      </c>
      <c r="J213" s="8">
        <v>60.06672065135529</v>
      </c>
      <c r="K213" s="8">
        <v>0</v>
      </c>
      <c r="L213" s="8">
        <v>57.403384852906186</v>
      </c>
      <c r="M213" s="8">
        <v>0</v>
      </c>
      <c r="N213" s="8">
        <v>477.75486353073939</v>
      </c>
      <c r="O213" s="28">
        <v>595.22496903500087</v>
      </c>
      <c r="P213" s="8">
        <v>338.77407605353909</v>
      </c>
      <c r="Q213" s="8">
        <v>0</v>
      </c>
      <c r="R213" s="8">
        <v>319.11087387278559</v>
      </c>
      <c r="S213" s="8"/>
      <c r="T213" s="8"/>
      <c r="U213" s="28">
        <v>1135.6398134570641</v>
      </c>
      <c r="V213" s="8">
        <v>62.830526816294984</v>
      </c>
      <c r="W213" s="8">
        <v>0</v>
      </c>
      <c r="X213" s="8">
        <v>60.04464489215033</v>
      </c>
      <c r="Y213" s="8">
        <v>0</v>
      </c>
      <c r="Z213" s="8">
        <v>662.25369294301674</v>
      </c>
      <c r="AA213" s="28">
        <v>785.1288646514621</v>
      </c>
      <c r="AB213" s="8">
        <v>354.36184028913129</v>
      </c>
      <c r="AC213" s="8">
        <v>0</v>
      </c>
      <c r="AD213" s="8">
        <v>333.79388954177881</v>
      </c>
      <c r="AE213" s="8"/>
      <c r="AF213" s="8"/>
      <c r="AG213" s="28"/>
      <c r="AH213" s="8">
        <v>350.60349866294132</v>
      </c>
      <c r="AI213" s="8">
        <v>-1.7917698588533433</v>
      </c>
      <c r="AJ213" s="8">
        <v>113.99888352775804</v>
      </c>
      <c r="AK213" s="8">
        <v>0</v>
      </c>
      <c r="AL213" s="8">
        <v>7173.8234230061789</v>
      </c>
      <c r="AM213" s="28">
        <v>7636.6340353380247</v>
      </c>
      <c r="AN213" s="8">
        <v>1406.7593132778795</v>
      </c>
      <c r="AO213" s="8">
        <v>-7.172314533581198</v>
      </c>
      <c r="AP213" s="8">
        <v>423.37777620176865</v>
      </c>
      <c r="AQ213" s="8"/>
      <c r="AR213" s="8"/>
      <c r="AS213" s="28">
        <v>8996.7881979522463</v>
      </c>
      <c r="AT213" s="8">
        <v>1255.8937473745282</v>
      </c>
      <c r="AU213" s="8">
        <v>1546.5940320010839</v>
      </c>
      <c r="AV213" s="8">
        <v>149.1899939780248</v>
      </c>
      <c r="AW213" s="8"/>
      <c r="AX213" s="8">
        <v>1707.2459049401689</v>
      </c>
      <c r="AY213" s="8">
        <v>2011.3219695342043</v>
      </c>
    </row>
    <row r="214" spans="2:51" x14ac:dyDescent="0.25">
      <c r="B214" s="19">
        <v>43128</v>
      </c>
      <c r="C214">
        <v>1</v>
      </c>
      <c r="D214">
        <v>0</v>
      </c>
      <c r="E214">
        <v>1</v>
      </c>
      <c r="F214">
        <v>0</v>
      </c>
      <c r="G214">
        <v>2</v>
      </c>
      <c r="I214" s="3">
        <f t="shared" si="3"/>
        <v>43128</v>
      </c>
      <c r="J214" s="8">
        <v>47.134317836271386</v>
      </c>
      <c r="K214" s="8">
        <v>0</v>
      </c>
      <c r="L214" s="8">
        <v>48.052775306485671</v>
      </c>
      <c r="M214" s="8">
        <v>0</v>
      </c>
      <c r="N214" s="8">
        <v>429.39605272976502</v>
      </c>
      <c r="O214" s="28">
        <v>524.5831458725221</v>
      </c>
      <c r="P214" s="8">
        <v>301.8551439323416</v>
      </c>
      <c r="Q214" s="8">
        <v>0</v>
      </c>
      <c r="R214" s="8">
        <v>277.48221055291236</v>
      </c>
      <c r="S214" s="8"/>
      <c r="T214" s="8"/>
      <c r="U214" s="28">
        <v>1008.733407215019</v>
      </c>
      <c r="V214" s="8">
        <v>49.303074791928054</v>
      </c>
      <c r="W214" s="8">
        <v>0</v>
      </c>
      <c r="X214" s="8">
        <v>50.263792575188994</v>
      </c>
      <c r="Y214" s="8">
        <v>0</v>
      </c>
      <c r="Z214" s="8">
        <v>595.21973162947108</v>
      </c>
      <c r="AA214" s="28">
        <v>694.78659899658817</v>
      </c>
      <c r="AB214" s="8">
        <v>315.74418429732674</v>
      </c>
      <c r="AC214" s="8">
        <v>0</v>
      </c>
      <c r="AD214" s="8">
        <v>290.24979692804658</v>
      </c>
      <c r="AE214" s="8"/>
      <c r="AF214" s="8"/>
      <c r="AG214" s="28"/>
      <c r="AH214" s="8">
        <v>312.87785750732468</v>
      </c>
      <c r="AI214" s="8">
        <v>3.7239057492828249</v>
      </c>
      <c r="AJ214" s="8">
        <v>112.23536089143808</v>
      </c>
      <c r="AK214" s="8">
        <v>0</v>
      </c>
      <c r="AL214" s="8">
        <v>6721.3857005733635</v>
      </c>
      <c r="AM214" s="28">
        <v>7150.2228247214089</v>
      </c>
      <c r="AN214" s="8">
        <v>1311.6021783612064</v>
      </c>
      <c r="AO214" s="8">
        <v>10.370912252836556</v>
      </c>
      <c r="AP214" s="8">
        <v>443.04828362784446</v>
      </c>
      <c r="AQ214" s="8"/>
      <c r="AR214" s="8"/>
      <c r="AS214" s="28">
        <v>8486.4070748152517</v>
      </c>
      <c r="AT214" s="8">
        <v>1148.3711904682773</v>
      </c>
      <c r="AU214" s="8">
        <v>1427.3187354240411</v>
      </c>
      <c r="AV214" s="8">
        <v>141.46908310509264</v>
      </c>
      <c r="AW214" s="8"/>
      <c r="AX214" s="8">
        <v>1561.3941582344141</v>
      </c>
      <c r="AY214" s="8">
        <v>1853.1767129274067</v>
      </c>
    </row>
    <row r="215" spans="2:51" x14ac:dyDescent="0.25">
      <c r="B215" s="19">
        <v>43129</v>
      </c>
      <c r="C215">
        <v>1</v>
      </c>
      <c r="D215">
        <v>0</v>
      </c>
      <c r="E215">
        <v>1</v>
      </c>
      <c r="F215">
        <v>0</v>
      </c>
      <c r="G215">
        <v>2</v>
      </c>
      <c r="I215" s="3">
        <f t="shared" si="3"/>
        <v>43129</v>
      </c>
      <c r="J215" s="8">
        <v>32.997497140120551</v>
      </c>
      <c r="K215" s="8">
        <v>0</v>
      </c>
      <c r="L215" s="8">
        <v>30.348794822585919</v>
      </c>
      <c r="M215" s="8">
        <v>0</v>
      </c>
      <c r="N215" s="8">
        <v>309.28212838567867</v>
      </c>
      <c r="O215" s="28">
        <v>372.62842034838513</v>
      </c>
      <c r="P215" s="8">
        <v>261.39779333836651</v>
      </c>
      <c r="Q215" s="8">
        <v>0</v>
      </c>
      <c r="R215" s="8">
        <v>232.99129298376076</v>
      </c>
      <c r="S215" s="8"/>
      <c r="T215" s="8"/>
      <c r="U215" s="28">
        <v>803.67121470780592</v>
      </c>
      <c r="V215" s="8">
        <v>34.515786885831638</v>
      </c>
      <c r="W215" s="8">
        <v>0</v>
      </c>
      <c r="X215" s="8">
        <v>31.74521176227546</v>
      </c>
      <c r="Y215" s="8">
        <v>0</v>
      </c>
      <c r="Z215" s="8">
        <v>428.72034869722125</v>
      </c>
      <c r="AA215" s="28">
        <v>494.98134734532834</v>
      </c>
      <c r="AB215" s="8">
        <v>273.42529916681895</v>
      </c>
      <c r="AC215" s="8">
        <v>0</v>
      </c>
      <c r="AD215" s="8">
        <v>243.71175124988474</v>
      </c>
      <c r="AE215" s="8"/>
      <c r="AF215" s="8"/>
      <c r="AG215" s="28"/>
      <c r="AH215" s="8">
        <v>327.43220693103308</v>
      </c>
      <c r="AI215" s="8">
        <v>37.718535718763384</v>
      </c>
      <c r="AJ215" s="8">
        <v>109.54295920529408</v>
      </c>
      <c r="AK215" s="8">
        <v>0</v>
      </c>
      <c r="AL215" s="8">
        <v>6719.7814573884507</v>
      </c>
      <c r="AM215" s="28">
        <v>7194.4751592435414</v>
      </c>
      <c r="AN215" s="8">
        <v>1295.4471468266752</v>
      </c>
      <c r="AO215" s="8">
        <v>121.14769016472532</v>
      </c>
      <c r="AP215" s="8">
        <v>446.85972199348907</v>
      </c>
      <c r="AQ215" s="8"/>
      <c r="AR215" s="8"/>
      <c r="AS215" s="28">
        <v>8583.236016373341</v>
      </c>
      <c r="AT215" s="8">
        <v>1177.0952259035607</v>
      </c>
      <c r="AU215" s="8">
        <v>1471.8781667639144</v>
      </c>
      <c r="AV215" s="8">
        <v>145.20061310200009</v>
      </c>
      <c r="AW215" s="8"/>
      <c r="AX215" s="8">
        <v>1597.3893196068432</v>
      </c>
      <c r="AY215" s="8">
        <v>1905.7358927153728</v>
      </c>
    </row>
    <row r="216" spans="2:51" x14ac:dyDescent="0.25">
      <c r="B216" s="19">
        <v>43130</v>
      </c>
      <c r="C216">
        <v>1</v>
      </c>
      <c r="D216">
        <v>0</v>
      </c>
      <c r="E216">
        <v>1</v>
      </c>
      <c r="F216">
        <v>0</v>
      </c>
      <c r="G216">
        <v>2</v>
      </c>
      <c r="I216" s="3">
        <f t="shared" si="3"/>
        <v>43130</v>
      </c>
      <c r="J216" s="8">
        <v>54.726222570181669</v>
      </c>
      <c r="K216" s="8">
        <v>0</v>
      </c>
      <c r="L216" s="8">
        <v>37.911618982610548</v>
      </c>
      <c r="M216" s="8">
        <v>0</v>
      </c>
      <c r="N216" s="8">
        <v>297.47997115957816</v>
      </c>
      <c r="O216" s="28">
        <v>390.11781271237038</v>
      </c>
      <c r="P216" s="8">
        <v>283.69837308879727</v>
      </c>
      <c r="Q216" s="8">
        <v>0</v>
      </c>
      <c r="R216" s="8">
        <v>270.8344837206734</v>
      </c>
      <c r="S216" s="8"/>
      <c r="T216" s="8"/>
      <c r="U216" s="28">
        <v>852.01282796904889</v>
      </c>
      <c r="V216" s="8">
        <v>57.244300295803519</v>
      </c>
      <c r="W216" s="8">
        <v>0</v>
      </c>
      <c r="X216" s="8">
        <v>39.656018629049704</v>
      </c>
      <c r="Y216" s="8">
        <v>0</v>
      </c>
      <c r="Z216" s="8">
        <v>412.36044782689504</v>
      </c>
      <c r="AA216" s="28">
        <v>509.26076675174829</v>
      </c>
      <c r="AB216" s="8">
        <v>296.75197921251487</v>
      </c>
      <c r="AC216" s="8">
        <v>0</v>
      </c>
      <c r="AD216" s="8">
        <v>283.29619309432411</v>
      </c>
      <c r="AE216" s="8"/>
      <c r="AF216" s="8"/>
      <c r="AG216" s="28"/>
      <c r="AH216" s="8">
        <v>258.77663825126734</v>
      </c>
      <c r="AI216" s="8">
        <v>5.2342917931029804</v>
      </c>
      <c r="AJ216" s="8">
        <v>93.489119968744617</v>
      </c>
      <c r="AK216" s="8">
        <v>0</v>
      </c>
      <c r="AL216" s="8">
        <v>5642.717447158896</v>
      </c>
      <c r="AM216" s="28">
        <v>6000.2174971720106</v>
      </c>
      <c r="AN216" s="8">
        <v>1050.3784549790475</v>
      </c>
      <c r="AO216" s="8">
        <v>7.8754137934788035</v>
      </c>
      <c r="AP216" s="8">
        <v>424.56224384737214</v>
      </c>
      <c r="AQ216" s="8"/>
      <c r="AR216" s="8"/>
      <c r="AS216" s="28">
        <v>7125.5335597787944</v>
      </c>
      <c r="AT216" s="8">
        <v>988.57059237751821</v>
      </c>
      <c r="AU216" s="8">
        <v>1229.5962647448325</v>
      </c>
      <c r="AV216" s="8">
        <v>135.74943925966278</v>
      </c>
      <c r="AW216" s="8"/>
      <c r="AX216" s="8">
        <v>1344.288728066417</v>
      </c>
      <c r="AY216" s="8">
        <v>1596.4045387328408</v>
      </c>
    </row>
    <row r="217" spans="2:51" x14ac:dyDescent="0.25">
      <c r="B217" s="19">
        <v>43131</v>
      </c>
      <c r="C217">
        <v>1</v>
      </c>
      <c r="D217">
        <v>0</v>
      </c>
      <c r="E217">
        <v>1</v>
      </c>
      <c r="F217">
        <v>0</v>
      </c>
      <c r="G217">
        <v>3</v>
      </c>
      <c r="I217" s="3">
        <f t="shared" si="3"/>
        <v>43131</v>
      </c>
      <c r="J217" s="8">
        <v>66.649823363440177</v>
      </c>
      <c r="K217" s="8">
        <v>0</v>
      </c>
      <c r="L217" s="8">
        <v>49.522918879112233</v>
      </c>
      <c r="M217" s="8">
        <v>0</v>
      </c>
      <c r="N217" s="8">
        <v>513.25756495821452</v>
      </c>
      <c r="O217" s="28">
        <v>629.43030720076695</v>
      </c>
      <c r="P217" s="8">
        <v>345.83506065913542</v>
      </c>
      <c r="Q217" s="8">
        <v>0</v>
      </c>
      <c r="R217" s="8">
        <v>327.95064739547342</v>
      </c>
      <c r="S217" s="8"/>
      <c r="T217" s="8"/>
      <c r="U217" s="28">
        <v>1187.0432730128234</v>
      </c>
      <c r="V217" s="8">
        <v>69.71653302740215</v>
      </c>
      <c r="W217" s="8">
        <v>0</v>
      </c>
      <c r="X217" s="8">
        <v>51.801580790727861</v>
      </c>
      <c r="Y217" s="8">
        <v>0</v>
      </c>
      <c r="Z217" s="8">
        <v>711.46678719817555</v>
      </c>
      <c r="AA217" s="28">
        <v>832.98490101630557</v>
      </c>
      <c r="AB217" s="8">
        <v>361.74771682443321</v>
      </c>
      <c r="AC217" s="8">
        <v>0</v>
      </c>
      <c r="AD217" s="8">
        <v>343.0404011099892</v>
      </c>
      <c r="AE217" s="8"/>
      <c r="AF217" s="8"/>
      <c r="AG217" s="28"/>
      <c r="AH217" s="8">
        <v>264.37458035582256</v>
      </c>
      <c r="AI217" s="8">
        <v>32.466419211153784</v>
      </c>
      <c r="AJ217" s="8">
        <v>92.421415679204927</v>
      </c>
      <c r="AK217" s="8">
        <v>0</v>
      </c>
      <c r="AL217" s="8">
        <v>5376.2220760575128</v>
      </c>
      <c r="AM217" s="28">
        <v>5765.4844913036941</v>
      </c>
      <c r="AN217" s="8">
        <v>1119.0779589213901</v>
      </c>
      <c r="AO217" s="8">
        <v>113.07962111031594</v>
      </c>
      <c r="AP217" s="8">
        <v>433.88031542562453</v>
      </c>
      <c r="AQ217" s="8"/>
      <c r="AR217" s="8"/>
      <c r="AS217" s="28">
        <v>7042.2599715148435</v>
      </c>
      <c r="AT217" s="8">
        <v>942.48266271486159</v>
      </c>
      <c r="AU217" s="8">
        <v>1213.1290359584777</v>
      </c>
      <c r="AV217" s="8">
        <v>135.43819573275508</v>
      </c>
      <c r="AW217" s="8"/>
      <c r="AX217" s="8">
        <v>1278.380876256768</v>
      </c>
      <c r="AY217" s="8">
        <v>1561.4803034839861</v>
      </c>
    </row>
    <row r="218" spans="2:51" x14ac:dyDescent="0.25">
      <c r="B218" s="19">
        <v>43132</v>
      </c>
      <c r="C218">
        <v>1</v>
      </c>
      <c r="D218">
        <v>0</v>
      </c>
      <c r="E218">
        <v>1</v>
      </c>
      <c r="F218">
        <v>0</v>
      </c>
      <c r="G218">
        <v>3</v>
      </c>
      <c r="I218" s="3">
        <f t="shared" si="3"/>
        <v>43132</v>
      </c>
      <c r="J218" s="8">
        <v>72.00604004003192</v>
      </c>
      <c r="K218" s="8">
        <v>0</v>
      </c>
      <c r="L218" s="8">
        <v>49.342035074321153</v>
      </c>
      <c r="M218" s="8">
        <v>0</v>
      </c>
      <c r="N218" s="8">
        <v>612.36442273790271</v>
      </c>
      <c r="O218" s="28">
        <v>733.71249785225575</v>
      </c>
      <c r="P218" s="8">
        <v>350.41995503571167</v>
      </c>
      <c r="Q218" s="8">
        <v>0</v>
      </c>
      <c r="R218" s="8">
        <v>342.31453984743115</v>
      </c>
      <c r="S218" s="8"/>
      <c r="T218" s="8"/>
      <c r="U218" s="28">
        <v>1305.0989176210455</v>
      </c>
      <c r="V218" s="8">
        <v>75.319201391567134</v>
      </c>
      <c r="W218" s="8">
        <v>0</v>
      </c>
      <c r="X218" s="8">
        <v>51.612374111483177</v>
      </c>
      <c r="Y218" s="8">
        <v>0</v>
      </c>
      <c r="Z218" s="8">
        <v>848.84661851066983</v>
      </c>
      <c r="AA218" s="28">
        <v>975.77819401372017</v>
      </c>
      <c r="AB218" s="8">
        <v>366.54357259870466</v>
      </c>
      <c r="AC218" s="8">
        <v>0</v>
      </c>
      <c r="AD218" s="8">
        <v>358.06520885881628</v>
      </c>
      <c r="AE218" s="8"/>
      <c r="AF218" s="8"/>
      <c r="AG218" s="28"/>
      <c r="AH218" s="8">
        <v>285.97413408578882</v>
      </c>
      <c r="AI218" s="8">
        <v>1.3020169309145964</v>
      </c>
      <c r="AJ218" s="8">
        <v>84.086080659558476</v>
      </c>
      <c r="AK218" s="8">
        <v>0</v>
      </c>
      <c r="AL218" s="8">
        <v>5822.3378122193972</v>
      </c>
      <c r="AM218" s="28">
        <v>6193.7000438956593</v>
      </c>
      <c r="AN218" s="8">
        <v>1164.0335185919491</v>
      </c>
      <c r="AO218" s="8">
        <v>0.46187076368080121</v>
      </c>
      <c r="AP218" s="8">
        <v>425.79822317122739</v>
      </c>
      <c r="AQ218" s="8"/>
      <c r="AR218" s="8"/>
      <c r="AS218" s="28">
        <v>7412.6314247462542</v>
      </c>
      <c r="AT218" s="8">
        <v>1022.7571999675014</v>
      </c>
      <c r="AU218" s="8">
        <v>1284.3932070141745</v>
      </c>
      <c r="AV218" s="8">
        <v>138.67887658805338</v>
      </c>
      <c r="AW218" s="8"/>
      <c r="AX218" s="8">
        <v>1390.6095338554535</v>
      </c>
      <c r="AY218" s="8">
        <v>1664.2840074840287</v>
      </c>
    </row>
    <row r="219" spans="2:51" x14ac:dyDescent="0.25">
      <c r="B219" s="19">
        <v>43133</v>
      </c>
      <c r="C219">
        <v>1</v>
      </c>
      <c r="D219">
        <v>0</v>
      </c>
      <c r="E219">
        <v>1</v>
      </c>
      <c r="F219">
        <v>0</v>
      </c>
      <c r="G219">
        <v>3</v>
      </c>
      <c r="I219" s="3">
        <f t="shared" si="3"/>
        <v>43133</v>
      </c>
      <c r="J219" s="8">
        <v>60.974584823089778</v>
      </c>
      <c r="K219" s="8">
        <v>0</v>
      </c>
      <c r="L219" s="8">
        <v>45.852974551515381</v>
      </c>
      <c r="M219" s="8">
        <v>0</v>
      </c>
      <c r="N219" s="8">
        <v>652.01918435728305</v>
      </c>
      <c r="O219" s="28">
        <v>758.84674373188818</v>
      </c>
      <c r="P219" s="8">
        <v>350.83471949538347</v>
      </c>
      <c r="Q219" s="8">
        <v>0</v>
      </c>
      <c r="R219" s="8">
        <v>345.01870205950758</v>
      </c>
      <c r="S219" s="8"/>
      <c r="T219" s="8"/>
      <c r="U219" s="28">
        <v>1347.8726059121741</v>
      </c>
      <c r="V219" s="8">
        <v>63.78016387936696</v>
      </c>
      <c r="W219" s="8">
        <v>0</v>
      </c>
      <c r="X219" s="8">
        <v>47.962773994069771</v>
      </c>
      <c r="Y219" s="8">
        <v>0</v>
      </c>
      <c r="Z219" s="8">
        <v>903.8152108367218</v>
      </c>
      <c r="AA219" s="28">
        <v>1015.5581487101585</v>
      </c>
      <c r="AB219" s="8">
        <v>366.97742131265585</v>
      </c>
      <c r="AC219" s="8">
        <v>0</v>
      </c>
      <c r="AD219" s="8">
        <v>360.89379571255245</v>
      </c>
      <c r="AE219" s="8"/>
      <c r="AF219" s="8"/>
      <c r="AG219" s="28"/>
      <c r="AH219" s="8">
        <v>241.0168200749182</v>
      </c>
      <c r="AI219" s="8">
        <v>18.422280422247006</v>
      </c>
      <c r="AJ219" s="8">
        <v>88.228205277385371</v>
      </c>
      <c r="AK219" s="8">
        <v>0</v>
      </c>
      <c r="AL219" s="8">
        <v>5648.0801703864454</v>
      </c>
      <c r="AM219" s="28">
        <v>5995.7474761609956</v>
      </c>
      <c r="AN219" s="8">
        <v>1025.4146874017615</v>
      </c>
      <c r="AO219" s="8">
        <v>65.038638759695729</v>
      </c>
      <c r="AP219" s="8">
        <v>431.3055867840385</v>
      </c>
      <c r="AQ219" s="8"/>
      <c r="AR219" s="8"/>
      <c r="AS219" s="28">
        <v>7169.8390833319409</v>
      </c>
      <c r="AT219" s="8">
        <v>983.62948162750013</v>
      </c>
      <c r="AU219" s="8">
        <v>1234.1592834776493</v>
      </c>
      <c r="AV219" s="8">
        <v>132.81214565740103</v>
      </c>
      <c r="AW219" s="8"/>
      <c r="AX219" s="8">
        <v>1338.2508366791342</v>
      </c>
      <c r="AY219" s="8">
        <v>1600.3080833996892</v>
      </c>
    </row>
    <row r="220" spans="2:51" x14ac:dyDescent="0.25">
      <c r="B220" s="19">
        <v>43134</v>
      </c>
      <c r="C220">
        <v>1</v>
      </c>
      <c r="D220">
        <v>0</v>
      </c>
      <c r="E220">
        <v>1</v>
      </c>
      <c r="F220">
        <v>0</v>
      </c>
      <c r="G220">
        <v>3</v>
      </c>
      <c r="I220" s="3">
        <f t="shared" si="3"/>
        <v>43134</v>
      </c>
      <c r="J220" s="8">
        <v>54.974325273270573</v>
      </c>
      <c r="K220" s="8">
        <v>0</v>
      </c>
      <c r="L220" s="8">
        <v>43.217328753669129</v>
      </c>
      <c r="M220" s="8">
        <v>0</v>
      </c>
      <c r="N220" s="8">
        <v>684.15819055692737</v>
      </c>
      <c r="O220" s="28">
        <v>782.34984458386702</v>
      </c>
      <c r="P220" s="8">
        <v>356.13468773725418</v>
      </c>
      <c r="Q220" s="8">
        <v>0</v>
      </c>
      <c r="R220" s="8">
        <v>347.92312203948427</v>
      </c>
      <c r="S220" s="8"/>
      <c r="T220" s="8"/>
      <c r="U220" s="28">
        <v>1388.2160003336658</v>
      </c>
      <c r="V220" s="8">
        <v>57.503818767439469</v>
      </c>
      <c r="W220" s="8">
        <v>0</v>
      </c>
      <c r="X220" s="8">
        <v>45.20585615031036</v>
      </c>
      <c r="Y220" s="8">
        <v>0</v>
      </c>
      <c r="Z220" s="8">
        <v>948.36562186956235</v>
      </c>
      <c r="AA220" s="28">
        <v>1051.0752967873123</v>
      </c>
      <c r="AB220" s="8">
        <v>372.5212531239377</v>
      </c>
      <c r="AC220" s="8">
        <v>0</v>
      </c>
      <c r="AD220" s="8">
        <v>363.93185464866298</v>
      </c>
      <c r="AE220" s="8"/>
      <c r="AF220" s="8"/>
      <c r="AG220" s="28"/>
      <c r="AH220" s="8">
        <v>254.82720917553047</v>
      </c>
      <c r="AI220" s="8">
        <v>22.482361451265877</v>
      </c>
      <c r="AJ220" s="8">
        <v>93.855846403132531</v>
      </c>
      <c r="AK220" s="8">
        <v>0</v>
      </c>
      <c r="AL220" s="8">
        <v>6180.0111085819481</v>
      </c>
      <c r="AM220" s="28">
        <v>6551.176525611877</v>
      </c>
      <c r="AN220" s="8">
        <v>1187.3562763261127</v>
      </c>
      <c r="AO220" s="8">
        <v>75.657306361248445</v>
      </c>
      <c r="AP220" s="8">
        <v>427.31390932815901</v>
      </c>
      <c r="AQ220" s="8"/>
      <c r="AR220" s="8"/>
      <c r="AS220" s="28">
        <v>7870.338600597468</v>
      </c>
      <c r="AT220" s="8">
        <v>1133.0626119526009</v>
      </c>
      <c r="AU220" s="8">
        <v>1429.9462652299871</v>
      </c>
      <c r="AV220" s="8">
        <v>142.56044603103265</v>
      </c>
      <c r="AW220" s="8"/>
      <c r="AX220" s="8">
        <v>1542.2124658942919</v>
      </c>
      <c r="AY220" s="8">
        <v>1852.7564099666499</v>
      </c>
    </row>
    <row r="221" spans="2:51" x14ac:dyDescent="0.25">
      <c r="B221" s="19">
        <v>43135</v>
      </c>
      <c r="C221">
        <v>1</v>
      </c>
      <c r="D221">
        <v>0</v>
      </c>
      <c r="E221">
        <v>1</v>
      </c>
      <c r="F221">
        <v>0</v>
      </c>
      <c r="G221">
        <v>3</v>
      </c>
      <c r="I221" s="3">
        <f t="shared" si="3"/>
        <v>43135</v>
      </c>
      <c r="J221" s="8">
        <v>51.869026369189406</v>
      </c>
      <c r="K221" s="8">
        <v>0</v>
      </c>
      <c r="L221" s="8">
        <v>43.378675084178674</v>
      </c>
      <c r="M221" s="8">
        <v>0</v>
      </c>
      <c r="N221" s="8">
        <v>706.57688751804255</v>
      </c>
      <c r="O221" s="28">
        <v>801.82458897141066</v>
      </c>
      <c r="P221" s="8">
        <v>352.4994020624053</v>
      </c>
      <c r="Q221" s="8">
        <v>0</v>
      </c>
      <c r="R221" s="8">
        <v>350.74038721519446</v>
      </c>
      <c r="S221" s="8"/>
      <c r="T221" s="8"/>
      <c r="U221" s="28">
        <v>1409.8166767956423</v>
      </c>
      <c r="V221" s="8">
        <v>54.25563801194351</v>
      </c>
      <c r="W221" s="8">
        <v>0</v>
      </c>
      <c r="X221" s="8">
        <v>45.374626391732924</v>
      </c>
      <c r="Y221" s="8">
        <v>0</v>
      </c>
      <c r="Z221" s="8">
        <v>979.44194570590435</v>
      </c>
      <c r="AA221" s="28">
        <v>1079.0722101095807</v>
      </c>
      <c r="AB221" s="8">
        <v>368.71869970331335</v>
      </c>
      <c r="AC221" s="8">
        <v>0</v>
      </c>
      <c r="AD221" s="8">
        <v>366.87874859012669</v>
      </c>
      <c r="AE221" s="8"/>
      <c r="AF221" s="8"/>
      <c r="AG221" s="28"/>
      <c r="AH221" s="8">
        <v>244.72659403426621</v>
      </c>
      <c r="AI221" s="8">
        <v>12.729563714293322</v>
      </c>
      <c r="AJ221" s="8">
        <v>99.5737694822202</v>
      </c>
      <c r="AK221" s="8">
        <v>0</v>
      </c>
      <c r="AL221" s="8">
        <v>6619.9434001208092</v>
      </c>
      <c r="AM221" s="28">
        <v>6976.9733273515885</v>
      </c>
      <c r="AN221" s="8">
        <v>1223.290996335935</v>
      </c>
      <c r="AO221" s="8">
        <v>40.07780526884698</v>
      </c>
      <c r="AP221" s="8">
        <v>421.84331769426535</v>
      </c>
      <c r="AQ221" s="8"/>
      <c r="AR221" s="8"/>
      <c r="AS221" s="28">
        <v>8305.1555194198572</v>
      </c>
      <c r="AT221" s="8">
        <v>1217.6419010878192</v>
      </c>
      <c r="AU221" s="8">
        <v>1519.7934565787521</v>
      </c>
      <c r="AV221" s="8">
        <v>143.05745638322077</v>
      </c>
      <c r="AW221" s="8"/>
      <c r="AX221" s="8">
        <v>1660.2405729765837</v>
      </c>
      <c r="AY221" s="8">
        <v>1976.2948074011492</v>
      </c>
    </row>
    <row r="222" spans="2:51" x14ac:dyDescent="0.25">
      <c r="B222" s="19">
        <v>43136</v>
      </c>
      <c r="C222">
        <v>1</v>
      </c>
      <c r="D222">
        <v>0</v>
      </c>
      <c r="E222">
        <v>1</v>
      </c>
      <c r="F222">
        <v>0</v>
      </c>
      <c r="G222">
        <v>3</v>
      </c>
      <c r="I222" s="3">
        <f t="shared" si="3"/>
        <v>43136</v>
      </c>
      <c r="J222" s="8">
        <v>42.497550563823978</v>
      </c>
      <c r="K222" s="8">
        <v>0</v>
      </c>
      <c r="L222" s="8">
        <v>35.035674754114844</v>
      </c>
      <c r="M222" s="8">
        <v>0</v>
      </c>
      <c r="N222" s="8">
        <v>672.56398838683197</v>
      </c>
      <c r="O222" s="28">
        <v>750.09721370477075</v>
      </c>
      <c r="P222" s="8">
        <v>324.93664195489674</v>
      </c>
      <c r="Q222" s="8">
        <v>0</v>
      </c>
      <c r="R222" s="8">
        <v>331.7600844896761</v>
      </c>
      <c r="S222" s="8"/>
      <c r="T222" s="8"/>
      <c r="U222" s="28">
        <v>1329.2607148314048</v>
      </c>
      <c r="V222" s="8">
        <v>44.452959332098089</v>
      </c>
      <c r="W222" s="8">
        <v>0</v>
      </c>
      <c r="X222" s="8">
        <v>36.64774567838392</v>
      </c>
      <c r="Y222" s="8">
        <v>0</v>
      </c>
      <c r="Z222" s="8">
        <v>932.29398390207245</v>
      </c>
      <c r="AA222" s="28">
        <v>1013.3946889125544</v>
      </c>
      <c r="AB222" s="8">
        <v>339.88771443748419</v>
      </c>
      <c r="AC222" s="8">
        <v>0</v>
      </c>
      <c r="AD222" s="8">
        <v>347.02511905208456</v>
      </c>
      <c r="AE222" s="8"/>
      <c r="AF222" s="8"/>
      <c r="AG222" s="28"/>
      <c r="AH222" s="8">
        <v>243.57413232825385</v>
      </c>
      <c r="AI222" s="8">
        <v>6.6685402934805298</v>
      </c>
      <c r="AJ222" s="8">
        <v>77.004359025483353</v>
      </c>
      <c r="AK222" s="8">
        <v>0</v>
      </c>
      <c r="AL222" s="8">
        <v>6341.2237736860261</v>
      </c>
      <c r="AM222" s="28">
        <v>6668.4708053332442</v>
      </c>
      <c r="AN222" s="8">
        <v>1134.6120248157815</v>
      </c>
      <c r="AO222" s="8">
        <v>19.42967304033056</v>
      </c>
      <c r="AP222" s="8">
        <v>349.05679717977188</v>
      </c>
      <c r="AQ222" s="8"/>
      <c r="AR222" s="8"/>
      <c r="AS222" s="28">
        <v>7844.3222687219095</v>
      </c>
      <c r="AT222" s="8">
        <v>1168.591490122938</v>
      </c>
      <c r="AU222" s="8">
        <v>1437.3704451850231</v>
      </c>
      <c r="AV222" s="8">
        <v>140.52969183703863</v>
      </c>
      <c r="AW222" s="8"/>
      <c r="AX222" s="8">
        <v>1594.4313695551784</v>
      </c>
      <c r="AY222" s="8">
        <v>1875.5774544514084</v>
      </c>
    </row>
    <row r="223" spans="2:51" x14ac:dyDescent="0.25">
      <c r="B223" s="19">
        <v>43137</v>
      </c>
      <c r="C223">
        <v>1</v>
      </c>
      <c r="D223">
        <v>0</v>
      </c>
      <c r="E223">
        <v>1</v>
      </c>
      <c r="F223">
        <v>0</v>
      </c>
      <c r="G223">
        <v>3</v>
      </c>
      <c r="I223" s="3">
        <f t="shared" si="3"/>
        <v>43137</v>
      </c>
      <c r="J223" s="8">
        <v>42.442900973524225</v>
      </c>
      <c r="K223" s="8">
        <v>0</v>
      </c>
      <c r="L223" s="8">
        <v>34.200924389769433</v>
      </c>
      <c r="M223" s="8">
        <v>0</v>
      </c>
      <c r="N223" s="8">
        <v>650.1508238537433</v>
      </c>
      <c r="O223" s="28">
        <v>726.79464921703698</v>
      </c>
      <c r="P223" s="8">
        <v>308.48558242562808</v>
      </c>
      <c r="Q223" s="8">
        <v>0</v>
      </c>
      <c r="R223" s="8">
        <v>320.81764612567696</v>
      </c>
      <c r="S223" s="8"/>
      <c r="T223" s="8"/>
      <c r="U223" s="28">
        <v>1279.4540524050483</v>
      </c>
      <c r="V223" s="8">
        <v>44.395795190097431</v>
      </c>
      <c r="W223" s="8">
        <v>0</v>
      </c>
      <c r="X223" s="8">
        <v>35.774586554942857</v>
      </c>
      <c r="Y223" s="8">
        <v>0</v>
      </c>
      <c r="Z223" s="8">
        <v>901.22532900051374</v>
      </c>
      <c r="AA223" s="28">
        <v>981.39571074555397</v>
      </c>
      <c r="AB223" s="8">
        <v>322.67970431637792</v>
      </c>
      <c r="AC223" s="8">
        <v>0</v>
      </c>
      <c r="AD223" s="8">
        <v>335.579194260294</v>
      </c>
      <c r="AE223" s="8"/>
      <c r="AF223" s="8"/>
      <c r="AG223" s="28"/>
      <c r="AH223" s="8">
        <v>279.49905133422868</v>
      </c>
      <c r="AI223" s="8">
        <v>6.920842625384946</v>
      </c>
      <c r="AJ223" s="8">
        <v>89.64440959282355</v>
      </c>
      <c r="AK223" s="8">
        <v>0</v>
      </c>
      <c r="AL223" s="8">
        <v>5869.7107083203418</v>
      </c>
      <c r="AM223" s="28">
        <v>6245.775011872779</v>
      </c>
      <c r="AN223" s="8">
        <v>1185.5692693348817</v>
      </c>
      <c r="AO223" s="8">
        <v>21.325047277870812</v>
      </c>
      <c r="AP223" s="8">
        <v>375.76783529052301</v>
      </c>
      <c r="AQ223" s="8"/>
      <c r="AR223" s="8"/>
      <c r="AS223" s="28">
        <v>7452.372860223617</v>
      </c>
      <c r="AT223" s="8">
        <v>1116.887431719809</v>
      </c>
      <c r="AU223" s="8">
        <v>1397.3316266127247</v>
      </c>
      <c r="AV223" s="8">
        <v>149.96483076464628</v>
      </c>
      <c r="AW223" s="8"/>
      <c r="AX223" s="8">
        <v>1518.4728208865101</v>
      </c>
      <c r="AY223" s="8">
        <v>1811.8208897775658</v>
      </c>
    </row>
    <row r="224" spans="2:51" x14ac:dyDescent="0.25">
      <c r="B224" s="19">
        <v>43138</v>
      </c>
      <c r="C224">
        <v>1</v>
      </c>
      <c r="D224">
        <v>0</v>
      </c>
      <c r="E224">
        <v>1</v>
      </c>
      <c r="F224">
        <v>0</v>
      </c>
      <c r="G224">
        <v>3</v>
      </c>
      <c r="I224" s="3">
        <f t="shared" si="3"/>
        <v>43138</v>
      </c>
      <c r="J224" s="8">
        <v>46.863148929516285</v>
      </c>
      <c r="K224" s="8">
        <v>0</v>
      </c>
      <c r="L224" s="8">
        <v>38.350512913302865</v>
      </c>
      <c r="M224" s="8">
        <v>0</v>
      </c>
      <c r="N224" s="8">
        <v>661.53976762097557</v>
      </c>
      <c r="O224" s="28">
        <v>746.75342946379476</v>
      </c>
      <c r="P224" s="8">
        <v>313.48438180091745</v>
      </c>
      <c r="Q224" s="8">
        <v>0</v>
      </c>
      <c r="R224" s="8">
        <v>321.18000032909589</v>
      </c>
      <c r="S224" s="8"/>
      <c r="T224" s="8"/>
      <c r="U224" s="28">
        <v>1296.204149750989</v>
      </c>
      <c r="V224" s="8">
        <v>49.019428788236361</v>
      </c>
      <c r="W224" s="8">
        <v>0</v>
      </c>
      <c r="X224" s="8">
        <v>40.115107065755453</v>
      </c>
      <c r="Y224" s="8">
        <v>0</v>
      </c>
      <c r="Z224" s="8">
        <v>917.01244210875086</v>
      </c>
      <c r="AA224" s="28">
        <v>1006.1469779627427</v>
      </c>
      <c r="AB224" s="8">
        <v>327.90850979789229</v>
      </c>
      <c r="AC224" s="8">
        <v>0</v>
      </c>
      <c r="AD224" s="8">
        <v>335.95822120313431</v>
      </c>
      <c r="AE224" s="8"/>
      <c r="AF224" s="8"/>
      <c r="AG224" s="28"/>
      <c r="AH224" s="8">
        <v>341.23830014178856</v>
      </c>
      <c r="AI224" s="8">
        <v>9.8041238051471975</v>
      </c>
      <c r="AJ224" s="8">
        <v>96.566302475037546</v>
      </c>
      <c r="AK224" s="8">
        <v>0</v>
      </c>
      <c r="AL224" s="8">
        <v>7179.0793297554119</v>
      </c>
      <c r="AM224" s="28">
        <v>7626.6880561773851</v>
      </c>
      <c r="AN224" s="8">
        <v>1465.8559874555851</v>
      </c>
      <c r="AO224" s="8">
        <v>24.542513485410126</v>
      </c>
      <c r="AP224" s="8">
        <v>410.07219122785455</v>
      </c>
      <c r="AQ224" s="8"/>
      <c r="AR224" s="8"/>
      <c r="AS224" s="28">
        <v>9079.5500219242622</v>
      </c>
      <c r="AT224" s="8">
        <v>1366.5287199852396</v>
      </c>
      <c r="AU224" s="8">
        <v>1705.044365038425</v>
      </c>
      <c r="AV224" s="8">
        <v>158.9393836019585</v>
      </c>
      <c r="AW224" s="8"/>
      <c r="AX224" s="8">
        <v>1858.776413051552</v>
      </c>
      <c r="AY224" s="8">
        <v>2212.8679313433809</v>
      </c>
    </row>
    <row r="225" spans="2:51" x14ac:dyDescent="0.25">
      <c r="B225" s="19">
        <v>43139</v>
      </c>
      <c r="C225">
        <v>1</v>
      </c>
      <c r="D225">
        <v>0</v>
      </c>
      <c r="E225">
        <v>1</v>
      </c>
      <c r="F225">
        <v>0</v>
      </c>
      <c r="G225">
        <v>3</v>
      </c>
      <c r="I225" s="3">
        <f t="shared" si="3"/>
        <v>43139</v>
      </c>
      <c r="J225" s="8">
        <v>42.284169684811133</v>
      </c>
      <c r="K225" s="8">
        <v>0</v>
      </c>
      <c r="L225" s="8">
        <v>35.50711028075613</v>
      </c>
      <c r="M225" s="8">
        <v>0</v>
      </c>
      <c r="N225" s="8">
        <v>642.52720134291587</v>
      </c>
      <c r="O225" s="28">
        <v>720.31848130848311</v>
      </c>
      <c r="P225" s="8">
        <v>312.10756299322856</v>
      </c>
      <c r="Q225" s="8">
        <v>0</v>
      </c>
      <c r="R225" s="8">
        <v>307.63342774377412</v>
      </c>
      <c r="S225" s="8"/>
      <c r="T225" s="8"/>
      <c r="U225" s="28">
        <v>1262.2681920799187</v>
      </c>
      <c r="V225" s="8">
        <v>44.229760314480366</v>
      </c>
      <c r="W225" s="8">
        <v>0</v>
      </c>
      <c r="X225" s="8">
        <v>37.140873023735701</v>
      </c>
      <c r="Y225" s="8">
        <v>0</v>
      </c>
      <c r="Z225" s="8">
        <v>890.65762462574924</v>
      </c>
      <c r="AA225" s="28">
        <v>972.0282579639653</v>
      </c>
      <c r="AB225" s="8">
        <v>326.4683404315673</v>
      </c>
      <c r="AC225" s="8">
        <v>0</v>
      </c>
      <c r="AD225" s="8">
        <v>321.78834006327287</v>
      </c>
      <c r="AE225" s="8"/>
      <c r="AF225" s="8"/>
      <c r="AG225" s="28"/>
      <c r="AH225" s="8">
        <v>295.64514627673708</v>
      </c>
      <c r="AI225" s="8">
        <v>47.100165747734479</v>
      </c>
      <c r="AJ225" s="8">
        <v>96.997408680559161</v>
      </c>
      <c r="AK225" s="8">
        <v>0</v>
      </c>
      <c r="AL225" s="8">
        <v>4522.3924280932652</v>
      </c>
      <c r="AM225" s="28">
        <v>4962.1351487982956</v>
      </c>
      <c r="AN225" s="8">
        <v>1390.5377241914623</v>
      </c>
      <c r="AO225" s="8">
        <v>155.27832109029018</v>
      </c>
      <c r="AP225" s="8">
        <v>407.15607419047541</v>
      </c>
      <c r="AQ225" s="8"/>
      <c r="AR225" s="8"/>
      <c r="AS225" s="28">
        <v>6475.364547565493</v>
      </c>
      <c r="AT225" s="8">
        <v>927.64572326687994</v>
      </c>
      <c r="AU225" s="8">
        <v>1292.0317174998506</v>
      </c>
      <c r="AV225" s="8">
        <v>158.81468041029271</v>
      </c>
      <c r="AW225" s="8"/>
      <c r="AX225" s="8">
        <v>1249.8626012793145</v>
      </c>
      <c r="AY225" s="8">
        <v>1631.0148222407961</v>
      </c>
    </row>
    <row r="226" spans="2:51" x14ac:dyDescent="0.25">
      <c r="B226" s="19">
        <v>43140</v>
      </c>
      <c r="C226">
        <v>1</v>
      </c>
      <c r="D226">
        <v>0</v>
      </c>
      <c r="E226">
        <v>1</v>
      </c>
      <c r="F226">
        <v>0</v>
      </c>
      <c r="G226">
        <v>3</v>
      </c>
      <c r="I226" s="3">
        <f t="shared" si="3"/>
        <v>43140</v>
      </c>
      <c r="J226" s="8">
        <v>54.552376395759659</v>
      </c>
      <c r="K226" s="8">
        <v>0</v>
      </c>
      <c r="L226" s="8">
        <v>43.624951048881407</v>
      </c>
      <c r="M226" s="8">
        <v>0</v>
      </c>
      <c r="N226" s="8">
        <v>674.80169291913523</v>
      </c>
      <c r="O226" s="28">
        <v>772.97902036377627</v>
      </c>
      <c r="P226" s="8">
        <v>340.25589757506174</v>
      </c>
      <c r="Q226" s="8">
        <v>0</v>
      </c>
      <c r="R226" s="8">
        <v>319.98903049215113</v>
      </c>
      <c r="S226" s="8"/>
      <c r="T226" s="8"/>
      <c r="U226" s="28">
        <v>1335.046620986348</v>
      </c>
      <c r="V226" s="8">
        <v>57.062455064276215</v>
      </c>
      <c r="W226" s="8">
        <v>0</v>
      </c>
      <c r="X226" s="8">
        <v>45.632234072602927</v>
      </c>
      <c r="Y226" s="8">
        <v>0</v>
      </c>
      <c r="Z226" s="8">
        <v>935.39584262367964</v>
      </c>
      <c r="AA226" s="28">
        <v>1038.0905317605589</v>
      </c>
      <c r="AB226" s="8">
        <v>355.91184378250335</v>
      </c>
      <c r="AC226" s="8">
        <v>0</v>
      </c>
      <c r="AD226" s="8">
        <v>334.71245214056302</v>
      </c>
      <c r="AE226" s="8"/>
      <c r="AF226" s="8"/>
      <c r="AG226" s="28"/>
      <c r="AH226" s="8">
        <v>176.62780113869454</v>
      </c>
      <c r="AI226" s="8">
        <v>-7.2259951252103471</v>
      </c>
      <c r="AJ226" s="8">
        <v>81.673368339666141</v>
      </c>
      <c r="AK226" s="8">
        <v>0</v>
      </c>
      <c r="AL226" s="8">
        <v>2528.6800551926412</v>
      </c>
      <c r="AM226" s="28">
        <v>2779.7552295457917</v>
      </c>
      <c r="AN226" s="8">
        <v>1104.2197124351658</v>
      </c>
      <c r="AO226" s="8">
        <v>-35.253490328265855</v>
      </c>
      <c r="AP226" s="8">
        <v>382.43823861299796</v>
      </c>
      <c r="AQ226" s="8"/>
      <c r="AR226" s="8"/>
      <c r="AS226" s="28">
        <v>3980.0845159125392</v>
      </c>
      <c r="AT226" s="8">
        <v>544.95932935472263</v>
      </c>
      <c r="AU226" s="8">
        <v>847.9069531138656</v>
      </c>
      <c r="AV226" s="8">
        <v>144.06187446007948</v>
      </c>
      <c r="AW226" s="8"/>
      <c r="AX226" s="8">
        <v>733.85538060008889</v>
      </c>
      <c r="AY226" s="8">
        <v>1050.7423122009102</v>
      </c>
    </row>
    <row r="227" spans="2:51" x14ac:dyDescent="0.25">
      <c r="B227" s="19">
        <v>43141</v>
      </c>
      <c r="C227">
        <v>1</v>
      </c>
      <c r="D227">
        <v>0</v>
      </c>
      <c r="E227">
        <v>1</v>
      </c>
      <c r="F227">
        <v>0</v>
      </c>
      <c r="G227">
        <v>3</v>
      </c>
      <c r="I227" s="3">
        <f t="shared" si="3"/>
        <v>43141</v>
      </c>
      <c r="J227" s="8">
        <v>27.958046858994539</v>
      </c>
      <c r="K227" s="8">
        <v>0</v>
      </c>
      <c r="L227" s="8">
        <v>22.519403674300833</v>
      </c>
      <c r="M227" s="8">
        <v>0</v>
      </c>
      <c r="N227" s="8">
        <v>531.10826350966033</v>
      </c>
      <c r="O227" s="28">
        <v>581.58571404295571</v>
      </c>
      <c r="P227" s="8">
        <v>264.603988660791</v>
      </c>
      <c r="Q227" s="8">
        <v>0</v>
      </c>
      <c r="R227" s="8">
        <v>246.80549602090295</v>
      </c>
      <c r="S227" s="8"/>
      <c r="T227" s="8"/>
      <c r="U227" s="28">
        <v>1042.5177481913543</v>
      </c>
      <c r="V227" s="8">
        <v>29.244460058028039</v>
      </c>
      <c r="W227" s="8">
        <v>0</v>
      </c>
      <c r="X227" s="8">
        <v>23.555572555020191</v>
      </c>
      <c r="Y227" s="8">
        <v>0</v>
      </c>
      <c r="Z227" s="8">
        <v>736.21104819835045</v>
      </c>
      <c r="AA227" s="28">
        <v>789.01108081139864</v>
      </c>
      <c r="AB227" s="8">
        <v>276.77901881389494</v>
      </c>
      <c r="AC227" s="8">
        <v>0</v>
      </c>
      <c r="AD227" s="8">
        <v>258.16157712615933</v>
      </c>
      <c r="AE227" s="8"/>
      <c r="AF227" s="8"/>
      <c r="AG227" s="28"/>
      <c r="AH227" s="8">
        <v>199.62279342106822</v>
      </c>
      <c r="AI227" s="8">
        <v>0.49417266465660131</v>
      </c>
      <c r="AJ227" s="8">
        <v>78.468466440306301</v>
      </c>
      <c r="AK227" s="8">
        <v>0</v>
      </c>
      <c r="AL227" s="8">
        <v>1908.5373836201159</v>
      </c>
      <c r="AM227" s="28">
        <v>2187.1228161461468</v>
      </c>
      <c r="AN227" s="8">
        <v>1136.321056521075</v>
      </c>
      <c r="AO227" s="8">
        <v>-2.2115167763882226</v>
      </c>
      <c r="AP227" s="8">
        <v>387.7034207730614</v>
      </c>
      <c r="AQ227" s="8"/>
      <c r="AR227" s="8"/>
      <c r="AS227" s="28">
        <v>3430.3503441378643</v>
      </c>
      <c r="AT227" s="8">
        <v>437.78828091455716</v>
      </c>
      <c r="AU227" s="8">
        <v>754.45101977732418</v>
      </c>
      <c r="AV227" s="8">
        <v>149.53703824398099</v>
      </c>
      <c r="AW227" s="8"/>
      <c r="AX227" s="8">
        <v>582.71513190581788</v>
      </c>
      <c r="AY227" s="8">
        <v>913.94824218865119</v>
      </c>
    </row>
    <row r="228" spans="2:51" x14ac:dyDescent="0.25">
      <c r="B228" s="19">
        <v>43142</v>
      </c>
      <c r="C228">
        <v>1</v>
      </c>
      <c r="D228">
        <v>0</v>
      </c>
      <c r="E228">
        <v>1</v>
      </c>
      <c r="F228">
        <v>0</v>
      </c>
      <c r="G228">
        <v>3</v>
      </c>
      <c r="I228" s="3">
        <f t="shared" si="3"/>
        <v>43142</v>
      </c>
      <c r="J228" s="8">
        <v>40.191252110158622</v>
      </c>
      <c r="K228" s="8">
        <v>0</v>
      </c>
      <c r="L228" s="8">
        <v>31.094450858218138</v>
      </c>
      <c r="M228" s="8">
        <v>0</v>
      </c>
      <c r="N228" s="8">
        <v>565.24648513060583</v>
      </c>
      <c r="O228" s="28">
        <v>636.5321880989826</v>
      </c>
      <c r="P228" s="8">
        <v>296.06805139040296</v>
      </c>
      <c r="Q228" s="8">
        <v>0</v>
      </c>
      <c r="R228" s="8">
        <v>275.51441695667899</v>
      </c>
      <c r="S228" s="8"/>
      <c r="T228" s="8"/>
      <c r="U228" s="28">
        <v>1136.8289534776877</v>
      </c>
      <c r="V228" s="8">
        <v>42.040542851423602</v>
      </c>
      <c r="W228" s="8">
        <v>0</v>
      </c>
      <c r="X228" s="8">
        <v>32.525177124700569</v>
      </c>
      <c r="Y228" s="8">
        <v>0</v>
      </c>
      <c r="Z228" s="8">
        <v>783.53272938836028</v>
      </c>
      <c r="AA228" s="28">
        <v>858.0984493644844</v>
      </c>
      <c r="AB228" s="8">
        <v>309.69081449118846</v>
      </c>
      <c r="AC228" s="8">
        <v>0</v>
      </c>
      <c r="AD228" s="8">
        <v>288.19146068167964</v>
      </c>
      <c r="AE228" s="8"/>
      <c r="AF228" s="8"/>
      <c r="AG228" s="28"/>
      <c r="AH228" s="8">
        <v>78.521178794557002</v>
      </c>
      <c r="AI228" s="8">
        <v>12.487654519747537</v>
      </c>
      <c r="AJ228" s="8">
        <v>27.036099568953379</v>
      </c>
      <c r="AK228" s="8">
        <v>0</v>
      </c>
      <c r="AL228" s="8">
        <v>1427.5884879136672</v>
      </c>
      <c r="AM228" s="28">
        <v>1545.6334207969251</v>
      </c>
      <c r="AN228" s="8">
        <v>401.40352192794984</v>
      </c>
      <c r="AO228" s="8">
        <v>42.590973731124208</v>
      </c>
      <c r="AP228" s="8">
        <v>131.9935562805552</v>
      </c>
      <c r="AQ228" s="8"/>
      <c r="AR228" s="8"/>
      <c r="AS228" s="28">
        <v>2003.5765398532965</v>
      </c>
      <c r="AT228" s="8">
        <v>308.46733781419732</v>
      </c>
      <c r="AU228" s="8">
        <v>426.64679814244664</v>
      </c>
      <c r="AV228" s="8">
        <v>52.837724394449197</v>
      </c>
      <c r="AW228" s="8"/>
      <c r="AX228" s="8">
        <v>417.2282856099219</v>
      </c>
      <c r="AY228" s="8">
        <v>540.84545116799882</v>
      </c>
    </row>
    <row r="229" spans="2:51" x14ac:dyDescent="0.25">
      <c r="B229" s="19">
        <v>43143</v>
      </c>
      <c r="C229">
        <v>1</v>
      </c>
      <c r="D229">
        <v>0</v>
      </c>
      <c r="E229">
        <v>1</v>
      </c>
      <c r="F229">
        <v>0</v>
      </c>
      <c r="G229">
        <v>3</v>
      </c>
      <c r="I229" s="3">
        <f t="shared" si="3"/>
        <v>43143</v>
      </c>
      <c r="J229" s="8">
        <v>42.166432233834463</v>
      </c>
      <c r="K229" s="8">
        <v>0</v>
      </c>
      <c r="L229" s="8">
        <v>34.812685003316645</v>
      </c>
      <c r="M229" s="8">
        <v>0</v>
      </c>
      <c r="N229" s="8">
        <v>588.36749345683779</v>
      </c>
      <c r="O229" s="28">
        <v>665.34661069398885</v>
      </c>
      <c r="P229" s="8">
        <v>289.82252260950162</v>
      </c>
      <c r="Q229" s="8">
        <v>0</v>
      </c>
      <c r="R229" s="8">
        <v>284.21484102013051</v>
      </c>
      <c r="S229" s="8"/>
      <c r="T229" s="8"/>
      <c r="U229" s="28">
        <v>1162.40485708647</v>
      </c>
      <c r="V229" s="8">
        <v>44.10660549612745</v>
      </c>
      <c r="W229" s="8">
        <v>0</v>
      </c>
      <c r="X229" s="8">
        <v>36.414495662978439</v>
      </c>
      <c r="Y229" s="8">
        <v>0</v>
      </c>
      <c r="Z229" s="8">
        <v>815.58258239342206</v>
      </c>
      <c r="AA229" s="28">
        <v>896.10368355252797</v>
      </c>
      <c r="AB229" s="8">
        <v>303.15791475411055</v>
      </c>
      <c r="AC229" s="8">
        <v>0</v>
      </c>
      <c r="AD229" s="8">
        <v>297.29221100571931</v>
      </c>
      <c r="AE229" s="8"/>
      <c r="AF229" s="8"/>
      <c r="AG229" s="28"/>
      <c r="AH229" s="8">
        <v>0</v>
      </c>
      <c r="AI229" s="8">
        <v>0</v>
      </c>
      <c r="AJ229" s="8">
        <v>0</v>
      </c>
      <c r="AK229" s="8">
        <v>0</v>
      </c>
      <c r="AL229" s="8">
        <v>1114.9755369297252</v>
      </c>
      <c r="AM229" s="28">
        <v>1114.9755369297252</v>
      </c>
      <c r="AN229" s="8">
        <v>0</v>
      </c>
      <c r="AO229" s="8">
        <v>0</v>
      </c>
      <c r="AP229" s="8">
        <v>0</v>
      </c>
      <c r="AQ229" s="8"/>
      <c r="AR229" s="8"/>
      <c r="AS229" s="28">
        <v>1114.9755369297252</v>
      </c>
      <c r="AT229" s="8">
        <v>210.49083657404205</v>
      </c>
      <c r="AU229" s="8">
        <v>210.49083657404205</v>
      </c>
      <c r="AV229" s="8">
        <v>0</v>
      </c>
      <c r="AW229" s="8"/>
      <c r="AX229" s="8">
        <v>291.77794825913975</v>
      </c>
      <c r="AY229" s="8">
        <v>291.77794825913975</v>
      </c>
    </row>
    <row r="230" spans="2:51" x14ac:dyDescent="0.25">
      <c r="B230" s="19">
        <v>43144</v>
      </c>
      <c r="C230">
        <v>1</v>
      </c>
      <c r="D230">
        <v>0</v>
      </c>
      <c r="E230">
        <v>1</v>
      </c>
      <c r="F230">
        <v>0</v>
      </c>
      <c r="G230">
        <v>3</v>
      </c>
      <c r="I230" s="3">
        <f t="shared" si="3"/>
        <v>43144</v>
      </c>
      <c r="J230" s="8">
        <v>48.902775582988426</v>
      </c>
      <c r="K230" s="8">
        <v>0</v>
      </c>
      <c r="L230" s="8">
        <v>39.720424831209876</v>
      </c>
      <c r="M230" s="8">
        <v>0</v>
      </c>
      <c r="N230" s="8">
        <v>592.97480046870135</v>
      </c>
      <c r="O230" s="28">
        <v>681.59800088289967</v>
      </c>
      <c r="P230" s="8">
        <v>273.82670379588978</v>
      </c>
      <c r="Q230" s="8">
        <v>0</v>
      </c>
      <c r="R230" s="8">
        <v>292.59634617395471</v>
      </c>
      <c r="S230" s="8"/>
      <c r="T230" s="8"/>
      <c r="U230" s="28">
        <v>1159.3978504385459</v>
      </c>
      <c r="V230" s="8">
        <v>51.152903293862146</v>
      </c>
      <c r="W230" s="8">
        <v>0</v>
      </c>
      <c r="X230" s="8">
        <v>41.548051740621368</v>
      </c>
      <c r="Y230" s="8">
        <v>0</v>
      </c>
      <c r="Z230" s="8">
        <v>821.96913398303707</v>
      </c>
      <c r="AA230" s="28">
        <v>914.67008901752058</v>
      </c>
      <c r="AB230" s="8">
        <v>286.42609200735706</v>
      </c>
      <c r="AC230" s="8">
        <v>0</v>
      </c>
      <c r="AD230" s="8">
        <v>306.05936823717371</v>
      </c>
      <c r="AE230" s="8"/>
      <c r="AF230" s="8"/>
      <c r="AG230" s="28"/>
      <c r="AH230" s="8">
        <v>0</v>
      </c>
      <c r="AI230" s="8">
        <v>0</v>
      </c>
      <c r="AJ230" s="8">
        <v>0</v>
      </c>
      <c r="AK230" s="8">
        <v>0</v>
      </c>
      <c r="AL230" s="8">
        <v>1314.8175704307534</v>
      </c>
      <c r="AM230" s="28">
        <v>1314.8175704307534</v>
      </c>
      <c r="AN230" s="8">
        <v>0</v>
      </c>
      <c r="AO230" s="8">
        <v>0</v>
      </c>
      <c r="AP230" s="8">
        <v>0</v>
      </c>
      <c r="AQ230" s="8"/>
      <c r="AR230" s="8"/>
      <c r="AS230" s="28">
        <v>1314.8175704307534</v>
      </c>
      <c r="AT230" s="8">
        <v>255.70186532737156</v>
      </c>
      <c r="AU230" s="8">
        <v>255.70186532737156</v>
      </c>
      <c r="AV230" s="8">
        <v>0</v>
      </c>
      <c r="AW230" s="8"/>
      <c r="AX230" s="8">
        <v>354.44852063672244</v>
      </c>
      <c r="AY230" s="8">
        <v>354.44852063672244</v>
      </c>
    </row>
    <row r="231" spans="2:51" x14ac:dyDescent="0.25">
      <c r="B231" s="19">
        <v>43145</v>
      </c>
      <c r="C231">
        <v>0</v>
      </c>
      <c r="D231">
        <v>0</v>
      </c>
      <c r="E231">
        <v>1</v>
      </c>
      <c r="F231">
        <v>0</v>
      </c>
      <c r="G231">
        <v>3</v>
      </c>
      <c r="I231" s="3">
        <f t="shared" si="3"/>
        <v>43145</v>
      </c>
      <c r="J231" s="8">
        <v>3.4365317155057045</v>
      </c>
      <c r="K231" s="8">
        <v>0</v>
      </c>
      <c r="L231" s="8">
        <v>2.1944331793884606</v>
      </c>
      <c r="M231" s="8">
        <v>0</v>
      </c>
      <c r="N231" s="8">
        <v>177.86714946868594</v>
      </c>
      <c r="O231" s="28">
        <v>183.4981143635801</v>
      </c>
      <c r="P231" s="8">
        <v>6.2741267281069524</v>
      </c>
      <c r="Q231" s="8">
        <v>0</v>
      </c>
      <c r="R231" s="8">
        <v>87.678513643163058</v>
      </c>
      <c r="S231" s="8"/>
      <c r="T231" s="8"/>
      <c r="U231" s="28">
        <v>271.81978983995594</v>
      </c>
      <c r="V231" s="8">
        <v>3.5946543404522822</v>
      </c>
      <c r="W231" s="8">
        <v>0</v>
      </c>
      <c r="X231" s="8">
        <v>2.2954040312008126</v>
      </c>
      <c r="Y231" s="8">
        <v>0</v>
      </c>
      <c r="Z231" s="8">
        <v>246.55568280008904</v>
      </c>
      <c r="AA231" s="28">
        <v>252.44574117174213</v>
      </c>
      <c r="AB231" s="8">
        <v>6.5628135407499029</v>
      </c>
      <c r="AC231" s="8">
        <v>0</v>
      </c>
      <c r="AD231" s="8">
        <v>91.712801080731936</v>
      </c>
      <c r="AE231" s="8"/>
      <c r="AF231" s="8"/>
      <c r="AG231" s="28"/>
      <c r="AH231" s="8">
        <v>168.94180186049678</v>
      </c>
      <c r="AI231" s="8">
        <v>24.059281941268313</v>
      </c>
      <c r="AJ231" s="8">
        <v>63.363216086419619</v>
      </c>
      <c r="AK231" s="8">
        <v>0</v>
      </c>
      <c r="AL231" s="8">
        <v>1555.3640507095818</v>
      </c>
      <c r="AM231" s="28">
        <v>1811.7283505977666</v>
      </c>
      <c r="AN231" s="8">
        <v>799.99726218084879</v>
      </c>
      <c r="AO231" s="8">
        <v>88.060389224386725</v>
      </c>
      <c r="AP231" s="8">
        <v>304.54741578700117</v>
      </c>
      <c r="AQ231" s="8"/>
      <c r="AR231" s="8"/>
      <c r="AS231" s="28">
        <v>2747.9691179018182</v>
      </c>
      <c r="AT231" s="8">
        <v>371.75237247890215</v>
      </c>
      <c r="AU231" s="8">
        <v>615.13631429466045</v>
      </c>
      <c r="AV231" s="8">
        <v>109.83603736444157</v>
      </c>
      <c r="AW231" s="8"/>
      <c r="AX231" s="8">
        <v>492.6451730945447</v>
      </c>
      <c r="AY231" s="8">
        <v>747.2277625398624</v>
      </c>
    </row>
    <row r="232" spans="2:51" x14ac:dyDescent="0.25">
      <c r="B232" s="19">
        <v>43146</v>
      </c>
      <c r="C232">
        <v>0</v>
      </c>
      <c r="D232">
        <v>0</v>
      </c>
      <c r="E232">
        <v>1</v>
      </c>
      <c r="F232">
        <v>0</v>
      </c>
      <c r="G232">
        <v>0</v>
      </c>
      <c r="I232" s="3">
        <f t="shared" si="3"/>
        <v>43146</v>
      </c>
      <c r="J232" s="8">
        <v>0</v>
      </c>
      <c r="K232" s="8">
        <v>0</v>
      </c>
      <c r="L232" s="8">
        <v>21.691378637484778</v>
      </c>
      <c r="M232" s="8">
        <v>0</v>
      </c>
      <c r="N232" s="8">
        <v>177.70187360819375</v>
      </c>
      <c r="O232" s="28">
        <v>199.39325224567853</v>
      </c>
      <c r="P232" s="8">
        <v>0</v>
      </c>
      <c r="Q232" s="8">
        <v>0</v>
      </c>
      <c r="R232" s="8">
        <v>228.11487325431585</v>
      </c>
      <c r="S232" s="8"/>
      <c r="T232" s="8"/>
      <c r="U232" s="28">
        <v>405.8167468625096</v>
      </c>
      <c r="V232" s="8">
        <v>0</v>
      </c>
      <c r="W232" s="8">
        <v>0</v>
      </c>
      <c r="X232" s="8">
        <v>22.689448206694205</v>
      </c>
      <c r="Y232" s="8">
        <v>0</v>
      </c>
      <c r="Z232" s="8">
        <v>246.32658089591087</v>
      </c>
      <c r="AA232" s="28">
        <v>269.01602910260505</v>
      </c>
      <c r="AB232" s="8">
        <v>0</v>
      </c>
      <c r="AC232" s="8">
        <v>0</v>
      </c>
      <c r="AD232" s="8">
        <v>238.6109563795145</v>
      </c>
      <c r="AE232" s="8"/>
      <c r="AF232" s="8"/>
      <c r="AG232" s="28"/>
      <c r="AH232" s="8">
        <v>198.66376499522812</v>
      </c>
      <c r="AI232" s="8">
        <v>-1.2975597434517165</v>
      </c>
      <c r="AJ232" s="8">
        <v>91.503308101482773</v>
      </c>
      <c r="AK232" s="8">
        <v>0</v>
      </c>
      <c r="AL232" s="8">
        <v>1510.9645916151785</v>
      </c>
      <c r="AM232" s="28">
        <v>1799.8341049684377</v>
      </c>
      <c r="AN232" s="8">
        <v>1156.2581232838318</v>
      </c>
      <c r="AO232" s="8">
        <v>-13.904334509870566</v>
      </c>
      <c r="AP232" s="8">
        <v>449.67589170951447</v>
      </c>
      <c r="AQ232" s="8"/>
      <c r="AR232" s="8"/>
      <c r="AS232" s="28">
        <v>3102.9942720986542</v>
      </c>
      <c r="AT232" s="8">
        <v>375.38638323220442</v>
      </c>
      <c r="AU232" s="8">
        <v>717.70485253980701</v>
      </c>
      <c r="AV232" s="8">
        <v>153.37973325577829</v>
      </c>
      <c r="AW232" s="8"/>
      <c r="AX232" s="8">
        <v>494.54041702217762</v>
      </c>
      <c r="AY232" s="8">
        <v>852.60973614454713</v>
      </c>
    </row>
    <row r="233" spans="2:51" x14ac:dyDescent="0.25">
      <c r="B233" s="19">
        <v>43147</v>
      </c>
      <c r="C233">
        <v>0</v>
      </c>
      <c r="D233">
        <v>0</v>
      </c>
      <c r="E233">
        <v>1</v>
      </c>
      <c r="F233">
        <v>0</v>
      </c>
      <c r="G233">
        <v>0</v>
      </c>
      <c r="I233" s="3">
        <f t="shared" si="3"/>
        <v>43147</v>
      </c>
      <c r="J233" s="8">
        <v>0</v>
      </c>
      <c r="K233" s="8">
        <v>0</v>
      </c>
      <c r="L233" s="8">
        <v>28.110168109507601</v>
      </c>
      <c r="M233" s="8">
        <v>0</v>
      </c>
      <c r="N233" s="8">
        <v>0</v>
      </c>
      <c r="O233" s="28">
        <v>28.110168109507601</v>
      </c>
      <c r="P233" s="8">
        <v>0</v>
      </c>
      <c r="Q233" s="8">
        <v>0</v>
      </c>
      <c r="R233" s="8">
        <v>236.45298852952979</v>
      </c>
      <c r="S233" s="8"/>
      <c r="T233" s="8"/>
      <c r="U233" s="28">
        <v>236.45298852952979</v>
      </c>
      <c r="V233" s="8">
        <v>0</v>
      </c>
      <c r="W233" s="8">
        <v>0</v>
      </c>
      <c r="X233" s="8">
        <v>29.40358075258311</v>
      </c>
      <c r="Y233" s="8">
        <v>0</v>
      </c>
      <c r="Z233" s="8">
        <v>0</v>
      </c>
      <c r="AA233" s="28">
        <v>29.40358075258311</v>
      </c>
      <c r="AB233" s="8">
        <v>0</v>
      </c>
      <c r="AC233" s="8">
        <v>0</v>
      </c>
      <c r="AD233" s="8">
        <v>247.33272726555114</v>
      </c>
      <c r="AE233" s="8"/>
      <c r="AF233" s="8"/>
      <c r="AG233" s="28"/>
      <c r="AH233" s="8">
        <v>211.92789770037214</v>
      </c>
      <c r="AI233" s="8">
        <v>27.32111955717761</v>
      </c>
      <c r="AJ233" s="8">
        <v>82.856567892113432</v>
      </c>
      <c r="AK233" s="8">
        <v>0</v>
      </c>
      <c r="AL233" s="8">
        <v>1432.134234281202</v>
      </c>
      <c r="AM233" s="28">
        <v>1754.2398194308653</v>
      </c>
      <c r="AN233" s="8">
        <v>1171.2241234297142</v>
      </c>
      <c r="AO233" s="8">
        <v>106.85145410862238</v>
      </c>
      <c r="AP233" s="8">
        <v>415.70729968299042</v>
      </c>
      <c r="AQ233" s="8"/>
      <c r="AR233" s="8"/>
      <c r="AS233" s="28">
        <v>3125.9171115025292</v>
      </c>
      <c r="AT233" s="8">
        <v>366.47946587229461</v>
      </c>
      <c r="AU233" s="8">
        <v>724.82923324778449</v>
      </c>
      <c r="AV233" s="8">
        <v>156.3340643625925</v>
      </c>
      <c r="AW233" s="8"/>
      <c r="AX233" s="8">
        <v>479.38111545587248</v>
      </c>
      <c r="AY233" s="8">
        <v>854.21936906029612</v>
      </c>
    </row>
    <row r="234" spans="2:51" x14ac:dyDescent="0.25">
      <c r="B234" s="19">
        <v>43148</v>
      </c>
      <c r="C234">
        <v>0</v>
      </c>
      <c r="D234">
        <v>0</v>
      </c>
      <c r="E234">
        <v>1</v>
      </c>
      <c r="F234">
        <v>0</v>
      </c>
      <c r="G234">
        <v>0</v>
      </c>
      <c r="I234" s="3">
        <f t="shared" si="3"/>
        <v>43148</v>
      </c>
      <c r="J234" s="8">
        <v>0</v>
      </c>
      <c r="K234" s="8">
        <v>0</v>
      </c>
      <c r="L234" s="8">
        <v>35.783116628349269</v>
      </c>
      <c r="M234" s="8">
        <v>0</v>
      </c>
      <c r="N234" s="8">
        <v>0</v>
      </c>
      <c r="O234" s="28">
        <v>35.783116628349269</v>
      </c>
      <c r="P234" s="8">
        <v>0</v>
      </c>
      <c r="Q234" s="8">
        <v>0</v>
      </c>
      <c r="R234" s="8">
        <v>272.80767051041863</v>
      </c>
      <c r="S234" s="8"/>
      <c r="T234" s="8"/>
      <c r="U234" s="28">
        <v>272.80767051041863</v>
      </c>
      <c r="V234" s="8">
        <v>0</v>
      </c>
      <c r="W234" s="8">
        <v>0</v>
      </c>
      <c r="X234" s="8">
        <v>37.429579049899097</v>
      </c>
      <c r="Y234" s="8">
        <v>0</v>
      </c>
      <c r="Z234" s="8">
        <v>0</v>
      </c>
      <c r="AA234" s="28">
        <v>37.429579049899097</v>
      </c>
      <c r="AB234" s="8">
        <v>0</v>
      </c>
      <c r="AC234" s="8">
        <v>0</v>
      </c>
      <c r="AD234" s="8">
        <v>285.36017068727836</v>
      </c>
      <c r="AE234" s="8"/>
      <c r="AF234" s="8"/>
      <c r="AG234" s="28"/>
      <c r="AH234" s="8">
        <v>136.25014878151043</v>
      </c>
      <c r="AI234" s="8">
        <v>14.636568195270165</v>
      </c>
      <c r="AJ234" s="8">
        <v>49.829853504755768</v>
      </c>
      <c r="AK234" s="8">
        <v>0</v>
      </c>
      <c r="AL234" s="8">
        <v>1146.0022337223215</v>
      </c>
      <c r="AM234" s="28">
        <v>1346.7188042038579</v>
      </c>
      <c r="AN234" s="8">
        <v>900.80891005255478</v>
      </c>
      <c r="AO234" s="8">
        <v>59.242681259471794</v>
      </c>
      <c r="AP234" s="8">
        <v>315.74294429101582</v>
      </c>
      <c r="AQ234" s="8"/>
      <c r="AR234" s="8"/>
      <c r="AS234" s="28">
        <v>2421.796769325364</v>
      </c>
      <c r="AT234" s="8">
        <v>273.53060461864084</v>
      </c>
      <c r="AU234" s="8">
        <v>549.52228681086763</v>
      </c>
      <c r="AV234" s="8">
        <v>130.40053768449002</v>
      </c>
      <c r="AW234" s="8"/>
      <c r="AX234" s="8">
        <v>361.63440049286197</v>
      </c>
      <c r="AY234" s="8">
        <v>650.32508646693998</v>
      </c>
    </row>
    <row r="235" spans="2:51" x14ac:dyDescent="0.25">
      <c r="B235" s="19">
        <v>43149</v>
      </c>
      <c r="C235">
        <v>0</v>
      </c>
      <c r="D235">
        <v>0</v>
      </c>
      <c r="E235">
        <v>1</v>
      </c>
      <c r="F235">
        <v>0</v>
      </c>
      <c r="G235">
        <v>0</v>
      </c>
      <c r="I235" s="3">
        <f t="shared" si="3"/>
        <v>43149</v>
      </c>
      <c r="J235" s="8">
        <v>0</v>
      </c>
      <c r="K235" s="8">
        <v>0</v>
      </c>
      <c r="L235" s="8">
        <v>35.53212378394273</v>
      </c>
      <c r="M235" s="8">
        <v>0</v>
      </c>
      <c r="N235" s="8">
        <v>0</v>
      </c>
      <c r="O235" s="28">
        <v>35.53212378394273</v>
      </c>
      <c r="P235" s="8">
        <v>0</v>
      </c>
      <c r="Q235" s="8">
        <v>0</v>
      </c>
      <c r="R235" s="8">
        <v>282.72150197632561</v>
      </c>
      <c r="S235" s="8"/>
      <c r="T235" s="8"/>
      <c r="U235" s="28">
        <v>282.72150197632561</v>
      </c>
      <c r="V235" s="8">
        <v>0</v>
      </c>
      <c r="W235" s="8">
        <v>0</v>
      </c>
      <c r="X235" s="8">
        <v>37.167037454983038</v>
      </c>
      <c r="Y235" s="8">
        <v>0</v>
      </c>
      <c r="Z235" s="8">
        <v>0</v>
      </c>
      <c r="AA235" s="28">
        <v>37.167037454983038</v>
      </c>
      <c r="AB235" s="8">
        <v>0</v>
      </c>
      <c r="AC235" s="8">
        <v>0</v>
      </c>
      <c r="AD235" s="8">
        <v>295.73016004272091</v>
      </c>
      <c r="AE235" s="8"/>
      <c r="AF235" s="8"/>
      <c r="AG235" s="28"/>
      <c r="AH235" s="8">
        <v>34.067249876288408</v>
      </c>
      <c r="AI235" s="8">
        <v>1.8911827137921871</v>
      </c>
      <c r="AJ235" s="8">
        <v>48.464334905503613</v>
      </c>
      <c r="AK235" s="8">
        <v>0</v>
      </c>
      <c r="AL235" s="8">
        <v>932.52871476470955</v>
      </c>
      <c r="AM235" s="28">
        <v>1016.9514822602938</v>
      </c>
      <c r="AN235" s="8">
        <v>248.21547861959615</v>
      </c>
      <c r="AO235" s="8">
        <v>9.6012706089970692</v>
      </c>
      <c r="AP235" s="8">
        <v>289.05579908908351</v>
      </c>
      <c r="AQ235" s="8"/>
      <c r="AR235" s="8"/>
      <c r="AS235" s="28">
        <v>1479.4012630823863</v>
      </c>
      <c r="AT235" s="8">
        <v>203.22604041174105</v>
      </c>
      <c r="AU235" s="8">
        <v>322.47567348579571</v>
      </c>
      <c r="AV235" s="8">
        <v>63.360236095409185</v>
      </c>
      <c r="AW235" s="8"/>
      <c r="AX235" s="8">
        <v>274.30232331006897</v>
      </c>
      <c r="AY235" s="8">
        <v>399.038902691212</v>
      </c>
    </row>
    <row r="236" spans="2:51" x14ac:dyDescent="0.25">
      <c r="B236" s="19">
        <v>43150</v>
      </c>
      <c r="C236">
        <v>0</v>
      </c>
      <c r="D236">
        <v>0</v>
      </c>
      <c r="E236">
        <v>1</v>
      </c>
      <c r="F236">
        <v>0</v>
      </c>
      <c r="G236">
        <v>3</v>
      </c>
      <c r="I236" s="3">
        <f t="shared" si="3"/>
        <v>43150</v>
      </c>
      <c r="J236" s="8">
        <v>0</v>
      </c>
      <c r="K236" s="8">
        <v>0</v>
      </c>
      <c r="L236" s="8">
        <v>31.118409989517403</v>
      </c>
      <c r="M236" s="8">
        <v>0</v>
      </c>
      <c r="N236" s="8">
        <v>299.20019482047877</v>
      </c>
      <c r="O236" s="28">
        <v>330.31860480999615</v>
      </c>
      <c r="P236" s="8">
        <v>0</v>
      </c>
      <c r="Q236" s="8">
        <v>0</v>
      </c>
      <c r="R236" s="8">
        <v>273.56156321084922</v>
      </c>
      <c r="S236" s="8"/>
      <c r="T236" s="8"/>
      <c r="U236" s="28">
        <v>572.76175803132799</v>
      </c>
      <c r="V236" s="8">
        <v>0</v>
      </c>
      <c r="W236" s="8">
        <v>0</v>
      </c>
      <c r="X236" s="8">
        <v>32.550238670016661</v>
      </c>
      <c r="Y236" s="8">
        <v>0</v>
      </c>
      <c r="Z236" s="8">
        <v>414.7449855031839</v>
      </c>
      <c r="AA236" s="28">
        <v>447.29522417320055</v>
      </c>
      <c r="AB236" s="8">
        <v>0</v>
      </c>
      <c r="AC236" s="8">
        <v>0</v>
      </c>
      <c r="AD236" s="8">
        <v>286.148751702146</v>
      </c>
      <c r="AE236" s="8"/>
      <c r="AF236" s="8"/>
      <c r="AG236" s="28"/>
      <c r="AH236" s="8">
        <v>0</v>
      </c>
      <c r="AI236" s="8">
        <v>0</v>
      </c>
      <c r="AJ236" s="8">
        <v>52.236797512565595</v>
      </c>
      <c r="AK236" s="8">
        <v>0</v>
      </c>
      <c r="AL236" s="8">
        <v>987.47869968523537</v>
      </c>
      <c r="AM236" s="28">
        <v>1039.7154971978009</v>
      </c>
      <c r="AN236" s="8">
        <v>0</v>
      </c>
      <c r="AO236" s="8">
        <v>0</v>
      </c>
      <c r="AP236" s="8">
        <v>288.40229615912301</v>
      </c>
      <c r="AQ236" s="8"/>
      <c r="AR236" s="8"/>
      <c r="AS236" s="28">
        <v>1275.8809958443585</v>
      </c>
      <c r="AT236" s="8">
        <v>205.25295141661465</v>
      </c>
      <c r="AU236" s="8">
        <v>266.04340515987229</v>
      </c>
      <c r="AV236" s="8">
        <v>34.434099273747385</v>
      </c>
      <c r="AW236" s="8"/>
      <c r="AX236" s="8">
        <v>279.94339762050788</v>
      </c>
      <c r="AY236" s="8">
        <v>343.53095813109348</v>
      </c>
    </row>
    <row r="237" spans="2:51" x14ac:dyDescent="0.25">
      <c r="B237" s="19">
        <v>43151</v>
      </c>
      <c r="C237">
        <v>1</v>
      </c>
      <c r="D237">
        <v>0</v>
      </c>
      <c r="E237">
        <v>1</v>
      </c>
      <c r="F237">
        <v>0</v>
      </c>
      <c r="G237">
        <v>3</v>
      </c>
      <c r="I237" s="3">
        <f t="shared" si="3"/>
        <v>43151</v>
      </c>
      <c r="J237" s="8">
        <v>24.740847674276054</v>
      </c>
      <c r="K237" s="8">
        <v>0</v>
      </c>
      <c r="L237" s="8">
        <v>37.58785051811504</v>
      </c>
      <c r="M237" s="8">
        <v>0</v>
      </c>
      <c r="N237" s="8">
        <v>614.54436817941439</v>
      </c>
      <c r="O237" s="28">
        <v>676.87306637180552</v>
      </c>
      <c r="P237" s="8">
        <v>194.30206303022337</v>
      </c>
      <c r="Q237" s="8">
        <v>0</v>
      </c>
      <c r="R237" s="8">
        <v>316.53582317912429</v>
      </c>
      <c r="S237" s="8"/>
      <c r="T237" s="8"/>
      <c r="U237" s="28">
        <v>1125.382254388762</v>
      </c>
      <c r="V237" s="8">
        <v>25.879230235975882</v>
      </c>
      <c r="W237" s="8">
        <v>0</v>
      </c>
      <c r="X237" s="8">
        <v>39.317352842568191</v>
      </c>
      <c r="Y237" s="8">
        <v>0</v>
      </c>
      <c r="Z237" s="8">
        <v>851.86841280154601</v>
      </c>
      <c r="AA237" s="28">
        <v>917.06499588009012</v>
      </c>
      <c r="AB237" s="8">
        <v>203.2423420040067</v>
      </c>
      <c r="AC237" s="8">
        <v>0</v>
      </c>
      <c r="AD237" s="8">
        <v>331.10035492049519</v>
      </c>
      <c r="AE237" s="8"/>
      <c r="AF237" s="8"/>
      <c r="AG237" s="28"/>
      <c r="AH237" s="8">
        <v>0</v>
      </c>
      <c r="AI237" s="8">
        <v>0</v>
      </c>
      <c r="AJ237" s="8">
        <v>74.998505623335404</v>
      </c>
      <c r="AK237" s="8">
        <v>0</v>
      </c>
      <c r="AL237" s="8">
        <v>1345.4362483251455</v>
      </c>
      <c r="AM237" s="28">
        <v>1420.4347539484809</v>
      </c>
      <c r="AN237" s="8">
        <v>0</v>
      </c>
      <c r="AO237" s="8">
        <v>0</v>
      </c>
      <c r="AP237" s="8">
        <v>345.4330796909706</v>
      </c>
      <c r="AQ237" s="8"/>
      <c r="AR237" s="8"/>
      <c r="AS237" s="28">
        <v>1690.869328016116</v>
      </c>
      <c r="AT237" s="8">
        <v>280.79761871193392</v>
      </c>
      <c r="AU237" s="8">
        <v>350.4479243035633</v>
      </c>
      <c r="AV237" s="8">
        <v>38.620472727416661</v>
      </c>
      <c r="AW237" s="8"/>
      <c r="AX237" s="8">
        <v>382.66512271372073</v>
      </c>
      <c r="AY237" s="8">
        <v>455.52019696754161</v>
      </c>
    </row>
    <row r="238" spans="2:51" x14ac:dyDescent="0.25">
      <c r="B238" s="19">
        <v>43152</v>
      </c>
      <c r="C238">
        <v>1</v>
      </c>
      <c r="D238">
        <v>0</v>
      </c>
      <c r="E238">
        <v>1</v>
      </c>
      <c r="F238">
        <v>0</v>
      </c>
      <c r="G238">
        <v>3</v>
      </c>
      <c r="I238" s="3">
        <f t="shared" si="3"/>
        <v>43152</v>
      </c>
      <c r="J238" s="8">
        <v>34.908886031746249</v>
      </c>
      <c r="K238" s="8">
        <v>0</v>
      </c>
      <c r="L238" s="8">
        <v>32.23347728517566</v>
      </c>
      <c r="M238" s="8">
        <v>0</v>
      </c>
      <c r="N238" s="8">
        <v>606.77168928940421</v>
      </c>
      <c r="O238" s="28">
        <v>673.91405260632609</v>
      </c>
      <c r="P238" s="8">
        <v>287.38439862855665</v>
      </c>
      <c r="Q238" s="8">
        <v>0</v>
      </c>
      <c r="R238" s="8">
        <v>308.24934945005492</v>
      </c>
      <c r="S238" s="8"/>
      <c r="T238" s="8"/>
      <c r="U238" s="28">
        <v>1202.4054373680158</v>
      </c>
      <c r="V238" s="8">
        <v>36.515123119096543</v>
      </c>
      <c r="W238" s="8">
        <v>0</v>
      </c>
      <c r="X238" s="8">
        <v>33.7166127430825</v>
      </c>
      <c r="Y238" s="8">
        <v>0</v>
      </c>
      <c r="Z238" s="8">
        <v>841.09408962474379</v>
      </c>
      <c r="AA238" s="28">
        <v>911.32582548692289</v>
      </c>
      <c r="AB238" s="8">
        <v>300.60760715441052</v>
      </c>
      <c r="AC238" s="8">
        <v>0</v>
      </c>
      <c r="AD238" s="8">
        <v>322.43260172536424</v>
      </c>
      <c r="AE238" s="8"/>
      <c r="AF238" s="8"/>
      <c r="AG238" s="28"/>
      <c r="AH238" s="8">
        <v>196.48354748954424</v>
      </c>
      <c r="AI238" s="8">
        <v>32.383157686539356</v>
      </c>
      <c r="AJ238" s="8">
        <v>92.401499222304622</v>
      </c>
      <c r="AK238" s="8">
        <v>0</v>
      </c>
      <c r="AL238" s="8">
        <v>1665.7612043484139</v>
      </c>
      <c r="AM238" s="28">
        <v>1987.0294087468021</v>
      </c>
      <c r="AN238" s="8">
        <v>903.90093737746622</v>
      </c>
      <c r="AO238" s="8">
        <v>115.91932642951242</v>
      </c>
      <c r="AP238" s="8">
        <v>402.95385668967083</v>
      </c>
      <c r="AQ238" s="8"/>
      <c r="AR238" s="8"/>
      <c r="AS238" s="28">
        <v>3088.5353248450638</v>
      </c>
      <c r="AT238" s="8">
        <v>409.4207506647731</v>
      </c>
      <c r="AU238" s="8">
        <v>695.16656734701314</v>
      </c>
      <c r="AV238" s="8">
        <v>127.58284509477231</v>
      </c>
      <c r="AW238" s="8"/>
      <c r="AX238" s="8">
        <v>539.18043006344465</v>
      </c>
      <c r="AY238" s="8">
        <v>838.07406039670786</v>
      </c>
    </row>
    <row r="239" spans="2:51" x14ac:dyDescent="0.25">
      <c r="B239" s="19">
        <v>43153</v>
      </c>
      <c r="C239">
        <v>1</v>
      </c>
      <c r="D239">
        <v>0</v>
      </c>
      <c r="E239">
        <v>1</v>
      </c>
      <c r="F239">
        <v>0</v>
      </c>
      <c r="G239">
        <v>5</v>
      </c>
      <c r="I239" s="3">
        <f t="shared" si="3"/>
        <v>43153</v>
      </c>
      <c r="J239" s="8">
        <v>45.590397745891579</v>
      </c>
      <c r="K239" s="8">
        <v>0</v>
      </c>
      <c r="L239" s="8">
        <v>40.491379281216716</v>
      </c>
      <c r="M239" s="8">
        <v>0</v>
      </c>
      <c r="N239" s="8">
        <v>938.25831420978091</v>
      </c>
      <c r="O239" s="28">
        <v>1024.3400912368893</v>
      </c>
      <c r="P239" s="8">
        <v>312.30842860156145</v>
      </c>
      <c r="Q239" s="8">
        <v>0</v>
      </c>
      <c r="R239" s="8">
        <v>317.21560806429864</v>
      </c>
      <c r="S239" s="8"/>
      <c r="T239" s="8"/>
      <c r="U239" s="28">
        <v>1567.782350875641</v>
      </c>
      <c r="V239" s="8">
        <v>47.688115433585985</v>
      </c>
      <c r="W239" s="8">
        <v>0</v>
      </c>
      <c r="X239" s="8">
        <v>42.354479554892336</v>
      </c>
      <c r="Y239" s="8">
        <v>0</v>
      </c>
      <c r="Z239" s="8">
        <v>1300.593842055021</v>
      </c>
      <c r="AA239" s="28">
        <v>1390.6364370434994</v>
      </c>
      <c r="AB239" s="8">
        <v>326.67844832249233</v>
      </c>
      <c r="AC239" s="8">
        <v>0</v>
      </c>
      <c r="AD239" s="8">
        <v>331.81141825130624</v>
      </c>
      <c r="AE239" s="8"/>
      <c r="AF239" s="8"/>
      <c r="AG239" s="28"/>
      <c r="AH239" s="8">
        <v>183.93165447075305</v>
      </c>
      <c r="AI239" s="8">
        <v>11.257956044622965</v>
      </c>
      <c r="AJ239" s="8">
        <v>23.458676431913318</v>
      </c>
      <c r="AK239" s="8">
        <v>0</v>
      </c>
      <c r="AL239" s="8">
        <v>1566.7711675926512</v>
      </c>
      <c r="AM239" s="28">
        <v>1785.4194545399405</v>
      </c>
      <c r="AN239" s="8">
        <v>1126.515576913652</v>
      </c>
      <c r="AO239" s="8">
        <v>14.751316993011896</v>
      </c>
      <c r="AP239" s="8">
        <v>97.891150275236143</v>
      </c>
      <c r="AQ239" s="8"/>
      <c r="AR239" s="8"/>
      <c r="AS239" s="28">
        <v>2805.9292117745513</v>
      </c>
      <c r="AT239" s="8">
        <v>362.13629952382854</v>
      </c>
      <c r="AU239" s="8">
        <v>625.93400170073505</v>
      </c>
      <c r="AV239" s="8">
        <v>112.16336264743218</v>
      </c>
      <c r="AW239" s="8"/>
      <c r="AX239" s="8">
        <v>482.75956631305445</v>
      </c>
      <c r="AY239" s="8">
        <v>758.69519957172088</v>
      </c>
    </row>
    <row r="240" spans="2:51" x14ac:dyDescent="0.25">
      <c r="B240" s="19">
        <v>43154</v>
      </c>
      <c r="C240">
        <v>1</v>
      </c>
      <c r="D240">
        <v>0</v>
      </c>
      <c r="E240">
        <v>1</v>
      </c>
      <c r="F240">
        <v>0</v>
      </c>
      <c r="G240">
        <v>5</v>
      </c>
      <c r="I240" s="3">
        <f t="shared" si="3"/>
        <v>43154</v>
      </c>
      <c r="J240" s="8">
        <v>40.761082205455892</v>
      </c>
      <c r="K240" s="8">
        <v>0</v>
      </c>
      <c r="L240" s="8">
        <v>41.296095349018636</v>
      </c>
      <c r="M240" s="8">
        <v>0</v>
      </c>
      <c r="N240" s="8">
        <v>1127.7667389589296</v>
      </c>
      <c r="O240" s="28">
        <v>1209.8239165134041</v>
      </c>
      <c r="P240" s="8">
        <v>308.68353163461398</v>
      </c>
      <c r="Q240" s="8">
        <v>0</v>
      </c>
      <c r="R240" s="8">
        <v>320.63982926274599</v>
      </c>
      <c r="S240" s="8"/>
      <c r="T240" s="8"/>
      <c r="U240" s="28">
        <v>1757.0900998562897</v>
      </c>
      <c r="V240" s="8">
        <v>42.636592122884842</v>
      </c>
      <c r="W240" s="8">
        <v>0</v>
      </c>
      <c r="X240" s="8">
        <v>43.196222435629899</v>
      </c>
      <c r="Y240" s="8">
        <v>0</v>
      </c>
      <c r="Z240" s="8">
        <v>1563.2864145731512</v>
      </c>
      <c r="AA240" s="28">
        <v>1649.1192291316659</v>
      </c>
      <c r="AB240" s="8">
        <v>322.88676161780194</v>
      </c>
      <c r="AC240" s="8">
        <v>0</v>
      </c>
      <c r="AD240" s="8">
        <v>335.39319563986618</v>
      </c>
      <c r="AE240" s="8"/>
      <c r="AF240" s="8"/>
      <c r="AG240" s="28"/>
      <c r="AH240" s="8">
        <v>130.77963277667823</v>
      </c>
      <c r="AI240" s="8">
        <v>29.667630471915899</v>
      </c>
      <c r="AJ240" s="8">
        <v>38.743431535817471</v>
      </c>
      <c r="AK240" s="8">
        <v>0</v>
      </c>
      <c r="AL240" s="8">
        <v>1065.0718960884051</v>
      </c>
      <c r="AM240" s="28">
        <v>1264.2625908728166</v>
      </c>
      <c r="AN240" s="8">
        <v>901.41325761568953</v>
      </c>
      <c r="AO240" s="8">
        <v>166.28155665867058</v>
      </c>
      <c r="AP240" s="8">
        <v>161.50928506700743</v>
      </c>
      <c r="AQ240" s="8"/>
      <c r="AR240" s="8"/>
      <c r="AS240" s="28">
        <v>2294.2759954297726</v>
      </c>
      <c r="AT240" s="8">
        <v>257.69120045162072</v>
      </c>
      <c r="AU240" s="8">
        <v>522.35033562506339</v>
      </c>
      <c r="AV240" s="8">
        <v>95.193408997396475</v>
      </c>
      <c r="AW240" s="8"/>
      <c r="AX240" s="8">
        <v>339.79585654888695</v>
      </c>
      <c r="AY240" s="8">
        <v>616.63255929165996</v>
      </c>
    </row>
    <row r="241" spans="2:51" x14ac:dyDescent="0.25">
      <c r="B241" s="19">
        <v>43155</v>
      </c>
      <c r="C241">
        <v>1</v>
      </c>
      <c r="D241">
        <v>0</v>
      </c>
      <c r="E241">
        <v>1</v>
      </c>
      <c r="F241">
        <v>0</v>
      </c>
      <c r="G241">
        <v>5</v>
      </c>
      <c r="I241" s="3">
        <f t="shared" si="3"/>
        <v>43155</v>
      </c>
      <c r="J241" s="8">
        <v>19.34006001737017</v>
      </c>
      <c r="K241" s="8">
        <v>0</v>
      </c>
      <c r="L241" s="8">
        <v>17.076723250886818</v>
      </c>
      <c r="M241" s="8">
        <v>0</v>
      </c>
      <c r="N241" s="8">
        <v>753.2034617343769</v>
      </c>
      <c r="O241" s="28">
        <v>789.62024500263385</v>
      </c>
      <c r="P241" s="8">
        <v>224.08317096269755</v>
      </c>
      <c r="Q241" s="8">
        <v>0</v>
      </c>
      <c r="R241" s="8">
        <v>225.94737555952972</v>
      </c>
      <c r="S241" s="8"/>
      <c r="T241" s="8"/>
      <c r="U241" s="28">
        <v>1203.2340082566043</v>
      </c>
      <c r="V241" s="8">
        <v>20.22994007951911</v>
      </c>
      <c r="W241" s="8">
        <v>0</v>
      </c>
      <c r="X241" s="8">
        <v>17.862462050774251</v>
      </c>
      <c r="Y241" s="8">
        <v>0</v>
      </c>
      <c r="Z241" s="8">
        <v>1044.074717282205</v>
      </c>
      <c r="AA241" s="28">
        <v>1082.1671194124983</v>
      </c>
      <c r="AB241" s="8">
        <v>234.39374631374199</v>
      </c>
      <c r="AC241" s="8">
        <v>0</v>
      </c>
      <c r="AD241" s="8">
        <v>236.34372719570442</v>
      </c>
      <c r="AE241" s="8"/>
      <c r="AF241" s="8"/>
      <c r="AG241" s="28"/>
      <c r="AH241" s="8">
        <v>181.40004626757548</v>
      </c>
      <c r="AI241" s="8">
        <v>34.931182768971631</v>
      </c>
      <c r="AJ241" s="8">
        <v>65.91638258874886</v>
      </c>
      <c r="AK241" s="8">
        <v>0</v>
      </c>
      <c r="AL241" s="8">
        <v>1228.7403928506726</v>
      </c>
      <c r="AM241" s="28">
        <v>1510.9880044759686</v>
      </c>
      <c r="AN241" s="8">
        <v>1103.1089192903921</v>
      </c>
      <c r="AO241" s="8">
        <v>165.60483939739322</v>
      </c>
      <c r="AP241" s="8">
        <v>300.63588706671243</v>
      </c>
      <c r="AQ241" s="8"/>
      <c r="AR241" s="8"/>
      <c r="AS241" s="28">
        <v>2798.0900386051703</v>
      </c>
      <c r="AT241" s="8">
        <v>313.54159123840645</v>
      </c>
      <c r="AU241" s="8">
        <v>647.2121117718666</v>
      </c>
      <c r="AV241" s="8">
        <v>134.19984379600868</v>
      </c>
      <c r="AW241" s="8"/>
      <c r="AX241" s="8">
        <v>409.7346171737484</v>
      </c>
      <c r="AY241" s="8">
        <v>758.75807576856403</v>
      </c>
    </row>
    <row r="242" spans="2:51" x14ac:dyDescent="0.25">
      <c r="B242" s="19">
        <v>43156</v>
      </c>
      <c r="C242">
        <v>1</v>
      </c>
      <c r="D242">
        <v>0</v>
      </c>
      <c r="E242">
        <v>1</v>
      </c>
      <c r="F242">
        <v>0</v>
      </c>
      <c r="G242">
        <v>5</v>
      </c>
      <c r="I242" s="3">
        <f t="shared" si="3"/>
        <v>43156</v>
      </c>
      <c r="J242" s="8">
        <v>34.905393930243527</v>
      </c>
      <c r="K242" s="8">
        <v>0</v>
      </c>
      <c r="L242" s="8">
        <v>28.609419537812244</v>
      </c>
      <c r="M242" s="8">
        <v>0</v>
      </c>
      <c r="N242" s="8">
        <v>860.79595217097767</v>
      </c>
      <c r="O242" s="28">
        <v>924.31076563903343</v>
      </c>
      <c r="P242" s="8">
        <v>283.04294403093292</v>
      </c>
      <c r="Q242" s="8">
        <v>0</v>
      </c>
      <c r="R242" s="8">
        <v>261.4246235720974</v>
      </c>
      <c r="S242" s="8"/>
      <c r="T242" s="8"/>
      <c r="U242" s="28">
        <v>1405.263519774008</v>
      </c>
      <c r="V242" s="8">
        <v>36.511470338076826</v>
      </c>
      <c r="W242" s="8">
        <v>0</v>
      </c>
      <c r="X242" s="8">
        <v>29.925803872374171</v>
      </c>
      <c r="Y242" s="8">
        <v>0</v>
      </c>
      <c r="Z242" s="8">
        <v>1193.2171532126156</v>
      </c>
      <c r="AA242" s="28">
        <v>1259.6544274230666</v>
      </c>
      <c r="AB242" s="8">
        <v>296.06639237591463</v>
      </c>
      <c r="AC242" s="8">
        <v>0</v>
      </c>
      <c r="AD242" s="8">
        <v>273.45336392050694</v>
      </c>
      <c r="AE242" s="8"/>
      <c r="AF242" s="8"/>
      <c r="AG242" s="28"/>
      <c r="AH242" s="8">
        <v>83.46904457494351</v>
      </c>
      <c r="AI242" s="8">
        <v>28.825341040360755</v>
      </c>
      <c r="AJ242" s="8">
        <v>72.133437666658509</v>
      </c>
      <c r="AK242" s="8">
        <v>0</v>
      </c>
      <c r="AL242" s="8">
        <v>1317.6803506916915</v>
      </c>
      <c r="AM242" s="28">
        <v>1502.1081739736542</v>
      </c>
      <c r="AN242" s="8">
        <v>413.17508854558292</v>
      </c>
      <c r="AO242" s="8">
        <v>117.94440801757328</v>
      </c>
      <c r="AP242" s="8">
        <v>353.14046680697771</v>
      </c>
      <c r="AQ242" s="8"/>
      <c r="AR242" s="8"/>
      <c r="AS242" s="28">
        <v>2201.9403140618251</v>
      </c>
      <c r="AT242" s="8">
        <v>308.15075420732484</v>
      </c>
      <c r="AU242" s="8">
        <v>491.1018573701341</v>
      </c>
      <c r="AV242" s="8">
        <v>79.787910893244643</v>
      </c>
      <c r="AW242" s="8"/>
      <c r="AX242" s="8">
        <v>410.75148017309573</v>
      </c>
      <c r="AY242" s="8">
        <v>602.12057888020604</v>
      </c>
    </row>
    <row r="243" spans="2:51" x14ac:dyDescent="0.25">
      <c r="B243" s="19">
        <v>43157</v>
      </c>
      <c r="C243">
        <v>1</v>
      </c>
      <c r="D243">
        <v>0</v>
      </c>
      <c r="E243">
        <v>1</v>
      </c>
      <c r="F243">
        <v>0</v>
      </c>
      <c r="G243">
        <v>5</v>
      </c>
      <c r="I243" s="3">
        <f t="shared" si="3"/>
        <v>43157</v>
      </c>
      <c r="J243" s="8">
        <v>41.339453571640853</v>
      </c>
      <c r="K243" s="8">
        <v>0</v>
      </c>
      <c r="L243" s="8">
        <v>35.794484381707314</v>
      </c>
      <c r="M243" s="8">
        <v>0</v>
      </c>
      <c r="N243" s="8">
        <v>1027.7086150804514</v>
      </c>
      <c r="O243" s="28">
        <v>1104.8425530337995</v>
      </c>
      <c r="P243" s="8">
        <v>313.99208681485203</v>
      </c>
      <c r="Q243" s="8">
        <v>0</v>
      </c>
      <c r="R243" s="8">
        <v>304.61613703017554</v>
      </c>
      <c r="S243" s="8"/>
      <c r="T243" s="8"/>
      <c r="U243" s="28">
        <v>1646.316838925479</v>
      </c>
      <c r="V243" s="8">
        <v>43.2415756684955</v>
      </c>
      <c r="W243" s="8">
        <v>0</v>
      </c>
      <c r="X243" s="8">
        <v>37.441469859393216</v>
      </c>
      <c r="Y243" s="8">
        <v>0</v>
      </c>
      <c r="Z243" s="8">
        <v>1424.5879583025774</v>
      </c>
      <c r="AA243" s="28">
        <v>1505.271003830466</v>
      </c>
      <c r="AB243" s="8">
        <v>328.43957547197721</v>
      </c>
      <c r="AC243" s="8">
        <v>0</v>
      </c>
      <c r="AD243" s="8">
        <v>318.63221695487692</v>
      </c>
      <c r="AE243" s="8"/>
      <c r="AF243" s="8"/>
      <c r="AG243" s="28"/>
      <c r="AH243" s="8">
        <v>0</v>
      </c>
      <c r="AI243" s="8">
        <v>0</v>
      </c>
      <c r="AJ243" s="8">
        <v>75.108831777374647</v>
      </c>
      <c r="AK243" s="8">
        <v>0</v>
      </c>
      <c r="AL243" s="8">
        <v>1467.3896441758873</v>
      </c>
      <c r="AM243" s="28">
        <v>1542.498475953262</v>
      </c>
      <c r="AN243" s="8">
        <v>0</v>
      </c>
      <c r="AO243" s="8">
        <v>0</v>
      </c>
      <c r="AP243" s="8">
        <v>396.97669498228311</v>
      </c>
      <c r="AQ243" s="8"/>
      <c r="AR243" s="8"/>
      <c r="AS243" s="28">
        <v>1864.3663391581704</v>
      </c>
      <c r="AT243" s="8">
        <v>313.95479685043261</v>
      </c>
      <c r="AU243" s="8">
        <v>399.41802027110475</v>
      </c>
      <c r="AV243" s="8">
        <v>40.097566293245407</v>
      </c>
      <c r="AW243" s="8"/>
      <c r="AX243" s="8">
        <v>428.41352671125895</v>
      </c>
      <c r="AY243" s="8">
        <v>517.80910703779023</v>
      </c>
    </row>
    <row r="244" spans="2:51" x14ac:dyDescent="0.25">
      <c r="B244" s="19">
        <v>43158</v>
      </c>
      <c r="C244">
        <v>1</v>
      </c>
      <c r="D244">
        <v>0</v>
      </c>
      <c r="E244">
        <v>1</v>
      </c>
      <c r="F244">
        <v>0</v>
      </c>
      <c r="G244">
        <v>7</v>
      </c>
      <c r="I244" s="3">
        <f t="shared" si="3"/>
        <v>43158</v>
      </c>
      <c r="J244" s="8">
        <v>36.365488700767031</v>
      </c>
      <c r="K244" s="8">
        <v>0</v>
      </c>
      <c r="L244" s="8">
        <v>36.149277966032692</v>
      </c>
      <c r="M244" s="8">
        <v>0</v>
      </c>
      <c r="N244" s="8">
        <v>1335.8521578386433</v>
      </c>
      <c r="O244" s="28">
        <v>1408.366924505443</v>
      </c>
      <c r="P244" s="8">
        <v>308.33313438130392</v>
      </c>
      <c r="Q244" s="8">
        <v>0</v>
      </c>
      <c r="R244" s="8">
        <v>316.38260845419921</v>
      </c>
      <c r="S244" s="8"/>
      <c r="T244" s="8"/>
      <c r="U244" s="28">
        <v>1960.5679006741464</v>
      </c>
      <c r="V244" s="8">
        <v>38.038747383317649</v>
      </c>
      <c r="W244" s="8">
        <v>0</v>
      </c>
      <c r="X244" s="8">
        <v>37.812588301893086</v>
      </c>
      <c r="Y244" s="8">
        <v>0</v>
      </c>
      <c r="Z244" s="8">
        <v>1851.7300236706399</v>
      </c>
      <c r="AA244" s="28">
        <v>1927.5813593558505</v>
      </c>
      <c r="AB244" s="8">
        <v>322.52024179148668</v>
      </c>
      <c r="AC244" s="8">
        <v>0</v>
      </c>
      <c r="AD244" s="8">
        <v>330.94009043828822</v>
      </c>
      <c r="AE244" s="8"/>
      <c r="AF244" s="8"/>
      <c r="AG244" s="28"/>
      <c r="AH244" s="8">
        <v>0</v>
      </c>
      <c r="AI244" s="8">
        <v>0</v>
      </c>
      <c r="AJ244" s="8">
        <v>67.991712183870121</v>
      </c>
      <c r="AK244" s="8">
        <v>0</v>
      </c>
      <c r="AL244" s="8">
        <v>1434.0477759051009</v>
      </c>
      <c r="AM244" s="28">
        <v>1502.039488088971</v>
      </c>
      <c r="AN244" s="8">
        <v>0</v>
      </c>
      <c r="AO244" s="8">
        <v>0</v>
      </c>
      <c r="AP244" s="8">
        <v>402.17740941348558</v>
      </c>
      <c r="AQ244" s="8"/>
      <c r="AR244" s="8"/>
      <c r="AS244" s="28">
        <v>1836.2251853185865</v>
      </c>
      <c r="AT244" s="8">
        <v>305.74738435182087</v>
      </c>
      <c r="AU244" s="8">
        <v>394.58670249298325</v>
      </c>
      <c r="AV244" s="8">
        <v>38.811007341761737</v>
      </c>
      <c r="AW244" s="8"/>
      <c r="AX244" s="8">
        <v>417.67212045290017</v>
      </c>
      <c r="AY244" s="8">
        <v>510.59913728153936</v>
      </c>
    </row>
    <row r="245" spans="2:51" x14ac:dyDescent="0.25">
      <c r="B245" s="19">
        <v>43159</v>
      </c>
      <c r="C245">
        <v>2</v>
      </c>
      <c r="D245">
        <v>0</v>
      </c>
      <c r="E245">
        <v>1</v>
      </c>
      <c r="F245">
        <v>0</v>
      </c>
      <c r="G245">
        <v>6</v>
      </c>
      <c r="I245" s="3">
        <f t="shared" si="3"/>
        <v>43159</v>
      </c>
      <c r="J245" s="8">
        <v>7.4799430930418751</v>
      </c>
      <c r="K245" s="8">
        <v>0</v>
      </c>
      <c r="L245" s="8">
        <v>2.727221513666596</v>
      </c>
      <c r="M245" s="8">
        <v>0</v>
      </c>
      <c r="N245" s="8">
        <v>489.97940284209568</v>
      </c>
      <c r="O245" s="28">
        <v>500.18656744880417</v>
      </c>
      <c r="P245" s="8">
        <v>119.1127504468766</v>
      </c>
      <c r="Q245" s="8">
        <v>0</v>
      </c>
      <c r="R245" s="8">
        <v>98.757759035526519</v>
      </c>
      <c r="S245" s="8"/>
      <c r="T245" s="8"/>
      <c r="U245" s="28">
        <v>707.84991232449875</v>
      </c>
      <c r="V245" s="8">
        <v>7.8241122537646612</v>
      </c>
      <c r="W245" s="8">
        <v>0</v>
      </c>
      <c r="X245" s="8">
        <v>2.8527071661359193</v>
      </c>
      <c r="Y245" s="8">
        <v>0</v>
      </c>
      <c r="Z245" s="8">
        <v>679.19909093152307</v>
      </c>
      <c r="AA245" s="28">
        <v>689.87591035142361</v>
      </c>
      <c r="AB245" s="8">
        <v>124.59339847357346</v>
      </c>
      <c r="AC245" s="8">
        <v>0</v>
      </c>
      <c r="AD245" s="8">
        <v>103.30182770280534</v>
      </c>
      <c r="AE245" s="8"/>
      <c r="AF245" s="8"/>
      <c r="AG245" s="28"/>
      <c r="AH245" s="8">
        <v>459.73385567059432</v>
      </c>
      <c r="AI245" s="8">
        <v>25.892991218452192</v>
      </c>
      <c r="AJ245" s="8">
        <v>66.740508402491486</v>
      </c>
      <c r="AK245" s="8">
        <v>0</v>
      </c>
      <c r="AL245" s="8">
        <v>1457.0603229029323</v>
      </c>
      <c r="AM245" s="28">
        <v>2009.4276781944704</v>
      </c>
      <c r="AN245" s="8">
        <v>2575.8444991090114</v>
      </c>
      <c r="AO245" s="8">
        <v>111.74512274715399</v>
      </c>
      <c r="AP245" s="8">
        <v>397.5678988947588</v>
      </c>
      <c r="AQ245" s="8"/>
      <c r="AR245" s="8"/>
      <c r="AS245" s="28">
        <v>4542.2178436538561</v>
      </c>
      <c r="AT245" s="8">
        <v>441.97185077689693</v>
      </c>
      <c r="AU245" s="8">
        <v>1119.6426620845818</v>
      </c>
      <c r="AV245" s="8">
        <v>300.03024615342952</v>
      </c>
      <c r="AW245" s="8"/>
      <c r="AX245" s="8">
        <v>562.3785242962864</v>
      </c>
      <c r="AY245" s="8">
        <v>1271.2305079034045</v>
      </c>
    </row>
    <row r="246" spans="2:51" x14ac:dyDescent="0.25">
      <c r="B246" s="19">
        <v>43160</v>
      </c>
      <c r="C246">
        <v>2</v>
      </c>
      <c r="D246">
        <v>0</v>
      </c>
      <c r="E246">
        <v>1</v>
      </c>
      <c r="F246">
        <v>0</v>
      </c>
      <c r="G246">
        <v>6</v>
      </c>
      <c r="I246" s="3">
        <f t="shared" si="3"/>
        <v>43160</v>
      </c>
      <c r="J246" s="8">
        <v>47.77047604630679</v>
      </c>
      <c r="K246" s="8">
        <v>0</v>
      </c>
      <c r="L246" s="8">
        <v>17.49716605633078</v>
      </c>
      <c r="M246" s="8">
        <v>0</v>
      </c>
      <c r="N246" s="8">
        <v>862.42219501377758</v>
      </c>
      <c r="O246" s="28">
        <v>927.68983711641511</v>
      </c>
      <c r="P246" s="8">
        <v>428.87522603013196</v>
      </c>
      <c r="Q246" s="8">
        <v>0</v>
      </c>
      <c r="R246" s="8">
        <v>208.57766172261174</v>
      </c>
      <c r="S246" s="8"/>
      <c r="T246" s="8"/>
      <c r="U246" s="28">
        <v>1499.8750827665212</v>
      </c>
      <c r="V246" s="8">
        <v>49.968504085247282</v>
      </c>
      <c r="W246" s="8">
        <v>0</v>
      </c>
      <c r="X246" s="8">
        <v>18.302250384076057</v>
      </c>
      <c r="Y246" s="8">
        <v>0</v>
      </c>
      <c r="Z246" s="8">
        <v>1195.4714166654396</v>
      </c>
      <c r="AA246" s="28">
        <v>1263.7421711347629</v>
      </c>
      <c r="AB246" s="8">
        <v>448.60874870023025</v>
      </c>
      <c r="AC246" s="8">
        <v>0</v>
      </c>
      <c r="AD246" s="8">
        <v>218.17479339696504</v>
      </c>
      <c r="AE246" s="8"/>
      <c r="AF246" s="8"/>
      <c r="AG246" s="28"/>
      <c r="AH246" s="8">
        <v>515.03963176407137</v>
      </c>
      <c r="AI246" s="8">
        <v>28.587984483318138</v>
      </c>
      <c r="AJ246" s="8">
        <v>55.046706459334267</v>
      </c>
      <c r="AK246" s="8">
        <v>0</v>
      </c>
      <c r="AL246" s="8">
        <v>1344.6821343295442</v>
      </c>
      <c r="AM246" s="28">
        <v>1943.3564570362678</v>
      </c>
      <c r="AN246" s="8">
        <v>3440.8859245654498</v>
      </c>
      <c r="AO246" s="8">
        <v>132.86319163034267</v>
      </c>
      <c r="AP246" s="8">
        <v>369.07912737760921</v>
      </c>
      <c r="AQ246" s="8"/>
      <c r="AR246" s="8"/>
      <c r="AS246" s="28">
        <v>5287.5103779029459</v>
      </c>
      <c r="AT246" s="8">
        <v>435.142909131652</v>
      </c>
      <c r="AU246" s="8">
        <v>1337.0947611976335</v>
      </c>
      <c r="AV246" s="8">
        <v>389.71874907157707</v>
      </c>
      <c r="AW246" s="8"/>
      <c r="AX246" s="8">
        <v>548.25972365907194</v>
      </c>
      <c r="AY246" s="8">
        <v>1491.712427813979</v>
      </c>
    </row>
    <row r="247" spans="2:51" x14ac:dyDescent="0.25">
      <c r="B247" s="19">
        <v>43161</v>
      </c>
      <c r="C247">
        <v>2</v>
      </c>
      <c r="D247">
        <v>0</v>
      </c>
      <c r="E247">
        <v>1</v>
      </c>
      <c r="F247">
        <v>0</v>
      </c>
      <c r="G247">
        <v>6</v>
      </c>
      <c r="I247" s="3">
        <f t="shared" si="3"/>
        <v>43161</v>
      </c>
      <c r="J247" s="8">
        <v>55.528264105397376</v>
      </c>
      <c r="K247" s="8">
        <v>0</v>
      </c>
      <c r="L247" s="8">
        <v>25.866111294018555</v>
      </c>
      <c r="M247" s="8">
        <v>0</v>
      </c>
      <c r="N247" s="8">
        <v>1000.2118400489154</v>
      </c>
      <c r="O247" s="28">
        <v>1081.6062154483313</v>
      </c>
      <c r="P247" s="8">
        <v>477.57048475480065</v>
      </c>
      <c r="Q247" s="8">
        <v>0</v>
      </c>
      <c r="R247" s="8">
        <v>258.77960003359766</v>
      </c>
      <c r="S247" s="8"/>
      <c r="T247" s="8"/>
      <c r="U247" s="28">
        <v>1736.5619248373137</v>
      </c>
      <c r="V247" s="8">
        <v>58.08324558263957</v>
      </c>
      <c r="W247" s="8">
        <v>0</v>
      </c>
      <c r="X247" s="8">
        <v>27.05626978914211</v>
      </c>
      <c r="Y247" s="8">
        <v>0</v>
      </c>
      <c r="Z247" s="8">
        <v>1386.4725099865047</v>
      </c>
      <c r="AA247" s="28">
        <v>1471.6120253582865</v>
      </c>
      <c r="AB247" s="8">
        <v>499.54458681407056</v>
      </c>
      <c r="AC247" s="8">
        <v>0</v>
      </c>
      <c r="AD247" s="8">
        <v>270.68663684495959</v>
      </c>
      <c r="AE247" s="8"/>
      <c r="AF247" s="8"/>
      <c r="AG247" s="28"/>
      <c r="AH247" s="8">
        <v>249.70127433710101</v>
      </c>
      <c r="AI247" s="8">
        <v>13.485254154297261</v>
      </c>
      <c r="AJ247" s="8">
        <v>40.202728256398828</v>
      </c>
      <c r="AK247" s="8">
        <v>0</v>
      </c>
      <c r="AL247" s="8">
        <v>1071.6135324769882</v>
      </c>
      <c r="AM247" s="28">
        <v>1375.0027892247854</v>
      </c>
      <c r="AN247" s="8">
        <v>2855.0795678226982</v>
      </c>
      <c r="AO247" s="8">
        <v>85.094296868486524</v>
      </c>
      <c r="AP247" s="8">
        <v>336.59962620493781</v>
      </c>
      <c r="AQ247" s="8"/>
      <c r="AR247" s="8"/>
      <c r="AS247" s="28">
        <v>4348.3870233731113</v>
      </c>
      <c r="AT247" s="8">
        <v>295.9390055585061</v>
      </c>
      <c r="AU247" s="8">
        <v>1087.2308412732195</v>
      </c>
      <c r="AV247" s="8">
        <v>305.2652713281164</v>
      </c>
      <c r="AW247" s="8"/>
      <c r="AX247" s="8">
        <v>382.75952643650351</v>
      </c>
      <c r="AY247" s="8">
        <v>1210.4604956963728</v>
      </c>
    </row>
    <row r="248" spans="2:51" x14ac:dyDescent="0.25">
      <c r="B248" s="19">
        <v>43162</v>
      </c>
      <c r="C248">
        <v>2</v>
      </c>
      <c r="D248">
        <v>0</v>
      </c>
      <c r="E248">
        <v>1</v>
      </c>
      <c r="F248">
        <v>0</v>
      </c>
      <c r="G248">
        <v>6</v>
      </c>
      <c r="I248" s="3">
        <f t="shared" si="3"/>
        <v>43162</v>
      </c>
      <c r="J248" s="8">
        <v>24.314440111338325</v>
      </c>
      <c r="K248" s="8">
        <v>0</v>
      </c>
      <c r="L248" s="8">
        <v>10.994283465830776</v>
      </c>
      <c r="M248" s="8">
        <v>0</v>
      </c>
      <c r="N248" s="8">
        <v>855.32574997171389</v>
      </c>
      <c r="O248" s="28">
        <v>890.63447354888297</v>
      </c>
      <c r="P248" s="8">
        <v>398.32541035474839</v>
      </c>
      <c r="Q248" s="8">
        <v>0</v>
      </c>
      <c r="R248" s="8">
        <v>205.36949478857795</v>
      </c>
      <c r="S248" s="8"/>
      <c r="T248" s="8"/>
      <c r="U248" s="28">
        <v>1459.0206551150402</v>
      </c>
      <c r="V248" s="8">
        <v>25.43320269314837</v>
      </c>
      <c r="W248" s="8">
        <v>0</v>
      </c>
      <c r="X248" s="8">
        <v>11.500155404442623</v>
      </c>
      <c r="Y248" s="8">
        <v>0</v>
      </c>
      <c r="Z248" s="8">
        <v>1185.6344745542863</v>
      </c>
      <c r="AA248" s="28">
        <v>1222.5678326518773</v>
      </c>
      <c r="AB248" s="8">
        <v>416.65326665941484</v>
      </c>
      <c r="AC248" s="8">
        <v>0</v>
      </c>
      <c r="AD248" s="8">
        <v>214.81901141995431</v>
      </c>
      <c r="AE248" s="8"/>
      <c r="AF248" s="8"/>
      <c r="AG248" s="28"/>
      <c r="AH248" s="8">
        <v>487.53434061758782</v>
      </c>
      <c r="AI248" s="8">
        <v>22.945769446123709</v>
      </c>
      <c r="AJ248" s="8">
        <v>44.881934950678726</v>
      </c>
      <c r="AK248" s="8">
        <v>0</v>
      </c>
      <c r="AL248" s="8">
        <v>1271.0181772120445</v>
      </c>
      <c r="AM248" s="28">
        <v>1826.3802222264349</v>
      </c>
      <c r="AN248" s="8">
        <v>4166.3777381162399</v>
      </c>
      <c r="AO248" s="8">
        <v>128.82124444874782</v>
      </c>
      <c r="AP248" s="8">
        <v>352.62130249966066</v>
      </c>
      <c r="AQ248" s="8"/>
      <c r="AR248" s="8"/>
      <c r="AS248" s="28">
        <v>5918.8384622766935</v>
      </c>
      <c r="AT248" s="8">
        <v>409.42438985474058</v>
      </c>
      <c r="AU248" s="8">
        <v>1515.7836309268237</v>
      </c>
      <c r="AV248" s="8">
        <v>458.14528673689449</v>
      </c>
      <c r="AW248" s="8"/>
      <c r="AX248" s="8">
        <v>516.46379924119117</v>
      </c>
      <c r="AY248" s="8">
        <v>1673.7291403626032</v>
      </c>
    </row>
    <row r="249" spans="2:51" x14ac:dyDescent="0.25">
      <c r="B249" s="19">
        <v>43163</v>
      </c>
      <c r="C249">
        <v>2</v>
      </c>
      <c r="D249">
        <v>0</v>
      </c>
      <c r="E249">
        <v>1</v>
      </c>
      <c r="F249">
        <v>0</v>
      </c>
      <c r="G249">
        <v>6</v>
      </c>
      <c r="I249" s="3">
        <f t="shared" si="3"/>
        <v>43163</v>
      </c>
      <c r="J249" s="8">
        <v>35.888213606030767</v>
      </c>
      <c r="K249" s="8">
        <v>0</v>
      </c>
      <c r="L249" s="8">
        <v>15.306013976387826</v>
      </c>
      <c r="M249" s="8">
        <v>0</v>
      </c>
      <c r="N249" s="8">
        <v>852.99444376800011</v>
      </c>
      <c r="O249" s="28">
        <v>904.18867135041864</v>
      </c>
      <c r="P249" s="8">
        <v>456.55247959542629</v>
      </c>
      <c r="Q249" s="8">
        <v>0</v>
      </c>
      <c r="R249" s="8">
        <v>230.29609909644296</v>
      </c>
      <c r="S249" s="8"/>
      <c r="T249" s="8"/>
      <c r="U249" s="28">
        <v>1539.8430224598694</v>
      </c>
      <c r="V249" s="8">
        <v>37.539511778087409</v>
      </c>
      <c r="W249" s="8">
        <v>0</v>
      </c>
      <c r="X249" s="8">
        <v>16.010278423154141</v>
      </c>
      <c r="Y249" s="8">
        <v>0</v>
      </c>
      <c r="Z249" s="8">
        <v>1182.402867174342</v>
      </c>
      <c r="AA249" s="28">
        <v>1235.9526573755836</v>
      </c>
      <c r="AB249" s="8">
        <v>477.55949552773137</v>
      </c>
      <c r="AC249" s="8">
        <v>0</v>
      </c>
      <c r="AD249" s="8">
        <v>240.89254537388686</v>
      </c>
      <c r="AE249" s="8"/>
      <c r="AF249" s="8"/>
      <c r="AG249" s="28"/>
      <c r="AH249" s="8">
        <v>411.08916256244402</v>
      </c>
      <c r="AI249" s="8">
        <v>14.299835674685696</v>
      </c>
      <c r="AJ249" s="8">
        <v>40.226321698255553</v>
      </c>
      <c r="AK249" s="8">
        <v>0</v>
      </c>
      <c r="AL249" s="8">
        <v>1210.3597871507475</v>
      </c>
      <c r="AM249" s="28">
        <v>1675.9751070861328</v>
      </c>
      <c r="AN249" s="8">
        <v>4518.2786760953168</v>
      </c>
      <c r="AO249" s="8">
        <v>83.32058772504449</v>
      </c>
      <c r="AP249" s="8">
        <v>335.91175179656005</v>
      </c>
      <c r="AQ249" s="8"/>
      <c r="AR249" s="8"/>
      <c r="AS249" s="28">
        <v>6147.8708027676685</v>
      </c>
      <c r="AT249" s="8">
        <v>372.11554927872351</v>
      </c>
      <c r="AU249" s="8">
        <v>1578.8719462128258</v>
      </c>
      <c r="AV249" s="8">
        <v>462.0615112052879</v>
      </c>
      <c r="AW249" s="8"/>
      <c r="AX249" s="8">
        <v>473.07749347720261</v>
      </c>
      <c r="AY249" s="8">
        <v>1735.3594914972296</v>
      </c>
    </row>
    <row r="250" spans="2:51" x14ac:dyDescent="0.25">
      <c r="B250" s="19">
        <v>43164</v>
      </c>
      <c r="C250">
        <v>2</v>
      </c>
      <c r="D250">
        <v>0</v>
      </c>
      <c r="E250">
        <v>1</v>
      </c>
      <c r="F250">
        <v>0</v>
      </c>
      <c r="G250">
        <v>6</v>
      </c>
      <c r="I250" s="3">
        <f t="shared" si="3"/>
        <v>43164</v>
      </c>
      <c r="J250" s="8">
        <v>32.272844762699769</v>
      </c>
      <c r="K250" s="8">
        <v>0</v>
      </c>
      <c r="L250" s="8">
        <v>14.882459132460866</v>
      </c>
      <c r="M250" s="8">
        <v>0</v>
      </c>
      <c r="N250" s="8">
        <v>873.56972824203285</v>
      </c>
      <c r="O250" s="28">
        <v>920.72503213719347</v>
      </c>
      <c r="P250" s="8">
        <v>436.9698754881768</v>
      </c>
      <c r="Q250" s="8">
        <v>0</v>
      </c>
      <c r="R250" s="8">
        <v>225.42190459277992</v>
      </c>
      <c r="S250" s="8"/>
      <c r="T250" s="8"/>
      <c r="U250" s="28">
        <v>1535.9615083229896</v>
      </c>
      <c r="V250" s="8">
        <v>33.757791607609271</v>
      </c>
      <c r="W250" s="8">
        <v>0</v>
      </c>
      <c r="X250" s="8">
        <v>15.567234859414596</v>
      </c>
      <c r="Y250" s="8">
        <v>0</v>
      </c>
      <c r="Z250" s="8">
        <v>1210.9238915875335</v>
      </c>
      <c r="AA250" s="28">
        <v>1260.2489180545574</v>
      </c>
      <c r="AB250" s="8">
        <v>457.07585135419748</v>
      </c>
      <c r="AC250" s="8">
        <v>0</v>
      </c>
      <c r="AD250" s="8">
        <v>235.79407811698766</v>
      </c>
      <c r="AE250" s="8"/>
      <c r="AF250" s="8"/>
      <c r="AG250" s="28"/>
      <c r="AH250" s="8">
        <v>325.33496794909621</v>
      </c>
      <c r="AI250" s="8">
        <v>7.6005505790375567</v>
      </c>
      <c r="AJ250" s="8">
        <v>27.809615345203952</v>
      </c>
      <c r="AK250" s="8">
        <v>0</v>
      </c>
      <c r="AL250" s="8">
        <v>1073.8093995500326</v>
      </c>
      <c r="AM250" s="28">
        <v>1434.5545334233702</v>
      </c>
      <c r="AN250" s="8">
        <v>4426.1058219840806</v>
      </c>
      <c r="AO250" s="8">
        <v>45.467857051733141</v>
      </c>
      <c r="AP250" s="8">
        <v>277.7004134073149</v>
      </c>
      <c r="AQ250" s="8"/>
      <c r="AR250" s="8"/>
      <c r="AS250" s="28">
        <v>5823.0834919931622</v>
      </c>
      <c r="AT250" s="8">
        <v>321.85392919412101</v>
      </c>
      <c r="AU250" s="8">
        <v>1528.0139586297471</v>
      </c>
      <c r="AV250" s="8">
        <v>435.31621879997607</v>
      </c>
      <c r="AW250" s="8"/>
      <c r="AX250" s="8">
        <v>412.42008281388468</v>
      </c>
      <c r="AY250" s="8">
        <v>1674.0782731131139</v>
      </c>
    </row>
    <row r="251" spans="2:51" x14ac:dyDescent="0.25">
      <c r="B251" s="19">
        <v>43165</v>
      </c>
      <c r="C251">
        <v>2</v>
      </c>
      <c r="D251">
        <v>0</v>
      </c>
      <c r="E251">
        <v>1</v>
      </c>
      <c r="F251">
        <v>0</v>
      </c>
      <c r="G251">
        <v>6</v>
      </c>
      <c r="I251" s="3">
        <f t="shared" si="3"/>
        <v>43165</v>
      </c>
      <c r="J251" s="8">
        <v>51.718038866031385</v>
      </c>
      <c r="K251" s="8">
        <v>0</v>
      </c>
      <c r="L251" s="8">
        <v>18.795105464002308</v>
      </c>
      <c r="M251" s="8">
        <v>0</v>
      </c>
      <c r="N251" s="8">
        <v>1000.5816631551638</v>
      </c>
      <c r="O251" s="28">
        <v>1071.0948074851976</v>
      </c>
      <c r="P251" s="8">
        <v>533.10514177475523</v>
      </c>
      <c r="Q251" s="8">
        <v>0</v>
      </c>
      <c r="R251" s="8">
        <v>253.73426339528126</v>
      </c>
      <c r="S251" s="8"/>
      <c r="T251" s="8"/>
      <c r="U251" s="28">
        <v>1787.4210683252004</v>
      </c>
      <c r="V251" s="8">
        <v>54.097703231032831</v>
      </c>
      <c r="W251" s="8">
        <v>0</v>
      </c>
      <c r="X251" s="8">
        <v>19.659910930137389</v>
      </c>
      <c r="Y251" s="8">
        <v>0</v>
      </c>
      <c r="Z251" s="8">
        <v>1386.9851509589869</v>
      </c>
      <c r="AA251" s="28">
        <v>1460.7427651201572</v>
      </c>
      <c r="AB251" s="8">
        <v>557.63451946377802</v>
      </c>
      <c r="AC251" s="8">
        <v>0</v>
      </c>
      <c r="AD251" s="8">
        <v>265.40915281530954</v>
      </c>
      <c r="AE251" s="8"/>
      <c r="AF251" s="8"/>
      <c r="AG251" s="28"/>
      <c r="AH251" s="8">
        <v>419.47623409219494</v>
      </c>
      <c r="AI251" s="8">
        <v>14.978295453277196</v>
      </c>
      <c r="AJ251" s="8">
        <v>30.255441117250502</v>
      </c>
      <c r="AK251" s="8">
        <v>0</v>
      </c>
      <c r="AL251" s="8">
        <v>1162.2947147659804</v>
      </c>
      <c r="AM251" s="28">
        <v>1627.0046854287029</v>
      </c>
      <c r="AN251" s="8">
        <v>4545.0173247023667</v>
      </c>
      <c r="AO251" s="8">
        <v>94.440470960913885</v>
      </c>
      <c r="AP251" s="8">
        <v>280.99739562915323</v>
      </c>
      <c r="AQ251" s="8"/>
      <c r="AR251" s="8"/>
      <c r="AS251" s="28">
        <v>6082.7499060584141</v>
      </c>
      <c r="AT251" s="8">
        <v>372.24309492202298</v>
      </c>
      <c r="AU251" s="8">
        <v>1608.3784087557433</v>
      </c>
      <c r="AV251" s="8">
        <v>473.27612050164896</v>
      </c>
      <c r="AW251" s="8"/>
      <c r="AX251" s="8">
        <v>472.14048966455528</v>
      </c>
      <c r="AY251" s="8">
        <v>1765.1531952390908</v>
      </c>
    </row>
    <row r="252" spans="2:51" x14ac:dyDescent="0.25">
      <c r="B252" s="19">
        <v>43166</v>
      </c>
      <c r="C252">
        <v>2</v>
      </c>
      <c r="D252">
        <v>0</v>
      </c>
      <c r="E252">
        <v>1</v>
      </c>
      <c r="F252">
        <v>0</v>
      </c>
      <c r="G252">
        <v>6</v>
      </c>
      <c r="I252" s="3">
        <f t="shared" si="3"/>
        <v>43166</v>
      </c>
      <c r="J252" s="8">
        <v>38.546585449941226</v>
      </c>
      <c r="K252" s="8">
        <v>0</v>
      </c>
      <c r="L252" s="8">
        <v>19.291634814866281</v>
      </c>
      <c r="M252" s="8">
        <v>0</v>
      </c>
      <c r="N252" s="8">
        <v>1139.9135437745051</v>
      </c>
      <c r="O252" s="28">
        <v>1197.7517640393125</v>
      </c>
      <c r="P252" s="8">
        <v>567.98582023915549</v>
      </c>
      <c r="Q252" s="8">
        <v>0</v>
      </c>
      <c r="R252" s="8">
        <v>288.21499072544992</v>
      </c>
      <c r="S252" s="8"/>
      <c r="T252" s="8"/>
      <c r="U252" s="28">
        <v>1996.1143547391105</v>
      </c>
      <c r="V252" s="8">
        <v>40.320201344877191</v>
      </c>
      <c r="W252" s="8">
        <v>0</v>
      </c>
      <c r="X252" s="8">
        <v>20.179286723525788</v>
      </c>
      <c r="Y252" s="8">
        <v>0</v>
      </c>
      <c r="Z252" s="8">
        <v>1580.1240586467736</v>
      </c>
      <c r="AA252" s="28">
        <v>1640.6235467151766</v>
      </c>
      <c r="AB252" s="8">
        <v>594.12013712132557</v>
      </c>
      <c r="AC252" s="8">
        <v>0</v>
      </c>
      <c r="AD252" s="8">
        <v>301.47641667907493</v>
      </c>
      <c r="AE252" s="8"/>
      <c r="AF252" s="8"/>
      <c r="AG252" s="28"/>
      <c r="AH252" s="8">
        <v>385.96519712242457</v>
      </c>
      <c r="AI252" s="8">
        <v>18.129625592740592</v>
      </c>
      <c r="AJ252" s="8">
        <v>38.229782736439354</v>
      </c>
      <c r="AK252" s="8">
        <v>0</v>
      </c>
      <c r="AL252" s="8">
        <v>1213.7297830802806</v>
      </c>
      <c r="AM252" s="28">
        <v>1656.0543885318853</v>
      </c>
      <c r="AN252" s="8">
        <v>4662.437613411299</v>
      </c>
      <c r="AO252" s="8">
        <v>134.51063743460315</v>
      </c>
      <c r="AP252" s="8">
        <v>289.19054991518237</v>
      </c>
      <c r="AQ252" s="8"/>
      <c r="AR252" s="8"/>
      <c r="AS252" s="28">
        <v>6299.8685838413658</v>
      </c>
      <c r="AT252" s="8">
        <v>378.43658410253266</v>
      </c>
      <c r="AU252" s="8">
        <v>1672.3407629725641</v>
      </c>
      <c r="AV252" s="8">
        <v>468.01033253073746</v>
      </c>
      <c r="AW252" s="8"/>
      <c r="AX252" s="8">
        <v>482.65705153761786</v>
      </c>
      <c r="AY252" s="8">
        <v>1836.0966987605657</v>
      </c>
    </row>
    <row r="253" spans="2:51" x14ac:dyDescent="0.25">
      <c r="B253" s="19">
        <v>43167</v>
      </c>
      <c r="C253">
        <v>2</v>
      </c>
      <c r="D253">
        <v>0</v>
      </c>
      <c r="E253">
        <v>1</v>
      </c>
      <c r="F253">
        <v>0</v>
      </c>
      <c r="G253">
        <v>6</v>
      </c>
      <c r="I253" s="3">
        <f t="shared" si="3"/>
        <v>43167</v>
      </c>
      <c r="J253" s="8">
        <v>35.145422642764302</v>
      </c>
      <c r="K253" s="8">
        <v>0</v>
      </c>
      <c r="L253" s="8">
        <v>17.908312964537071</v>
      </c>
      <c r="M253" s="8">
        <v>0</v>
      </c>
      <c r="N253" s="8">
        <v>1113.4724332661692</v>
      </c>
      <c r="O253" s="28">
        <v>1166.5261688734706</v>
      </c>
      <c r="P253" s="8">
        <v>575.24182105266448</v>
      </c>
      <c r="Q253" s="8">
        <v>0</v>
      </c>
      <c r="R253" s="8">
        <v>287.28201205390968</v>
      </c>
      <c r="S253" s="8"/>
      <c r="T253" s="8"/>
      <c r="U253" s="28">
        <v>1975.9962663727433</v>
      </c>
      <c r="V253" s="8">
        <v>36.762543316511128</v>
      </c>
      <c r="W253" s="8">
        <v>0</v>
      </c>
      <c r="X253" s="8">
        <v>18.732315094807181</v>
      </c>
      <c r="Y253" s="8">
        <v>0</v>
      </c>
      <c r="Z253" s="8">
        <v>1543.4719501779011</v>
      </c>
      <c r="AA253" s="28">
        <v>1598.9668085892195</v>
      </c>
      <c r="AB253" s="8">
        <v>601.71000300294088</v>
      </c>
      <c r="AC253" s="8">
        <v>0</v>
      </c>
      <c r="AD253" s="8">
        <v>300.50050954105291</v>
      </c>
      <c r="AE253" s="8"/>
      <c r="AF253" s="8"/>
      <c r="AG253" s="28"/>
      <c r="AH253" s="8">
        <v>223.58839940364888</v>
      </c>
      <c r="AI253" s="8">
        <v>15.325984380194809</v>
      </c>
      <c r="AJ253" s="8">
        <v>34.38154051153068</v>
      </c>
      <c r="AK253" s="8">
        <v>0</v>
      </c>
      <c r="AL253" s="8">
        <v>2583.4831103259312</v>
      </c>
      <c r="AM253" s="28">
        <v>2856.7790346213055</v>
      </c>
      <c r="AN253" s="8">
        <v>3063.6089622444156</v>
      </c>
      <c r="AO253" s="8">
        <v>118.53210634945525</v>
      </c>
      <c r="AP253" s="8">
        <v>265.67202384357915</v>
      </c>
      <c r="AQ253" s="8"/>
      <c r="AR253" s="8"/>
      <c r="AS253" s="28">
        <v>6031.2962027633812</v>
      </c>
      <c r="AT253" s="8">
        <v>621.18541474406118</v>
      </c>
      <c r="AU253" s="8">
        <v>1508.3402648929207</v>
      </c>
      <c r="AV253" s="8">
        <v>300.06969676779869</v>
      </c>
      <c r="AW253" s="8"/>
      <c r="AX253" s="8">
        <v>835.09364740049989</v>
      </c>
      <c r="AY253" s="8">
        <v>1763.0685059917914</v>
      </c>
    </row>
    <row r="254" spans="2:51" x14ac:dyDescent="0.25">
      <c r="B254" s="19">
        <v>43168</v>
      </c>
      <c r="C254">
        <v>2</v>
      </c>
      <c r="D254">
        <v>0</v>
      </c>
      <c r="E254">
        <v>1</v>
      </c>
      <c r="F254">
        <v>0</v>
      </c>
      <c r="G254">
        <v>6</v>
      </c>
      <c r="I254" s="3">
        <f t="shared" si="3"/>
        <v>43168</v>
      </c>
      <c r="J254" s="8">
        <v>33.082795656321991</v>
      </c>
      <c r="K254" s="8">
        <v>0</v>
      </c>
      <c r="L254" s="8">
        <v>18.105294013636382</v>
      </c>
      <c r="M254" s="8">
        <v>0</v>
      </c>
      <c r="N254" s="8">
        <v>1118.3891707763034</v>
      </c>
      <c r="O254" s="28">
        <v>1169.5772604462618</v>
      </c>
      <c r="P254" s="8">
        <v>568.81039314733152</v>
      </c>
      <c r="Q254" s="8">
        <v>0</v>
      </c>
      <c r="R254" s="8">
        <v>287.6945633325775</v>
      </c>
      <c r="S254" s="8"/>
      <c r="T254" s="8"/>
      <c r="U254" s="28">
        <v>1974.8941272562124</v>
      </c>
      <c r="V254" s="8">
        <v>34.605010180385925</v>
      </c>
      <c r="W254" s="8">
        <v>0</v>
      </c>
      <c r="X254" s="8">
        <v>18.938359689110445</v>
      </c>
      <c r="Y254" s="8">
        <v>0</v>
      </c>
      <c r="Z254" s="8">
        <v>1550.2874277834123</v>
      </c>
      <c r="AA254" s="28">
        <v>1603.8307976529088</v>
      </c>
      <c r="AB254" s="8">
        <v>594.98265050073667</v>
      </c>
      <c r="AC254" s="8">
        <v>0</v>
      </c>
      <c r="AD254" s="8">
        <v>300.93204324051811</v>
      </c>
      <c r="AE254" s="8"/>
      <c r="AF254" s="8"/>
      <c r="AG254" s="28"/>
      <c r="AH254" s="8">
        <v>143.35177998616743</v>
      </c>
      <c r="AI254" s="8">
        <v>12.844022409256437</v>
      </c>
      <c r="AJ254" s="8">
        <v>29.637865498566246</v>
      </c>
      <c r="AK254" s="8">
        <v>0</v>
      </c>
      <c r="AL254" s="8">
        <v>3191.553404869042</v>
      </c>
      <c r="AM254" s="28">
        <v>3377.3870727630319</v>
      </c>
      <c r="AN254" s="8">
        <v>2364.6976853708788</v>
      </c>
      <c r="AO254" s="8">
        <v>115.59722704134545</v>
      </c>
      <c r="AP254" s="8">
        <v>252.68056319565872</v>
      </c>
      <c r="AQ254" s="8"/>
      <c r="AR254" s="8"/>
      <c r="AS254" s="28">
        <v>5924.5288804769243</v>
      </c>
      <c r="AT254" s="8">
        <v>715.15302184220513</v>
      </c>
      <c r="AU254" s="8">
        <v>1417.3377215641851</v>
      </c>
      <c r="AV254" s="8">
        <v>230.31415199169973</v>
      </c>
      <c r="AW254" s="8"/>
      <c r="AX254" s="8">
        <v>973.90333630194789</v>
      </c>
      <c r="AY254" s="8">
        <v>1708.3971479743259</v>
      </c>
    </row>
    <row r="255" spans="2:51" x14ac:dyDescent="0.25">
      <c r="B255" s="19">
        <v>43169</v>
      </c>
      <c r="C255">
        <v>2</v>
      </c>
      <c r="D255">
        <v>0</v>
      </c>
      <c r="E255">
        <v>1</v>
      </c>
      <c r="F255">
        <v>0</v>
      </c>
      <c r="G255">
        <v>6</v>
      </c>
      <c r="I255" s="3">
        <f t="shared" si="3"/>
        <v>43169</v>
      </c>
      <c r="J255" s="8">
        <v>27.028926466725125</v>
      </c>
      <c r="K255" s="8">
        <v>0</v>
      </c>
      <c r="L255" s="8">
        <v>17.041731750253376</v>
      </c>
      <c r="M255" s="8">
        <v>0</v>
      </c>
      <c r="N255" s="8">
        <v>1092.3499981894054</v>
      </c>
      <c r="O255" s="28">
        <v>1136.4206564063838</v>
      </c>
      <c r="P255" s="8">
        <v>539.64413491195614</v>
      </c>
      <c r="Q255" s="8">
        <v>0</v>
      </c>
      <c r="R255" s="8">
        <v>279.19017499316789</v>
      </c>
      <c r="S255" s="8"/>
      <c r="T255" s="8"/>
      <c r="U255" s="28">
        <v>1911.1843080945293</v>
      </c>
      <c r="V255" s="8">
        <v>28.272588727464015</v>
      </c>
      <c r="W255" s="8">
        <v>0</v>
      </c>
      <c r="X255" s="8">
        <v>17.825860511768116</v>
      </c>
      <c r="Y255" s="8">
        <v>0</v>
      </c>
      <c r="Z255" s="8">
        <v>1514.192477164989</v>
      </c>
      <c r="AA255" s="28">
        <v>1560.2909264042212</v>
      </c>
      <c r="AB255" s="8">
        <v>564.47438651833488</v>
      </c>
      <c r="AC255" s="8">
        <v>0</v>
      </c>
      <c r="AD255" s="8">
        <v>292.03634868917266</v>
      </c>
      <c r="AE255" s="8"/>
      <c r="AF255" s="8"/>
      <c r="AG255" s="28"/>
      <c r="AH255" s="8">
        <v>193.87560241265189</v>
      </c>
      <c r="AI255" s="8">
        <v>15.149536434500382</v>
      </c>
      <c r="AJ255" s="8">
        <v>28.826119650969009</v>
      </c>
      <c r="AK255" s="8">
        <v>0</v>
      </c>
      <c r="AL255" s="8">
        <v>3310.7001964355259</v>
      </c>
      <c r="AM255" s="28">
        <v>3548.5514549336472</v>
      </c>
      <c r="AN255" s="8">
        <v>2364.6082657388306</v>
      </c>
      <c r="AO255" s="8">
        <v>125.80819802048815</v>
      </c>
      <c r="AP255" s="8">
        <v>272.65925944567545</v>
      </c>
      <c r="AQ255" s="8"/>
      <c r="AR255" s="8"/>
      <c r="AS255" s="28">
        <v>6073.7759196405204</v>
      </c>
      <c r="AT255" s="8">
        <v>768.08969851437871</v>
      </c>
      <c r="AU255" s="8">
        <v>1476.9790042392685</v>
      </c>
      <c r="AV255" s="8">
        <v>261.45255419985227</v>
      </c>
      <c r="AW255" s="8"/>
      <c r="AX255" s="8">
        <v>1041.996649226716</v>
      </c>
      <c r="AY255" s="8">
        <v>1783.5035610432421</v>
      </c>
    </row>
    <row r="256" spans="2:51" x14ac:dyDescent="0.25">
      <c r="B256" s="19">
        <v>43170</v>
      </c>
      <c r="C256">
        <v>2</v>
      </c>
      <c r="D256">
        <v>0</v>
      </c>
      <c r="E256">
        <v>1</v>
      </c>
      <c r="F256">
        <v>0</v>
      </c>
      <c r="G256">
        <v>6</v>
      </c>
      <c r="I256" s="3">
        <f t="shared" si="3"/>
        <v>43170</v>
      </c>
      <c r="J256" s="8">
        <v>6.4698336113484274</v>
      </c>
      <c r="K256" s="8">
        <v>0</v>
      </c>
      <c r="L256" s="8">
        <v>3.4522143292262748</v>
      </c>
      <c r="M256" s="8">
        <v>0</v>
      </c>
      <c r="N256" s="8">
        <v>762.28177644673906</v>
      </c>
      <c r="O256" s="28">
        <v>772.20382438731372</v>
      </c>
      <c r="P256" s="8">
        <v>436.8352773653931</v>
      </c>
      <c r="Q256" s="8">
        <v>0</v>
      </c>
      <c r="R256" s="8">
        <v>210.08124145906024</v>
      </c>
      <c r="S256" s="8"/>
      <c r="T256" s="8"/>
      <c r="U256" s="28">
        <v>1409.1982952711924</v>
      </c>
      <c r="V256" s="8">
        <v>6.7675253419319432</v>
      </c>
      <c r="W256" s="8">
        <v>0</v>
      </c>
      <c r="X256" s="8">
        <v>3.6110585468287102</v>
      </c>
      <c r="Y256" s="8">
        <v>0</v>
      </c>
      <c r="Z256" s="8">
        <v>1056.6588852371467</v>
      </c>
      <c r="AA256" s="28">
        <v>1067.0374691259074</v>
      </c>
      <c r="AB256" s="8">
        <v>456.93506006625483</v>
      </c>
      <c r="AC256" s="8">
        <v>0</v>
      </c>
      <c r="AD256" s="8">
        <v>219.74755625012131</v>
      </c>
      <c r="AE256" s="8"/>
      <c r="AF256" s="8"/>
      <c r="AG256" s="28"/>
      <c r="AH256" s="8">
        <v>88.624256001209247</v>
      </c>
      <c r="AI256" s="8">
        <v>7.6264078356519462</v>
      </c>
      <c r="AJ256" s="8">
        <v>10.320462591087653</v>
      </c>
      <c r="AK256" s="8">
        <v>0</v>
      </c>
      <c r="AL256" s="8">
        <v>5027.7096388508426</v>
      </c>
      <c r="AM256" s="28">
        <v>5134.2807652787915</v>
      </c>
      <c r="AN256" s="8">
        <v>856.58426035149978</v>
      </c>
      <c r="AO256" s="8">
        <v>50.640947104403857</v>
      </c>
      <c r="AP256" s="8">
        <v>220.60176289194416</v>
      </c>
      <c r="AQ256" s="8"/>
      <c r="AR256" s="8"/>
      <c r="AS256" s="28">
        <v>6155.5366091986907</v>
      </c>
      <c r="AT256" s="8">
        <v>1086.0081313445739</v>
      </c>
      <c r="AU256" s="8">
        <v>1370.3552279619742</v>
      </c>
      <c r="AV256" s="8">
        <v>102.24098320681297</v>
      </c>
      <c r="AW256" s="8"/>
      <c r="AX256" s="8">
        <v>1495.3079300797949</v>
      </c>
      <c r="AY256" s="8">
        <v>1792.7384820630266</v>
      </c>
    </row>
    <row r="257" spans="2:51" x14ac:dyDescent="0.25">
      <c r="B257" s="19">
        <v>43171</v>
      </c>
      <c r="C257">
        <v>2</v>
      </c>
      <c r="D257">
        <v>0</v>
      </c>
      <c r="E257">
        <v>1</v>
      </c>
      <c r="F257">
        <v>0</v>
      </c>
      <c r="G257">
        <v>6</v>
      </c>
      <c r="I257" s="3">
        <f t="shared" si="3"/>
        <v>43171</v>
      </c>
      <c r="J257" s="8">
        <v>17.416355975179737</v>
      </c>
      <c r="K257" s="8">
        <v>0</v>
      </c>
      <c r="L257" s="8">
        <v>8.1762572319628681</v>
      </c>
      <c r="M257" s="8">
        <v>0</v>
      </c>
      <c r="N257" s="8">
        <v>863.95830658791829</v>
      </c>
      <c r="O257" s="28">
        <v>889.55091979506085</v>
      </c>
      <c r="P257" s="8">
        <v>492.01902393792648</v>
      </c>
      <c r="Q257" s="8">
        <v>0</v>
      </c>
      <c r="R257" s="8">
        <v>242.83317795061976</v>
      </c>
      <c r="S257" s="8"/>
      <c r="T257" s="8"/>
      <c r="U257" s="28">
        <v>1598.8105084764645</v>
      </c>
      <c r="V257" s="8">
        <v>18.21772204765735</v>
      </c>
      <c r="W257" s="8">
        <v>0</v>
      </c>
      <c r="X257" s="8">
        <v>8.5524653868077909</v>
      </c>
      <c r="Y257" s="8">
        <v>0</v>
      </c>
      <c r="Z257" s="8">
        <v>1197.6007420588624</v>
      </c>
      <c r="AA257" s="28">
        <v>1224.3709294933276</v>
      </c>
      <c r="AB257" s="8">
        <v>514.6579360823099</v>
      </c>
      <c r="AC257" s="8">
        <v>0</v>
      </c>
      <c r="AD257" s="8">
        <v>254.00648368454404</v>
      </c>
      <c r="AE257" s="8"/>
      <c r="AF257" s="8"/>
      <c r="AG257" s="28"/>
      <c r="AH257" s="8">
        <v>0</v>
      </c>
      <c r="AI257" s="8">
        <v>0</v>
      </c>
      <c r="AJ257" s="8">
        <v>12.66499373223605</v>
      </c>
      <c r="AK257" s="8">
        <v>0</v>
      </c>
      <c r="AL257" s="8">
        <v>3985.555755609681</v>
      </c>
      <c r="AM257" s="28">
        <v>3998.2207493419169</v>
      </c>
      <c r="AN257" s="8">
        <v>0</v>
      </c>
      <c r="AO257" s="8">
        <v>0</v>
      </c>
      <c r="AP257" s="8">
        <v>189.10427840712711</v>
      </c>
      <c r="AQ257" s="8"/>
      <c r="AR257" s="8"/>
      <c r="AS257" s="28">
        <v>4174.6600340168079</v>
      </c>
      <c r="AT257" s="8">
        <v>824.18497821168114</v>
      </c>
      <c r="AU257" s="8">
        <v>872.33412068149323</v>
      </c>
      <c r="AV257" s="8">
        <v>20.538146716811081</v>
      </c>
      <c r="AW257" s="8"/>
      <c r="AX257" s="8">
        <v>1141.2921128996502</v>
      </c>
      <c r="AY257" s="8">
        <v>1191.6567067100978</v>
      </c>
    </row>
    <row r="258" spans="2:51" x14ac:dyDescent="0.25">
      <c r="B258" s="19">
        <v>43172</v>
      </c>
      <c r="C258">
        <v>2</v>
      </c>
      <c r="D258">
        <v>0</v>
      </c>
      <c r="E258">
        <v>1</v>
      </c>
      <c r="F258">
        <v>0</v>
      </c>
      <c r="G258">
        <v>6</v>
      </c>
      <c r="I258" s="3">
        <f t="shared" si="3"/>
        <v>43172</v>
      </c>
      <c r="J258" s="8">
        <v>19.312383133536375</v>
      </c>
      <c r="K258" s="8">
        <v>0</v>
      </c>
      <c r="L258" s="8">
        <v>9.9503580065762556</v>
      </c>
      <c r="M258" s="8">
        <v>0</v>
      </c>
      <c r="N258" s="8">
        <v>941.99450854474208</v>
      </c>
      <c r="O258" s="28">
        <v>971.25724968485474</v>
      </c>
      <c r="P258" s="8">
        <v>506.04771188318642</v>
      </c>
      <c r="Q258" s="8">
        <v>0</v>
      </c>
      <c r="R258" s="8">
        <v>251.22071574250981</v>
      </c>
      <c r="S258" s="8"/>
      <c r="T258" s="8"/>
      <c r="U258" s="28">
        <v>1699.2629361704383</v>
      </c>
      <c r="V258" s="8">
        <v>20.200989719435299</v>
      </c>
      <c r="W258" s="8">
        <v>0</v>
      </c>
      <c r="X258" s="8">
        <v>10.408196565161054</v>
      </c>
      <c r="Y258" s="8">
        <v>0</v>
      </c>
      <c r="Z258" s="8">
        <v>1305.7728756656788</v>
      </c>
      <c r="AA258" s="28">
        <v>1336.3820619502751</v>
      </c>
      <c r="AB258" s="8">
        <v>529.33211580419197</v>
      </c>
      <c r="AC258" s="8">
        <v>0</v>
      </c>
      <c r="AD258" s="8">
        <v>262.77995112943512</v>
      </c>
      <c r="AE258" s="8"/>
      <c r="AF258" s="8"/>
      <c r="AG258" s="28"/>
      <c r="AH258" s="8">
        <v>0</v>
      </c>
      <c r="AI258" s="8">
        <v>0</v>
      </c>
      <c r="AJ258" s="8">
        <v>23.020557412477928</v>
      </c>
      <c r="AK258" s="8">
        <v>0</v>
      </c>
      <c r="AL258" s="8">
        <v>4133.1943821100585</v>
      </c>
      <c r="AM258" s="28">
        <v>4156.214939522536</v>
      </c>
      <c r="AN258" s="8">
        <v>0</v>
      </c>
      <c r="AO258" s="8">
        <v>0</v>
      </c>
      <c r="AP258" s="8">
        <v>265.51065664140361</v>
      </c>
      <c r="AQ258" s="8"/>
      <c r="AR258" s="8"/>
      <c r="AS258" s="28">
        <v>4398.7050387514619</v>
      </c>
      <c r="AT258" s="8">
        <v>853.62885336645138</v>
      </c>
      <c r="AU258" s="8">
        <v>919.51073953582693</v>
      </c>
      <c r="AV258" s="8">
        <v>27.59857332967362</v>
      </c>
      <c r="AW258" s="8"/>
      <c r="AX258" s="8">
        <v>1181.1547236629092</v>
      </c>
      <c r="AY258" s="8">
        <v>1250.0679849627777</v>
      </c>
    </row>
    <row r="259" spans="2:51" x14ac:dyDescent="0.25">
      <c r="B259" s="19">
        <v>43173</v>
      </c>
      <c r="C259">
        <v>1</v>
      </c>
      <c r="D259">
        <v>0</v>
      </c>
      <c r="E259">
        <v>1</v>
      </c>
      <c r="F259">
        <v>0</v>
      </c>
      <c r="G259">
        <v>3</v>
      </c>
      <c r="I259" s="3">
        <f t="shared" si="3"/>
        <v>43173</v>
      </c>
      <c r="J259" s="8">
        <v>15.537663425972546</v>
      </c>
      <c r="K259" s="8">
        <v>0</v>
      </c>
      <c r="L259" s="8">
        <v>10.344496417902919</v>
      </c>
      <c r="M259" s="8">
        <v>0</v>
      </c>
      <c r="N259" s="8">
        <v>653.67241579861081</v>
      </c>
      <c r="O259" s="28">
        <v>679.55457564248627</v>
      </c>
      <c r="P259" s="8">
        <v>341.01379760977528</v>
      </c>
      <c r="Q259" s="8">
        <v>0</v>
      </c>
      <c r="R259" s="8">
        <v>251.66847354095401</v>
      </c>
      <c r="S259" s="8"/>
      <c r="T259" s="8"/>
      <c r="U259" s="28">
        <v>1246.3546869493402</v>
      </c>
      <c r="V259" s="8">
        <v>16.252586589744293</v>
      </c>
      <c r="W259" s="8">
        <v>0</v>
      </c>
      <c r="X259" s="8">
        <v>10.820470179462873</v>
      </c>
      <c r="Y259" s="8">
        <v>0</v>
      </c>
      <c r="Z259" s="8">
        <v>906.10688531433482</v>
      </c>
      <c r="AA259" s="28">
        <v>933.17994208354196</v>
      </c>
      <c r="AB259" s="8">
        <v>356.70461651820057</v>
      </c>
      <c r="AC259" s="8">
        <v>0</v>
      </c>
      <c r="AD259" s="8">
        <v>263.24831128056854</v>
      </c>
      <c r="AE259" s="8"/>
      <c r="AF259" s="8"/>
      <c r="AG259" s="28"/>
      <c r="AH259" s="8">
        <v>0</v>
      </c>
      <c r="AI259" s="8">
        <v>0</v>
      </c>
      <c r="AJ259" s="8">
        <v>24.538200513481453</v>
      </c>
      <c r="AK259" s="8">
        <v>0</v>
      </c>
      <c r="AL259" s="8">
        <v>5705.4093885788634</v>
      </c>
      <c r="AM259" s="28">
        <v>5729.947589092345</v>
      </c>
      <c r="AN259" s="8">
        <v>0</v>
      </c>
      <c r="AO259" s="8">
        <v>0</v>
      </c>
      <c r="AP259" s="8">
        <v>310.21799996466109</v>
      </c>
      <c r="AQ259" s="8"/>
      <c r="AR259" s="8"/>
      <c r="AS259" s="28">
        <v>6015.6273885435248</v>
      </c>
      <c r="AT259" s="8">
        <v>1189.6591461409689</v>
      </c>
      <c r="AU259" s="8">
        <v>1268.1518911324636</v>
      </c>
      <c r="AV259" s="8">
        <v>28.575526364173655</v>
      </c>
      <c r="AW259" s="8"/>
      <c r="AX259" s="8">
        <v>1646.7869371051397</v>
      </c>
      <c r="AY259" s="8">
        <v>1728.891311467409</v>
      </c>
    </row>
    <row r="260" spans="2:51" x14ac:dyDescent="0.25">
      <c r="B260" s="19">
        <v>43174</v>
      </c>
      <c r="C260">
        <v>1</v>
      </c>
      <c r="D260">
        <v>0</v>
      </c>
      <c r="E260">
        <v>1</v>
      </c>
      <c r="F260">
        <v>0</v>
      </c>
      <c r="G260">
        <v>3</v>
      </c>
      <c r="I260" s="3">
        <f t="shared" ref="I260:I323" si="4">B260</f>
        <v>43174</v>
      </c>
      <c r="J260" s="8">
        <v>8.1571856252276902</v>
      </c>
      <c r="K260" s="8">
        <v>0</v>
      </c>
      <c r="L260" s="8">
        <v>7.9572177405857873</v>
      </c>
      <c r="M260" s="8">
        <v>0</v>
      </c>
      <c r="N260" s="8">
        <v>475.0854968400551</v>
      </c>
      <c r="O260" s="28">
        <v>491.19990020586857</v>
      </c>
      <c r="P260" s="8">
        <v>238.98478481604221</v>
      </c>
      <c r="Q260" s="8">
        <v>0</v>
      </c>
      <c r="R260" s="8">
        <v>243.5280704726126</v>
      </c>
      <c r="S260" s="8"/>
      <c r="T260" s="8"/>
      <c r="U260" s="28">
        <v>957.59835212870985</v>
      </c>
      <c r="V260" s="8">
        <v>8.5325162521553484</v>
      </c>
      <c r="W260" s="8">
        <v>0</v>
      </c>
      <c r="X260" s="8">
        <v>8.3233473912262461</v>
      </c>
      <c r="Y260" s="8">
        <v>0</v>
      </c>
      <c r="Z260" s="8">
        <v>658.55347326202752</v>
      </c>
      <c r="AA260" s="28">
        <v>675.40933690540908</v>
      </c>
      <c r="AB260" s="8">
        <v>249.98101724622836</v>
      </c>
      <c r="AC260" s="8">
        <v>0</v>
      </c>
      <c r="AD260" s="8">
        <v>254.73334978883722</v>
      </c>
      <c r="AE260" s="8"/>
      <c r="AF260" s="8"/>
      <c r="AG260" s="28"/>
      <c r="AH260" s="8">
        <v>57.736617078953252</v>
      </c>
      <c r="AI260" s="8">
        <v>14.88760807698077</v>
      </c>
      <c r="AJ260" s="8">
        <v>19.34102267867955</v>
      </c>
      <c r="AK260" s="8">
        <v>0</v>
      </c>
      <c r="AL260" s="8">
        <v>4810.9066939916893</v>
      </c>
      <c r="AM260" s="28">
        <v>4902.8719418263026</v>
      </c>
      <c r="AN260" s="8">
        <v>421.01351620626201</v>
      </c>
      <c r="AO260" s="8">
        <v>117.91994073380641</v>
      </c>
      <c r="AP260" s="8">
        <v>285.40989897455995</v>
      </c>
      <c r="AQ260" s="8"/>
      <c r="AR260" s="8"/>
      <c r="AS260" s="28">
        <v>5635.2500499063181</v>
      </c>
      <c r="AT260" s="8">
        <v>1035.7499988862712</v>
      </c>
      <c r="AU260" s="8">
        <v>1239.5391687305903</v>
      </c>
      <c r="AV260" s="8">
        <v>62.546339230074636</v>
      </c>
      <c r="AW260" s="8"/>
      <c r="AX260" s="8">
        <v>1427.0299073879635</v>
      </c>
      <c r="AY260" s="8">
        <v>1640.1958795257328</v>
      </c>
    </row>
    <row r="261" spans="2:51" x14ac:dyDescent="0.25">
      <c r="B261" s="19">
        <v>43175</v>
      </c>
      <c r="C261">
        <v>1</v>
      </c>
      <c r="D261">
        <v>0</v>
      </c>
      <c r="E261">
        <v>1</v>
      </c>
      <c r="F261">
        <v>0</v>
      </c>
      <c r="G261">
        <v>3</v>
      </c>
      <c r="I261" s="3">
        <f t="shared" si="4"/>
        <v>43175</v>
      </c>
      <c r="J261" s="8">
        <v>13.09040277252967</v>
      </c>
      <c r="K261" s="8">
        <v>0</v>
      </c>
      <c r="L261" s="8">
        <v>15.221372144035557</v>
      </c>
      <c r="M261" s="8">
        <v>0</v>
      </c>
      <c r="N261" s="8">
        <v>531.17247266620109</v>
      </c>
      <c r="O261" s="28">
        <v>559.48424758276633</v>
      </c>
      <c r="P261" s="8">
        <v>252.3628604577988</v>
      </c>
      <c r="Q261" s="8">
        <v>0</v>
      </c>
      <c r="R261" s="8">
        <v>267.36560576226532</v>
      </c>
      <c r="S261" s="8"/>
      <c r="T261" s="8"/>
      <c r="U261" s="28">
        <v>1050.9009388862651</v>
      </c>
      <c r="V261" s="8">
        <v>13.692721918504963</v>
      </c>
      <c r="W261" s="8">
        <v>0</v>
      </c>
      <c r="X261" s="8">
        <v>15.921742027963575</v>
      </c>
      <c r="Y261" s="8">
        <v>0</v>
      </c>
      <c r="Z261" s="8">
        <v>736.30005357388052</v>
      </c>
      <c r="AA261" s="28">
        <v>765.91451752034902</v>
      </c>
      <c r="AB261" s="8">
        <v>263.9746485156731</v>
      </c>
      <c r="AC261" s="8">
        <v>0</v>
      </c>
      <c r="AD261" s="8">
        <v>279.66770418690948</v>
      </c>
      <c r="AE261" s="8"/>
      <c r="AF261" s="8"/>
      <c r="AG261" s="28"/>
      <c r="AH261" s="8">
        <v>13.722088950703222</v>
      </c>
      <c r="AI261" s="8">
        <v>2.9950417928526121</v>
      </c>
      <c r="AJ261" s="8">
        <v>22.128348190686015</v>
      </c>
      <c r="AK261" s="8">
        <v>0</v>
      </c>
      <c r="AL261" s="8">
        <v>1329.1156250236093</v>
      </c>
      <c r="AM261" s="28">
        <v>1367.961103957851</v>
      </c>
      <c r="AN261" s="8">
        <v>546.38030092007477</v>
      </c>
      <c r="AO261" s="8">
        <v>97.752981009635675</v>
      </c>
      <c r="AP261" s="8">
        <v>278.86890474513524</v>
      </c>
      <c r="AQ261" s="8"/>
      <c r="AR261" s="8"/>
      <c r="AS261" s="28">
        <v>2252.1178116984547</v>
      </c>
      <c r="AT261" s="8">
        <v>287.64634969049951</v>
      </c>
      <c r="AU261" s="8">
        <v>531.76709865412363</v>
      </c>
      <c r="AV261" s="8">
        <v>58.79094328874357</v>
      </c>
      <c r="AW261" s="8"/>
      <c r="AX261" s="8">
        <v>395.08084643406693</v>
      </c>
      <c r="AY261" s="8">
        <v>650.43414519663065</v>
      </c>
    </row>
    <row r="262" spans="2:51" x14ac:dyDescent="0.25">
      <c r="B262" s="19">
        <v>43176</v>
      </c>
      <c r="C262">
        <v>1</v>
      </c>
      <c r="D262">
        <v>0</v>
      </c>
      <c r="E262">
        <v>1</v>
      </c>
      <c r="F262">
        <v>0</v>
      </c>
      <c r="G262">
        <v>1</v>
      </c>
      <c r="I262" s="3">
        <f t="shared" si="4"/>
        <v>43176</v>
      </c>
      <c r="J262" s="8">
        <v>15.704352067435346</v>
      </c>
      <c r="K262" s="8">
        <v>0</v>
      </c>
      <c r="L262" s="8">
        <v>17.215847563251508</v>
      </c>
      <c r="M262" s="8">
        <v>0</v>
      </c>
      <c r="N262" s="8">
        <v>302.29302083311364</v>
      </c>
      <c r="O262" s="28">
        <v>335.2132204638005</v>
      </c>
      <c r="P262" s="8">
        <v>208.69008914970047</v>
      </c>
      <c r="Q262" s="8">
        <v>0</v>
      </c>
      <c r="R262" s="8">
        <v>253.53813368589161</v>
      </c>
      <c r="S262" s="8"/>
      <c r="T262" s="8"/>
      <c r="U262" s="28">
        <v>764.52124366870567</v>
      </c>
      <c r="V262" s="8">
        <v>16.426944953973784</v>
      </c>
      <c r="W262" s="8">
        <v>0</v>
      </c>
      <c r="X262" s="8">
        <v>18.007987788554491</v>
      </c>
      <c r="Y262" s="8">
        <v>0</v>
      </c>
      <c r="Z262" s="8">
        <v>419.03219554508843</v>
      </c>
      <c r="AA262" s="28">
        <v>453.46712828761667</v>
      </c>
      <c r="AB262" s="8">
        <v>218.29239386517759</v>
      </c>
      <c r="AC262" s="8">
        <v>0</v>
      </c>
      <c r="AD262" s="8">
        <v>265.20399873278853</v>
      </c>
      <c r="AE262" s="8"/>
      <c r="AF262" s="8"/>
      <c r="AG262" s="28"/>
      <c r="AH262" s="8">
        <v>106.00818234358849</v>
      </c>
      <c r="AI262" s="8">
        <v>19.294182472686547</v>
      </c>
      <c r="AJ262" s="8">
        <v>27.259648172177254</v>
      </c>
      <c r="AK262" s="8">
        <v>0</v>
      </c>
      <c r="AL262" s="8">
        <v>2464.5134008364507</v>
      </c>
      <c r="AM262" s="28">
        <v>2617.0754138249031</v>
      </c>
      <c r="AN262" s="8">
        <v>884.68695043021069</v>
      </c>
      <c r="AO262" s="8">
        <v>129.93605896880737</v>
      </c>
      <c r="AP262" s="8">
        <v>301.0240077815202</v>
      </c>
      <c r="AQ262" s="8"/>
      <c r="AR262" s="8"/>
      <c r="AS262" s="28">
        <v>3780.1604180169888</v>
      </c>
      <c r="AT262" s="8">
        <v>568.76255094177918</v>
      </c>
      <c r="AU262" s="8">
        <v>897.50255846536038</v>
      </c>
      <c r="AV262" s="8">
        <v>128.45302679560174</v>
      </c>
      <c r="AW262" s="8"/>
      <c r="AX262" s="8">
        <v>773.73834609733251</v>
      </c>
      <c r="AY262" s="8">
        <v>1117.6044275867225</v>
      </c>
    </row>
    <row r="263" spans="2:51" x14ac:dyDescent="0.25">
      <c r="B263" s="19">
        <v>43177</v>
      </c>
      <c r="C263">
        <v>1</v>
      </c>
      <c r="D263">
        <v>0</v>
      </c>
      <c r="E263">
        <v>1</v>
      </c>
      <c r="F263">
        <v>0</v>
      </c>
      <c r="G263">
        <v>1</v>
      </c>
      <c r="I263" s="3">
        <f t="shared" si="4"/>
        <v>43177</v>
      </c>
      <c r="J263" s="8">
        <v>-1.4116573602920937</v>
      </c>
      <c r="K263" s="8">
        <v>0</v>
      </c>
      <c r="L263" s="8">
        <v>-14.99260078847211</v>
      </c>
      <c r="M263" s="8">
        <v>0</v>
      </c>
      <c r="N263" s="8">
        <v>-60.021951204404246</v>
      </c>
      <c r="O263" s="28">
        <v>-76.426209353168446</v>
      </c>
      <c r="P263" s="8">
        <v>-137.29753148341388</v>
      </c>
      <c r="Q263" s="8">
        <v>0</v>
      </c>
      <c r="R263" s="8">
        <v>-125.01666225384479</v>
      </c>
      <c r="S263" s="8"/>
      <c r="T263" s="8"/>
      <c r="U263" s="28">
        <v>-322.33614494166295</v>
      </c>
      <c r="V263" s="8">
        <v>-1.4766109198147366</v>
      </c>
      <c r="W263" s="8">
        <v>0</v>
      </c>
      <c r="X263" s="8">
        <v>-15.682444383033712</v>
      </c>
      <c r="Y263" s="8">
        <v>0</v>
      </c>
      <c r="Z263" s="8">
        <v>-83.201160002853115</v>
      </c>
      <c r="AA263" s="28">
        <v>-100.36021530570156</v>
      </c>
      <c r="AB263" s="8">
        <v>-143.61490256393907</v>
      </c>
      <c r="AC263" s="8">
        <v>0</v>
      </c>
      <c r="AD263" s="8">
        <v>-130.76896266429785</v>
      </c>
      <c r="AE263" s="8"/>
      <c r="AF263" s="8"/>
      <c r="AG263" s="28"/>
      <c r="AH263" s="8">
        <v>88.40049698745365</v>
      </c>
      <c r="AI263" s="8">
        <v>21.021885205891838</v>
      </c>
      <c r="AJ263" s="8">
        <v>27.734035370402818</v>
      </c>
      <c r="AK263" s="8">
        <v>0</v>
      </c>
      <c r="AL263" s="8">
        <v>2790.475270729672</v>
      </c>
      <c r="AM263" s="28">
        <v>2927.6316882934202</v>
      </c>
      <c r="AN263" s="8">
        <v>856.73436576324809</v>
      </c>
      <c r="AO263" s="8">
        <v>155.96617438122459</v>
      </c>
      <c r="AP263" s="8">
        <v>307.09501218709789</v>
      </c>
      <c r="AQ263" s="8"/>
      <c r="AR263" s="8"/>
      <c r="AS263" s="28">
        <v>4110.2708230612425</v>
      </c>
      <c r="AT263" s="8">
        <v>635.34591100993589</v>
      </c>
      <c r="AU263" s="8">
        <v>970.359000334028</v>
      </c>
      <c r="AV263" s="8">
        <v>123.75074472976881</v>
      </c>
      <c r="AW263" s="8"/>
      <c r="AX263" s="8">
        <v>867.48654555822327</v>
      </c>
      <c r="AY263" s="8">
        <v>1217.9143475812766</v>
      </c>
    </row>
    <row r="264" spans="2:51" x14ac:dyDescent="0.25">
      <c r="B264" s="19">
        <v>43178</v>
      </c>
      <c r="C264">
        <v>1</v>
      </c>
      <c r="D264">
        <v>0</v>
      </c>
      <c r="E264">
        <v>1</v>
      </c>
      <c r="F264">
        <v>0</v>
      </c>
      <c r="G264">
        <v>1</v>
      </c>
      <c r="I264" s="3">
        <f t="shared" si="4"/>
        <v>43178</v>
      </c>
      <c r="J264" s="8">
        <v>0.31652974480371188</v>
      </c>
      <c r="K264" s="8">
        <v>0</v>
      </c>
      <c r="L264" s="8">
        <v>-8.0394099543685176</v>
      </c>
      <c r="M264" s="8">
        <v>0</v>
      </c>
      <c r="N264" s="8">
        <v>-6.3666430950925275</v>
      </c>
      <c r="O264" s="28">
        <v>-14.089523304657334</v>
      </c>
      <c r="P264" s="8">
        <v>-44.783995636735561</v>
      </c>
      <c r="Q264" s="8">
        <v>0</v>
      </c>
      <c r="R264" s="8">
        <v>-5.9875258325642724</v>
      </c>
      <c r="S264" s="8"/>
      <c r="T264" s="8"/>
      <c r="U264" s="28">
        <v>-57.138164564392362</v>
      </c>
      <c r="V264" s="8">
        <v>0.33109399686523261</v>
      </c>
      <c r="W264" s="8">
        <v>0</v>
      </c>
      <c r="X264" s="8">
        <v>-8.4093214553363946</v>
      </c>
      <c r="Y264" s="8">
        <v>0</v>
      </c>
      <c r="Z264" s="8">
        <v>-8.8253060789697226</v>
      </c>
      <c r="AA264" s="28">
        <v>-16.903533537440886</v>
      </c>
      <c r="AB264" s="8">
        <v>-46.844608932904379</v>
      </c>
      <c r="AC264" s="8">
        <v>0</v>
      </c>
      <c r="AD264" s="8">
        <v>-6.263025487436864</v>
      </c>
      <c r="AE264" s="8"/>
      <c r="AF264" s="8"/>
      <c r="AG264" s="28"/>
      <c r="AH264" s="8">
        <v>78.916811646652931</v>
      </c>
      <c r="AI264" s="8">
        <v>18.239013493822551</v>
      </c>
      <c r="AJ264" s="8">
        <v>24.841836202145199</v>
      </c>
      <c r="AK264" s="8">
        <v>0</v>
      </c>
      <c r="AL264" s="8">
        <v>2615.7994495566873</v>
      </c>
      <c r="AM264" s="28">
        <v>2737.7971108993079</v>
      </c>
      <c r="AN264" s="8">
        <v>870.93825081818693</v>
      </c>
      <c r="AO264" s="8">
        <v>153.66034868877881</v>
      </c>
      <c r="AP264" s="8">
        <v>282.12432153073399</v>
      </c>
      <c r="AQ264" s="8"/>
      <c r="AR264" s="8"/>
      <c r="AS264" s="28">
        <v>3922.5223705943872</v>
      </c>
      <c r="AT264" s="8">
        <v>588.24297631830132</v>
      </c>
      <c r="AU264" s="8">
        <v>920.75498572492188</v>
      </c>
      <c r="AV264" s="8">
        <v>118.44020935624572</v>
      </c>
      <c r="AW264" s="8"/>
      <c r="AX264" s="8">
        <v>803.76247581781877</v>
      </c>
      <c r="AY264" s="8">
        <v>1151.5741175591002</v>
      </c>
    </row>
    <row r="265" spans="2:51" x14ac:dyDescent="0.25">
      <c r="B265" s="19">
        <v>43179</v>
      </c>
      <c r="C265">
        <v>0</v>
      </c>
      <c r="D265">
        <v>0</v>
      </c>
      <c r="E265">
        <v>1</v>
      </c>
      <c r="F265">
        <v>0</v>
      </c>
      <c r="G265">
        <v>1</v>
      </c>
      <c r="I265" s="3">
        <f t="shared" si="4"/>
        <v>43179</v>
      </c>
      <c r="J265" s="8">
        <v>1.0438643001612922</v>
      </c>
      <c r="K265" s="8">
        <v>0</v>
      </c>
      <c r="L265" s="8">
        <v>-4.1140338594837802</v>
      </c>
      <c r="M265" s="8">
        <v>0</v>
      </c>
      <c r="N265" s="8">
        <v>-16.475484201003322</v>
      </c>
      <c r="O265" s="28">
        <v>-19.545653760325809</v>
      </c>
      <c r="P265" s="8">
        <v>9.4650566210256226</v>
      </c>
      <c r="Q265" s="8">
        <v>0</v>
      </c>
      <c r="R265" s="8">
        <v>28.473444518329462</v>
      </c>
      <c r="S265" s="8"/>
      <c r="T265" s="8"/>
      <c r="U265" s="28">
        <v>21.46301693835176</v>
      </c>
      <c r="V265" s="8">
        <v>1.0918948661196339</v>
      </c>
      <c r="W265" s="8">
        <v>0</v>
      </c>
      <c r="X265" s="8">
        <v>-4.3033298959630963</v>
      </c>
      <c r="Y265" s="8">
        <v>0</v>
      </c>
      <c r="Z265" s="8">
        <v>-22.837967937163143</v>
      </c>
      <c r="AA265" s="28">
        <v>-26.049402967006607</v>
      </c>
      <c r="AB265" s="8">
        <v>9.9005653612568647</v>
      </c>
      <c r="AC265" s="8">
        <v>0</v>
      </c>
      <c r="AD265" s="8">
        <v>29.783572333590016</v>
      </c>
      <c r="AE265" s="8"/>
      <c r="AF265" s="8"/>
      <c r="AG265" s="28"/>
      <c r="AH265" s="8">
        <v>86.700904161141921</v>
      </c>
      <c r="AI265" s="8">
        <v>22.120589841669599</v>
      </c>
      <c r="AJ265" s="8">
        <v>24.348743750445035</v>
      </c>
      <c r="AK265" s="8">
        <v>0</v>
      </c>
      <c r="AL265" s="8">
        <v>3466.2960146239434</v>
      </c>
      <c r="AM265" s="28">
        <v>3599.4662523771999</v>
      </c>
      <c r="AN265" s="8">
        <v>884.94854548281262</v>
      </c>
      <c r="AO265" s="8">
        <v>168.06779641900491</v>
      </c>
      <c r="AP265" s="8">
        <v>267.33564850169199</v>
      </c>
      <c r="AQ265" s="8"/>
      <c r="AR265" s="8"/>
      <c r="AS265" s="28">
        <v>4786.6480050274531</v>
      </c>
      <c r="AT265" s="8">
        <v>777.10360818514607</v>
      </c>
      <c r="AU265" s="8">
        <v>1112.7225355776484</v>
      </c>
      <c r="AV265" s="8">
        <v>121.29622027776267</v>
      </c>
      <c r="AW265" s="8"/>
      <c r="AX265" s="8">
        <v>1064.3981654904619</v>
      </c>
      <c r="AY265" s="8">
        <v>1415.4596815666682</v>
      </c>
    </row>
    <row r="266" spans="2:51" x14ac:dyDescent="0.25">
      <c r="B266" s="19">
        <v>43180</v>
      </c>
      <c r="C266">
        <v>0</v>
      </c>
      <c r="D266">
        <v>0</v>
      </c>
      <c r="E266">
        <v>1</v>
      </c>
      <c r="F266">
        <v>0</v>
      </c>
      <c r="G266">
        <v>1</v>
      </c>
      <c r="I266" s="3">
        <f t="shared" si="4"/>
        <v>43180</v>
      </c>
      <c r="J266" s="8">
        <v>0</v>
      </c>
      <c r="K266" s="8">
        <v>0</v>
      </c>
      <c r="L266" s="8">
        <v>11.067631631358793</v>
      </c>
      <c r="M266" s="8">
        <v>0</v>
      </c>
      <c r="N266" s="8">
        <v>129.53047717021533</v>
      </c>
      <c r="O266" s="28">
        <v>140.59810880157414</v>
      </c>
      <c r="P266" s="8">
        <v>0</v>
      </c>
      <c r="Q266" s="8">
        <v>0</v>
      </c>
      <c r="R266" s="8">
        <v>208.95015211002942</v>
      </c>
      <c r="S266" s="8"/>
      <c r="T266" s="8"/>
      <c r="U266" s="28">
        <v>338.48062928024478</v>
      </c>
      <c r="V266" s="8">
        <v>0</v>
      </c>
      <c r="W266" s="8">
        <v>0</v>
      </c>
      <c r="X266" s="8">
        <v>11.576878485562425</v>
      </c>
      <c r="Y266" s="8">
        <v>0</v>
      </c>
      <c r="Z266" s="8">
        <v>179.55240941074564</v>
      </c>
      <c r="AA266" s="28">
        <v>191.12928789630806</v>
      </c>
      <c r="AB266" s="8">
        <v>0</v>
      </c>
      <c r="AC266" s="8">
        <v>0</v>
      </c>
      <c r="AD266" s="8">
        <v>218.56442291263809</v>
      </c>
      <c r="AE266" s="8"/>
      <c r="AF266" s="8"/>
      <c r="AG266" s="28"/>
      <c r="AH266" s="8">
        <v>23.834612239654305</v>
      </c>
      <c r="AI266" s="8">
        <v>6.7261490412262503</v>
      </c>
      <c r="AJ266" s="8">
        <v>24.536370214114982</v>
      </c>
      <c r="AK266" s="8">
        <v>0</v>
      </c>
      <c r="AL266" s="8">
        <v>2782.2242558954063</v>
      </c>
      <c r="AM266" s="28">
        <v>2837.3213873904019</v>
      </c>
      <c r="AN266" s="8">
        <v>294.89285905600838</v>
      </c>
      <c r="AO266" s="8">
        <v>54.545188837524215</v>
      </c>
      <c r="AP266" s="8">
        <v>231.7984078089946</v>
      </c>
      <c r="AQ266" s="8"/>
      <c r="AR266" s="8"/>
      <c r="AS266" s="28">
        <v>3363.4607115979334</v>
      </c>
      <c r="AT266" s="8">
        <v>610.39855255378006</v>
      </c>
      <c r="AU266" s="8">
        <v>759.45619921485081</v>
      </c>
      <c r="AV266" s="8">
        <v>58.492689049909671</v>
      </c>
      <c r="AW266" s="8"/>
      <c r="AX266" s="8">
        <v>840.81181993927157</v>
      </c>
      <c r="AY266" s="8">
        <v>996.72794727493147</v>
      </c>
    </row>
    <row r="267" spans="2:51" x14ac:dyDescent="0.25">
      <c r="B267" s="19">
        <v>43181</v>
      </c>
      <c r="C267">
        <v>1</v>
      </c>
      <c r="D267">
        <v>0</v>
      </c>
      <c r="E267">
        <v>1</v>
      </c>
      <c r="F267">
        <v>0</v>
      </c>
      <c r="G267">
        <v>1</v>
      </c>
      <c r="I267" s="3">
        <f t="shared" si="4"/>
        <v>43181</v>
      </c>
      <c r="J267" s="8">
        <v>6.3363358364246443</v>
      </c>
      <c r="K267" s="8">
        <v>0</v>
      </c>
      <c r="L267" s="8">
        <v>7.7406613133171867</v>
      </c>
      <c r="M267" s="8">
        <v>0</v>
      </c>
      <c r="N267" s="8">
        <v>161.32795151556428</v>
      </c>
      <c r="O267" s="28">
        <v>175.40494866530611</v>
      </c>
      <c r="P267" s="8">
        <v>162.03309935588871</v>
      </c>
      <c r="Q267" s="8">
        <v>0</v>
      </c>
      <c r="R267" s="8">
        <v>229.86042486550184</v>
      </c>
      <c r="S267" s="8"/>
      <c r="T267" s="8"/>
      <c r="U267" s="28">
        <v>553.22147573695474</v>
      </c>
      <c r="V267" s="8">
        <v>6.6278850313521582</v>
      </c>
      <c r="W267" s="8">
        <v>0</v>
      </c>
      <c r="X267" s="8">
        <v>8.0968267111692072</v>
      </c>
      <c r="Y267" s="8">
        <v>0</v>
      </c>
      <c r="Z267" s="8">
        <v>223.62939620653421</v>
      </c>
      <c r="AA267" s="28">
        <v>238.35410794905556</v>
      </c>
      <c r="AB267" s="8">
        <v>169.48861006244806</v>
      </c>
      <c r="AC267" s="8">
        <v>0</v>
      </c>
      <c r="AD267" s="8">
        <v>240.43682478262619</v>
      </c>
      <c r="AE267" s="8"/>
      <c r="AF267" s="8"/>
      <c r="AG267" s="28"/>
      <c r="AH267" s="8">
        <v>0</v>
      </c>
      <c r="AI267" s="8">
        <v>0</v>
      </c>
      <c r="AJ267" s="8">
        <v>26.56942501256313</v>
      </c>
      <c r="AK267" s="8">
        <v>0</v>
      </c>
      <c r="AL267" s="8">
        <v>2325.5518053839301</v>
      </c>
      <c r="AM267" s="28">
        <v>2352.121230396493</v>
      </c>
      <c r="AN267" s="8">
        <v>0</v>
      </c>
      <c r="AO267" s="8">
        <v>0</v>
      </c>
      <c r="AP267" s="8">
        <v>257.19540148976444</v>
      </c>
      <c r="AQ267" s="8"/>
      <c r="AR267" s="8"/>
      <c r="AS267" s="28">
        <v>2582.7472068736943</v>
      </c>
      <c r="AT267" s="8">
        <v>513.0673158304329</v>
      </c>
      <c r="AU267" s="8">
        <v>579.48946370599913</v>
      </c>
      <c r="AV267" s="8">
        <v>30.748686301551693</v>
      </c>
      <c r="AW267" s="8"/>
      <c r="AX267" s="8">
        <v>708.60004186924732</v>
      </c>
      <c r="AY267" s="8">
        <v>778.07842354276909</v>
      </c>
    </row>
    <row r="268" spans="2:51" x14ac:dyDescent="0.25">
      <c r="B268" s="19">
        <v>43182</v>
      </c>
      <c r="C268">
        <v>1</v>
      </c>
      <c r="D268">
        <v>0</v>
      </c>
      <c r="E268">
        <v>1</v>
      </c>
      <c r="F268">
        <v>0</v>
      </c>
      <c r="G268">
        <v>1</v>
      </c>
      <c r="I268" s="3">
        <f t="shared" si="4"/>
        <v>43182</v>
      </c>
      <c r="J268" s="8">
        <v>16.960590934204163</v>
      </c>
      <c r="K268" s="8">
        <v>0</v>
      </c>
      <c r="L268" s="8">
        <v>15.693708428683442</v>
      </c>
      <c r="M268" s="8">
        <v>0</v>
      </c>
      <c r="N268" s="8">
        <v>178.12441630029016</v>
      </c>
      <c r="O268" s="28">
        <v>210.77871566317776</v>
      </c>
      <c r="P268" s="8">
        <v>266.31063211626707</v>
      </c>
      <c r="Q268" s="8">
        <v>0</v>
      </c>
      <c r="R268" s="8">
        <v>257.90609613819839</v>
      </c>
      <c r="S268" s="8"/>
      <c r="T268" s="8"/>
      <c r="U268" s="28">
        <v>702.3411445547556</v>
      </c>
      <c r="V268" s="8">
        <v>17.740986222587782</v>
      </c>
      <c r="W268" s="8">
        <v>0</v>
      </c>
      <c r="X268" s="8">
        <v>16.415811577242504</v>
      </c>
      <c r="Y268" s="8">
        <v>0</v>
      </c>
      <c r="Z268" s="8">
        <v>246.91230064389819</v>
      </c>
      <c r="AA268" s="28">
        <v>281.06909844372848</v>
      </c>
      <c r="AB268" s="8">
        <v>278.56418880873349</v>
      </c>
      <c r="AC268" s="8">
        <v>0</v>
      </c>
      <c r="AD268" s="8">
        <v>269.77294105253276</v>
      </c>
      <c r="AE268" s="8"/>
      <c r="AF268" s="8"/>
      <c r="AG268" s="28"/>
      <c r="AH268" s="8">
        <v>0</v>
      </c>
      <c r="AI268" s="8">
        <v>0</v>
      </c>
      <c r="AJ268" s="8">
        <v>34.516952879430725</v>
      </c>
      <c r="AK268" s="8">
        <v>0</v>
      </c>
      <c r="AL268" s="8">
        <v>2813.9800643592002</v>
      </c>
      <c r="AM268" s="28">
        <v>2848.4970172386311</v>
      </c>
      <c r="AN268" s="8">
        <v>0</v>
      </c>
      <c r="AO268" s="8">
        <v>0</v>
      </c>
      <c r="AP268" s="8">
        <v>297.52217078329176</v>
      </c>
      <c r="AQ268" s="8"/>
      <c r="AR268" s="8"/>
      <c r="AS268" s="28">
        <v>3111.5022351424918</v>
      </c>
      <c r="AT268" s="8">
        <v>609.5001904482383</v>
      </c>
      <c r="AU268" s="8">
        <v>683.78446397982327</v>
      </c>
      <c r="AV268" s="8">
        <v>32.837514103083628</v>
      </c>
      <c r="AW268" s="8"/>
      <c r="AX268" s="8">
        <v>841.55995877298108</v>
      </c>
      <c r="AY268" s="8">
        <v>919.26222035049773</v>
      </c>
    </row>
    <row r="269" spans="2:51" x14ac:dyDescent="0.25">
      <c r="B269" s="19">
        <v>43183</v>
      </c>
      <c r="C269">
        <v>0</v>
      </c>
      <c r="D269">
        <v>0</v>
      </c>
      <c r="E269">
        <v>1</v>
      </c>
      <c r="F269">
        <v>0</v>
      </c>
      <c r="G269">
        <v>0</v>
      </c>
      <c r="I269" s="3">
        <f t="shared" si="4"/>
        <v>43183</v>
      </c>
      <c r="J269" s="8">
        <v>0.81811011655867683</v>
      </c>
      <c r="K269" s="8">
        <v>0</v>
      </c>
      <c r="L269" s="8">
        <v>5.0637630836854273</v>
      </c>
      <c r="M269" s="8">
        <v>0</v>
      </c>
      <c r="N269" s="8">
        <v>52.242513602517107</v>
      </c>
      <c r="O269" s="28">
        <v>58.124386802761208</v>
      </c>
      <c r="P269" s="8">
        <v>75.134280637797801</v>
      </c>
      <c r="Q269" s="8">
        <v>0</v>
      </c>
      <c r="R269" s="8">
        <v>212.14507771986555</v>
      </c>
      <c r="S269" s="8"/>
      <c r="T269" s="8"/>
      <c r="U269" s="28">
        <v>339.52187196018042</v>
      </c>
      <c r="V269" s="8">
        <v>0.85575322008131549</v>
      </c>
      <c r="W269" s="8">
        <v>0</v>
      </c>
      <c r="X269" s="8">
        <v>5.2967583175973347</v>
      </c>
      <c r="Y269" s="8">
        <v>0</v>
      </c>
      <c r="Z269" s="8">
        <v>72.417468042513562</v>
      </c>
      <c r="AA269" s="28">
        <v>78.569979580192211</v>
      </c>
      <c r="AB269" s="8">
        <v>78.591379440150462</v>
      </c>
      <c r="AC269" s="8">
        <v>0</v>
      </c>
      <c r="AD269" s="8">
        <v>221.90635430206802</v>
      </c>
      <c r="AE269" s="8"/>
      <c r="AF269" s="8"/>
      <c r="AG269" s="28"/>
      <c r="AH269" s="8">
        <v>65.001573279780544</v>
      </c>
      <c r="AI269" s="8">
        <v>14.236107669163486</v>
      </c>
      <c r="AJ269" s="8">
        <v>32.879866723139436</v>
      </c>
      <c r="AK269" s="8">
        <v>0</v>
      </c>
      <c r="AL269" s="8">
        <v>3030.7660860383598</v>
      </c>
      <c r="AM269" s="28">
        <v>3142.8836337104435</v>
      </c>
      <c r="AN269" s="8">
        <v>648.87410330210616</v>
      </c>
      <c r="AO269" s="8">
        <v>99.757018103781718</v>
      </c>
      <c r="AP269" s="8">
        <v>296.76621267892193</v>
      </c>
      <c r="AQ269" s="8"/>
      <c r="AR269" s="8"/>
      <c r="AS269" s="28">
        <v>4076.1634201231695</v>
      </c>
      <c r="AT269" s="8">
        <v>659.80090552152228</v>
      </c>
      <c r="AU269" s="8">
        <v>916.46768073353326</v>
      </c>
      <c r="AV269" s="8">
        <v>93.695388440519579</v>
      </c>
      <c r="AW269" s="8"/>
      <c r="AX269" s="8">
        <v>904.11333490948323</v>
      </c>
      <c r="AY269" s="8">
        <v>1172.5899310668322</v>
      </c>
    </row>
    <row r="270" spans="2:51" x14ac:dyDescent="0.25">
      <c r="B270" s="19">
        <v>43184</v>
      </c>
      <c r="C270">
        <v>0</v>
      </c>
      <c r="D270">
        <v>0</v>
      </c>
      <c r="E270">
        <v>1</v>
      </c>
      <c r="F270">
        <v>0</v>
      </c>
      <c r="G270">
        <v>0</v>
      </c>
      <c r="I270" s="3">
        <f t="shared" si="4"/>
        <v>43184</v>
      </c>
      <c r="J270" s="8">
        <v>0</v>
      </c>
      <c r="K270" s="8">
        <v>0</v>
      </c>
      <c r="L270" s="8">
        <v>-36.538045924053748</v>
      </c>
      <c r="M270" s="8">
        <v>0</v>
      </c>
      <c r="N270" s="8">
        <v>0</v>
      </c>
      <c r="O270" s="28">
        <v>-36.538045924053748</v>
      </c>
      <c r="P270" s="8">
        <v>0</v>
      </c>
      <c r="Q270" s="8">
        <v>0</v>
      </c>
      <c r="R270" s="8">
        <v>-175.57926681471011</v>
      </c>
      <c r="S270" s="8"/>
      <c r="T270" s="8"/>
      <c r="U270" s="28">
        <v>-175.57926681471011</v>
      </c>
      <c r="V270" s="8">
        <v>0</v>
      </c>
      <c r="W270" s="8">
        <v>0</v>
      </c>
      <c r="X270" s="8">
        <v>-38.21924435614212</v>
      </c>
      <c r="Y270" s="8">
        <v>0</v>
      </c>
      <c r="Z270" s="8">
        <v>0</v>
      </c>
      <c r="AA270" s="28">
        <v>-38.21924435614212</v>
      </c>
      <c r="AB270" s="8">
        <v>0</v>
      </c>
      <c r="AC270" s="8">
        <v>0</v>
      </c>
      <c r="AD270" s="8">
        <v>-183.65806743501889</v>
      </c>
      <c r="AE270" s="8"/>
      <c r="AF270" s="8"/>
      <c r="AG270" s="28"/>
      <c r="AH270" s="8">
        <v>57.408359165948447</v>
      </c>
      <c r="AI270" s="8">
        <v>-0.83134958262170533</v>
      </c>
      <c r="AJ270" s="8">
        <v>32.200483837810964</v>
      </c>
      <c r="AK270" s="8">
        <v>0</v>
      </c>
      <c r="AL270" s="8">
        <v>2680.0538498239753</v>
      </c>
      <c r="AM270" s="28">
        <v>2768.8313432451132</v>
      </c>
      <c r="AN270" s="8">
        <v>890.54106465178984</v>
      </c>
      <c r="AO270" s="8">
        <v>-18.272772606919897</v>
      </c>
      <c r="AP270" s="8">
        <v>282.76138087563749</v>
      </c>
      <c r="AQ270" s="8"/>
      <c r="AR270" s="8"/>
      <c r="AS270" s="28">
        <v>3835.0835227444827</v>
      </c>
      <c r="AT270" s="8">
        <v>586.89669001556365</v>
      </c>
      <c r="AU270" s="8">
        <v>883.31335757033958</v>
      </c>
      <c r="AV270" s="8">
        <v>109.60625593221826</v>
      </c>
      <c r="AW270" s="8"/>
      <c r="AX270" s="8">
        <v>805.14846630224633</v>
      </c>
      <c r="AY270" s="8">
        <v>1115.2039375788679</v>
      </c>
    </row>
    <row r="271" spans="2:51" x14ac:dyDescent="0.25">
      <c r="B271" s="19">
        <v>43185</v>
      </c>
      <c r="C271">
        <v>0</v>
      </c>
      <c r="D271">
        <v>0</v>
      </c>
      <c r="E271">
        <v>1</v>
      </c>
      <c r="F271">
        <v>0</v>
      </c>
      <c r="G271">
        <v>0</v>
      </c>
      <c r="I271" s="3">
        <f t="shared" si="4"/>
        <v>43185</v>
      </c>
      <c r="J271" s="8">
        <v>0</v>
      </c>
      <c r="K271" s="8">
        <v>0</v>
      </c>
      <c r="L271" s="8">
        <v>-15.843400733875619</v>
      </c>
      <c r="M271" s="8">
        <v>0</v>
      </c>
      <c r="N271" s="8">
        <v>0</v>
      </c>
      <c r="O271" s="28">
        <v>-15.843400733875619</v>
      </c>
      <c r="P271" s="8">
        <v>0</v>
      </c>
      <c r="Q271" s="8">
        <v>0</v>
      </c>
      <c r="R271" s="8">
        <v>-29.539251961112182</v>
      </c>
      <c r="S271" s="8"/>
      <c r="T271" s="8"/>
      <c r="U271" s="28">
        <v>-29.539251961112182</v>
      </c>
      <c r="V271" s="8">
        <v>0</v>
      </c>
      <c r="W271" s="8">
        <v>0</v>
      </c>
      <c r="X271" s="8">
        <v>-16.572391565188919</v>
      </c>
      <c r="Y271" s="8">
        <v>0</v>
      </c>
      <c r="Z271" s="8">
        <v>0</v>
      </c>
      <c r="AA271" s="28">
        <v>-16.572391565188919</v>
      </c>
      <c r="AB271" s="8">
        <v>0</v>
      </c>
      <c r="AC271" s="8">
        <v>0</v>
      </c>
      <c r="AD271" s="8">
        <v>-30.898419996132645</v>
      </c>
      <c r="AE271" s="8"/>
      <c r="AF271" s="8"/>
      <c r="AG271" s="28"/>
      <c r="AH271" s="8">
        <v>108.74874892521352</v>
      </c>
      <c r="AI271" s="8">
        <v>18.33831917837248</v>
      </c>
      <c r="AJ271" s="8">
        <v>44.645926942071469</v>
      </c>
      <c r="AK271" s="8">
        <v>0</v>
      </c>
      <c r="AL271" s="8">
        <v>2862.8285004955865</v>
      </c>
      <c r="AM271" s="28">
        <v>3034.5614955412439</v>
      </c>
      <c r="AN271" s="8">
        <v>984.78386357143233</v>
      </c>
      <c r="AO271" s="8">
        <v>120.56012984372154</v>
      </c>
      <c r="AP271" s="8">
        <v>307.8370596073803</v>
      </c>
      <c r="AQ271" s="8"/>
      <c r="AR271" s="8"/>
      <c r="AS271" s="28">
        <v>4276.0095535181208</v>
      </c>
      <c r="AT271" s="8">
        <v>656.92828314824999</v>
      </c>
      <c r="AU271" s="8">
        <v>1006.6422351508601</v>
      </c>
      <c r="AV271" s="8">
        <v>139.08533396923312</v>
      </c>
      <c r="AW271" s="8"/>
      <c r="AX271" s="8">
        <v>894.16389027618288</v>
      </c>
      <c r="AY271" s="8">
        <v>1259.9689750396496</v>
      </c>
    </row>
    <row r="272" spans="2:51" x14ac:dyDescent="0.25">
      <c r="B272" s="19">
        <v>43186</v>
      </c>
      <c r="C272">
        <v>0</v>
      </c>
      <c r="D272">
        <v>0</v>
      </c>
      <c r="E272">
        <v>1</v>
      </c>
      <c r="F272">
        <v>0</v>
      </c>
      <c r="G272">
        <v>0</v>
      </c>
      <c r="I272" s="3">
        <f t="shared" si="4"/>
        <v>43186</v>
      </c>
      <c r="J272" s="8">
        <v>0</v>
      </c>
      <c r="K272" s="8">
        <v>0</v>
      </c>
      <c r="L272" s="8">
        <v>18.719110519042527</v>
      </c>
      <c r="M272" s="8">
        <v>0</v>
      </c>
      <c r="N272" s="8">
        <v>0</v>
      </c>
      <c r="O272" s="28">
        <v>18.719110519042527</v>
      </c>
      <c r="P272" s="8">
        <v>0</v>
      </c>
      <c r="Q272" s="8">
        <v>0</v>
      </c>
      <c r="R272" s="8">
        <v>224.97489167167365</v>
      </c>
      <c r="S272" s="8"/>
      <c r="T272" s="8"/>
      <c r="U272" s="28">
        <v>224.97489167167365</v>
      </c>
      <c r="V272" s="8">
        <v>0</v>
      </c>
      <c r="W272" s="8">
        <v>0</v>
      </c>
      <c r="X272" s="8">
        <v>19.580419285256134</v>
      </c>
      <c r="Y272" s="8">
        <v>0</v>
      </c>
      <c r="Z272" s="8">
        <v>0</v>
      </c>
      <c r="AA272" s="28">
        <v>19.580419285256134</v>
      </c>
      <c r="AB272" s="8">
        <v>0</v>
      </c>
      <c r="AC272" s="8">
        <v>0</v>
      </c>
      <c r="AD272" s="8">
        <v>235.32649711668932</v>
      </c>
      <c r="AE272" s="8"/>
      <c r="AF272" s="8"/>
      <c r="AG272" s="28"/>
      <c r="AH272" s="8">
        <v>43.070921541506102</v>
      </c>
      <c r="AI272" s="8">
        <v>10.680099694017317</v>
      </c>
      <c r="AJ272" s="8">
        <v>20.499605240240566</v>
      </c>
      <c r="AK272" s="8">
        <v>0</v>
      </c>
      <c r="AL272" s="8">
        <v>1811.067040934495</v>
      </c>
      <c r="AM272" s="28">
        <v>1885.317667410259</v>
      </c>
      <c r="AN272" s="8">
        <v>641.77940678914331</v>
      </c>
      <c r="AO272" s="8">
        <v>83.873021067620456</v>
      </c>
      <c r="AP272" s="8">
        <v>221.34459876621517</v>
      </c>
      <c r="AQ272" s="8"/>
      <c r="AR272" s="8"/>
      <c r="AS272" s="28">
        <v>2758.0640675574741</v>
      </c>
      <c r="AT272" s="8">
        <v>397.17516375209073</v>
      </c>
      <c r="AU272" s="8">
        <v>637.74497042291057</v>
      </c>
      <c r="AV272" s="8">
        <v>78.166567528089885</v>
      </c>
      <c r="AW272" s="8"/>
      <c r="AX272" s="8">
        <v>543.59364304439998</v>
      </c>
      <c r="AY272" s="8">
        <v>795.23261259884646</v>
      </c>
    </row>
    <row r="273" spans="2:51" x14ac:dyDescent="0.25">
      <c r="B273" s="19">
        <v>43187</v>
      </c>
      <c r="C273">
        <v>1</v>
      </c>
      <c r="D273">
        <v>0</v>
      </c>
      <c r="E273">
        <v>1</v>
      </c>
      <c r="F273">
        <v>0</v>
      </c>
      <c r="G273">
        <v>1</v>
      </c>
      <c r="I273" s="3">
        <f t="shared" si="4"/>
        <v>43187</v>
      </c>
      <c r="J273" s="8">
        <v>1.3835801083165924</v>
      </c>
      <c r="K273" s="8">
        <v>0</v>
      </c>
      <c r="L273" s="8">
        <v>1.5850984177579484</v>
      </c>
      <c r="M273" s="8">
        <v>0</v>
      </c>
      <c r="N273" s="8">
        <v>77.315488928072526</v>
      </c>
      <c r="O273" s="28">
        <v>80.284167454147067</v>
      </c>
      <c r="P273" s="8">
        <v>116.64591559157184</v>
      </c>
      <c r="Q273" s="8">
        <v>0</v>
      </c>
      <c r="R273" s="8">
        <v>146.87243537494098</v>
      </c>
      <c r="S273" s="8"/>
      <c r="T273" s="8"/>
      <c r="U273" s="28">
        <v>340.83383989458531</v>
      </c>
      <c r="V273" s="8">
        <v>1.4472417697422026</v>
      </c>
      <c r="W273" s="8">
        <v>0</v>
      </c>
      <c r="X273" s="8">
        <v>1.6580323940351551</v>
      </c>
      <c r="Y273" s="8">
        <v>0</v>
      </c>
      <c r="Z273" s="8">
        <v>107.17309644094605</v>
      </c>
      <c r="AA273" s="28">
        <v>110.27837060472341</v>
      </c>
      <c r="AB273" s="8">
        <v>122.01305894701225</v>
      </c>
      <c r="AC273" s="8">
        <v>0</v>
      </c>
      <c r="AD273" s="8">
        <v>153.63036951795976</v>
      </c>
      <c r="AE273" s="8"/>
      <c r="AF273" s="8"/>
      <c r="AG273" s="28"/>
      <c r="AH273" s="8">
        <v>50.692464660145028</v>
      </c>
      <c r="AI273" s="8">
        <v>-0.19853849587871419</v>
      </c>
      <c r="AJ273" s="8">
        <v>14.331272392932187</v>
      </c>
      <c r="AK273" s="8">
        <v>0</v>
      </c>
      <c r="AL273" s="8">
        <v>2134.729023154483</v>
      </c>
      <c r="AM273" s="28">
        <v>2199.5542217116813</v>
      </c>
      <c r="AN273" s="8">
        <v>673.60326463551121</v>
      </c>
      <c r="AO273" s="8">
        <v>4.040831928144752</v>
      </c>
      <c r="AP273" s="8">
        <v>207.02623543283167</v>
      </c>
      <c r="AQ273" s="8"/>
      <c r="AR273" s="8"/>
      <c r="AS273" s="28">
        <v>3019.3993551509707</v>
      </c>
      <c r="AT273" s="8">
        <v>460.41004182384677</v>
      </c>
      <c r="AU273" s="8">
        <v>685.66886346680053</v>
      </c>
      <c r="AV273" s="8">
        <v>98.105254102346962</v>
      </c>
      <c r="AW273" s="8"/>
      <c r="AX273" s="8">
        <v>632.15188331993716</v>
      </c>
      <c r="AY273" s="8">
        <v>867.77537467038894</v>
      </c>
    </row>
    <row r="274" spans="2:51" x14ac:dyDescent="0.25">
      <c r="B274" s="19">
        <v>43188</v>
      </c>
      <c r="C274">
        <v>1</v>
      </c>
      <c r="D274">
        <v>0</v>
      </c>
      <c r="E274">
        <v>1</v>
      </c>
      <c r="F274">
        <v>0</v>
      </c>
      <c r="G274">
        <v>1</v>
      </c>
      <c r="I274" s="3">
        <f t="shared" si="4"/>
        <v>43188</v>
      </c>
      <c r="J274" s="8">
        <v>4.2195059203673742</v>
      </c>
      <c r="K274" s="8">
        <v>0</v>
      </c>
      <c r="L274" s="8">
        <v>3.2687095282972223</v>
      </c>
      <c r="M274" s="8">
        <v>0</v>
      </c>
      <c r="N274" s="8">
        <v>131.77028705374411</v>
      </c>
      <c r="O274" s="28">
        <v>139.2585025024087</v>
      </c>
      <c r="P274" s="8">
        <v>187.56002056648026</v>
      </c>
      <c r="Q274" s="8">
        <v>0</v>
      </c>
      <c r="R274" s="8">
        <v>164.31131227781412</v>
      </c>
      <c r="S274" s="8"/>
      <c r="T274" s="8"/>
      <c r="U274" s="28">
        <v>483.64161989803847</v>
      </c>
      <c r="V274" s="8">
        <v>4.4136549657830502</v>
      </c>
      <c r="W274" s="8">
        <v>0</v>
      </c>
      <c r="X274" s="8">
        <v>3.4191102734642738</v>
      </c>
      <c r="Y274" s="8">
        <v>0</v>
      </c>
      <c r="Z274" s="8">
        <v>182.65718652571852</v>
      </c>
      <c r="AA274" s="28">
        <v>190.48995176496584</v>
      </c>
      <c r="AB274" s="8">
        <v>196.19008286248402</v>
      </c>
      <c r="AC274" s="8">
        <v>0</v>
      </c>
      <c r="AD274" s="8">
        <v>171.87164873231475</v>
      </c>
      <c r="AE274" s="8"/>
      <c r="AF274" s="8"/>
      <c r="AG274" s="28"/>
      <c r="AH274" s="8">
        <v>26.964069258014693</v>
      </c>
      <c r="AI274" s="8">
        <v>-0.66369608602635843</v>
      </c>
      <c r="AJ274" s="8">
        <v>6.241037977567248</v>
      </c>
      <c r="AK274" s="8">
        <v>0</v>
      </c>
      <c r="AL274" s="8">
        <v>766.84360824196335</v>
      </c>
      <c r="AM274" s="28">
        <v>799.38501939151888</v>
      </c>
      <c r="AN274" s="8">
        <v>251.12858932348718</v>
      </c>
      <c r="AO274" s="8">
        <v>-5.1134749973110587</v>
      </c>
      <c r="AP274" s="8">
        <v>75.059134067788321</v>
      </c>
      <c r="AQ274" s="8"/>
      <c r="AR274" s="8"/>
      <c r="AS274" s="28">
        <v>1087.9178566359278</v>
      </c>
      <c r="AT274" s="8">
        <v>165.44345780732382</v>
      </c>
      <c r="AU274" s="8">
        <v>243.54501539438098</v>
      </c>
      <c r="AV274" s="8">
        <v>37.509876207670736</v>
      </c>
      <c r="AW274" s="8"/>
      <c r="AX274" s="8">
        <v>226.33787439051463</v>
      </c>
      <c r="AY274" s="8">
        <v>308.03306192789654</v>
      </c>
    </row>
    <row r="275" spans="2:51" x14ac:dyDescent="0.25">
      <c r="B275" s="19">
        <v>43189</v>
      </c>
      <c r="C275">
        <v>0</v>
      </c>
      <c r="D275">
        <v>0</v>
      </c>
      <c r="E275">
        <v>1</v>
      </c>
      <c r="F275">
        <v>0</v>
      </c>
      <c r="G275">
        <v>1</v>
      </c>
      <c r="I275" s="3">
        <f t="shared" si="4"/>
        <v>43189</v>
      </c>
      <c r="J275" s="8">
        <v>1.9851354715133063</v>
      </c>
      <c r="K275" s="8">
        <v>0</v>
      </c>
      <c r="L275" s="8">
        <v>0.55146162544767252</v>
      </c>
      <c r="M275" s="8">
        <v>0</v>
      </c>
      <c r="N275" s="8">
        <v>121.92462929657803</v>
      </c>
      <c r="O275" s="28">
        <v>124.46122639353901</v>
      </c>
      <c r="P275" s="8">
        <v>60.383365944274978</v>
      </c>
      <c r="Q275" s="8">
        <v>0</v>
      </c>
      <c r="R275" s="8">
        <v>112.00227066523206</v>
      </c>
      <c r="S275" s="8"/>
      <c r="T275" s="8"/>
      <c r="U275" s="28">
        <v>294.31026590608508</v>
      </c>
      <c r="V275" s="8">
        <v>2.0764760606933668</v>
      </c>
      <c r="W275" s="8">
        <v>0</v>
      </c>
      <c r="X275" s="8">
        <v>0.57683562661857735</v>
      </c>
      <c r="Y275" s="8">
        <v>0</v>
      </c>
      <c r="Z275" s="8">
        <v>169.00934386232976</v>
      </c>
      <c r="AA275" s="28">
        <v>171.6626555496417</v>
      </c>
      <c r="AB275" s="8">
        <v>63.161741677907308</v>
      </c>
      <c r="AC275" s="8">
        <v>0</v>
      </c>
      <c r="AD275" s="8">
        <v>117.15574937682256</v>
      </c>
      <c r="AE275" s="8"/>
      <c r="AF275" s="8"/>
      <c r="AG275" s="28"/>
      <c r="AH275" s="8">
        <v>0</v>
      </c>
      <c r="AI275" s="8">
        <v>0</v>
      </c>
      <c r="AJ275" s="8">
        <v>0</v>
      </c>
      <c r="AK275" s="8">
        <v>0</v>
      </c>
      <c r="AL275" s="8">
        <v>18.028137829701507</v>
      </c>
      <c r="AM275" s="28">
        <v>18.028137829701507</v>
      </c>
      <c r="AN275" s="8">
        <v>0</v>
      </c>
      <c r="AO275" s="8">
        <v>0</v>
      </c>
      <c r="AP275" s="8">
        <v>0</v>
      </c>
      <c r="AQ275" s="8"/>
      <c r="AR275" s="8"/>
      <c r="AS275" s="28">
        <v>18.028137829701507</v>
      </c>
      <c r="AT275" s="8">
        <v>3.7222130484683329</v>
      </c>
      <c r="AU275" s="8">
        <v>3.7222130484683329</v>
      </c>
      <c r="AV275" s="8">
        <v>0</v>
      </c>
      <c r="AW275" s="8"/>
      <c r="AX275" s="8">
        <v>5.1596530468605701</v>
      </c>
      <c r="AY275" s="8">
        <v>5.1596530468605701</v>
      </c>
    </row>
    <row r="276" spans="2:51" x14ac:dyDescent="0.25">
      <c r="B276" s="19">
        <v>43190</v>
      </c>
      <c r="C276">
        <v>0</v>
      </c>
      <c r="D276">
        <v>0</v>
      </c>
      <c r="E276">
        <v>1</v>
      </c>
      <c r="F276">
        <v>0</v>
      </c>
      <c r="G276">
        <v>1</v>
      </c>
      <c r="I276" s="3">
        <f t="shared" si="4"/>
        <v>43190</v>
      </c>
      <c r="J276" s="8">
        <v>0</v>
      </c>
      <c r="K276" s="8">
        <v>0</v>
      </c>
      <c r="L276" s="8">
        <v>9.7696698965577884</v>
      </c>
      <c r="M276" s="8">
        <v>0</v>
      </c>
      <c r="N276" s="8">
        <v>150.01105307361584</v>
      </c>
      <c r="O276" s="28">
        <v>159.78072297017363</v>
      </c>
      <c r="P276" s="8">
        <v>0</v>
      </c>
      <c r="Q276" s="8">
        <v>0</v>
      </c>
      <c r="R276" s="8">
        <v>190.18278092538591</v>
      </c>
      <c r="S276" s="8"/>
      <c r="T276" s="8"/>
      <c r="U276" s="28">
        <v>340.19383399900175</v>
      </c>
      <c r="V276" s="8">
        <v>0</v>
      </c>
      <c r="W276" s="8">
        <v>0</v>
      </c>
      <c r="X276" s="8">
        <v>10.219194585049712</v>
      </c>
      <c r="Y276" s="8">
        <v>0</v>
      </c>
      <c r="Z276" s="8">
        <v>207.94215080529673</v>
      </c>
      <c r="AA276" s="28">
        <v>218.16134539034644</v>
      </c>
      <c r="AB276" s="8">
        <v>0</v>
      </c>
      <c r="AC276" s="8">
        <v>0</v>
      </c>
      <c r="AD276" s="8">
        <v>198.93352237900797</v>
      </c>
      <c r="AE276" s="8"/>
      <c r="AF276" s="8"/>
      <c r="AG276" s="28"/>
      <c r="AH276" s="8">
        <v>0</v>
      </c>
      <c r="AI276" s="8">
        <v>0</v>
      </c>
      <c r="AJ276" s="8">
        <v>0</v>
      </c>
      <c r="AK276" s="8">
        <v>0</v>
      </c>
      <c r="AL276" s="8">
        <v>2102.8181974641798</v>
      </c>
      <c r="AM276" s="28">
        <v>2102.8181974641798</v>
      </c>
      <c r="AN276" s="8">
        <v>0</v>
      </c>
      <c r="AO276" s="8">
        <v>0</v>
      </c>
      <c r="AP276" s="8">
        <v>0</v>
      </c>
      <c r="AQ276" s="8"/>
      <c r="AR276" s="8"/>
      <c r="AS276" s="28">
        <v>2102.8181974641798</v>
      </c>
      <c r="AT276" s="8">
        <v>439.94200334269897</v>
      </c>
      <c r="AU276" s="8">
        <v>439.94200334269897</v>
      </c>
      <c r="AV276" s="8">
        <v>0</v>
      </c>
      <c r="AW276" s="8"/>
      <c r="AX276" s="8">
        <v>609.83830544658667</v>
      </c>
      <c r="AY276" s="8">
        <v>609.83830544658667</v>
      </c>
    </row>
    <row r="277" spans="2:51" x14ac:dyDescent="0.25">
      <c r="B277" s="19">
        <v>43191</v>
      </c>
      <c r="C277">
        <v>0</v>
      </c>
      <c r="D277">
        <v>0</v>
      </c>
      <c r="E277">
        <v>1</v>
      </c>
      <c r="F277">
        <v>0</v>
      </c>
      <c r="G277">
        <v>2</v>
      </c>
      <c r="I277" s="3">
        <f t="shared" si="4"/>
        <v>43191</v>
      </c>
      <c r="J277" s="8">
        <v>0</v>
      </c>
      <c r="K277" s="8">
        <v>0</v>
      </c>
      <c r="L277" s="8">
        <v>5.4916160653933082</v>
      </c>
      <c r="M277" s="8">
        <v>0</v>
      </c>
      <c r="N277" s="8">
        <v>226.38167814158888</v>
      </c>
      <c r="O277" s="28">
        <v>231.87329420698219</v>
      </c>
      <c r="P277" s="8">
        <v>0</v>
      </c>
      <c r="Q277" s="8">
        <v>0</v>
      </c>
      <c r="R277" s="8">
        <v>167.12127283027448</v>
      </c>
      <c r="S277" s="8"/>
      <c r="T277" s="8"/>
      <c r="U277" s="28">
        <v>393.50295097186336</v>
      </c>
      <c r="V277" s="8">
        <v>0</v>
      </c>
      <c r="W277" s="8">
        <v>0</v>
      </c>
      <c r="X277" s="8">
        <v>5.7442977861936173</v>
      </c>
      <c r="Y277" s="8">
        <v>0</v>
      </c>
      <c r="Z277" s="8">
        <v>313.80549693610493</v>
      </c>
      <c r="AA277" s="28">
        <v>319.54979472229854</v>
      </c>
      <c r="AB277" s="8">
        <v>0</v>
      </c>
      <c r="AC277" s="8">
        <v>0</v>
      </c>
      <c r="AD277" s="8">
        <v>174.81090194823199</v>
      </c>
      <c r="AE277" s="8"/>
      <c r="AF277" s="8"/>
      <c r="AG277" s="28"/>
      <c r="AH277" s="8">
        <v>0</v>
      </c>
      <c r="AI277" s="8">
        <v>0</v>
      </c>
      <c r="AJ277" s="8">
        <v>0</v>
      </c>
      <c r="AK277" s="8">
        <v>0</v>
      </c>
      <c r="AL277" s="8">
        <v>2017.5699106422833</v>
      </c>
      <c r="AM277" s="28">
        <v>2017.5699106422833</v>
      </c>
      <c r="AN277" s="8">
        <v>0</v>
      </c>
      <c r="AO277" s="8">
        <v>0</v>
      </c>
      <c r="AP277" s="8">
        <v>0</v>
      </c>
      <c r="AQ277" s="8"/>
      <c r="AR277" s="8"/>
      <c r="AS277" s="28">
        <v>2017.5699106422833</v>
      </c>
      <c r="AT277" s="8">
        <v>419.53052890530415</v>
      </c>
      <c r="AU277" s="8">
        <v>419.53052890530415</v>
      </c>
      <c r="AV277" s="8">
        <v>0</v>
      </c>
      <c r="AW277" s="8"/>
      <c r="AX277" s="8">
        <v>581.54435104353161</v>
      </c>
      <c r="AY277" s="8">
        <v>581.54435104353161</v>
      </c>
    </row>
    <row r="278" spans="2:51" x14ac:dyDescent="0.25">
      <c r="B278" s="19">
        <v>43192</v>
      </c>
      <c r="C278">
        <v>0</v>
      </c>
      <c r="D278">
        <v>0</v>
      </c>
      <c r="E278">
        <v>1</v>
      </c>
      <c r="F278">
        <v>0</v>
      </c>
      <c r="G278">
        <v>2</v>
      </c>
      <c r="I278" s="3">
        <f t="shared" si="4"/>
        <v>43192</v>
      </c>
      <c r="J278" s="8">
        <v>0</v>
      </c>
      <c r="K278" s="8">
        <v>0</v>
      </c>
      <c r="L278" s="8">
        <v>0.43275187834644235</v>
      </c>
      <c r="M278" s="8">
        <v>0</v>
      </c>
      <c r="N278" s="8">
        <v>232.05762987206887</v>
      </c>
      <c r="O278" s="28">
        <v>232.49038175041531</v>
      </c>
      <c r="P278" s="8">
        <v>0</v>
      </c>
      <c r="Q278" s="8">
        <v>0</v>
      </c>
      <c r="R278" s="8">
        <v>103.91676855474869</v>
      </c>
      <c r="S278" s="8"/>
      <c r="T278" s="8"/>
      <c r="U278" s="28">
        <v>335.97439842681757</v>
      </c>
      <c r="V278" s="8">
        <v>0</v>
      </c>
      <c r="W278" s="8">
        <v>0</v>
      </c>
      <c r="X278" s="8">
        <v>0.45266377458937707</v>
      </c>
      <c r="Y278" s="8">
        <v>0</v>
      </c>
      <c r="Z278" s="8">
        <v>321.67338124542897</v>
      </c>
      <c r="AA278" s="28">
        <v>322.12604502001835</v>
      </c>
      <c r="AB278" s="8">
        <v>0</v>
      </c>
      <c r="AC278" s="8">
        <v>0</v>
      </c>
      <c r="AD278" s="8">
        <v>108.69821496064208</v>
      </c>
      <c r="AE278" s="8"/>
      <c r="AF278" s="8"/>
      <c r="AG278" s="28"/>
      <c r="AH278" s="8">
        <v>0</v>
      </c>
      <c r="AI278" s="8">
        <v>0</v>
      </c>
      <c r="AJ278" s="8">
        <v>0</v>
      </c>
      <c r="AK278" s="8">
        <v>0</v>
      </c>
      <c r="AL278" s="8">
        <v>2370.8946747033156</v>
      </c>
      <c r="AM278" s="28">
        <v>2370.8946747033156</v>
      </c>
      <c r="AN278" s="8">
        <v>0</v>
      </c>
      <c r="AO278" s="8">
        <v>0</v>
      </c>
      <c r="AP278" s="8">
        <v>0</v>
      </c>
      <c r="AQ278" s="8"/>
      <c r="AR278" s="8"/>
      <c r="AS278" s="28">
        <v>2370.8946747033156</v>
      </c>
      <c r="AT278" s="8">
        <v>499.67085010523522</v>
      </c>
      <c r="AU278" s="8">
        <v>499.67085010523522</v>
      </c>
      <c r="AV278" s="8">
        <v>0</v>
      </c>
      <c r="AW278" s="8"/>
      <c r="AX278" s="8">
        <v>692.63317026782647</v>
      </c>
      <c r="AY278" s="8">
        <v>692.63317026782647</v>
      </c>
    </row>
    <row r="279" spans="2:51" x14ac:dyDescent="0.25">
      <c r="B279" s="19">
        <v>43193</v>
      </c>
      <c r="C279">
        <v>0</v>
      </c>
      <c r="D279">
        <v>0</v>
      </c>
      <c r="E279">
        <v>1</v>
      </c>
      <c r="F279">
        <v>0</v>
      </c>
      <c r="G279">
        <v>2</v>
      </c>
      <c r="I279" s="3">
        <f t="shared" si="4"/>
        <v>43193</v>
      </c>
      <c r="J279" s="8">
        <v>0</v>
      </c>
      <c r="K279" s="8">
        <v>0</v>
      </c>
      <c r="L279" s="8">
        <v>5.1702620529569829</v>
      </c>
      <c r="M279" s="8">
        <v>0</v>
      </c>
      <c r="N279" s="8">
        <v>288.30654845161473</v>
      </c>
      <c r="O279" s="28">
        <v>293.47681050457169</v>
      </c>
      <c r="P279" s="8">
        <v>0</v>
      </c>
      <c r="Q279" s="8">
        <v>0</v>
      </c>
      <c r="R279" s="8">
        <v>174.09594215287018</v>
      </c>
      <c r="S279" s="8"/>
      <c r="T279" s="8"/>
      <c r="U279" s="28">
        <v>462.40249060448491</v>
      </c>
      <c r="V279" s="8">
        <v>0</v>
      </c>
      <c r="W279" s="8">
        <v>0</v>
      </c>
      <c r="X279" s="8">
        <v>5.408157546191199</v>
      </c>
      <c r="Y279" s="8">
        <v>0</v>
      </c>
      <c r="Z279" s="8">
        <v>399.64444317886432</v>
      </c>
      <c r="AA279" s="28">
        <v>405.05260072505553</v>
      </c>
      <c r="AB279" s="8">
        <v>0</v>
      </c>
      <c r="AC279" s="8">
        <v>0</v>
      </c>
      <c r="AD279" s="8">
        <v>182.10649163843175</v>
      </c>
      <c r="AE279" s="8"/>
      <c r="AF279" s="8"/>
      <c r="AG279" s="28"/>
      <c r="AH279" s="8">
        <v>0</v>
      </c>
      <c r="AI279" s="8">
        <v>0</v>
      </c>
      <c r="AJ279" s="8">
        <v>0</v>
      </c>
      <c r="AK279" s="8">
        <v>0</v>
      </c>
      <c r="AL279" s="8">
        <v>2699.2061570785686</v>
      </c>
      <c r="AM279" s="28">
        <v>2699.2061570785686</v>
      </c>
      <c r="AN279" s="8">
        <v>0</v>
      </c>
      <c r="AO279" s="8">
        <v>0</v>
      </c>
      <c r="AP279" s="8">
        <v>0</v>
      </c>
      <c r="AQ279" s="8"/>
      <c r="AR279" s="8"/>
      <c r="AS279" s="28">
        <v>2699.2061570785686</v>
      </c>
      <c r="AT279" s="8">
        <v>574.64642621056373</v>
      </c>
      <c r="AU279" s="8">
        <v>574.64642621056373</v>
      </c>
      <c r="AV279" s="8">
        <v>0</v>
      </c>
      <c r="AW279" s="8"/>
      <c r="AX279" s="8">
        <v>796.56272901545628</v>
      </c>
      <c r="AY279" s="8">
        <v>796.56272901545628</v>
      </c>
    </row>
    <row r="280" spans="2:51" x14ac:dyDescent="0.25">
      <c r="B280" s="19">
        <v>43194</v>
      </c>
      <c r="C280">
        <v>0</v>
      </c>
      <c r="D280">
        <v>0</v>
      </c>
      <c r="E280">
        <v>1</v>
      </c>
      <c r="F280">
        <v>0</v>
      </c>
      <c r="G280">
        <v>2</v>
      </c>
      <c r="I280" s="3">
        <f t="shared" si="4"/>
        <v>43194</v>
      </c>
      <c r="J280" s="8">
        <v>0</v>
      </c>
      <c r="K280" s="8">
        <v>0</v>
      </c>
      <c r="L280" s="8">
        <v>9.0131401099912747</v>
      </c>
      <c r="M280" s="8">
        <v>0</v>
      </c>
      <c r="N280" s="8">
        <v>325.46503232359282</v>
      </c>
      <c r="O280" s="28">
        <v>334.47817243358412</v>
      </c>
      <c r="P280" s="8">
        <v>0</v>
      </c>
      <c r="Q280" s="8">
        <v>0</v>
      </c>
      <c r="R280" s="8">
        <v>222.95708645616301</v>
      </c>
      <c r="S280" s="8"/>
      <c r="T280" s="8"/>
      <c r="U280" s="28">
        <v>548.42211877975581</v>
      </c>
      <c r="V280" s="8">
        <v>0</v>
      </c>
      <c r="W280" s="8">
        <v>0</v>
      </c>
      <c r="X280" s="8">
        <v>9.4278551457270723</v>
      </c>
      <c r="Y280" s="8">
        <v>0</v>
      </c>
      <c r="Z280" s="8">
        <v>451.15274805831376</v>
      </c>
      <c r="AA280" s="28">
        <v>460.58060320404081</v>
      </c>
      <c r="AB280" s="8">
        <v>0</v>
      </c>
      <c r="AC280" s="8">
        <v>0</v>
      </c>
      <c r="AD280" s="8">
        <v>233.21584810291915</v>
      </c>
      <c r="AE280" s="8"/>
      <c r="AF280" s="8"/>
      <c r="AG280" s="28"/>
      <c r="AH280" s="8">
        <v>33.335011043451168</v>
      </c>
      <c r="AI280" s="8">
        <v>0.84415043098104714</v>
      </c>
      <c r="AJ280" s="8">
        <v>0</v>
      </c>
      <c r="AK280" s="8">
        <v>0</v>
      </c>
      <c r="AL280" s="8">
        <v>1937.4547886251712</v>
      </c>
      <c r="AM280" s="28">
        <v>1971.6339500996035</v>
      </c>
      <c r="AN280" s="8">
        <v>426.94058059007716</v>
      </c>
      <c r="AO280" s="8">
        <v>5.0359625805735897</v>
      </c>
      <c r="AP280" s="8">
        <v>0</v>
      </c>
      <c r="AQ280" s="8"/>
      <c r="AR280" s="8"/>
      <c r="AS280" s="28">
        <v>2369.4313317958222</v>
      </c>
      <c r="AT280" s="8">
        <v>427.35174534494678</v>
      </c>
      <c r="AU280" s="8">
        <v>540.97366656423594</v>
      </c>
      <c r="AV280" s="8">
        <v>39.763166338476324</v>
      </c>
      <c r="AW280" s="8"/>
      <c r="AX280" s="8">
        <v>589.06507527125848</v>
      </c>
      <c r="AY280" s="8">
        <v>707.91499900063775</v>
      </c>
    </row>
    <row r="281" spans="2:51" x14ac:dyDescent="0.25">
      <c r="B281" s="19">
        <v>43195</v>
      </c>
      <c r="C281">
        <v>0</v>
      </c>
      <c r="D281">
        <v>0</v>
      </c>
      <c r="E281">
        <v>1</v>
      </c>
      <c r="F281">
        <v>0</v>
      </c>
      <c r="G281">
        <v>2</v>
      </c>
      <c r="I281" s="3">
        <f t="shared" si="4"/>
        <v>43195</v>
      </c>
      <c r="J281" s="8">
        <v>0</v>
      </c>
      <c r="K281" s="8">
        <v>0</v>
      </c>
      <c r="L281" s="8">
        <v>7.4924666663172914</v>
      </c>
      <c r="M281" s="8">
        <v>0</v>
      </c>
      <c r="N281" s="8">
        <v>329.03339251748554</v>
      </c>
      <c r="O281" s="28">
        <v>336.52585918380282</v>
      </c>
      <c r="P281" s="8">
        <v>0</v>
      </c>
      <c r="Q281" s="8">
        <v>0</v>
      </c>
      <c r="R281" s="8">
        <v>223.61139637448704</v>
      </c>
      <c r="S281" s="8"/>
      <c r="T281" s="8"/>
      <c r="U281" s="28">
        <v>552.64478889197255</v>
      </c>
      <c r="V281" s="8">
        <v>0</v>
      </c>
      <c r="W281" s="8">
        <v>0</v>
      </c>
      <c r="X281" s="8">
        <v>7.8372120650742296</v>
      </c>
      <c r="Y281" s="8">
        <v>0</v>
      </c>
      <c r="Z281" s="8">
        <v>456.09913353033534</v>
      </c>
      <c r="AA281" s="28">
        <v>463.93634559540959</v>
      </c>
      <c r="AB281" s="8">
        <v>0</v>
      </c>
      <c r="AC281" s="8">
        <v>0</v>
      </c>
      <c r="AD281" s="8">
        <v>233.9002643058285</v>
      </c>
      <c r="AE281" s="8"/>
      <c r="AF281" s="8"/>
      <c r="AG281" s="28"/>
      <c r="AH281" s="8">
        <v>60.283754955189494</v>
      </c>
      <c r="AI281" s="8">
        <v>13.868447848301258</v>
      </c>
      <c r="AJ281" s="8">
        <v>20.430927201761904</v>
      </c>
      <c r="AK281" s="8">
        <v>0</v>
      </c>
      <c r="AL281" s="8">
        <v>1489.7896407479973</v>
      </c>
      <c r="AM281" s="28">
        <v>1584.3727707532498</v>
      </c>
      <c r="AN281" s="8">
        <v>648.70231654048166</v>
      </c>
      <c r="AO281" s="8">
        <v>94.58115289870436</v>
      </c>
      <c r="AP281" s="8">
        <v>187.13715322905853</v>
      </c>
      <c r="AQ281" s="8"/>
      <c r="AR281" s="8"/>
      <c r="AS281" s="28">
        <v>2420.210263416242</v>
      </c>
      <c r="AT281" s="8">
        <v>347.34828843526429</v>
      </c>
      <c r="AU281" s="8">
        <v>585.55917954878691</v>
      </c>
      <c r="AV281" s="8">
        <v>84.379338011950495</v>
      </c>
      <c r="AW281" s="8"/>
      <c r="AX281" s="8">
        <v>472.31736668925123</v>
      </c>
      <c r="AY281" s="8">
        <v>721.48888162701587</v>
      </c>
    </row>
    <row r="282" spans="2:51" x14ac:dyDescent="0.25">
      <c r="B282" s="19">
        <v>43196</v>
      </c>
      <c r="C282">
        <v>1</v>
      </c>
      <c r="D282">
        <v>0</v>
      </c>
      <c r="E282">
        <v>1</v>
      </c>
      <c r="F282">
        <v>0</v>
      </c>
      <c r="G282">
        <v>1</v>
      </c>
      <c r="I282" s="3">
        <f t="shared" si="4"/>
        <v>43196</v>
      </c>
      <c r="J282" s="8">
        <v>5.4083051929629846</v>
      </c>
      <c r="K282" s="8">
        <v>0</v>
      </c>
      <c r="L282" s="8">
        <v>7.8353090305133044</v>
      </c>
      <c r="M282" s="8">
        <v>0</v>
      </c>
      <c r="N282" s="8">
        <v>226.26158785041</v>
      </c>
      <c r="O282" s="28">
        <v>239.5052020738863</v>
      </c>
      <c r="P282" s="8">
        <v>165.83810797646666</v>
      </c>
      <c r="Q282" s="8">
        <v>0</v>
      </c>
      <c r="R282" s="8">
        <v>235.75443404068457</v>
      </c>
      <c r="S282" s="8"/>
      <c r="T282" s="8"/>
      <c r="U282" s="28">
        <v>627.85412986756126</v>
      </c>
      <c r="V282" s="8">
        <v>5.6571535914122029</v>
      </c>
      <c r="W282" s="8">
        <v>0</v>
      </c>
      <c r="X282" s="8">
        <v>8.1958293846780297</v>
      </c>
      <c r="Y282" s="8">
        <v>0</v>
      </c>
      <c r="Z282" s="8">
        <v>313.63903031296661</v>
      </c>
      <c r="AA282" s="28">
        <v>327.49201328905684</v>
      </c>
      <c r="AB282" s="8">
        <v>173.46869576679498</v>
      </c>
      <c r="AC282" s="8">
        <v>0</v>
      </c>
      <c r="AD282" s="8">
        <v>246.60203069899822</v>
      </c>
      <c r="AE282" s="8"/>
      <c r="AF282" s="8"/>
      <c r="AG282" s="28"/>
      <c r="AH282" s="8">
        <v>54.080197539435979</v>
      </c>
      <c r="AI282" s="8">
        <v>12.256656502415106</v>
      </c>
      <c r="AJ282" s="8">
        <v>29.432876701526968</v>
      </c>
      <c r="AK282" s="8">
        <v>0</v>
      </c>
      <c r="AL282" s="8">
        <v>4368.7030685415511</v>
      </c>
      <c r="AM282" s="28">
        <v>4464.4727992849294</v>
      </c>
      <c r="AN282" s="8">
        <v>514.85757345522131</v>
      </c>
      <c r="AO282" s="8">
        <v>90.097604885285492</v>
      </c>
      <c r="AP282" s="8">
        <v>261.70639707990313</v>
      </c>
      <c r="AQ282" s="8"/>
      <c r="AR282" s="8"/>
      <c r="AS282" s="28">
        <v>5235.3646439619606</v>
      </c>
      <c r="AT282" s="8">
        <v>975.6760718774749</v>
      </c>
      <c r="AU282" s="8">
        <v>1197.3896303295573</v>
      </c>
      <c r="AV282" s="8">
        <v>93.112935485764567</v>
      </c>
      <c r="AW282" s="8"/>
      <c r="AX282" s="8">
        <v>1343.0919969368779</v>
      </c>
      <c r="AY282" s="8">
        <v>1575.0070994895161</v>
      </c>
    </row>
    <row r="283" spans="2:51" x14ac:dyDescent="0.25">
      <c r="B283" s="19">
        <v>43197</v>
      </c>
      <c r="C283">
        <v>1</v>
      </c>
      <c r="D283">
        <v>0</v>
      </c>
      <c r="E283">
        <v>1</v>
      </c>
      <c r="F283">
        <v>0</v>
      </c>
      <c r="G283">
        <v>1</v>
      </c>
      <c r="I283" s="3">
        <f t="shared" si="4"/>
        <v>43197</v>
      </c>
      <c r="J283" s="8">
        <v>13.059869944590803</v>
      </c>
      <c r="K283" s="8">
        <v>0</v>
      </c>
      <c r="L283" s="8">
        <v>11.930270066467761</v>
      </c>
      <c r="M283" s="8">
        <v>0</v>
      </c>
      <c r="N283" s="8">
        <v>185.65973300706324</v>
      </c>
      <c r="O283" s="28">
        <v>210.64987301812181</v>
      </c>
      <c r="P283" s="8">
        <v>268.67697695862336</v>
      </c>
      <c r="Q283" s="8">
        <v>0</v>
      </c>
      <c r="R283" s="8">
        <v>258.64554145949364</v>
      </c>
      <c r="S283" s="8"/>
      <c r="T283" s="8"/>
      <c r="U283" s="28">
        <v>712.98225142518015</v>
      </c>
      <c r="V283" s="8">
        <v>13.660784205844992</v>
      </c>
      <c r="W283" s="8">
        <v>0</v>
      </c>
      <c r="X283" s="8">
        <v>12.479208873207078</v>
      </c>
      <c r="Y283" s="8">
        <v>0</v>
      </c>
      <c r="Z283" s="8">
        <v>257.35759737970972</v>
      </c>
      <c r="AA283" s="28">
        <v>283.49759045876181</v>
      </c>
      <c r="AB283" s="8">
        <v>281.03941454874411</v>
      </c>
      <c r="AC283" s="8">
        <v>0</v>
      </c>
      <c r="AD283" s="8">
        <v>270.5464099315563</v>
      </c>
      <c r="AE283" s="8"/>
      <c r="AF283" s="8"/>
      <c r="AG283" s="28"/>
      <c r="AH283" s="8">
        <v>51.923137928055532</v>
      </c>
      <c r="AI283" s="8">
        <v>0.68317992954688622</v>
      </c>
      <c r="AJ283" s="8">
        <v>25.337919980917636</v>
      </c>
      <c r="AK283" s="8">
        <v>0</v>
      </c>
      <c r="AL283" s="8">
        <v>5817.5186037947824</v>
      </c>
      <c r="AM283" s="28">
        <v>5895.4628416333026</v>
      </c>
      <c r="AN283" s="8">
        <v>481.31182579881153</v>
      </c>
      <c r="AO283" s="8">
        <v>-3.2655735954931941</v>
      </c>
      <c r="AP283" s="8">
        <v>236.5526281715772</v>
      </c>
      <c r="AQ283" s="8"/>
      <c r="AR283" s="8"/>
      <c r="AS283" s="28">
        <v>6532.1174841696775</v>
      </c>
      <c r="AT283" s="8">
        <v>1266.0186204915371</v>
      </c>
      <c r="AU283" s="8">
        <v>1446.4222748949885</v>
      </c>
      <c r="AV283" s="8">
        <v>88.491386124764247</v>
      </c>
      <c r="AW283" s="8"/>
      <c r="AX283" s="8">
        <v>1747.4151862601109</v>
      </c>
      <c r="AY283" s="8">
        <v>1936.1196223078923</v>
      </c>
    </row>
    <row r="284" spans="2:51" x14ac:dyDescent="0.25">
      <c r="B284" s="19">
        <v>43198</v>
      </c>
      <c r="C284">
        <v>1</v>
      </c>
      <c r="D284">
        <v>0</v>
      </c>
      <c r="E284">
        <v>1</v>
      </c>
      <c r="F284">
        <v>0</v>
      </c>
      <c r="G284">
        <v>1</v>
      </c>
      <c r="I284" s="3">
        <f t="shared" si="4"/>
        <v>43198</v>
      </c>
      <c r="J284" s="8">
        <v>9.3475565060891661</v>
      </c>
      <c r="K284" s="8">
        <v>0</v>
      </c>
      <c r="L284" s="8">
        <v>9.0382346206504867</v>
      </c>
      <c r="M284" s="8">
        <v>0</v>
      </c>
      <c r="N284" s="8">
        <v>173.29137612444165</v>
      </c>
      <c r="O284" s="28">
        <v>191.67716725118132</v>
      </c>
      <c r="P284" s="8">
        <v>244.08250334729632</v>
      </c>
      <c r="Q284" s="8">
        <v>0</v>
      </c>
      <c r="R284" s="8">
        <v>229.42535250712049</v>
      </c>
      <c r="S284" s="8"/>
      <c r="T284" s="8"/>
      <c r="U284" s="28">
        <v>646.79923197885842</v>
      </c>
      <c r="V284" s="8">
        <v>9.7776587993141337</v>
      </c>
      <c r="W284" s="8">
        <v>0</v>
      </c>
      <c r="X284" s="8">
        <v>9.4541043117847163</v>
      </c>
      <c r="Y284" s="8">
        <v>0</v>
      </c>
      <c r="Z284" s="8">
        <v>240.21284251396165</v>
      </c>
      <c r="AA284" s="28">
        <v>259.44460562506049</v>
      </c>
      <c r="AB284" s="8">
        <v>255.31329337861379</v>
      </c>
      <c r="AC284" s="8">
        <v>0</v>
      </c>
      <c r="AD284" s="8">
        <v>239.98173375744818</v>
      </c>
      <c r="AE284" s="8"/>
      <c r="AF284" s="8"/>
      <c r="AG284" s="28"/>
      <c r="AH284" s="8">
        <v>15.732625423276636</v>
      </c>
      <c r="AI284" s="8">
        <v>1.0754112749096465</v>
      </c>
      <c r="AJ284" s="8">
        <v>7.8646067152973265</v>
      </c>
      <c r="AK284" s="8">
        <v>0</v>
      </c>
      <c r="AL284" s="8">
        <v>4110.2316627297705</v>
      </c>
      <c r="AM284" s="28">
        <v>4134.904306143254</v>
      </c>
      <c r="AN284" s="8">
        <v>159.44389476363733</v>
      </c>
      <c r="AO284" s="8">
        <v>6.7831638424043552</v>
      </c>
      <c r="AP284" s="8">
        <v>76.241858969445133</v>
      </c>
      <c r="AQ284" s="8"/>
      <c r="AR284" s="8"/>
      <c r="AS284" s="28">
        <v>4352.7005803052571</v>
      </c>
      <c r="AT284" s="8">
        <v>887.20740874582168</v>
      </c>
      <c r="AU284" s="8">
        <v>949.01626686636985</v>
      </c>
      <c r="AV284" s="8">
        <v>29.121976871979282</v>
      </c>
      <c r="AW284" s="8"/>
      <c r="AX284" s="8">
        <v>1227.4463432786249</v>
      </c>
      <c r="AY284" s="8">
        <v>1292.0991672636155</v>
      </c>
    </row>
    <row r="285" spans="2:51" x14ac:dyDescent="0.25">
      <c r="B285" s="19">
        <v>43199</v>
      </c>
      <c r="C285">
        <v>1</v>
      </c>
      <c r="D285">
        <v>0</v>
      </c>
      <c r="E285">
        <v>1</v>
      </c>
      <c r="F285">
        <v>0</v>
      </c>
      <c r="G285">
        <v>1</v>
      </c>
      <c r="I285" s="3">
        <f t="shared" si="4"/>
        <v>43199</v>
      </c>
      <c r="J285" s="8">
        <v>11.35757561972656</v>
      </c>
      <c r="K285" s="8">
        <v>0</v>
      </c>
      <c r="L285" s="8">
        <v>11.20674850670509</v>
      </c>
      <c r="M285" s="8">
        <v>0</v>
      </c>
      <c r="N285" s="8">
        <v>173.77247334607065</v>
      </c>
      <c r="O285" s="28">
        <v>196.3367974725023</v>
      </c>
      <c r="P285" s="8">
        <v>242.91130181115616</v>
      </c>
      <c r="Q285" s="8">
        <v>0</v>
      </c>
      <c r="R285" s="8">
        <v>232.56909318050268</v>
      </c>
      <c r="S285" s="8"/>
      <c r="T285" s="8"/>
      <c r="U285" s="28">
        <v>649.25286833772952</v>
      </c>
      <c r="V285" s="8">
        <v>11.880163454990059</v>
      </c>
      <c r="W285" s="8">
        <v>0</v>
      </c>
      <c r="X285" s="8">
        <v>11.722396444130176</v>
      </c>
      <c r="Y285" s="8">
        <v>0</v>
      </c>
      <c r="Z285" s="8">
        <v>240.87972931304918</v>
      </c>
      <c r="AA285" s="28">
        <v>264.48228921216941</v>
      </c>
      <c r="AB285" s="8">
        <v>254.08820220124014</v>
      </c>
      <c r="AC285" s="8">
        <v>0</v>
      </c>
      <c r="AD285" s="8">
        <v>243.27012507531106</v>
      </c>
      <c r="AE285" s="8"/>
      <c r="AF285" s="8"/>
      <c r="AG285" s="28"/>
      <c r="AH285" s="8">
        <v>0</v>
      </c>
      <c r="AI285" s="8">
        <v>0</v>
      </c>
      <c r="AJ285" s="8">
        <v>0</v>
      </c>
      <c r="AK285" s="8">
        <v>0</v>
      </c>
      <c r="AL285" s="8">
        <v>-1196.7961538763182</v>
      </c>
      <c r="AM285" s="28">
        <v>-1196.7961538763182</v>
      </c>
      <c r="AN285" s="8">
        <v>0</v>
      </c>
      <c r="AO285" s="8">
        <v>0</v>
      </c>
      <c r="AP285" s="8">
        <v>0</v>
      </c>
      <c r="AQ285" s="8"/>
      <c r="AR285" s="8"/>
      <c r="AS285" s="28">
        <v>-1196.7961538763182</v>
      </c>
      <c r="AT285" s="8">
        <v>-252.25311243518709</v>
      </c>
      <c r="AU285" s="8">
        <v>-252.25311243518709</v>
      </c>
      <c r="AV285" s="8">
        <v>0</v>
      </c>
      <c r="AW285" s="8"/>
      <c r="AX285" s="8">
        <v>-349.66793227804385</v>
      </c>
      <c r="AY285" s="8">
        <v>-349.66793227804385</v>
      </c>
    </row>
    <row r="286" spans="2:51" x14ac:dyDescent="0.25">
      <c r="B286" s="19">
        <v>43200</v>
      </c>
      <c r="C286">
        <v>1</v>
      </c>
      <c r="D286">
        <v>0</v>
      </c>
      <c r="E286">
        <v>1</v>
      </c>
      <c r="F286">
        <v>0</v>
      </c>
      <c r="G286">
        <v>1</v>
      </c>
      <c r="I286" s="3">
        <f t="shared" si="4"/>
        <v>43200</v>
      </c>
      <c r="J286" s="8">
        <v>6.1030630843780784</v>
      </c>
      <c r="K286" s="8">
        <v>0</v>
      </c>
      <c r="L286" s="8">
        <v>5.7566547003397668</v>
      </c>
      <c r="M286" s="8">
        <v>0</v>
      </c>
      <c r="N286" s="8">
        <v>157.65164391355032</v>
      </c>
      <c r="O286" s="28">
        <v>169.51136169826816</v>
      </c>
      <c r="P286" s="8">
        <v>222.41288160203092</v>
      </c>
      <c r="Q286" s="8">
        <v>0</v>
      </c>
      <c r="R286" s="8">
        <v>194.99178053227396</v>
      </c>
      <c r="S286" s="8"/>
      <c r="T286" s="8"/>
      <c r="U286" s="28">
        <v>575.05630604785517</v>
      </c>
      <c r="V286" s="8">
        <v>6.3838788704690961</v>
      </c>
      <c r="W286" s="8">
        <v>0</v>
      </c>
      <c r="X286" s="8">
        <v>6.021531450355404</v>
      </c>
      <c r="Y286" s="8">
        <v>0</v>
      </c>
      <c r="Z286" s="8">
        <v>218.53337631918964</v>
      </c>
      <c r="AA286" s="28">
        <v>230.93878664001414</v>
      </c>
      <c r="AB286" s="8">
        <v>232.64660314813679</v>
      </c>
      <c r="AC286" s="8">
        <v>0</v>
      </c>
      <c r="AD286" s="8">
        <v>203.9637949739431</v>
      </c>
      <c r="AE286" s="8"/>
      <c r="AF286" s="8"/>
      <c r="AG286" s="28"/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28">
        <v>0</v>
      </c>
      <c r="AN286" s="8">
        <v>0</v>
      </c>
      <c r="AO286" s="8">
        <v>0</v>
      </c>
      <c r="AP286" s="8">
        <v>0</v>
      </c>
      <c r="AQ286" s="8"/>
      <c r="AR286" s="8"/>
      <c r="AS286" s="28">
        <v>0</v>
      </c>
      <c r="AT286" s="8">
        <v>0</v>
      </c>
      <c r="AU286" s="8">
        <v>0</v>
      </c>
      <c r="AV286" s="8">
        <v>0</v>
      </c>
      <c r="AW286" s="8"/>
      <c r="AX286" s="8">
        <v>0</v>
      </c>
      <c r="AY286" s="8">
        <v>0</v>
      </c>
    </row>
    <row r="287" spans="2:51" x14ac:dyDescent="0.25">
      <c r="B287" s="19">
        <v>43201</v>
      </c>
      <c r="C287">
        <v>1</v>
      </c>
      <c r="D287">
        <v>0</v>
      </c>
      <c r="E287">
        <v>1</v>
      </c>
      <c r="F287">
        <v>0</v>
      </c>
      <c r="G287">
        <v>1</v>
      </c>
      <c r="I287" s="3">
        <f t="shared" si="4"/>
        <v>43201</v>
      </c>
      <c r="J287" s="8">
        <v>9.0322874876075279</v>
      </c>
      <c r="K287" s="8">
        <v>0</v>
      </c>
      <c r="L287" s="8">
        <v>8.7367723623939977</v>
      </c>
      <c r="M287" s="8">
        <v>0</v>
      </c>
      <c r="N287" s="8">
        <v>161.76475576833934</v>
      </c>
      <c r="O287" s="28">
        <v>179.53381561834087</v>
      </c>
      <c r="P287" s="8">
        <v>243.74377403257975</v>
      </c>
      <c r="Q287" s="8">
        <v>0</v>
      </c>
      <c r="R287" s="8">
        <v>205.58169970981353</v>
      </c>
      <c r="S287" s="8"/>
      <c r="T287" s="8"/>
      <c r="U287" s="28">
        <v>611.09022951073257</v>
      </c>
      <c r="V287" s="8">
        <v>9.4478835376508208</v>
      </c>
      <c r="W287" s="8">
        <v>0</v>
      </c>
      <c r="X287" s="8">
        <v>9.1387710907250135</v>
      </c>
      <c r="Y287" s="8">
        <v>0</v>
      </c>
      <c r="Z287" s="8">
        <v>224.23488502847036</v>
      </c>
      <c r="AA287" s="28">
        <v>242.8215396568462</v>
      </c>
      <c r="AB287" s="8">
        <v>254.95897835923225</v>
      </c>
      <c r="AC287" s="8">
        <v>0</v>
      </c>
      <c r="AD287" s="8">
        <v>215.04098037130811</v>
      </c>
      <c r="AE287" s="8"/>
      <c r="AF287" s="8"/>
      <c r="AG287" s="28"/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28">
        <v>0</v>
      </c>
      <c r="AN287" s="8">
        <v>0</v>
      </c>
      <c r="AO287" s="8">
        <v>0</v>
      </c>
      <c r="AP287" s="8">
        <v>0</v>
      </c>
      <c r="AQ287" s="8"/>
      <c r="AR287" s="8"/>
      <c r="AS287" s="28">
        <v>0</v>
      </c>
      <c r="AT287" s="8">
        <v>0</v>
      </c>
      <c r="AU287" s="8">
        <v>0</v>
      </c>
      <c r="AV287" s="8">
        <v>0</v>
      </c>
      <c r="AW287" s="8"/>
      <c r="AX287" s="8">
        <v>0</v>
      </c>
      <c r="AY287" s="8">
        <v>0</v>
      </c>
    </row>
    <row r="288" spans="2:51" x14ac:dyDescent="0.25">
      <c r="B288" s="19">
        <v>43202</v>
      </c>
      <c r="C288">
        <v>1</v>
      </c>
      <c r="D288">
        <v>0</v>
      </c>
      <c r="E288">
        <v>1</v>
      </c>
      <c r="F288">
        <v>0</v>
      </c>
      <c r="G288">
        <v>1</v>
      </c>
      <c r="I288" s="3">
        <f t="shared" si="4"/>
        <v>43202</v>
      </c>
      <c r="J288" s="8">
        <v>0.24389071938187248</v>
      </c>
      <c r="K288" s="8">
        <v>0</v>
      </c>
      <c r="L288" s="8">
        <v>-0.60281483181899131</v>
      </c>
      <c r="M288" s="8">
        <v>0</v>
      </c>
      <c r="N288" s="8">
        <v>117.80554676436283</v>
      </c>
      <c r="O288" s="28">
        <v>117.44662265192571</v>
      </c>
      <c r="P288" s="8">
        <v>150.9537219444455</v>
      </c>
      <c r="Q288" s="8">
        <v>0</v>
      </c>
      <c r="R288" s="8">
        <v>73.399076369923264</v>
      </c>
      <c r="S288" s="8"/>
      <c r="T288" s="8"/>
      <c r="U288" s="28">
        <v>342.1583450787316</v>
      </c>
      <c r="V288" s="8">
        <v>0.25511268499760287</v>
      </c>
      <c r="W288" s="8">
        <v>0</v>
      </c>
      <c r="X288" s="8">
        <v>-0.63055171058366899</v>
      </c>
      <c r="Y288" s="8">
        <v>0</v>
      </c>
      <c r="Z288" s="8">
        <v>163.29955872621025</v>
      </c>
      <c r="AA288" s="28">
        <v>162.92411970062417</v>
      </c>
      <c r="AB288" s="8">
        <v>157.89944534679731</v>
      </c>
      <c r="AC288" s="8">
        <v>0</v>
      </c>
      <c r="AD288" s="8">
        <v>76.776334485103803</v>
      </c>
      <c r="AE288" s="8"/>
      <c r="AF288" s="8"/>
      <c r="AG288" s="28"/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28">
        <v>0</v>
      </c>
      <c r="AN288" s="8">
        <v>0</v>
      </c>
      <c r="AO288" s="8">
        <v>0</v>
      </c>
      <c r="AP288" s="8">
        <v>0</v>
      </c>
      <c r="AQ288" s="8"/>
      <c r="AR288" s="8"/>
      <c r="AS288" s="28">
        <v>0</v>
      </c>
      <c r="AT288" s="8">
        <v>0</v>
      </c>
      <c r="AU288" s="8">
        <v>0</v>
      </c>
      <c r="AV288" s="8">
        <v>0</v>
      </c>
      <c r="AW288" s="8"/>
      <c r="AX288" s="8">
        <v>0</v>
      </c>
      <c r="AY288" s="8">
        <v>0</v>
      </c>
    </row>
    <row r="289" spans="2:51" x14ac:dyDescent="0.25">
      <c r="B289" s="19">
        <v>43203</v>
      </c>
      <c r="C289">
        <v>1</v>
      </c>
      <c r="D289">
        <v>0</v>
      </c>
      <c r="E289">
        <v>1</v>
      </c>
      <c r="F289">
        <v>0</v>
      </c>
      <c r="G289">
        <v>1</v>
      </c>
      <c r="I289" s="3">
        <f t="shared" si="4"/>
        <v>43203</v>
      </c>
      <c r="J289" s="8">
        <v>3.6939705753141574</v>
      </c>
      <c r="K289" s="8">
        <v>0</v>
      </c>
      <c r="L289" s="8">
        <v>-8.6060342170139901</v>
      </c>
      <c r="M289" s="8">
        <v>0</v>
      </c>
      <c r="N289" s="8">
        <v>65.714267613871499</v>
      </c>
      <c r="O289" s="28">
        <v>60.802203972171668</v>
      </c>
      <c r="P289" s="8">
        <v>38.756500877676764</v>
      </c>
      <c r="Q289" s="8">
        <v>0</v>
      </c>
      <c r="R289" s="8">
        <v>-42.888055855656376</v>
      </c>
      <c r="S289" s="8"/>
      <c r="T289" s="8"/>
      <c r="U289" s="28">
        <v>61.582712635891887</v>
      </c>
      <c r="V289" s="8">
        <v>3.8639385465709442</v>
      </c>
      <c r="W289" s="8">
        <v>0</v>
      </c>
      <c r="X289" s="8">
        <v>-9.0020173865085003</v>
      </c>
      <c r="Y289" s="8">
        <v>0</v>
      </c>
      <c r="Z289" s="8">
        <v>91.091728684269</v>
      </c>
      <c r="AA289" s="28">
        <v>85.953649844331437</v>
      </c>
      <c r="AB289" s="8">
        <v>40.5397754579379</v>
      </c>
      <c r="AC289" s="8">
        <v>0</v>
      </c>
      <c r="AD289" s="8">
        <v>-44.861432658830743</v>
      </c>
      <c r="AE289" s="8"/>
      <c r="AF289" s="8"/>
      <c r="AG289" s="28"/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28">
        <v>0</v>
      </c>
      <c r="AN289" s="8">
        <v>0</v>
      </c>
      <c r="AO289" s="8">
        <v>0</v>
      </c>
      <c r="AP289" s="8">
        <v>0</v>
      </c>
      <c r="AQ289" s="8"/>
      <c r="AR289" s="8"/>
      <c r="AS289" s="28">
        <v>0</v>
      </c>
      <c r="AT289" s="8">
        <v>0</v>
      </c>
      <c r="AU289" s="8">
        <v>0</v>
      </c>
      <c r="AV289" s="8">
        <v>0</v>
      </c>
      <c r="AW289" s="8"/>
      <c r="AX289" s="8">
        <v>0</v>
      </c>
      <c r="AY289" s="8">
        <v>0</v>
      </c>
    </row>
    <row r="290" spans="2:51" x14ac:dyDescent="0.25">
      <c r="B290" s="19">
        <v>43204</v>
      </c>
      <c r="C290">
        <v>0</v>
      </c>
      <c r="D290">
        <v>0</v>
      </c>
      <c r="E290">
        <v>0</v>
      </c>
      <c r="F290">
        <v>0</v>
      </c>
      <c r="G290">
        <v>0</v>
      </c>
      <c r="I290" s="3">
        <f t="shared" si="4"/>
        <v>43204</v>
      </c>
      <c r="J290" s="8">
        <v>-0.21569971159559576</v>
      </c>
      <c r="K290" s="8">
        <v>0</v>
      </c>
      <c r="L290" s="8">
        <v>-19.279961083933085</v>
      </c>
      <c r="M290" s="8">
        <v>0</v>
      </c>
      <c r="N290" s="8">
        <v>-20.159739685844141</v>
      </c>
      <c r="O290" s="28">
        <v>-39.655400481372823</v>
      </c>
      <c r="P290" s="8">
        <v>-50.919991553938274</v>
      </c>
      <c r="Q290" s="8">
        <v>0</v>
      </c>
      <c r="R290" s="8">
        <v>-96.794980440156607</v>
      </c>
      <c r="S290" s="8"/>
      <c r="T290" s="8"/>
      <c r="U290" s="28">
        <v>-167.874711679939</v>
      </c>
      <c r="V290" s="8">
        <v>-0.22562454495122133</v>
      </c>
      <c r="W290" s="8">
        <v>0</v>
      </c>
      <c r="X290" s="8">
        <v>-20.167075857733693</v>
      </c>
      <c r="Y290" s="8">
        <v>0</v>
      </c>
      <c r="Z290" s="8">
        <v>-27.945005011678266</v>
      </c>
      <c r="AA290" s="28">
        <v>-48.337705414363178</v>
      </c>
      <c r="AB290" s="8">
        <v>-53.262935950591896</v>
      </c>
      <c r="AC290" s="8">
        <v>0</v>
      </c>
      <c r="AD290" s="8">
        <v>-101.24873720887551</v>
      </c>
      <c r="AE290" s="8"/>
      <c r="AF290" s="8"/>
      <c r="AG290" s="28"/>
      <c r="AH290" s="8">
        <v>70.679575388202522</v>
      </c>
      <c r="AI290" s="8">
        <v>0</v>
      </c>
      <c r="AJ290" s="8">
        <v>0</v>
      </c>
      <c r="AK290" s="8">
        <v>1073.7442407128776</v>
      </c>
      <c r="AL290" s="8">
        <v>1029.4774266455888</v>
      </c>
      <c r="AM290" s="28">
        <v>2173.9012427466687</v>
      </c>
      <c r="AN290" s="8">
        <v>957.52853445530945</v>
      </c>
      <c r="AO290" s="8">
        <v>0</v>
      </c>
      <c r="AP290" s="8">
        <v>0</v>
      </c>
      <c r="AQ290" s="8"/>
      <c r="AR290" s="8"/>
      <c r="AS290" s="28">
        <v>3060.7502018137757</v>
      </c>
      <c r="AT290" s="8">
        <v>481.01802086760114</v>
      </c>
      <c r="AU290" s="8">
        <v>738.34533461148737</v>
      </c>
      <c r="AV290" s="8">
        <v>95.585982664937518</v>
      </c>
      <c r="AW290" s="8"/>
      <c r="AX290" s="8">
        <v>659.8007661860413</v>
      </c>
      <c r="AY290" s="8">
        <v>928.96829375249911</v>
      </c>
    </row>
    <row r="291" spans="2:51" x14ac:dyDescent="0.25">
      <c r="B291" s="19">
        <v>43205</v>
      </c>
      <c r="C291">
        <v>0</v>
      </c>
      <c r="D291">
        <v>0</v>
      </c>
      <c r="E291">
        <v>0</v>
      </c>
      <c r="F291">
        <v>0</v>
      </c>
      <c r="G291">
        <v>0</v>
      </c>
      <c r="I291" s="3">
        <f t="shared" si="4"/>
        <v>43205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28">
        <v>0</v>
      </c>
      <c r="P291" s="8">
        <v>0</v>
      </c>
      <c r="Q291" s="8">
        <v>0</v>
      </c>
      <c r="R291" s="8">
        <v>0</v>
      </c>
      <c r="S291" s="8"/>
      <c r="T291" s="8"/>
      <c r="U291" s="2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28">
        <v>0</v>
      </c>
      <c r="AB291" s="8">
        <v>0</v>
      </c>
      <c r="AC291" s="8">
        <v>0</v>
      </c>
      <c r="AD291" s="8">
        <v>0</v>
      </c>
      <c r="AE291" s="8"/>
      <c r="AF291" s="8"/>
      <c r="AG291" s="28"/>
      <c r="AH291" s="8">
        <v>40.528353480434042</v>
      </c>
      <c r="AI291" s="8">
        <v>0</v>
      </c>
      <c r="AJ291" s="8">
        <v>0</v>
      </c>
      <c r="AK291" s="8">
        <v>536.87212035643859</v>
      </c>
      <c r="AL291" s="8">
        <v>531.92544179725928</v>
      </c>
      <c r="AM291" s="28">
        <v>1109.3259156341319</v>
      </c>
      <c r="AN291" s="8">
        <v>509.25416618947469</v>
      </c>
      <c r="AO291" s="8">
        <v>0</v>
      </c>
      <c r="AP291" s="8">
        <v>0</v>
      </c>
      <c r="AQ291" s="8"/>
      <c r="AR291" s="8"/>
      <c r="AS291" s="28">
        <v>1578.0517283431725</v>
      </c>
      <c r="AT291" s="8">
        <v>246.94371980286004</v>
      </c>
      <c r="AU291" s="8">
        <v>383.59406387005299</v>
      </c>
      <c r="AV291" s="8">
        <v>50.360191240640354</v>
      </c>
      <c r="AW291" s="8"/>
      <c r="AX291" s="8">
        <v>338.2889379726285</v>
      </c>
      <c r="AY291" s="8">
        <v>481.22687455825036</v>
      </c>
    </row>
    <row r="292" spans="2:51" x14ac:dyDescent="0.25">
      <c r="B292" s="19">
        <v>43206</v>
      </c>
      <c r="C292">
        <v>0</v>
      </c>
      <c r="D292">
        <v>0</v>
      </c>
      <c r="E292">
        <v>0</v>
      </c>
      <c r="F292">
        <v>0</v>
      </c>
      <c r="G292">
        <v>0</v>
      </c>
      <c r="I292" s="3">
        <f t="shared" si="4"/>
        <v>43206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28">
        <v>0</v>
      </c>
      <c r="P292" s="8">
        <v>0</v>
      </c>
      <c r="Q292" s="8">
        <v>0</v>
      </c>
      <c r="R292" s="8">
        <v>0</v>
      </c>
      <c r="S292" s="8"/>
      <c r="T292" s="8"/>
      <c r="U292" s="2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28">
        <v>0</v>
      </c>
      <c r="AB292" s="8">
        <v>0</v>
      </c>
      <c r="AC292" s="8">
        <v>0</v>
      </c>
      <c r="AD292" s="8">
        <v>0</v>
      </c>
      <c r="AE292" s="8"/>
      <c r="AF292" s="8"/>
      <c r="AG292" s="28"/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28">
        <v>0</v>
      </c>
      <c r="AN292" s="8">
        <v>0</v>
      </c>
      <c r="AO292" s="8">
        <v>0</v>
      </c>
      <c r="AP292" s="8">
        <v>0</v>
      </c>
      <c r="AQ292" s="8"/>
      <c r="AR292" s="8"/>
      <c r="AS292" s="28">
        <v>0</v>
      </c>
      <c r="AT292" s="8">
        <v>0</v>
      </c>
      <c r="AU292" s="8">
        <v>0</v>
      </c>
      <c r="AV292" s="8">
        <v>0</v>
      </c>
      <c r="AW292" s="8"/>
      <c r="AX292" s="8">
        <v>0</v>
      </c>
      <c r="AY292" s="8">
        <v>0</v>
      </c>
    </row>
    <row r="293" spans="2:51" x14ac:dyDescent="0.25">
      <c r="B293" s="19">
        <v>43207</v>
      </c>
      <c r="C293">
        <v>0</v>
      </c>
      <c r="D293">
        <v>0</v>
      </c>
      <c r="E293">
        <v>0</v>
      </c>
      <c r="F293">
        <v>0</v>
      </c>
      <c r="G293">
        <v>0</v>
      </c>
      <c r="I293" s="3">
        <f t="shared" si="4"/>
        <v>43207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28">
        <v>0</v>
      </c>
      <c r="P293" s="8">
        <v>0</v>
      </c>
      <c r="Q293" s="8">
        <v>0</v>
      </c>
      <c r="R293" s="8">
        <v>0</v>
      </c>
      <c r="S293" s="8"/>
      <c r="T293" s="8"/>
      <c r="U293" s="2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28">
        <v>0</v>
      </c>
      <c r="AB293" s="8">
        <v>0</v>
      </c>
      <c r="AC293" s="8">
        <v>0</v>
      </c>
      <c r="AD293" s="8">
        <v>0</v>
      </c>
      <c r="AE293" s="8"/>
      <c r="AF293" s="8"/>
      <c r="AG293" s="28"/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28">
        <v>0</v>
      </c>
      <c r="AN293" s="8">
        <v>0</v>
      </c>
      <c r="AO293" s="8">
        <v>0</v>
      </c>
      <c r="AP293" s="8">
        <v>0</v>
      </c>
      <c r="AQ293" s="8"/>
      <c r="AR293" s="8"/>
      <c r="AS293" s="28">
        <v>0</v>
      </c>
      <c r="AT293" s="8">
        <v>0</v>
      </c>
      <c r="AU293" s="8">
        <v>0</v>
      </c>
      <c r="AV293" s="8">
        <v>0</v>
      </c>
      <c r="AW293" s="8"/>
      <c r="AX293" s="8">
        <v>0</v>
      </c>
      <c r="AY293" s="8">
        <v>0</v>
      </c>
    </row>
    <row r="294" spans="2:51" x14ac:dyDescent="0.25">
      <c r="B294" s="19">
        <v>43208</v>
      </c>
      <c r="C294">
        <v>0</v>
      </c>
      <c r="D294">
        <v>0</v>
      </c>
      <c r="E294">
        <v>0</v>
      </c>
      <c r="F294">
        <v>0</v>
      </c>
      <c r="G294">
        <v>0</v>
      </c>
      <c r="I294" s="3">
        <f t="shared" si="4"/>
        <v>43208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28">
        <v>0</v>
      </c>
      <c r="P294" s="8">
        <v>0</v>
      </c>
      <c r="Q294" s="8">
        <v>0</v>
      </c>
      <c r="R294" s="8">
        <v>0</v>
      </c>
      <c r="S294" s="8"/>
      <c r="T294" s="8"/>
      <c r="U294" s="2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28">
        <v>0</v>
      </c>
      <c r="AB294" s="8">
        <v>0</v>
      </c>
      <c r="AC294" s="8">
        <v>0</v>
      </c>
      <c r="AD294" s="8">
        <v>0</v>
      </c>
      <c r="AE294" s="8"/>
      <c r="AF294" s="8"/>
      <c r="AG294" s="28"/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28">
        <v>0</v>
      </c>
      <c r="AN294" s="8">
        <v>0</v>
      </c>
      <c r="AO294" s="8">
        <v>0</v>
      </c>
      <c r="AP294" s="8">
        <v>0</v>
      </c>
      <c r="AQ294" s="8"/>
      <c r="AR294" s="8"/>
      <c r="AS294" s="28">
        <v>0</v>
      </c>
      <c r="AT294" s="8">
        <v>0</v>
      </c>
      <c r="AU294" s="8">
        <v>0</v>
      </c>
      <c r="AV294" s="8">
        <v>0</v>
      </c>
      <c r="AW294" s="8"/>
      <c r="AX294" s="8">
        <v>0</v>
      </c>
      <c r="AY294" s="8">
        <v>0</v>
      </c>
    </row>
    <row r="295" spans="2:51" x14ac:dyDescent="0.25">
      <c r="B295" s="19">
        <v>43209</v>
      </c>
      <c r="C295">
        <v>1</v>
      </c>
      <c r="D295">
        <v>0</v>
      </c>
      <c r="E295">
        <v>1</v>
      </c>
      <c r="F295">
        <v>0</v>
      </c>
      <c r="G295">
        <v>1</v>
      </c>
      <c r="I295" s="3">
        <f t="shared" si="4"/>
        <v>43209</v>
      </c>
      <c r="J295" s="8">
        <v>5.6953770766808818</v>
      </c>
      <c r="K295" s="8">
        <v>0</v>
      </c>
      <c r="L295" s="8">
        <v>2.9482784185364785</v>
      </c>
      <c r="M295" s="8">
        <v>0</v>
      </c>
      <c r="N295" s="8">
        <v>98.956108585849393</v>
      </c>
      <c r="O295" s="28">
        <v>107.59976408106675</v>
      </c>
      <c r="P295" s="8">
        <v>165.65732567881048</v>
      </c>
      <c r="Q295" s="8">
        <v>0</v>
      </c>
      <c r="R295" s="8">
        <v>106.59255461852563</v>
      </c>
      <c r="S295" s="8"/>
      <c r="T295" s="8"/>
      <c r="U295" s="28">
        <v>371.20598888318551</v>
      </c>
      <c r="V295" s="8">
        <v>5.957434304135524</v>
      </c>
      <c r="W295" s="8">
        <v>0</v>
      </c>
      <c r="X295" s="8">
        <v>3.0839354009844766</v>
      </c>
      <c r="Y295" s="8">
        <v>0</v>
      </c>
      <c r="Z295" s="8">
        <v>137.17086596656364</v>
      </c>
      <c r="AA295" s="28">
        <v>146.21223567168363</v>
      </c>
      <c r="AB295" s="8">
        <v>173.27959526525885</v>
      </c>
      <c r="AC295" s="8">
        <v>0</v>
      </c>
      <c r="AD295" s="8">
        <v>111.49712001508355</v>
      </c>
      <c r="AE295" s="8"/>
      <c r="AF295" s="8"/>
      <c r="AG295" s="28"/>
      <c r="AH295" s="8">
        <v>75.092499835999888</v>
      </c>
      <c r="AI295" s="8">
        <v>0</v>
      </c>
      <c r="AJ295" s="8">
        <v>0</v>
      </c>
      <c r="AK295" s="8">
        <v>0</v>
      </c>
      <c r="AL295" s="8">
        <v>564.28597627247393</v>
      </c>
      <c r="AM295" s="28">
        <v>639.37847610847382</v>
      </c>
      <c r="AN295" s="8">
        <v>605.36783461759137</v>
      </c>
      <c r="AO295" s="8">
        <v>0</v>
      </c>
      <c r="AP295" s="8">
        <v>0</v>
      </c>
      <c r="AQ295" s="8"/>
      <c r="AR295" s="8"/>
      <c r="AS295" s="28">
        <v>1169.6538108900654</v>
      </c>
      <c r="AT295" s="8">
        <v>146.74956331620541</v>
      </c>
      <c r="AU295" s="8">
        <v>302.10421929299389</v>
      </c>
      <c r="AV295" s="8">
        <v>69.251672658008715</v>
      </c>
      <c r="AW295" s="8"/>
      <c r="AX295" s="8">
        <v>195.93753400344178</v>
      </c>
      <c r="AY295" s="8">
        <v>358.44041034726052</v>
      </c>
    </row>
    <row r="296" spans="2:51" x14ac:dyDescent="0.25">
      <c r="B296" s="19">
        <v>43210</v>
      </c>
      <c r="C296">
        <v>1</v>
      </c>
      <c r="D296">
        <v>0</v>
      </c>
      <c r="E296">
        <v>1</v>
      </c>
      <c r="F296">
        <v>0</v>
      </c>
      <c r="G296">
        <v>1</v>
      </c>
      <c r="I296" s="3">
        <f t="shared" si="4"/>
        <v>43210</v>
      </c>
      <c r="J296" s="8">
        <v>11.225884020656842</v>
      </c>
      <c r="K296" s="8">
        <v>0</v>
      </c>
      <c r="L296" s="8">
        <v>8.9795764738804884</v>
      </c>
      <c r="M296" s="8">
        <v>0</v>
      </c>
      <c r="N296" s="8">
        <v>162.6597560029837</v>
      </c>
      <c r="O296" s="28">
        <v>182.86521649752103</v>
      </c>
      <c r="P296" s="8">
        <v>259.97632302157621</v>
      </c>
      <c r="Q296" s="8">
        <v>0</v>
      </c>
      <c r="R296" s="8">
        <v>198.96461533364757</v>
      </c>
      <c r="S296" s="8"/>
      <c r="T296" s="8"/>
      <c r="U296" s="28">
        <v>621.60069435820753</v>
      </c>
      <c r="V296" s="8">
        <v>11.742412426515282</v>
      </c>
      <c r="W296" s="8">
        <v>0</v>
      </c>
      <c r="X296" s="8">
        <v>9.3927471705314343</v>
      </c>
      <c r="Y296" s="8">
        <v>0</v>
      </c>
      <c r="Z296" s="8">
        <v>225.47551543503027</v>
      </c>
      <c r="AA296" s="28">
        <v>246.61067503207698</v>
      </c>
      <c r="AB296" s="8">
        <v>271.93842377410277</v>
      </c>
      <c r="AC296" s="8">
        <v>0</v>
      </c>
      <c r="AD296" s="8">
        <v>208.11942892261916</v>
      </c>
      <c r="AE296" s="8"/>
      <c r="AF296" s="8"/>
      <c r="AG296" s="28"/>
      <c r="AH296" s="8">
        <v>88.566209262293441</v>
      </c>
      <c r="AI296" s="8">
        <v>0</v>
      </c>
      <c r="AJ296" s="8">
        <v>0</v>
      </c>
      <c r="AK296" s="8">
        <v>0</v>
      </c>
      <c r="AL296" s="8">
        <v>847.97664094860136</v>
      </c>
      <c r="AM296" s="28">
        <v>936.54285021089481</v>
      </c>
      <c r="AN296" s="8">
        <v>842.56972758621532</v>
      </c>
      <c r="AO296" s="8">
        <v>0</v>
      </c>
      <c r="AP296" s="8">
        <v>0</v>
      </c>
      <c r="AQ296" s="8"/>
      <c r="AR296" s="8"/>
      <c r="AS296" s="28">
        <v>1690.5463685348168</v>
      </c>
      <c r="AT296" s="8">
        <v>210.86512072017632</v>
      </c>
      <c r="AU296" s="8">
        <v>429.12711618098535</v>
      </c>
      <c r="AV296" s="8">
        <v>95.928793275028937</v>
      </c>
      <c r="AW296" s="8"/>
      <c r="AX296" s="8">
        <v>283.57580961535677</v>
      </c>
      <c r="AY296" s="8">
        <v>511.88053492865708</v>
      </c>
    </row>
    <row r="297" spans="2:51" x14ac:dyDescent="0.25">
      <c r="B297" s="19">
        <v>43211</v>
      </c>
      <c r="C297">
        <v>1</v>
      </c>
      <c r="D297">
        <v>0</v>
      </c>
      <c r="E297">
        <v>1</v>
      </c>
      <c r="F297">
        <v>0</v>
      </c>
      <c r="G297">
        <v>1</v>
      </c>
      <c r="I297" s="3">
        <f t="shared" si="4"/>
        <v>43211</v>
      </c>
      <c r="J297" s="8">
        <v>6.7992556691830659</v>
      </c>
      <c r="K297" s="8">
        <v>0</v>
      </c>
      <c r="L297" s="8">
        <v>5.4521556509267795</v>
      </c>
      <c r="M297" s="8">
        <v>0</v>
      </c>
      <c r="N297" s="8">
        <v>147.39538224227886</v>
      </c>
      <c r="O297" s="28">
        <v>159.64679356238869</v>
      </c>
      <c r="P297" s="8">
        <v>238.46543568129593</v>
      </c>
      <c r="Q297" s="8">
        <v>0</v>
      </c>
      <c r="R297" s="8">
        <v>172.58215389723412</v>
      </c>
      <c r="S297" s="8"/>
      <c r="T297" s="8"/>
      <c r="U297" s="28">
        <v>558.44297182080891</v>
      </c>
      <c r="V297" s="8">
        <v>7.1121048564154181</v>
      </c>
      <c r="W297" s="8">
        <v>0</v>
      </c>
      <c r="X297" s="8">
        <v>5.7030217084847621</v>
      </c>
      <c r="Y297" s="8">
        <v>0</v>
      </c>
      <c r="Z297" s="8">
        <v>204.31636318950038</v>
      </c>
      <c r="AA297" s="28">
        <v>217.13148975440055</v>
      </c>
      <c r="AB297" s="8">
        <v>249.43777167890144</v>
      </c>
      <c r="AC297" s="8">
        <v>0</v>
      </c>
      <c r="AD297" s="8">
        <v>180.52305054894737</v>
      </c>
      <c r="AE297" s="8"/>
      <c r="AF297" s="8"/>
      <c r="AG297" s="28"/>
      <c r="AH297" s="8">
        <v>69.002966558767085</v>
      </c>
      <c r="AI297" s="8">
        <v>0</v>
      </c>
      <c r="AJ297" s="8">
        <v>0</v>
      </c>
      <c r="AK297" s="8">
        <v>0</v>
      </c>
      <c r="AL297" s="8">
        <v>801.0452901550965</v>
      </c>
      <c r="AM297" s="28">
        <v>870.04825671386357</v>
      </c>
      <c r="AN297" s="8">
        <v>761.01854159653737</v>
      </c>
      <c r="AO297" s="8">
        <v>0</v>
      </c>
      <c r="AP297" s="8">
        <v>0</v>
      </c>
      <c r="AQ297" s="8"/>
      <c r="AR297" s="8"/>
      <c r="AS297" s="28">
        <v>1562.0638317516339</v>
      </c>
      <c r="AT297" s="8">
        <v>194.40985089273408</v>
      </c>
      <c r="AU297" s="8">
        <v>394.17242432307239</v>
      </c>
      <c r="AV297" s="8">
        <v>87.695576984173044</v>
      </c>
      <c r="AW297" s="8"/>
      <c r="AX297" s="8">
        <v>262.71107111475106</v>
      </c>
      <c r="AY297" s="8">
        <v>471.66517399740582</v>
      </c>
    </row>
    <row r="298" spans="2:51" x14ac:dyDescent="0.25">
      <c r="B298" s="19">
        <v>43212</v>
      </c>
      <c r="C298">
        <v>1</v>
      </c>
      <c r="D298">
        <v>0</v>
      </c>
      <c r="E298">
        <v>1</v>
      </c>
      <c r="F298">
        <v>0</v>
      </c>
      <c r="G298">
        <v>1</v>
      </c>
      <c r="I298" s="3">
        <f t="shared" si="4"/>
        <v>43212</v>
      </c>
      <c r="J298" s="8">
        <v>7.1529686208482062</v>
      </c>
      <c r="K298" s="8">
        <v>0</v>
      </c>
      <c r="L298" s="8">
        <v>6.1607603543974072</v>
      </c>
      <c r="M298" s="8">
        <v>0</v>
      </c>
      <c r="N298" s="8">
        <v>156.9936176323082</v>
      </c>
      <c r="O298" s="28">
        <v>170.30734660755382</v>
      </c>
      <c r="P298" s="8">
        <v>246.1798517309702</v>
      </c>
      <c r="Q298" s="8">
        <v>0</v>
      </c>
      <c r="R298" s="8">
        <v>204.63238111023972</v>
      </c>
      <c r="S298" s="8"/>
      <c r="T298" s="8"/>
      <c r="U298" s="28">
        <v>607.80585047351815</v>
      </c>
      <c r="V298" s="8">
        <v>7.482092943893373</v>
      </c>
      <c r="W298" s="8">
        <v>0</v>
      </c>
      <c r="X298" s="8">
        <v>6.4442309228512755</v>
      </c>
      <c r="Y298" s="8">
        <v>0</v>
      </c>
      <c r="Z298" s="8">
        <v>217.62123419763051</v>
      </c>
      <c r="AA298" s="28">
        <v>231.54755806437515</v>
      </c>
      <c r="AB298" s="8">
        <v>257.50714552227254</v>
      </c>
      <c r="AC298" s="8">
        <v>0</v>
      </c>
      <c r="AD298" s="8">
        <v>214.04798146807309</v>
      </c>
      <c r="AE298" s="8"/>
      <c r="AF298" s="8"/>
      <c r="AG298" s="28"/>
      <c r="AH298" s="8">
        <v>87.103385014176425</v>
      </c>
      <c r="AI298" s="8">
        <v>0</v>
      </c>
      <c r="AJ298" s="8">
        <v>0</v>
      </c>
      <c r="AK298" s="8">
        <v>0</v>
      </c>
      <c r="AL298" s="8">
        <v>863.9024994720661</v>
      </c>
      <c r="AM298" s="28">
        <v>951.00588448624251</v>
      </c>
      <c r="AN298" s="8">
        <v>893.0027476474371</v>
      </c>
      <c r="AO298" s="8">
        <v>0</v>
      </c>
      <c r="AP298" s="8">
        <v>0</v>
      </c>
      <c r="AQ298" s="8"/>
      <c r="AR298" s="8"/>
      <c r="AS298" s="28">
        <v>1756.9052471195032</v>
      </c>
      <c r="AT298" s="8">
        <v>213.72968658579038</v>
      </c>
      <c r="AU298" s="8">
        <v>446.80599189348345</v>
      </c>
      <c r="AV298" s="8">
        <v>95.224379317973813</v>
      </c>
      <c r="AW298" s="8"/>
      <c r="AX298" s="8">
        <v>287.69830017477807</v>
      </c>
      <c r="AY298" s="8">
        <v>531.49897535859213</v>
      </c>
    </row>
    <row r="299" spans="2:51" x14ac:dyDescent="0.25">
      <c r="B299" s="19">
        <v>43213</v>
      </c>
      <c r="C299">
        <v>1</v>
      </c>
      <c r="D299">
        <v>0</v>
      </c>
      <c r="E299">
        <v>1</v>
      </c>
      <c r="F299">
        <v>0</v>
      </c>
      <c r="G299">
        <v>1</v>
      </c>
      <c r="I299" s="3">
        <f t="shared" si="4"/>
        <v>43213</v>
      </c>
      <c r="J299" s="8">
        <v>8.7103680874331797</v>
      </c>
      <c r="K299" s="8">
        <v>0</v>
      </c>
      <c r="L299" s="8">
        <v>8.4541303094778026</v>
      </c>
      <c r="M299" s="8">
        <v>0</v>
      </c>
      <c r="N299" s="8">
        <v>162.14510868928508</v>
      </c>
      <c r="O299" s="28">
        <v>179.30960708619605</v>
      </c>
      <c r="P299" s="8">
        <v>242.58140632218101</v>
      </c>
      <c r="Q299" s="8">
        <v>0</v>
      </c>
      <c r="R299" s="8">
        <v>212.55157572820349</v>
      </c>
      <c r="S299" s="8"/>
      <c r="T299" s="8"/>
      <c r="U299" s="28">
        <v>617.27809073966955</v>
      </c>
      <c r="V299" s="8">
        <v>9.1111518951371657</v>
      </c>
      <c r="W299" s="8">
        <v>0</v>
      </c>
      <c r="X299" s="8">
        <v>8.8431240353740233</v>
      </c>
      <c r="Y299" s="8">
        <v>0</v>
      </c>
      <c r="Z299" s="8">
        <v>224.76212220750497</v>
      </c>
      <c r="AA299" s="28">
        <v>242.71639813801616</v>
      </c>
      <c r="AB299" s="8">
        <v>253.74312747197473</v>
      </c>
      <c r="AC299" s="8">
        <v>0</v>
      </c>
      <c r="AD299" s="8">
        <v>222.33155620649515</v>
      </c>
      <c r="AE299" s="8"/>
      <c r="AF299" s="8"/>
      <c r="AG299" s="28"/>
      <c r="AH299" s="8">
        <v>96.787717250597112</v>
      </c>
      <c r="AI299" s="8">
        <v>0</v>
      </c>
      <c r="AJ299" s="8">
        <v>0</v>
      </c>
      <c r="AK299" s="8">
        <v>0</v>
      </c>
      <c r="AL299" s="8">
        <v>898.36464592040238</v>
      </c>
      <c r="AM299" s="28">
        <v>995.15236317099948</v>
      </c>
      <c r="AN299" s="8">
        <v>942.92111570620511</v>
      </c>
      <c r="AO299" s="8">
        <v>0</v>
      </c>
      <c r="AP299" s="8">
        <v>0</v>
      </c>
      <c r="AQ299" s="8"/>
      <c r="AR299" s="8"/>
      <c r="AS299" s="28">
        <v>1841.2857616266074</v>
      </c>
      <c r="AT299" s="8">
        <v>225.85124511641837</v>
      </c>
      <c r="AU299" s="8">
        <v>472.52940298752185</v>
      </c>
      <c r="AV299" s="8">
        <v>99.479279703058722</v>
      </c>
      <c r="AW299" s="8"/>
      <c r="AX299" s="8">
        <v>303.47171314899629</v>
      </c>
      <c r="AY299" s="8">
        <v>561.5000930080339</v>
      </c>
    </row>
    <row r="300" spans="2:51" x14ac:dyDescent="0.25">
      <c r="B300" s="19">
        <v>43214</v>
      </c>
      <c r="C300">
        <v>1</v>
      </c>
      <c r="D300">
        <v>0</v>
      </c>
      <c r="E300">
        <v>1</v>
      </c>
      <c r="F300">
        <v>0</v>
      </c>
      <c r="G300">
        <v>1</v>
      </c>
      <c r="I300" s="3">
        <f t="shared" si="4"/>
        <v>43214</v>
      </c>
      <c r="J300" s="8">
        <v>5.715566355099047</v>
      </c>
      <c r="K300" s="8">
        <v>0</v>
      </c>
      <c r="L300" s="8">
        <v>5.1578530823095425</v>
      </c>
      <c r="M300" s="8">
        <v>0</v>
      </c>
      <c r="N300" s="8">
        <v>147.40096713164056</v>
      </c>
      <c r="O300" s="28">
        <v>158.27438656904914</v>
      </c>
      <c r="P300" s="8">
        <v>225.07137507543985</v>
      </c>
      <c r="Q300" s="8">
        <v>0</v>
      </c>
      <c r="R300" s="8">
        <v>178.14269426690214</v>
      </c>
      <c r="S300" s="8"/>
      <c r="T300" s="8"/>
      <c r="U300" s="28">
        <v>550.61503647398251</v>
      </c>
      <c r="V300" s="8">
        <v>5.9785525370821331</v>
      </c>
      <c r="W300" s="8">
        <v>0</v>
      </c>
      <c r="X300" s="8">
        <v>5.3951776106366687</v>
      </c>
      <c r="Y300" s="8">
        <v>0</v>
      </c>
      <c r="Z300" s="8">
        <v>204.32410484507901</v>
      </c>
      <c r="AA300" s="28">
        <v>215.69783499279782</v>
      </c>
      <c r="AB300" s="8">
        <v>235.42741994087419</v>
      </c>
      <c r="AC300" s="8">
        <v>0</v>
      </c>
      <c r="AD300" s="8">
        <v>186.33944400310929</v>
      </c>
      <c r="AE300" s="8"/>
      <c r="AF300" s="8"/>
      <c r="AG300" s="28"/>
      <c r="AH300" s="8">
        <v>99.268662994828048</v>
      </c>
      <c r="AI300" s="8">
        <v>0</v>
      </c>
      <c r="AJ300" s="8">
        <v>0</v>
      </c>
      <c r="AK300" s="8">
        <v>0</v>
      </c>
      <c r="AL300" s="8">
        <v>907.96499772715254</v>
      </c>
      <c r="AM300" s="28">
        <v>1007.2336607219806</v>
      </c>
      <c r="AN300" s="8">
        <v>952.29761806144768</v>
      </c>
      <c r="AO300" s="8">
        <v>0</v>
      </c>
      <c r="AP300" s="8">
        <v>0</v>
      </c>
      <c r="AQ300" s="8"/>
      <c r="AR300" s="8"/>
      <c r="AS300" s="28">
        <v>1860.2626157886002</v>
      </c>
      <c r="AT300" s="8">
        <v>233.65847785097336</v>
      </c>
      <c r="AU300" s="8">
        <v>487.75373988384212</v>
      </c>
      <c r="AV300" s="8">
        <v>102.10207464077244</v>
      </c>
      <c r="AW300" s="8"/>
      <c r="AX300" s="8">
        <v>313.83386400775464</v>
      </c>
      <c r="AY300" s="8">
        <v>579.62062582741203</v>
      </c>
    </row>
    <row r="301" spans="2:51" x14ac:dyDescent="0.25">
      <c r="B301" s="19">
        <v>43215</v>
      </c>
      <c r="C301">
        <v>1</v>
      </c>
      <c r="D301">
        <v>0</v>
      </c>
      <c r="E301">
        <v>1</v>
      </c>
      <c r="F301">
        <v>0</v>
      </c>
      <c r="G301">
        <v>1</v>
      </c>
      <c r="I301" s="3">
        <f t="shared" si="4"/>
        <v>43215</v>
      </c>
      <c r="J301" s="8">
        <v>7.5056784137917623</v>
      </c>
      <c r="K301" s="8">
        <v>0</v>
      </c>
      <c r="L301" s="8">
        <v>6.2961703073306516</v>
      </c>
      <c r="M301" s="8">
        <v>0</v>
      </c>
      <c r="N301" s="8">
        <v>141.69678312437557</v>
      </c>
      <c r="O301" s="28">
        <v>155.49863184549798</v>
      </c>
      <c r="P301" s="8">
        <v>231.46360354127464</v>
      </c>
      <c r="Q301" s="8">
        <v>0</v>
      </c>
      <c r="R301" s="8">
        <v>159.79908249719111</v>
      </c>
      <c r="S301" s="8"/>
      <c r="T301" s="8"/>
      <c r="U301" s="28">
        <v>532.95946916284129</v>
      </c>
      <c r="V301" s="8">
        <v>7.851031715039853</v>
      </c>
      <c r="W301" s="8">
        <v>0</v>
      </c>
      <c r="X301" s="8">
        <v>6.5858713950912673</v>
      </c>
      <c r="Y301" s="8">
        <v>0</v>
      </c>
      <c r="Z301" s="8">
        <v>196.41708555045565</v>
      </c>
      <c r="AA301" s="28">
        <v>210.85398866058677</v>
      </c>
      <c r="AB301" s="8">
        <v>242.1137693483885</v>
      </c>
      <c r="AC301" s="8">
        <v>0</v>
      </c>
      <c r="AD301" s="8">
        <v>167.15180101700054</v>
      </c>
      <c r="AE301" s="8"/>
      <c r="AF301" s="8"/>
      <c r="AG301" s="28"/>
      <c r="AH301" s="8">
        <v>19.808763048508137</v>
      </c>
      <c r="AI301" s="8">
        <v>0</v>
      </c>
      <c r="AJ301" s="8">
        <v>0</v>
      </c>
      <c r="AK301" s="8">
        <v>0</v>
      </c>
      <c r="AL301" s="8">
        <v>596.71316558178682</v>
      </c>
      <c r="AM301" s="28">
        <v>616.52192863029495</v>
      </c>
      <c r="AN301" s="8">
        <v>237.38022728702893</v>
      </c>
      <c r="AO301" s="8">
        <v>0</v>
      </c>
      <c r="AP301" s="8">
        <v>0</v>
      </c>
      <c r="AQ301" s="8"/>
      <c r="AR301" s="8"/>
      <c r="AS301" s="28">
        <v>834.09339286881573</v>
      </c>
      <c r="AT301" s="8">
        <v>142.41380020191863</v>
      </c>
      <c r="AU301" s="8">
        <v>208.32719652048058</v>
      </c>
      <c r="AV301" s="8">
        <v>28.288831992697798</v>
      </c>
      <c r="AW301" s="8"/>
      <c r="AX301" s="8">
        <v>195.36963396365414</v>
      </c>
      <c r="AY301" s="8">
        <v>264.31585526619898</v>
      </c>
    </row>
    <row r="302" spans="2:51" x14ac:dyDescent="0.25">
      <c r="B302" s="19">
        <v>43216</v>
      </c>
      <c r="C302">
        <v>1</v>
      </c>
      <c r="D302">
        <v>0</v>
      </c>
      <c r="E302">
        <v>1</v>
      </c>
      <c r="F302">
        <v>0</v>
      </c>
      <c r="G302">
        <v>1</v>
      </c>
      <c r="I302" s="3">
        <f t="shared" si="4"/>
        <v>43216</v>
      </c>
      <c r="J302" s="8">
        <v>5.1354232578753782</v>
      </c>
      <c r="K302" s="8">
        <v>0</v>
      </c>
      <c r="L302" s="8">
        <v>4.489064774260159</v>
      </c>
      <c r="M302" s="8">
        <v>0</v>
      </c>
      <c r="N302" s="8">
        <v>130.87651354332976</v>
      </c>
      <c r="O302" s="28">
        <v>140.5010015754653</v>
      </c>
      <c r="P302" s="8">
        <v>219.09185024683813</v>
      </c>
      <c r="Q302" s="8">
        <v>0</v>
      </c>
      <c r="R302" s="8">
        <v>167.08290403530097</v>
      </c>
      <c r="S302" s="8"/>
      <c r="T302" s="8"/>
      <c r="U302" s="28">
        <v>517.05126782546893</v>
      </c>
      <c r="V302" s="8">
        <v>5.3717157390659658</v>
      </c>
      <c r="W302" s="8">
        <v>0</v>
      </c>
      <c r="X302" s="8">
        <v>4.6956168344255049</v>
      </c>
      <c r="Y302" s="8">
        <v>0</v>
      </c>
      <c r="Z302" s="8">
        <v>181.41825657835545</v>
      </c>
      <c r="AA302" s="28">
        <v>191.48558915184691</v>
      </c>
      <c r="AB302" s="8">
        <v>229.1727636017541</v>
      </c>
      <c r="AC302" s="8">
        <v>0</v>
      </c>
      <c r="AD302" s="8">
        <v>174.77076771790689</v>
      </c>
      <c r="AE302" s="8"/>
      <c r="AF302" s="8"/>
      <c r="AG302" s="28"/>
      <c r="AH302" s="8">
        <v>0</v>
      </c>
      <c r="AI302" s="8">
        <v>0</v>
      </c>
      <c r="AJ302" s="8">
        <v>0</v>
      </c>
      <c r="AK302" s="8">
        <v>0</v>
      </c>
      <c r="AL302" s="8">
        <v>-134.42547383722487</v>
      </c>
      <c r="AM302" s="28">
        <v>-134.42547383722487</v>
      </c>
      <c r="AN302" s="8">
        <v>0</v>
      </c>
      <c r="AO302" s="8">
        <v>0</v>
      </c>
      <c r="AP302" s="8">
        <v>0</v>
      </c>
      <c r="AQ302" s="8"/>
      <c r="AR302" s="8"/>
      <c r="AS302" s="28">
        <v>-134.42547383722487</v>
      </c>
      <c r="AT302" s="8">
        <v>-30.413475682663602</v>
      </c>
      <c r="AU302" s="8">
        <v>-30.413475682663602</v>
      </c>
      <c r="AV302" s="8">
        <v>0</v>
      </c>
      <c r="AW302" s="8"/>
      <c r="AX302" s="8">
        <v>-42.158517104830466</v>
      </c>
      <c r="AY302" s="8">
        <v>-42.158517104830466</v>
      </c>
    </row>
    <row r="303" spans="2:51" x14ac:dyDescent="0.25">
      <c r="B303" s="19">
        <v>43217</v>
      </c>
      <c r="C303">
        <v>1</v>
      </c>
      <c r="D303">
        <v>0</v>
      </c>
      <c r="E303">
        <v>1</v>
      </c>
      <c r="F303">
        <v>0</v>
      </c>
      <c r="G303">
        <v>1</v>
      </c>
      <c r="I303" s="3">
        <f t="shared" si="4"/>
        <v>43217</v>
      </c>
      <c r="J303" s="8">
        <v>15.01083168766908</v>
      </c>
      <c r="K303" s="8">
        <v>0</v>
      </c>
      <c r="L303" s="8">
        <v>13.141120884843708</v>
      </c>
      <c r="M303" s="8">
        <v>0</v>
      </c>
      <c r="N303" s="8">
        <v>157.29960165499355</v>
      </c>
      <c r="O303" s="28">
        <v>185.45155422750634</v>
      </c>
      <c r="P303" s="8">
        <v>251.82808917480574</v>
      </c>
      <c r="Q303" s="8">
        <v>0</v>
      </c>
      <c r="R303" s="8">
        <v>225.3823164797391</v>
      </c>
      <c r="S303" s="8"/>
      <c r="T303" s="8"/>
      <c r="U303" s="28">
        <v>634.51000730953842</v>
      </c>
      <c r="V303" s="8">
        <v>15.701514127285755</v>
      </c>
      <c r="W303" s="8">
        <v>0</v>
      </c>
      <c r="X303" s="8">
        <v>13.745773686293575</v>
      </c>
      <c r="Y303" s="8">
        <v>0</v>
      </c>
      <c r="Z303" s="8">
        <v>218.04538278192194</v>
      </c>
      <c r="AA303" s="28">
        <v>247.49267059550127</v>
      </c>
      <c r="AB303" s="8">
        <v>263.41527119205136</v>
      </c>
      <c r="AC303" s="8">
        <v>0</v>
      </c>
      <c r="AD303" s="8">
        <v>235.75266846500324</v>
      </c>
      <c r="AE303" s="8"/>
      <c r="AF303" s="8"/>
      <c r="AG303" s="28"/>
      <c r="AH303" s="8">
        <v>0</v>
      </c>
      <c r="AI303" s="8">
        <v>0</v>
      </c>
      <c r="AJ303" s="8">
        <v>0</v>
      </c>
      <c r="AK303" s="8">
        <v>0</v>
      </c>
      <c r="AL303" s="8">
        <v>233.75664912289236</v>
      </c>
      <c r="AM303" s="28">
        <v>233.75664912289236</v>
      </c>
      <c r="AN303" s="8">
        <v>0</v>
      </c>
      <c r="AO303" s="8">
        <v>0</v>
      </c>
      <c r="AP303" s="8">
        <v>0</v>
      </c>
      <c r="AQ303" s="8"/>
      <c r="AR303" s="8"/>
      <c r="AS303" s="28">
        <v>233.75664912289236</v>
      </c>
      <c r="AT303" s="8">
        <v>53.20565938337797</v>
      </c>
      <c r="AU303" s="8">
        <v>53.20565938337797</v>
      </c>
      <c r="AV303" s="8">
        <v>0</v>
      </c>
      <c r="AW303" s="8"/>
      <c r="AX303" s="8">
        <v>73.752560364763767</v>
      </c>
      <c r="AY303" s="8">
        <v>73.752560364763767</v>
      </c>
    </row>
    <row r="304" spans="2:51" x14ac:dyDescent="0.25">
      <c r="B304" s="19">
        <v>43218</v>
      </c>
      <c r="C304">
        <v>1</v>
      </c>
      <c r="D304">
        <v>0</v>
      </c>
      <c r="E304">
        <v>1</v>
      </c>
      <c r="F304">
        <v>0</v>
      </c>
      <c r="G304">
        <v>1</v>
      </c>
      <c r="I304" s="3">
        <f t="shared" si="4"/>
        <v>43218</v>
      </c>
      <c r="J304" s="8">
        <v>9.1074771059356632</v>
      </c>
      <c r="K304" s="8">
        <v>0</v>
      </c>
      <c r="L304" s="8">
        <v>8.2827705060056473</v>
      </c>
      <c r="M304" s="8">
        <v>0</v>
      </c>
      <c r="N304" s="8">
        <v>160.11480447642819</v>
      </c>
      <c r="O304" s="28">
        <v>177.5050520883695</v>
      </c>
      <c r="P304" s="8">
        <v>255.22864972953664</v>
      </c>
      <c r="Q304" s="8">
        <v>0</v>
      </c>
      <c r="R304" s="8">
        <v>228.7111223356608</v>
      </c>
      <c r="S304" s="8"/>
      <c r="T304" s="8"/>
      <c r="U304" s="28">
        <v>644.05457654162558</v>
      </c>
      <c r="V304" s="8">
        <v>9.5265328009940546</v>
      </c>
      <c r="W304" s="8">
        <v>0</v>
      </c>
      <c r="X304" s="8">
        <v>8.6638795783678741</v>
      </c>
      <c r="Y304" s="8">
        <v>0</v>
      </c>
      <c r="Z304" s="8">
        <v>221.94775742464242</v>
      </c>
      <c r="AA304" s="28">
        <v>240.13816980400435</v>
      </c>
      <c r="AB304" s="8">
        <v>266.97229925696939</v>
      </c>
      <c r="AC304" s="8">
        <v>0</v>
      </c>
      <c r="AD304" s="8">
        <v>239.23464023454093</v>
      </c>
      <c r="AE304" s="8"/>
      <c r="AF304" s="8"/>
      <c r="AG304" s="28"/>
      <c r="AH304" s="8">
        <v>0</v>
      </c>
      <c r="AI304" s="8">
        <v>0</v>
      </c>
      <c r="AJ304" s="8">
        <v>0</v>
      </c>
      <c r="AK304" s="8">
        <v>0</v>
      </c>
      <c r="AL304" s="8">
        <v>1757.3849248117842</v>
      </c>
      <c r="AM304" s="28">
        <v>1757.3849248117842</v>
      </c>
      <c r="AN304" s="8">
        <v>0</v>
      </c>
      <c r="AO304" s="8">
        <v>0</v>
      </c>
      <c r="AP304" s="8">
        <v>0</v>
      </c>
      <c r="AQ304" s="8"/>
      <c r="AR304" s="8"/>
      <c r="AS304" s="28">
        <v>1757.3849248117842</v>
      </c>
      <c r="AT304" s="8">
        <v>402.81519762894493</v>
      </c>
      <c r="AU304" s="8">
        <v>402.81519762894493</v>
      </c>
      <c r="AV304" s="8">
        <v>0</v>
      </c>
      <c r="AW304" s="8"/>
      <c r="AX304" s="8">
        <v>558.37391216044807</v>
      </c>
      <c r="AY304" s="8">
        <v>558.37391216044807</v>
      </c>
    </row>
    <row r="305" spans="2:51" x14ac:dyDescent="0.25">
      <c r="B305" s="19">
        <v>43219</v>
      </c>
      <c r="C305">
        <v>1</v>
      </c>
      <c r="D305">
        <v>0</v>
      </c>
      <c r="E305">
        <v>1</v>
      </c>
      <c r="F305">
        <v>0</v>
      </c>
      <c r="G305">
        <v>1</v>
      </c>
      <c r="I305" s="3">
        <f t="shared" si="4"/>
        <v>43219</v>
      </c>
      <c r="J305" s="8">
        <v>10.909845425673192</v>
      </c>
      <c r="K305" s="8">
        <v>0</v>
      </c>
      <c r="L305" s="8">
        <v>9.0968956347857457</v>
      </c>
      <c r="M305" s="8">
        <v>0</v>
      </c>
      <c r="N305" s="8">
        <v>166.72982196098002</v>
      </c>
      <c r="O305" s="28">
        <v>186.73656302143894</v>
      </c>
      <c r="P305" s="8">
        <v>268.55035700300232</v>
      </c>
      <c r="Q305" s="8">
        <v>0</v>
      </c>
      <c r="R305" s="8">
        <v>239.60161707920815</v>
      </c>
      <c r="S305" s="8"/>
      <c r="T305" s="8"/>
      <c r="U305" s="28">
        <v>674.88179604319043</v>
      </c>
      <c r="V305" s="8">
        <v>11.411832178388217</v>
      </c>
      <c r="W305" s="8">
        <v>0</v>
      </c>
      <c r="X305" s="8">
        <v>9.5154644523372376</v>
      </c>
      <c r="Y305" s="8">
        <v>0</v>
      </c>
      <c r="Z305" s="8">
        <v>231.11735483209017</v>
      </c>
      <c r="AA305" s="28">
        <v>252.04465146281564</v>
      </c>
      <c r="AB305" s="8">
        <v>280.90696852154537</v>
      </c>
      <c r="AC305" s="8">
        <v>0</v>
      </c>
      <c r="AD305" s="8">
        <v>250.62623136199389</v>
      </c>
      <c r="AE305" s="8"/>
      <c r="AF305" s="8"/>
      <c r="AG305" s="28"/>
      <c r="AH305" s="8">
        <v>0</v>
      </c>
      <c r="AI305" s="8">
        <v>0</v>
      </c>
      <c r="AJ305" s="8">
        <v>0</v>
      </c>
      <c r="AK305" s="8">
        <v>0</v>
      </c>
      <c r="AL305" s="8">
        <v>954.56159441720172</v>
      </c>
      <c r="AM305" s="28">
        <v>954.56159441720172</v>
      </c>
      <c r="AN305" s="8">
        <v>0</v>
      </c>
      <c r="AO305" s="8">
        <v>0</v>
      </c>
      <c r="AP305" s="8">
        <v>0</v>
      </c>
      <c r="AQ305" s="8"/>
      <c r="AR305" s="8"/>
      <c r="AS305" s="28">
        <v>954.56159441720172</v>
      </c>
      <c r="AT305" s="8">
        <v>219.23161402601303</v>
      </c>
      <c r="AU305" s="8">
        <v>219.23161402601303</v>
      </c>
      <c r="AV305" s="8">
        <v>0</v>
      </c>
      <c r="AW305" s="8"/>
      <c r="AX305" s="8">
        <v>303.8942291986603</v>
      </c>
      <c r="AY305" s="8">
        <v>303.8942291986603</v>
      </c>
    </row>
    <row r="306" spans="2:51" x14ac:dyDescent="0.25">
      <c r="B306" s="19">
        <v>43220</v>
      </c>
      <c r="C306">
        <v>1</v>
      </c>
      <c r="D306">
        <v>0</v>
      </c>
      <c r="E306">
        <v>1</v>
      </c>
      <c r="F306">
        <v>0</v>
      </c>
      <c r="G306">
        <v>1</v>
      </c>
      <c r="I306" s="3">
        <f t="shared" si="4"/>
        <v>43220</v>
      </c>
      <c r="J306" s="8">
        <v>11.754576980243739</v>
      </c>
      <c r="K306" s="8">
        <v>0</v>
      </c>
      <c r="L306" s="8">
        <v>10.976848194499299</v>
      </c>
      <c r="M306" s="8">
        <v>0</v>
      </c>
      <c r="N306" s="8">
        <v>179.49588416385117</v>
      </c>
      <c r="O306" s="28">
        <v>202.22730933859421</v>
      </c>
      <c r="P306" s="8">
        <v>271.84804258485252</v>
      </c>
      <c r="Q306" s="8">
        <v>0</v>
      </c>
      <c r="R306" s="8">
        <v>244.79685518231312</v>
      </c>
      <c r="S306" s="8"/>
      <c r="T306" s="8"/>
      <c r="U306" s="28">
        <v>696.14078193101682</v>
      </c>
      <c r="V306" s="8">
        <v>12.29543174927336</v>
      </c>
      <c r="W306" s="8">
        <v>0</v>
      </c>
      <c r="X306" s="8">
        <v>11.481917896700189</v>
      </c>
      <c r="Y306" s="8">
        <v>0</v>
      </c>
      <c r="Z306" s="8">
        <v>248.81340040598877</v>
      </c>
      <c r="AA306" s="28">
        <v>272.59075005196235</v>
      </c>
      <c r="AB306" s="8">
        <v>284.35638810256052</v>
      </c>
      <c r="AC306" s="8">
        <v>0</v>
      </c>
      <c r="AD306" s="8">
        <v>256.06051416309447</v>
      </c>
      <c r="AE306" s="8"/>
      <c r="AF306" s="8"/>
      <c r="AG306" s="28"/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28">
        <v>0</v>
      </c>
      <c r="AN306" s="8">
        <v>0</v>
      </c>
      <c r="AO306" s="8">
        <v>0</v>
      </c>
      <c r="AP306" s="8">
        <v>0</v>
      </c>
      <c r="AQ306" s="8"/>
      <c r="AR306" s="8"/>
      <c r="AS306" s="28">
        <v>0</v>
      </c>
      <c r="AT306" s="8">
        <v>0</v>
      </c>
      <c r="AU306" s="8">
        <v>0</v>
      </c>
      <c r="AV306" s="8">
        <v>0</v>
      </c>
      <c r="AW306" s="8"/>
      <c r="AX306" s="8">
        <v>0</v>
      </c>
      <c r="AY306" s="8">
        <v>0</v>
      </c>
    </row>
    <row r="307" spans="2:51" x14ac:dyDescent="0.25">
      <c r="B307" s="19">
        <v>43221</v>
      </c>
      <c r="C307">
        <v>1</v>
      </c>
      <c r="D307">
        <v>0</v>
      </c>
      <c r="E307">
        <v>1</v>
      </c>
      <c r="F307">
        <v>0</v>
      </c>
      <c r="G307">
        <v>1</v>
      </c>
      <c r="I307" s="3">
        <f t="shared" si="4"/>
        <v>43221</v>
      </c>
      <c r="J307" s="8">
        <v>12.768018940351823</v>
      </c>
      <c r="K307" s="8">
        <v>0</v>
      </c>
      <c r="L307" s="8">
        <v>12.336152912901298</v>
      </c>
      <c r="M307" s="8">
        <v>0</v>
      </c>
      <c r="N307" s="8">
        <v>185.8327652459202</v>
      </c>
      <c r="O307" s="28">
        <v>210.93693709917332</v>
      </c>
      <c r="P307" s="8">
        <v>274.22945066177584</v>
      </c>
      <c r="Q307" s="8">
        <v>0</v>
      </c>
      <c r="R307" s="8">
        <v>248.94310936560422</v>
      </c>
      <c r="S307" s="8"/>
      <c r="T307" s="8"/>
      <c r="U307" s="28">
        <v>709.00532527330029</v>
      </c>
      <c r="V307" s="8">
        <v>13.355504474417096</v>
      </c>
      <c r="W307" s="8">
        <v>0</v>
      </c>
      <c r="X307" s="8">
        <v>12.903767310734183</v>
      </c>
      <c r="Y307" s="8">
        <v>0</v>
      </c>
      <c r="Z307" s="8">
        <v>257.59745101162116</v>
      </c>
      <c r="AA307" s="28">
        <v>283.85672279677243</v>
      </c>
      <c r="AB307" s="8">
        <v>286.84737017075366</v>
      </c>
      <c r="AC307" s="8">
        <v>0</v>
      </c>
      <c r="AD307" s="8">
        <v>260.39754691310139</v>
      </c>
      <c r="AE307" s="8"/>
      <c r="AF307" s="8"/>
      <c r="AG307" s="28"/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28">
        <v>0</v>
      </c>
      <c r="AN307" s="8">
        <v>0</v>
      </c>
      <c r="AO307" s="8">
        <v>0</v>
      </c>
      <c r="AP307" s="8">
        <v>0</v>
      </c>
      <c r="AQ307" s="8"/>
      <c r="AR307" s="8"/>
      <c r="AS307" s="28">
        <v>0</v>
      </c>
      <c r="AT307" s="8">
        <v>0</v>
      </c>
      <c r="AU307" s="8">
        <v>0</v>
      </c>
      <c r="AV307" s="8">
        <v>0</v>
      </c>
      <c r="AW307" s="8"/>
      <c r="AX307" s="8">
        <v>0</v>
      </c>
      <c r="AY307" s="8">
        <v>0</v>
      </c>
    </row>
    <row r="308" spans="2:51" x14ac:dyDescent="0.25">
      <c r="B308" s="19">
        <v>43222</v>
      </c>
      <c r="C308">
        <v>1</v>
      </c>
      <c r="D308">
        <v>0</v>
      </c>
      <c r="E308">
        <v>1</v>
      </c>
      <c r="F308">
        <v>0</v>
      </c>
      <c r="G308">
        <v>1</v>
      </c>
      <c r="I308" s="3">
        <f t="shared" si="4"/>
        <v>43222</v>
      </c>
      <c r="J308" s="8">
        <v>12.607471774323599</v>
      </c>
      <c r="K308" s="8">
        <v>0</v>
      </c>
      <c r="L308" s="8">
        <v>12.802118029227747</v>
      </c>
      <c r="M308" s="8">
        <v>0</v>
      </c>
      <c r="N308" s="8">
        <v>186.05309099930994</v>
      </c>
      <c r="O308" s="28">
        <v>211.46268080286129</v>
      </c>
      <c r="P308" s="8">
        <v>268.11577435485572</v>
      </c>
      <c r="Q308" s="8">
        <v>0</v>
      </c>
      <c r="R308" s="8">
        <v>236.52477587235524</v>
      </c>
      <c r="S308" s="8"/>
      <c r="T308" s="8"/>
      <c r="U308" s="28">
        <v>690.69364122652087</v>
      </c>
      <c r="V308" s="8">
        <v>13.187570168847698</v>
      </c>
      <c r="W308" s="8">
        <v>0</v>
      </c>
      <c r="X308" s="8">
        <v>13.391172539775035</v>
      </c>
      <c r="Y308" s="8">
        <v>0</v>
      </c>
      <c r="Z308" s="8">
        <v>257.90286191367767</v>
      </c>
      <c r="AA308" s="28">
        <v>284.48160462230038</v>
      </c>
      <c r="AB308" s="8">
        <v>280.45238973928161</v>
      </c>
      <c r="AC308" s="8">
        <v>0</v>
      </c>
      <c r="AD308" s="8">
        <v>247.40781770697285</v>
      </c>
      <c r="AE308" s="8"/>
      <c r="AF308" s="8"/>
      <c r="AG308" s="28"/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28">
        <v>0</v>
      </c>
      <c r="AN308" s="8">
        <v>0</v>
      </c>
      <c r="AO308" s="8">
        <v>0</v>
      </c>
      <c r="AP308" s="8">
        <v>0</v>
      </c>
      <c r="AQ308" s="8"/>
      <c r="AR308" s="8"/>
      <c r="AS308" s="28">
        <v>0</v>
      </c>
      <c r="AT308" s="8">
        <v>0</v>
      </c>
      <c r="AU308" s="8">
        <v>0</v>
      </c>
      <c r="AV308" s="8">
        <v>0</v>
      </c>
      <c r="AW308" s="8"/>
      <c r="AX308" s="8">
        <v>0</v>
      </c>
      <c r="AY308" s="8">
        <v>0</v>
      </c>
    </row>
    <row r="309" spans="2:51" x14ac:dyDescent="0.25">
      <c r="B309" s="19">
        <v>43223</v>
      </c>
      <c r="C309">
        <v>0</v>
      </c>
      <c r="D309">
        <v>0</v>
      </c>
      <c r="E309">
        <v>1</v>
      </c>
      <c r="F309">
        <v>0</v>
      </c>
      <c r="G309">
        <v>2</v>
      </c>
      <c r="I309" s="3">
        <f t="shared" si="4"/>
        <v>43223</v>
      </c>
      <c r="J309" s="8">
        <v>3.1953953812265521</v>
      </c>
      <c r="K309" s="8">
        <v>0</v>
      </c>
      <c r="L309" s="8">
        <v>-5.1164277391068262</v>
      </c>
      <c r="M309" s="8">
        <v>0</v>
      </c>
      <c r="N309" s="8">
        <v>234.17272894238866</v>
      </c>
      <c r="O309" s="28">
        <v>232.25169658450838</v>
      </c>
      <c r="P309" s="8">
        <v>80.591545077769894</v>
      </c>
      <c r="Q309" s="8">
        <v>0</v>
      </c>
      <c r="R309" s="8">
        <v>68.820142591486828</v>
      </c>
      <c r="S309" s="8"/>
      <c r="T309" s="8"/>
      <c r="U309" s="28">
        <v>383.58441661164534</v>
      </c>
      <c r="V309" s="8">
        <v>3.3424227760682648</v>
      </c>
      <c r="W309" s="8">
        <v>0</v>
      </c>
      <c r="X309" s="8">
        <v>-5.3518461933602097</v>
      </c>
      <c r="Y309" s="8">
        <v>0</v>
      </c>
      <c r="Z309" s="8">
        <v>324.60528686729504</v>
      </c>
      <c r="AA309" s="28">
        <v>322.59586345000309</v>
      </c>
      <c r="AB309" s="8">
        <v>84.299745004661162</v>
      </c>
      <c r="AC309" s="8">
        <v>0</v>
      </c>
      <c r="AD309" s="8">
        <v>71.986713569622751</v>
      </c>
      <c r="AE309" s="8"/>
      <c r="AF309" s="8"/>
      <c r="AG309" s="28"/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28">
        <v>0</v>
      </c>
      <c r="AN309" s="8">
        <v>0</v>
      </c>
      <c r="AO309" s="8">
        <v>0</v>
      </c>
      <c r="AP309" s="8">
        <v>0</v>
      </c>
      <c r="AQ309" s="8"/>
      <c r="AR309" s="8"/>
      <c r="AS309" s="28">
        <v>0</v>
      </c>
      <c r="AT309" s="8">
        <v>0</v>
      </c>
      <c r="AU309" s="8">
        <v>0</v>
      </c>
      <c r="AV309" s="8">
        <v>0</v>
      </c>
      <c r="AW309" s="8"/>
      <c r="AX309" s="8">
        <v>0</v>
      </c>
      <c r="AY309" s="8">
        <v>0</v>
      </c>
    </row>
    <row r="310" spans="2:51" x14ac:dyDescent="0.25">
      <c r="B310" s="19">
        <v>43224</v>
      </c>
      <c r="C310">
        <v>0</v>
      </c>
      <c r="D310">
        <v>0</v>
      </c>
      <c r="E310">
        <v>0</v>
      </c>
      <c r="F310">
        <v>0</v>
      </c>
      <c r="G310">
        <v>0</v>
      </c>
      <c r="I310" s="3">
        <f t="shared" si="4"/>
        <v>43224</v>
      </c>
      <c r="J310" s="8">
        <v>0</v>
      </c>
      <c r="K310" s="8">
        <v>0</v>
      </c>
      <c r="L310" s="8">
        <v>-10.059000828760185</v>
      </c>
      <c r="M310" s="8">
        <v>0</v>
      </c>
      <c r="N310" s="8">
        <v>-34.977792527601871</v>
      </c>
      <c r="O310" s="28">
        <v>-45.036793356362054</v>
      </c>
      <c r="P310" s="8">
        <v>0</v>
      </c>
      <c r="Q310" s="8">
        <v>0</v>
      </c>
      <c r="R310" s="8">
        <v>-70.395943684121605</v>
      </c>
      <c r="S310" s="8"/>
      <c r="T310" s="8"/>
      <c r="U310" s="28">
        <v>-105.37373621172347</v>
      </c>
      <c r="V310" s="8">
        <v>0</v>
      </c>
      <c r="W310" s="8">
        <v>0</v>
      </c>
      <c r="X310" s="8">
        <v>-10.521838290206206</v>
      </c>
      <c r="Y310" s="8">
        <v>0</v>
      </c>
      <c r="Z310" s="8">
        <v>-48.485476633789595</v>
      </c>
      <c r="AA310" s="28">
        <v>-59.0073149239958</v>
      </c>
      <c r="AB310" s="8">
        <v>0</v>
      </c>
      <c r="AC310" s="8">
        <v>0</v>
      </c>
      <c r="AD310" s="8">
        <v>-73.63502084750148</v>
      </c>
      <c r="AE310" s="8"/>
      <c r="AF310" s="8"/>
      <c r="AG310" s="28"/>
      <c r="AH310" s="8">
        <v>54.209270988111278</v>
      </c>
      <c r="AI310" s="8">
        <v>16.556016528416265</v>
      </c>
      <c r="AJ310" s="8">
        <v>0</v>
      </c>
      <c r="AK310" s="8">
        <v>0</v>
      </c>
      <c r="AL310" s="8">
        <v>636.94853512438874</v>
      </c>
      <c r="AM310" s="28">
        <v>707.71382264091631</v>
      </c>
      <c r="AN310" s="8">
        <v>469.82492641735593</v>
      </c>
      <c r="AO310" s="8">
        <v>84.710844196088019</v>
      </c>
      <c r="AP310" s="8">
        <v>0</v>
      </c>
      <c r="AQ310" s="8"/>
      <c r="AR310" s="8"/>
      <c r="AS310" s="28">
        <v>1191.4843057378325</v>
      </c>
      <c r="AT310" s="8">
        <v>169.62696241735003</v>
      </c>
      <c r="AU310" s="8">
        <v>318.44707717571305</v>
      </c>
      <c r="AV310" s="8">
        <v>50.416407793716687</v>
      </c>
      <c r="AW310" s="8"/>
      <c r="AX310" s="8">
        <v>227.728153849394</v>
      </c>
      <c r="AY310" s="8">
        <v>383.39581990031974</v>
      </c>
    </row>
    <row r="311" spans="2:51" x14ac:dyDescent="0.25">
      <c r="B311" s="19">
        <v>43225</v>
      </c>
      <c r="C311">
        <v>0</v>
      </c>
      <c r="D311">
        <v>0</v>
      </c>
      <c r="E311">
        <v>0</v>
      </c>
      <c r="F311">
        <v>0</v>
      </c>
      <c r="G311">
        <v>0</v>
      </c>
      <c r="I311" s="3">
        <f t="shared" si="4"/>
        <v>43225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28">
        <v>0</v>
      </c>
      <c r="P311" s="8">
        <v>0</v>
      </c>
      <c r="Q311" s="8">
        <v>0</v>
      </c>
      <c r="R311" s="8">
        <v>0</v>
      </c>
      <c r="S311" s="8"/>
      <c r="T311" s="8"/>
      <c r="U311" s="2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28">
        <v>0</v>
      </c>
      <c r="AB311" s="8">
        <v>0</v>
      </c>
      <c r="AC311" s="8">
        <v>0</v>
      </c>
      <c r="AD311" s="8">
        <v>0</v>
      </c>
      <c r="AE311" s="8"/>
      <c r="AF311" s="8"/>
      <c r="AG311" s="28"/>
      <c r="AH311" s="8">
        <v>81.621592122882191</v>
      </c>
      <c r="AI311" s="8">
        <v>8.4128511321902621</v>
      </c>
      <c r="AJ311" s="8">
        <v>26.410777788844882</v>
      </c>
      <c r="AK311" s="8">
        <v>0</v>
      </c>
      <c r="AL311" s="8">
        <v>984.95906715654655</v>
      </c>
      <c r="AM311" s="28">
        <v>1101.404288200464</v>
      </c>
      <c r="AN311" s="8">
        <v>708.15980898023111</v>
      </c>
      <c r="AO311" s="8">
        <v>41.581369686174469</v>
      </c>
      <c r="AP311" s="8">
        <v>208.03221324622015</v>
      </c>
      <c r="AQ311" s="8"/>
      <c r="AR311" s="8"/>
      <c r="AS311" s="28">
        <v>1942.7324590691724</v>
      </c>
      <c r="AT311" s="8">
        <v>263.67553461988598</v>
      </c>
      <c r="AU311" s="8">
        <v>521.71734878897757</v>
      </c>
      <c r="AV311" s="8">
        <v>100.21978216535604</v>
      </c>
      <c r="AW311" s="8"/>
      <c r="AX311" s="8">
        <v>353.3525237404728</v>
      </c>
      <c r="AY311" s="8">
        <v>623.26742751857194</v>
      </c>
    </row>
    <row r="312" spans="2:51" x14ac:dyDescent="0.25">
      <c r="B312" s="19">
        <v>43226</v>
      </c>
      <c r="C312">
        <v>0</v>
      </c>
      <c r="D312">
        <v>0</v>
      </c>
      <c r="E312">
        <v>0</v>
      </c>
      <c r="F312">
        <v>0</v>
      </c>
      <c r="G312">
        <v>0</v>
      </c>
      <c r="I312" s="3">
        <f t="shared" si="4"/>
        <v>43226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28">
        <v>0</v>
      </c>
      <c r="P312" s="8">
        <v>0</v>
      </c>
      <c r="Q312" s="8">
        <v>0</v>
      </c>
      <c r="R312" s="8">
        <v>0</v>
      </c>
      <c r="S312" s="8"/>
      <c r="T312" s="8"/>
      <c r="U312" s="2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28">
        <v>0</v>
      </c>
      <c r="AB312" s="8">
        <v>0</v>
      </c>
      <c r="AC312" s="8">
        <v>0</v>
      </c>
      <c r="AD312" s="8">
        <v>0</v>
      </c>
      <c r="AE312" s="8"/>
      <c r="AF312" s="8"/>
      <c r="AG312" s="28"/>
      <c r="AH312" s="8">
        <v>43.760195066788135</v>
      </c>
      <c r="AI312" s="8">
        <v>0</v>
      </c>
      <c r="AJ312" s="8">
        <v>31.23431328377038</v>
      </c>
      <c r="AK312" s="8">
        <v>0</v>
      </c>
      <c r="AL312" s="8">
        <v>1130.801257551075</v>
      </c>
      <c r="AM312" s="28">
        <v>1205.7957659016336</v>
      </c>
      <c r="AN312" s="8">
        <v>581.21316119147912</v>
      </c>
      <c r="AO312" s="8">
        <v>0</v>
      </c>
      <c r="AP312" s="8">
        <v>259.92114700393876</v>
      </c>
      <c r="AQ312" s="8"/>
      <c r="AR312" s="8"/>
      <c r="AS312" s="28">
        <v>1971.9355657464928</v>
      </c>
      <c r="AT312" s="8">
        <v>283.91757208218326</v>
      </c>
      <c r="AU312" s="8">
        <v>518.23934039255209</v>
      </c>
      <c r="AV312" s="8">
        <v>92.038405850830031</v>
      </c>
      <c r="AW312" s="8"/>
      <c r="AX312" s="8">
        <v>385.75818142725063</v>
      </c>
      <c r="AY312" s="8">
        <v>630.86162619361789</v>
      </c>
    </row>
    <row r="313" spans="2:51" x14ac:dyDescent="0.25">
      <c r="B313" s="19">
        <v>43227</v>
      </c>
      <c r="C313">
        <v>0</v>
      </c>
      <c r="D313">
        <v>0</v>
      </c>
      <c r="E313">
        <v>0</v>
      </c>
      <c r="F313">
        <v>0</v>
      </c>
      <c r="G313">
        <v>0</v>
      </c>
      <c r="I313" s="3">
        <f t="shared" si="4"/>
        <v>43227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28">
        <v>0</v>
      </c>
      <c r="P313" s="8">
        <v>0</v>
      </c>
      <c r="Q313" s="8">
        <v>0</v>
      </c>
      <c r="R313" s="8">
        <v>0</v>
      </c>
      <c r="S313" s="8"/>
      <c r="T313" s="8"/>
      <c r="U313" s="2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28">
        <v>0</v>
      </c>
      <c r="AB313" s="8">
        <v>0</v>
      </c>
      <c r="AC313" s="8">
        <v>0</v>
      </c>
      <c r="AD313" s="8">
        <v>0</v>
      </c>
      <c r="AE313" s="8"/>
      <c r="AF313" s="8"/>
      <c r="AG313" s="28"/>
      <c r="AH313" s="8">
        <v>79.068996857162375</v>
      </c>
      <c r="AI313" s="8">
        <v>0</v>
      </c>
      <c r="AJ313" s="8">
        <v>36.545832151512499</v>
      </c>
      <c r="AK313" s="8">
        <v>0</v>
      </c>
      <c r="AL313" s="8">
        <v>1489.3943368657053</v>
      </c>
      <c r="AM313" s="28">
        <v>1605.0091658743802</v>
      </c>
      <c r="AN313" s="8">
        <v>650.72863331891631</v>
      </c>
      <c r="AO313" s="8">
        <v>0</v>
      </c>
      <c r="AP313" s="8">
        <v>281.14275184671686</v>
      </c>
      <c r="AQ313" s="8"/>
      <c r="AR313" s="8"/>
      <c r="AS313" s="28">
        <v>2421.2657220313386</v>
      </c>
      <c r="AT313" s="8">
        <v>383.43892293103698</v>
      </c>
      <c r="AU313" s="8">
        <v>635.9448485611058</v>
      </c>
      <c r="AV313" s="8">
        <v>111.88418500315116</v>
      </c>
      <c r="AW313" s="8"/>
      <c r="AX313" s="8">
        <v>519.34886589363191</v>
      </c>
      <c r="AY313" s="8">
        <v>783.47316233490039</v>
      </c>
    </row>
    <row r="314" spans="2:51" x14ac:dyDescent="0.25">
      <c r="B314" s="19">
        <v>43228</v>
      </c>
      <c r="C314">
        <v>0</v>
      </c>
      <c r="D314">
        <v>0</v>
      </c>
      <c r="E314">
        <v>0</v>
      </c>
      <c r="F314">
        <v>0</v>
      </c>
      <c r="G314">
        <v>0</v>
      </c>
      <c r="I314" s="3">
        <f t="shared" si="4"/>
        <v>43228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28">
        <v>0</v>
      </c>
      <c r="P314" s="8">
        <v>0</v>
      </c>
      <c r="Q314" s="8">
        <v>0</v>
      </c>
      <c r="R314" s="8">
        <v>0</v>
      </c>
      <c r="S314" s="8"/>
      <c r="T314" s="8"/>
      <c r="U314" s="2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28">
        <v>0</v>
      </c>
      <c r="AB314" s="8">
        <v>0</v>
      </c>
      <c r="AC314" s="8">
        <v>0</v>
      </c>
      <c r="AD314" s="8">
        <v>0</v>
      </c>
      <c r="AE314" s="8"/>
      <c r="AF314" s="8"/>
      <c r="AG314" s="28"/>
      <c r="AH314" s="8">
        <v>35.338467161270508</v>
      </c>
      <c r="AI314" s="8">
        <v>0</v>
      </c>
      <c r="AJ314" s="8">
        <v>42.433062232904419</v>
      </c>
      <c r="AK314" s="8">
        <v>0</v>
      </c>
      <c r="AL314" s="8">
        <v>1587.5168304880656</v>
      </c>
      <c r="AM314" s="28">
        <v>1665.2883598822405</v>
      </c>
      <c r="AN314" s="8">
        <v>244.3629647870298</v>
      </c>
      <c r="AO314" s="8">
        <v>0</v>
      </c>
      <c r="AP314" s="8">
        <v>327.76672034187072</v>
      </c>
      <c r="AQ314" s="8"/>
      <c r="AR314" s="8"/>
      <c r="AS314" s="28">
        <v>2159.6465156169661</v>
      </c>
      <c r="AT314" s="8">
        <v>398.186302928354</v>
      </c>
      <c r="AU314" s="8">
        <v>552.48945873674347</v>
      </c>
      <c r="AV314" s="8">
        <v>66.899588108665426</v>
      </c>
      <c r="AW314" s="8"/>
      <c r="AX314" s="8">
        <v>543.69999661795259</v>
      </c>
      <c r="AY314" s="8">
        <v>705.10299088378315</v>
      </c>
    </row>
    <row r="315" spans="2:51" x14ac:dyDescent="0.25">
      <c r="B315" s="19">
        <v>43229</v>
      </c>
      <c r="C315">
        <v>0</v>
      </c>
      <c r="D315">
        <v>0</v>
      </c>
      <c r="E315">
        <v>0</v>
      </c>
      <c r="F315">
        <v>0</v>
      </c>
      <c r="G315">
        <v>2</v>
      </c>
      <c r="I315" s="3">
        <f t="shared" si="4"/>
        <v>43229</v>
      </c>
      <c r="J315" s="8">
        <v>0</v>
      </c>
      <c r="K315" s="8">
        <v>0</v>
      </c>
      <c r="L315" s="8">
        <v>0</v>
      </c>
      <c r="M315" s="8">
        <v>0</v>
      </c>
      <c r="N315" s="8">
        <v>87.089015552186297</v>
      </c>
      <c r="O315" s="28">
        <v>87.089015552186297</v>
      </c>
      <c r="P315" s="8">
        <v>0</v>
      </c>
      <c r="Q315" s="8">
        <v>0</v>
      </c>
      <c r="R315" s="8">
        <v>0</v>
      </c>
      <c r="S315" s="8"/>
      <c r="T315" s="8"/>
      <c r="U315" s="28">
        <v>87.089015552186297</v>
      </c>
      <c r="V315" s="8">
        <v>0</v>
      </c>
      <c r="W315" s="8">
        <v>0</v>
      </c>
      <c r="X315" s="8">
        <v>0</v>
      </c>
      <c r="Y315" s="8">
        <v>0</v>
      </c>
      <c r="Z315" s="8">
        <v>120.72095245242083</v>
      </c>
      <c r="AA315" s="28">
        <v>120.72095245242083</v>
      </c>
      <c r="AB315" s="8">
        <v>0</v>
      </c>
      <c r="AC315" s="8">
        <v>0</v>
      </c>
      <c r="AD315" s="8">
        <v>0</v>
      </c>
      <c r="AE315" s="8"/>
      <c r="AF315" s="8"/>
      <c r="AG315" s="28"/>
      <c r="AH315" s="8">
        <v>55.321204576332399</v>
      </c>
      <c r="AI315" s="8">
        <v>0</v>
      </c>
      <c r="AJ315" s="8">
        <v>41.865058584081133</v>
      </c>
      <c r="AK315" s="8">
        <v>0</v>
      </c>
      <c r="AL315" s="8">
        <v>1206.1818051004113</v>
      </c>
      <c r="AM315" s="28">
        <v>1303.3680682608249</v>
      </c>
      <c r="AN315" s="8">
        <v>441.85881647024684</v>
      </c>
      <c r="AO315" s="8">
        <v>0</v>
      </c>
      <c r="AP315" s="8">
        <v>345.28753734684159</v>
      </c>
      <c r="AQ315" s="8"/>
      <c r="AR315" s="8"/>
      <c r="AS315" s="28">
        <v>1993.3281589174999</v>
      </c>
      <c r="AT315" s="8">
        <v>310.55794481418138</v>
      </c>
      <c r="AU315" s="8">
        <v>523.26236217929238</v>
      </c>
      <c r="AV315" s="8">
        <v>89.207613227003151</v>
      </c>
      <c r="AW315" s="8"/>
      <c r="AX315" s="8">
        <v>420.29710097206816</v>
      </c>
      <c r="AY315" s="8">
        <v>642.78853140612614</v>
      </c>
    </row>
    <row r="316" spans="2:51" x14ac:dyDescent="0.25">
      <c r="B316" s="19">
        <v>43230</v>
      </c>
      <c r="C316">
        <v>0</v>
      </c>
      <c r="D316">
        <v>0</v>
      </c>
      <c r="E316">
        <v>0</v>
      </c>
      <c r="F316">
        <v>0</v>
      </c>
      <c r="G316">
        <v>2</v>
      </c>
      <c r="I316" s="3">
        <f t="shared" si="4"/>
        <v>43230</v>
      </c>
      <c r="J316" s="8">
        <v>0</v>
      </c>
      <c r="K316" s="8">
        <v>0</v>
      </c>
      <c r="L316" s="8">
        <v>0</v>
      </c>
      <c r="M316" s="8">
        <v>0</v>
      </c>
      <c r="N316" s="8">
        <v>-258.75058313622077</v>
      </c>
      <c r="O316" s="28">
        <v>-258.75058313622077</v>
      </c>
      <c r="P316" s="8">
        <v>0</v>
      </c>
      <c r="Q316" s="8">
        <v>0</v>
      </c>
      <c r="R316" s="8">
        <v>0</v>
      </c>
      <c r="S316" s="8"/>
      <c r="T316" s="8"/>
      <c r="U316" s="28">
        <v>-258.75058313622077</v>
      </c>
      <c r="V316" s="8">
        <v>0</v>
      </c>
      <c r="W316" s="8">
        <v>0</v>
      </c>
      <c r="X316" s="8">
        <v>0</v>
      </c>
      <c r="Y316" s="8">
        <v>0</v>
      </c>
      <c r="Z316" s="8">
        <v>-358.67458881890769</v>
      </c>
      <c r="AA316" s="28">
        <v>-358.67458881890769</v>
      </c>
      <c r="AB316" s="8">
        <v>0</v>
      </c>
      <c r="AC316" s="8">
        <v>0</v>
      </c>
      <c r="AD316" s="8">
        <v>0</v>
      </c>
      <c r="AE316" s="8"/>
      <c r="AF316" s="8"/>
      <c r="AG316" s="28"/>
      <c r="AH316" s="8">
        <v>80.379279584432382</v>
      </c>
      <c r="AI316" s="8">
        <v>11.153048278970765</v>
      </c>
      <c r="AJ316" s="8">
        <v>38.416118971793992</v>
      </c>
      <c r="AK316" s="8">
        <v>0</v>
      </c>
      <c r="AL316" s="8">
        <v>990.3995294098745</v>
      </c>
      <c r="AM316" s="28">
        <v>1120.3479762450715</v>
      </c>
      <c r="AN316" s="8">
        <v>644.96078399151031</v>
      </c>
      <c r="AO316" s="8">
        <v>63.210102284554374</v>
      </c>
      <c r="AP316" s="8">
        <v>334.67662719780486</v>
      </c>
      <c r="AQ316" s="8"/>
      <c r="AR316" s="8"/>
      <c r="AS316" s="28">
        <v>2033.2470428837441</v>
      </c>
      <c r="AT316" s="8">
        <v>271.31559556268309</v>
      </c>
      <c r="AU316" s="8">
        <v>553.63897508122795</v>
      </c>
      <c r="AV316" s="8">
        <v>113.08703038185655</v>
      </c>
      <c r="AW316" s="8"/>
      <c r="AX316" s="8">
        <v>362.4213668355182</v>
      </c>
      <c r="AY316" s="8">
        <v>657.7350859024624</v>
      </c>
    </row>
    <row r="317" spans="2:51" x14ac:dyDescent="0.25">
      <c r="B317" s="19">
        <v>43231</v>
      </c>
      <c r="C317">
        <v>0</v>
      </c>
      <c r="D317">
        <v>0</v>
      </c>
      <c r="E317">
        <v>0</v>
      </c>
      <c r="F317">
        <v>0</v>
      </c>
      <c r="G317">
        <v>0</v>
      </c>
      <c r="I317" s="3">
        <f t="shared" si="4"/>
        <v>43231</v>
      </c>
      <c r="J317" s="8">
        <v>0</v>
      </c>
      <c r="K317" s="8">
        <v>0</v>
      </c>
      <c r="L317" s="8">
        <v>0</v>
      </c>
      <c r="M317" s="8">
        <v>0</v>
      </c>
      <c r="N317" s="8">
        <v>-92.844604621257545</v>
      </c>
      <c r="O317" s="28">
        <v>-92.844604621257545</v>
      </c>
      <c r="P317" s="8">
        <v>0</v>
      </c>
      <c r="Q317" s="8">
        <v>0</v>
      </c>
      <c r="R317" s="8">
        <v>0</v>
      </c>
      <c r="S317" s="8"/>
      <c r="T317" s="8"/>
      <c r="U317" s="28">
        <v>-92.844604621257545</v>
      </c>
      <c r="V317" s="8">
        <v>0</v>
      </c>
      <c r="W317" s="8">
        <v>0</v>
      </c>
      <c r="X317" s="8">
        <v>0</v>
      </c>
      <c r="Y317" s="8">
        <v>0</v>
      </c>
      <c r="Z317" s="8">
        <v>-128.69922835710906</v>
      </c>
      <c r="AA317" s="28">
        <v>-128.69922835710906</v>
      </c>
      <c r="AB317" s="8">
        <v>0</v>
      </c>
      <c r="AC317" s="8">
        <v>0</v>
      </c>
      <c r="AD317" s="8">
        <v>0</v>
      </c>
      <c r="AE317" s="8"/>
      <c r="AF317" s="8"/>
      <c r="AG317" s="28"/>
      <c r="AH317" s="8">
        <v>75.537657839091267</v>
      </c>
      <c r="AI317" s="8">
        <v>19.748761058056573</v>
      </c>
      <c r="AJ317" s="8">
        <v>35.468906510825121</v>
      </c>
      <c r="AK317" s="8">
        <v>0</v>
      </c>
      <c r="AL317" s="8">
        <v>951.41300445796639</v>
      </c>
      <c r="AM317" s="28">
        <v>1082.1683298659393</v>
      </c>
      <c r="AN317" s="8">
        <v>611.8085254615554</v>
      </c>
      <c r="AO317" s="8">
        <v>118.39986333998495</v>
      </c>
      <c r="AP317" s="8">
        <v>323.77538210715028</v>
      </c>
      <c r="AQ317" s="8"/>
      <c r="AR317" s="8"/>
      <c r="AS317" s="28">
        <v>2005.396775366657</v>
      </c>
      <c r="AT317" s="8">
        <v>265.85028983861315</v>
      </c>
      <c r="AU317" s="8">
        <v>555.04864930958513</v>
      </c>
      <c r="AV317" s="8">
        <v>112.03784817182526</v>
      </c>
      <c r="AW317" s="8"/>
      <c r="AX317" s="8">
        <v>354.58327496387369</v>
      </c>
      <c r="AY317" s="8">
        <v>657.08830741663883</v>
      </c>
    </row>
    <row r="318" spans="2:51" x14ac:dyDescent="0.25">
      <c r="B318" s="19">
        <v>43232</v>
      </c>
      <c r="C318">
        <v>0</v>
      </c>
      <c r="D318">
        <v>0</v>
      </c>
      <c r="E318">
        <v>0</v>
      </c>
      <c r="F318">
        <v>0</v>
      </c>
      <c r="G318">
        <v>0</v>
      </c>
      <c r="I318" s="3">
        <f t="shared" si="4"/>
        <v>43232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28">
        <v>0</v>
      </c>
      <c r="P318" s="8">
        <v>0</v>
      </c>
      <c r="Q318" s="8">
        <v>0</v>
      </c>
      <c r="R318" s="8">
        <v>0</v>
      </c>
      <c r="S318" s="8"/>
      <c r="T318" s="8"/>
      <c r="U318" s="2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28">
        <v>0</v>
      </c>
      <c r="AB318" s="8">
        <v>0</v>
      </c>
      <c r="AC318" s="8">
        <v>0</v>
      </c>
      <c r="AD318" s="8">
        <v>0</v>
      </c>
      <c r="AE318" s="8"/>
      <c r="AF318" s="8"/>
      <c r="AG318" s="28"/>
      <c r="AH318" s="8">
        <v>78.585901491847281</v>
      </c>
      <c r="AI318" s="8">
        <v>21.699769436029417</v>
      </c>
      <c r="AJ318" s="8">
        <v>41.855138196738885</v>
      </c>
      <c r="AK318" s="8">
        <v>0</v>
      </c>
      <c r="AL318" s="8">
        <v>932.54231769591991</v>
      </c>
      <c r="AM318" s="28">
        <v>1074.6831268205356</v>
      </c>
      <c r="AN318" s="8">
        <v>604.70143694129035</v>
      </c>
      <c r="AO318" s="8">
        <v>126.84885175015087</v>
      </c>
      <c r="AP318" s="8">
        <v>345.82810404905922</v>
      </c>
      <c r="AQ318" s="8"/>
      <c r="AR318" s="8"/>
      <c r="AS318" s="28">
        <v>2009.9207104364204</v>
      </c>
      <c r="AT318" s="8">
        <v>264.78635819843095</v>
      </c>
      <c r="AU318" s="8">
        <v>557.55878119590011</v>
      </c>
      <c r="AV318" s="8">
        <v>114.92627312322456</v>
      </c>
      <c r="AW318" s="8"/>
      <c r="AX318" s="8">
        <v>351.90498987738431</v>
      </c>
      <c r="AY318" s="8">
        <v>658.14853663240581</v>
      </c>
    </row>
    <row r="319" spans="2:51" x14ac:dyDescent="0.25">
      <c r="B319" s="19">
        <v>43233</v>
      </c>
      <c r="C319">
        <v>0</v>
      </c>
      <c r="D319">
        <v>0</v>
      </c>
      <c r="E319">
        <v>0</v>
      </c>
      <c r="F319">
        <v>0</v>
      </c>
      <c r="G319">
        <v>0</v>
      </c>
      <c r="I319" s="3">
        <f t="shared" si="4"/>
        <v>43233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28">
        <v>0</v>
      </c>
      <c r="P319" s="8">
        <v>0</v>
      </c>
      <c r="Q319" s="8">
        <v>0</v>
      </c>
      <c r="R319" s="8">
        <v>0</v>
      </c>
      <c r="S319" s="8"/>
      <c r="T319" s="8"/>
      <c r="U319" s="2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28">
        <v>0</v>
      </c>
      <c r="AB319" s="8">
        <v>0</v>
      </c>
      <c r="AC319" s="8">
        <v>0</v>
      </c>
      <c r="AD319" s="8">
        <v>0</v>
      </c>
      <c r="AE319" s="8"/>
      <c r="AF319" s="8"/>
      <c r="AG319" s="28"/>
      <c r="AH319" s="8">
        <v>83.321458584968369</v>
      </c>
      <c r="AI319" s="8">
        <v>24.672750277712918</v>
      </c>
      <c r="AJ319" s="8">
        <v>48.262895743675983</v>
      </c>
      <c r="AK319" s="8">
        <v>0</v>
      </c>
      <c r="AL319" s="8">
        <v>957.59495243309766</v>
      </c>
      <c r="AM319" s="28">
        <v>1113.8520570394548</v>
      </c>
      <c r="AN319" s="8">
        <v>655.05553211769848</v>
      </c>
      <c r="AO319" s="8">
        <v>136.40103456833731</v>
      </c>
      <c r="AP319" s="8">
        <v>365.58994851076949</v>
      </c>
      <c r="AQ319" s="8"/>
      <c r="AR319" s="8"/>
      <c r="AS319" s="28">
        <v>2114.6414676299028</v>
      </c>
      <c r="AT319" s="8">
        <v>275.93005734537945</v>
      </c>
      <c r="AU319" s="8">
        <v>590.14171602055535</v>
      </c>
      <c r="AV319" s="8">
        <v>118.65238089443005</v>
      </c>
      <c r="AW319" s="8"/>
      <c r="AX319" s="8">
        <v>365.80015405232729</v>
      </c>
      <c r="AY319" s="8">
        <v>694.46940438433614</v>
      </c>
    </row>
    <row r="320" spans="2:51" x14ac:dyDescent="0.25">
      <c r="B320" s="19">
        <v>43234</v>
      </c>
      <c r="C320">
        <v>0</v>
      </c>
      <c r="D320">
        <v>0</v>
      </c>
      <c r="E320">
        <v>0</v>
      </c>
      <c r="F320">
        <v>0</v>
      </c>
      <c r="G320">
        <v>0</v>
      </c>
      <c r="I320" s="3">
        <f t="shared" si="4"/>
        <v>43234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28">
        <v>0</v>
      </c>
      <c r="P320" s="8">
        <v>0</v>
      </c>
      <c r="Q320" s="8">
        <v>0</v>
      </c>
      <c r="R320" s="8">
        <v>0</v>
      </c>
      <c r="S320" s="8"/>
      <c r="T320" s="8"/>
      <c r="U320" s="2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28">
        <v>0</v>
      </c>
      <c r="AB320" s="8">
        <v>0</v>
      </c>
      <c r="AC320" s="8">
        <v>0</v>
      </c>
      <c r="AD320" s="8">
        <v>0</v>
      </c>
      <c r="AE320" s="8"/>
      <c r="AF320" s="8"/>
      <c r="AG320" s="28"/>
      <c r="AH320" s="8">
        <v>85.788680275929394</v>
      </c>
      <c r="AI320" s="8">
        <v>24.045264704836001</v>
      </c>
      <c r="AJ320" s="8">
        <v>49.442154584677887</v>
      </c>
      <c r="AK320" s="8">
        <v>0</v>
      </c>
      <c r="AL320" s="8">
        <v>974.33739350578855</v>
      </c>
      <c r="AM320" s="28">
        <v>1133.6134930712319</v>
      </c>
      <c r="AN320" s="8">
        <v>687.47166295083844</v>
      </c>
      <c r="AO320" s="8">
        <v>132.39130822056615</v>
      </c>
      <c r="AP320" s="8">
        <v>365.3190509142176</v>
      </c>
      <c r="AQ320" s="8"/>
      <c r="AR320" s="8"/>
      <c r="AS320" s="28">
        <v>2159.5194155914105</v>
      </c>
      <c r="AT320" s="8">
        <v>282.89688361270242</v>
      </c>
      <c r="AU320" s="8">
        <v>607.34808555587392</v>
      </c>
      <c r="AV320" s="8">
        <v>120.68865798053059</v>
      </c>
      <c r="AW320" s="8"/>
      <c r="AX320" s="8">
        <v>375.0106796428941</v>
      </c>
      <c r="AY320" s="8">
        <v>714.39061787179423</v>
      </c>
    </row>
    <row r="321" spans="2:51" x14ac:dyDescent="0.25">
      <c r="B321" s="19">
        <v>43235</v>
      </c>
      <c r="C321">
        <v>1</v>
      </c>
      <c r="D321">
        <v>0</v>
      </c>
      <c r="E321">
        <v>1</v>
      </c>
      <c r="F321">
        <v>0</v>
      </c>
      <c r="G321">
        <v>1</v>
      </c>
      <c r="I321" s="3">
        <f t="shared" si="4"/>
        <v>43235</v>
      </c>
      <c r="J321" s="8">
        <v>9.8490184369627674</v>
      </c>
      <c r="K321" s="8">
        <v>0</v>
      </c>
      <c r="L321" s="8">
        <v>7.0879604544113546</v>
      </c>
      <c r="M321" s="8">
        <v>0</v>
      </c>
      <c r="N321" s="8">
        <v>113.23976151016275</v>
      </c>
      <c r="O321" s="28">
        <v>130.17674040153688</v>
      </c>
      <c r="P321" s="8">
        <v>185.85204034735537</v>
      </c>
      <c r="Q321" s="8">
        <v>0</v>
      </c>
      <c r="R321" s="8">
        <v>148.97532168243166</v>
      </c>
      <c r="S321" s="8"/>
      <c r="T321" s="8"/>
      <c r="U321" s="28">
        <v>448.06712353994976</v>
      </c>
      <c r="V321" s="8">
        <v>10.302194131915044</v>
      </c>
      <c r="W321" s="8">
        <v>0</v>
      </c>
      <c r="X321" s="8">
        <v>7.4140936041542105</v>
      </c>
      <c r="Y321" s="8">
        <v>0</v>
      </c>
      <c r="Z321" s="8">
        <v>156.97056371937194</v>
      </c>
      <c r="AA321" s="28">
        <v>174.6868514554412</v>
      </c>
      <c r="AB321" s="8">
        <v>194.40351459646681</v>
      </c>
      <c r="AC321" s="8">
        <v>0</v>
      </c>
      <c r="AD321" s="8">
        <v>155.83001439788103</v>
      </c>
      <c r="AE321" s="8"/>
      <c r="AF321" s="8"/>
      <c r="AG321" s="28"/>
      <c r="AH321" s="8">
        <v>96.95188157810577</v>
      </c>
      <c r="AI321" s="8">
        <v>25.452506116365281</v>
      </c>
      <c r="AJ321" s="8">
        <v>56.760641445918651</v>
      </c>
      <c r="AK321" s="8">
        <v>0</v>
      </c>
      <c r="AL321" s="8">
        <v>1010.4029576544816</v>
      </c>
      <c r="AM321" s="28">
        <v>1189.5679867948713</v>
      </c>
      <c r="AN321" s="8">
        <v>733.36999236277643</v>
      </c>
      <c r="AO321" s="8">
        <v>130.32186960732921</v>
      </c>
      <c r="AP321" s="8">
        <v>378.29388307551852</v>
      </c>
      <c r="AQ321" s="8"/>
      <c r="AR321" s="8"/>
      <c r="AS321" s="28">
        <v>2252.3887027001056</v>
      </c>
      <c r="AT321" s="8">
        <v>297.09177403262879</v>
      </c>
      <c r="AU321" s="8">
        <v>632.42504970326377</v>
      </c>
      <c r="AV321" s="8">
        <v>125.61984113031635</v>
      </c>
      <c r="AW321" s="8"/>
      <c r="AX321" s="8">
        <v>392.59312268191132</v>
      </c>
      <c r="AY321" s="8">
        <v>743.35584355211574</v>
      </c>
    </row>
    <row r="322" spans="2:51" x14ac:dyDescent="0.25">
      <c r="B322" s="19">
        <v>43236</v>
      </c>
      <c r="C322">
        <v>1</v>
      </c>
      <c r="D322">
        <v>0</v>
      </c>
      <c r="E322">
        <v>0</v>
      </c>
      <c r="F322">
        <v>0</v>
      </c>
      <c r="G322">
        <v>1</v>
      </c>
      <c r="I322" s="3">
        <f t="shared" si="4"/>
        <v>43236</v>
      </c>
      <c r="J322" s="8">
        <v>14.301551432338163</v>
      </c>
      <c r="K322" s="8">
        <v>0</v>
      </c>
      <c r="L322" s="8">
        <v>5.0554879230325538</v>
      </c>
      <c r="M322" s="8">
        <v>0</v>
      </c>
      <c r="N322" s="8">
        <v>181.67546528315054</v>
      </c>
      <c r="O322" s="28">
        <v>201.03250463852126</v>
      </c>
      <c r="P322" s="8">
        <v>277.95214645927598</v>
      </c>
      <c r="Q322" s="8">
        <v>0</v>
      </c>
      <c r="R322" s="8">
        <v>91.64057176485791</v>
      </c>
      <c r="S322" s="8"/>
      <c r="T322" s="8"/>
      <c r="U322" s="28">
        <v>551.26818350728445</v>
      </c>
      <c r="V322" s="8">
        <v>14.959598277384394</v>
      </c>
      <c r="W322" s="8">
        <v>0</v>
      </c>
      <c r="X322" s="8">
        <v>5.2881023980187161</v>
      </c>
      <c r="Y322" s="8">
        <v>0</v>
      </c>
      <c r="Z322" s="8">
        <v>251.83468968111529</v>
      </c>
      <c r="AA322" s="28">
        <v>272.08239035651843</v>
      </c>
      <c r="AB322" s="8">
        <v>290.74135565218745</v>
      </c>
      <c r="AC322" s="8">
        <v>0</v>
      </c>
      <c r="AD322" s="8">
        <v>95.857162490234813</v>
      </c>
      <c r="AE322" s="8"/>
      <c r="AF322" s="8"/>
      <c r="AG322" s="28"/>
      <c r="AH322" s="8">
        <v>157.40085603110069</v>
      </c>
      <c r="AI322" s="8">
        <v>23.634451432115654</v>
      </c>
      <c r="AJ322" s="8">
        <v>66.247183102064923</v>
      </c>
      <c r="AK322" s="8">
        <v>0</v>
      </c>
      <c r="AL322" s="8">
        <v>1199.2120042292786</v>
      </c>
      <c r="AM322" s="28">
        <v>1446.4944947945598</v>
      </c>
      <c r="AN322" s="8">
        <v>831.1938584384842</v>
      </c>
      <c r="AO322" s="8">
        <v>83.561392743655247</v>
      </c>
      <c r="AP322" s="8">
        <v>388.67469588071316</v>
      </c>
      <c r="AQ322" s="8"/>
      <c r="AR322" s="8"/>
      <c r="AS322" s="28">
        <v>2502.6419512921311</v>
      </c>
      <c r="AT322" s="8">
        <v>359.07532977591706</v>
      </c>
      <c r="AU322" s="8">
        <v>688.21386644840788</v>
      </c>
      <c r="AV322" s="8">
        <v>140.45777697190277</v>
      </c>
      <c r="AW322" s="8"/>
      <c r="AX322" s="8">
        <v>471.52827541313053</v>
      </c>
      <c r="AY322" s="8">
        <v>815.81122328220874</v>
      </c>
    </row>
    <row r="323" spans="2:51" x14ac:dyDescent="0.25">
      <c r="B323" s="19">
        <v>43237</v>
      </c>
      <c r="C323">
        <v>1</v>
      </c>
      <c r="D323">
        <v>0</v>
      </c>
      <c r="E323">
        <v>1</v>
      </c>
      <c r="F323">
        <v>0</v>
      </c>
      <c r="G323">
        <v>1</v>
      </c>
      <c r="I323" s="3">
        <f t="shared" si="4"/>
        <v>43237</v>
      </c>
      <c r="J323" s="8">
        <v>5.1645026637274158</v>
      </c>
      <c r="K323" s="8">
        <v>0</v>
      </c>
      <c r="L323" s="8">
        <v>1.5032755608590422</v>
      </c>
      <c r="M323" s="8">
        <v>0</v>
      </c>
      <c r="N323" s="8">
        <v>169.74264563347791</v>
      </c>
      <c r="O323" s="28">
        <v>176.41042385806438</v>
      </c>
      <c r="P323" s="8">
        <v>248.20242007592233</v>
      </c>
      <c r="Q323" s="8">
        <v>0</v>
      </c>
      <c r="R323" s="8">
        <v>104.06141415303738</v>
      </c>
      <c r="S323" s="8"/>
      <c r="T323" s="8"/>
      <c r="U323" s="28">
        <v>522.00647986243757</v>
      </c>
      <c r="V323" s="8">
        <v>5.4021331543897206</v>
      </c>
      <c r="W323" s="8">
        <v>0</v>
      </c>
      <c r="X323" s="8">
        <v>1.5724446817574647</v>
      </c>
      <c r="Y323" s="8">
        <v>0</v>
      </c>
      <c r="Z323" s="8">
        <v>235.29366732120317</v>
      </c>
      <c r="AA323" s="28">
        <v>242.26824515735035</v>
      </c>
      <c r="AB323" s="8">
        <v>259.62277682788203</v>
      </c>
      <c r="AC323" s="8">
        <v>0</v>
      </c>
      <c r="AD323" s="8">
        <v>108.84951603124462</v>
      </c>
      <c r="AE323" s="8"/>
      <c r="AF323" s="8"/>
      <c r="AG323" s="28"/>
      <c r="AH323" s="8">
        <v>128.25671342725096</v>
      </c>
      <c r="AI323" s="8">
        <v>4.6760992419354537</v>
      </c>
      <c r="AJ323" s="8">
        <v>65.953161420742916</v>
      </c>
      <c r="AK323" s="8">
        <v>0</v>
      </c>
      <c r="AL323" s="8">
        <v>1089.2782464961419</v>
      </c>
      <c r="AM323" s="28">
        <v>1288.1642205860712</v>
      </c>
      <c r="AN323" s="8">
        <v>735.74687566928162</v>
      </c>
      <c r="AO323" s="8">
        <v>16.194753603016363</v>
      </c>
      <c r="AP323" s="8">
        <v>347.38650959932443</v>
      </c>
      <c r="AQ323" s="8"/>
      <c r="AR323" s="8"/>
      <c r="AS323" s="28">
        <v>2188.6063853677642</v>
      </c>
      <c r="AT323" s="8">
        <v>321.59535920991073</v>
      </c>
      <c r="AU323" s="8">
        <v>605.25713896729917</v>
      </c>
      <c r="AV323" s="8">
        <v>135.51694368041183</v>
      </c>
      <c r="AW323" s="8"/>
      <c r="AX323" s="8">
        <v>424.4758739675222</v>
      </c>
      <c r="AY323" s="8">
        <v>721.18957610638574</v>
      </c>
    </row>
    <row r="324" spans="2:51" x14ac:dyDescent="0.25">
      <c r="B324" s="19">
        <v>43238</v>
      </c>
      <c r="C324">
        <v>0</v>
      </c>
      <c r="D324">
        <v>0</v>
      </c>
      <c r="E324">
        <v>1</v>
      </c>
      <c r="F324">
        <v>0</v>
      </c>
      <c r="G324">
        <v>2</v>
      </c>
      <c r="I324" s="3">
        <f t="shared" ref="I324:I367" si="5">B324</f>
        <v>43238</v>
      </c>
      <c r="J324" s="8">
        <v>1.1993852306040604</v>
      </c>
      <c r="K324" s="8">
        <v>0</v>
      </c>
      <c r="L324" s="8">
        <v>3.2826003859408028</v>
      </c>
      <c r="M324" s="8">
        <v>0</v>
      </c>
      <c r="N324" s="8">
        <v>283.40303546689825</v>
      </c>
      <c r="O324" s="28">
        <v>287.88502108344312</v>
      </c>
      <c r="P324" s="8">
        <v>81.435277746778013</v>
      </c>
      <c r="Q324" s="8">
        <v>0</v>
      </c>
      <c r="R324" s="8">
        <v>163.67695645689483</v>
      </c>
      <c r="S324" s="8"/>
      <c r="T324" s="8"/>
      <c r="U324" s="28">
        <v>528.51526967057112</v>
      </c>
      <c r="V324" s="8">
        <v>1.2545716675950451</v>
      </c>
      <c r="W324" s="8">
        <v>0</v>
      </c>
      <c r="X324" s="8">
        <v>3.43364028099943</v>
      </c>
      <c r="Y324" s="8">
        <v>0</v>
      </c>
      <c r="Z324" s="8">
        <v>392.84729713094453</v>
      </c>
      <c r="AA324" s="28">
        <v>397.535509079539</v>
      </c>
      <c r="AB324" s="8">
        <v>85.182299728991751</v>
      </c>
      <c r="AC324" s="8">
        <v>0</v>
      </c>
      <c r="AD324" s="8">
        <v>171.20810476012625</v>
      </c>
      <c r="AE324" s="8"/>
      <c r="AF324" s="8"/>
      <c r="AG324" s="28"/>
      <c r="AH324" s="8">
        <v>117.70550818209098</v>
      </c>
      <c r="AI324" s="8">
        <v>31.820622512464126</v>
      </c>
      <c r="AJ324" s="8">
        <v>73.003548335314576</v>
      </c>
      <c r="AK324" s="8">
        <v>0</v>
      </c>
      <c r="AL324" s="8">
        <v>955.8300445676781</v>
      </c>
      <c r="AM324" s="28">
        <v>1178.3597235975478</v>
      </c>
      <c r="AN324" s="8">
        <v>668.69496033009602</v>
      </c>
      <c r="AO324" s="8">
        <v>146.95861255063235</v>
      </c>
      <c r="AP324" s="8">
        <v>359.35304016479648</v>
      </c>
      <c r="AQ324" s="8"/>
      <c r="AR324" s="8"/>
      <c r="AS324" s="28">
        <v>2130.836657613203</v>
      </c>
      <c r="AT324" s="8">
        <v>295.45291724018369</v>
      </c>
      <c r="AU324" s="8">
        <v>593.62205063067313</v>
      </c>
      <c r="AV324" s="8">
        <v>133.71892566117705</v>
      </c>
      <c r="AW324" s="8"/>
      <c r="AX324" s="8">
        <v>385.853891492017</v>
      </c>
      <c r="AY324" s="8">
        <v>697.74246353544333</v>
      </c>
    </row>
    <row r="325" spans="2:51" x14ac:dyDescent="0.25">
      <c r="B325" s="19">
        <v>43239</v>
      </c>
      <c r="C325">
        <v>0</v>
      </c>
      <c r="D325">
        <v>0</v>
      </c>
      <c r="E325">
        <v>1</v>
      </c>
      <c r="F325">
        <v>0</v>
      </c>
      <c r="G325">
        <v>2</v>
      </c>
      <c r="I325" s="3">
        <f t="shared" si="5"/>
        <v>43239</v>
      </c>
      <c r="J325" s="8">
        <v>0</v>
      </c>
      <c r="K325" s="8">
        <v>0</v>
      </c>
      <c r="L325" s="8">
        <v>7.6184068654829993</v>
      </c>
      <c r="M325" s="8">
        <v>0</v>
      </c>
      <c r="N325" s="8">
        <v>324.69985048304858</v>
      </c>
      <c r="O325" s="28">
        <v>332.31825734853157</v>
      </c>
      <c r="P325" s="8">
        <v>0</v>
      </c>
      <c r="Q325" s="8">
        <v>0</v>
      </c>
      <c r="R325" s="8">
        <v>184.00996288283974</v>
      </c>
      <c r="S325" s="8"/>
      <c r="T325" s="8"/>
      <c r="U325" s="28">
        <v>508.70981336588829</v>
      </c>
      <c r="V325" s="8">
        <v>0</v>
      </c>
      <c r="W325" s="8">
        <v>0</v>
      </c>
      <c r="X325" s="8">
        <v>7.9689470586800724</v>
      </c>
      <c r="Y325" s="8">
        <v>0</v>
      </c>
      <c r="Z325" s="8">
        <v>450.09206916552671</v>
      </c>
      <c r="AA325" s="28">
        <v>458.06101622420681</v>
      </c>
      <c r="AB325" s="8">
        <v>0</v>
      </c>
      <c r="AC325" s="8">
        <v>0</v>
      </c>
      <c r="AD325" s="8">
        <v>192.47667896640596</v>
      </c>
      <c r="AE325" s="8"/>
      <c r="AF325" s="8"/>
      <c r="AG325" s="28"/>
      <c r="AH325" s="8">
        <v>343.1718680120573</v>
      </c>
      <c r="AI325" s="8">
        <v>30.011218779835747</v>
      </c>
      <c r="AJ325" s="8">
        <v>62.31195419908989</v>
      </c>
      <c r="AK325" s="8">
        <v>0</v>
      </c>
      <c r="AL325" s="8">
        <v>994.19286660699834</v>
      </c>
      <c r="AM325" s="28">
        <v>1429.6879075979814</v>
      </c>
      <c r="AN325" s="8">
        <v>2299.9169239619505</v>
      </c>
      <c r="AO325" s="8">
        <v>142.24096228647224</v>
      </c>
      <c r="AP325" s="8">
        <v>338.69191921525379</v>
      </c>
      <c r="AQ325" s="8"/>
      <c r="AR325" s="8"/>
      <c r="AS325" s="28">
        <v>3775.0426720706746</v>
      </c>
      <c r="AT325" s="8">
        <v>374.61781225416217</v>
      </c>
      <c r="AU325" s="8">
        <v>1115.6156617424813</v>
      </c>
      <c r="AV325" s="8">
        <v>324.94440651046125</v>
      </c>
      <c r="AW325" s="8"/>
      <c r="AX325" s="8">
        <v>472.48325970298077</v>
      </c>
      <c r="AY325" s="8">
        <v>1247.5761022659165</v>
      </c>
    </row>
    <row r="326" spans="2:51" x14ac:dyDescent="0.25">
      <c r="B326" s="19">
        <v>43240</v>
      </c>
      <c r="C326">
        <v>0</v>
      </c>
      <c r="D326">
        <v>0</v>
      </c>
      <c r="E326">
        <v>1</v>
      </c>
      <c r="F326">
        <v>0</v>
      </c>
      <c r="G326">
        <v>2</v>
      </c>
      <c r="I326" s="3">
        <f t="shared" si="5"/>
        <v>43240</v>
      </c>
      <c r="J326" s="8">
        <v>0</v>
      </c>
      <c r="K326" s="8">
        <v>0</v>
      </c>
      <c r="L326" s="8">
        <v>4.2733206166781015</v>
      </c>
      <c r="M326" s="8">
        <v>0</v>
      </c>
      <c r="N326" s="8">
        <v>288.23107172161252</v>
      </c>
      <c r="O326" s="28">
        <v>292.50439233829064</v>
      </c>
      <c r="P326" s="8">
        <v>0</v>
      </c>
      <c r="Q326" s="8">
        <v>0</v>
      </c>
      <c r="R326" s="8">
        <v>175.82784680510079</v>
      </c>
      <c r="S326" s="8"/>
      <c r="T326" s="8"/>
      <c r="U326" s="28">
        <v>464.05891852671334</v>
      </c>
      <c r="V326" s="8">
        <v>0</v>
      </c>
      <c r="W326" s="8">
        <v>0</v>
      </c>
      <c r="X326" s="8">
        <v>4.4699457984270952</v>
      </c>
      <c r="Y326" s="8">
        <v>0</v>
      </c>
      <c r="Z326" s="8">
        <v>399.53981893117833</v>
      </c>
      <c r="AA326" s="28">
        <v>404.00976472960542</v>
      </c>
      <c r="AB326" s="8">
        <v>0</v>
      </c>
      <c r="AC326" s="8">
        <v>0</v>
      </c>
      <c r="AD326" s="8">
        <v>183.91808515502873</v>
      </c>
      <c r="AE326" s="8"/>
      <c r="AF326" s="8"/>
      <c r="AG326" s="28"/>
      <c r="AH326" s="8">
        <v>539.81203145407119</v>
      </c>
      <c r="AI326" s="8">
        <v>25.100739437626871</v>
      </c>
      <c r="AJ326" s="8">
        <v>49.960463249318686</v>
      </c>
      <c r="AK326" s="8">
        <v>0</v>
      </c>
      <c r="AL326" s="8">
        <v>978.28167057585233</v>
      </c>
      <c r="AM326" s="28">
        <v>1593.1549047168692</v>
      </c>
      <c r="AN326" s="8">
        <v>4612.0167081664031</v>
      </c>
      <c r="AO326" s="8">
        <v>127.10593062513389</v>
      </c>
      <c r="AP326" s="8">
        <v>304.78844165665049</v>
      </c>
      <c r="AQ326" s="8"/>
      <c r="AR326" s="8"/>
      <c r="AS326" s="28">
        <v>6022.1927510240394</v>
      </c>
      <c r="AT326" s="8">
        <v>425.47968945373407</v>
      </c>
      <c r="AU326" s="8">
        <v>1818.1967447639915</v>
      </c>
      <c r="AV326" s="8">
        <v>612.81620171061741</v>
      </c>
      <c r="AW326" s="8"/>
      <c r="AX326" s="8">
        <v>524.02051125947253</v>
      </c>
      <c r="AY326" s="8">
        <v>1980.819639666827</v>
      </c>
    </row>
    <row r="327" spans="2:51" x14ac:dyDescent="0.25">
      <c r="B327" s="19">
        <v>43241</v>
      </c>
      <c r="C327">
        <v>0</v>
      </c>
      <c r="D327">
        <v>0</v>
      </c>
      <c r="E327">
        <v>1</v>
      </c>
      <c r="F327">
        <v>0</v>
      </c>
      <c r="G327">
        <v>2</v>
      </c>
      <c r="I327" s="3">
        <f t="shared" si="5"/>
        <v>43241</v>
      </c>
      <c r="J327" s="8">
        <v>0</v>
      </c>
      <c r="K327" s="8">
        <v>0</v>
      </c>
      <c r="L327" s="8">
        <v>-1.6103196959571908</v>
      </c>
      <c r="M327" s="8">
        <v>0</v>
      </c>
      <c r="N327" s="8">
        <v>270.16606990884935</v>
      </c>
      <c r="O327" s="28">
        <v>268.55575021289218</v>
      </c>
      <c r="P327" s="8">
        <v>0</v>
      </c>
      <c r="Q327" s="8">
        <v>0</v>
      </c>
      <c r="R327" s="8">
        <v>102.93368684069286</v>
      </c>
      <c r="S327" s="8"/>
      <c r="T327" s="8"/>
      <c r="U327" s="28">
        <v>373.09975674954222</v>
      </c>
      <c r="V327" s="8">
        <v>0</v>
      </c>
      <c r="W327" s="8">
        <v>0</v>
      </c>
      <c r="X327" s="8">
        <v>-1.6844141604950984</v>
      </c>
      <c r="Y327" s="8">
        <v>0</v>
      </c>
      <c r="Z327" s="8">
        <v>374.49849528015307</v>
      </c>
      <c r="AA327" s="28">
        <v>372.81408111965794</v>
      </c>
      <c r="AB327" s="8">
        <v>0</v>
      </c>
      <c r="AC327" s="8">
        <v>0</v>
      </c>
      <c r="AD327" s="8">
        <v>107.66989942538731</v>
      </c>
      <c r="AE327" s="8"/>
      <c r="AF327" s="8"/>
      <c r="AG327" s="28"/>
      <c r="AH327" s="8">
        <v>921.68040678451746</v>
      </c>
      <c r="AI327" s="8">
        <v>25.415853294328542</v>
      </c>
      <c r="AJ327" s="8">
        <v>49.448265160335488</v>
      </c>
      <c r="AK327" s="8">
        <v>0</v>
      </c>
      <c r="AL327" s="8">
        <v>975.13448292228941</v>
      </c>
      <c r="AM327" s="28">
        <v>1971.6790081614708</v>
      </c>
      <c r="AN327" s="8">
        <v>7401.8087392491479</v>
      </c>
      <c r="AO327" s="8">
        <v>126.8988532819687</v>
      </c>
      <c r="AP327" s="8">
        <v>302.56065653226602</v>
      </c>
      <c r="AQ327" s="8"/>
      <c r="AR327" s="8"/>
      <c r="AS327" s="28">
        <v>8806.4027319856723</v>
      </c>
      <c r="AT327" s="8">
        <v>546.63801391420589</v>
      </c>
      <c r="AU327" s="8">
        <v>2703.2751558644854</v>
      </c>
      <c r="AV327" s="8">
        <v>997.46679234216469</v>
      </c>
      <c r="AW327" s="8"/>
      <c r="AX327" s="8">
        <v>650.77237343377487</v>
      </c>
      <c r="AY327" s="8">
        <v>2906.6412857191904</v>
      </c>
    </row>
    <row r="328" spans="2:51" x14ac:dyDescent="0.25">
      <c r="B328" s="19">
        <v>43242</v>
      </c>
      <c r="C328">
        <v>0</v>
      </c>
      <c r="D328">
        <v>0</v>
      </c>
      <c r="E328">
        <v>1</v>
      </c>
      <c r="F328">
        <v>0</v>
      </c>
      <c r="G328">
        <v>2</v>
      </c>
      <c r="I328" s="3">
        <f t="shared" si="5"/>
        <v>43242</v>
      </c>
      <c r="J328" s="8">
        <v>0</v>
      </c>
      <c r="K328" s="8">
        <v>0</v>
      </c>
      <c r="L328" s="8">
        <v>5.9826007029800943</v>
      </c>
      <c r="M328" s="8">
        <v>0</v>
      </c>
      <c r="N328" s="8">
        <v>290.67900228347469</v>
      </c>
      <c r="O328" s="28">
        <v>296.6616029864548</v>
      </c>
      <c r="P328" s="8">
        <v>0</v>
      </c>
      <c r="Q328" s="8">
        <v>0</v>
      </c>
      <c r="R328" s="8">
        <v>183.13672142979269</v>
      </c>
      <c r="S328" s="8"/>
      <c r="T328" s="8"/>
      <c r="U328" s="28">
        <v>473.8157237132674</v>
      </c>
      <c r="V328" s="8">
        <v>0</v>
      </c>
      <c r="W328" s="8">
        <v>0</v>
      </c>
      <c r="X328" s="8">
        <v>6.2578737414607764</v>
      </c>
      <c r="Y328" s="8">
        <v>0</v>
      </c>
      <c r="Z328" s="8">
        <v>402.93308853115809</v>
      </c>
      <c r="AA328" s="28">
        <v>409.19096227261889</v>
      </c>
      <c r="AB328" s="8">
        <v>0</v>
      </c>
      <c r="AC328" s="8">
        <v>0</v>
      </c>
      <c r="AD328" s="8">
        <v>191.56325769189971</v>
      </c>
      <c r="AE328" s="8"/>
      <c r="AF328" s="8"/>
      <c r="AG328" s="28"/>
      <c r="AH328" s="8">
        <v>1300.4760679950116</v>
      </c>
      <c r="AI328" s="8">
        <v>32.463393344553999</v>
      </c>
      <c r="AJ328" s="8">
        <v>38.054800926264221</v>
      </c>
      <c r="AK328" s="8">
        <v>0</v>
      </c>
      <c r="AL328" s="8">
        <v>1057.4357355254615</v>
      </c>
      <c r="AM328" s="28">
        <v>2428.4299977912915</v>
      </c>
      <c r="AN328" s="8">
        <v>8788.0326132348619</v>
      </c>
      <c r="AO328" s="8">
        <v>135.93007609413152</v>
      </c>
      <c r="AP328" s="8">
        <v>256.2579087734693</v>
      </c>
      <c r="AQ328" s="8"/>
      <c r="AR328" s="8"/>
      <c r="AS328" s="28">
        <v>10237.656333627923</v>
      </c>
      <c r="AT328" s="8">
        <v>678.35494657263018</v>
      </c>
      <c r="AU328" s="8">
        <v>3120.7626211200754</v>
      </c>
      <c r="AV328" s="8">
        <v>1180.6520092593582</v>
      </c>
      <c r="AW328" s="8"/>
      <c r="AX328" s="8">
        <v>794.46087377742094</v>
      </c>
      <c r="AY328" s="8">
        <v>3349.2492695463748</v>
      </c>
    </row>
    <row r="329" spans="2:51" x14ac:dyDescent="0.25">
      <c r="B329" s="19">
        <v>43243</v>
      </c>
      <c r="C329">
        <v>0</v>
      </c>
      <c r="D329">
        <v>0</v>
      </c>
      <c r="E329">
        <v>1</v>
      </c>
      <c r="F329">
        <v>0</v>
      </c>
      <c r="G329">
        <v>2</v>
      </c>
      <c r="I329" s="3">
        <f t="shared" si="5"/>
        <v>43243</v>
      </c>
      <c r="J329" s="8">
        <v>0</v>
      </c>
      <c r="K329" s="8">
        <v>0</v>
      </c>
      <c r="L329" s="8">
        <v>11.173391407497986</v>
      </c>
      <c r="M329" s="8">
        <v>0</v>
      </c>
      <c r="N329" s="8">
        <v>315.85352709766568</v>
      </c>
      <c r="O329" s="28">
        <v>327.02691850516368</v>
      </c>
      <c r="P329" s="8">
        <v>0</v>
      </c>
      <c r="Q329" s="8">
        <v>0</v>
      </c>
      <c r="R329" s="8">
        <v>219.0637139411032</v>
      </c>
      <c r="S329" s="8"/>
      <c r="T329" s="8"/>
      <c r="U329" s="28">
        <v>534.91724103876891</v>
      </c>
      <c r="V329" s="8">
        <v>0</v>
      </c>
      <c r="W329" s="8">
        <v>0</v>
      </c>
      <c r="X329" s="8">
        <v>11.687504509069981</v>
      </c>
      <c r="Y329" s="8">
        <v>0</v>
      </c>
      <c r="Z329" s="8">
        <v>437.82948268416277</v>
      </c>
      <c r="AA329" s="28">
        <v>449.51698719323275</v>
      </c>
      <c r="AB329" s="8">
        <v>0</v>
      </c>
      <c r="AC329" s="8">
        <v>0</v>
      </c>
      <c r="AD329" s="8">
        <v>229.14333268072448</v>
      </c>
      <c r="AE329" s="8"/>
      <c r="AF329" s="8"/>
      <c r="AG329" s="28"/>
      <c r="AH329" s="8">
        <v>697.15975307231668</v>
      </c>
      <c r="AI329" s="8">
        <v>21.075011292512336</v>
      </c>
      <c r="AJ329" s="8">
        <v>27.770295345119816</v>
      </c>
      <c r="AK329" s="8">
        <v>0</v>
      </c>
      <c r="AL329" s="8">
        <v>851.93497511529915</v>
      </c>
      <c r="AM329" s="28">
        <v>1597.9400348252479</v>
      </c>
      <c r="AN329" s="8">
        <v>5988.7691878032265</v>
      </c>
      <c r="AO329" s="8">
        <v>130.64022011972034</v>
      </c>
      <c r="AP329" s="8">
        <v>199.61167962383095</v>
      </c>
      <c r="AQ329" s="8"/>
      <c r="AR329" s="8"/>
      <c r="AS329" s="28">
        <v>7170.9560626620778</v>
      </c>
      <c r="AT329" s="8">
        <v>441.51406219906954</v>
      </c>
      <c r="AU329" s="8">
        <v>2213.1369607382917</v>
      </c>
      <c r="AV329" s="8">
        <v>803.32389221938888</v>
      </c>
      <c r="AW329" s="8"/>
      <c r="AX329" s="8">
        <v>531.34702038009141</v>
      </c>
      <c r="AY329" s="8">
        <v>2384.4863099563941</v>
      </c>
    </row>
    <row r="330" spans="2:51" x14ac:dyDescent="0.25">
      <c r="B330" s="19">
        <v>43244</v>
      </c>
      <c r="C330">
        <v>0</v>
      </c>
      <c r="D330">
        <v>0</v>
      </c>
      <c r="E330">
        <v>1</v>
      </c>
      <c r="F330">
        <v>0</v>
      </c>
      <c r="G330">
        <v>2</v>
      </c>
      <c r="I330" s="3">
        <f t="shared" si="5"/>
        <v>43244</v>
      </c>
      <c r="J330" s="8">
        <v>0</v>
      </c>
      <c r="K330" s="8">
        <v>0</v>
      </c>
      <c r="L330" s="8">
        <v>15.163942969984063</v>
      </c>
      <c r="M330" s="8">
        <v>0</v>
      </c>
      <c r="N330" s="8">
        <v>348.40808589769068</v>
      </c>
      <c r="O330" s="28">
        <v>363.57202886767476</v>
      </c>
      <c r="P330" s="8">
        <v>0</v>
      </c>
      <c r="Q330" s="8">
        <v>0</v>
      </c>
      <c r="R330" s="8">
        <v>248.99100829679301</v>
      </c>
      <c r="S330" s="8"/>
      <c r="T330" s="8"/>
      <c r="U330" s="28">
        <v>597.39909419448372</v>
      </c>
      <c r="V330" s="8">
        <v>0</v>
      </c>
      <c r="W330" s="8">
        <v>0</v>
      </c>
      <c r="X330" s="8">
        <v>15.861670407253273</v>
      </c>
      <c r="Y330" s="8">
        <v>0</v>
      </c>
      <c r="Z330" s="8">
        <v>482.95592394761206</v>
      </c>
      <c r="AA330" s="28">
        <v>498.81759435486532</v>
      </c>
      <c r="AB330" s="8">
        <v>0</v>
      </c>
      <c r="AC330" s="8">
        <v>0</v>
      </c>
      <c r="AD330" s="8">
        <v>260.44764978284167</v>
      </c>
      <c r="AE330" s="8"/>
      <c r="AF330" s="8"/>
      <c r="AG330" s="28"/>
      <c r="AH330" s="8">
        <v>152.90108153582386</v>
      </c>
      <c r="AI330" s="8">
        <v>6.5854305407740732</v>
      </c>
      <c r="AJ330" s="8">
        <v>39.556570218823289</v>
      </c>
      <c r="AK330" s="8">
        <v>0</v>
      </c>
      <c r="AL330" s="8">
        <v>754.070227366925</v>
      </c>
      <c r="AM330" s="28">
        <v>953.11330966234618</v>
      </c>
      <c r="AN330" s="8">
        <v>1588.354134944924</v>
      </c>
      <c r="AO330" s="8">
        <v>47.762780373626811</v>
      </c>
      <c r="AP330" s="8">
        <v>254.62639755098124</v>
      </c>
      <c r="AQ330" s="8"/>
      <c r="AR330" s="8"/>
      <c r="AS330" s="28">
        <v>2644.8135402364569</v>
      </c>
      <c r="AT330" s="8">
        <v>246.03504312974917</v>
      </c>
      <c r="AU330" s="8">
        <v>787.93881667889968</v>
      </c>
      <c r="AV330" s="8">
        <v>237.02393242351943</v>
      </c>
      <c r="AW330" s="8"/>
      <c r="AX330" s="8">
        <v>319.35967666856232</v>
      </c>
      <c r="AY330" s="8">
        <v>886.19767292702954</v>
      </c>
    </row>
    <row r="331" spans="2:51" x14ac:dyDescent="0.25">
      <c r="B331" s="19">
        <v>43245</v>
      </c>
      <c r="C331">
        <v>1</v>
      </c>
      <c r="D331">
        <v>0</v>
      </c>
      <c r="E331">
        <v>1</v>
      </c>
      <c r="F331">
        <v>0</v>
      </c>
      <c r="G331">
        <v>2</v>
      </c>
      <c r="I331" s="3">
        <f t="shared" si="5"/>
        <v>43245</v>
      </c>
      <c r="J331" s="8">
        <v>14.410246272224235</v>
      </c>
      <c r="K331" s="8">
        <v>0</v>
      </c>
      <c r="L331" s="8">
        <v>19.847279549400017</v>
      </c>
      <c r="M331" s="8">
        <v>0</v>
      </c>
      <c r="N331" s="8">
        <v>386.17758907012376</v>
      </c>
      <c r="O331" s="28">
        <v>420.43511489174801</v>
      </c>
      <c r="P331" s="8">
        <v>199.30554736030544</v>
      </c>
      <c r="Q331" s="8">
        <v>0</v>
      </c>
      <c r="R331" s="8">
        <v>275.11978004308156</v>
      </c>
      <c r="S331" s="8"/>
      <c r="T331" s="8"/>
      <c r="U331" s="28">
        <v>860.60291647351073</v>
      </c>
      <c r="V331" s="8">
        <v>15.073294413584252</v>
      </c>
      <c r="W331" s="8">
        <v>0</v>
      </c>
      <c r="X331" s="8">
        <v>20.760497933574872</v>
      </c>
      <c r="Y331" s="8">
        <v>0</v>
      </c>
      <c r="Z331" s="8">
        <v>535.31121086549695</v>
      </c>
      <c r="AA331" s="28">
        <v>571.14500321265609</v>
      </c>
      <c r="AB331" s="8">
        <v>208.47604800571824</v>
      </c>
      <c r="AC331" s="8">
        <v>0</v>
      </c>
      <c r="AD331" s="8">
        <v>287.77866562788586</v>
      </c>
      <c r="AE331" s="8"/>
      <c r="AF331" s="8"/>
      <c r="AG331" s="28"/>
      <c r="AH331" s="8">
        <v>0</v>
      </c>
      <c r="AI331" s="8">
        <v>0</v>
      </c>
      <c r="AJ331" s="8">
        <v>43.703547759973084</v>
      </c>
      <c r="AK331" s="8">
        <v>0</v>
      </c>
      <c r="AL331" s="8">
        <v>872.22224670097751</v>
      </c>
      <c r="AM331" s="28">
        <v>915.92579446095056</v>
      </c>
      <c r="AN331" s="8">
        <v>0</v>
      </c>
      <c r="AO331" s="8">
        <v>0</v>
      </c>
      <c r="AP331" s="8">
        <v>306.1896717093349</v>
      </c>
      <c r="AQ331" s="8"/>
      <c r="AR331" s="8"/>
      <c r="AS331" s="28">
        <v>1178.4119184103124</v>
      </c>
      <c r="AT331" s="8">
        <v>224.97585844482848</v>
      </c>
      <c r="AU331" s="8">
        <v>309.11095911903362</v>
      </c>
      <c r="AV331" s="8">
        <v>40.401783050368103</v>
      </c>
      <c r="AW331" s="8"/>
      <c r="AX331" s="8">
        <v>307.09160036686745</v>
      </c>
      <c r="AY331" s="8">
        <v>395.09794800460952</v>
      </c>
    </row>
    <row r="332" spans="2:51" x14ac:dyDescent="0.25">
      <c r="B332" s="19">
        <v>43246</v>
      </c>
      <c r="C332">
        <v>1</v>
      </c>
      <c r="D332">
        <v>0</v>
      </c>
      <c r="E332">
        <v>1</v>
      </c>
      <c r="F332">
        <v>0</v>
      </c>
      <c r="G332">
        <v>1</v>
      </c>
      <c r="I332" s="3">
        <f t="shared" si="5"/>
        <v>43246</v>
      </c>
      <c r="J332" s="8">
        <v>35.841978353304128</v>
      </c>
      <c r="K332" s="8">
        <v>0</v>
      </c>
      <c r="L332" s="8">
        <v>33.449988182106644</v>
      </c>
      <c r="M332" s="8">
        <v>0</v>
      </c>
      <c r="N332" s="8">
        <v>303.967955406915</v>
      </c>
      <c r="O332" s="28">
        <v>373.25992194232578</v>
      </c>
      <c r="P332" s="8">
        <v>333.69705335338767</v>
      </c>
      <c r="Q332" s="8">
        <v>0</v>
      </c>
      <c r="R332" s="8">
        <v>315.52772205692713</v>
      </c>
      <c r="S332" s="8"/>
      <c r="T332" s="8"/>
      <c r="U332" s="28">
        <v>953.19273081722986</v>
      </c>
      <c r="V332" s="8">
        <v>37.491149136431623</v>
      </c>
      <c r="W332" s="8">
        <v>0</v>
      </c>
      <c r="X332" s="8">
        <v>34.989098067786394</v>
      </c>
      <c r="Y332" s="8">
        <v>0</v>
      </c>
      <c r="Z332" s="8">
        <v>421.3539544461708</v>
      </c>
      <c r="AA332" s="28">
        <v>493.83420165038882</v>
      </c>
      <c r="AB332" s="8">
        <v>349.05121225001614</v>
      </c>
      <c r="AC332" s="8">
        <v>0</v>
      </c>
      <c r="AD332" s="8">
        <v>330.04586877733806</v>
      </c>
      <c r="AE332" s="8"/>
      <c r="AF332" s="8"/>
      <c r="AG332" s="28"/>
      <c r="AH332" s="8">
        <v>0</v>
      </c>
      <c r="AI332" s="8">
        <v>0</v>
      </c>
      <c r="AJ332" s="8">
        <v>14.105568958319514</v>
      </c>
      <c r="AK332" s="8">
        <v>0</v>
      </c>
      <c r="AL332" s="8">
        <v>939.81102593053265</v>
      </c>
      <c r="AM332" s="28">
        <v>953.91659488885216</v>
      </c>
      <c r="AN332" s="8">
        <v>0</v>
      </c>
      <c r="AO332" s="8">
        <v>0</v>
      </c>
      <c r="AP332" s="8">
        <v>104.73310042158191</v>
      </c>
      <c r="AQ332" s="8"/>
      <c r="AR332" s="8"/>
      <c r="AS332" s="28">
        <v>1044.5441263521145</v>
      </c>
      <c r="AT332" s="8">
        <v>232.06489416090167</v>
      </c>
      <c r="AU332" s="8">
        <v>261.14247451870125</v>
      </c>
      <c r="AV332" s="8">
        <v>13.339324297695303</v>
      </c>
      <c r="AW332" s="8"/>
      <c r="AX332" s="8">
        <v>320.14394841064768</v>
      </c>
      <c r="AY332" s="8">
        <v>350.55945424503312</v>
      </c>
    </row>
    <row r="333" spans="2:51" x14ac:dyDescent="0.25">
      <c r="B333" s="19">
        <v>43247</v>
      </c>
      <c r="C333">
        <v>1</v>
      </c>
      <c r="D333">
        <v>0</v>
      </c>
      <c r="E333">
        <v>1</v>
      </c>
      <c r="F333">
        <v>0</v>
      </c>
      <c r="G333">
        <v>1</v>
      </c>
      <c r="I333" s="3">
        <f t="shared" si="5"/>
        <v>43247</v>
      </c>
      <c r="J333" s="8">
        <v>24.797928693440813</v>
      </c>
      <c r="K333" s="8">
        <v>0</v>
      </c>
      <c r="L333" s="8">
        <v>23.694876992047551</v>
      </c>
      <c r="M333" s="8">
        <v>0</v>
      </c>
      <c r="N333" s="8">
        <v>204.64959556705958</v>
      </c>
      <c r="O333" s="28">
        <v>253.14240125254793</v>
      </c>
      <c r="P333" s="8">
        <v>300.10729518979895</v>
      </c>
      <c r="Q333" s="8">
        <v>0</v>
      </c>
      <c r="R333" s="8">
        <v>266.60172510762737</v>
      </c>
      <c r="S333" s="8"/>
      <c r="T333" s="8"/>
      <c r="U333" s="28">
        <v>771.35861586448596</v>
      </c>
      <c r="V333" s="8">
        <v>25.93893768240282</v>
      </c>
      <c r="W333" s="8">
        <v>0</v>
      </c>
      <c r="X333" s="8">
        <v>24.785132068368753</v>
      </c>
      <c r="Y333" s="8">
        <v>0</v>
      </c>
      <c r="Z333" s="8">
        <v>283.68094344864761</v>
      </c>
      <c r="AA333" s="28">
        <v>334.40501319941916</v>
      </c>
      <c r="AB333" s="8">
        <v>313.91591306663025</v>
      </c>
      <c r="AC333" s="8">
        <v>0</v>
      </c>
      <c r="AD333" s="8">
        <v>278.86867564938933</v>
      </c>
      <c r="AE333" s="8"/>
      <c r="AF333" s="8"/>
      <c r="AG333" s="28"/>
      <c r="AH333" s="8">
        <v>0</v>
      </c>
      <c r="AI333" s="8">
        <v>0</v>
      </c>
      <c r="AJ333" s="8">
        <v>0</v>
      </c>
      <c r="AK333" s="8">
        <v>0</v>
      </c>
      <c r="AL333" s="8">
        <v>347.61044987035149</v>
      </c>
      <c r="AM333" s="28">
        <v>347.61044987035149</v>
      </c>
      <c r="AN333" s="8">
        <v>0</v>
      </c>
      <c r="AO333" s="8">
        <v>0</v>
      </c>
      <c r="AP333" s="8">
        <v>0</v>
      </c>
      <c r="AQ333" s="8"/>
      <c r="AR333" s="8"/>
      <c r="AS333" s="28">
        <v>347.61044987035149</v>
      </c>
      <c r="AT333" s="8">
        <v>83.821988761059401</v>
      </c>
      <c r="AU333" s="8">
        <v>83.821988761059401</v>
      </c>
      <c r="AV333" s="8">
        <v>0</v>
      </c>
      <c r="AW333" s="8"/>
      <c r="AX333" s="8">
        <v>116.19226897366366</v>
      </c>
      <c r="AY333" s="8">
        <v>116.19226897366366</v>
      </c>
    </row>
    <row r="334" spans="2:51" x14ac:dyDescent="0.25">
      <c r="B334" s="19">
        <v>43248</v>
      </c>
      <c r="C334">
        <v>1</v>
      </c>
      <c r="D334">
        <v>0</v>
      </c>
      <c r="E334">
        <v>1</v>
      </c>
      <c r="F334">
        <v>0</v>
      </c>
      <c r="G334">
        <v>1</v>
      </c>
      <c r="I334" s="3">
        <f t="shared" si="5"/>
        <v>43248</v>
      </c>
      <c r="J334" s="8">
        <v>16.602867261653326</v>
      </c>
      <c r="K334" s="8">
        <v>0</v>
      </c>
      <c r="L334" s="8">
        <v>12.196548429553767</v>
      </c>
      <c r="M334" s="8">
        <v>0</v>
      </c>
      <c r="N334" s="8">
        <v>180.14826215181995</v>
      </c>
      <c r="O334" s="28">
        <v>208.94767784302704</v>
      </c>
      <c r="P334" s="8">
        <v>235.34466835704572</v>
      </c>
      <c r="Q334" s="8">
        <v>0</v>
      </c>
      <c r="R334" s="8">
        <v>147.54913941556006</v>
      </c>
      <c r="S334" s="8"/>
      <c r="T334" s="8"/>
      <c r="U334" s="28">
        <v>563.04206992442573</v>
      </c>
      <c r="V334" s="8">
        <v>17.366802871852109</v>
      </c>
      <c r="W334" s="8">
        <v>0</v>
      </c>
      <c r="X334" s="8">
        <v>12.757739308214219</v>
      </c>
      <c r="Y334" s="8">
        <v>0</v>
      </c>
      <c r="Z334" s="8">
        <v>249.71771298280734</v>
      </c>
      <c r="AA334" s="28">
        <v>279.8422551628737</v>
      </c>
      <c r="AB334" s="8">
        <v>246.1734107661122</v>
      </c>
      <c r="AC334" s="8">
        <v>0</v>
      </c>
      <c r="AD334" s="8">
        <v>154.33821024756438</v>
      </c>
      <c r="AE334" s="8"/>
      <c r="AF334" s="8"/>
      <c r="AG334" s="28"/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28">
        <v>0</v>
      </c>
      <c r="AN334" s="8">
        <v>0</v>
      </c>
      <c r="AO334" s="8">
        <v>0</v>
      </c>
      <c r="AP334" s="8">
        <v>0</v>
      </c>
      <c r="AQ334" s="8"/>
      <c r="AR334" s="8"/>
      <c r="AS334" s="28">
        <v>0</v>
      </c>
      <c r="AT334" s="8">
        <v>0</v>
      </c>
      <c r="AU334" s="8">
        <v>0</v>
      </c>
      <c r="AV334" s="8">
        <v>0</v>
      </c>
      <c r="AW334" s="8"/>
      <c r="AX334" s="8">
        <v>0</v>
      </c>
      <c r="AY334" s="8">
        <v>0</v>
      </c>
    </row>
    <row r="335" spans="2:51" x14ac:dyDescent="0.25">
      <c r="B335" s="19">
        <v>43249</v>
      </c>
      <c r="C335">
        <v>0</v>
      </c>
      <c r="D335">
        <v>0</v>
      </c>
      <c r="E335">
        <v>0</v>
      </c>
      <c r="F335">
        <v>0</v>
      </c>
      <c r="G335">
        <v>0</v>
      </c>
      <c r="I335" s="3">
        <f t="shared" si="5"/>
        <v>43249</v>
      </c>
      <c r="J335" s="8">
        <v>-0.79561655881855786</v>
      </c>
      <c r="K335" s="8">
        <v>0</v>
      </c>
      <c r="L335" s="8">
        <v>-7.7860162849607377</v>
      </c>
      <c r="M335" s="8">
        <v>0</v>
      </c>
      <c r="N335" s="8">
        <v>13.803131730928422</v>
      </c>
      <c r="O335" s="28">
        <v>5.2214988871491261</v>
      </c>
      <c r="P335" s="8">
        <v>-25.454289133624854</v>
      </c>
      <c r="Q335" s="8">
        <v>0</v>
      </c>
      <c r="R335" s="8">
        <v>-60.02864161219339</v>
      </c>
      <c r="S335" s="8"/>
      <c r="T335" s="8"/>
      <c r="U335" s="28">
        <v>-71.679799014889809</v>
      </c>
      <c r="V335" s="8">
        <v>-0.83222468269057748</v>
      </c>
      <c r="W335" s="8">
        <v>0</v>
      </c>
      <c r="X335" s="8">
        <v>-8.1442685680110802</v>
      </c>
      <c r="Y335" s="8">
        <v>0</v>
      </c>
      <c r="Z335" s="8">
        <v>19.133609431896716</v>
      </c>
      <c r="AA335" s="28">
        <v>10.157116181195057</v>
      </c>
      <c r="AB335" s="8">
        <v>-26.625498756337663</v>
      </c>
      <c r="AC335" s="8">
        <v>0</v>
      </c>
      <c r="AD335" s="8">
        <v>-62.790695674104143</v>
      </c>
      <c r="AE335" s="8"/>
      <c r="AF335" s="8"/>
      <c r="AG335" s="28"/>
      <c r="AH335" s="8">
        <v>0</v>
      </c>
      <c r="AI335" s="8">
        <v>0</v>
      </c>
      <c r="AJ335" s="8">
        <v>0</v>
      </c>
      <c r="AK335" s="8">
        <v>0</v>
      </c>
      <c r="AL335" s="8">
        <v>0</v>
      </c>
      <c r="AM335" s="28">
        <v>0</v>
      </c>
      <c r="AN335" s="8">
        <v>0</v>
      </c>
      <c r="AO335" s="8">
        <v>0</v>
      </c>
      <c r="AP335" s="8">
        <v>0</v>
      </c>
      <c r="AQ335" s="8"/>
      <c r="AR335" s="8"/>
      <c r="AS335" s="28">
        <v>0</v>
      </c>
      <c r="AT335" s="8">
        <v>0</v>
      </c>
      <c r="AU335" s="8">
        <v>0</v>
      </c>
      <c r="AV335" s="8">
        <v>0</v>
      </c>
      <c r="AW335" s="8"/>
      <c r="AX335" s="8">
        <v>0</v>
      </c>
      <c r="AY335" s="8">
        <v>0</v>
      </c>
    </row>
    <row r="336" spans="2:51" x14ac:dyDescent="0.25">
      <c r="B336" s="19">
        <v>43250</v>
      </c>
      <c r="C336">
        <v>0</v>
      </c>
      <c r="D336">
        <v>0</v>
      </c>
      <c r="E336">
        <v>0</v>
      </c>
      <c r="F336">
        <v>0</v>
      </c>
      <c r="G336">
        <v>0</v>
      </c>
      <c r="I336" s="3">
        <f t="shared" si="5"/>
        <v>43250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28">
        <v>0</v>
      </c>
      <c r="P336" s="8">
        <v>0</v>
      </c>
      <c r="Q336" s="8">
        <v>0</v>
      </c>
      <c r="R336" s="8">
        <v>0</v>
      </c>
      <c r="S336" s="8"/>
      <c r="T336" s="8"/>
      <c r="U336" s="2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28">
        <v>0</v>
      </c>
      <c r="AB336" s="8">
        <v>0</v>
      </c>
      <c r="AC336" s="8">
        <v>0</v>
      </c>
      <c r="AD336" s="8">
        <v>0</v>
      </c>
      <c r="AE336" s="8"/>
      <c r="AF336" s="8"/>
      <c r="AG336" s="28"/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28">
        <v>0</v>
      </c>
      <c r="AN336" s="8">
        <v>0</v>
      </c>
      <c r="AO336" s="8">
        <v>0</v>
      </c>
      <c r="AP336" s="8">
        <v>0</v>
      </c>
      <c r="AQ336" s="8"/>
      <c r="AR336" s="8"/>
      <c r="AS336" s="28">
        <v>0</v>
      </c>
      <c r="AT336" s="8">
        <v>0</v>
      </c>
      <c r="AU336" s="8">
        <v>0</v>
      </c>
      <c r="AV336" s="8">
        <v>0</v>
      </c>
      <c r="AW336" s="8"/>
      <c r="AX336" s="8">
        <v>0</v>
      </c>
      <c r="AY336" s="8">
        <v>0</v>
      </c>
    </row>
    <row r="337" spans="2:51" x14ac:dyDescent="0.25">
      <c r="B337" s="19">
        <v>43251</v>
      </c>
      <c r="C337">
        <v>0</v>
      </c>
      <c r="D337">
        <v>0</v>
      </c>
      <c r="E337">
        <v>0</v>
      </c>
      <c r="F337">
        <v>0</v>
      </c>
      <c r="G337">
        <v>0</v>
      </c>
      <c r="I337" s="3">
        <f t="shared" si="5"/>
        <v>43251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28">
        <v>0</v>
      </c>
      <c r="P337" s="8">
        <v>0</v>
      </c>
      <c r="Q337" s="8">
        <v>0</v>
      </c>
      <c r="R337" s="8">
        <v>0</v>
      </c>
      <c r="S337" s="8"/>
      <c r="T337" s="8"/>
      <c r="U337" s="2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28">
        <v>0</v>
      </c>
      <c r="AB337" s="8">
        <v>0</v>
      </c>
      <c r="AC337" s="8">
        <v>0</v>
      </c>
      <c r="AD337" s="8">
        <v>0</v>
      </c>
      <c r="AE337" s="8"/>
      <c r="AF337" s="8"/>
      <c r="AG337" s="28"/>
      <c r="AH337" s="8">
        <v>0</v>
      </c>
      <c r="AI337" s="8">
        <v>0</v>
      </c>
      <c r="AJ337" s="8">
        <v>0</v>
      </c>
      <c r="AK337" s="8">
        <v>0</v>
      </c>
      <c r="AL337" s="8">
        <v>1780.311888134602</v>
      </c>
      <c r="AM337" s="28">
        <v>1780.311888134602</v>
      </c>
      <c r="AN337" s="8">
        <v>0</v>
      </c>
      <c r="AO337" s="8">
        <v>0</v>
      </c>
      <c r="AP337" s="8">
        <v>0</v>
      </c>
      <c r="AQ337" s="8"/>
      <c r="AR337" s="8"/>
      <c r="AS337" s="28">
        <v>1780.311888134602</v>
      </c>
      <c r="AT337" s="8">
        <v>434.4248154127161</v>
      </c>
      <c r="AU337" s="8">
        <v>434.4248154127161</v>
      </c>
      <c r="AV337" s="8">
        <v>0</v>
      </c>
      <c r="AW337" s="8"/>
      <c r="AX337" s="8">
        <v>602.19049616152904</v>
      </c>
      <c r="AY337" s="8">
        <v>602.19049616152904</v>
      </c>
    </row>
    <row r="338" spans="2:51" x14ac:dyDescent="0.25">
      <c r="B338" s="19">
        <v>43252</v>
      </c>
      <c r="C338">
        <v>0</v>
      </c>
      <c r="D338">
        <v>0</v>
      </c>
      <c r="E338">
        <v>0</v>
      </c>
      <c r="F338">
        <v>0</v>
      </c>
      <c r="G338">
        <v>2</v>
      </c>
      <c r="I338" s="3">
        <f t="shared" si="5"/>
        <v>43252</v>
      </c>
      <c r="J338" s="8">
        <v>0</v>
      </c>
      <c r="K338" s="8">
        <v>0</v>
      </c>
      <c r="L338" s="8">
        <v>0</v>
      </c>
      <c r="M338" s="8">
        <v>0</v>
      </c>
      <c r="N338" s="8">
        <v>251.07637228011819</v>
      </c>
      <c r="O338" s="28">
        <v>251.07637228011819</v>
      </c>
      <c r="P338" s="8">
        <v>0</v>
      </c>
      <c r="Q338" s="8">
        <v>0</v>
      </c>
      <c r="R338" s="8">
        <v>0</v>
      </c>
      <c r="S338" s="8"/>
      <c r="T338" s="8"/>
      <c r="U338" s="28">
        <v>251.07637228011819</v>
      </c>
      <c r="V338" s="8">
        <v>0</v>
      </c>
      <c r="W338" s="8">
        <v>0</v>
      </c>
      <c r="X338" s="8">
        <v>0</v>
      </c>
      <c r="Y338" s="8">
        <v>0</v>
      </c>
      <c r="Z338" s="8">
        <v>348.03675994926954</v>
      </c>
      <c r="AA338" s="28">
        <v>348.03675994926954</v>
      </c>
      <c r="AB338" s="8">
        <v>0</v>
      </c>
      <c r="AC338" s="8">
        <v>0</v>
      </c>
      <c r="AD338" s="8">
        <v>0</v>
      </c>
      <c r="AE338" s="8"/>
      <c r="AF338" s="8"/>
      <c r="AG338" s="28"/>
      <c r="AH338" s="8">
        <v>84.657915129525449</v>
      </c>
      <c r="AI338" s="8">
        <v>0</v>
      </c>
      <c r="AJ338" s="8">
        <v>0</v>
      </c>
      <c r="AK338" s="8">
        <v>0</v>
      </c>
      <c r="AL338" s="8">
        <v>1663.044868286087</v>
      </c>
      <c r="AM338" s="28">
        <v>1747.7027834156124</v>
      </c>
      <c r="AN338" s="8">
        <v>542.69518436801934</v>
      </c>
      <c r="AO338" s="8">
        <v>0</v>
      </c>
      <c r="AP338" s="8">
        <v>0</v>
      </c>
      <c r="AQ338" s="8"/>
      <c r="AR338" s="8"/>
      <c r="AS338" s="28">
        <v>2205.7400526541064</v>
      </c>
      <c r="AT338" s="8">
        <v>429.76630166320092</v>
      </c>
      <c r="AU338" s="8">
        <v>576.71309304268345</v>
      </c>
      <c r="AV338" s="8">
        <v>61.064904718903435</v>
      </c>
      <c r="AW338" s="8"/>
      <c r="AX338" s="8">
        <v>586.49410005861114</v>
      </c>
      <c r="AY338" s="8">
        <v>740.20224686966492</v>
      </c>
    </row>
    <row r="339" spans="2:51" x14ac:dyDescent="0.25">
      <c r="B339" s="19">
        <v>43253</v>
      </c>
      <c r="C339">
        <v>0</v>
      </c>
      <c r="D339">
        <v>0</v>
      </c>
      <c r="E339">
        <v>0</v>
      </c>
      <c r="F339">
        <v>0</v>
      </c>
      <c r="G339">
        <v>2</v>
      </c>
      <c r="I339" s="3">
        <f t="shared" si="5"/>
        <v>43253</v>
      </c>
      <c r="J339" s="8">
        <v>0</v>
      </c>
      <c r="K339" s="8">
        <v>0</v>
      </c>
      <c r="L339" s="8">
        <v>0</v>
      </c>
      <c r="M339" s="8">
        <v>0</v>
      </c>
      <c r="N339" s="8">
        <v>365.68224069866432</v>
      </c>
      <c r="O339" s="28">
        <v>365.68224069866432</v>
      </c>
      <c r="P339" s="8">
        <v>0</v>
      </c>
      <c r="Q339" s="8">
        <v>0</v>
      </c>
      <c r="R339" s="8">
        <v>0</v>
      </c>
      <c r="S339" s="8"/>
      <c r="T339" s="8"/>
      <c r="U339" s="28">
        <v>365.68224069866432</v>
      </c>
      <c r="V339" s="8">
        <v>0</v>
      </c>
      <c r="W339" s="8">
        <v>0</v>
      </c>
      <c r="X339" s="8">
        <v>0</v>
      </c>
      <c r="Y339" s="8">
        <v>0</v>
      </c>
      <c r="Z339" s="8">
        <v>506.90099218798599</v>
      </c>
      <c r="AA339" s="28">
        <v>506.90099218798599</v>
      </c>
      <c r="AB339" s="8">
        <v>0</v>
      </c>
      <c r="AC339" s="8">
        <v>0</v>
      </c>
      <c r="AD339" s="8">
        <v>0</v>
      </c>
      <c r="AE339" s="8"/>
      <c r="AF339" s="8"/>
      <c r="AG339" s="28"/>
      <c r="AH339" s="8">
        <v>134.90225432107192</v>
      </c>
      <c r="AI339" s="8">
        <v>0</v>
      </c>
      <c r="AJ339" s="8">
        <v>44.224381722557773</v>
      </c>
      <c r="AK339" s="8">
        <v>0</v>
      </c>
      <c r="AL339" s="8">
        <v>1144.2823993731213</v>
      </c>
      <c r="AM339" s="28">
        <v>1323.4090354167511</v>
      </c>
      <c r="AN339" s="8">
        <v>829.68078529111654</v>
      </c>
      <c r="AO339" s="8">
        <v>0</v>
      </c>
      <c r="AP339" s="8">
        <v>269.15774069223664</v>
      </c>
      <c r="AQ339" s="8"/>
      <c r="AR339" s="8"/>
      <c r="AS339" s="28">
        <v>2243.1209253564743</v>
      </c>
      <c r="AT339" s="8">
        <v>333.61925136692344</v>
      </c>
      <c r="AU339" s="8">
        <v>627.91481130311786</v>
      </c>
      <c r="AV339" s="8">
        <v>124.01643393826151</v>
      </c>
      <c r="AW339" s="8"/>
      <c r="AX339" s="8">
        <v>442.95823824434075</v>
      </c>
      <c r="AY339" s="8">
        <v>750.79500492606553</v>
      </c>
    </row>
    <row r="340" spans="2:51" x14ac:dyDescent="0.25">
      <c r="B340" s="19">
        <v>43254</v>
      </c>
      <c r="C340">
        <v>0</v>
      </c>
      <c r="D340">
        <v>0</v>
      </c>
      <c r="E340">
        <v>0</v>
      </c>
      <c r="F340">
        <v>0</v>
      </c>
      <c r="G340">
        <v>2</v>
      </c>
      <c r="I340" s="3">
        <f t="shared" si="5"/>
        <v>43254</v>
      </c>
      <c r="J340" s="8">
        <v>0</v>
      </c>
      <c r="K340" s="8">
        <v>0</v>
      </c>
      <c r="L340" s="8">
        <v>0</v>
      </c>
      <c r="M340" s="8">
        <v>0</v>
      </c>
      <c r="N340" s="8">
        <v>346.69622703196296</v>
      </c>
      <c r="O340" s="28">
        <v>346.69622703196296</v>
      </c>
      <c r="P340" s="8">
        <v>0</v>
      </c>
      <c r="Q340" s="8">
        <v>0</v>
      </c>
      <c r="R340" s="8">
        <v>0</v>
      </c>
      <c r="S340" s="8"/>
      <c r="T340" s="8"/>
      <c r="U340" s="28">
        <v>346.69622703196296</v>
      </c>
      <c r="V340" s="8">
        <v>0</v>
      </c>
      <c r="W340" s="8">
        <v>0</v>
      </c>
      <c r="X340" s="8">
        <v>0</v>
      </c>
      <c r="Y340" s="8">
        <v>0</v>
      </c>
      <c r="Z340" s="8">
        <v>480.58298137357446</v>
      </c>
      <c r="AA340" s="28">
        <v>480.58298137357446</v>
      </c>
      <c r="AB340" s="8">
        <v>0</v>
      </c>
      <c r="AC340" s="8">
        <v>0</v>
      </c>
      <c r="AD340" s="8">
        <v>0</v>
      </c>
      <c r="AE340" s="8"/>
      <c r="AF340" s="8"/>
      <c r="AG340" s="28"/>
      <c r="AH340" s="8">
        <v>129.49316231490357</v>
      </c>
      <c r="AI340" s="8">
        <v>0</v>
      </c>
      <c r="AJ340" s="8">
        <v>60.147764766338703</v>
      </c>
      <c r="AK340" s="8">
        <v>0</v>
      </c>
      <c r="AL340" s="8">
        <v>1140.4262221720394</v>
      </c>
      <c r="AM340" s="28">
        <v>1330.0671492532817</v>
      </c>
      <c r="AN340" s="8">
        <v>813.20527411847559</v>
      </c>
      <c r="AO340" s="8">
        <v>0</v>
      </c>
      <c r="AP340" s="8">
        <v>387.92319280780498</v>
      </c>
      <c r="AQ340" s="8"/>
      <c r="AR340" s="8"/>
      <c r="AS340" s="28">
        <v>2341.5546890983196</v>
      </c>
      <c r="AT340" s="8">
        <v>337.67906093922079</v>
      </c>
      <c r="AU340" s="8">
        <v>662.90813716796742</v>
      </c>
      <c r="AV340" s="8">
        <v>137.30272677868018</v>
      </c>
      <c r="AW340" s="8"/>
      <c r="AX340" s="8">
        <v>447.34148430835614</v>
      </c>
      <c r="AY340" s="8">
        <v>787.53508858443774</v>
      </c>
    </row>
    <row r="341" spans="2:51" x14ac:dyDescent="0.25">
      <c r="B341" s="19">
        <v>43255</v>
      </c>
      <c r="C341">
        <v>0</v>
      </c>
      <c r="D341">
        <v>0</v>
      </c>
      <c r="E341">
        <v>0</v>
      </c>
      <c r="F341">
        <v>0</v>
      </c>
      <c r="G341">
        <v>2</v>
      </c>
      <c r="I341" s="3">
        <f t="shared" si="5"/>
        <v>43255</v>
      </c>
      <c r="J341" s="8">
        <v>0</v>
      </c>
      <c r="K341" s="8">
        <v>0</v>
      </c>
      <c r="L341" s="8">
        <v>0</v>
      </c>
      <c r="M341" s="8">
        <v>0</v>
      </c>
      <c r="N341" s="8">
        <v>357.36688876624453</v>
      </c>
      <c r="O341" s="28">
        <v>357.36688876624453</v>
      </c>
      <c r="P341" s="8">
        <v>0</v>
      </c>
      <c r="Q341" s="8">
        <v>0</v>
      </c>
      <c r="R341" s="8">
        <v>0</v>
      </c>
      <c r="S341" s="8"/>
      <c r="T341" s="8"/>
      <c r="U341" s="28">
        <v>357.36688876624453</v>
      </c>
      <c r="V341" s="8">
        <v>0</v>
      </c>
      <c r="W341" s="8">
        <v>0</v>
      </c>
      <c r="X341" s="8">
        <v>0</v>
      </c>
      <c r="Y341" s="8">
        <v>0</v>
      </c>
      <c r="Z341" s="8">
        <v>495.37442711093246</v>
      </c>
      <c r="AA341" s="28">
        <v>495.37442711093246</v>
      </c>
      <c r="AB341" s="8">
        <v>0</v>
      </c>
      <c r="AC341" s="8">
        <v>0</v>
      </c>
      <c r="AD341" s="8">
        <v>0</v>
      </c>
      <c r="AE341" s="8"/>
      <c r="AF341" s="8"/>
      <c r="AG341" s="28"/>
      <c r="AH341" s="8">
        <v>111.98904884339463</v>
      </c>
      <c r="AI341" s="8">
        <v>0</v>
      </c>
      <c r="AJ341" s="8">
        <v>56.551796914729188</v>
      </c>
      <c r="AK341" s="8">
        <v>0</v>
      </c>
      <c r="AL341" s="8">
        <v>1083.7086728973072</v>
      </c>
      <c r="AM341" s="28">
        <v>1252.2495186554311</v>
      </c>
      <c r="AN341" s="8">
        <v>768.07287211740061</v>
      </c>
      <c r="AO341" s="8">
        <v>0</v>
      </c>
      <c r="AP341" s="8">
        <v>360.94175678689641</v>
      </c>
      <c r="AQ341" s="8"/>
      <c r="AR341" s="8"/>
      <c r="AS341" s="28">
        <v>2212.7233018016041</v>
      </c>
      <c r="AT341" s="8">
        <v>317.44436462306908</v>
      </c>
      <c r="AU341" s="8">
        <v>626.57372488664942</v>
      </c>
      <c r="AV341" s="8">
        <v>132.32870225861325</v>
      </c>
      <c r="AW341" s="8"/>
      <c r="AX341" s="8">
        <v>421.58232295053733</v>
      </c>
      <c r="AY341" s="8">
        <v>744.93542678452786</v>
      </c>
    </row>
    <row r="342" spans="2:51" x14ac:dyDescent="0.25">
      <c r="B342" s="19">
        <v>43256</v>
      </c>
      <c r="C342">
        <v>1</v>
      </c>
      <c r="D342">
        <v>0</v>
      </c>
      <c r="E342">
        <v>1</v>
      </c>
      <c r="F342">
        <v>0</v>
      </c>
      <c r="G342">
        <v>1</v>
      </c>
      <c r="I342" s="3">
        <f t="shared" si="5"/>
        <v>43256</v>
      </c>
      <c r="J342" s="8">
        <v>16.559546449333393</v>
      </c>
      <c r="K342" s="8">
        <v>0</v>
      </c>
      <c r="L342" s="8">
        <v>15.326143264614215</v>
      </c>
      <c r="M342" s="8">
        <v>0</v>
      </c>
      <c r="N342" s="8">
        <v>257.20609895996211</v>
      </c>
      <c r="O342" s="28">
        <v>289.09178867390972</v>
      </c>
      <c r="P342" s="8">
        <v>206.59316187810688</v>
      </c>
      <c r="Q342" s="8">
        <v>0</v>
      </c>
      <c r="R342" s="8">
        <v>186.75629909992179</v>
      </c>
      <c r="S342" s="8"/>
      <c r="T342" s="8"/>
      <c r="U342" s="28">
        <v>650.55555993799078</v>
      </c>
      <c r="V342" s="8">
        <v>17.321488770621741</v>
      </c>
      <c r="W342" s="8">
        <v>0</v>
      </c>
      <c r="X342" s="8">
        <v>16.031333905624066</v>
      </c>
      <c r="Y342" s="8">
        <v>0</v>
      </c>
      <c r="Z342" s="8">
        <v>356.53365750141097</v>
      </c>
      <c r="AA342" s="28">
        <v>389.88648017765678</v>
      </c>
      <c r="AB342" s="8">
        <v>216.0989822099217</v>
      </c>
      <c r="AC342" s="8">
        <v>0</v>
      </c>
      <c r="AD342" s="8">
        <v>195.34938034685069</v>
      </c>
      <c r="AE342" s="8"/>
      <c r="AF342" s="8"/>
      <c r="AG342" s="28"/>
      <c r="AH342" s="8">
        <v>94.377143756438741</v>
      </c>
      <c r="AI342" s="8">
        <v>0</v>
      </c>
      <c r="AJ342" s="8">
        <v>49.75182466776775</v>
      </c>
      <c r="AK342" s="8">
        <v>0</v>
      </c>
      <c r="AL342" s="8">
        <v>1019.6483134896353</v>
      </c>
      <c r="AM342" s="28">
        <v>1163.7772819138418</v>
      </c>
      <c r="AN342" s="8">
        <v>713.23254495784477</v>
      </c>
      <c r="AO342" s="8">
        <v>0</v>
      </c>
      <c r="AP342" s="8">
        <v>326.15950260284154</v>
      </c>
      <c r="AQ342" s="8"/>
      <c r="AR342" s="8"/>
      <c r="AS342" s="28">
        <v>2059.0403610503217</v>
      </c>
      <c r="AT342" s="8">
        <v>292.16881811654196</v>
      </c>
      <c r="AU342" s="8">
        <v>578.48702534091035</v>
      </c>
      <c r="AV342" s="8">
        <v>124.32400008674409</v>
      </c>
      <c r="AW342" s="8"/>
      <c r="AX342" s="8">
        <v>389.31841411863741</v>
      </c>
      <c r="AY342" s="8">
        <v>688.81077198216394</v>
      </c>
    </row>
    <row r="343" spans="2:51" x14ac:dyDescent="0.25">
      <c r="B343" s="19">
        <v>43257</v>
      </c>
      <c r="C343">
        <v>1</v>
      </c>
      <c r="D343">
        <v>0</v>
      </c>
      <c r="E343">
        <v>1</v>
      </c>
      <c r="F343">
        <v>0</v>
      </c>
      <c r="G343">
        <v>1</v>
      </c>
      <c r="I343" s="3">
        <f t="shared" si="5"/>
        <v>43257</v>
      </c>
      <c r="J343" s="8">
        <v>30.257530407766534</v>
      </c>
      <c r="K343" s="8">
        <v>0</v>
      </c>
      <c r="L343" s="8">
        <v>31.031688359405461</v>
      </c>
      <c r="M343" s="8">
        <v>0</v>
      </c>
      <c r="N343" s="8">
        <v>218.98726969794765</v>
      </c>
      <c r="O343" s="28">
        <v>280.27648846511966</v>
      </c>
      <c r="P343" s="8">
        <v>322.61629074370177</v>
      </c>
      <c r="Q343" s="8">
        <v>0</v>
      </c>
      <c r="R343" s="8">
        <v>314.65018003687481</v>
      </c>
      <c r="S343" s="8"/>
      <c r="T343" s="8"/>
      <c r="U343" s="28">
        <v>856.25374047852426</v>
      </c>
      <c r="V343" s="8">
        <v>31.6497480645656</v>
      </c>
      <c r="W343" s="8">
        <v>0</v>
      </c>
      <c r="X343" s="8">
        <v>32.459526780850503</v>
      </c>
      <c r="Y343" s="8">
        <v>0</v>
      </c>
      <c r="Z343" s="8">
        <v>303.55552425609829</v>
      </c>
      <c r="AA343" s="28">
        <v>367.6647991015144</v>
      </c>
      <c r="AB343" s="8">
        <v>337.46059860000707</v>
      </c>
      <c r="AC343" s="8">
        <v>0</v>
      </c>
      <c r="AD343" s="8">
        <v>329.12794905697655</v>
      </c>
      <c r="AE343" s="8"/>
      <c r="AF343" s="8"/>
      <c r="AG343" s="28"/>
      <c r="AH343" s="8">
        <v>108.76324985699262</v>
      </c>
      <c r="AI343" s="8">
        <v>0</v>
      </c>
      <c r="AJ343" s="8">
        <v>56.325911417328051</v>
      </c>
      <c r="AK343" s="8">
        <v>0</v>
      </c>
      <c r="AL343" s="8">
        <v>1022.6273578472151</v>
      </c>
      <c r="AM343" s="28">
        <v>1187.7165191215358</v>
      </c>
      <c r="AN343" s="8">
        <v>747.43641033951826</v>
      </c>
      <c r="AO343" s="8">
        <v>0</v>
      </c>
      <c r="AP343" s="8">
        <v>350.64380684961446</v>
      </c>
      <c r="AQ343" s="8"/>
      <c r="AR343" s="8"/>
      <c r="AS343" s="28">
        <v>2120.7075750363479</v>
      </c>
      <c r="AT343" s="8">
        <v>298.14032957199794</v>
      </c>
      <c r="AU343" s="8">
        <v>595.07953511575033</v>
      </c>
      <c r="AV343" s="8">
        <v>129.79526508265849</v>
      </c>
      <c r="AW343" s="8"/>
      <c r="AX343" s="8">
        <v>395.40270638075037</v>
      </c>
      <c r="AY343" s="8">
        <v>706.00475880535043</v>
      </c>
    </row>
    <row r="344" spans="2:51" x14ac:dyDescent="0.25">
      <c r="B344" s="19">
        <v>43258</v>
      </c>
      <c r="C344">
        <v>1</v>
      </c>
      <c r="D344">
        <v>0</v>
      </c>
      <c r="E344">
        <v>1</v>
      </c>
      <c r="F344">
        <v>0</v>
      </c>
      <c r="G344">
        <v>1</v>
      </c>
      <c r="I344" s="3">
        <f t="shared" si="5"/>
        <v>43258</v>
      </c>
      <c r="J344" s="8">
        <v>27.767942749760653</v>
      </c>
      <c r="K344" s="8">
        <v>0</v>
      </c>
      <c r="L344" s="8">
        <v>32.392909270799912</v>
      </c>
      <c r="M344" s="8">
        <v>0</v>
      </c>
      <c r="N344" s="8">
        <v>226.73644486432019</v>
      </c>
      <c r="O344" s="28">
        <v>286.89729688488075</v>
      </c>
      <c r="P344" s="8">
        <v>290.09868993171057</v>
      </c>
      <c r="Q344" s="8">
        <v>0</v>
      </c>
      <c r="R344" s="8">
        <v>276.46650589224595</v>
      </c>
      <c r="S344" s="8"/>
      <c r="T344" s="8"/>
      <c r="U344" s="28">
        <v>793.30164068827673</v>
      </c>
      <c r="V344" s="8">
        <v>29.045608827203647</v>
      </c>
      <c r="W344" s="8">
        <v>0</v>
      </c>
      <c r="X344" s="8">
        <v>33.883380556266182</v>
      </c>
      <c r="Y344" s="8">
        <v>0</v>
      </c>
      <c r="Z344" s="8">
        <v>314.29726706802109</v>
      </c>
      <c r="AA344" s="28">
        <v>377.22625645149094</v>
      </c>
      <c r="AB344" s="8">
        <v>303.44678916169727</v>
      </c>
      <c r="AC344" s="8">
        <v>0</v>
      </c>
      <c r="AD344" s="8">
        <v>289.18735739035537</v>
      </c>
      <c r="AE344" s="8"/>
      <c r="AF344" s="8"/>
      <c r="AG344" s="28"/>
      <c r="AH344" s="8">
        <v>118.8981208854219</v>
      </c>
      <c r="AI344" s="8">
        <v>0</v>
      </c>
      <c r="AJ344" s="8">
        <v>57.451421054947154</v>
      </c>
      <c r="AK344" s="8">
        <v>0</v>
      </c>
      <c r="AL344" s="8">
        <v>1088.2882960126628</v>
      </c>
      <c r="AM344" s="28">
        <v>1264.637837953032</v>
      </c>
      <c r="AN344" s="8">
        <v>788.34819527253842</v>
      </c>
      <c r="AO344" s="8">
        <v>0</v>
      </c>
      <c r="AP344" s="8">
        <v>372.65611787074022</v>
      </c>
      <c r="AQ344" s="8"/>
      <c r="AR344" s="8"/>
      <c r="AS344" s="28">
        <v>2249.2926091559411</v>
      </c>
      <c r="AT344" s="8">
        <v>319.58209043067569</v>
      </c>
      <c r="AU344" s="8">
        <v>635.02563092513606</v>
      </c>
      <c r="AV344" s="8">
        <v>133.64098013186799</v>
      </c>
      <c r="AW344" s="8"/>
      <c r="AX344" s="8">
        <v>423.78013949806098</v>
      </c>
      <c r="AY344" s="8">
        <v>753.73795332815575</v>
      </c>
    </row>
    <row r="345" spans="2:51" x14ac:dyDescent="0.25">
      <c r="B345" s="19">
        <v>43259</v>
      </c>
      <c r="C345">
        <v>1</v>
      </c>
      <c r="D345">
        <v>0</v>
      </c>
      <c r="E345">
        <v>1</v>
      </c>
      <c r="F345">
        <v>0</v>
      </c>
      <c r="G345">
        <v>1</v>
      </c>
      <c r="I345" s="3">
        <f t="shared" si="5"/>
        <v>43259</v>
      </c>
      <c r="J345" s="8">
        <v>17.289507321848284</v>
      </c>
      <c r="K345" s="8">
        <v>0</v>
      </c>
      <c r="L345" s="8">
        <v>19.490090273521385</v>
      </c>
      <c r="M345" s="8">
        <v>0</v>
      </c>
      <c r="N345" s="8">
        <v>179.53328465109186</v>
      </c>
      <c r="O345" s="28">
        <v>216.31288224646153</v>
      </c>
      <c r="P345" s="8">
        <v>239.7943705033714</v>
      </c>
      <c r="Q345" s="8">
        <v>0</v>
      </c>
      <c r="R345" s="8">
        <v>221.71363187233089</v>
      </c>
      <c r="S345" s="8"/>
      <c r="T345" s="8"/>
      <c r="U345" s="28">
        <v>641.04128702679418</v>
      </c>
      <c r="V345" s="8">
        <v>18.085036799847447</v>
      </c>
      <c r="W345" s="8">
        <v>0</v>
      </c>
      <c r="X345" s="8">
        <v>20.38687356831532</v>
      </c>
      <c r="Y345" s="8">
        <v>0</v>
      </c>
      <c r="Z345" s="8">
        <v>248.86524417082254</v>
      </c>
      <c r="AA345" s="28">
        <v>287.33715453898532</v>
      </c>
      <c r="AB345" s="8">
        <v>250.82785380874137</v>
      </c>
      <c r="AC345" s="8">
        <v>0</v>
      </c>
      <c r="AD345" s="8">
        <v>231.91517935111926</v>
      </c>
      <c r="AE345" s="8"/>
      <c r="AF345" s="8"/>
      <c r="AG345" s="28"/>
      <c r="AH345" s="8">
        <v>101.16863341839313</v>
      </c>
      <c r="AI345" s="8">
        <v>0</v>
      </c>
      <c r="AJ345" s="8">
        <v>52.119759863265351</v>
      </c>
      <c r="AK345" s="8">
        <v>0</v>
      </c>
      <c r="AL345" s="8">
        <v>1063.8818166979947</v>
      </c>
      <c r="AM345" s="28">
        <v>1217.1702099796532</v>
      </c>
      <c r="AN345" s="8">
        <v>753.20715282649951</v>
      </c>
      <c r="AO345" s="8">
        <v>0</v>
      </c>
      <c r="AP345" s="8">
        <v>371.35195128072877</v>
      </c>
      <c r="AQ345" s="8"/>
      <c r="AR345" s="8"/>
      <c r="AS345" s="28">
        <v>2188.440920805223</v>
      </c>
      <c r="AT345" s="8">
        <v>304.12784921845991</v>
      </c>
      <c r="AU345" s="8">
        <v>613.08302393351948</v>
      </c>
      <c r="AV345" s="8">
        <v>126.45256049390613</v>
      </c>
      <c r="AW345" s="8"/>
      <c r="AX345" s="8">
        <v>404.98904396652995</v>
      </c>
      <c r="AY345" s="8">
        <v>728.15994757952171</v>
      </c>
    </row>
    <row r="346" spans="2:51" x14ac:dyDescent="0.25">
      <c r="B346" s="19">
        <v>43260</v>
      </c>
      <c r="C346">
        <v>0</v>
      </c>
      <c r="D346">
        <v>0</v>
      </c>
      <c r="E346">
        <v>0</v>
      </c>
      <c r="F346">
        <v>0</v>
      </c>
      <c r="G346">
        <v>2</v>
      </c>
      <c r="I346" s="3">
        <f t="shared" si="5"/>
        <v>43260</v>
      </c>
      <c r="J346" s="8">
        <v>6.3407239991433135</v>
      </c>
      <c r="K346" s="8">
        <v>0</v>
      </c>
      <c r="L346" s="8">
        <v>6.7938425965447209</v>
      </c>
      <c r="M346" s="8">
        <v>0</v>
      </c>
      <c r="N346" s="8">
        <v>300.05506092542726</v>
      </c>
      <c r="O346" s="28">
        <v>313.18962752111531</v>
      </c>
      <c r="P346" s="8">
        <v>85.838326199628398</v>
      </c>
      <c r="Q346" s="8">
        <v>0</v>
      </c>
      <c r="R346" s="8">
        <v>83.958315154583289</v>
      </c>
      <c r="S346" s="8"/>
      <c r="T346" s="8"/>
      <c r="U346" s="28">
        <v>469.85170227963897</v>
      </c>
      <c r="V346" s="8">
        <v>6.6324751033983746</v>
      </c>
      <c r="W346" s="8">
        <v>0</v>
      </c>
      <c r="X346" s="8">
        <v>7.1064427160176384</v>
      </c>
      <c r="Y346" s="8">
        <v>0</v>
      </c>
      <c r="Z346" s="8">
        <v>415.92998282752313</v>
      </c>
      <c r="AA346" s="28">
        <v>429.66890064693916</v>
      </c>
      <c r="AB346" s="8">
        <v>89.787942435807622</v>
      </c>
      <c r="AC346" s="8">
        <v>0</v>
      </c>
      <c r="AD346" s="8">
        <v>87.821427815070265</v>
      </c>
      <c r="AE346" s="8"/>
      <c r="AF346" s="8"/>
      <c r="AG346" s="28"/>
      <c r="AH346" s="8">
        <v>112.07793531867446</v>
      </c>
      <c r="AI346" s="8">
        <v>0</v>
      </c>
      <c r="AJ346" s="8">
        <v>52.351309240015127</v>
      </c>
      <c r="AK346" s="8">
        <v>0</v>
      </c>
      <c r="AL346" s="8">
        <v>1077.7038265933481</v>
      </c>
      <c r="AM346" s="28">
        <v>1242.1330711520377</v>
      </c>
      <c r="AN346" s="8">
        <v>787.10292442939806</v>
      </c>
      <c r="AO346" s="8">
        <v>0</v>
      </c>
      <c r="AP346" s="8">
        <v>377.32961028074527</v>
      </c>
      <c r="AQ346" s="8"/>
      <c r="AR346" s="8"/>
      <c r="AS346" s="28">
        <v>2242.1363613034914</v>
      </c>
      <c r="AT346" s="8">
        <v>311.21375491326694</v>
      </c>
      <c r="AU346" s="8">
        <v>629.53802805134285</v>
      </c>
      <c r="AV346" s="8">
        <v>129.70798243176219</v>
      </c>
      <c r="AW346" s="8"/>
      <c r="AX346" s="8">
        <v>413.59304870149396</v>
      </c>
      <c r="AY346" s="8">
        <v>746.56414422322348</v>
      </c>
    </row>
    <row r="347" spans="2:51" x14ac:dyDescent="0.25">
      <c r="B347" s="19">
        <v>43261</v>
      </c>
      <c r="C347">
        <v>0</v>
      </c>
      <c r="D347">
        <v>0</v>
      </c>
      <c r="E347">
        <v>0</v>
      </c>
      <c r="F347">
        <v>0</v>
      </c>
      <c r="G347">
        <v>2</v>
      </c>
      <c r="I347" s="3">
        <f t="shared" si="5"/>
        <v>43261</v>
      </c>
      <c r="J347" s="8">
        <v>0</v>
      </c>
      <c r="K347" s="8">
        <v>0</v>
      </c>
      <c r="L347" s="8">
        <v>0</v>
      </c>
      <c r="M347" s="8">
        <v>0</v>
      </c>
      <c r="N347" s="8">
        <v>424.80778342988219</v>
      </c>
      <c r="O347" s="28">
        <v>424.80778342988219</v>
      </c>
      <c r="P347" s="8">
        <v>0</v>
      </c>
      <c r="Q347" s="8">
        <v>0</v>
      </c>
      <c r="R347" s="8">
        <v>0</v>
      </c>
      <c r="S347" s="8"/>
      <c r="T347" s="8"/>
      <c r="U347" s="28">
        <v>424.80778342988219</v>
      </c>
      <c r="V347" s="8">
        <v>0</v>
      </c>
      <c r="W347" s="8">
        <v>0</v>
      </c>
      <c r="X347" s="8">
        <v>0</v>
      </c>
      <c r="Y347" s="8">
        <v>0</v>
      </c>
      <c r="Z347" s="8">
        <v>588.85956971377971</v>
      </c>
      <c r="AA347" s="28">
        <v>588.85956971377971</v>
      </c>
      <c r="AB347" s="8">
        <v>0</v>
      </c>
      <c r="AC347" s="8">
        <v>0</v>
      </c>
      <c r="AD347" s="8">
        <v>0</v>
      </c>
      <c r="AE347" s="8"/>
      <c r="AF347" s="8"/>
      <c r="AG347" s="28"/>
      <c r="AH347" s="8">
        <v>116.16524103378299</v>
      </c>
      <c r="AI347" s="8">
        <v>0</v>
      </c>
      <c r="AJ347" s="8">
        <v>54.560886056554928</v>
      </c>
      <c r="AK347" s="8">
        <v>0</v>
      </c>
      <c r="AL347" s="8">
        <v>1086.7860648306225</v>
      </c>
      <c r="AM347" s="28">
        <v>1257.5121919209605</v>
      </c>
      <c r="AN347" s="8">
        <v>796.20804611991446</v>
      </c>
      <c r="AO347" s="8">
        <v>0</v>
      </c>
      <c r="AP347" s="8">
        <v>384.10463689003763</v>
      </c>
      <c r="AQ347" s="8"/>
      <c r="AR347" s="8"/>
      <c r="AS347" s="28">
        <v>2267.0987478405746</v>
      </c>
      <c r="AT347" s="8">
        <v>316.16707481872157</v>
      </c>
      <c r="AU347" s="8">
        <v>638.32371706787296</v>
      </c>
      <c r="AV347" s="8">
        <v>131.75734345820661</v>
      </c>
      <c r="AW347" s="8"/>
      <c r="AX347" s="8">
        <v>419.73241941937812</v>
      </c>
      <c r="AY347" s="8">
        <v>756.7122200542268</v>
      </c>
    </row>
    <row r="348" spans="2:51" x14ac:dyDescent="0.25">
      <c r="B348" s="19">
        <v>43262</v>
      </c>
      <c r="C348">
        <v>0</v>
      </c>
      <c r="D348">
        <v>0</v>
      </c>
      <c r="E348">
        <v>0</v>
      </c>
      <c r="F348">
        <v>0</v>
      </c>
      <c r="G348">
        <v>2</v>
      </c>
      <c r="I348" s="3">
        <f t="shared" si="5"/>
        <v>43262</v>
      </c>
      <c r="J348" s="8">
        <v>0</v>
      </c>
      <c r="K348" s="8">
        <v>0</v>
      </c>
      <c r="L348" s="8">
        <v>0</v>
      </c>
      <c r="M348" s="8">
        <v>0</v>
      </c>
      <c r="N348" s="8">
        <v>445.44937594823381</v>
      </c>
      <c r="O348" s="28">
        <v>445.44937594823381</v>
      </c>
      <c r="P348" s="8">
        <v>0</v>
      </c>
      <c r="Q348" s="8">
        <v>0</v>
      </c>
      <c r="R348" s="8">
        <v>0</v>
      </c>
      <c r="S348" s="8"/>
      <c r="T348" s="8"/>
      <c r="U348" s="28">
        <v>445.44937594823381</v>
      </c>
      <c r="V348" s="8">
        <v>0</v>
      </c>
      <c r="W348" s="8">
        <v>0</v>
      </c>
      <c r="X348" s="8">
        <v>0</v>
      </c>
      <c r="Y348" s="8">
        <v>0</v>
      </c>
      <c r="Z348" s="8">
        <v>617.47250893637329</v>
      </c>
      <c r="AA348" s="28">
        <v>617.47250893637329</v>
      </c>
      <c r="AB348" s="8">
        <v>0</v>
      </c>
      <c r="AC348" s="8">
        <v>0</v>
      </c>
      <c r="AD348" s="8">
        <v>0</v>
      </c>
      <c r="AE348" s="8"/>
      <c r="AF348" s="8"/>
      <c r="AG348" s="28"/>
      <c r="AH348" s="8">
        <v>109.87840202099279</v>
      </c>
      <c r="AI348" s="8">
        <v>0</v>
      </c>
      <c r="AJ348" s="8">
        <v>52.236797512565595</v>
      </c>
      <c r="AK348" s="8">
        <v>0</v>
      </c>
      <c r="AL348" s="8">
        <v>1087.922884165954</v>
      </c>
      <c r="AM348" s="28">
        <v>1250.0380836995123</v>
      </c>
      <c r="AN348" s="8">
        <v>768.77100643653159</v>
      </c>
      <c r="AO348" s="8">
        <v>0</v>
      </c>
      <c r="AP348" s="8">
        <v>370.07556908293924</v>
      </c>
      <c r="AQ348" s="8"/>
      <c r="AR348" s="8"/>
      <c r="AS348" s="28">
        <v>2226.7694596854249</v>
      </c>
      <c r="AT348" s="8">
        <v>315.07462015048196</v>
      </c>
      <c r="AU348" s="8">
        <v>628.1198904688523</v>
      </c>
      <c r="AV348" s="8">
        <v>130.04308088671897</v>
      </c>
      <c r="AW348" s="8"/>
      <c r="AX348" s="8">
        <v>419.07526756026147</v>
      </c>
      <c r="AY348" s="8">
        <v>746.52446135953858</v>
      </c>
    </row>
    <row r="349" spans="2:51" x14ac:dyDescent="0.25">
      <c r="B349" s="19">
        <v>43263</v>
      </c>
      <c r="C349">
        <v>0</v>
      </c>
      <c r="D349">
        <v>0</v>
      </c>
      <c r="E349">
        <v>0</v>
      </c>
      <c r="F349">
        <v>0</v>
      </c>
      <c r="G349">
        <v>2</v>
      </c>
      <c r="I349" s="3">
        <f t="shared" si="5"/>
        <v>43263</v>
      </c>
      <c r="J349" s="8">
        <v>0</v>
      </c>
      <c r="K349" s="8">
        <v>0</v>
      </c>
      <c r="L349" s="8">
        <v>0</v>
      </c>
      <c r="M349" s="8">
        <v>0</v>
      </c>
      <c r="N349" s="8">
        <v>73.330979779554596</v>
      </c>
      <c r="O349" s="28">
        <v>73.330979779554596</v>
      </c>
      <c r="P349" s="8">
        <v>0</v>
      </c>
      <c r="Q349" s="8">
        <v>0</v>
      </c>
      <c r="R349" s="8">
        <v>0</v>
      </c>
      <c r="S349" s="8"/>
      <c r="T349" s="8"/>
      <c r="U349" s="28">
        <v>73.330979779554596</v>
      </c>
      <c r="V349" s="8">
        <v>0</v>
      </c>
      <c r="W349" s="8">
        <v>0</v>
      </c>
      <c r="X349" s="8">
        <v>0</v>
      </c>
      <c r="Y349" s="8">
        <v>0</v>
      </c>
      <c r="Z349" s="8">
        <v>101.64985408466715</v>
      </c>
      <c r="AA349" s="28">
        <v>101.64985408466715</v>
      </c>
      <c r="AB349" s="8">
        <v>0</v>
      </c>
      <c r="AC349" s="8">
        <v>0</v>
      </c>
      <c r="AD349" s="8">
        <v>0</v>
      </c>
      <c r="AE349" s="8"/>
      <c r="AF349" s="8"/>
      <c r="AG349" s="28"/>
      <c r="AH349" s="8">
        <v>100.95767634374862</v>
      </c>
      <c r="AI349" s="8">
        <v>0</v>
      </c>
      <c r="AJ349" s="8">
        <v>50.524364080855584</v>
      </c>
      <c r="AK349" s="8">
        <v>0</v>
      </c>
      <c r="AL349" s="8">
        <v>1041.4173483222989</v>
      </c>
      <c r="AM349" s="28">
        <v>1192.8993887469032</v>
      </c>
      <c r="AN349" s="8">
        <v>696.99468352138126</v>
      </c>
      <c r="AO349" s="8">
        <v>0</v>
      </c>
      <c r="AP349" s="8">
        <v>361.19084446563255</v>
      </c>
      <c r="AQ349" s="8"/>
      <c r="AR349" s="8"/>
      <c r="AS349" s="28">
        <v>2099.6028763093127</v>
      </c>
      <c r="AT349" s="8">
        <v>299.53206501023755</v>
      </c>
      <c r="AU349" s="8">
        <v>589.27504075027036</v>
      </c>
      <c r="AV349" s="8">
        <v>126.76527590571345</v>
      </c>
      <c r="AW349" s="8"/>
      <c r="AX349" s="8">
        <v>398.73854968253983</v>
      </c>
      <c r="AY349" s="8">
        <v>701.81325743515083</v>
      </c>
    </row>
    <row r="350" spans="2:51" x14ac:dyDescent="0.25">
      <c r="B350" s="19">
        <v>43264</v>
      </c>
      <c r="C350">
        <v>0</v>
      </c>
      <c r="D350">
        <v>0</v>
      </c>
      <c r="E350">
        <v>0</v>
      </c>
      <c r="F350">
        <v>0</v>
      </c>
      <c r="G350">
        <v>0</v>
      </c>
      <c r="I350" s="3">
        <f t="shared" si="5"/>
        <v>43264</v>
      </c>
      <c r="J350" s="8">
        <v>0</v>
      </c>
      <c r="K350" s="8">
        <v>0</v>
      </c>
      <c r="L350" s="8">
        <v>0</v>
      </c>
      <c r="M350" s="8">
        <v>0</v>
      </c>
      <c r="N350" s="8">
        <v>108.97589392388157</v>
      </c>
      <c r="O350" s="28">
        <v>108.97589392388157</v>
      </c>
      <c r="P350" s="8">
        <v>0</v>
      </c>
      <c r="Q350" s="8">
        <v>0</v>
      </c>
      <c r="R350" s="8">
        <v>0</v>
      </c>
      <c r="S350" s="8"/>
      <c r="T350" s="8"/>
      <c r="U350" s="28">
        <v>108.97589392388157</v>
      </c>
      <c r="V350" s="8">
        <v>0</v>
      </c>
      <c r="W350" s="8">
        <v>0</v>
      </c>
      <c r="X350" s="8">
        <v>0</v>
      </c>
      <c r="Y350" s="8">
        <v>0</v>
      </c>
      <c r="Z350" s="8">
        <v>151.06008060180332</v>
      </c>
      <c r="AA350" s="28">
        <v>151.06008060180332</v>
      </c>
      <c r="AB350" s="8">
        <v>0</v>
      </c>
      <c r="AC350" s="8">
        <v>0</v>
      </c>
      <c r="AD350" s="8">
        <v>0</v>
      </c>
      <c r="AE350" s="8"/>
      <c r="AF350" s="8"/>
      <c r="AG350" s="28"/>
      <c r="AH350" s="8">
        <v>120.78889221932894</v>
      </c>
      <c r="AI350" s="8">
        <v>0</v>
      </c>
      <c r="AJ350" s="8">
        <v>57.377630456561356</v>
      </c>
      <c r="AK350" s="8">
        <v>0</v>
      </c>
      <c r="AL350" s="8">
        <v>1066.0921752025802</v>
      </c>
      <c r="AM350" s="28">
        <v>1244.2586978784705</v>
      </c>
      <c r="AN350" s="8">
        <v>769.34508036716579</v>
      </c>
      <c r="AO350" s="8">
        <v>0</v>
      </c>
      <c r="AP350" s="8">
        <v>373.75277261568687</v>
      </c>
      <c r="AQ350" s="8"/>
      <c r="AR350" s="8"/>
      <c r="AS350" s="28">
        <v>2209.1900281854328</v>
      </c>
      <c r="AT350" s="8">
        <v>314.06566054564195</v>
      </c>
      <c r="AU350" s="8">
        <v>622.47106994599619</v>
      </c>
      <c r="AV350" s="8">
        <v>133.77606271870729</v>
      </c>
      <c r="AW350" s="8"/>
      <c r="AX350" s="8">
        <v>415.98056787473024</v>
      </c>
      <c r="AY350" s="8">
        <v>738.57641022295377</v>
      </c>
    </row>
    <row r="351" spans="2:51" x14ac:dyDescent="0.25">
      <c r="B351" s="19">
        <v>43265</v>
      </c>
      <c r="C351">
        <v>0</v>
      </c>
      <c r="D351">
        <v>0</v>
      </c>
      <c r="E351">
        <v>0</v>
      </c>
      <c r="F351">
        <v>0</v>
      </c>
      <c r="G351">
        <v>0</v>
      </c>
      <c r="I351" s="3">
        <f t="shared" si="5"/>
        <v>43265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28">
        <v>0</v>
      </c>
      <c r="P351" s="8">
        <v>0</v>
      </c>
      <c r="Q351" s="8">
        <v>0</v>
      </c>
      <c r="R351" s="8">
        <v>0</v>
      </c>
      <c r="S351" s="8"/>
      <c r="T351" s="8"/>
      <c r="U351" s="2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28">
        <v>0</v>
      </c>
      <c r="AB351" s="8">
        <v>0</v>
      </c>
      <c r="AC351" s="8">
        <v>0</v>
      </c>
      <c r="AD351" s="8">
        <v>0</v>
      </c>
      <c r="AE351" s="8"/>
      <c r="AF351" s="8"/>
      <c r="AG351" s="28"/>
      <c r="AH351" s="8">
        <v>121.5241808645593</v>
      </c>
      <c r="AI351" s="8">
        <v>0</v>
      </c>
      <c r="AJ351" s="8">
        <v>61.637498432619253</v>
      </c>
      <c r="AK351" s="8">
        <v>0</v>
      </c>
      <c r="AL351" s="8">
        <v>1084.0579004257804</v>
      </c>
      <c r="AM351" s="28">
        <v>1267.219579722959</v>
      </c>
      <c r="AN351" s="8">
        <v>794.05634867655419</v>
      </c>
      <c r="AO351" s="8">
        <v>0</v>
      </c>
      <c r="AP351" s="8">
        <v>370.97401754533934</v>
      </c>
      <c r="AQ351" s="8"/>
      <c r="AR351" s="8"/>
      <c r="AS351" s="28">
        <v>2249.0882666476737</v>
      </c>
      <c r="AT351" s="8">
        <v>318.96144872859674</v>
      </c>
      <c r="AU351" s="8">
        <v>631.76649952401647</v>
      </c>
      <c r="AV351" s="8">
        <v>134.42195963510602</v>
      </c>
      <c r="AW351" s="8"/>
      <c r="AX351" s="8">
        <v>422.28825274687881</v>
      </c>
      <c r="AY351" s="8">
        <v>749.48617397767066</v>
      </c>
    </row>
    <row r="352" spans="2:51" x14ac:dyDescent="0.25">
      <c r="B352" s="19">
        <v>43266</v>
      </c>
      <c r="C352">
        <v>0</v>
      </c>
      <c r="D352">
        <v>0</v>
      </c>
      <c r="E352">
        <v>0</v>
      </c>
      <c r="F352">
        <v>0</v>
      </c>
      <c r="G352">
        <v>0</v>
      </c>
      <c r="I352" s="3">
        <f t="shared" si="5"/>
        <v>43266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28">
        <v>0</v>
      </c>
      <c r="P352" s="8">
        <v>0</v>
      </c>
      <c r="Q352" s="8">
        <v>0</v>
      </c>
      <c r="R352" s="8">
        <v>0</v>
      </c>
      <c r="S352" s="8"/>
      <c r="T352" s="8"/>
      <c r="U352" s="2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28">
        <v>0</v>
      </c>
      <c r="AB352" s="8">
        <v>0</v>
      </c>
      <c r="AC352" s="8">
        <v>0</v>
      </c>
      <c r="AD352" s="8">
        <v>0</v>
      </c>
      <c r="AE352" s="8"/>
      <c r="AF352" s="8"/>
      <c r="AG352" s="28"/>
      <c r="AH352" s="8">
        <v>120.19114330534512</v>
      </c>
      <c r="AI352" s="8">
        <v>0</v>
      </c>
      <c r="AJ352" s="8">
        <v>58.961831589129616</v>
      </c>
      <c r="AK352" s="8">
        <v>0</v>
      </c>
      <c r="AL352" s="8">
        <v>1022.6354994145992</v>
      </c>
      <c r="AM352" s="28">
        <v>1201.788474309074</v>
      </c>
      <c r="AN352" s="8">
        <v>755.01073476827889</v>
      </c>
      <c r="AO352" s="8">
        <v>0</v>
      </c>
      <c r="AP352" s="8">
        <v>351.04879948206798</v>
      </c>
      <c r="AQ352" s="8"/>
      <c r="AR352" s="8"/>
      <c r="AS352" s="28">
        <v>2128.6950336649461</v>
      </c>
      <c r="AT352" s="8">
        <v>303.30007373431903</v>
      </c>
      <c r="AU352" s="8">
        <v>598.96739187468768</v>
      </c>
      <c r="AV352" s="8">
        <v>133.84669162154941</v>
      </c>
      <c r="AW352" s="8"/>
      <c r="AX352" s="8">
        <v>400.98874233796556</v>
      </c>
      <c r="AY352" s="8">
        <v>710.26038493264582</v>
      </c>
    </row>
    <row r="353" spans="2:51" x14ac:dyDescent="0.25">
      <c r="B353" s="19">
        <v>43267</v>
      </c>
      <c r="C353">
        <v>0</v>
      </c>
      <c r="D353">
        <v>0</v>
      </c>
      <c r="E353">
        <v>0</v>
      </c>
      <c r="F353">
        <v>0</v>
      </c>
      <c r="G353">
        <v>0</v>
      </c>
      <c r="I353" s="3">
        <f t="shared" si="5"/>
        <v>43267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28">
        <v>0</v>
      </c>
      <c r="P353" s="8">
        <v>0</v>
      </c>
      <c r="Q353" s="8">
        <v>0</v>
      </c>
      <c r="R353" s="8">
        <v>0</v>
      </c>
      <c r="S353" s="8"/>
      <c r="T353" s="8"/>
      <c r="U353" s="2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28">
        <v>0</v>
      </c>
      <c r="AB353" s="8">
        <v>0</v>
      </c>
      <c r="AC353" s="8">
        <v>0</v>
      </c>
      <c r="AD353" s="8">
        <v>0</v>
      </c>
      <c r="AE353" s="8"/>
      <c r="AF353" s="8"/>
      <c r="AG353" s="28"/>
      <c r="AH353" s="8">
        <v>123.03411147755084</v>
      </c>
      <c r="AI353" s="8">
        <v>0</v>
      </c>
      <c r="AJ353" s="8">
        <v>64.69598005683811</v>
      </c>
      <c r="AK353" s="8">
        <v>0</v>
      </c>
      <c r="AL353" s="8">
        <v>1007.3308000779747</v>
      </c>
      <c r="AM353" s="28">
        <v>1195.0608916123635</v>
      </c>
      <c r="AN353" s="8">
        <v>727.49524597035577</v>
      </c>
      <c r="AO353" s="8">
        <v>0</v>
      </c>
      <c r="AP353" s="8">
        <v>353.32849221179293</v>
      </c>
      <c r="AQ353" s="8"/>
      <c r="AR353" s="8"/>
      <c r="AS353" s="28">
        <v>2088.1545382601234</v>
      </c>
      <c r="AT353" s="8">
        <v>301.04722907913015</v>
      </c>
      <c r="AU353" s="8">
        <v>584.69932362551697</v>
      </c>
      <c r="AV353" s="8">
        <v>135.30466470521651</v>
      </c>
      <c r="AW353" s="8"/>
      <c r="AX353" s="8">
        <v>397.02312941145942</v>
      </c>
      <c r="AY353" s="8">
        <v>693.72670070077822</v>
      </c>
    </row>
    <row r="354" spans="2:51" x14ac:dyDescent="0.25">
      <c r="B354" s="19">
        <v>43268</v>
      </c>
      <c r="C354">
        <v>0</v>
      </c>
      <c r="D354">
        <v>0</v>
      </c>
      <c r="E354">
        <v>0</v>
      </c>
      <c r="F354">
        <v>0</v>
      </c>
      <c r="G354">
        <v>0</v>
      </c>
      <c r="I354" s="3">
        <f t="shared" si="5"/>
        <v>43268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28">
        <v>0</v>
      </c>
      <c r="P354" s="8">
        <v>0</v>
      </c>
      <c r="Q354" s="8">
        <v>0</v>
      </c>
      <c r="R354" s="8">
        <v>0</v>
      </c>
      <c r="S354" s="8"/>
      <c r="T354" s="8"/>
      <c r="U354" s="2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28">
        <v>0</v>
      </c>
      <c r="AB354" s="8">
        <v>0</v>
      </c>
      <c r="AC354" s="8">
        <v>0</v>
      </c>
      <c r="AD354" s="8">
        <v>0</v>
      </c>
      <c r="AE354" s="8"/>
      <c r="AF354" s="8"/>
      <c r="AG354" s="28"/>
      <c r="AH354" s="8">
        <v>115.85945076725744</v>
      </c>
      <c r="AI354" s="8">
        <v>0</v>
      </c>
      <c r="AJ354" s="8">
        <v>55.418585564419033</v>
      </c>
      <c r="AK354" s="8">
        <v>0</v>
      </c>
      <c r="AL354" s="8">
        <v>980.97366398012673</v>
      </c>
      <c r="AM354" s="28">
        <v>1152.2517003118032</v>
      </c>
      <c r="AN354" s="8">
        <v>688.5548753641333</v>
      </c>
      <c r="AO354" s="8">
        <v>0</v>
      </c>
      <c r="AP354" s="8">
        <v>339.26631207604811</v>
      </c>
      <c r="AQ354" s="8"/>
      <c r="AR354" s="8"/>
      <c r="AS354" s="28">
        <v>2008.7948514203081</v>
      </c>
      <c r="AT354" s="8">
        <v>290.10632732994623</v>
      </c>
      <c r="AU354" s="8">
        <v>562.71477431523533</v>
      </c>
      <c r="AV354" s="8">
        <v>131.34408521498179</v>
      </c>
      <c r="AW354" s="8"/>
      <c r="AX354" s="8">
        <v>383.59611355080239</v>
      </c>
      <c r="AY354" s="8">
        <v>668.7478939863347</v>
      </c>
    </row>
    <row r="355" spans="2:51" x14ac:dyDescent="0.25">
      <c r="B355" s="19">
        <v>43269</v>
      </c>
      <c r="C355">
        <v>0</v>
      </c>
      <c r="D355">
        <v>0</v>
      </c>
      <c r="E355">
        <v>0</v>
      </c>
      <c r="F355">
        <v>0</v>
      </c>
      <c r="G355">
        <v>0</v>
      </c>
      <c r="I355" s="3">
        <f t="shared" si="5"/>
        <v>43269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28">
        <v>0</v>
      </c>
      <c r="P355" s="8">
        <v>0</v>
      </c>
      <c r="Q355" s="8">
        <v>0</v>
      </c>
      <c r="R355" s="8">
        <v>0</v>
      </c>
      <c r="S355" s="8"/>
      <c r="T355" s="8"/>
      <c r="U355" s="2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28">
        <v>0</v>
      </c>
      <c r="AB355" s="8">
        <v>0</v>
      </c>
      <c r="AC355" s="8">
        <v>0</v>
      </c>
      <c r="AD355" s="8">
        <v>0</v>
      </c>
      <c r="AE355" s="8"/>
      <c r="AF355" s="8"/>
      <c r="AG355" s="28"/>
      <c r="AH355" s="8">
        <v>109.48173476993941</v>
      </c>
      <c r="AI355" s="8">
        <v>0</v>
      </c>
      <c r="AJ355" s="8">
        <v>53.605257595088098</v>
      </c>
      <c r="AK355" s="8">
        <v>0</v>
      </c>
      <c r="AL355" s="8">
        <v>983.10845449736132</v>
      </c>
      <c r="AM355" s="28">
        <v>1146.1954468623887</v>
      </c>
      <c r="AN355" s="8">
        <v>678.29243620968759</v>
      </c>
      <c r="AO355" s="8">
        <v>0</v>
      </c>
      <c r="AP355" s="8">
        <v>330.92287206712814</v>
      </c>
      <c r="AQ355" s="8"/>
      <c r="AR355" s="8"/>
      <c r="AS355" s="28">
        <v>1992.3237627741769</v>
      </c>
      <c r="AT355" s="8">
        <v>286.03958923605677</v>
      </c>
      <c r="AU355" s="8">
        <v>553.48903809034437</v>
      </c>
      <c r="AV355" s="8">
        <v>128.49914926176973</v>
      </c>
      <c r="AW355" s="8"/>
      <c r="AX355" s="8">
        <v>378.9666005961115</v>
      </c>
      <c r="AY355" s="8">
        <v>658.72200568602602</v>
      </c>
    </row>
    <row r="356" spans="2:51" x14ac:dyDescent="0.25">
      <c r="B356" s="19">
        <v>43270</v>
      </c>
      <c r="C356">
        <v>0</v>
      </c>
      <c r="D356">
        <v>0</v>
      </c>
      <c r="E356">
        <v>0</v>
      </c>
      <c r="F356">
        <v>0</v>
      </c>
      <c r="G356">
        <v>0</v>
      </c>
      <c r="I356" s="3">
        <f t="shared" si="5"/>
        <v>43270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28">
        <v>0</v>
      </c>
      <c r="P356" s="8">
        <v>0</v>
      </c>
      <c r="Q356" s="8">
        <v>0</v>
      </c>
      <c r="R356" s="8">
        <v>0</v>
      </c>
      <c r="S356" s="8"/>
      <c r="T356" s="8"/>
      <c r="U356" s="2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28">
        <v>0</v>
      </c>
      <c r="AB356" s="8">
        <v>0</v>
      </c>
      <c r="AC356" s="8">
        <v>0</v>
      </c>
      <c r="AD356" s="8">
        <v>0</v>
      </c>
      <c r="AE356" s="8"/>
      <c r="AF356" s="8"/>
      <c r="AG356" s="28"/>
      <c r="AH356" s="8">
        <v>125.89715687613203</v>
      </c>
      <c r="AI356" s="8">
        <v>0</v>
      </c>
      <c r="AJ356" s="8">
        <v>61.290192252653988</v>
      </c>
      <c r="AK356" s="8">
        <v>0</v>
      </c>
      <c r="AL356" s="8">
        <v>1023.7076705621745</v>
      </c>
      <c r="AM356" s="28">
        <v>1210.8950196909605</v>
      </c>
      <c r="AN356" s="8">
        <v>711.55005000631365</v>
      </c>
      <c r="AO356" s="8">
        <v>0</v>
      </c>
      <c r="AP356" s="8">
        <v>347.315542229561</v>
      </c>
      <c r="AQ356" s="8"/>
      <c r="AR356" s="8"/>
      <c r="AS356" s="28">
        <v>2082.5732627980492</v>
      </c>
      <c r="AT356" s="8">
        <v>302.92820423698379</v>
      </c>
      <c r="AU356" s="8">
        <v>578.07863084333587</v>
      </c>
      <c r="AV356" s="8">
        <v>134.36338250763404</v>
      </c>
      <c r="AW356" s="8"/>
      <c r="AX356" s="8">
        <v>399.81331760156127</v>
      </c>
      <c r="AY356" s="8">
        <v>687.62403991065969</v>
      </c>
    </row>
    <row r="357" spans="2:51" x14ac:dyDescent="0.25">
      <c r="B357" s="19">
        <v>43271</v>
      </c>
      <c r="C357">
        <v>1</v>
      </c>
      <c r="D357">
        <v>0</v>
      </c>
      <c r="E357">
        <v>1</v>
      </c>
      <c r="F357">
        <v>0</v>
      </c>
      <c r="G357">
        <v>1</v>
      </c>
      <c r="I357" s="3">
        <f t="shared" si="5"/>
        <v>43271</v>
      </c>
      <c r="J357" s="8">
        <v>26.36009402105967</v>
      </c>
      <c r="K357" s="8">
        <v>0</v>
      </c>
      <c r="L357" s="8">
        <v>25.573716797268293</v>
      </c>
      <c r="M357" s="8">
        <v>0</v>
      </c>
      <c r="N357" s="8">
        <v>139.73618849278449</v>
      </c>
      <c r="O357" s="28">
        <v>191.66999931111246</v>
      </c>
      <c r="P357" s="8">
        <v>210.11930312757332</v>
      </c>
      <c r="Q357" s="8">
        <v>0</v>
      </c>
      <c r="R357" s="8">
        <v>183.52073282891729</v>
      </c>
      <c r="S357" s="8"/>
      <c r="T357" s="8"/>
      <c r="U357" s="28">
        <v>533.37622444927501</v>
      </c>
      <c r="V357" s="8">
        <v>27.572981782764867</v>
      </c>
      <c r="W357" s="8">
        <v>0</v>
      </c>
      <c r="X357" s="8">
        <v>26.750421557878795</v>
      </c>
      <c r="Y357" s="8">
        <v>0</v>
      </c>
      <c r="Z357" s="8">
        <v>193.69935071560781</v>
      </c>
      <c r="AA357" s="28">
        <v>248.02275405625147</v>
      </c>
      <c r="AB357" s="8">
        <v>219.78736922240043</v>
      </c>
      <c r="AC357" s="8">
        <v>0</v>
      </c>
      <c r="AD357" s="8">
        <v>191.96493832718042</v>
      </c>
      <c r="AE357" s="8"/>
      <c r="AF357" s="8"/>
      <c r="AG357" s="28"/>
      <c r="AH357" s="8">
        <v>121.89624476158292</v>
      </c>
      <c r="AI357" s="8">
        <v>0</v>
      </c>
      <c r="AJ357" s="8">
        <v>59.611267655847683</v>
      </c>
      <c r="AK357" s="8">
        <v>0</v>
      </c>
      <c r="AL357" s="8">
        <v>1046.181810806059</v>
      </c>
      <c r="AM357" s="28">
        <v>1227.6893232234897</v>
      </c>
      <c r="AN357" s="8">
        <v>741.39680845618761</v>
      </c>
      <c r="AO357" s="8">
        <v>0</v>
      </c>
      <c r="AP357" s="8">
        <v>344.26384040471766</v>
      </c>
      <c r="AQ357" s="8"/>
      <c r="AR357" s="8"/>
      <c r="AS357" s="28">
        <v>2131.8424596669643</v>
      </c>
      <c r="AT357" s="8">
        <v>306.18222217280675</v>
      </c>
      <c r="AU357" s="8">
        <v>591.29829645496784</v>
      </c>
      <c r="AV357" s="8">
        <v>132.72730740075002</v>
      </c>
      <c r="AW357" s="8"/>
      <c r="AX357" s="8">
        <v>404.95332326526801</v>
      </c>
      <c r="AY357" s="8">
        <v>703.188235321148</v>
      </c>
    </row>
    <row r="358" spans="2:51" x14ac:dyDescent="0.25">
      <c r="B358" s="19">
        <v>43272</v>
      </c>
      <c r="C358">
        <v>1</v>
      </c>
      <c r="D358">
        <v>0</v>
      </c>
      <c r="E358">
        <v>1</v>
      </c>
      <c r="F358">
        <v>0</v>
      </c>
      <c r="G358">
        <v>1</v>
      </c>
      <c r="I358" s="3">
        <f t="shared" si="5"/>
        <v>43272</v>
      </c>
      <c r="J358" s="8">
        <v>37.396368009036216</v>
      </c>
      <c r="K358" s="8">
        <v>0</v>
      </c>
      <c r="L358" s="8">
        <v>36.571710269397762</v>
      </c>
      <c r="M358" s="8">
        <v>0</v>
      </c>
      <c r="N358" s="8">
        <v>206.17682740664068</v>
      </c>
      <c r="O358" s="28">
        <v>280.14490568507466</v>
      </c>
      <c r="P358" s="8">
        <v>311.09343258790409</v>
      </c>
      <c r="Q358" s="8">
        <v>0</v>
      </c>
      <c r="R358" s="8">
        <v>290.18791905387121</v>
      </c>
      <c r="S358" s="8"/>
      <c r="T358" s="8"/>
      <c r="U358" s="28">
        <v>807.4581790484159</v>
      </c>
      <c r="V358" s="8">
        <v>39.11705978859311</v>
      </c>
      <c r="W358" s="8">
        <v>0</v>
      </c>
      <c r="X358" s="8">
        <v>38.254457674431393</v>
      </c>
      <c r="Y358" s="8">
        <v>0</v>
      </c>
      <c r="Z358" s="8">
        <v>285.79795994172548</v>
      </c>
      <c r="AA358" s="28">
        <v>363.16947740474995</v>
      </c>
      <c r="AB358" s="8">
        <v>325.40754758428011</v>
      </c>
      <c r="AC358" s="8">
        <v>0</v>
      </c>
      <c r="AD358" s="8">
        <v>303.54012391831321</v>
      </c>
      <c r="AE358" s="8"/>
      <c r="AF358" s="8"/>
      <c r="AG358" s="28"/>
      <c r="AH358" s="8">
        <v>121.21744332726678</v>
      </c>
      <c r="AI358" s="8">
        <v>0</v>
      </c>
      <c r="AJ358" s="8">
        <v>60.751584907676438</v>
      </c>
      <c r="AK358" s="8">
        <v>0</v>
      </c>
      <c r="AL358" s="8">
        <v>1038.5913269396126</v>
      </c>
      <c r="AM358" s="28">
        <v>1220.5603551745558</v>
      </c>
      <c r="AN358" s="8">
        <v>751.98965363169134</v>
      </c>
      <c r="AO358" s="8">
        <v>0</v>
      </c>
      <c r="AP358" s="8">
        <v>348.40518238413421</v>
      </c>
      <c r="AQ358" s="8"/>
      <c r="AR358" s="8"/>
      <c r="AS358" s="28">
        <v>2138.986162955438</v>
      </c>
      <c r="AT358" s="8">
        <v>305.35244429823092</v>
      </c>
      <c r="AU358" s="8">
        <v>595.75949271779007</v>
      </c>
      <c r="AV358" s="8">
        <v>133.35473624267402</v>
      </c>
      <c r="AW358" s="8"/>
      <c r="AX358" s="8">
        <v>403.70033747398429</v>
      </c>
      <c r="AY358" s="8">
        <v>707.46967339751109</v>
      </c>
    </row>
    <row r="359" spans="2:51" x14ac:dyDescent="0.25">
      <c r="B359" s="19">
        <v>43273</v>
      </c>
      <c r="C359">
        <v>1</v>
      </c>
      <c r="D359">
        <v>0</v>
      </c>
      <c r="E359">
        <v>1</v>
      </c>
      <c r="F359">
        <v>0</v>
      </c>
      <c r="G359">
        <v>1</v>
      </c>
      <c r="I359" s="3">
        <f t="shared" si="5"/>
        <v>43273</v>
      </c>
      <c r="J359" s="8">
        <v>38.95822112871263</v>
      </c>
      <c r="K359" s="8">
        <v>0</v>
      </c>
      <c r="L359" s="8">
        <v>38.538463781238512</v>
      </c>
      <c r="M359" s="8">
        <v>0</v>
      </c>
      <c r="N359" s="8">
        <v>215.65731615361599</v>
      </c>
      <c r="O359" s="28">
        <v>293.15400106356714</v>
      </c>
      <c r="P359" s="8">
        <v>320.16756829192684</v>
      </c>
      <c r="Q359" s="8">
        <v>0</v>
      </c>
      <c r="R359" s="8">
        <v>295.41486602744561</v>
      </c>
      <c r="S359" s="8"/>
      <c r="T359" s="8"/>
      <c r="U359" s="28">
        <v>831.23975047298836</v>
      </c>
      <c r="V359" s="8">
        <v>40.750777315616581</v>
      </c>
      <c r="W359" s="8">
        <v>0</v>
      </c>
      <c r="X359" s="8">
        <v>40.311705979761747</v>
      </c>
      <c r="Y359" s="8">
        <v>0</v>
      </c>
      <c r="Z359" s="8">
        <v>298.93961304220761</v>
      </c>
      <c r="AA359" s="28">
        <v>380.00209633758595</v>
      </c>
      <c r="AB359" s="8">
        <v>334.89920486977638</v>
      </c>
      <c r="AC359" s="8">
        <v>0</v>
      </c>
      <c r="AD359" s="8">
        <v>309.0075745869907</v>
      </c>
      <c r="AE359" s="8"/>
      <c r="AF359" s="8"/>
      <c r="AG359" s="28"/>
      <c r="AH359" s="8">
        <v>141.49542706283546</v>
      </c>
      <c r="AI359" s="8">
        <v>0</v>
      </c>
      <c r="AJ359" s="8">
        <v>67.697420178312939</v>
      </c>
      <c r="AK359" s="8">
        <v>0</v>
      </c>
      <c r="AL359" s="8">
        <v>1117.2181305729207</v>
      </c>
      <c r="AM359" s="28">
        <v>1326.4109778140692</v>
      </c>
      <c r="AN359" s="8">
        <v>805.66166919396039</v>
      </c>
      <c r="AO359" s="8">
        <v>0</v>
      </c>
      <c r="AP359" s="8">
        <v>377.85588880219001</v>
      </c>
      <c r="AQ359" s="8"/>
      <c r="AR359" s="8"/>
      <c r="AS359" s="28">
        <v>2300.735688569071</v>
      </c>
      <c r="AT359" s="8">
        <v>328.61711444809873</v>
      </c>
      <c r="AU359" s="8">
        <v>632.89906448775173</v>
      </c>
      <c r="AV359" s="8">
        <v>137.92600079722939</v>
      </c>
      <c r="AW359" s="8"/>
      <c r="AX359" s="8">
        <v>433.29867412252196</v>
      </c>
      <c r="AY359" s="8">
        <v>751.58132738485847</v>
      </c>
    </row>
    <row r="360" spans="2:51" x14ac:dyDescent="0.25">
      <c r="B360" s="19">
        <v>43274</v>
      </c>
      <c r="C360">
        <v>1</v>
      </c>
      <c r="D360">
        <v>0</v>
      </c>
      <c r="E360">
        <v>1</v>
      </c>
      <c r="F360">
        <v>0</v>
      </c>
      <c r="G360">
        <v>1</v>
      </c>
      <c r="I360" s="3">
        <f t="shared" si="5"/>
        <v>43274</v>
      </c>
      <c r="J360" s="8">
        <v>34.847619212554157</v>
      </c>
      <c r="K360" s="8">
        <v>0</v>
      </c>
      <c r="L360" s="8">
        <v>35.835104113379906</v>
      </c>
      <c r="M360" s="8">
        <v>0</v>
      </c>
      <c r="N360" s="8">
        <v>208.1867391075842</v>
      </c>
      <c r="O360" s="28">
        <v>278.86946243351827</v>
      </c>
      <c r="P360" s="8">
        <v>304.76231923636288</v>
      </c>
      <c r="Q360" s="8">
        <v>0</v>
      </c>
      <c r="R360" s="8">
        <v>275.13977676727967</v>
      </c>
      <c r="S360" s="8"/>
      <c r="T360" s="8"/>
      <c r="U360" s="28">
        <v>788.08883511122679</v>
      </c>
      <c r="V360" s="8">
        <v>36.4510372744815</v>
      </c>
      <c r="W360" s="8">
        <v>0</v>
      </c>
      <c r="X360" s="8">
        <v>37.483958597124378</v>
      </c>
      <c r="Y360" s="8">
        <v>0</v>
      </c>
      <c r="Z360" s="8">
        <v>288.58405705563513</v>
      </c>
      <c r="AA360" s="28">
        <v>362.51905292724098</v>
      </c>
      <c r="AB360" s="8">
        <v>318.78512533619562</v>
      </c>
      <c r="AC360" s="8">
        <v>0</v>
      </c>
      <c r="AD360" s="8">
        <v>287.79958244675578</v>
      </c>
      <c r="AE360" s="8"/>
      <c r="AF360" s="8"/>
      <c r="AG360" s="28"/>
      <c r="AH360" s="8">
        <v>121.23020675517188</v>
      </c>
      <c r="AI360" s="8">
        <v>0</v>
      </c>
      <c r="AJ360" s="8">
        <v>62.74586294485232</v>
      </c>
      <c r="AK360" s="8">
        <v>0</v>
      </c>
      <c r="AL360" s="8">
        <v>1073.5383406330277</v>
      </c>
      <c r="AM360" s="28">
        <v>1257.514410333052</v>
      </c>
      <c r="AN360" s="8">
        <v>773.54266216527287</v>
      </c>
      <c r="AO360" s="8">
        <v>0</v>
      </c>
      <c r="AP360" s="8">
        <v>372.36969877124761</v>
      </c>
      <c r="AQ360" s="8"/>
      <c r="AR360" s="8"/>
      <c r="AS360" s="28">
        <v>2219.4507015695481</v>
      </c>
      <c r="AT360" s="8">
        <v>312.98564250667431</v>
      </c>
      <c r="AU360" s="8">
        <v>615.85407652074991</v>
      </c>
      <c r="AV360" s="8">
        <v>133.14173857313693</v>
      </c>
      <c r="AW360" s="8"/>
      <c r="AX360" s="8">
        <v>414.14979589908722</v>
      </c>
      <c r="AY360" s="8">
        <v>730.95389405491483</v>
      </c>
    </row>
    <row r="361" spans="2:51" x14ac:dyDescent="0.25">
      <c r="B361" s="19">
        <v>43275</v>
      </c>
      <c r="C361">
        <v>1</v>
      </c>
      <c r="D361">
        <v>0</v>
      </c>
      <c r="E361">
        <v>1</v>
      </c>
      <c r="F361">
        <v>0</v>
      </c>
      <c r="G361">
        <v>1</v>
      </c>
      <c r="I361" s="3">
        <f t="shared" si="5"/>
        <v>43275</v>
      </c>
      <c r="J361" s="8">
        <v>44.373008258203107</v>
      </c>
      <c r="K361" s="8">
        <v>0</v>
      </c>
      <c r="L361" s="8">
        <v>41.117267929379643</v>
      </c>
      <c r="M361" s="8">
        <v>0</v>
      </c>
      <c r="N361" s="8">
        <v>217.78544069981254</v>
      </c>
      <c r="O361" s="28">
        <v>303.27571688739528</v>
      </c>
      <c r="P361" s="8">
        <v>339.54311254979604</v>
      </c>
      <c r="Q361" s="8">
        <v>0</v>
      </c>
      <c r="R361" s="8">
        <v>307.94539388112509</v>
      </c>
      <c r="S361" s="8"/>
      <c r="T361" s="8"/>
      <c r="U361" s="28">
        <v>865.27394713073363</v>
      </c>
      <c r="V361" s="8">
        <v>46.414711092169505</v>
      </c>
      <c r="W361" s="8">
        <v>0</v>
      </c>
      <c r="X361" s="8">
        <v>43.00916676048606</v>
      </c>
      <c r="Y361" s="8">
        <v>0</v>
      </c>
      <c r="Z361" s="8">
        <v>301.88957430339866</v>
      </c>
      <c r="AA361" s="28">
        <v>391.31345215605421</v>
      </c>
      <c r="AB361" s="8">
        <v>355.16626190024664</v>
      </c>
      <c r="AC361" s="8">
        <v>0</v>
      </c>
      <c r="AD361" s="8">
        <v>322.11466047074748</v>
      </c>
      <c r="AE361" s="8"/>
      <c r="AF361" s="8"/>
      <c r="AG361" s="28"/>
      <c r="AH361" s="8">
        <v>39.993292865519045</v>
      </c>
      <c r="AI361" s="8">
        <v>0</v>
      </c>
      <c r="AJ361" s="8">
        <v>63.346433162561773</v>
      </c>
      <c r="AK361" s="8">
        <v>0</v>
      </c>
      <c r="AL361" s="8">
        <v>1048.2015019587793</v>
      </c>
      <c r="AM361" s="28">
        <v>1151.5412279868601</v>
      </c>
      <c r="AN361" s="8">
        <v>250.85609725154077</v>
      </c>
      <c r="AO361" s="8">
        <v>0</v>
      </c>
      <c r="AP361" s="8">
        <v>361.04346036799097</v>
      </c>
      <c r="AQ361" s="8"/>
      <c r="AR361" s="8"/>
      <c r="AS361" s="28">
        <v>1660.1010595783109</v>
      </c>
      <c r="AT361" s="8">
        <v>281.52601848854647</v>
      </c>
      <c r="AU361" s="8">
        <v>441.61838657927137</v>
      </c>
      <c r="AV361" s="8">
        <v>74.302600168609004</v>
      </c>
      <c r="AW361" s="8"/>
      <c r="AX361" s="8">
        <v>379.17949555151324</v>
      </c>
      <c r="AY361" s="8">
        <v>546.63807689794612</v>
      </c>
    </row>
    <row r="362" spans="2:51" x14ac:dyDescent="0.25">
      <c r="B362" s="19">
        <v>43276</v>
      </c>
      <c r="C362">
        <v>1</v>
      </c>
      <c r="D362">
        <v>0</v>
      </c>
      <c r="E362">
        <v>1</v>
      </c>
      <c r="F362">
        <v>0</v>
      </c>
      <c r="G362">
        <v>1</v>
      </c>
      <c r="I362" s="3">
        <f t="shared" si="5"/>
        <v>43276</v>
      </c>
      <c r="J362" s="8">
        <v>53.763668372481057</v>
      </c>
      <c r="K362" s="8">
        <v>0</v>
      </c>
      <c r="L362" s="8">
        <v>50.374258175873756</v>
      </c>
      <c r="M362" s="8">
        <v>0</v>
      </c>
      <c r="N362" s="8">
        <v>242.88144435278116</v>
      </c>
      <c r="O362" s="28">
        <v>347.01937090113597</v>
      </c>
      <c r="P362" s="8">
        <v>370.3466347052738</v>
      </c>
      <c r="Q362" s="8">
        <v>0</v>
      </c>
      <c r="R362" s="8">
        <v>338.17572171329658</v>
      </c>
      <c r="S362" s="8"/>
      <c r="T362" s="8"/>
      <c r="U362" s="28">
        <v>951.40380077135148</v>
      </c>
      <c r="V362" s="8">
        <v>56.237456794527731</v>
      </c>
      <c r="W362" s="8">
        <v>0</v>
      </c>
      <c r="X362" s="8">
        <v>52.692092141021334</v>
      </c>
      <c r="Y362" s="8">
        <v>0</v>
      </c>
      <c r="Z362" s="8">
        <v>336.67712408251367</v>
      </c>
      <c r="AA362" s="28">
        <v>445.60667301806274</v>
      </c>
      <c r="AB362" s="8">
        <v>387.38712403220347</v>
      </c>
      <c r="AC362" s="8">
        <v>0</v>
      </c>
      <c r="AD362" s="8">
        <v>353.73595430746678</v>
      </c>
      <c r="AE362" s="8"/>
      <c r="AF362" s="8"/>
      <c r="AG362" s="28"/>
      <c r="AH362" s="8">
        <v>0</v>
      </c>
      <c r="AI362" s="8">
        <v>0</v>
      </c>
      <c r="AJ362" s="8">
        <v>55.450853630411096</v>
      </c>
      <c r="AK362" s="8">
        <v>0</v>
      </c>
      <c r="AL362" s="8">
        <v>1005.7924578092465</v>
      </c>
      <c r="AM362" s="28">
        <v>1061.2433114396576</v>
      </c>
      <c r="AN362" s="8">
        <v>0</v>
      </c>
      <c r="AO362" s="8">
        <v>0</v>
      </c>
      <c r="AP362" s="8">
        <v>343.24663566444042</v>
      </c>
      <c r="AQ362" s="8"/>
      <c r="AR362" s="8"/>
      <c r="AS362" s="28">
        <v>1349.039093473687</v>
      </c>
      <c r="AT362" s="8">
        <v>255.0219936309941</v>
      </c>
      <c r="AU362" s="8">
        <v>345.14008608219916</v>
      </c>
      <c r="AV362" s="8">
        <v>42.662881992948599</v>
      </c>
      <c r="AW362" s="8"/>
      <c r="AX362" s="8">
        <v>347.59963422894549</v>
      </c>
      <c r="AY362" s="8">
        <v>441.86426467637148</v>
      </c>
    </row>
    <row r="363" spans="2:51" x14ac:dyDescent="0.25">
      <c r="B363" s="19">
        <v>43277</v>
      </c>
      <c r="C363">
        <v>1</v>
      </c>
      <c r="D363">
        <v>0</v>
      </c>
      <c r="E363">
        <v>1</v>
      </c>
      <c r="F363">
        <v>0</v>
      </c>
      <c r="G363">
        <v>1</v>
      </c>
      <c r="I363" s="3">
        <f t="shared" si="5"/>
        <v>43277</v>
      </c>
      <c r="J363" s="8">
        <v>42.112265721541455</v>
      </c>
      <c r="K363" s="8">
        <v>0</v>
      </c>
      <c r="L363" s="8">
        <v>40.108977871651874</v>
      </c>
      <c r="M363" s="8">
        <v>0</v>
      </c>
      <c r="N363" s="8">
        <v>233.44775802641524</v>
      </c>
      <c r="O363" s="28">
        <v>315.66900161960859</v>
      </c>
      <c r="P363" s="8">
        <v>353.71639565075208</v>
      </c>
      <c r="Q363" s="8">
        <v>0</v>
      </c>
      <c r="R363" s="8">
        <v>322.76934882413093</v>
      </c>
      <c r="S363" s="8"/>
      <c r="T363" s="8"/>
      <c r="U363" s="28">
        <v>909.93350250129822</v>
      </c>
      <c r="V363" s="8">
        <v>44.049946659649187</v>
      </c>
      <c r="W363" s="8">
        <v>0</v>
      </c>
      <c r="X363" s="8">
        <v>41.954482988445662</v>
      </c>
      <c r="Y363" s="8">
        <v>0</v>
      </c>
      <c r="Z363" s="8">
        <v>323.60034750816095</v>
      </c>
      <c r="AA363" s="28">
        <v>409.60477715625581</v>
      </c>
      <c r="AB363" s="8">
        <v>369.99168992916094</v>
      </c>
      <c r="AC363" s="8">
        <v>0</v>
      </c>
      <c r="AD363" s="8">
        <v>337.62069923014923</v>
      </c>
      <c r="AE363" s="8"/>
      <c r="AF363" s="8"/>
      <c r="AG363" s="28"/>
      <c r="AH363" s="8">
        <v>0</v>
      </c>
      <c r="AI363" s="8">
        <v>0</v>
      </c>
      <c r="AJ363" s="8">
        <v>59.188529313284782</v>
      </c>
      <c r="AK363" s="8">
        <v>0</v>
      </c>
      <c r="AL363" s="8">
        <v>1044.4866228809988</v>
      </c>
      <c r="AM363" s="28">
        <v>1103.6751521942836</v>
      </c>
      <c r="AN363" s="8">
        <v>0</v>
      </c>
      <c r="AO363" s="8">
        <v>0</v>
      </c>
      <c r="AP363" s="8">
        <v>351.37643806420823</v>
      </c>
      <c r="AQ363" s="8"/>
      <c r="AR363" s="8"/>
      <c r="AS363" s="28">
        <v>1395.8630609452071</v>
      </c>
      <c r="AT363" s="8">
        <v>265.84577228239397</v>
      </c>
      <c r="AU363" s="8">
        <v>357.51516161031702</v>
      </c>
      <c r="AV363" s="8">
        <v>43.705584264336075</v>
      </c>
      <c r="AW363" s="8"/>
      <c r="AX363" s="8">
        <v>362.193074695598</v>
      </c>
      <c r="AY363" s="8">
        <v>458.08038071038857</v>
      </c>
    </row>
    <row r="364" spans="2:51" x14ac:dyDescent="0.25">
      <c r="B364" s="19">
        <v>43278</v>
      </c>
      <c r="C364">
        <v>1</v>
      </c>
      <c r="D364">
        <v>0</v>
      </c>
      <c r="E364">
        <v>1</v>
      </c>
      <c r="F364">
        <v>0</v>
      </c>
      <c r="G364">
        <v>1</v>
      </c>
      <c r="I364" s="3">
        <f t="shared" si="5"/>
        <v>43278</v>
      </c>
      <c r="J364" s="8">
        <v>41.377450535367068</v>
      </c>
      <c r="K364" s="8">
        <v>0</v>
      </c>
      <c r="L364" s="8">
        <v>40.347325673363478</v>
      </c>
      <c r="M364" s="8">
        <v>0</v>
      </c>
      <c r="N364" s="8">
        <v>234.06673244265957</v>
      </c>
      <c r="O364" s="28">
        <v>315.79150865139013</v>
      </c>
      <c r="P364" s="8">
        <v>352.00750645011618</v>
      </c>
      <c r="Q364" s="8">
        <v>0</v>
      </c>
      <c r="R364" s="8">
        <v>314.75537325765259</v>
      </c>
      <c r="S364" s="8"/>
      <c r="T364" s="8"/>
      <c r="U364" s="28">
        <v>900.82961215042837</v>
      </c>
      <c r="V364" s="8">
        <v>43.281320958773527</v>
      </c>
      <c r="W364" s="8">
        <v>0</v>
      </c>
      <c r="X364" s="8">
        <v>42.203797713548916</v>
      </c>
      <c r="Y364" s="8">
        <v>0</v>
      </c>
      <c r="Z364" s="8">
        <v>324.45835675994664</v>
      </c>
      <c r="AA364" s="28">
        <v>409.94347543226911</v>
      </c>
      <c r="AB364" s="8">
        <v>368.20417085733044</v>
      </c>
      <c r="AC364" s="8">
        <v>0</v>
      </c>
      <c r="AD364" s="8">
        <v>329.23798245662431</v>
      </c>
      <c r="AE364" s="8"/>
      <c r="AF364" s="8"/>
      <c r="AG364" s="28"/>
      <c r="AH364" s="8">
        <v>0</v>
      </c>
      <c r="AI364" s="8">
        <v>0</v>
      </c>
      <c r="AJ364" s="8">
        <v>68.087082922744301</v>
      </c>
      <c r="AK364" s="8">
        <v>0</v>
      </c>
      <c r="AL364" s="8">
        <v>1097.5211862449523</v>
      </c>
      <c r="AM364" s="28">
        <v>1165.6082691676966</v>
      </c>
      <c r="AN364" s="8">
        <v>0</v>
      </c>
      <c r="AO364" s="8">
        <v>0</v>
      </c>
      <c r="AP364" s="8">
        <v>362.35685830712032</v>
      </c>
      <c r="AQ364" s="8"/>
      <c r="AR364" s="8"/>
      <c r="AS364" s="28">
        <v>1459.8780445520727</v>
      </c>
      <c r="AT364" s="8">
        <v>281.11607040048057</v>
      </c>
      <c r="AU364" s="8">
        <v>373.41329356189578</v>
      </c>
      <c r="AV364" s="8">
        <v>45.829290697399117</v>
      </c>
      <c r="AW364" s="8"/>
      <c r="AX364" s="8">
        <v>382.41276094853782</v>
      </c>
      <c r="AY364" s="8">
        <v>478.95678885664387</v>
      </c>
    </row>
    <row r="365" spans="2:51" x14ac:dyDescent="0.25">
      <c r="B365" s="19">
        <v>43279</v>
      </c>
      <c r="C365">
        <v>1</v>
      </c>
      <c r="D365">
        <v>0</v>
      </c>
      <c r="E365">
        <v>1</v>
      </c>
      <c r="F365">
        <v>0</v>
      </c>
      <c r="G365">
        <v>1</v>
      </c>
      <c r="I365" s="3">
        <f t="shared" si="5"/>
        <v>43279</v>
      </c>
      <c r="J365" s="8">
        <v>45.037455539758746</v>
      </c>
      <c r="K365" s="8">
        <v>0</v>
      </c>
      <c r="L365" s="8">
        <v>45.032794442435041</v>
      </c>
      <c r="M365" s="8">
        <v>0</v>
      </c>
      <c r="N365" s="8">
        <v>242.58886972553603</v>
      </c>
      <c r="O365" s="28">
        <v>332.65911970772981</v>
      </c>
      <c r="P365" s="8">
        <v>356.53816290544438</v>
      </c>
      <c r="Q365" s="8">
        <v>0</v>
      </c>
      <c r="R365" s="8">
        <v>314.74165494338678</v>
      </c>
      <c r="S365" s="8"/>
      <c r="T365" s="8"/>
      <c r="U365" s="28">
        <v>913.86868757436719</v>
      </c>
      <c r="V365" s="8">
        <v>47.109731101404073</v>
      </c>
      <c r="W365" s="8">
        <v>0</v>
      </c>
      <c r="X365" s="8">
        <v>47.104855536412138</v>
      </c>
      <c r="Y365" s="8">
        <v>0</v>
      </c>
      <c r="Z365" s="8">
        <v>336.27156331873084</v>
      </c>
      <c r="AA365" s="28">
        <v>430.48614995654702</v>
      </c>
      <c r="AB365" s="8">
        <v>372.94329310048028</v>
      </c>
      <c r="AC365" s="8">
        <v>0</v>
      </c>
      <c r="AD365" s="8">
        <v>329.22363293157952</v>
      </c>
      <c r="AE365" s="8"/>
      <c r="AF365" s="8"/>
      <c r="AG365" s="28"/>
      <c r="AH365" s="8">
        <v>86.320173108888866</v>
      </c>
      <c r="AI365" s="8">
        <v>0</v>
      </c>
      <c r="AJ365" s="8">
        <v>65.313943041710417</v>
      </c>
      <c r="AK365" s="8">
        <v>0</v>
      </c>
      <c r="AL365" s="8">
        <v>1046.1955527120192</v>
      </c>
      <c r="AM365" s="28">
        <v>1197.8296688626185</v>
      </c>
      <c r="AN365" s="8">
        <v>514.44480806922331</v>
      </c>
      <c r="AO365" s="8">
        <v>0</v>
      </c>
      <c r="AP365" s="8">
        <v>350.95423938311279</v>
      </c>
      <c r="AQ365" s="8"/>
      <c r="AR365" s="8"/>
      <c r="AS365" s="28">
        <v>1911.5946001643554</v>
      </c>
      <c r="AT365" s="8">
        <v>296.79219227361676</v>
      </c>
      <c r="AU365" s="8">
        <v>521.89163164408103</v>
      </c>
      <c r="AV365" s="8">
        <v>105.83999127124007</v>
      </c>
      <c r="AW365" s="8"/>
      <c r="AX365" s="8">
        <v>395.14005116440052</v>
      </c>
      <c r="AY365" s="8">
        <v>630.59682670221741</v>
      </c>
    </row>
    <row r="366" spans="2:51" x14ac:dyDescent="0.25">
      <c r="B366" s="19">
        <v>43280</v>
      </c>
      <c r="C366">
        <v>1</v>
      </c>
      <c r="D366">
        <v>0</v>
      </c>
      <c r="E366">
        <v>1</v>
      </c>
      <c r="F366">
        <v>0</v>
      </c>
      <c r="G366">
        <v>1</v>
      </c>
      <c r="I366" s="3">
        <f t="shared" si="5"/>
        <v>43280</v>
      </c>
      <c r="J366" s="8">
        <v>34.111655405453227</v>
      </c>
      <c r="K366" s="8">
        <v>0</v>
      </c>
      <c r="L366" s="8">
        <v>24.979983592590258</v>
      </c>
      <c r="M366" s="8">
        <v>0</v>
      </c>
      <c r="N366" s="8">
        <v>227.60403758045121</v>
      </c>
      <c r="O366" s="28">
        <v>286.69567657849467</v>
      </c>
      <c r="P366" s="8">
        <v>317.78700558654117</v>
      </c>
      <c r="Q366" s="8">
        <v>0</v>
      </c>
      <c r="R366" s="8">
        <v>188.99957620182963</v>
      </c>
      <c r="S366" s="8"/>
      <c r="T366" s="8"/>
      <c r="U366" s="28">
        <v>734.39061936882194</v>
      </c>
      <c r="V366" s="8">
        <v>35.681210102023165</v>
      </c>
      <c r="W366" s="8">
        <v>0</v>
      </c>
      <c r="X366" s="8">
        <v>26.129369340715581</v>
      </c>
      <c r="Y366" s="8">
        <v>0</v>
      </c>
      <c r="Z366" s="8">
        <v>315.49990575176372</v>
      </c>
      <c r="AA366" s="28">
        <v>377.31048519450246</v>
      </c>
      <c r="AB366" s="8">
        <v>332.40910707058453</v>
      </c>
      <c r="AC366" s="8">
        <v>0</v>
      </c>
      <c r="AD366" s="8">
        <v>197.69587572031864</v>
      </c>
      <c r="AE366" s="8"/>
      <c r="AF366" s="8"/>
      <c r="AG366" s="28"/>
      <c r="AH366" s="8">
        <v>104.07979281576172</v>
      </c>
      <c r="AI366" s="8">
        <v>0</v>
      </c>
      <c r="AJ366" s="8">
        <v>63.581776928846416</v>
      </c>
      <c r="AK366" s="8">
        <v>0</v>
      </c>
      <c r="AL366" s="8">
        <v>919.60234716506739</v>
      </c>
      <c r="AM366" s="28">
        <v>1087.2639169096756</v>
      </c>
      <c r="AN366" s="8">
        <v>682.32316827831949</v>
      </c>
      <c r="AO366" s="8">
        <v>0</v>
      </c>
      <c r="AP366" s="8">
        <v>342.52407401914888</v>
      </c>
      <c r="AQ366" s="8"/>
      <c r="AR366" s="8"/>
      <c r="AS366" s="28">
        <v>1944.4495894625356</v>
      </c>
      <c r="AT366" s="8">
        <v>270.38598028880523</v>
      </c>
      <c r="AU366" s="8">
        <v>539.38833997308029</v>
      </c>
      <c r="AV366" s="8">
        <v>128.43301257379119</v>
      </c>
      <c r="AW366" s="8"/>
      <c r="AX366" s="8">
        <v>356.90525336477009</v>
      </c>
      <c r="AY366" s="8">
        <v>638.28502223697194</v>
      </c>
    </row>
    <row r="367" spans="2:51" x14ac:dyDescent="0.25">
      <c r="B367" s="19">
        <v>43281</v>
      </c>
      <c r="C367">
        <v>0</v>
      </c>
      <c r="D367">
        <v>0</v>
      </c>
      <c r="E367">
        <v>1</v>
      </c>
      <c r="F367">
        <v>0</v>
      </c>
      <c r="G367">
        <v>2</v>
      </c>
      <c r="I367" s="3">
        <f t="shared" si="5"/>
        <v>43281</v>
      </c>
      <c r="J367" s="8">
        <v>2.2706110992729811</v>
      </c>
      <c r="K367" s="8">
        <v>0</v>
      </c>
      <c r="L367" s="8">
        <v>9.5690058650893661</v>
      </c>
      <c r="M367" s="8">
        <v>0</v>
      </c>
      <c r="N367" s="8">
        <v>301.60158773502758</v>
      </c>
      <c r="O367" s="28">
        <v>313.44120469938991</v>
      </c>
      <c r="P367" s="8">
        <v>76.751898098833209</v>
      </c>
      <c r="Q367" s="8">
        <v>0</v>
      </c>
      <c r="R367" s="8">
        <v>106.56845763345797</v>
      </c>
      <c r="S367" s="8"/>
      <c r="T367" s="8"/>
      <c r="U367" s="28">
        <v>484.92194346731878</v>
      </c>
      <c r="V367" s="8">
        <v>2.3750870700984255</v>
      </c>
      <c r="W367" s="8">
        <v>0</v>
      </c>
      <c r="X367" s="8">
        <v>10.009297545998386</v>
      </c>
      <c r="Y367" s="8">
        <v>0</v>
      </c>
      <c r="Z367" s="8">
        <v>418.0737456001807</v>
      </c>
      <c r="AA367" s="28">
        <v>430.45813021627754</v>
      </c>
      <c r="AB367" s="8">
        <v>80.283427152460519</v>
      </c>
      <c r="AC367" s="8">
        <v>0</v>
      </c>
      <c r="AD367" s="8">
        <v>111.47191427303432</v>
      </c>
      <c r="AE367" s="8"/>
      <c r="AF367" s="8"/>
      <c r="AG367" s="28"/>
      <c r="AH367" s="8">
        <v>646.78596733710572</v>
      </c>
      <c r="AI367" s="8">
        <v>63.353738576918069</v>
      </c>
      <c r="AJ367" s="8">
        <v>69.242960393398775</v>
      </c>
      <c r="AK367" s="8">
        <v>2913.9803354716978</v>
      </c>
      <c r="AL367" s="8">
        <v>5355.594957350545</v>
      </c>
      <c r="AM367" s="28">
        <v>9048.9579591296642</v>
      </c>
      <c r="AN367" s="8">
        <v>3330.573163945106</v>
      </c>
      <c r="AO367" s="8">
        <v>237.77204008461385</v>
      </c>
      <c r="AP367" s="8">
        <v>370.00933892228994</v>
      </c>
      <c r="AQ367" s="8"/>
      <c r="AR367" s="8"/>
      <c r="AS367" s="28">
        <v>12207.929835774252</v>
      </c>
      <c r="AT367" s="8">
        <v>2212.9645011365446</v>
      </c>
      <c r="AU367" s="8">
        <v>3208.8443736579402</v>
      </c>
      <c r="AV367" s="8">
        <v>455.40107119091806</v>
      </c>
      <c r="AW367" s="8"/>
      <c r="AX367" s="8">
        <v>2983.9843766025974</v>
      </c>
      <c r="AY367" s="8">
        <v>4025.6869426449166</v>
      </c>
    </row>
    <row r="368" spans="2:51" x14ac:dyDescent="0.25">
      <c r="B368" s="19"/>
      <c r="C368" s="20"/>
      <c r="D368" s="20"/>
      <c r="E368" s="20"/>
      <c r="F368" s="20"/>
      <c r="G368" s="20"/>
      <c r="I368" s="3"/>
      <c r="J368" s="8"/>
      <c r="K368" s="8"/>
      <c r="L368" s="8"/>
      <c r="M368" s="8"/>
      <c r="N368" s="8"/>
      <c r="O368" s="28"/>
      <c r="P368" s="8"/>
      <c r="Q368" s="8"/>
      <c r="R368" s="8"/>
      <c r="S368" s="8"/>
      <c r="T368" s="8"/>
      <c r="U368" s="28"/>
      <c r="V368" s="8"/>
      <c r="W368" s="8"/>
      <c r="X368" s="8"/>
      <c r="Y368" s="8"/>
      <c r="Z368" s="8"/>
      <c r="AA368" s="28"/>
      <c r="AB368" s="8"/>
      <c r="AC368" s="8"/>
      <c r="AD368" s="8"/>
      <c r="AE368" s="8"/>
      <c r="AF368" s="8"/>
      <c r="AG368" s="28"/>
      <c r="AH368" s="8"/>
      <c r="AI368" s="8"/>
      <c r="AJ368" s="8"/>
      <c r="AK368" s="8"/>
      <c r="AL368" s="8"/>
      <c r="AM368" s="28"/>
      <c r="AN368" s="8"/>
      <c r="AO368" s="8"/>
      <c r="AP368" s="8"/>
      <c r="AQ368" s="8"/>
      <c r="AR368" s="8"/>
      <c r="AS368" s="28"/>
      <c r="AT368" s="8"/>
      <c r="AU368" s="8"/>
      <c r="AV368" s="8"/>
      <c r="AW368" s="8"/>
      <c r="AX368" s="8"/>
      <c r="AY368" s="8"/>
    </row>
    <row r="369" spans="2:9" x14ac:dyDescent="0.25">
      <c r="B369" s="6"/>
      <c r="C369" s="7"/>
      <c r="D369" s="7"/>
      <c r="E369" s="7"/>
      <c r="F369" s="7"/>
      <c r="G369" s="7"/>
      <c r="I369" s="3"/>
    </row>
    <row r="370" spans="2:9" x14ac:dyDescent="0.25">
      <c r="B370" s="6"/>
      <c r="C370" s="7"/>
      <c r="D370" s="7"/>
      <c r="E370" s="7"/>
      <c r="F370" s="7"/>
      <c r="G370" s="7"/>
      <c r="I370" s="3"/>
    </row>
    <row r="371" spans="2:9" x14ac:dyDescent="0.25">
      <c r="B371" s="6"/>
      <c r="C371" s="7"/>
      <c r="D371" s="7"/>
      <c r="E371" s="7"/>
      <c r="F371" s="7"/>
      <c r="G371" s="7"/>
      <c r="I371" s="3"/>
    </row>
    <row r="372" spans="2:9" x14ac:dyDescent="0.25">
      <c r="B372" s="6"/>
      <c r="C372" s="7"/>
      <c r="D372" s="7"/>
      <c r="E372" s="7"/>
      <c r="F372" s="7"/>
      <c r="G372" s="7"/>
      <c r="I372" s="3"/>
    </row>
    <row r="373" spans="2:9" x14ac:dyDescent="0.25">
      <c r="B373" s="6"/>
      <c r="C373" s="7"/>
      <c r="D373" s="7"/>
      <c r="E373" s="7"/>
      <c r="F373" s="7"/>
      <c r="G373" s="7"/>
      <c r="I373" s="3"/>
    </row>
    <row r="374" spans="2:9" x14ac:dyDescent="0.25">
      <c r="B374" s="6"/>
      <c r="C374" s="7"/>
      <c r="D374" s="7"/>
      <c r="E374" s="7"/>
      <c r="F374" s="7"/>
      <c r="G374" s="7"/>
      <c r="I374" s="3"/>
    </row>
    <row r="375" spans="2:9" x14ac:dyDescent="0.25">
      <c r="B375" s="6"/>
      <c r="C375" s="7"/>
      <c r="D375" s="7"/>
      <c r="E375" s="7"/>
      <c r="F375" s="7"/>
      <c r="G375" s="7"/>
      <c r="I375" s="3"/>
    </row>
    <row r="376" spans="2:9" x14ac:dyDescent="0.25">
      <c r="B376" s="6"/>
      <c r="C376" s="7"/>
      <c r="D376" s="7"/>
      <c r="E376" s="7"/>
      <c r="F376" s="7"/>
      <c r="G376" s="7"/>
      <c r="I376" s="3"/>
    </row>
    <row r="377" spans="2:9" x14ac:dyDescent="0.25">
      <c r="B377" s="6"/>
      <c r="C377" s="7"/>
      <c r="D377" s="7"/>
      <c r="E377" s="7"/>
      <c r="F377" s="7"/>
      <c r="G377" s="7"/>
      <c r="I377" s="3"/>
    </row>
    <row r="378" spans="2:9" x14ac:dyDescent="0.25">
      <c r="B378" s="6"/>
      <c r="C378" s="7"/>
      <c r="D378" s="7"/>
      <c r="E378" s="7"/>
      <c r="F378" s="7"/>
      <c r="G378" s="7"/>
      <c r="I378" s="3"/>
    </row>
    <row r="379" spans="2:9" x14ac:dyDescent="0.25">
      <c r="B379" s="6"/>
      <c r="C379" s="7"/>
      <c r="D379" s="7"/>
      <c r="E379" s="7"/>
      <c r="F379" s="7"/>
      <c r="G379" s="7"/>
      <c r="I379" s="3"/>
    </row>
    <row r="380" spans="2:9" x14ac:dyDescent="0.25">
      <c r="B380" s="6"/>
      <c r="C380" s="7"/>
      <c r="D380" s="7"/>
      <c r="E380" s="7"/>
      <c r="F380" s="7"/>
      <c r="G380" s="7"/>
      <c r="I380" s="3"/>
    </row>
    <row r="381" spans="2:9" x14ac:dyDescent="0.25">
      <c r="B381" s="6"/>
      <c r="C381" s="7"/>
      <c r="D381" s="7"/>
      <c r="E381" s="7"/>
      <c r="F381" s="7"/>
      <c r="G381" s="7"/>
      <c r="I381" s="3"/>
    </row>
    <row r="382" spans="2:9" x14ac:dyDescent="0.25">
      <c r="B382" s="6"/>
      <c r="C382" s="7"/>
      <c r="D382" s="7"/>
      <c r="E382" s="7"/>
      <c r="F382" s="7"/>
      <c r="G382" s="7"/>
      <c r="I382" s="3"/>
    </row>
    <row r="383" spans="2:9" x14ac:dyDescent="0.25">
      <c r="B383" s="6"/>
      <c r="C383" s="7"/>
      <c r="D383" s="7"/>
      <c r="E383" s="7"/>
      <c r="F383" s="7"/>
      <c r="G383" s="7"/>
      <c r="I383" s="3"/>
    </row>
    <row r="384" spans="2:9" x14ac:dyDescent="0.25">
      <c r="B384" s="6"/>
      <c r="C384" s="7"/>
      <c r="D384" s="7"/>
      <c r="E384" s="7"/>
      <c r="F384" s="7"/>
      <c r="G384" s="7"/>
      <c r="I384" s="3"/>
    </row>
    <row r="385" spans="2:9" x14ac:dyDescent="0.25">
      <c r="B385" s="6"/>
      <c r="C385" s="7"/>
      <c r="D385" s="7"/>
      <c r="E385" s="7"/>
      <c r="F385" s="7"/>
      <c r="G385" s="7"/>
      <c r="I385" s="3"/>
    </row>
    <row r="386" spans="2:9" x14ac:dyDescent="0.25">
      <c r="B386" s="6"/>
      <c r="C386" s="7"/>
      <c r="D386" s="7"/>
      <c r="E386" s="7"/>
      <c r="F386" s="7"/>
      <c r="G386" s="7"/>
      <c r="I386" s="3"/>
    </row>
    <row r="387" spans="2:9" x14ac:dyDescent="0.25">
      <c r="B387" s="6"/>
      <c r="C387" s="7"/>
      <c r="D387" s="7"/>
      <c r="E387" s="7"/>
      <c r="F387" s="7"/>
      <c r="G387" s="7"/>
      <c r="I387" s="3"/>
    </row>
    <row r="388" spans="2:9" x14ac:dyDescent="0.25">
      <c r="B388" s="6"/>
      <c r="C388" s="7"/>
      <c r="D388" s="7"/>
      <c r="E388" s="7"/>
      <c r="F388" s="7"/>
      <c r="G388" s="7"/>
      <c r="I388" s="3"/>
    </row>
    <row r="389" spans="2:9" x14ac:dyDescent="0.25">
      <c r="B389" s="6"/>
      <c r="C389" s="7"/>
      <c r="D389" s="7"/>
      <c r="E389" s="7"/>
      <c r="F389" s="7"/>
      <c r="G389" s="7"/>
      <c r="I389" s="3"/>
    </row>
    <row r="390" spans="2:9" x14ac:dyDescent="0.25">
      <c r="B390" s="6"/>
      <c r="C390" s="7"/>
      <c r="D390" s="7"/>
      <c r="E390" s="7"/>
      <c r="F390" s="7"/>
      <c r="G390" s="7"/>
      <c r="I390" s="3"/>
    </row>
    <row r="391" spans="2:9" x14ac:dyDescent="0.25">
      <c r="B391" s="6"/>
      <c r="C391" s="7"/>
      <c r="D391" s="7"/>
      <c r="E391" s="7"/>
      <c r="F391" s="7"/>
      <c r="G391" s="7"/>
      <c r="I391" s="3"/>
    </row>
    <row r="392" spans="2:9" x14ac:dyDescent="0.25">
      <c r="B392" s="6"/>
      <c r="C392" s="7"/>
      <c r="D392" s="7"/>
      <c r="E392" s="7"/>
      <c r="F392" s="7"/>
      <c r="G392" s="7"/>
      <c r="I392" s="3"/>
    </row>
    <row r="393" spans="2:9" x14ac:dyDescent="0.25">
      <c r="B393" s="6"/>
      <c r="C393" s="7"/>
      <c r="D393" s="7"/>
      <c r="E393" s="7"/>
      <c r="F393" s="7"/>
      <c r="G393" s="7"/>
      <c r="I393" s="3"/>
    </row>
    <row r="394" spans="2:9" x14ac:dyDescent="0.25">
      <c r="B394" s="6"/>
      <c r="C394" s="7"/>
      <c r="D394" s="7"/>
      <c r="E394" s="7"/>
      <c r="F394" s="7"/>
      <c r="G394" s="7"/>
      <c r="I394" s="3"/>
    </row>
    <row r="395" spans="2:9" x14ac:dyDescent="0.25">
      <c r="B395" s="6"/>
      <c r="C395" s="7"/>
      <c r="D395" s="7"/>
      <c r="E395" s="7"/>
      <c r="F395" s="7"/>
      <c r="G395" s="7"/>
      <c r="I395" s="3"/>
    </row>
    <row r="396" spans="2:9" x14ac:dyDescent="0.25">
      <c r="B396" s="6"/>
      <c r="C396" s="7"/>
      <c r="D396" s="7"/>
      <c r="E396" s="7"/>
      <c r="F396" s="7"/>
      <c r="G396" s="7"/>
      <c r="I396" s="3"/>
    </row>
    <row r="397" spans="2:9" x14ac:dyDescent="0.25">
      <c r="B397" s="6"/>
      <c r="C397" s="7"/>
      <c r="D397" s="7"/>
      <c r="E397" s="7"/>
      <c r="F397" s="7"/>
      <c r="G397" s="7"/>
      <c r="I397" s="3"/>
    </row>
    <row r="398" spans="2:9" x14ac:dyDescent="0.25">
      <c r="B398" s="6"/>
      <c r="C398" s="7"/>
      <c r="D398" s="7"/>
      <c r="E398" s="7"/>
      <c r="F398" s="7"/>
      <c r="G398" s="7"/>
      <c r="I398" s="3"/>
    </row>
    <row r="399" spans="2:9" x14ac:dyDescent="0.25">
      <c r="B399" s="6"/>
      <c r="C399" s="7"/>
      <c r="D399" s="7"/>
      <c r="E399" s="7"/>
      <c r="F399" s="7"/>
      <c r="G399" s="7"/>
      <c r="I399" s="3"/>
    </row>
    <row r="400" spans="2:9" x14ac:dyDescent="0.25">
      <c r="B400" s="6"/>
      <c r="C400" s="7"/>
      <c r="D400" s="7"/>
      <c r="E400" s="7"/>
      <c r="F400" s="7"/>
      <c r="G400" s="7"/>
      <c r="I400" s="3"/>
    </row>
    <row r="401" spans="2:9" x14ac:dyDescent="0.25">
      <c r="B401" s="6"/>
      <c r="C401" s="7"/>
      <c r="D401" s="7"/>
      <c r="E401" s="7"/>
      <c r="F401" s="7"/>
      <c r="G401" s="7"/>
      <c r="I401" s="3"/>
    </row>
    <row r="402" spans="2:9" x14ac:dyDescent="0.25">
      <c r="B402" s="6"/>
      <c r="C402" s="7"/>
      <c r="D402" s="7"/>
      <c r="E402" s="7"/>
      <c r="F402" s="7"/>
      <c r="G402" s="7"/>
      <c r="I402" s="3"/>
    </row>
    <row r="403" spans="2:9" x14ac:dyDescent="0.25">
      <c r="B403" s="6"/>
      <c r="C403" s="7"/>
      <c r="D403" s="7"/>
      <c r="E403" s="7"/>
      <c r="F403" s="7"/>
      <c r="G403" s="7"/>
      <c r="I403" s="3"/>
    </row>
    <row r="404" spans="2:9" x14ac:dyDescent="0.25">
      <c r="B404" s="6"/>
      <c r="C404" s="7"/>
      <c r="D404" s="7"/>
      <c r="E404" s="7"/>
      <c r="F404" s="7"/>
      <c r="G404" s="7"/>
      <c r="I404" s="3"/>
    </row>
    <row r="405" spans="2:9" x14ac:dyDescent="0.25">
      <c r="B405" s="6"/>
      <c r="C405" s="7"/>
      <c r="D405" s="7"/>
      <c r="E405" s="7"/>
      <c r="F405" s="7"/>
      <c r="G405" s="7"/>
      <c r="I405" s="3"/>
    </row>
    <row r="406" spans="2:9" x14ac:dyDescent="0.25">
      <c r="B406" s="6"/>
      <c r="C406" s="7"/>
      <c r="D406" s="7"/>
      <c r="E406" s="7"/>
      <c r="F406" s="7"/>
      <c r="G406" s="7"/>
      <c r="I406" s="3"/>
    </row>
    <row r="407" spans="2:9" x14ac:dyDescent="0.25">
      <c r="B407" s="6"/>
      <c r="C407" s="7"/>
      <c r="D407" s="7"/>
      <c r="E407" s="7"/>
      <c r="F407" s="7"/>
      <c r="G407" s="7"/>
      <c r="I407" s="3"/>
    </row>
    <row r="408" spans="2:9" x14ac:dyDescent="0.25">
      <c r="B408" s="6"/>
      <c r="C408" s="7"/>
      <c r="D408" s="7"/>
      <c r="E408" s="7"/>
      <c r="F408" s="7"/>
      <c r="G408" s="7"/>
      <c r="I408" s="3"/>
    </row>
    <row r="409" spans="2:9" x14ac:dyDescent="0.25">
      <c r="B409" s="6"/>
      <c r="C409" s="7"/>
      <c r="D409" s="7"/>
      <c r="E409" s="7"/>
      <c r="F409" s="7"/>
      <c r="G409" s="7"/>
      <c r="I409" s="3"/>
    </row>
    <row r="410" spans="2:9" x14ac:dyDescent="0.25">
      <c r="B410" s="6"/>
      <c r="C410" s="7"/>
      <c r="D410" s="7"/>
      <c r="E410" s="7"/>
      <c r="F410" s="7"/>
      <c r="G410" s="7"/>
      <c r="I410" s="3"/>
    </row>
    <row r="411" spans="2:9" x14ac:dyDescent="0.25">
      <c r="B411" s="6"/>
      <c r="C411" s="7"/>
      <c r="D411" s="7"/>
      <c r="E411" s="7"/>
      <c r="F411" s="7"/>
      <c r="G411" s="7"/>
      <c r="I411" s="3"/>
    </row>
    <row r="412" spans="2:9" x14ac:dyDescent="0.25">
      <c r="B412" s="6"/>
      <c r="C412" s="7"/>
      <c r="D412" s="7"/>
      <c r="E412" s="7"/>
      <c r="F412" s="7"/>
      <c r="G412" s="7"/>
      <c r="I412" s="3"/>
    </row>
    <row r="413" spans="2:9" x14ac:dyDescent="0.25">
      <c r="B413" s="6"/>
      <c r="C413" s="7"/>
      <c r="D413" s="7"/>
      <c r="E413" s="7"/>
      <c r="F413" s="7"/>
      <c r="G413" s="7"/>
      <c r="I413" s="3"/>
    </row>
    <row r="414" spans="2:9" x14ac:dyDescent="0.25">
      <c r="B414" s="6"/>
      <c r="C414" s="7"/>
      <c r="D414" s="7"/>
      <c r="E414" s="7"/>
      <c r="F414" s="7"/>
      <c r="G414" s="7"/>
      <c r="I414" s="3"/>
    </row>
    <row r="415" spans="2:9" x14ac:dyDescent="0.25">
      <c r="B415" s="6"/>
      <c r="C415" s="7"/>
      <c r="D415" s="7"/>
      <c r="E415" s="7"/>
      <c r="F415" s="7"/>
      <c r="G415" s="7"/>
      <c r="I415" s="3"/>
    </row>
    <row r="416" spans="2:9" x14ac:dyDescent="0.25">
      <c r="B416" s="6"/>
      <c r="C416" s="7"/>
      <c r="D416" s="7"/>
      <c r="E416" s="7"/>
      <c r="F416" s="7"/>
      <c r="G416" s="7"/>
      <c r="I416" s="3"/>
    </row>
    <row r="417" spans="2:9" x14ac:dyDescent="0.25">
      <c r="B417" s="6"/>
      <c r="C417" s="7"/>
      <c r="D417" s="7"/>
      <c r="E417" s="7"/>
      <c r="F417" s="7"/>
      <c r="G417" s="7"/>
      <c r="I417" s="3"/>
    </row>
    <row r="418" spans="2:9" x14ac:dyDescent="0.25">
      <c r="B418" s="6"/>
      <c r="C418" s="7"/>
      <c r="D418" s="7"/>
      <c r="E418" s="7"/>
      <c r="F418" s="7"/>
      <c r="G418" s="7"/>
      <c r="I418" s="3"/>
    </row>
    <row r="419" spans="2:9" x14ac:dyDescent="0.25">
      <c r="B419" s="6"/>
      <c r="C419" s="7"/>
      <c r="D419" s="7"/>
      <c r="E419" s="7"/>
      <c r="F419" s="7"/>
      <c r="G419" s="7"/>
      <c r="I419" s="3"/>
    </row>
    <row r="420" spans="2:9" x14ac:dyDescent="0.25">
      <c r="B420" s="6"/>
      <c r="C420" s="7"/>
      <c r="D420" s="7"/>
      <c r="E420" s="7"/>
      <c r="F420" s="7"/>
      <c r="G420" s="7"/>
      <c r="I420" s="3"/>
    </row>
    <row r="421" spans="2:9" x14ac:dyDescent="0.25">
      <c r="B421" s="6"/>
      <c r="C421" s="7"/>
      <c r="D421" s="7"/>
      <c r="E421" s="7"/>
      <c r="F421" s="7"/>
      <c r="G421" s="7"/>
      <c r="I421" s="3"/>
    </row>
    <row r="422" spans="2:9" x14ac:dyDescent="0.25">
      <c r="B422" s="6"/>
      <c r="C422" s="7"/>
      <c r="D422" s="7"/>
      <c r="E422" s="7"/>
      <c r="F422" s="7"/>
      <c r="G422" s="7"/>
      <c r="I422" s="3"/>
    </row>
    <row r="423" spans="2:9" x14ac:dyDescent="0.25">
      <c r="B423" s="6"/>
      <c r="C423" s="7"/>
      <c r="D423" s="7"/>
      <c r="E423" s="7"/>
      <c r="F423" s="7"/>
      <c r="G423" s="7"/>
      <c r="I423" s="3"/>
    </row>
    <row r="424" spans="2:9" x14ac:dyDescent="0.25">
      <c r="B424" s="6"/>
      <c r="C424" s="7"/>
      <c r="D424" s="7"/>
      <c r="E424" s="7"/>
      <c r="F424" s="7"/>
      <c r="G424" s="7"/>
      <c r="I424" s="3"/>
    </row>
    <row r="425" spans="2:9" x14ac:dyDescent="0.25">
      <c r="B425" s="6"/>
      <c r="C425" s="7"/>
      <c r="D425" s="7"/>
      <c r="E425" s="7"/>
      <c r="F425" s="7"/>
      <c r="G425" s="7"/>
      <c r="I425" s="3"/>
    </row>
    <row r="426" spans="2:9" x14ac:dyDescent="0.25">
      <c r="B426" s="6"/>
      <c r="C426" s="7"/>
      <c r="D426" s="7"/>
      <c r="E426" s="7"/>
      <c r="F426" s="7"/>
      <c r="G426" s="7"/>
      <c r="I426" s="3"/>
    </row>
    <row r="427" spans="2:9" x14ac:dyDescent="0.25">
      <c r="B427" s="6"/>
      <c r="C427" s="7"/>
      <c r="D427" s="7"/>
      <c r="E427" s="7"/>
      <c r="F427" s="7"/>
      <c r="G427" s="7"/>
      <c r="I427" s="3"/>
    </row>
    <row r="428" spans="2:9" x14ac:dyDescent="0.25">
      <c r="B428" s="6"/>
      <c r="C428" s="7"/>
      <c r="D428" s="7"/>
      <c r="E428" s="7"/>
      <c r="F428" s="7"/>
      <c r="G428" s="7"/>
      <c r="I428" s="3"/>
    </row>
    <row r="429" spans="2:9" x14ac:dyDescent="0.25">
      <c r="B429" s="6"/>
      <c r="C429" s="7"/>
      <c r="D429" s="7"/>
      <c r="E429" s="7"/>
      <c r="F429" s="7"/>
      <c r="G429" s="7"/>
      <c r="I429" s="3"/>
    </row>
    <row r="430" spans="2:9" x14ac:dyDescent="0.25">
      <c r="B430" s="6"/>
      <c r="C430" s="7"/>
      <c r="D430" s="7"/>
      <c r="E430" s="7"/>
      <c r="F430" s="7"/>
      <c r="G430" s="7"/>
      <c r="I430" s="3"/>
    </row>
    <row r="431" spans="2:9" x14ac:dyDescent="0.25">
      <c r="B431" s="6"/>
      <c r="C431" s="7"/>
      <c r="D431" s="7"/>
      <c r="E431" s="7"/>
      <c r="F431" s="7"/>
      <c r="G431" s="7"/>
      <c r="I431" s="3"/>
    </row>
    <row r="432" spans="2:9" x14ac:dyDescent="0.25">
      <c r="B432" s="6"/>
      <c r="C432" s="7"/>
      <c r="D432" s="7"/>
      <c r="E432" s="7"/>
      <c r="F432" s="7"/>
      <c r="G432" s="7"/>
      <c r="I432" s="3"/>
    </row>
    <row r="433" spans="2:9" x14ac:dyDescent="0.25">
      <c r="B433" s="6"/>
      <c r="C433" s="7"/>
      <c r="D433" s="7"/>
      <c r="E433" s="7"/>
      <c r="F433" s="7"/>
      <c r="G433" s="7"/>
      <c r="I433" s="3"/>
    </row>
    <row r="434" spans="2:9" x14ac:dyDescent="0.25">
      <c r="B434" s="6"/>
      <c r="C434" s="7"/>
      <c r="D434" s="7"/>
      <c r="E434" s="7"/>
      <c r="F434" s="7"/>
      <c r="G434" s="7"/>
      <c r="I434" s="3"/>
    </row>
    <row r="435" spans="2:9" x14ac:dyDescent="0.25">
      <c r="B435" s="6"/>
      <c r="C435" s="7"/>
      <c r="D435" s="7"/>
      <c r="E435" s="7"/>
      <c r="F435" s="7"/>
      <c r="G435" s="7"/>
      <c r="I435" s="3"/>
    </row>
    <row r="436" spans="2:9" x14ac:dyDescent="0.25">
      <c r="B436" s="6"/>
      <c r="C436" s="7"/>
      <c r="D436" s="7"/>
      <c r="E436" s="7"/>
      <c r="F436" s="7"/>
      <c r="G436" s="7"/>
      <c r="I436" s="3"/>
    </row>
    <row r="437" spans="2:9" x14ac:dyDescent="0.25">
      <c r="B437" s="6"/>
      <c r="C437" s="7"/>
      <c r="D437" s="7"/>
      <c r="E437" s="7"/>
      <c r="F437" s="7"/>
      <c r="G437" s="7"/>
      <c r="I437" s="3"/>
    </row>
    <row r="438" spans="2:9" x14ac:dyDescent="0.25">
      <c r="B438" s="6"/>
      <c r="C438" s="7"/>
      <c r="D438" s="7"/>
      <c r="E438" s="7"/>
      <c r="F438" s="7"/>
      <c r="G438" s="7"/>
      <c r="I438" s="3"/>
    </row>
    <row r="439" spans="2:9" x14ac:dyDescent="0.25">
      <c r="B439" s="6"/>
      <c r="C439" s="7"/>
      <c r="D439" s="7"/>
      <c r="E439" s="7"/>
      <c r="F439" s="7"/>
      <c r="G439" s="7"/>
      <c r="I439" s="3"/>
    </row>
    <row r="440" spans="2:9" x14ac:dyDescent="0.25">
      <c r="B440" s="6"/>
      <c r="C440" s="7"/>
      <c r="D440" s="7"/>
      <c r="E440" s="7"/>
      <c r="F440" s="7"/>
      <c r="G440" s="7"/>
      <c r="I440" s="3"/>
    </row>
    <row r="441" spans="2:9" x14ac:dyDescent="0.25">
      <c r="B441" s="6"/>
      <c r="C441" s="7"/>
      <c r="D441" s="7"/>
      <c r="E441" s="7"/>
      <c r="F441" s="7"/>
      <c r="G441" s="7"/>
      <c r="I441" s="3"/>
    </row>
    <row r="442" spans="2:9" x14ac:dyDescent="0.25">
      <c r="B442" s="6"/>
      <c r="C442" s="7"/>
      <c r="D442" s="7"/>
      <c r="E442" s="7"/>
      <c r="F442" s="7"/>
      <c r="G442" s="7"/>
      <c r="I442" s="3"/>
    </row>
    <row r="443" spans="2:9" x14ac:dyDescent="0.25">
      <c r="B443" s="6"/>
      <c r="C443" s="7"/>
      <c r="D443" s="7"/>
      <c r="E443" s="7"/>
      <c r="F443" s="7"/>
      <c r="G443" s="7"/>
      <c r="I443" s="3"/>
    </row>
    <row r="444" spans="2:9" x14ac:dyDescent="0.25">
      <c r="B444" s="6"/>
      <c r="C444" s="7"/>
      <c r="D444" s="7"/>
      <c r="E444" s="7"/>
      <c r="F444" s="7"/>
      <c r="G444" s="7"/>
      <c r="I444" s="3"/>
    </row>
    <row r="445" spans="2:9" x14ac:dyDescent="0.25">
      <c r="B445" s="6"/>
      <c r="C445" s="7"/>
      <c r="D445" s="7"/>
      <c r="E445" s="7"/>
      <c r="F445" s="7"/>
      <c r="G445" s="7"/>
      <c r="I445" s="3"/>
    </row>
    <row r="446" spans="2:9" x14ac:dyDescent="0.25">
      <c r="B446" s="6"/>
      <c r="C446" s="7"/>
      <c r="D446" s="7"/>
      <c r="E446" s="7"/>
      <c r="F446" s="7"/>
      <c r="G446" s="7"/>
      <c r="I446" s="3"/>
    </row>
    <row r="447" spans="2:9" x14ac:dyDescent="0.25">
      <c r="B447" s="6"/>
      <c r="C447" s="7"/>
      <c r="D447" s="7"/>
      <c r="E447" s="7"/>
      <c r="F447" s="7"/>
      <c r="G447" s="7"/>
      <c r="I447" s="3"/>
    </row>
    <row r="448" spans="2:9" x14ac:dyDescent="0.25">
      <c r="B448" s="6"/>
      <c r="C448" s="7"/>
      <c r="D448" s="7"/>
      <c r="E448" s="7"/>
      <c r="F448" s="7"/>
      <c r="G448" s="7"/>
      <c r="I448" s="3"/>
    </row>
    <row r="449" spans="2:9" x14ac:dyDescent="0.25">
      <c r="B449" s="6"/>
      <c r="C449" s="7"/>
      <c r="D449" s="7"/>
      <c r="E449" s="7"/>
      <c r="F449" s="7"/>
      <c r="G449" s="7"/>
      <c r="I449" s="3"/>
    </row>
    <row r="450" spans="2:9" x14ac:dyDescent="0.25">
      <c r="B450" s="6"/>
      <c r="C450" s="7"/>
      <c r="D450" s="7"/>
      <c r="E450" s="7"/>
      <c r="F450" s="7"/>
      <c r="G450" s="7"/>
      <c r="I450" s="3"/>
    </row>
    <row r="451" spans="2:9" x14ac:dyDescent="0.25">
      <c r="B451" s="6"/>
      <c r="C451" s="7"/>
      <c r="D451" s="7"/>
      <c r="E451" s="7"/>
      <c r="F451" s="7"/>
      <c r="G451" s="7"/>
      <c r="I451" s="3"/>
    </row>
    <row r="452" spans="2:9" x14ac:dyDescent="0.25">
      <c r="B452" s="6"/>
      <c r="C452" s="7"/>
      <c r="D452" s="7"/>
      <c r="E452" s="7"/>
      <c r="F452" s="7"/>
      <c r="G452" s="7"/>
      <c r="I452" s="3"/>
    </row>
    <row r="453" spans="2:9" x14ac:dyDescent="0.25">
      <c r="B453" s="6"/>
      <c r="C453" s="7"/>
      <c r="D453" s="7"/>
      <c r="E453" s="7"/>
      <c r="F453" s="7"/>
      <c r="G453" s="7"/>
      <c r="I453" s="3"/>
    </row>
    <row r="454" spans="2:9" x14ac:dyDescent="0.25">
      <c r="B454" s="6"/>
      <c r="C454" s="7"/>
      <c r="D454" s="7"/>
      <c r="E454" s="7"/>
      <c r="F454" s="7"/>
      <c r="G454" s="7"/>
      <c r="I454" s="3"/>
    </row>
    <row r="455" spans="2:9" x14ac:dyDescent="0.25">
      <c r="B455" s="6"/>
      <c r="C455" s="7"/>
      <c r="D455" s="7"/>
      <c r="E455" s="7"/>
      <c r="F455" s="7"/>
      <c r="G455" s="7"/>
      <c r="I455" s="3"/>
    </row>
    <row r="456" spans="2:9" x14ac:dyDescent="0.25">
      <c r="B456" s="6"/>
      <c r="C456" s="7"/>
      <c r="D456" s="7"/>
      <c r="E456" s="7"/>
      <c r="F456" s="7"/>
      <c r="G456" s="7"/>
      <c r="I456" s="3"/>
    </row>
    <row r="457" spans="2:9" x14ac:dyDescent="0.25">
      <c r="B457" s="6"/>
      <c r="C457" s="7"/>
      <c r="D457" s="7"/>
      <c r="E457" s="7"/>
      <c r="F457" s="7"/>
      <c r="G457" s="7"/>
      <c r="I457" s="3"/>
    </row>
    <row r="458" spans="2:9" x14ac:dyDescent="0.25">
      <c r="B458" s="6"/>
      <c r="C458" s="7"/>
      <c r="D458" s="7"/>
      <c r="E458" s="7"/>
      <c r="F458" s="7"/>
      <c r="G458" s="7"/>
      <c r="I458" s="3"/>
    </row>
    <row r="459" spans="2:9" x14ac:dyDescent="0.25">
      <c r="B459" s="6"/>
      <c r="C459" s="7"/>
      <c r="D459" s="7"/>
      <c r="E459" s="7"/>
      <c r="F459" s="7"/>
      <c r="G459" s="7"/>
      <c r="I459" s="3"/>
    </row>
    <row r="460" spans="2:9" x14ac:dyDescent="0.25">
      <c r="B460" s="6"/>
      <c r="C460" s="7"/>
      <c r="D460" s="7"/>
      <c r="E460" s="7"/>
      <c r="F460" s="7"/>
      <c r="G460" s="7"/>
      <c r="I460" s="3"/>
    </row>
    <row r="461" spans="2:9" x14ac:dyDescent="0.25">
      <c r="B461" s="6"/>
      <c r="C461" s="7"/>
      <c r="D461" s="7"/>
      <c r="E461" s="7"/>
      <c r="F461" s="7"/>
      <c r="G461" s="7"/>
      <c r="I461" s="3"/>
    </row>
    <row r="462" spans="2:9" x14ac:dyDescent="0.25">
      <c r="B462" s="6"/>
      <c r="C462" s="7"/>
      <c r="D462" s="7"/>
      <c r="E462" s="7"/>
      <c r="F462" s="7"/>
      <c r="G462" s="7"/>
      <c r="I462" s="3"/>
    </row>
    <row r="463" spans="2:9" x14ac:dyDescent="0.25">
      <c r="B463" s="6"/>
      <c r="C463" s="7"/>
      <c r="D463" s="7"/>
      <c r="E463" s="7"/>
      <c r="F463" s="7"/>
      <c r="G463" s="7"/>
      <c r="I463" s="3"/>
    </row>
    <row r="464" spans="2:9" x14ac:dyDescent="0.25">
      <c r="B464" s="6"/>
      <c r="C464" s="7"/>
      <c r="D464" s="7"/>
      <c r="E464" s="7"/>
      <c r="F464" s="7"/>
      <c r="G464" s="7"/>
      <c r="I464" s="3"/>
    </row>
    <row r="465" spans="2:9" x14ac:dyDescent="0.25">
      <c r="B465" s="6"/>
      <c r="C465" s="7"/>
      <c r="D465" s="7"/>
      <c r="E465" s="7"/>
      <c r="F465" s="7"/>
      <c r="G465" s="7"/>
      <c r="I465" s="3"/>
    </row>
    <row r="466" spans="2:9" x14ac:dyDescent="0.25">
      <c r="B466" s="6"/>
      <c r="C466" s="7"/>
      <c r="D466" s="7"/>
      <c r="E466" s="7"/>
      <c r="F466" s="7"/>
      <c r="G466" s="7"/>
      <c r="I466" s="3"/>
    </row>
    <row r="467" spans="2:9" x14ac:dyDescent="0.25">
      <c r="B467" s="6"/>
      <c r="C467" s="7"/>
      <c r="D467" s="7"/>
      <c r="E467" s="7"/>
      <c r="F467" s="7"/>
      <c r="G467" s="7"/>
      <c r="I467" s="3"/>
    </row>
    <row r="468" spans="2:9" x14ac:dyDescent="0.25">
      <c r="B468" s="6"/>
      <c r="C468" s="7"/>
      <c r="D468" s="7"/>
      <c r="E468" s="7"/>
      <c r="F468" s="7"/>
      <c r="G468" s="7"/>
      <c r="I468" s="3"/>
    </row>
    <row r="469" spans="2:9" x14ac:dyDescent="0.25">
      <c r="B469" s="6"/>
      <c r="C469" s="7"/>
      <c r="D469" s="7"/>
      <c r="E469" s="7"/>
      <c r="F469" s="7"/>
      <c r="G469" s="7"/>
      <c r="I469" s="3"/>
    </row>
    <row r="470" spans="2:9" x14ac:dyDescent="0.25">
      <c r="B470" s="6"/>
      <c r="C470" s="7"/>
      <c r="D470" s="7"/>
      <c r="E470" s="7"/>
      <c r="F470" s="7"/>
      <c r="G470" s="7"/>
      <c r="I470" s="3"/>
    </row>
    <row r="471" spans="2:9" x14ac:dyDescent="0.25">
      <c r="B471" s="6"/>
      <c r="C471" s="7"/>
      <c r="D471" s="7"/>
      <c r="E471" s="7"/>
      <c r="F471" s="7"/>
      <c r="G471" s="7"/>
      <c r="I471" s="3"/>
    </row>
    <row r="472" spans="2:9" x14ac:dyDescent="0.25">
      <c r="B472" s="6"/>
      <c r="C472" s="7"/>
      <c r="D472" s="7"/>
      <c r="E472" s="7"/>
      <c r="F472" s="7"/>
      <c r="G472" s="7"/>
      <c r="I472" s="3"/>
    </row>
    <row r="473" spans="2:9" x14ac:dyDescent="0.25">
      <c r="B473" s="6"/>
      <c r="C473" s="7"/>
      <c r="D473" s="7"/>
      <c r="E473" s="7"/>
      <c r="F473" s="7"/>
      <c r="G473" s="7"/>
      <c r="I473" s="3"/>
    </row>
    <row r="474" spans="2:9" x14ac:dyDescent="0.25">
      <c r="B474" s="6"/>
      <c r="C474" s="7"/>
      <c r="D474" s="7"/>
      <c r="E474" s="7"/>
      <c r="F474" s="7"/>
      <c r="G474" s="7"/>
      <c r="I474" s="3"/>
    </row>
    <row r="475" spans="2:9" x14ac:dyDescent="0.25">
      <c r="B475" s="6"/>
      <c r="C475" s="7"/>
      <c r="D475" s="7"/>
      <c r="E475" s="7"/>
      <c r="F475" s="7"/>
      <c r="G475" s="7"/>
      <c r="I475" s="3"/>
    </row>
    <row r="476" spans="2:9" x14ac:dyDescent="0.25">
      <c r="B476" s="6"/>
      <c r="C476" s="7"/>
      <c r="D476" s="7"/>
      <c r="E476" s="7"/>
      <c r="F476" s="7"/>
      <c r="G476" s="7"/>
      <c r="I476" s="3"/>
    </row>
    <row r="477" spans="2:9" x14ac:dyDescent="0.25">
      <c r="B477" s="6"/>
      <c r="C477" s="7"/>
      <c r="D477" s="7"/>
      <c r="E477" s="7"/>
      <c r="F477" s="7"/>
      <c r="G477" s="7"/>
      <c r="I477" s="3"/>
    </row>
    <row r="478" spans="2:9" x14ac:dyDescent="0.25">
      <c r="B478" s="6"/>
      <c r="C478" s="7"/>
      <c r="D478" s="7"/>
      <c r="E478" s="7"/>
      <c r="F478" s="7"/>
      <c r="G478" s="7"/>
      <c r="I478" s="3"/>
    </row>
    <row r="479" spans="2:9" x14ac:dyDescent="0.25">
      <c r="B479" s="6"/>
      <c r="C479" s="7"/>
      <c r="D479" s="7"/>
      <c r="E479" s="7"/>
      <c r="F479" s="7"/>
      <c r="G479" s="7"/>
      <c r="I479" s="3"/>
    </row>
    <row r="480" spans="2:9" x14ac:dyDescent="0.25">
      <c r="B480" s="6"/>
      <c r="C480" s="7"/>
      <c r="D480" s="7"/>
      <c r="E480" s="7"/>
      <c r="F480" s="7"/>
      <c r="G480" s="7"/>
      <c r="I480" s="3"/>
    </row>
    <row r="481" spans="2:9" x14ac:dyDescent="0.25">
      <c r="B481" s="6"/>
      <c r="C481" s="7"/>
      <c r="D481" s="7"/>
      <c r="E481" s="7"/>
      <c r="F481" s="7"/>
      <c r="G481" s="7"/>
      <c r="I481" s="3"/>
    </row>
    <row r="482" spans="2:9" x14ac:dyDescent="0.25">
      <c r="B482" s="6"/>
      <c r="C482" s="7"/>
      <c r="D482" s="7"/>
      <c r="E482" s="7"/>
      <c r="F482" s="7"/>
      <c r="G482" s="7"/>
      <c r="I482" s="3"/>
    </row>
    <row r="483" spans="2:9" x14ac:dyDescent="0.25">
      <c r="B483" s="6"/>
      <c r="C483" s="7"/>
      <c r="D483" s="7"/>
      <c r="E483" s="7"/>
      <c r="F483" s="7"/>
      <c r="G483" s="7"/>
      <c r="I483" s="3"/>
    </row>
    <row r="484" spans="2:9" x14ac:dyDescent="0.25">
      <c r="B484" s="6"/>
      <c r="C484" s="7"/>
      <c r="D484" s="7"/>
      <c r="E484" s="7"/>
      <c r="F484" s="7"/>
      <c r="G484" s="7"/>
      <c r="I484" s="3"/>
    </row>
    <row r="485" spans="2:9" x14ac:dyDescent="0.25">
      <c r="B485" s="6"/>
      <c r="C485" s="7"/>
      <c r="D485" s="7"/>
      <c r="E485" s="7"/>
      <c r="F485" s="7"/>
      <c r="G485" s="7"/>
      <c r="I485" s="3"/>
    </row>
    <row r="486" spans="2:9" x14ac:dyDescent="0.25">
      <c r="B486" s="6"/>
      <c r="C486" s="7"/>
      <c r="D486" s="7"/>
      <c r="E486" s="7"/>
      <c r="F486" s="7"/>
      <c r="G486" s="7"/>
      <c r="I486" s="3"/>
    </row>
    <row r="487" spans="2:9" x14ac:dyDescent="0.25">
      <c r="B487" s="6"/>
      <c r="C487" s="7"/>
      <c r="D487" s="7"/>
      <c r="E487" s="7"/>
      <c r="F487" s="7"/>
      <c r="G487" s="7"/>
      <c r="I487" s="3"/>
    </row>
    <row r="488" spans="2:9" x14ac:dyDescent="0.25">
      <c r="B488" s="6"/>
      <c r="C488" s="7"/>
      <c r="D488" s="7"/>
      <c r="E488" s="7"/>
      <c r="F488" s="7"/>
      <c r="G488" s="7"/>
      <c r="I488" s="3"/>
    </row>
    <row r="489" spans="2:9" x14ac:dyDescent="0.25">
      <c r="B489" s="6"/>
      <c r="C489" s="7"/>
      <c r="D489" s="7"/>
      <c r="E489" s="7"/>
      <c r="F489" s="7"/>
      <c r="G489" s="7"/>
      <c r="I489" s="3"/>
    </row>
    <row r="490" spans="2:9" x14ac:dyDescent="0.25">
      <c r="B490" s="6"/>
      <c r="C490" s="7"/>
      <c r="D490" s="7"/>
      <c r="E490" s="7"/>
      <c r="F490" s="7"/>
      <c r="G490" s="7"/>
      <c r="I490" s="3"/>
    </row>
    <row r="491" spans="2:9" x14ac:dyDescent="0.25">
      <c r="B491" s="6"/>
      <c r="C491" s="7"/>
      <c r="D491" s="7"/>
      <c r="E491" s="7"/>
      <c r="F491" s="7"/>
      <c r="G491" s="7"/>
      <c r="I491" s="3"/>
    </row>
    <row r="492" spans="2:9" x14ac:dyDescent="0.25">
      <c r="B492" s="6"/>
      <c r="C492" s="7"/>
      <c r="D492" s="7"/>
      <c r="E492" s="7"/>
      <c r="F492" s="7"/>
      <c r="G492" s="7"/>
      <c r="I492" s="3"/>
    </row>
    <row r="493" spans="2:9" x14ac:dyDescent="0.25">
      <c r="B493" s="6"/>
      <c r="C493" s="7"/>
      <c r="D493" s="7"/>
      <c r="E493" s="7"/>
      <c r="F493" s="7"/>
      <c r="G493" s="7"/>
      <c r="I493" s="3"/>
    </row>
    <row r="494" spans="2:9" x14ac:dyDescent="0.25">
      <c r="B494" s="6"/>
      <c r="C494" s="7"/>
      <c r="D494" s="7"/>
      <c r="E494" s="7"/>
      <c r="F494" s="7"/>
      <c r="G494" s="7"/>
      <c r="I494" s="3"/>
    </row>
    <row r="495" spans="2:9" x14ac:dyDescent="0.25">
      <c r="B495" s="6"/>
      <c r="C495" s="7"/>
      <c r="D495" s="7"/>
      <c r="E495" s="7"/>
      <c r="F495" s="7"/>
      <c r="G495" s="7"/>
      <c r="I495" s="3"/>
    </row>
    <row r="496" spans="2:9" x14ac:dyDescent="0.25">
      <c r="B496" s="6"/>
      <c r="C496" s="7"/>
      <c r="D496" s="7"/>
      <c r="E496" s="7"/>
      <c r="F496" s="7"/>
      <c r="G496" s="7"/>
      <c r="I496" s="3"/>
    </row>
    <row r="497" spans="2:9" x14ac:dyDescent="0.25">
      <c r="B497" s="6"/>
      <c r="C497" s="7"/>
      <c r="D497" s="7"/>
      <c r="E497" s="7"/>
      <c r="F497" s="7"/>
      <c r="G497" s="7"/>
      <c r="I497" s="3"/>
    </row>
    <row r="498" spans="2:9" x14ac:dyDescent="0.25">
      <c r="B498" s="6"/>
      <c r="C498" s="7"/>
      <c r="D498" s="7"/>
      <c r="E498" s="7"/>
      <c r="F498" s="7"/>
      <c r="G498" s="7"/>
      <c r="I498" s="3"/>
    </row>
    <row r="499" spans="2:9" x14ac:dyDescent="0.25">
      <c r="B499" s="6"/>
      <c r="C499" s="7"/>
      <c r="D499" s="7"/>
      <c r="E499" s="7"/>
      <c r="F499" s="7"/>
      <c r="G499" s="7"/>
      <c r="I499" s="3"/>
    </row>
    <row r="500" spans="2:9" x14ac:dyDescent="0.25">
      <c r="B500" s="6"/>
      <c r="C500" s="7"/>
      <c r="D500" s="7"/>
      <c r="E500" s="7"/>
      <c r="F500" s="7"/>
      <c r="G500" s="7"/>
      <c r="I500" s="3"/>
    </row>
    <row r="501" spans="2:9" x14ac:dyDescent="0.25">
      <c r="B501" s="6"/>
      <c r="C501" s="7"/>
      <c r="D501" s="7"/>
      <c r="E501" s="7"/>
      <c r="F501" s="7"/>
      <c r="G501" s="7"/>
      <c r="I501" s="3"/>
    </row>
    <row r="502" spans="2:9" x14ac:dyDescent="0.25">
      <c r="B502" s="6"/>
      <c r="C502" s="7"/>
      <c r="D502" s="7"/>
      <c r="E502" s="7"/>
      <c r="F502" s="7"/>
      <c r="G502" s="7"/>
      <c r="I502" s="3"/>
    </row>
    <row r="503" spans="2:9" x14ac:dyDescent="0.25">
      <c r="B503" s="6"/>
      <c r="C503" s="7"/>
      <c r="D503" s="7"/>
      <c r="E503" s="7"/>
      <c r="F503" s="7"/>
      <c r="G503" s="7"/>
      <c r="I503" s="3"/>
    </row>
    <row r="504" spans="2:9" x14ac:dyDescent="0.25">
      <c r="B504" s="6"/>
      <c r="C504" s="7"/>
      <c r="D504" s="7"/>
      <c r="E504" s="7"/>
      <c r="F504" s="7"/>
      <c r="G504" s="7"/>
      <c r="I504" s="3"/>
    </row>
    <row r="505" spans="2:9" x14ac:dyDescent="0.25">
      <c r="B505" s="6"/>
      <c r="C505" s="7"/>
      <c r="D505" s="7"/>
      <c r="E505" s="7"/>
      <c r="F505" s="7"/>
      <c r="G505" s="7"/>
      <c r="I505" s="3"/>
    </row>
    <row r="506" spans="2:9" x14ac:dyDescent="0.25">
      <c r="B506" s="6"/>
      <c r="C506" s="7"/>
      <c r="D506" s="7"/>
      <c r="E506" s="7"/>
      <c r="F506" s="7"/>
      <c r="G506" s="7"/>
      <c r="I506" s="3"/>
    </row>
    <row r="507" spans="2:9" x14ac:dyDescent="0.25">
      <c r="B507" s="6"/>
      <c r="C507" s="7"/>
      <c r="D507" s="7"/>
      <c r="E507" s="7"/>
      <c r="F507" s="7"/>
      <c r="G507" s="7"/>
      <c r="I507" s="3"/>
    </row>
    <row r="508" spans="2:9" x14ac:dyDescent="0.25">
      <c r="B508" s="6"/>
      <c r="C508" s="7"/>
      <c r="D508" s="7"/>
      <c r="E508" s="7"/>
      <c r="F508" s="7"/>
      <c r="G508" s="7"/>
      <c r="I508" s="3"/>
    </row>
    <row r="509" spans="2:9" x14ac:dyDescent="0.25">
      <c r="B509" s="6"/>
      <c r="C509" s="7"/>
      <c r="D509" s="7"/>
      <c r="E509" s="7"/>
      <c r="F509" s="7"/>
      <c r="G509" s="7"/>
      <c r="I509" s="3"/>
    </row>
    <row r="510" spans="2:9" x14ac:dyDescent="0.25">
      <c r="B510" s="6"/>
      <c r="C510" s="7"/>
      <c r="D510" s="7"/>
      <c r="E510" s="7"/>
      <c r="F510" s="7"/>
      <c r="G510" s="7"/>
      <c r="I510" s="3"/>
    </row>
    <row r="511" spans="2:9" x14ac:dyDescent="0.25">
      <c r="B511" s="6"/>
      <c r="C511" s="7"/>
      <c r="D511" s="7"/>
      <c r="E511" s="7"/>
      <c r="F511" s="7"/>
      <c r="G511" s="7"/>
      <c r="I511" s="3"/>
    </row>
    <row r="512" spans="2:9" x14ac:dyDescent="0.25">
      <c r="B512" s="6"/>
      <c r="C512" s="7"/>
      <c r="D512" s="7"/>
      <c r="E512" s="7"/>
      <c r="F512" s="7"/>
      <c r="G512" s="7"/>
      <c r="I512" s="3"/>
    </row>
    <row r="513" spans="2:9" x14ac:dyDescent="0.25">
      <c r="B513" s="6"/>
      <c r="C513" s="7"/>
      <c r="D513" s="7"/>
      <c r="E513" s="7"/>
      <c r="F513" s="7"/>
      <c r="G513" s="7"/>
      <c r="I513" s="3"/>
    </row>
    <row r="514" spans="2:9" x14ac:dyDescent="0.25">
      <c r="B514" s="6"/>
      <c r="C514" s="7"/>
      <c r="D514" s="7"/>
      <c r="E514" s="7"/>
      <c r="F514" s="7"/>
      <c r="G514" s="7"/>
      <c r="I514" s="3"/>
    </row>
    <row r="515" spans="2:9" x14ac:dyDescent="0.25">
      <c r="B515" s="6"/>
      <c r="C515" s="7"/>
      <c r="D515" s="7"/>
      <c r="E515" s="7"/>
      <c r="F515" s="7"/>
      <c r="G515" s="7"/>
      <c r="I515" s="3"/>
    </row>
    <row r="516" spans="2:9" x14ac:dyDescent="0.25">
      <c r="B516" s="6"/>
      <c r="C516" s="7"/>
      <c r="D516" s="7"/>
      <c r="E516" s="7"/>
      <c r="F516" s="7"/>
      <c r="G516" s="7"/>
      <c r="I516" s="3"/>
    </row>
    <row r="517" spans="2:9" x14ac:dyDescent="0.25">
      <c r="B517" s="6"/>
      <c r="C517" s="7"/>
      <c r="D517" s="7"/>
      <c r="E517" s="7"/>
      <c r="F517" s="7"/>
      <c r="G517" s="7"/>
      <c r="I517" s="3"/>
    </row>
    <row r="518" spans="2:9" x14ac:dyDescent="0.25">
      <c r="B518" s="6"/>
      <c r="C518" s="7"/>
      <c r="D518" s="7"/>
      <c r="E518" s="7"/>
      <c r="F518" s="7"/>
      <c r="G518" s="7"/>
      <c r="I518" s="3"/>
    </row>
    <row r="519" spans="2:9" x14ac:dyDescent="0.25">
      <c r="B519" s="6"/>
      <c r="C519" s="7"/>
      <c r="D519" s="7"/>
      <c r="E519" s="7"/>
      <c r="F519" s="7"/>
      <c r="G519" s="7"/>
      <c r="I519" s="3"/>
    </row>
    <row r="520" spans="2:9" x14ac:dyDescent="0.25">
      <c r="B520" s="6"/>
      <c r="C520" s="7"/>
      <c r="D520" s="7"/>
      <c r="E520" s="7"/>
      <c r="F520" s="7"/>
      <c r="G520" s="7"/>
      <c r="I520" s="3"/>
    </row>
    <row r="521" spans="2:9" x14ac:dyDescent="0.25">
      <c r="B521" s="6"/>
      <c r="C521" s="7"/>
      <c r="D521" s="7"/>
      <c r="E521" s="7"/>
      <c r="F521" s="7"/>
      <c r="G521" s="7"/>
      <c r="I521" s="3"/>
    </row>
    <row r="522" spans="2:9" x14ac:dyDescent="0.25">
      <c r="B522" s="6"/>
      <c r="C522" s="7"/>
      <c r="D522" s="7"/>
      <c r="E522" s="7"/>
      <c r="F522" s="7"/>
      <c r="G522" s="7"/>
      <c r="I522" s="3"/>
    </row>
    <row r="523" spans="2:9" x14ac:dyDescent="0.25">
      <c r="B523" s="6"/>
      <c r="C523" s="7"/>
      <c r="D523" s="7"/>
      <c r="E523" s="7"/>
      <c r="F523" s="7"/>
      <c r="G523" s="7"/>
      <c r="I523" s="3"/>
    </row>
    <row r="524" spans="2:9" x14ac:dyDescent="0.25">
      <c r="B524" s="6"/>
      <c r="C524" s="7"/>
      <c r="D524" s="7"/>
      <c r="E524" s="7"/>
      <c r="F524" s="7"/>
      <c r="G524" s="7"/>
      <c r="I524" s="3"/>
    </row>
    <row r="525" spans="2:9" x14ac:dyDescent="0.25">
      <c r="B525" s="6"/>
      <c r="C525" s="7"/>
      <c r="D525" s="7"/>
      <c r="E525" s="7"/>
      <c r="F525" s="7"/>
      <c r="G525" s="7"/>
      <c r="I525" s="3"/>
    </row>
    <row r="526" spans="2:9" x14ac:dyDescent="0.25">
      <c r="B526" s="6"/>
      <c r="C526" s="7"/>
      <c r="D526" s="7"/>
      <c r="E526" s="7"/>
      <c r="F526" s="7"/>
      <c r="G526" s="7"/>
      <c r="I526" s="3"/>
    </row>
    <row r="527" spans="2:9" x14ac:dyDescent="0.25">
      <c r="B527" s="6"/>
      <c r="C527" s="7"/>
      <c r="D527" s="7"/>
      <c r="E527" s="7"/>
      <c r="F527" s="7"/>
      <c r="G527" s="7"/>
      <c r="I527" s="3"/>
    </row>
    <row r="528" spans="2:9" x14ac:dyDescent="0.25">
      <c r="B528" s="6"/>
      <c r="C528" s="7"/>
      <c r="D528" s="7"/>
      <c r="E528" s="7"/>
      <c r="F528" s="7"/>
      <c r="G528" s="7"/>
      <c r="I528" s="3"/>
    </row>
    <row r="529" spans="2:9" x14ac:dyDescent="0.25">
      <c r="B529" s="6"/>
      <c r="C529" s="7"/>
      <c r="D529" s="7"/>
      <c r="E529" s="7"/>
      <c r="F529" s="7"/>
      <c r="G529" s="7"/>
      <c r="I529" s="3"/>
    </row>
    <row r="530" spans="2:9" x14ac:dyDescent="0.25">
      <c r="B530" s="6"/>
      <c r="C530" s="7"/>
      <c r="D530" s="7"/>
      <c r="E530" s="7"/>
      <c r="F530" s="7"/>
      <c r="G530" s="7"/>
      <c r="I530" s="3"/>
    </row>
    <row r="531" spans="2:9" x14ac:dyDescent="0.25">
      <c r="B531" s="6"/>
      <c r="C531" s="7"/>
      <c r="D531" s="7"/>
      <c r="E531" s="7"/>
      <c r="F531" s="7"/>
      <c r="G531" s="7"/>
      <c r="I531" s="3"/>
    </row>
    <row r="532" spans="2:9" x14ac:dyDescent="0.25">
      <c r="B532" s="6"/>
      <c r="C532" s="7"/>
      <c r="D532" s="7"/>
      <c r="E532" s="7"/>
      <c r="F532" s="7"/>
      <c r="G532" s="7"/>
      <c r="I532" s="3"/>
    </row>
    <row r="533" spans="2:9" x14ac:dyDescent="0.25">
      <c r="B533" s="6"/>
      <c r="C533" s="7"/>
      <c r="D533" s="7"/>
      <c r="E533" s="7"/>
      <c r="F533" s="7"/>
      <c r="G533" s="7"/>
      <c r="I533" s="3"/>
    </row>
    <row r="534" spans="2:9" x14ac:dyDescent="0.25">
      <c r="B534" s="6"/>
      <c r="C534" s="7"/>
      <c r="D534" s="7"/>
      <c r="E534" s="7"/>
      <c r="F534" s="7"/>
      <c r="G534" s="7"/>
      <c r="I534" s="3"/>
    </row>
    <row r="535" spans="2:9" x14ac:dyDescent="0.25">
      <c r="B535" s="6"/>
      <c r="C535" s="7"/>
      <c r="D535" s="7"/>
      <c r="E535" s="7"/>
      <c r="F535" s="7"/>
      <c r="G535" s="7"/>
      <c r="I535" s="3"/>
    </row>
    <row r="536" spans="2:9" x14ac:dyDescent="0.25">
      <c r="B536" s="6"/>
      <c r="C536" s="7"/>
      <c r="D536" s="7"/>
      <c r="E536" s="7"/>
      <c r="F536" s="7"/>
      <c r="G536" s="7"/>
      <c r="I536" s="3"/>
    </row>
    <row r="537" spans="2:9" x14ac:dyDescent="0.25">
      <c r="B537" s="6"/>
      <c r="C537" s="7"/>
      <c r="D537" s="7"/>
      <c r="E537" s="7"/>
      <c r="F537" s="7"/>
      <c r="G537" s="7"/>
      <c r="I537" s="3"/>
    </row>
    <row r="538" spans="2:9" x14ac:dyDescent="0.25">
      <c r="B538" s="6"/>
      <c r="C538" s="7"/>
      <c r="D538" s="7"/>
      <c r="E538" s="7"/>
      <c r="F538" s="7"/>
      <c r="G538" s="7"/>
      <c r="I538" s="3"/>
    </row>
    <row r="539" spans="2:9" x14ac:dyDescent="0.25">
      <c r="B539" s="6"/>
      <c r="C539" s="7"/>
      <c r="D539" s="7"/>
      <c r="E539" s="7"/>
      <c r="F539" s="7"/>
      <c r="G539" s="7"/>
      <c r="I539" s="3"/>
    </row>
    <row r="540" spans="2:9" x14ac:dyDescent="0.25">
      <c r="B540" s="6"/>
      <c r="C540" s="7"/>
      <c r="D540" s="7"/>
      <c r="E540" s="7"/>
      <c r="F540" s="7"/>
      <c r="G540" s="7"/>
      <c r="I540" s="3"/>
    </row>
    <row r="541" spans="2:9" x14ac:dyDescent="0.25">
      <c r="B541" s="6"/>
      <c r="C541" s="7"/>
      <c r="D541" s="7"/>
      <c r="E541" s="7"/>
      <c r="F541" s="7"/>
      <c r="G541" s="7"/>
      <c r="I541" s="3"/>
    </row>
    <row r="542" spans="2:9" x14ac:dyDescent="0.25">
      <c r="B542" s="6"/>
      <c r="C542" s="7"/>
      <c r="D542" s="7"/>
      <c r="E542" s="7"/>
      <c r="F542" s="7"/>
      <c r="G542" s="7"/>
      <c r="I542" s="3"/>
    </row>
    <row r="543" spans="2:9" x14ac:dyDescent="0.25">
      <c r="B543" s="6"/>
      <c r="C543" s="7"/>
      <c r="D543" s="7"/>
      <c r="E543" s="7"/>
      <c r="F543" s="7"/>
      <c r="G543" s="7"/>
      <c r="I543" s="3"/>
    </row>
    <row r="544" spans="2:9" x14ac:dyDescent="0.25">
      <c r="B544" s="6"/>
      <c r="C544" s="7"/>
      <c r="D544" s="7"/>
      <c r="E544" s="7"/>
      <c r="F544" s="7"/>
      <c r="G544" s="7"/>
      <c r="I544" s="3"/>
    </row>
    <row r="545" spans="2:9" x14ac:dyDescent="0.25">
      <c r="B545" s="6"/>
      <c r="C545" s="7"/>
      <c r="D545" s="7"/>
      <c r="E545" s="7"/>
      <c r="F545" s="7"/>
      <c r="G545" s="7"/>
      <c r="I545" s="3"/>
    </row>
    <row r="546" spans="2:9" x14ac:dyDescent="0.25">
      <c r="B546" s="6"/>
      <c r="C546" s="7"/>
      <c r="D546" s="7"/>
      <c r="E546" s="7"/>
      <c r="F546" s="7"/>
      <c r="G546" s="7"/>
      <c r="I546" s="3"/>
    </row>
    <row r="547" spans="2:9" x14ac:dyDescent="0.25">
      <c r="B547" s="6"/>
      <c r="C547" s="7"/>
      <c r="D547" s="7"/>
      <c r="E547" s="7"/>
      <c r="F547" s="7"/>
      <c r="G547" s="7"/>
      <c r="I547" s="3"/>
    </row>
    <row r="548" spans="2:9" x14ac:dyDescent="0.25">
      <c r="B548" s="6"/>
      <c r="C548" s="7"/>
      <c r="D548" s="7"/>
      <c r="E548" s="7"/>
      <c r="F548" s="7"/>
      <c r="G548" s="7"/>
      <c r="I548" s="3"/>
    </row>
    <row r="549" spans="2:9" x14ac:dyDescent="0.25">
      <c r="B549" s="6"/>
      <c r="C549" s="7"/>
      <c r="D549" s="7"/>
      <c r="E549" s="7"/>
      <c r="F549" s="7"/>
      <c r="G549" s="7"/>
      <c r="I549" s="3"/>
    </row>
    <row r="550" spans="2:9" x14ac:dyDescent="0.25">
      <c r="B550" s="6"/>
      <c r="C550" s="7"/>
      <c r="D550" s="7"/>
      <c r="E550" s="7"/>
      <c r="F550" s="7"/>
      <c r="G550" s="7"/>
      <c r="I550" s="3"/>
    </row>
    <row r="551" spans="2:9" x14ac:dyDescent="0.25">
      <c r="B551" s="6"/>
      <c r="C551" s="7"/>
      <c r="D551" s="7"/>
      <c r="E551" s="7"/>
      <c r="F551" s="7"/>
      <c r="G551" s="7"/>
      <c r="I551" s="3"/>
    </row>
    <row r="552" spans="2:9" x14ac:dyDescent="0.25">
      <c r="B552" s="6"/>
      <c r="C552" s="7"/>
      <c r="D552" s="7"/>
      <c r="E552" s="7"/>
      <c r="F552" s="7"/>
      <c r="G552" s="7"/>
      <c r="I552" s="3"/>
    </row>
    <row r="553" spans="2:9" x14ac:dyDescent="0.25">
      <c r="B553" s="6"/>
      <c r="C553" s="7"/>
      <c r="D553" s="7"/>
      <c r="E553" s="7"/>
      <c r="F553" s="7"/>
      <c r="G553" s="7"/>
      <c r="I553" s="3"/>
    </row>
    <row r="554" spans="2:9" x14ac:dyDescent="0.25">
      <c r="B554" s="6"/>
      <c r="C554" s="7"/>
      <c r="D554" s="7"/>
      <c r="E554" s="7"/>
      <c r="F554" s="7"/>
      <c r="G554" s="7"/>
      <c r="I554" s="3"/>
    </row>
    <row r="555" spans="2:9" x14ac:dyDescent="0.25">
      <c r="B555" s="6"/>
      <c r="C555" s="7"/>
      <c r="D555" s="7"/>
      <c r="E555" s="7"/>
      <c r="F555" s="7"/>
      <c r="G555" s="7"/>
      <c r="I555" s="3"/>
    </row>
    <row r="556" spans="2:9" x14ac:dyDescent="0.25">
      <c r="B556" s="6"/>
      <c r="C556" s="7"/>
      <c r="D556" s="7"/>
      <c r="E556" s="7"/>
      <c r="F556" s="7"/>
      <c r="G556" s="7"/>
      <c r="I556" s="3"/>
    </row>
    <row r="557" spans="2:9" x14ac:dyDescent="0.25">
      <c r="B557" s="6"/>
      <c r="C557" s="7"/>
      <c r="D557" s="7"/>
      <c r="E557" s="7"/>
      <c r="F557" s="7"/>
      <c r="G557" s="7"/>
      <c r="I557" s="3"/>
    </row>
    <row r="558" spans="2:9" x14ac:dyDescent="0.25">
      <c r="B558" s="6"/>
      <c r="C558" s="7"/>
      <c r="D558" s="7"/>
      <c r="E558" s="7"/>
      <c r="F558" s="7"/>
      <c r="G558" s="7"/>
      <c r="I558" s="3"/>
    </row>
    <row r="559" spans="2:9" x14ac:dyDescent="0.25">
      <c r="B559" s="6"/>
      <c r="C559" s="7"/>
      <c r="D559" s="7"/>
      <c r="E559" s="7"/>
      <c r="F559" s="7"/>
      <c r="G559" s="7"/>
      <c r="I559" s="3"/>
    </row>
    <row r="560" spans="2:9" x14ac:dyDescent="0.25">
      <c r="B560" s="6"/>
      <c r="C560" s="7"/>
      <c r="D560" s="7"/>
      <c r="E560" s="7"/>
      <c r="F560" s="7"/>
      <c r="G560" s="7"/>
      <c r="I560" s="3"/>
    </row>
    <row r="561" spans="2:9" x14ac:dyDescent="0.25">
      <c r="B561" s="6"/>
      <c r="C561" s="7"/>
      <c r="D561" s="7"/>
      <c r="E561" s="7"/>
      <c r="F561" s="7"/>
      <c r="G561" s="7"/>
      <c r="I561" s="3"/>
    </row>
    <row r="562" spans="2:9" x14ac:dyDescent="0.25">
      <c r="B562" s="6"/>
      <c r="C562" s="7"/>
      <c r="D562" s="7"/>
      <c r="E562" s="7"/>
      <c r="F562" s="7"/>
      <c r="G562" s="7"/>
      <c r="I562" s="3"/>
    </row>
    <row r="563" spans="2:9" x14ac:dyDescent="0.25">
      <c r="B563" s="6"/>
      <c r="C563" s="7"/>
      <c r="D563" s="7"/>
      <c r="E563" s="7"/>
      <c r="F563" s="7"/>
      <c r="G563" s="7"/>
      <c r="I563" s="3"/>
    </row>
    <row r="564" spans="2:9" x14ac:dyDescent="0.25">
      <c r="B564" s="6"/>
      <c r="C564" s="7"/>
      <c r="D564" s="7"/>
      <c r="E564" s="7"/>
      <c r="F564" s="7"/>
      <c r="G564" s="7"/>
      <c r="I564" s="3"/>
    </row>
    <row r="565" spans="2:9" x14ac:dyDescent="0.25">
      <c r="B565" s="6"/>
      <c r="C565" s="7"/>
      <c r="D565" s="7"/>
      <c r="E565" s="7"/>
      <c r="F565" s="7"/>
      <c r="G565" s="7"/>
      <c r="I565" s="3"/>
    </row>
    <row r="566" spans="2:9" x14ac:dyDescent="0.25">
      <c r="B566" s="6"/>
      <c r="C566" s="7"/>
      <c r="D566" s="7"/>
      <c r="E566" s="7"/>
      <c r="F566" s="7"/>
      <c r="G566" s="7"/>
      <c r="I566" s="3"/>
    </row>
    <row r="567" spans="2:9" x14ac:dyDescent="0.25">
      <c r="B567" s="6"/>
      <c r="C567" s="7"/>
      <c r="D567" s="7"/>
      <c r="E567" s="7"/>
      <c r="F567" s="7"/>
      <c r="G567" s="7"/>
      <c r="I567" s="3"/>
    </row>
    <row r="568" spans="2:9" x14ac:dyDescent="0.25">
      <c r="B568" s="6"/>
      <c r="C568" s="7"/>
      <c r="D568" s="7"/>
      <c r="E568" s="7"/>
      <c r="F568" s="7"/>
      <c r="G568" s="7"/>
      <c r="I568" s="3"/>
    </row>
    <row r="569" spans="2:9" x14ac:dyDescent="0.25">
      <c r="B569" s="6"/>
      <c r="C569" s="7"/>
      <c r="D569" s="7"/>
      <c r="E569" s="7"/>
      <c r="F569" s="7"/>
      <c r="G569" s="7"/>
      <c r="I569" s="3"/>
    </row>
    <row r="570" spans="2:9" x14ac:dyDescent="0.25">
      <c r="B570" s="6"/>
      <c r="C570" s="7"/>
      <c r="D570" s="7"/>
      <c r="E570" s="7"/>
      <c r="F570" s="7"/>
      <c r="G570" s="7"/>
      <c r="I570" s="3"/>
    </row>
    <row r="571" spans="2:9" x14ac:dyDescent="0.25">
      <c r="B571" s="6"/>
      <c r="C571" s="7"/>
      <c r="D571" s="7"/>
      <c r="E571" s="7"/>
      <c r="F571" s="7"/>
      <c r="G571" s="7"/>
      <c r="I571" s="3"/>
    </row>
    <row r="572" spans="2:9" x14ac:dyDescent="0.25">
      <c r="B572" s="6"/>
      <c r="C572" s="7"/>
      <c r="D572" s="7"/>
      <c r="E572" s="7"/>
      <c r="F572" s="7"/>
      <c r="G572" s="7"/>
      <c r="I572" s="3"/>
    </row>
    <row r="573" spans="2:9" x14ac:dyDescent="0.25">
      <c r="B573" s="6"/>
      <c r="C573" s="7"/>
      <c r="D573" s="7"/>
      <c r="E573" s="7"/>
      <c r="F573" s="7"/>
      <c r="G573" s="7"/>
      <c r="I573" s="3"/>
    </row>
    <row r="574" spans="2:9" x14ac:dyDescent="0.25">
      <c r="B574" s="6"/>
      <c r="C574" s="7"/>
      <c r="D574" s="7"/>
      <c r="E574" s="7"/>
      <c r="F574" s="7"/>
      <c r="G574" s="7"/>
      <c r="I574" s="3"/>
    </row>
    <row r="575" spans="2:9" x14ac:dyDescent="0.25">
      <c r="B575" s="6"/>
      <c r="C575" s="7"/>
      <c r="D575" s="7"/>
      <c r="E575" s="7"/>
      <c r="F575" s="7"/>
      <c r="G575" s="7"/>
      <c r="I575" s="3"/>
    </row>
    <row r="576" spans="2:9" x14ac:dyDescent="0.25">
      <c r="B576" s="6"/>
      <c r="C576" s="7"/>
      <c r="D576" s="7"/>
      <c r="E576" s="7"/>
      <c r="F576" s="7"/>
      <c r="G576" s="7"/>
      <c r="I576" s="3"/>
    </row>
    <row r="577" spans="2:9" x14ac:dyDescent="0.25">
      <c r="B577" s="6"/>
      <c r="C577" s="7"/>
      <c r="D577" s="7"/>
      <c r="E577" s="7"/>
      <c r="F577" s="7"/>
      <c r="G577" s="7"/>
      <c r="I577" s="3"/>
    </row>
    <row r="578" spans="2:9" x14ac:dyDescent="0.25">
      <c r="B578" s="6"/>
      <c r="C578" s="7"/>
      <c r="D578" s="7"/>
      <c r="E578" s="7"/>
      <c r="F578" s="7"/>
      <c r="G578" s="7"/>
      <c r="I578" s="3"/>
    </row>
    <row r="579" spans="2:9" x14ac:dyDescent="0.25">
      <c r="B579" s="6"/>
      <c r="C579" s="7"/>
      <c r="D579" s="7"/>
      <c r="E579" s="7"/>
      <c r="F579" s="7"/>
      <c r="G579" s="7"/>
      <c r="I579" s="3"/>
    </row>
    <row r="580" spans="2:9" x14ac:dyDescent="0.25">
      <c r="B580" s="6"/>
      <c r="C580" s="7"/>
      <c r="D580" s="7"/>
      <c r="E580" s="7"/>
      <c r="F580" s="7"/>
      <c r="G580" s="7"/>
      <c r="I580" s="3"/>
    </row>
    <row r="581" spans="2:9" x14ac:dyDescent="0.25">
      <c r="B581" s="6"/>
      <c r="C581" s="7"/>
      <c r="D581" s="7"/>
      <c r="E581" s="7"/>
      <c r="F581" s="7"/>
      <c r="G581" s="7"/>
      <c r="I581" s="3"/>
    </row>
    <row r="582" spans="2:9" x14ac:dyDescent="0.25">
      <c r="B582" s="6"/>
      <c r="C582" s="7"/>
      <c r="D582" s="7"/>
      <c r="E582" s="7"/>
      <c r="F582" s="7"/>
      <c r="G582" s="7"/>
      <c r="I582" s="3"/>
    </row>
    <row r="583" spans="2:9" x14ac:dyDescent="0.25">
      <c r="B583" s="6"/>
      <c r="C583" s="7"/>
      <c r="D583" s="7"/>
      <c r="E583" s="7"/>
      <c r="F583" s="7"/>
      <c r="G583" s="7"/>
      <c r="I583" s="3"/>
    </row>
    <row r="584" spans="2:9" x14ac:dyDescent="0.25">
      <c r="B584" s="6"/>
      <c r="C584" s="7"/>
      <c r="D584" s="7"/>
      <c r="E584" s="7"/>
      <c r="F584" s="7"/>
      <c r="G584" s="7"/>
      <c r="I584" s="3"/>
    </row>
    <row r="585" spans="2:9" x14ac:dyDescent="0.25">
      <c r="B585" s="6"/>
      <c r="C585" s="7"/>
      <c r="D585" s="7"/>
      <c r="E585" s="7"/>
      <c r="F585" s="7"/>
      <c r="G585" s="7"/>
      <c r="I585" s="3"/>
    </row>
    <row r="586" spans="2:9" x14ac:dyDescent="0.25">
      <c r="B586" s="6"/>
      <c r="C586" s="7"/>
      <c r="D586" s="7"/>
      <c r="E586" s="7"/>
      <c r="F586" s="7"/>
      <c r="G586" s="7"/>
      <c r="I586" s="3"/>
    </row>
    <row r="587" spans="2:9" x14ac:dyDescent="0.25">
      <c r="B587" s="6"/>
      <c r="C587" s="7"/>
      <c r="D587" s="7"/>
      <c r="E587" s="7"/>
      <c r="F587" s="7"/>
      <c r="G587" s="7"/>
      <c r="I587" s="3"/>
    </row>
    <row r="588" spans="2:9" x14ac:dyDescent="0.25">
      <c r="B588" s="6"/>
      <c r="C588" s="7"/>
      <c r="D588" s="7"/>
      <c r="E588" s="7"/>
      <c r="F588" s="7"/>
      <c r="G588" s="7"/>
      <c r="I588" s="3"/>
    </row>
    <row r="589" spans="2:9" x14ac:dyDescent="0.25">
      <c r="B589" s="6"/>
      <c r="C589" s="7"/>
      <c r="D589" s="7"/>
      <c r="E589" s="7"/>
      <c r="F589" s="7"/>
      <c r="G589" s="7"/>
      <c r="I589" s="3"/>
    </row>
    <row r="590" spans="2:9" x14ac:dyDescent="0.25">
      <c r="B590" s="6"/>
      <c r="C590" s="7"/>
      <c r="D590" s="7"/>
      <c r="E590" s="7"/>
      <c r="F590" s="7"/>
      <c r="G590" s="7"/>
      <c r="I590" s="3"/>
    </row>
    <row r="591" spans="2:9" x14ac:dyDescent="0.25">
      <c r="B591" s="6"/>
      <c r="C591" s="7"/>
      <c r="D591" s="7"/>
      <c r="E591" s="7"/>
      <c r="F591" s="7"/>
      <c r="G591" s="7"/>
      <c r="I591" s="3"/>
    </row>
    <row r="592" spans="2:9" x14ac:dyDescent="0.25">
      <c r="B592" s="6"/>
      <c r="C592" s="7"/>
      <c r="D592" s="7"/>
      <c r="E592" s="7"/>
      <c r="F592" s="7"/>
      <c r="G592" s="7"/>
      <c r="I592" s="3"/>
    </row>
    <row r="593" spans="2:9" x14ac:dyDescent="0.25">
      <c r="B593" s="6"/>
      <c r="C593" s="7"/>
      <c r="D593" s="7"/>
      <c r="E593" s="7"/>
      <c r="F593" s="7"/>
      <c r="G593" s="7"/>
      <c r="I593" s="3"/>
    </row>
    <row r="594" spans="2:9" x14ac:dyDescent="0.25">
      <c r="B594" s="6"/>
      <c r="C594" s="7"/>
      <c r="D594" s="7"/>
      <c r="E594" s="7"/>
      <c r="F594" s="7"/>
      <c r="G594" s="7"/>
      <c r="I594" s="3"/>
    </row>
    <row r="595" spans="2:9" x14ac:dyDescent="0.25">
      <c r="B595" s="6"/>
      <c r="C595" s="7"/>
      <c r="D595" s="7"/>
      <c r="E595" s="7"/>
      <c r="F595" s="7"/>
      <c r="G595" s="7"/>
      <c r="I595" s="3"/>
    </row>
    <row r="596" spans="2:9" x14ac:dyDescent="0.25">
      <c r="B596" s="6"/>
      <c r="C596" s="7"/>
      <c r="D596" s="7"/>
      <c r="E596" s="7"/>
      <c r="F596" s="7"/>
      <c r="G596" s="7"/>
      <c r="I596" s="3"/>
    </row>
    <row r="597" spans="2:9" x14ac:dyDescent="0.25">
      <c r="B597" s="6"/>
      <c r="C597" s="7"/>
      <c r="D597" s="7"/>
      <c r="E597" s="7"/>
      <c r="F597" s="7"/>
      <c r="G597" s="7"/>
      <c r="I597" s="3"/>
    </row>
    <row r="598" spans="2:9" x14ac:dyDescent="0.25">
      <c r="B598" s="6"/>
      <c r="C598" s="7"/>
      <c r="D598" s="7"/>
      <c r="E598" s="7"/>
      <c r="F598" s="7"/>
      <c r="G598" s="7"/>
      <c r="I598" s="3"/>
    </row>
    <row r="599" spans="2:9" x14ac:dyDescent="0.25">
      <c r="B599" s="6"/>
      <c r="C599" s="7"/>
      <c r="D599" s="7"/>
      <c r="E599" s="7"/>
      <c r="F599" s="7"/>
      <c r="G599" s="7"/>
      <c r="I599" s="3"/>
    </row>
    <row r="600" spans="2:9" x14ac:dyDescent="0.25">
      <c r="B600" s="6"/>
      <c r="C600" s="7"/>
      <c r="D600" s="7"/>
      <c r="E600" s="7"/>
      <c r="F600" s="7"/>
      <c r="G600" s="7"/>
      <c r="I600" s="3"/>
    </row>
    <row r="601" spans="2:9" x14ac:dyDescent="0.25">
      <c r="B601" s="6"/>
      <c r="C601" s="7"/>
      <c r="D601" s="7"/>
      <c r="E601" s="7"/>
      <c r="F601" s="7"/>
      <c r="G601" s="7"/>
      <c r="I601" s="3"/>
    </row>
    <row r="602" spans="2:9" x14ac:dyDescent="0.25">
      <c r="B602" s="6"/>
      <c r="C602" s="7"/>
      <c r="D602" s="7"/>
      <c r="E602" s="7"/>
      <c r="F602" s="7"/>
      <c r="G602" s="7"/>
      <c r="I602" s="3"/>
    </row>
    <row r="603" spans="2:9" x14ac:dyDescent="0.25">
      <c r="B603" s="6"/>
      <c r="C603" s="7"/>
      <c r="D603" s="7"/>
      <c r="E603" s="7"/>
      <c r="F603" s="7"/>
      <c r="G603" s="7"/>
      <c r="I603" s="3"/>
    </row>
    <row r="604" spans="2:9" x14ac:dyDescent="0.25">
      <c r="B604" s="6"/>
      <c r="C604" s="7"/>
      <c r="D604" s="7"/>
      <c r="E604" s="7"/>
      <c r="F604" s="7"/>
      <c r="G604" s="7"/>
      <c r="I604" s="3"/>
    </row>
    <row r="605" spans="2:9" x14ac:dyDescent="0.25">
      <c r="B605" s="6"/>
      <c r="C605" s="7"/>
      <c r="D605" s="7"/>
      <c r="E605" s="7"/>
      <c r="F605" s="7"/>
      <c r="G605" s="7"/>
      <c r="I605" s="3"/>
    </row>
    <row r="606" spans="2:9" x14ac:dyDescent="0.25">
      <c r="B606" s="6"/>
      <c r="C606" s="7"/>
      <c r="D606" s="7"/>
      <c r="E606" s="7"/>
      <c r="F606" s="7"/>
      <c r="G606" s="7"/>
      <c r="I606" s="3"/>
    </row>
    <row r="607" spans="2:9" x14ac:dyDescent="0.25">
      <c r="B607" s="6"/>
      <c r="C607" s="7"/>
      <c r="D607" s="7"/>
      <c r="E607" s="7"/>
      <c r="F607" s="7"/>
      <c r="G607" s="7"/>
      <c r="I607" s="3"/>
    </row>
    <row r="608" spans="2:9" x14ac:dyDescent="0.25">
      <c r="B608" s="6"/>
      <c r="C608" s="7"/>
      <c r="D608" s="7"/>
      <c r="E608" s="7"/>
      <c r="F608" s="7"/>
      <c r="G608" s="7"/>
      <c r="I608" s="3"/>
    </row>
    <row r="609" spans="2:9" x14ac:dyDescent="0.25">
      <c r="B609" s="6"/>
      <c r="C609" s="7"/>
      <c r="D609" s="7"/>
      <c r="E609" s="7"/>
      <c r="F609" s="7"/>
      <c r="G609" s="7"/>
      <c r="I609" s="3"/>
    </row>
    <row r="610" spans="2:9" x14ac:dyDescent="0.25">
      <c r="B610" s="6"/>
      <c r="C610" s="7"/>
      <c r="D610" s="7"/>
      <c r="E610" s="7"/>
      <c r="F610" s="7"/>
      <c r="G610" s="7"/>
      <c r="I610" s="3"/>
    </row>
    <row r="611" spans="2:9" x14ac:dyDescent="0.25">
      <c r="B611" s="6"/>
      <c r="C611" s="7"/>
      <c r="D611" s="7"/>
      <c r="E611" s="7"/>
      <c r="F611" s="7"/>
      <c r="G611" s="7"/>
      <c r="I611" s="3"/>
    </row>
    <row r="612" spans="2:9" x14ac:dyDescent="0.25">
      <c r="B612" s="6"/>
      <c r="C612" s="7"/>
      <c r="D612" s="7"/>
      <c r="E612" s="7"/>
      <c r="F612" s="7"/>
      <c r="G612" s="7"/>
      <c r="I612" s="3"/>
    </row>
    <row r="613" spans="2:9" x14ac:dyDescent="0.25">
      <c r="B613" s="6"/>
      <c r="C613" s="7"/>
      <c r="D613" s="7"/>
      <c r="E613" s="7"/>
      <c r="F613" s="7"/>
      <c r="G613" s="7"/>
      <c r="I613" s="3"/>
    </row>
    <row r="614" spans="2:9" x14ac:dyDescent="0.25">
      <c r="B614" s="6"/>
      <c r="C614" s="7"/>
      <c r="D614" s="7"/>
      <c r="E614" s="7"/>
      <c r="F614" s="7"/>
      <c r="G614" s="7"/>
      <c r="I614" s="3"/>
    </row>
    <row r="615" spans="2:9" x14ac:dyDescent="0.25">
      <c r="B615" s="6"/>
      <c r="C615" s="7"/>
      <c r="D615" s="7"/>
      <c r="E615" s="7"/>
      <c r="F615" s="7"/>
      <c r="G615" s="7"/>
      <c r="I615" s="3"/>
    </row>
    <row r="616" spans="2:9" x14ac:dyDescent="0.25">
      <c r="B616" s="6"/>
      <c r="C616" s="7"/>
      <c r="D616" s="7"/>
      <c r="E616" s="7"/>
      <c r="F616" s="7"/>
      <c r="G616" s="7"/>
      <c r="I616" s="3"/>
    </row>
    <row r="617" spans="2:9" x14ac:dyDescent="0.25">
      <c r="B617" s="6"/>
      <c r="C617" s="7"/>
      <c r="D617" s="7"/>
      <c r="E617" s="7"/>
      <c r="F617" s="7"/>
      <c r="G617" s="7"/>
      <c r="I617" s="3"/>
    </row>
    <row r="618" spans="2:9" x14ac:dyDescent="0.25">
      <c r="B618" s="6"/>
      <c r="C618" s="7"/>
      <c r="D618" s="7"/>
      <c r="E618" s="7"/>
      <c r="F618" s="7"/>
      <c r="G618" s="7"/>
      <c r="I618" s="3"/>
    </row>
    <row r="619" spans="2:9" x14ac:dyDescent="0.25">
      <c r="B619" s="6"/>
      <c r="C619" s="7"/>
      <c r="D619" s="7"/>
      <c r="E619" s="7"/>
      <c r="F619" s="7"/>
      <c r="G619" s="7"/>
      <c r="I619" s="3"/>
    </row>
    <row r="620" spans="2:9" x14ac:dyDescent="0.25">
      <c r="B620" s="6"/>
      <c r="C620" s="7"/>
      <c r="D620" s="7"/>
      <c r="E620" s="7"/>
      <c r="F620" s="7"/>
      <c r="G620" s="7"/>
      <c r="I620" s="3"/>
    </row>
    <row r="621" spans="2:9" x14ac:dyDescent="0.25">
      <c r="B621" s="6"/>
      <c r="C621" s="7"/>
      <c r="D621" s="7"/>
      <c r="E621" s="7"/>
      <c r="F621" s="7"/>
      <c r="G621" s="7"/>
      <c r="I621" s="3"/>
    </row>
    <row r="622" spans="2:9" x14ac:dyDescent="0.25">
      <c r="B622" s="6"/>
      <c r="C622" s="7"/>
      <c r="D622" s="7"/>
      <c r="E622" s="7"/>
      <c r="F622" s="7"/>
      <c r="G622" s="7"/>
      <c r="I622" s="3"/>
    </row>
    <row r="623" spans="2:9" x14ac:dyDescent="0.25">
      <c r="B623" s="6"/>
      <c r="C623" s="7"/>
      <c r="D623" s="7"/>
      <c r="E623" s="7"/>
      <c r="F623" s="7"/>
      <c r="G623" s="7"/>
      <c r="I623" s="3"/>
    </row>
    <row r="624" spans="2:9" x14ac:dyDescent="0.25">
      <c r="B624" s="6"/>
      <c r="C624" s="7"/>
      <c r="D624" s="7"/>
      <c r="E624" s="7"/>
      <c r="F624" s="7"/>
      <c r="G624" s="7"/>
      <c r="I624" s="3"/>
    </row>
    <row r="625" spans="2:9" x14ac:dyDescent="0.25">
      <c r="B625" s="6"/>
      <c r="C625" s="7"/>
      <c r="D625" s="7"/>
      <c r="E625" s="7"/>
      <c r="F625" s="7"/>
      <c r="G625" s="7"/>
      <c r="I625" s="3"/>
    </row>
    <row r="626" spans="2:9" x14ac:dyDescent="0.25">
      <c r="B626" s="6"/>
      <c r="C626" s="7"/>
      <c r="D626" s="7"/>
      <c r="E626" s="7"/>
      <c r="F626" s="7"/>
      <c r="G626" s="7"/>
      <c r="I626" s="3"/>
    </row>
    <row r="627" spans="2:9" x14ac:dyDescent="0.25">
      <c r="B627" s="6"/>
      <c r="C627" s="7"/>
      <c r="D627" s="7"/>
      <c r="E627" s="7"/>
      <c r="F627" s="7"/>
      <c r="G627" s="7"/>
      <c r="I627" s="3"/>
    </row>
    <row r="628" spans="2:9" x14ac:dyDescent="0.25">
      <c r="B628" s="6"/>
      <c r="C628" s="7"/>
      <c r="D628" s="7"/>
      <c r="E628" s="7"/>
      <c r="F628" s="7"/>
      <c r="G628" s="7"/>
      <c r="I628" s="3"/>
    </row>
    <row r="629" spans="2:9" x14ac:dyDescent="0.25">
      <c r="B629" s="6"/>
      <c r="C629" s="7"/>
      <c r="D629" s="7"/>
      <c r="E629" s="7"/>
      <c r="F629" s="7"/>
      <c r="G629" s="7"/>
      <c r="I629" s="3"/>
    </row>
    <row r="630" spans="2:9" x14ac:dyDescent="0.25">
      <c r="B630" s="6"/>
      <c r="C630" s="7"/>
      <c r="D630" s="7"/>
      <c r="E630" s="7"/>
      <c r="F630" s="7"/>
      <c r="G630" s="7"/>
      <c r="I630" s="3"/>
    </row>
    <row r="631" spans="2:9" x14ac:dyDescent="0.25">
      <c r="B631" s="6"/>
      <c r="C631" s="7"/>
      <c r="D631" s="7"/>
      <c r="E631" s="7"/>
      <c r="F631" s="7"/>
      <c r="G631" s="7"/>
      <c r="I631" s="3"/>
    </row>
    <row r="632" spans="2:9" x14ac:dyDescent="0.25">
      <c r="B632" s="6"/>
      <c r="C632" s="7"/>
      <c r="D632" s="7"/>
      <c r="E632" s="7"/>
      <c r="F632" s="7"/>
      <c r="G632" s="7"/>
      <c r="I632" s="3"/>
    </row>
    <row r="633" spans="2:9" x14ac:dyDescent="0.25">
      <c r="B633" s="6"/>
      <c r="C633" s="7"/>
      <c r="D633" s="7"/>
      <c r="E633" s="7"/>
      <c r="F633" s="7"/>
      <c r="G633" s="7"/>
      <c r="I633" s="3"/>
    </row>
    <row r="634" spans="2:9" x14ac:dyDescent="0.25">
      <c r="B634" s="6"/>
      <c r="C634" s="7"/>
      <c r="D634" s="7"/>
      <c r="E634" s="7"/>
      <c r="F634" s="7"/>
      <c r="G634" s="7"/>
      <c r="I634" s="3"/>
    </row>
    <row r="635" spans="2:9" x14ac:dyDescent="0.25">
      <c r="B635" s="6"/>
      <c r="C635" s="7"/>
      <c r="D635" s="7"/>
      <c r="E635" s="7"/>
      <c r="F635" s="7"/>
      <c r="G635" s="7"/>
      <c r="I635" s="3"/>
    </row>
    <row r="636" spans="2:9" x14ac:dyDescent="0.25">
      <c r="B636" s="6"/>
      <c r="C636" s="7"/>
      <c r="D636" s="7"/>
      <c r="E636" s="7"/>
      <c r="F636" s="7"/>
      <c r="G636" s="7"/>
      <c r="I636" s="3"/>
    </row>
    <row r="637" spans="2:9" x14ac:dyDescent="0.25">
      <c r="B637" s="6"/>
      <c r="C637" s="7"/>
      <c r="D637" s="7"/>
      <c r="E637" s="7"/>
      <c r="F637" s="7"/>
      <c r="G637" s="7"/>
      <c r="I637" s="3"/>
    </row>
    <row r="638" spans="2:9" x14ac:dyDescent="0.25">
      <c r="B638" s="6"/>
      <c r="C638" s="7"/>
      <c r="D638" s="7"/>
      <c r="E638" s="7"/>
      <c r="F638" s="7"/>
      <c r="G638" s="7"/>
      <c r="I638" s="3"/>
    </row>
    <row r="639" spans="2:9" x14ac:dyDescent="0.25">
      <c r="B639" s="6"/>
      <c r="C639" s="7"/>
      <c r="D639" s="7"/>
      <c r="E639" s="7"/>
      <c r="F639" s="7"/>
      <c r="G639" s="7"/>
      <c r="I639" s="3"/>
    </row>
    <row r="640" spans="2:9" x14ac:dyDescent="0.25">
      <c r="B640" s="6"/>
      <c r="C640" s="7"/>
      <c r="D640" s="7"/>
      <c r="E640" s="7"/>
      <c r="F640" s="7"/>
      <c r="G640" s="7"/>
      <c r="I640" s="3"/>
    </row>
    <row r="641" spans="2:9" x14ac:dyDescent="0.25">
      <c r="B641" s="6"/>
      <c r="C641" s="7"/>
      <c r="D641" s="7"/>
      <c r="E641" s="7"/>
      <c r="F641" s="7"/>
      <c r="G641" s="7"/>
      <c r="I641" s="3"/>
    </row>
    <row r="642" spans="2:9" x14ac:dyDescent="0.25">
      <c r="B642" s="6"/>
      <c r="C642" s="7"/>
      <c r="D642" s="7"/>
      <c r="E642" s="7"/>
      <c r="F642" s="7"/>
      <c r="G642" s="7"/>
      <c r="I642" s="3"/>
    </row>
    <row r="643" spans="2:9" x14ac:dyDescent="0.25">
      <c r="B643" s="6"/>
      <c r="C643" s="7"/>
      <c r="D643" s="7"/>
      <c r="E643" s="7"/>
      <c r="F643" s="7"/>
      <c r="G643" s="7"/>
      <c r="I643" s="3"/>
    </row>
    <row r="644" spans="2:9" x14ac:dyDescent="0.25">
      <c r="B644" s="6"/>
      <c r="C644" s="7"/>
      <c r="D644" s="7"/>
      <c r="E644" s="7"/>
      <c r="F644" s="7"/>
      <c r="G644" s="7"/>
      <c r="I644" s="3"/>
    </row>
    <row r="645" spans="2:9" x14ac:dyDescent="0.25">
      <c r="B645" s="6"/>
      <c r="C645" s="7"/>
      <c r="D645" s="7"/>
      <c r="E645" s="7"/>
      <c r="F645" s="7"/>
      <c r="G645" s="7"/>
      <c r="I645" s="3"/>
    </row>
    <row r="646" spans="2:9" x14ac:dyDescent="0.25">
      <c r="B646" s="6"/>
      <c r="C646" s="7"/>
      <c r="D646" s="7"/>
      <c r="E646" s="7"/>
      <c r="F646" s="7"/>
      <c r="G646" s="7"/>
      <c r="I646" s="3"/>
    </row>
    <row r="647" spans="2:9" x14ac:dyDescent="0.25">
      <c r="B647" s="6"/>
      <c r="C647" s="7"/>
      <c r="D647" s="7"/>
      <c r="E647" s="7"/>
      <c r="F647" s="7"/>
      <c r="G647" s="7"/>
      <c r="I647" s="3"/>
    </row>
    <row r="648" spans="2:9" x14ac:dyDescent="0.25">
      <c r="B648" s="6"/>
      <c r="C648" s="7"/>
      <c r="D648" s="7"/>
      <c r="E648" s="7"/>
      <c r="F648" s="7"/>
      <c r="G648" s="7"/>
      <c r="I648" s="3"/>
    </row>
    <row r="649" spans="2:9" x14ac:dyDescent="0.25">
      <c r="B649" s="6"/>
      <c r="C649" s="7"/>
      <c r="D649" s="7"/>
      <c r="E649" s="7"/>
      <c r="F649" s="7"/>
      <c r="G649" s="7"/>
      <c r="I649" s="3"/>
    </row>
    <row r="650" spans="2:9" x14ac:dyDescent="0.25">
      <c r="B650" s="6"/>
      <c r="C650" s="7"/>
      <c r="D650" s="7"/>
      <c r="E650" s="7"/>
      <c r="F650" s="7"/>
      <c r="G650" s="7"/>
      <c r="I650" s="3"/>
    </row>
    <row r="651" spans="2:9" x14ac:dyDescent="0.25">
      <c r="B651" s="6"/>
      <c r="C651" s="7"/>
      <c r="D651" s="7"/>
      <c r="E651" s="7"/>
      <c r="F651" s="7"/>
      <c r="G651" s="7"/>
      <c r="I651" s="3"/>
    </row>
    <row r="652" spans="2:9" x14ac:dyDescent="0.25">
      <c r="B652" s="6"/>
      <c r="C652" s="7"/>
      <c r="D652" s="7"/>
      <c r="E652" s="7"/>
      <c r="F652" s="7"/>
      <c r="G652" s="7"/>
      <c r="I652" s="3"/>
    </row>
    <row r="653" spans="2:9" x14ac:dyDescent="0.25">
      <c r="B653" s="6"/>
      <c r="C653" s="7"/>
      <c r="D653" s="7"/>
      <c r="E653" s="7"/>
      <c r="F653" s="7"/>
      <c r="G653" s="7"/>
      <c r="I653" s="3"/>
    </row>
    <row r="654" spans="2:9" x14ac:dyDescent="0.25">
      <c r="B654" s="6"/>
      <c r="C654" s="7"/>
      <c r="D654" s="7"/>
      <c r="E654" s="7"/>
      <c r="F654" s="7"/>
      <c r="G654" s="7"/>
      <c r="I654" s="3"/>
    </row>
    <row r="655" spans="2:9" x14ac:dyDescent="0.25">
      <c r="B655" s="6"/>
      <c r="C655" s="7"/>
      <c r="D655" s="7"/>
      <c r="E655" s="7"/>
      <c r="F655" s="7"/>
      <c r="G655" s="7"/>
      <c r="I655" s="3"/>
    </row>
    <row r="656" spans="2:9" x14ac:dyDescent="0.25">
      <c r="B656" s="6"/>
      <c r="C656" s="7"/>
      <c r="D656" s="7"/>
      <c r="E656" s="7"/>
      <c r="F656" s="7"/>
      <c r="G656" s="7"/>
      <c r="I656" s="3"/>
    </row>
    <row r="657" spans="2:9" x14ac:dyDescent="0.25">
      <c r="B657" s="6"/>
      <c r="C657" s="7"/>
      <c r="D657" s="7"/>
      <c r="E657" s="7"/>
      <c r="F657" s="7"/>
      <c r="G657" s="7"/>
      <c r="I657" s="3"/>
    </row>
    <row r="658" spans="2:9" x14ac:dyDescent="0.25">
      <c r="B658" s="6"/>
      <c r="C658" s="7"/>
      <c r="D658" s="7"/>
      <c r="E658" s="7"/>
      <c r="F658" s="7"/>
      <c r="G658" s="7"/>
      <c r="I658" s="3"/>
    </row>
    <row r="659" spans="2:9" x14ac:dyDescent="0.25">
      <c r="B659" s="6"/>
      <c r="C659" s="7"/>
      <c r="D659" s="7"/>
      <c r="E659" s="7"/>
      <c r="F659" s="7"/>
      <c r="G659" s="7"/>
      <c r="I659" s="3"/>
    </row>
    <row r="660" spans="2:9" x14ac:dyDescent="0.25">
      <c r="B660" s="6"/>
      <c r="C660" s="7"/>
      <c r="D660" s="7"/>
      <c r="E660" s="7"/>
      <c r="F660" s="7"/>
      <c r="G660" s="7"/>
      <c r="I660" s="3"/>
    </row>
    <row r="661" spans="2:9" x14ac:dyDescent="0.25">
      <c r="B661" s="6"/>
      <c r="C661" s="7"/>
      <c r="D661" s="7"/>
      <c r="E661" s="7"/>
      <c r="F661" s="7"/>
      <c r="G661" s="7"/>
      <c r="I661" s="3"/>
    </row>
    <row r="662" spans="2:9" x14ac:dyDescent="0.25">
      <c r="B662" s="6"/>
      <c r="C662" s="7"/>
      <c r="D662" s="7"/>
      <c r="E662" s="7"/>
      <c r="F662" s="7"/>
      <c r="G662" s="7"/>
      <c r="I662" s="3"/>
    </row>
    <row r="663" spans="2:9" x14ac:dyDescent="0.25">
      <c r="B663" s="6"/>
      <c r="C663" s="7"/>
      <c r="D663" s="7"/>
      <c r="E663" s="7"/>
      <c r="F663" s="7"/>
      <c r="G663" s="7"/>
      <c r="I663" s="3"/>
    </row>
    <row r="664" spans="2:9" x14ac:dyDescent="0.25">
      <c r="B664" s="6"/>
      <c r="C664" s="7"/>
      <c r="D664" s="7"/>
      <c r="E664" s="7"/>
      <c r="F664" s="7"/>
      <c r="G664" s="7"/>
      <c r="I664" s="3"/>
    </row>
    <row r="665" spans="2:9" x14ac:dyDescent="0.25">
      <c r="B665" s="6"/>
      <c r="C665" s="7"/>
      <c r="D665" s="7"/>
      <c r="E665" s="7"/>
      <c r="F665" s="7"/>
      <c r="G665" s="7"/>
      <c r="I665" s="3"/>
    </row>
    <row r="666" spans="2:9" x14ac:dyDescent="0.25">
      <c r="B666" s="6"/>
      <c r="C666" s="7"/>
      <c r="D666" s="7"/>
      <c r="E666" s="7"/>
      <c r="F666" s="7"/>
      <c r="G666" s="7"/>
      <c r="I666" s="3"/>
    </row>
    <row r="667" spans="2:9" x14ac:dyDescent="0.25">
      <c r="B667" s="6"/>
      <c r="C667" s="7"/>
      <c r="D667" s="7"/>
      <c r="E667" s="7"/>
      <c r="F667" s="7"/>
      <c r="G667" s="7"/>
      <c r="I667" s="3"/>
    </row>
    <row r="668" spans="2:9" x14ac:dyDescent="0.25">
      <c r="B668" s="6"/>
      <c r="C668" s="7"/>
      <c r="D668" s="7"/>
      <c r="E668" s="7"/>
      <c r="F668" s="7"/>
      <c r="G668" s="7"/>
      <c r="I668" s="3"/>
    </row>
    <row r="669" spans="2:9" x14ac:dyDescent="0.25">
      <c r="B669" s="6"/>
      <c r="C669" s="7"/>
      <c r="D669" s="7"/>
      <c r="E669" s="7"/>
      <c r="F669" s="7"/>
      <c r="G669" s="7"/>
      <c r="I669" s="3"/>
    </row>
    <row r="670" spans="2:9" x14ac:dyDescent="0.25">
      <c r="B670" s="6"/>
      <c r="C670" s="7"/>
      <c r="D670" s="7"/>
      <c r="E670" s="7"/>
      <c r="F670" s="7"/>
      <c r="G670" s="7"/>
      <c r="I670" s="3"/>
    </row>
    <row r="671" spans="2:9" x14ac:dyDescent="0.25">
      <c r="B671" s="6"/>
      <c r="C671" s="7"/>
      <c r="D671" s="7"/>
      <c r="E671" s="7"/>
      <c r="F671" s="7"/>
      <c r="G671" s="7"/>
      <c r="I671" s="3"/>
    </row>
    <row r="672" spans="2:9" x14ac:dyDescent="0.25">
      <c r="B672" s="6"/>
      <c r="C672" s="7"/>
      <c r="D672" s="7"/>
      <c r="E672" s="7"/>
      <c r="F672" s="7"/>
      <c r="G672" s="7"/>
      <c r="I672" s="3"/>
    </row>
    <row r="673" spans="2:9" x14ac:dyDescent="0.25">
      <c r="B673" s="6"/>
      <c r="C673" s="7"/>
      <c r="D673" s="7"/>
      <c r="E673" s="7"/>
      <c r="F673" s="7"/>
      <c r="G673" s="7"/>
      <c r="I673" s="3"/>
    </row>
    <row r="674" spans="2:9" x14ac:dyDescent="0.25">
      <c r="B674" s="6"/>
      <c r="C674" s="7"/>
      <c r="D674" s="7"/>
      <c r="E674" s="7"/>
      <c r="F674" s="7"/>
      <c r="G674" s="7"/>
      <c r="I674" s="3"/>
    </row>
    <row r="675" spans="2:9" x14ac:dyDescent="0.25">
      <c r="B675" s="6"/>
      <c r="C675" s="7"/>
      <c r="D675" s="7"/>
      <c r="E675" s="7"/>
      <c r="F675" s="7"/>
      <c r="G675" s="7"/>
      <c r="I675" s="3"/>
    </row>
    <row r="676" spans="2:9" x14ac:dyDescent="0.25">
      <c r="B676" s="6"/>
      <c r="C676" s="7"/>
      <c r="D676" s="7"/>
      <c r="E676" s="7"/>
      <c r="F676" s="7"/>
      <c r="G676" s="7"/>
      <c r="I676" s="3"/>
    </row>
    <row r="677" spans="2:9" x14ac:dyDescent="0.25">
      <c r="B677" s="6"/>
      <c r="C677" s="7"/>
      <c r="D677" s="7"/>
      <c r="E677" s="7"/>
      <c r="F677" s="7"/>
      <c r="G677" s="7"/>
      <c r="I677" s="3"/>
    </row>
    <row r="678" spans="2:9" x14ac:dyDescent="0.25">
      <c r="B678" s="6"/>
      <c r="C678" s="7"/>
      <c r="D678" s="7"/>
      <c r="E678" s="7"/>
      <c r="F678" s="7"/>
      <c r="G678" s="7"/>
      <c r="I678" s="3"/>
    </row>
    <row r="679" spans="2:9" x14ac:dyDescent="0.25">
      <c r="B679" s="6"/>
      <c r="C679" s="7"/>
      <c r="D679" s="7"/>
      <c r="E679" s="7"/>
      <c r="F679" s="7"/>
      <c r="G679" s="7"/>
      <c r="I679" s="3"/>
    </row>
    <row r="680" spans="2:9" x14ac:dyDescent="0.25">
      <c r="B680" s="6"/>
      <c r="C680" s="7"/>
      <c r="D680" s="7"/>
      <c r="E680" s="7"/>
      <c r="F680" s="7"/>
      <c r="G680" s="7"/>
      <c r="I680" s="3"/>
    </row>
    <row r="681" spans="2:9" x14ac:dyDescent="0.25">
      <c r="B681" s="6"/>
      <c r="C681" s="7"/>
      <c r="D681" s="7"/>
      <c r="E681" s="7"/>
      <c r="F681" s="7"/>
      <c r="G681" s="7"/>
      <c r="I681" s="3"/>
    </row>
    <row r="682" spans="2:9" x14ac:dyDescent="0.25">
      <c r="B682" s="6"/>
      <c r="C682" s="7"/>
      <c r="D682" s="7"/>
      <c r="E682" s="7"/>
      <c r="F682" s="7"/>
      <c r="G682" s="7"/>
      <c r="I682" s="3"/>
    </row>
    <row r="683" spans="2:9" x14ac:dyDescent="0.25">
      <c r="B683" s="6"/>
      <c r="C683" s="7"/>
      <c r="D683" s="7"/>
      <c r="E683" s="7"/>
      <c r="F683" s="7"/>
      <c r="G683" s="7"/>
      <c r="I683" s="3"/>
    </row>
    <row r="684" spans="2:9" x14ac:dyDescent="0.25">
      <c r="B684" s="6"/>
      <c r="C684" s="7"/>
      <c r="D684" s="7"/>
      <c r="E684" s="7"/>
      <c r="F684" s="7"/>
      <c r="G684" s="7"/>
      <c r="I684" s="3"/>
    </row>
    <row r="685" spans="2:9" x14ac:dyDescent="0.25">
      <c r="B685" s="6"/>
      <c r="C685" s="7"/>
      <c r="D685" s="7"/>
      <c r="E685" s="7"/>
      <c r="F685" s="7"/>
      <c r="G685" s="7"/>
      <c r="I685" s="3"/>
    </row>
    <row r="686" spans="2:9" x14ac:dyDescent="0.25">
      <c r="B686" s="6"/>
      <c r="C686" s="7"/>
      <c r="D686" s="7"/>
      <c r="E686" s="7"/>
      <c r="F686" s="7"/>
      <c r="G686" s="7"/>
      <c r="I686" s="3"/>
    </row>
    <row r="687" spans="2:9" x14ac:dyDescent="0.25">
      <c r="B687" s="6"/>
      <c r="C687" s="7"/>
      <c r="D687" s="7"/>
      <c r="E687" s="7"/>
      <c r="F687" s="7"/>
      <c r="G687" s="7"/>
      <c r="I687" s="3"/>
    </row>
    <row r="688" spans="2:9" x14ac:dyDescent="0.25">
      <c r="B688" s="6"/>
      <c r="C688" s="7"/>
      <c r="D688" s="7"/>
      <c r="E688" s="7"/>
      <c r="F688" s="7"/>
      <c r="G688" s="7"/>
      <c r="I688" s="3"/>
    </row>
    <row r="689" spans="2:9" x14ac:dyDescent="0.25">
      <c r="B689" s="6"/>
      <c r="C689" s="7"/>
      <c r="D689" s="7"/>
      <c r="E689" s="7"/>
      <c r="F689" s="7"/>
      <c r="G689" s="7"/>
      <c r="I689" s="3"/>
    </row>
    <row r="690" spans="2:9" x14ac:dyDescent="0.25">
      <c r="B690" s="6"/>
      <c r="C690" s="7"/>
      <c r="D690" s="7"/>
      <c r="E690" s="7"/>
      <c r="F690" s="7"/>
      <c r="G690" s="7"/>
      <c r="I690" s="3"/>
    </row>
    <row r="691" spans="2:9" x14ac:dyDescent="0.25">
      <c r="B691" s="6"/>
      <c r="C691" s="7"/>
      <c r="D691" s="7"/>
      <c r="E691" s="7"/>
      <c r="F691" s="7"/>
      <c r="G691" s="7"/>
      <c r="I691" s="3"/>
    </row>
    <row r="692" spans="2:9" x14ac:dyDescent="0.25">
      <c r="B692" s="6"/>
      <c r="C692" s="7"/>
      <c r="D692" s="7"/>
      <c r="E692" s="7"/>
      <c r="F692" s="7"/>
      <c r="G692" s="7"/>
      <c r="I692" s="3"/>
    </row>
    <row r="693" spans="2:9" x14ac:dyDescent="0.25">
      <c r="B693" s="6"/>
      <c r="C693" s="7"/>
      <c r="D693" s="7"/>
      <c r="E693" s="7"/>
      <c r="F693" s="7"/>
      <c r="G693" s="7"/>
      <c r="I693" s="3"/>
    </row>
    <row r="694" spans="2:9" x14ac:dyDescent="0.25">
      <c r="B694" s="6"/>
      <c r="C694" s="7"/>
      <c r="D694" s="7"/>
      <c r="E694" s="7"/>
      <c r="F694" s="7"/>
      <c r="G694" s="7"/>
      <c r="I694" s="3"/>
    </row>
    <row r="695" spans="2:9" x14ac:dyDescent="0.25">
      <c r="B695" s="6"/>
      <c r="C695" s="7"/>
      <c r="D695" s="7"/>
      <c r="E695" s="7"/>
      <c r="F695" s="7"/>
      <c r="G695" s="7"/>
      <c r="I695" s="3"/>
    </row>
    <row r="696" spans="2:9" x14ac:dyDescent="0.25">
      <c r="B696" s="6"/>
      <c r="C696" s="7"/>
      <c r="D696" s="7"/>
      <c r="E696" s="7"/>
      <c r="F696" s="7"/>
      <c r="G696" s="7"/>
      <c r="I696" s="3"/>
    </row>
    <row r="697" spans="2:9" x14ac:dyDescent="0.25">
      <c r="B697" s="6"/>
      <c r="C697" s="7"/>
      <c r="D697" s="7"/>
      <c r="E697" s="7"/>
      <c r="F697" s="7"/>
      <c r="G697" s="7"/>
      <c r="I697" s="3"/>
    </row>
    <row r="698" spans="2:9" x14ac:dyDescent="0.25">
      <c r="B698" s="6"/>
      <c r="C698" s="7"/>
      <c r="D698" s="7"/>
      <c r="E698" s="7"/>
      <c r="F698" s="7"/>
      <c r="G698" s="7"/>
      <c r="I698" s="3"/>
    </row>
    <row r="699" spans="2:9" x14ac:dyDescent="0.25">
      <c r="B699" s="6"/>
      <c r="C699" s="7"/>
      <c r="D699" s="7"/>
      <c r="E699" s="7"/>
      <c r="F699" s="7"/>
      <c r="G699" s="7"/>
      <c r="I699" s="3"/>
    </row>
    <row r="700" spans="2:9" x14ac:dyDescent="0.25">
      <c r="B700" s="6"/>
      <c r="C700" s="7"/>
      <c r="D700" s="7"/>
      <c r="E700" s="7"/>
      <c r="F700" s="7"/>
      <c r="G700" s="7"/>
      <c r="I700" s="3"/>
    </row>
    <row r="701" spans="2:9" x14ac:dyDescent="0.25">
      <c r="B701" s="6"/>
      <c r="C701" s="7"/>
      <c r="D701" s="7"/>
      <c r="E701" s="7"/>
      <c r="F701" s="7"/>
      <c r="G701" s="7"/>
      <c r="I701" s="3"/>
    </row>
    <row r="702" spans="2:9" x14ac:dyDescent="0.25">
      <c r="B702" s="6"/>
      <c r="C702" s="7"/>
      <c r="D702" s="7"/>
      <c r="E702" s="7"/>
      <c r="F702" s="7"/>
      <c r="G702" s="7"/>
      <c r="I702" s="3"/>
    </row>
    <row r="703" spans="2:9" x14ac:dyDescent="0.25">
      <c r="B703" s="6"/>
      <c r="C703" s="7"/>
      <c r="D703" s="7"/>
      <c r="E703" s="7"/>
      <c r="F703" s="7"/>
      <c r="G703" s="7"/>
      <c r="I703" s="3"/>
    </row>
    <row r="704" spans="2:9" x14ac:dyDescent="0.25">
      <c r="B704" s="6"/>
      <c r="C704" s="7"/>
      <c r="D704" s="7"/>
      <c r="E704" s="7"/>
      <c r="F704" s="7"/>
      <c r="G704" s="7"/>
      <c r="I704" s="3"/>
    </row>
    <row r="705" spans="2:9" x14ac:dyDescent="0.25">
      <c r="B705" s="6"/>
      <c r="C705" s="7"/>
      <c r="D705" s="7"/>
      <c r="E705" s="7"/>
      <c r="F705" s="7"/>
      <c r="G705" s="7"/>
      <c r="I705" s="3"/>
    </row>
    <row r="706" spans="2:9" x14ac:dyDescent="0.25">
      <c r="B706" s="6"/>
      <c r="C706" s="7"/>
      <c r="D706" s="7"/>
      <c r="E706" s="7"/>
      <c r="F706" s="7"/>
      <c r="G706" s="7"/>
      <c r="I706" s="3"/>
    </row>
    <row r="707" spans="2:9" x14ac:dyDescent="0.25">
      <c r="B707" s="6"/>
      <c r="C707" s="7"/>
      <c r="D707" s="7"/>
      <c r="E707" s="7"/>
      <c r="F707" s="7"/>
      <c r="G707" s="7"/>
      <c r="I707" s="3"/>
    </row>
    <row r="708" spans="2:9" x14ac:dyDescent="0.25">
      <c r="B708" s="6"/>
      <c r="C708" s="7"/>
      <c r="D708" s="7"/>
      <c r="E708" s="7"/>
      <c r="F708" s="7"/>
      <c r="G708" s="7"/>
      <c r="I708" s="3"/>
    </row>
    <row r="709" spans="2:9" x14ac:dyDescent="0.25">
      <c r="B709" s="6"/>
      <c r="C709" s="7"/>
      <c r="D709" s="7"/>
      <c r="E709" s="7"/>
      <c r="F709" s="7"/>
      <c r="G709" s="7"/>
      <c r="I709" s="3"/>
    </row>
    <row r="710" spans="2:9" x14ac:dyDescent="0.25">
      <c r="B710" s="6"/>
      <c r="C710" s="7"/>
      <c r="D710" s="7"/>
      <c r="E710" s="7"/>
      <c r="F710" s="7"/>
      <c r="G710" s="7"/>
      <c r="I710" s="3"/>
    </row>
    <row r="711" spans="2:9" x14ac:dyDescent="0.25">
      <c r="B711" s="6"/>
      <c r="C711" s="7"/>
      <c r="D711" s="7"/>
      <c r="E711" s="7"/>
      <c r="F711" s="7"/>
      <c r="G711" s="7"/>
      <c r="I711" s="3"/>
    </row>
    <row r="712" spans="2:9" x14ac:dyDescent="0.25">
      <c r="B712" s="6"/>
      <c r="C712" s="7"/>
      <c r="D712" s="7"/>
      <c r="E712" s="7"/>
      <c r="F712" s="7"/>
      <c r="G712" s="7"/>
      <c r="I712" s="3"/>
    </row>
    <row r="713" spans="2:9" x14ac:dyDescent="0.25">
      <c r="B713" s="6"/>
      <c r="C713" s="7"/>
      <c r="D713" s="7"/>
      <c r="E713" s="7"/>
      <c r="F713" s="7"/>
      <c r="G713" s="7"/>
      <c r="I713" s="3"/>
    </row>
    <row r="714" spans="2:9" x14ac:dyDescent="0.25">
      <c r="B714" s="6"/>
      <c r="C714" s="7"/>
      <c r="D714" s="7"/>
      <c r="E714" s="7"/>
      <c r="F714" s="7"/>
      <c r="G714" s="7"/>
      <c r="I714" s="3"/>
    </row>
    <row r="715" spans="2:9" x14ac:dyDescent="0.25">
      <c r="B715" s="6"/>
      <c r="C715" s="7"/>
      <c r="D715" s="7"/>
      <c r="E715" s="7"/>
      <c r="F715" s="7"/>
      <c r="G715" s="7"/>
      <c r="I715" s="3"/>
    </row>
    <row r="716" spans="2:9" x14ac:dyDescent="0.25">
      <c r="B716" s="6"/>
      <c r="C716" s="7"/>
      <c r="D716" s="7"/>
      <c r="E716" s="7"/>
      <c r="F716" s="7"/>
      <c r="G716" s="7"/>
      <c r="I716" s="3"/>
    </row>
    <row r="717" spans="2:9" x14ac:dyDescent="0.25">
      <c r="B717" s="6"/>
      <c r="C717" s="7"/>
      <c r="D717" s="7"/>
      <c r="E717" s="7"/>
      <c r="F717" s="7"/>
      <c r="G717" s="7"/>
      <c r="I717" s="3"/>
    </row>
    <row r="718" spans="2:9" x14ac:dyDescent="0.25">
      <c r="B718" s="6"/>
      <c r="C718" s="7"/>
      <c r="D718" s="7"/>
      <c r="E718" s="7"/>
      <c r="F718" s="7"/>
      <c r="G718" s="7"/>
      <c r="I718" s="3"/>
    </row>
    <row r="719" spans="2:9" x14ac:dyDescent="0.25">
      <c r="B719" s="6"/>
      <c r="C719" s="7"/>
      <c r="D719" s="7"/>
      <c r="E719" s="7"/>
      <c r="F719" s="7"/>
      <c r="G719" s="7"/>
      <c r="I719" s="3"/>
    </row>
    <row r="720" spans="2:9" x14ac:dyDescent="0.25">
      <c r="B720" s="6"/>
      <c r="C720" s="7"/>
      <c r="D720" s="7"/>
      <c r="E720" s="7"/>
      <c r="F720" s="7"/>
      <c r="G720" s="7"/>
      <c r="I720" s="3"/>
    </row>
    <row r="721" spans="2:9" x14ac:dyDescent="0.25">
      <c r="B721" s="6"/>
      <c r="C721" s="7"/>
      <c r="D721" s="7"/>
      <c r="E721" s="7"/>
      <c r="F721" s="7"/>
      <c r="G721" s="7"/>
      <c r="I721" s="3"/>
    </row>
    <row r="722" spans="2:9" x14ac:dyDescent="0.25">
      <c r="B722" s="6"/>
      <c r="C722" s="7"/>
      <c r="D722" s="7"/>
      <c r="E722" s="7"/>
      <c r="F722" s="7"/>
      <c r="G722" s="7"/>
      <c r="I722" s="3"/>
    </row>
    <row r="723" spans="2:9" x14ac:dyDescent="0.25">
      <c r="B723" s="6"/>
      <c r="C723" s="7"/>
      <c r="D723" s="7"/>
      <c r="E723" s="7"/>
      <c r="F723" s="7"/>
      <c r="G723" s="7"/>
      <c r="I723" s="3"/>
    </row>
    <row r="724" spans="2:9" x14ac:dyDescent="0.25">
      <c r="B724" s="6"/>
      <c r="C724" s="7"/>
      <c r="D724" s="7"/>
      <c r="E724" s="7"/>
      <c r="F724" s="7"/>
      <c r="G724" s="7"/>
      <c r="I724" s="3"/>
    </row>
    <row r="725" spans="2:9" x14ac:dyDescent="0.25">
      <c r="B725" s="6"/>
      <c r="C725" s="7"/>
      <c r="D725" s="7"/>
      <c r="E725" s="7"/>
      <c r="F725" s="7"/>
      <c r="G725" s="7"/>
      <c r="I725" s="3"/>
    </row>
    <row r="726" spans="2:9" x14ac:dyDescent="0.25">
      <c r="B726" s="6"/>
      <c r="C726" s="7"/>
      <c r="D726" s="7"/>
      <c r="E726" s="7"/>
      <c r="F726" s="7"/>
      <c r="G726" s="7"/>
      <c r="I726" s="3"/>
    </row>
    <row r="727" spans="2:9" x14ac:dyDescent="0.25">
      <c r="B727" s="6"/>
      <c r="C727" s="7"/>
      <c r="D727" s="7"/>
      <c r="E727" s="7"/>
      <c r="F727" s="7"/>
      <c r="G727" s="7"/>
      <c r="I727" s="3"/>
    </row>
    <row r="728" spans="2:9" x14ac:dyDescent="0.25">
      <c r="B728" s="6"/>
      <c r="C728" s="7"/>
      <c r="D728" s="7"/>
      <c r="E728" s="7"/>
      <c r="F728" s="7"/>
      <c r="G728" s="7"/>
      <c r="I728" s="3"/>
    </row>
    <row r="729" spans="2:9" x14ac:dyDescent="0.25">
      <c r="B729" s="6"/>
      <c r="C729" s="7"/>
      <c r="D729" s="7"/>
      <c r="E729" s="7"/>
      <c r="F729" s="7"/>
      <c r="G729" s="7"/>
      <c r="I729" s="3"/>
    </row>
    <row r="730" spans="2:9" x14ac:dyDescent="0.25">
      <c r="B730" s="6"/>
      <c r="C730" s="7"/>
      <c r="D730" s="7"/>
      <c r="E730" s="7"/>
      <c r="F730" s="7"/>
      <c r="G730" s="7"/>
      <c r="I730" s="3"/>
    </row>
    <row r="731" spans="2:9" x14ac:dyDescent="0.25">
      <c r="B731" s="6"/>
      <c r="C731" s="7"/>
      <c r="D731" s="7"/>
      <c r="E731" s="7"/>
      <c r="F731" s="7"/>
      <c r="G731" s="7"/>
      <c r="I731" s="3"/>
    </row>
    <row r="732" spans="2:9" x14ac:dyDescent="0.25">
      <c r="B732" s="6"/>
      <c r="C732" s="7"/>
      <c r="D732" s="7"/>
      <c r="E732" s="7"/>
      <c r="F732" s="7"/>
      <c r="G732" s="7"/>
      <c r="I732" s="3"/>
    </row>
    <row r="733" spans="2:9" x14ac:dyDescent="0.25">
      <c r="B733" s="6"/>
      <c r="C733" s="7"/>
      <c r="D733" s="7"/>
      <c r="E733" s="7"/>
      <c r="F733" s="7"/>
      <c r="G733" s="7"/>
      <c r="I733" s="3"/>
    </row>
    <row r="734" spans="2:9" x14ac:dyDescent="0.25">
      <c r="B734" s="6"/>
      <c r="C734" s="7"/>
      <c r="D734" s="7"/>
      <c r="E734" s="7"/>
      <c r="F734" s="7"/>
      <c r="G734" s="7"/>
      <c r="I734" s="3"/>
    </row>
    <row r="735" spans="2:9" x14ac:dyDescent="0.25">
      <c r="B735" s="6"/>
      <c r="C735" s="7"/>
      <c r="D735" s="7"/>
      <c r="E735" s="7"/>
      <c r="F735" s="7"/>
      <c r="G735" s="7"/>
      <c r="I735" s="3"/>
    </row>
    <row r="736" spans="2:9" x14ac:dyDescent="0.25">
      <c r="B736" s="6"/>
      <c r="C736" s="7"/>
      <c r="D736" s="7"/>
      <c r="E736" s="7"/>
      <c r="F736" s="7"/>
      <c r="G736" s="7"/>
      <c r="I736" s="3"/>
    </row>
    <row r="737" spans="2:9" x14ac:dyDescent="0.25">
      <c r="B737" s="6"/>
      <c r="C737" s="7"/>
      <c r="D737" s="7"/>
      <c r="E737" s="7"/>
      <c r="F737" s="7"/>
      <c r="G737" s="7"/>
      <c r="I737" s="3"/>
    </row>
    <row r="738" spans="2:9" x14ac:dyDescent="0.25">
      <c r="B738" s="6"/>
      <c r="C738" s="7"/>
      <c r="D738" s="7"/>
      <c r="E738" s="7"/>
      <c r="F738" s="7"/>
      <c r="G738" s="7"/>
      <c r="I738" s="3"/>
    </row>
    <row r="739" spans="2:9" x14ac:dyDescent="0.25">
      <c r="B739" s="6"/>
      <c r="C739" s="7"/>
      <c r="D739" s="7"/>
      <c r="E739" s="7"/>
      <c r="F739" s="7"/>
      <c r="G739" s="7"/>
      <c r="I739" s="3"/>
    </row>
    <row r="740" spans="2:9" x14ac:dyDescent="0.25">
      <c r="B740" s="6"/>
      <c r="C740" s="7"/>
      <c r="D740" s="7"/>
      <c r="E740" s="7"/>
      <c r="F740" s="7"/>
      <c r="G740" s="7"/>
      <c r="I740" s="3"/>
    </row>
    <row r="741" spans="2:9" x14ac:dyDescent="0.25">
      <c r="B741" s="6"/>
      <c r="C741" s="7"/>
      <c r="D741" s="7"/>
      <c r="E741" s="7"/>
      <c r="F741" s="7"/>
      <c r="G741" s="7"/>
      <c r="I741" s="3"/>
    </row>
    <row r="742" spans="2:9" x14ac:dyDescent="0.25">
      <c r="B742" s="6"/>
      <c r="C742" s="7"/>
      <c r="D742" s="7"/>
      <c r="E742" s="7"/>
      <c r="F742" s="7"/>
      <c r="G742" s="7"/>
      <c r="I742" s="3"/>
    </row>
    <row r="743" spans="2:9" x14ac:dyDescent="0.25">
      <c r="B743" s="6"/>
      <c r="C743" s="7"/>
      <c r="D743" s="7"/>
      <c r="E743" s="7"/>
      <c r="F743" s="7"/>
      <c r="G743" s="7"/>
      <c r="I743" s="3"/>
    </row>
    <row r="744" spans="2:9" x14ac:dyDescent="0.25">
      <c r="B744" s="6"/>
      <c r="C744" s="7"/>
      <c r="D744" s="7"/>
      <c r="E744" s="7"/>
      <c r="F744" s="7"/>
      <c r="G744" s="7"/>
      <c r="I744" s="3"/>
    </row>
    <row r="745" spans="2:9" x14ac:dyDescent="0.25">
      <c r="B745" s="6"/>
      <c r="C745" s="7"/>
      <c r="D745" s="7"/>
      <c r="E745" s="7"/>
      <c r="F745" s="7"/>
      <c r="G745" s="7"/>
      <c r="I745" s="3"/>
    </row>
    <row r="746" spans="2:9" x14ac:dyDescent="0.25">
      <c r="B746" s="6"/>
      <c r="C746" s="7"/>
      <c r="D746" s="7"/>
      <c r="E746" s="7"/>
      <c r="F746" s="7"/>
      <c r="G746" s="7"/>
      <c r="I746" s="3"/>
    </row>
    <row r="747" spans="2:9" x14ac:dyDescent="0.25">
      <c r="B747" s="6"/>
      <c r="C747" s="7"/>
      <c r="D747" s="7"/>
      <c r="E747" s="7"/>
      <c r="F747" s="7"/>
      <c r="G747" s="7"/>
      <c r="I747" s="3"/>
    </row>
    <row r="748" spans="2:9" x14ac:dyDescent="0.25">
      <c r="B748" s="6"/>
      <c r="C748" s="7"/>
      <c r="D748" s="7"/>
      <c r="E748" s="7"/>
      <c r="F748" s="7"/>
      <c r="G748" s="7"/>
      <c r="I748" s="3"/>
    </row>
    <row r="749" spans="2:9" x14ac:dyDescent="0.25">
      <c r="B749" s="6"/>
      <c r="C749" s="7"/>
      <c r="D749" s="7"/>
      <c r="E749" s="7"/>
      <c r="F749" s="7"/>
      <c r="G749" s="7"/>
      <c r="I749" s="3"/>
    </row>
    <row r="750" spans="2:9" x14ac:dyDescent="0.25">
      <c r="B750" s="6"/>
      <c r="C750" s="7"/>
      <c r="D750" s="7"/>
      <c r="E750" s="7"/>
      <c r="F750" s="7"/>
      <c r="G750" s="7"/>
      <c r="I750" s="3"/>
    </row>
    <row r="751" spans="2:9" x14ac:dyDescent="0.25">
      <c r="B751" s="6"/>
      <c r="C751" s="7"/>
      <c r="D751" s="7"/>
      <c r="E751" s="7"/>
      <c r="F751" s="7"/>
      <c r="G751" s="7"/>
      <c r="I751" s="3"/>
    </row>
    <row r="752" spans="2:9" x14ac:dyDescent="0.25">
      <c r="B752" s="6"/>
      <c r="C752" s="7"/>
      <c r="D752" s="7"/>
      <c r="E752" s="7"/>
      <c r="F752" s="7"/>
      <c r="G752" s="7"/>
      <c r="I752" s="3"/>
    </row>
    <row r="753" spans="2:9" x14ac:dyDescent="0.25">
      <c r="B753" s="6"/>
      <c r="C753" s="7"/>
      <c r="D753" s="7"/>
      <c r="E753" s="7"/>
      <c r="F753" s="7"/>
      <c r="G753" s="7"/>
      <c r="I753" s="3"/>
    </row>
    <row r="754" spans="2:9" x14ac:dyDescent="0.25">
      <c r="B754" s="6"/>
      <c r="C754" s="7"/>
      <c r="D754" s="7"/>
      <c r="E754" s="7"/>
      <c r="F754" s="7"/>
      <c r="G754" s="7"/>
      <c r="I754" s="3"/>
    </row>
    <row r="755" spans="2:9" x14ac:dyDescent="0.25">
      <c r="B755" s="6"/>
      <c r="C755" s="7"/>
      <c r="D755" s="7"/>
      <c r="E755" s="7"/>
      <c r="F755" s="7"/>
      <c r="G755" s="7"/>
      <c r="I755" s="3"/>
    </row>
    <row r="756" spans="2:9" x14ac:dyDescent="0.25">
      <c r="B756" s="6"/>
      <c r="C756" s="7"/>
      <c r="D756" s="7"/>
      <c r="E756" s="7"/>
      <c r="F756" s="7"/>
      <c r="G756" s="7"/>
      <c r="I756" s="3"/>
    </row>
    <row r="757" spans="2:9" x14ac:dyDescent="0.25">
      <c r="B757" s="6"/>
      <c r="C757" s="7"/>
      <c r="D757" s="7"/>
      <c r="E757" s="7"/>
      <c r="F757" s="7"/>
      <c r="G757" s="7"/>
      <c r="I757" s="3"/>
    </row>
    <row r="758" spans="2:9" x14ac:dyDescent="0.25">
      <c r="B758" s="6"/>
      <c r="C758" s="7"/>
      <c r="D758" s="7"/>
      <c r="E758" s="7"/>
      <c r="F758" s="7"/>
      <c r="G758" s="7"/>
      <c r="I758" s="3"/>
    </row>
    <row r="759" spans="2:9" x14ac:dyDescent="0.25">
      <c r="B759" s="6"/>
      <c r="C759" s="7"/>
      <c r="D759" s="7"/>
      <c r="E759" s="7"/>
      <c r="F759" s="7"/>
      <c r="G759" s="7"/>
      <c r="I759" s="3"/>
    </row>
    <row r="760" spans="2:9" x14ac:dyDescent="0.25">
      <c r="B760" s="6"/>
      <c r="C760" s="7"/>
      <c r="D760" s="7"/>
      <c r="E760" s="7"/>
      <c r="F760" s="7"/>
      <c r="G760" s="7"/>
      <c r="I760" s="3"/>
    </row>
    <row r="761" spans="2:9" x14ac:dyDescent="0.25">
      <c r="B761" s="6"/>
      <c r="C761" s="7"/>
      <c r="D761" s="7"/>
      <c r="E761" s="7"/>
      <c r="F761" s="7"/>
      <c r="G761" s="7"/>
      <c r="I761" s="3"/>
    </row>
    <row r="762" spans="2:9" x14ac:dyDescent="0.25">
      <c r="B762" s="6"/>
      <c r="C762" s="7"/>
      <c r="D762" s="7"/>
      <c r="E762" s="7"/>
      <c r="F762" s="7"/>
      <c r="G762" s="7"/>
      <c r="I762" s="3"/>
    </row>
    <row r="763" spans="2:9" x14ac:dyDescent="0.25">
      <c r="B763" s="6"/>
      <c r="C763" s="7"/>
      <c r="D763" s="7"/>
      <c r="E763" s="7"/>
      <c r="F763" s="7"/>
      <c r="G763" s="7"/>
      <c r="I763" s="3"/>
    </row>
    <row r="764" spans="2:9" x14ac:dyDescent="0.25">
      <c r="B764" s="6"/>
      <c r="C764" s="7"/>
      <c r="D764" s="7"/>
      <c r="E764" s="7"/>
      <c r="F764" s="7"/>
      <c r="G764" s="7"/>
      <c r="I764" s="3"/>
    </row>
    <row r="765" spans="2:9" x14ac:dyDescent="0.25">
      <c r="B765" s="6"/>
      <c r="C765" s="7"/>
      <c r="D765" s="7"/>
      <c r="E765" s="7"/>
      <c r="F765" s="7"/>
      <c r="G765" s="7"/>
      <c r="I765" s="3"/>
    </row>
    <row r="766" spans="2:9" x14ac:dyDescent="0.25">
      <c r="B766" s="6"/>
      <c r="C766" s="7"/>
      <c r="D766" s="7"/>
      <c r="E766" s="7"/>
      <c r="F766" s="7"/>
      <c r="G766" s="7"/>
      <c r="I766" s="3"/>
    </row>
    <row r="767" spans="2:9" x14ac:dyDescent="0.25">
      <c r="B767" s="6"/>
      <c r="C767" s="7"/>
      <c r="D767" s="7"/>
      <c r="E767" s="7"/>
      <c r="F767" s="7"/>
      <c r="G767" s="7"/>
      <c r="I767" s="3"/>
    </row>
    <row r="768" spans="2:9" x14ac:dyDescent="0.25">
      <c r="B768" s="6"/>
      <c r="C768" s="7"/>
      <c r="D768" s="7"/>
      <c r="E768" s="7"/>
      <c r="F768" s="7"/>
      <c r="G768" s="7"/>
      <c r="I768" s="3"/>
    </row>
    <row r="769" spans="2:9" x14ac:dyDescent="0.25">
      <c r="B769" s="6"/>
      <c r="C769" s="7"/>
      <c r="D769" s="7"/>
      <c r="E769" s="7"/>
      <c r="F769" s="7"/>
      <c r="G769" s="7"/>
      <c r="I769" s="3"/>
    </row>
    <row r="770" spans="2:9" x14ac:dyDescent="0.25">
      <c r="B770" s="6"/>
      <c r="C770" s="7"/>
      <c r="D770" s="7"/>
      <c r="E770" s="7"/>
      <c r="F770" s="7"/>
      <c r="G770" s="7"/>
      <c r="I770" s="3"/>
    </row>
    <row r="771" spans="2:9" x14ac:dyDescent="0.25">
      <c r="B771" s="6"/>
      <c r="C771" s="7"/>
      <c r="D771" s="7"/>
      <c r="E771" s="7"/>
      <c r="F771" s="7"/>
      <c r="G771" s="7"/>
      <c r="I771" s="3"/>
    </row>
    <row r="772" spans="2:9" x14ac:dyDescent="0.25">
      <c r="B772" s="6"/>
      <c r="C772" s="7"/>
      <c r="D772" s="7"/>
      <c r="E772" s="7"/>
      <c r="F772" s="7"/>
      <c r="G772" s="7"/>
      <c r="I772" s="3"/>
    </row>
    <row r="773" spans="2:9" x14ac:dyDescent="0.25">
      <c r="B773" s="6"/>
      <c r="C773" s="7"/>
      <c r="D773" s="7"/>
      <c r="E773" s="7"/>
      <c r="F773" s="7"/>
      <c r="G773" s="7"/>
      <c r="I773" s="3"/>
    </row>
    <row r="774" spans="2:9" x14ac:dyDescent="0.25">
      <c r="B774" s="6"/>
      <c r="C774" s="7"/>
      <c r="D774" s="7"/>
      <c r="E774" s="7"/>
      <c r="F774" s="7"/>
      <c r="G774" s="7"/>
      <c r="I774" s="3"/>
    </row>
    <row r="775" spans="2:9" x14ac:dyDescent="0.25">
      <c r="B775" s="6"/>
      <c r="C775" s="7"/>
      <c r="D775" s="7"/>
      <c r="E775" s="7"/>
      <c r="F775" s="7"/>
      <c r="G775" s="7"/>
      <c r="I775" s="3"/>
    </row>
    <row r="776" spans="2:9" x14ac:dyDescent="0.25">
      <c r="B776" s="6"/>
      <c r="C776" s="7"/>
      <c r="D776" s="7"/>
      <c r="E776" s="7"/>
      <c r="F776" s="7"/>
      <c r="G776" s="7"/>
      <c r="I776" s="3"/>
    </row>
    <row r="777" spans="2:9" x14ac:dyDescent="0.25">
      <c r="B777" s="6"/>
      <c r="C777" s="7"/>
      <c r="D777" s="7"/>
      <c r="E777" s="7"/>
      <c r="F777" s="7"/>
      <c r="G777" s="7"/>
      <c r="I777" s="3"/>
    </row>
    <row r="778" spans="2:9" x14ac:dyDescent="0.25">
      <c r="B778" s="6"/>
      <c r="C778" s="7"/>
      <c r="D778" s="7"/>
      <c r="E778" s="7"/>
      <c r="F778" s="7"/>
      <c r="G778" s="7"/>
      <c r="I778" s="3"/>
    </row>
    <row r="779" spans="2:9" x14ac:dyDescent="0.25">
      <c r="B779" s="6"/>
      <c r="C779" s="7"/>
      <c r="D779" s="7"/>
      <c r="E779" s="7"/>
      <c r="F779" s="7"/>
      <c r="G779" s="7"/>
      <c r="I779" s="3"/>
    </row>
    <row r="780" spans="2:9" x14ac:dyDescent="0.25">
      <c r="B780" s="6"/>
      <c r="C780" s="7"/>
      <c r="D780" s="7"/>
      <c r="E780" s="7"/>
      <c r="F780" s="7"/>
      <c r="G780" s="7"/>
      <c r="I780" s="3"/>
    </row>
    <row r="781" spans="2:9" x14ac:dyDescent="0.25">
      <c r="B781" s="6"/>
      <c r="C781" s="7"/>
      <c r="D781" s="7"/>
      <c r="E781" s="7"/>
      <c r="F781" s="7"/>
      <c r="G781" s="7"/>
      <c r="I781" s="3"/>
    </row>
    <row r="782" spans="2:9" x14ac:dyDescent="0.25">
      <c r="B782" s="6"/>
      <c r="C782" s="7"/>
      <c r="D782" s="7"/>
      <c r="E782" s="7"/>
      <c r="F782" s="7"/>
      <c r="G782" s="7"/>
      <c r="I782" s="3"/>
    </row>
    <row r="783" spans="2:9" x14ac:dyDescent="0.25">
      <c r="B783" s="6"/>
      <c r="C783" s="7"/>
      <c r="D783" s="7"/>
      <c r="E783" s="7"/>
      <c r="F783" s="7"/>
      <c r="G783" s="7"/>
      <c r="I783" s="3"/>
    </row>
    <row r="784" spans="2:9" x14ac:dyDescent="0.25">
      <c r="B784" s="6"/>
      <c r="C784" s="7"/>
      <c r="D784" s="7"/>
      <c r="E784" s="7"/>
      <c r="F784" s="7"/>
      <c r="G784" s="7"/>
      <c r="I784" s="3"/>
    </row>
    <row r="785" spans="2:9" x14ac:dyDescent="0.25">
      <c r="B785" s="6"/>
      <c r="C785" s="7"/>
      <c r="D785" s="7"/>
      <c r="E785" s="7"/>
      <c r="F785" s="7"/>
      <c r="G785" s="7"/>
      <c r="I785" s="3"/>
    </row>
    <row r="786" spans="2:9" x14ac:dyDescent="0.25">
      <c r="B786" s="6"/>
      <c r="C786" s="7"/>
      <c r="D786" s="7"/>
      <c r="E786" s="7"/>
      <c r="F786" s="7"/>
      <c r="G786" s="7"/>
      <c r="I786" s="3"/>
    </row>
    <row r="787" spans="2:9" x14ac:dyDescent="0.25">
      <c r="B787" s="6"/>
      <c r="C787" s="7"/>
      <c r="D787" s="7"/>
      <c r="E787" s="7"/>
      <c r="F787" s="7"/>
      <c r="G787" s="7"/>
      <c r="I787" s="3"/>
    </row>
    <row r="788" spans="2:9" x14ac:dyDescent="0.25">
      <c r="B788" s="6"/>
      <c r="C788" s="7"/>
      <c r="D788" s="7"/>
      <c r="E788" s="7"/>
      <c r="F788" s="7"/>
      <c r="G788" s="7"/>
      <c r="I788" s="3"/>
    </row>
    <row r="789" spans="2:9" x14ac:dyDescent="0.25">
      <c r="B789" s="6"/>
      <c r="C789" s="7"/>
      <c r="D789" s="7"/>
      <c r="E789" s="7"/>
      <c r="F789" s="7"/>
      <c r="G789" s="7"/>
      <c r="I789" s="3"/>
    </row>
    <row r="790" spans="2:9" x14ac:dyDescent="0.25">
      <c r="B790" s="6"/>
      <c r="C790" s="7"/>
      <c r="D790" s="7"/>
      <c r="E790" s="7"/>
      <c r="F790" s="7"/>
      <c r="G790" s="7"/>
      <c r="I790" s="3"/>
    </row>
    <row r="791" spans="2:9" x14ac:dyDescent="0.25">
      <c r="B791" s="6"/>
      <c r="C791" s="7"/>
      <c r="D791" s="7"/>
      <c r="E791" s="7"/>
      <c r="F791" s="7"/>
      <c r="G791" s="7"/>
      <c r="I791" s="3"/>
    </row>
    <row r="792" spans="2:9" x14ac:dyDescent="0.25">
      <c r="B792" s="6"/>
      <c r="C792" s="7"/>
      <c r="D792" s="7"/>
      <c r="E792" s="7"/>
      <c r="F792" s="7"/>
      <c r="G792" s="7"/>
      <c r="I792" s="3"/>
    </row>
    <row r="793" spans="2:9" x14ac:dyDescent="0.25">
      <c r="B793" s="6"/>
      <c r="C793" s="7"/>
      <c r="D793" s="7"/>
      <c r="E793" s="7"/>
      <c r="F793" s="7"/>
      <c r="G793" s="7"/>
      <c r="I793" s="3"/>
    </row>
    <row r="794" spans="2:9" x14ac:dyDescent="0.25">
      <c r="B794" s="6"/>
      <c r="C794" s="7"/>
      <c r="D794" s="7"/>
      <c r="E794" s="7"/>
      <c r="F794" s="7"/>
      <c r="G794" s="7"/>
      <c r="I794" s="3"/>
    </row>
    <row r="795" spans="2:9" x14ac:dyDescent="0.25">
      <c r="B795" s="6"/>
      <c r="C795" s="7"/>
      <c r="D795" s="7"/>
      <c r="E795" s="7"/>
      <c r="F795" s="7"/>
      <c r="G795" s="7"/>
      <c r="I795" s="3"/>
    </row>
    <row r="796" spans="2:9" x14ac:dyDescent="0.25">
      <c r="B796" s="6"/>
      <c r="C796" s="7"/>
      <c r="D796" s="7"/>
      <c r="E796" s="7"/>
      <c r="F796" s="7"/>
      <c r="G796" s="7"/>
      <c r="I796" s="3"/>
    </row>
    <row r="797" spans="2:9" x14ac:dyDescent="0.25">
      <c r="B797" s="6"/>
      <c r="C797" s="7"/>
      <c r="D797" s="7"/>
      <c r="E797" s="7"/>
      <c r="F797" s="7"/>
      <c r="G797" s="7"/>
      <c r="I797" s="3"/>
    </row>
    <row r="798" spans="2:9" x14ac:dyDescent="0.25">
      <c r="B798" s="6"/>
      <c r="C798" s="7"/>
      <c r="D798" s="7"/>
      <c r="E798" s="7"/>
      <c r="F798" s="7"/>
      <c r="G798" s="7"/>
      <c r="I798" s="3"/>
    </row>
    <row r="799" spans="2:9" x14ac:dyDescent="0.25">
      <c r="B799" s="6"/>
      <c r="C799" s="7"/>
      <c r="D799" s="7"/>
      <c r="E799" s="7"/>
      <c r="F799" s="7"/>
      <c r="G799" s="7"/>
      <c r="I799" s="3"/>
    </row>
    <row r="800" spans="2:9" x14ac:dyDescent="0.25">
      <c r="B800" s="6"/>
      <c r="C800" s="7"/>
      <c r="D800" s="7"/>
      <c r="E800" s="7"/>
      <c r="F800" s="7"/>
      <c r="G800" s="7"/>
      <c r="I800" s="3"/>
    </row>
    <row r="801" spans="2:9" x14ac:dyDescent="0.25">
      <c r="B801" s="6"/>
      <c r="C801" s="7"/>
      <c r="D801" s="7"/>
      <c r="E801" s="7"/>
      <c r="F801" s="7"/>
      <c r="G801" s="7"/>
      <c r="I801" s="3"/>
    </row>
    <row r="802" spans="2:9" x14ac:dyDescent="0.25">
      <c r="B802" s="6"/>
      <c r="C802" s="7"/>
      <c r="D802" s="7"/>
      <c r="E802" s="7"/>
      <c r="F802" s="7"/>
      <c r="G802" s="7"/>
      <c r="I802" s="3"/>
    </row>
    <row r="803" spans="2:9" x14ac:dyDescent="0.25">
      <c r="B803" s="6"/>
      <c r="C803" s="7"/>
      <c r="D803" s="7"/>
      <c r="E803" s="7"/>
      <c r="F803" s="7"/>
      <c r="G803" s="7"/>
      <c r="I803" s="3"/>
    </row>
    <row r="804" spans="2:9" x14ac:dyDescent="0.25">
      <c r="B804" s="6"/>
      <c r="C804" s="7"/>
      <c r="D804" s="7"/>
      <c r="E804" s="7"/>
      <c r="F804" s="7"/>
      <c r="G804" s="7"/>
      <c r="I804" s="3"/>
    </row>
    <row r="805" spans="2:9" x14ac:dyDescent="0.25">
      <c r="B805" s="6"/>
      <c r="C805" s="7"/>
      <c r="D805" s="7"/>
      <c r="E805" s="7"/>
      <c r="F805" s="7"/>
      <c r="G805" s="7"/>
      <c r="I805" s="3"/>
    </row>
    <row r="806" spans="2:9" x14ac:dyDescent="0.25">
      <c r="B806" s="6"/>
      <c r="C806" s="7"/>
      <c r="D806" s="7"/>
      <c r="E806" s="7"/>
      <c r="F806" s="7"/>
      <c r="G806" s="7"/>
      <c r="I806" s="3"/>
    </row>
    <row r="807" spans="2:9" x14ac:dyDescent="0.25">
      <c r="B807" s="6"/>
      <c r="C807" s="7"/>
      <c r="D807" s="7"/>
      <c r="E807" s="7"/>
      <c r="F807" s="7"/>
      <c r="G807" s="7"/>
      <c r="I807" s="3"/>
    </row>
    <row r="808" spans="2:9" x14ac:dyDescent="0.25">
      <c r="B808" s="6"/>
      <c r="C808" s="7"/>
      <c r="D808" s="7"/>
      <c r="E808" s="7"/>
      <c r="F808" s="7"/>
      <c r="G808" s="7"/>
      <c r="I808" s="3"/>
    </row>
    <row r="809" spans="2:9" x14ac:dyDescent="0.25">
      <c r="B809" s="6"/>
      <c r="C809" s="7"/>
      <c r="D809" s="7"/>
      <c r="E809" s="7"/>
      <c r="F809" s="7"/>
      <c r="G809" s="7"/>
      <c r="I809" s="3"/>
    </row>
    <row r="810" spans="2:9" x14ac:dyDescent="0.25">
      <c r="B810" s="6"/>
      <c r="C810" s="7"/>
      <c r="D810" s="7"/>
      <c r="E810" s="7"/>
      <c r="F810" s="7"/>
      <c r="G810" s="7"/>
      <c r="I810" s="3"/>
    </row>
    <row r="811" spans="2:9" x14ac:dyDescent="0.25">
      <c r="B811" s="6"/>
      <c r="C811" s="7"/>
      <c r="D811" s="7"/>
      <c r="E811" s="7"/>
      <c r="F811" s="7"/>
      <c r="G811" s="7"/>
      <c r="I811" s="3"/>
    </row>
    <row r="812" spans="2:9" x14ac:dyDescent="0.25">
      <c r="B812" s="6"/>
      <c r="C812" s="7"/>
      <c r="D812" s="7"/>
      <c r="E812" s="7"/>
      <c r="F812" s="7"/>
      <c r="G812" s="7"/>
      <c r="I812" s="3"/>
    </row>
    <row r="813" spans="2:9" x14ac:dyDescent="0.25">
      <c r="B813" s="6"/>
      <c r="C813" s="7"/>
      <c r="D813" s="7"/>
      <c r="E813" s="7"/>
      <c r="F813" s="7"/>
      <c r="G813" s="7"/>
      <c r="I813" s="3"/>
    </row>
    <row r="814" spans="2:9" x14ac:dyDescent="0.25">
      <c r="B814" s="6"/>
      <c r="C814" s="7"/>
      <c r="D814" s="7"/>
      <c r="E814" s="7"/>
      <c r="F814" s="7"/>
      <c r="G814" s="7"/>
      <c r="I814" s="3"/>
    </row>
    <row r="815" spans="2:9" x14ac:dyDescent="0.25">
      <c r="B815" s="6"/>
      <c r="C815" s="7"/>
      <c r="D815" s="7"/>
      <c r="E815" s="7"/>
      <c r="F815" s="7"/>
      <c r="G815" s="7"/>
      <c r="I815" s="3"/>
    </row>
    <row r="816" spans="2:9" x14ac:dyDescent="0.25">
      <c r="B816" s="6"/>
      <c r="C816" s="7"/>
      <c r="D816" s="7"/>
      <c r="E816" s="7"/>
      <c r="F816" s="7"/>
      <c r="G816" s="7"/>
      <c r="I816" s="3"/>
    </row>
    <row r="817" spans="2:9" x14ac:dyDescent="0.25">
      <c r="B817" s="6"/>
      <c r="C817" s="7"/>
      <c r="D817" s="7"/>
      <c r="E817" s="7"/>
      <c r="F817" s="7"/>
      <c r="G817" s="7"/>
      <c r="I817" s="3"/>
    </row>
    <row r="818" spans="2:9" x14ac:dyDescent="0.25">
      <c r="B818" s="6"/>
      <c r="C818" s="7"/>
      <c r="D818" s="7"/>
      <c r="E818" s="7"/>
      <c r="F818" s="7"/>
      <c r="G818" s="7"/>
      <c r="I818" s="3"/>
    </row>
    <row r="819" spans="2:9" x14ac:dyDescent="0.25">
      <c r="B819" s="6"/>
      <c r="C819" s="7"/>
      <c r="D819" s="7"/>
      <c r="E819" s="7"/>
      <c r="F819" s="7"/>
      <c r="G819" s="7"/>
      <c r="I819" s="3"/>
    </row>
    <row r="820" spans="2:9" x14ac:dyDescent="0.25">
      <c r="B820" s="6"/>
      <c r="C820" s="7"/>
      <c r="D820" s="7"/>
      <c r="E820" s="7"/>
      <c r="F820" s="7"/>
      <c r="G820" s="7"/>
      <c r="I820" s="3"/>
    </row>
    <row r="821" spans="2:9" x14ac:dyDescent="0.25">
      <c r="B821" s="6"/>
      <c r="C821" s="7"/>
      <c r="D821" s="7"/>
      <c r="E821" s="7"/>
      <c r="F821" s="7"/>
      <c r="G821" s="7"/>
      <c r="I821" s="3"/>
    </row>
    <row r="822" spans="2:9" x14ac:dyDescent="0.25">
      <c r="B822" s="6"/>
      <c r="C822" s="7"/>
      <c r="D822" s="7"/>
      <c r="E822" s="7"/>
      <c r="F822" s="7"/>
      <c r="G822" s="7"/>
      <c r="I822" s="3"/>
    </row>
    <row r="823" spans="2:9" x14ac:dyDescent="0.25">
      <c r="B823" s="6"/>
      <c r="C823" s="7"/>
      <c r="D823" s="7"/>
      <c r="E823" s="7"/>
      <c r="F823" s="7"/>
      <c r="G823" s="7"/>
      <c r="I823" s="3"/>
    </row>
    <row r="824" spans="2:9" x14ac:dyDescent="0.25">
      <c r="B824" s="6"/>
      <c r="C824" s="7"/>
      <c r="D824" s="7"/>
      <c r="E824" s="7"/>
      <c r="F824" s="7"/>
      <c r="G824" s="7"/>
      <c r="I824" s="3"/>
    </row>
    <row r="825" spans="2:9" x14ac:dyDescent="0.25">
      <c r="B825" s="6"/>
      <c r="C825" s="7"/>
      <c r="D825" s="7"/>
      <c r="E825" s="7"/>
      <c r="F825" s="7"/>
      <c r="G825" s="7"/>
      <c r="I825" s="3"/>
    </row>
    <row r="826" spans="2:9" x14ac:dyDescent="0.25">
      <c r="B826" s="6"/>
      <c r="C826" s="7"/>
      <c r="D826" s="7"/>
      <c r="E826" s="7"/>
      <c r="F826" s="7"/>
      <c r="G826" s="7"/>
      <c r="I826" s="3"/>
    </row>
    <row r="827" spans="2:9" x14ac:dyDescent="0.25">
      <c r="B827" s="6"/>
      <c r="C827" s="7"/>
      <c r="D827" s="7"/>
      <c r="E827" s="7"/>
      <c r="F827" s="7"/>
      <c r="G827" s="7"/>
      <c r="I827" s="3"/>
    </row>
    <row r="828" spans="2:9" x14ac:dyDescent="0.25">
      <c r="B828" s="6"/>
      <c r="C828" s="7"/>
      <c r="D828" s="7"/>
      <c r="E828" s="7"/>
      <c r="F828" s="7"/>
      <c r="G828" s="7"/>
      <c r="I828" s="3"/>
    </row>
    <row r="829" spans="2:9" x14ac:dyDescent="0.25">
      <c r="B829" s="6"/>
      <c r="C829" s="7"/>
      <c r="D829" s="7"/>
      <c r="E829" s="7"/>
      <c r="F829" s="7"/>
      <c r="G829" s="7"/>
      <c r="I829" s="3"/>
    </row>
    <row r="830" spans="2:9" x14ac:dyDescent="0.25">
      <c r="B830" s="6"/>
      <c r="C830" s="7"/>
      <c r="D830" s="7"/>
      <c r="E830" s="7"/>
      <c r="F830" s="7"/>
      <c r="G830" s="7"/>
      <c r="I830" s="3"/>
    </row>
    <row r="831" spans="2:9" x14ac:dyDescent="0.25">
      <c r="B831" s="6"/>
      <c r="C831" s="7"/>
      <c r="D831" s="7"/>
      <c r="E831" s="7"/>
      <c r="F831" s="7"/>
      <c r="G831" s="7"/>
      <c r="I831" s="3"/>
    </row>
    <row r="832" spans="2:9" x14ac:dyDescent="0.25">
      <c r="B832" s="6"/>
      <c r="C832" s="7"/>
      <c r="D832" s="7"/>
      <c r="E832" s="7"/>
      <c r="F832" s="7"/>
      <c r="G832" s="7"/>
      <c r="I832" s="3"/>
    </row>
    <row r="833" spans="2:9" x14ac:dyDescent="0.25">
      <c r="B833" s="6"/>
      <c r="C833" s="7"/>
      <c r="D833" s="7"/>
      <c r="E833" s="7"/>
      <c r="F833" s="7"/>
      <c r="G833" s="7"/>
      <c r="I833" s="3"/>
    </row>
    <row r="834" spans="2:9" x14ac:dyDescent="0.25">
      <c r="B834" s="6"/>
      <c r="C834" s="7"/>
      <c r="D834" s="7"/>
      <c r="E834" s="7"/>
      <c r="F834" s="7"/>
      <c r="G834" s="7"/>
      <c r="I834" s="3"/>
    </row>
    <row r="835" spans="2:9" x14ac:dyDescent="0.25">
      <c r="B835" s="6"/>
      <c r="C835" s="7"/>
      <c r="D835" s="7"/>
      <c r="E835" s="7"/>
      <c r="F835" s="7"/>
      <c r="G835" s="7"/>
      <c r="I835" s="3"/>
    </row>
    <row r="836" spans="2:9" x14ac:dyDescent="0.25">
      <c r="B836" s="6"/>
      <c r="C836" s="7"/>
      <c r="D836" s="7"/>
      <c r="E836" s="7"/>
      <c r="F836" s="7"/>
      <c r="G836" s="7"/>
      <c r="I836" s="3"/>
    </row>
    <row r="837" spans="2:9" x14ac:dyDescent="0.25">
      <c r="B837" s="6"/>
      <c r="C837" s="7"/>
      <c r="D837" s="7"/>
      <c r="E837" s="7"/>
      <c r="F837" s="7"/>
      <c r="G837" s="7"/>
      <c r="I837" s="3"/>
    </row>
    <row r="838" spans="2:9" x14ac:dyDescent="0.25">
      <c r="B838" s="6"/>
      <c r="C838" s="7"/>
      <c r="D838" s="7"/>
      <c r="E838" s="7"/>
      <c r="F838" s="7"/>
      <c r="G838" s="7"/>
      <c r="I838" s="3"/>
    </row>
    <row r="839" spans="2:9" x14ac:dyDescent="0.25">
      <c r="B839" s="6"/>
      <c r="C839" s="7"/>
      <c r="D839" s="7"/>
      <c r="E839" s="7"/>
      <c r="F839" s="7"/>
      <c r="G839" s="7"/>
      <c r="I839" s="3"/>
    </row>
    <row r="840" spans="2:9" x14ac:dyDescent="0.25">
      <c r="B840" s="6"/>
      <c r="C840" s="7"/>
      <c r="D840" s="7"/>
      <c r="E840" s="7"/>
      <c r="F840" s="7"/>
      <c r="G840" s="7"/>
      <c r="I840" s="3"/>
    </row>
    <row r="841" spans="2:9" x14ac:dyDescent="0.25">
      <c r="B841" s="6"/>
      <c r="C841" s="7"/>
      <c r="D841" s="7"/>
      <c r="E841" s="7"/>
      <c r="F841" s="7"/>
      <c r="G841" s="7"/>
      <c r="I841" s="3"/>
    </row>
    <row r="842" spans="2:9" x14ac:dyDescent="0.25">
      <c r="B842" s="6"/>
      <c r="C842" s="7"/>
      <c r="D842" s="7"/>
      <c r="E842" s="7"/>
      <c r="F842" s="7"/>
      <c r="G842" s="7"/>
      <c r="I842" s="3"/>
    </row>
    <row r="843" spans="2:9" x14ac:dyDescent="0.25">
      <c r="B843" s="6"/>
      <c r="C843" s="7"/>
      <c r="D843" s="7"/>
      <c r="E843" s="7"/>
      <c r="F843" s="7"/>
      <c r="G843" s="7"/>
      <c r="I843" s="3"/>
    </row>
    <row r="844" spans="2:9" x14ac:dyDescent="0.25">
      <c r="B844" s="6"/>
      <c r="C844" s="7"/>
      <c r="D844" s="7"/>
      <c r="E844" s="7"/>
      <c r="F844" s="7"/>
      <c r="G844" s="7"/>
      <c r="I844" s="3"/>
    </row>
    <row r="845" spans="2:9" x14ac:dyDescent="0.25">
      <c r="B845" s="6"/>
      <c r="C845" s="7"/>
      <c r="D845" s="7"/>
      <c r="E845" s="7"/>
      <c r="F845" s="7"/>
      <c r="G845" s="7"/>
      <c r="I845" s="3"/>
    </row>
    <row r="846" spans="2:9" x14ac:dyDescent="0.25">
      <c r="B846" s="6"/>
      <c r="C846" s="7"/>
      <c r="D846" s="7"/>
      <c r="E846" s="7"/>
      <c r="F846" s="7"/>
      <c r="G846" s="7"/>
      <c r="I846" s="3"/>
    </row>
    <row r="847" spans="2:9" x14ac:dyDescent="0.25">
      <c r="B847" s="6"/>
      <c r="C847" s="7"/>
      <c r="D847" s="7"/>
      <c r="E847" s="7"/>
      <c r="F847" s="7"/>
      <c r="G847" s="7"/>
      <c r="I847" s="3"/>
    </row>
    <row r="848" spans="2:9" x14ac:dyDescent="0.25">
      <c r="B848" s="6"/>
      <c r="C848" s="7"/>
      <c r="D848" s="7"/>
      <c r="E848" s="7"/>
      <c r="F848" s="7"/>
      <c r="G848" s="7"/>
      <c r="I848" s="3"/>
    </row>
    <row r="849" spans="2:9" x14ac:dyDescent="0.25">
      <c r="B849" s="6"/>
      <c r="C849" s="7"/>
      <c r="D849" s="7"/>
      <c r="E849" s="7"/>
      <c r="F849" s="7"/>
      <c r="G849" s="7"/>
      <c r="I849" s="3"/>
    </row>
    <row r="850" spans="2:9" x14ac:dyDescent="0.25">
      <c r="B850" s="6"/>
      <c r="C850" s="7"/>
      <c r="D850" s="7"/>
      <c r="E850" s="7"/>
      <c r="F850" s="7"/>
      <c r="G850" s="7"/>
      <c r="I850" s="3"/>
    </row>
    <row r="851" spans="2:9" x14ac:dyDescent="0.25">
      <c r="B851" s="6"/>
      <c r="C851" s="7"/>
      <c r="D851" s="7"/>
      <c r="E851" s="7"/>
      <c r="F851" s="7"/>
      <c r="G851" s="7"/>
      <c r="I851" s="3"/>
    </row>
    <row r="852" spans="2:9" x14ac:dyDescent="0.25">
      <c r="B852" s="6"/>
      <c r="C852" s="7"/>
      <c r="D852" s="7"/>
      <c r="E852" s="7"/>
      <c r="F852" s="7"/>
      <c r="G852" s="7"/>
      <c r="I852" s="3"/>
    </row>
    <row r="853" spans="2:9" x14ac:dyDescent="0.25">
      <c r="B853" s="6"/>
      <c r="C853" s="7"/>
      <c r="D853" s="7"/>
      <c r="E853" s="7"/>
      <c r="F853" s="7"/>
      <c r="G853" s="7"/>
      <c r="I853" s="3"/>
    </row>
    <row r="854" spans="2:9" x14ac:dyDescent="0.25">
      <c r="B854" s="6"/>
      <c r="C854" s="7"/>
      <c r="D854" s="7"/>
      <c r="E854" s="7"/>
      <c r="F854" s="7"/>
      <c r="G854" s="7"/>
      <c r="I854" s="3"/>
    </row>
    <row r="855" spans="2:9" x14ac:dyDescent="0.25">
      <c r="B855" s="6"/>
      <c r="C855" s="7"/>
      <c r="D855" s="7"/>
      <c r="E855" s="7"/>
      <c r="F855" s="7"/>
      <c r="G855" s="7"/>
      <c r="I855" s="3"/>
    </row>
    <row r="856" spans="2:9" x14ac:dyDescent="0.25">
      <c r="B856" s="6"/>
      <c r="C856" s="7"/>
      <c r="D856" s="7"/>
      <c r="E856" s="7"/>
      <c r="F856" s="7"/>
      <c r="G856" s="7"/>
      <c r="I856" s="3"/>
    </row>
    <row r="857" spans="2:9" x14ac:dyDescent="0.25">
      <c r="B857" s="6"/>
      <c r="C857" s="7"/>
      <c r="D857" s="7"/>
      <c r="E857" s="7"/>
      <c r="F857" s="7"/>
      <c r="G857" s="7"/>
      <c r="I857" s="3"/>
    </row>
    <row r="858" spans="2:9" x14ac:dyDescent="0.25">
      <c r="B858" s="6"/>
      <c r="C858" s="7"/>
      <c r="D858" s="7"/>
      <c r="E858" s="7"/>
      <c r="F858" s="7"/>
      <c r="G858" s="7"/>
      <c r="I858" s="3"/>
    </row>
    <row r="859" spans="2:9" x14ac:dyDescent="0.25">
      <c r="B859" s="6"/>
      <c r="C859" s="7"/>
      <c r="D859" s="7"/>
      <c r="E859" s="7"/>
      <c r="F859" s="7"/>
      <c r="G859" s="7"/>
      <c r="I859" s="3"/>
    </row>
    <row r="860" spans="2:9" x14ac:dyDescent="0.25">
      <c r="B860" s="6"/>
      <c r="C860" s="7"/>
      <c r="D860" s="7"/>
      <c r="E860" s="7"/>
      <c r="F860" s="7"/>
      <c r="G860" s="7"/>
      <c r="I860" s="3"/>
    </row>
    <row r="861" spans="2:9" x14ac:dyDescent="0.25">
      <c r="B861" s="6"/>
      <c r="C861" s="7"/>
      <c r="D861" s="7"/>
      <c r="E861" s="7"/>
      <c r="F861" s="7"/>
      <c r="G861" s="7"/>
      <c r="I861" s="3"/>
    </row>
    <row r="862" spans="2:9" x14ac:dyDescent="0.25">
      <c r="B862" s="6"/>
      <c r="C862" s="7"/>
      <c r="D862" s="7"/>
      <c r="E862" s="7"/>
      <c r="F862" s="7"/>
      <c r="G862" s="7"/>
      <c r="I862" s="3"/>
    </row>
    <row r="863" spans="2:9" x14ac:dyDescent="0.25">
      <c r="B863" s="6"/>
      <c r="C863" s="7"/>
      <c r="D863" s="7"/>
      <c r="E863" s="7"/>
      <c r="F863" s="7"/>
      <c r="G863" s="7"/>
      <c r="I863" s="3"/>
    </row>
    <row r="864" spans="2:9" x14ac:dyDescent="0.25">
      <c r="B864" s="6"/>
      <c r="C864" s="7"/>
      <c r="D864" s="7"/>
      <c r="E864" s="7"/>
      <c r="F864" s="7"/>
      <c r="G864" s="7"/>
      <c r="I864" s="3"/>
    </row>
    <row r="865" spans="2:9" x14ac:dyDescent="0.25">
      <c r="B865" s="6"/>
      <c r="C865" s="7"/>
      <c r="D865" s="7"/>
      <c r="E865" s="7"/>
      <c r="F865" s="7"/>
      <c r="G865" s="7"/>
      <c r="I865" s="3"/>
    </row>
    <row r="866" spans="2:9" x14ac:dyDescent="0.25">
      <c r="B866" s="6"/>
      <c r="C866" s="7"/>
      <c r="D866" s="7"/>
      <c r="E866" s="7"/>
      <c r="F866" s="7"/>
      <c r="G866" s="7"/>
      <c r="I866" s="3"/>
    </row>
    <row r="867" spans="2:9" x14ac:dyDescent="0.25">
      <c r="B867" s="6"/>
      <c r="C867" s="7"/>
      <c r="D867" s="7"/>
      <c r="E867" s="7"/>
      <c r="F867" s="7"/>
      <c r="G867" s="7"/>
      <c r="I867" s="3"/>
    </row>
    <row r="868" spans="2:9" x14ac:dyDescent="0.25">
      <c r="B868" s="6"/>
      <c r="C868" s="7"/>
      <c r="D868" s="7"/>
      <c r="E868" s="7"/>
      <c r="F868" s="7"/>
      <c r="G868" s="7"/>
      <c r="I868" s="3"/>
    </row>
    <row r="869" spans="2:9" x14ac:dyDescent="0.25">
      <c r="B869" s="6"/>
      <c r="C869" s="7"/>
      <c r="D869" s="7"/>
      <c r="E869" s="7"/>
      <c r="F869" s="7"/>
      <c r="G869" s="7"/>
      <c r="I869" s="3"/>
    </row>
    <row r="870" spans="2:9" x14ac:dyDescent="0.25">
      <c r="B870" s="6"/>
      <c r="C870" s="7"/>
      <c r="D870" s="7"/>
      <c r="E870" s="7"/>
      <c r="F870" s="7"/>
      <c r="G870" s="7"/>
      <c r="I870" s="3"/>
    </row>
    <row r="871" spans="2:9" x14ac:dyDescent="0.25">
      <c r="B871" s="6"/>
      <c r="C871" s="7"/>
      <c r="D871" s="7"/>
      <c r="E871" s="7"/>
      <c r="F871" s="7"/>
      <c r="G871" s="7"/>
      <c r="I871" s="3"/>
    </row>
    <row r="872" spans="2:9" x14ac:dyDescent="0.25">
      <c r="B872" s="6"/>
      <c r="C872" s="7"/>
      <c r="D872" s="7"/>
      <c r="E872" s="7"/>
      <c r="F872" s="7"/>
      <c r="G872" s="7"/>
      <c r="I872" s="3"/>
    </row>
    <row r="873" spans="2:9" x14ac:dyDescent="0.25">
      <c r="B873" s="6"/>
      <c r="C873" s="7"/>
      <c r="D873" s="7"/>
      <c r="E873" s="7"/>
      <c r="F873" s="7"/>
      <c r="G873" s="7"/>
      <c r="I873" s="3"/>
    </row>
    <row r="874" spans="2:9" x14ac:dyDescent="0.25">
      <c r="B874" s="6"/>
      <c r="C874" s="7"/>
      <c r="D874" s="7"/>
      <c r="E874" s="7"/>
      <c r="F874" s="7"/>
      <c r="G874" s="7"/>
      <c r="I874" s="3"/>
    </row>
    <row r="875" spans="2:9" x14ac:dyDescent="0.25">
      <c r="B875" s="6"/>
      <c r="C875" s="7"/>
      <c r="D875" s="7"/>
      <c r="E875" s="7"/>
      <c r="F875" s="7"/>
      <c r="G875" s="7"/>
      <c r="I875" s="3"/>
    </row>
    <row r="876" spans="2:9" x14ac:dyDescent="0.25">
      <c r="B876" s="6"/>
      <c r="C876" s="7"/>
      <c r="D876" s="7"/>
      <c r="E876" s="7"/>
      <c r="F876" s="7"/>
      <c r="G876" s="7"/>
      <c r="I876" s="3"/>
    </row>
    <row r="877" spans="2:9" x14ac:dyDescent="0.25">
      <c r="B877" s="6"/>
      <c r="C877" s="7"/>
      <c r="D877" s="7"/>
      <c r="E877" s="7"/>
      <c r="F877" s="7"/>
      <c r="G877" s="7"/>
      <c r="I877" s="3"/>
    </row>
    <row r="878" spans="2:9" x14ac:dyDescent="0.25">
      <c r="B878" s="6"/>
      <c r="C878" s="7"/>
      <c r="D878" s="7"/>
      <c r="E878" s="7"/>
      <c r="F878" s="7"/>
      <c r="G878" s="7"/>
      <c r="I878" s="3"/>
    </row>
    <row r="879" spans="2:9" x14ac:dyDescent="0.25">
      <c r="B879" s="6"/>
      <c r="C879" s="7"/>
      <c r="D879" s="7"/>
      <c r="E879" s="7"/>
      <c r="F879" s="7"/>
      <c r="G879" s="7"/>
      <c r="I879" s="3"/>
    </row>
    <row r="880" spans="2:9" x14ac:dyDescent="0.25">
      <c r="B880" s="6"/>
      <c r="C880" s="7"/>
      <c r="D880" s="7"/>
      <c r="E880" s="7"/>
      <c r="F880" s="7"/>
      <c r="G880" s="7"/>
      <c r="I880" s="3"/>
    </row>
    <row r="881" spans="2:9" x14ac:dyDescent="0.25">
      <c r="B881" s="6"/>
      <c r="C881" s="7"/>
      <c r="D881" s="7"/>
      <c r="E881" s="7"/>
      <c r="F881" s="7"/>
      <c r="G881" s="7"/>
      <c r="I881" s="3"/>
    </row>
    <row r="882" spans="2:9" x14ac:dyDescent="0.25">
      <c r="B882" s="6"/>
      <c r="C882" s="7"/>
      <c r="D882" s="7"/>
      <c r="E882" s="7"/>
      <c r="F882" s="7"/>
      <c r="G882" s="7"/>
      <c r="I882" s="3"/>
    </row>
    <row r="883" spans="2:9" x14ac:dyDescent="0.25">
      <c r="B883" s="6"/>
      <c r="C883" s="7"/>
      <c r="D883" s="7"/>
      <c r="E883" s="7"/>
      <c r="F883" s="7"/>
      <c r="G883" s="7"/>
      <c r="I883" s="3"/>
    </row>
    <row r="884" spans="2:9" x14ac:dyDescent="0.25">
      <c r="B884" s="6"/>
      <c r="C884" s="7"/>
      <c r="D884" s="7"/>
      <c r="E884" s="7"/>
      <c r="F884" s="7"/>
      <c r="G884" s="7"/>
      <c r="I884" s="3"/>
    </row>
    <row r="885" spans="2:9" x14ac:dyDescent="0.25">
      <c r="B885" s="6"/>
      <c r="C885" s="7"/>
      <c r="D885" s="7"/>
      <c r="E885" s="7"/>
      <c r="F885" s="7"/>
      <c r="G885" s="7"/>
      <c r="I885" s="3"/>
    </row>
    <row r="886" spans="2:9" x14ac:dyDescent="0.25">
      <c r="B886" s="6"/>
      <c r="C886" s="7"/>
      <c r="D886" s="7"/>
      <c r="E886" s="7"/>
      <c r="F886" s="7"/>
      <c r="G886" s="7"/>
      <c r="I886" s="3"/>
    </row>
    <row r="887" spans="2:9" x14ac:dyDescent="0.25">
      <c r="B887" s="6"/>
      <c r="C887" s="7"/>
      <c r="D887" s="7"/>
      <c r="E887" s="7"/>
      <c r="F887" s="7"/>
      <c r="G887" s="7"/>
      <c r="I887" s="3"/>
    </row>
    <row r="888" spans="2:9" x14ac:dyDescent="0.25">
      <c r="B888" s="6"/>
      <c r="C888" s="7"/>
      <c r="D888" s="7"/>
      <c r="E888" s="7"/>
      <c r="F888" s="7"/>
      <c r="G888" s="7"/>
      <c r="I888" s="3"/>
    </row>
    <row r="889" spans="2:9" x14ac:dyDescent="0.25">
      <c r="B889" s="6"/>
      <c r="C889" s="7"/>
      <c r="D889" s="7"/>
      <c r="E889" s="7"/>
      <c r="F889" s="7"/>
      <c r="G889" s="7"/>
      <c r="I889" s="3"/>
    </row>
    <row r="890" spans="2:9" x14ac:dyDescent="0.25">
      <c r="B890" s="6"/>
      <c r="C890" s="7"/>
      <c r="D890" s="7"/>
      <c r="E890" s="7"/>
      <c r="F890" s="7"/>
      <c r="G890" s="7"/>
      <c r="I890" s="3"/>
    </row>
    <row r="891" spans="2:9" x14ac:dyDescent="0.25">
      <c r="B891" s="6"/>
      <c r="C891" s="7"/>
      <c r="D891" s="7"/>
      <c r="E891" s="7"/>
      <c r="F891" s="7"/>
      <c r="G891" s="7"/>
      <c r="I891" s="3"/>
    </row>
    <row r="892" spans="2:9" x14ac:dyDescent="0.25">
      <c r="B892" s="6"/>
      <c r="C892" s="7"/>
      <c r="D892" s="7"/>
      <c r="E892" s="7"/>
      <c r="F892" s="7"/>
      <c r="G892" s="7"/>
      <c r="I892" s="3"/>
    </row>
    <row r="893" spans="2:9" x14ac:dyDescent="0.25">
      <c r="B893" s="6"/>
      <c r="C893" s="7"/>
      <c r="D893" s="7"/>
      <c r="E893" s="7"/>
      <c r="F893" s="7"/>
      <c r="G893" s="7"/>
      <c r="I893" s="3"/>
    </row>
    <row r="894" spans="2:9" x14ac:dyDescent="0.25">
      <c r="B894" s="6"/>
      <c r="C894" s="7"/>
      <c r="D894" s="7"/>
      <c r="E894" s="7"/>
      <c r="F894" s="7"/>
      <c r="G894" s="7"/>
      <c r="I894" s="3"/>
    </row>
    <row r="895" spans="2:9" x14ac:dyDescent="0.25">
      <c r="B895" s="6"/>
      <c r="C895" s="7"/>
      <c r="D895" s="7"/>
      <c r="E895" s="7"/>
      <c r="F895" s="7"/>
      <c r="G895" s="7"/>
      <c r="I895" s="3"/>
    </row>
    <row r="896" spans="2:9" x14ac:dyDescent="0.25">
      <c r="B896" s="6"/>
      <c r="C896" s="7"/>
      <c r="D896" s="7"/>
      <c r="E896" s="7"/>
      <c r="F896" s="7"/>
      <c r="G896" s="7"/>
      <c r="I896" s="3"/>
    </row>
    <row r="897" spans="2:9" x14ac:dyDescent="0.25">
      <c r="B897" s="6"/>
      <c r="C897" s="7"/>
      <c r="D897" s="7"/>
      <c r="E897" s="7"/>
      <c r="F897" s="7"/>
      <c r="G897" s="7"/>
      <c r="I897" s="3"/>
    </row>
    <row r="898" spans="2:9" x14ac:dyDescent="0.25">
      <c r="B898" s="6"/>
      <c r="C898" s="7"/>
      <c r="D898" s="7"/>
      <c r="E898" s="7"/>
      <c r="F898" s="7"/>
      <c r="G898" s="7"/>
      <c r="I898" s="3"/>
    </row>
    <row r="899" spans="2:9" x14ac:dyDescent="0.25">
      <c r="B899" s="6"/>
      <c r="C899" s="7"/>
      <c r="D899" s="7"/>
      <c r="E899" s="7"/>
      <c r="F899" s="7"/>
      <c r="G899" s="7"/>
      <c r="I899" s="3"/>
    </row>
    <row r="900" spans="2:9" x14ac:dyDescent="0.25">
      <c r="B900" s="6"/>
      <c r="C900" s="7"/>
      <c r="D900" s="7"/>
      <c r="E900" s="7"/>
      <c r="F900" s="7"/>
      <c r="G900" s="7"/>
      <c r="I900" s="3"/>
    </row>
    <row r="901" spans="2:9" x14ac:dyDescent="0.25">
      <c r="B901" s="6"/>
      <c r="C901" s="7"/>
      <c r="D901" s="7"/>
      <c r="E901" s="7"/>
      <c r="F901" s="7"/>
      <c r="G901" s="7"/>
      <c r="I901" s="3"/>
    </row>
    <row r="902" spans="2:9" x14ac:dyDescent="0.25">
      <c r="B902" s="6"/>
      <c r="C902" s="7"/>
      <c r="D902" s="7"/>
      <c r="E902" s="7"/>
      <c r="F902" s="7"/>
      <c r="G902" s="7"/>
      <c r="I902" s="3"/>
    </row>
    <row r="903" spans="2:9" x14ac:dyDescent="0.25">
      <c r="B903" s="6"/>
      <c r="C903" s="7"/>
      <c r="D903" s="7"/>
      <c r="E903" s="7"/>
      <c r="F903" s="7"/>
      <c r="G903" s="7"/>
      <c r="I903" s="3"/>
    </row>
    <row r="904" spans="2:9" x14ac:dyDescent="0.25">
      <c r="B904" s="6"/>
      <c r="C904" s="7"/>
      <c r="D904" s="7"/>
      <c r="E904" s="7"/>
      <c r="F904" s="7"/>
      <c r="G904" s="7"/>
      <c r="I904" s="3"/>
    </row>
    <row r="905" spans="2:9" x14ac:dyDescent="0.25">
      <c r="B905" s="6"/>
      <c r="C905" s="7"/>
      <c r="D905" s="7"/>
      <c r="E905" s="7"/>
      <c r="F905" s="7"/>
      <c r="G905" s="7"/>
      <c r="I905" s="3"/>
    </row>
    <row r="906" spans="2:9" x14ac:dyDescent="0.25">
      <c r="B906" s="6"/>
      <c r="C906" s="7"/>
      <c r="D906" s="7"/>
      <c r="E906" s="7"/>
      <c r="F906" s="7"/>
      <c r="G906" s="7"/>
      <c r="I906" s="3"/>
    </row>
    <row r="907" spans="2:9" x14ac:dyDescent="0.25">
      <c r="B907" s="6"/>
      <c r="C907" s="7"/>
      <c r="D907" s="7"/>
      <c r="E907" s="7"/>
      <c r="F907" s="7"/>
      <c r="G907" s="7"/>
      <c r="I907" s="3"/>
    </row>
    <row r="908" spans="2:9" x14ac:dyDescent="0.25">
      <c r="B908" s="6"/>
      <c r="C908" s="7"/>
      <c r="D908" s="7"/>
      <c r="E908" s="7"/>
      <c r="F908" s="7"/>
      <c r="G908" s="7"/>
      <c r="I908" s="3"/>
    </row>
    <row r="909" spans="2:9" x14ac:dyDescent="0.25">
      <c r="B909" s="6"/>
      <c r="C909" s="7"/>
      <c r="D909" s="7"/>
      <c r="E909" s="7"/>
      <c r="F909" s="7"/>
      <c r="G909" s="7"/>
      <c r="I909" s="3"/>
    </row>
    <row r="910" spans="2:9" x14ac:dyDescent="0.25">
      <c r="B910" s="6"/>
      <c r="C910" s="7"/>
      <c r="D910" s="7"/>
      <c r="E910" s="7"/>
      <c r="F910" s="7"/>
      <c r="G910" s="7"/>
      <c r="I910" s="3"/>
    </row>
    <row r="911" spans="2:9" x14ac:dyDescent="0.25">
      <c r="B911" s="6"/>
      <c r="C911" s="7"/>
      <c r="D911" s="7"/>
      <c r="E911" s="7"/>
      <c r="F911" s="7"/>
      <c r="G911" s="7"/>
      <c r="I911" s="3"/>
    </row>
    <row r="912" spans="2:9" x14ac:dyDescent="0.25">
      <c r="B912" s="6"/>
      <c r="C912" s="7"/>
      <c r="D912" s="7"/>
      <c r="E912" s="7"/>
      <c r="F912" s="7"/>
      <c r="G912" s="7"/>
      <c r="I912" s="3"/>
    </row>
    <row r="913" spans="2:9" x14ac:dyDescent="0.25">
      <c r="B913" s="6"/>
      <c r="C913" s="7"/>
      <c r="D913" s="7"/>
      <c r="E913" s="7"/>
      <c r="F913" s="7"/>
      <c r="G913" s="7"/>
      <c r="I913" s="3"/>
    </row>
    <row r="914" spans="2:9" x14ac:dyDescent="0.25">
      <c r="B914" s="6"/>
      <c r="C914" s="7"/>
      <c r="D914" s="7"/>
      <c r="E914" s="7"/>
      <c r="F914" s="7"/>
      <c r="G914" s="7"/>
      <c r="I914" s="3"/>
    </row>
    <row r="915" spans="2:9" x14ac:dyDescent="0.25">
      <c r="B915" s="6"/>
      <c r="C915" s="7"/>
      <c r="D915" s="7"/>
      <c r="E915" s="7"/>
      <c r="F915" s="7"/>
      <c r="G915" s="7"/>
      <c r="I915" s="3"/>
    </row>
    <row r="916" spans="2:9" x14ac:dyDescent="0.25">
      <c r="B916" s="6"/>
      <c r="C916" s="7"/>
      <c r="D916" s="7"/>
      <c r="E916" s="7"/>
      <c r="F916" s="7"/>
      <c r="G916" s="7"/>
      <c r="I916" s="3"/>
    </row>
    <row r="917" spans="2:9" x14ac:dyDescent="0.25">
      <c r="B917" s="6"/>
      <c r="C917" s="7"/>
      <c r="D917" s="7"/>
      <c r="E917" s="7"/>
      <c r="F917" s="7"/>
      <c r="G917" s="7"/>
      <c r="I917" s="3"/>
    </row>
    <row r="918" spans="2:9" x14ac:dyDescent="0.25">
      <c r="B918" s="6"/>
      <c r="C918" s="7"/>
      <c r="D918" s="7"/>
      <c r="E918" s="7"/>
      <c r="F918" s="7"/>
      <c r="G918" s="7"/>
      <c r="I918" s="3"/>
    </row>
    <row r="919" spans="2:9" x14ac:dyDescent="0.25">
      <c r="B919" s="6"/>
      <c r="C919" s="7"/>
      <c r="D919" s="7"/>
      <c r="E919" s="7"/>
      <c r="F919" s="7"/>
      <c r="G919" s="7"/>
      <c r="I919" s="3"/>
    </row>
    <row r="920" spans="2:9" x14ac:dyDescent="0.25">
      <c r="B920" s="6"/>
      <c r="C920" s="7"/>
      <c r="D920" s="7"/>
      <c r="E920" s="7"/>
      <c r="F920" s="7"/>
      <c r="G920" s="7"/>
      <c r="I920" s="3"/>
    </row>
    <row r="921" spans="2:9" x14ac:dyDescent="0.25">
      <c r="B921" s="6"/>
      <c r="C921" s="7"/>
      <c r="D921" s="7"/>
      <c r="E921" s="7"/>
      <c r="F921" s="7"/>
      <c r="G921" s="7"/>
      <c r="I921" s="3"/>
    </row>
    <row r="922" spans="2:9" x14ac:dyDescent="0.25">
      <c r="B922" s="6"/>
      <c r="C922" s="7"/>
      <c r="D922" s="7"/>
      <c r="E922" s="7"/>
      <c r="F922" s="7"/>
      <c r="G922" s="7"/>
      <c r="I922" s="3"/>
    </row>
    <row r="923" spans="2:9" x14ac:dyDescent="0.25">
      <c r="B923" s="6"/>
      <c r="C923" s="7"/>
      <c r="D923" s="7"/>
      <c r="E923" s="7"/>
      <c r="F923" s="7"/>
      <c r="G923" s="7"/>
      <c r="I923" s="3"/>
    </row>
    <row r="924" spans="2:9" x14ac:dyDescent="0.25">
      <c r="B924" s="6"/>
      <c r="C924" s="7"/>
      <c r="D924" s="7"/>
      <c r="E924" s="7"/>
      <c r="F924" s="7"/>
      <c r="G924" s="7"/>
      <c r="I924" s="3"/>
    </row>
    <row r="925" spans="2:9" x14ac:dyDescent="0.25">
      <c r="B925" s="6"/>
      <c r="C925" s="7"/>
      <c r="D925" s="7"/>
      <c r="E925" s="7"/>
      <c r="F925" s="7"/>
      <c r="G925" s="7"/>
      <c r="I925" s="3"/>
    </row>
    <row r="926" spans="2:9" x14ac:dyDescent="0.25">
      <c r="B926" s="6"/>
      <c r="C926" s="7"/>
      <c r="D926" s="7"/>
      <c r="E926" s="7"/>
      <c r="F926" s="7"/>
      <c r="G926" s="7"/>
      <c r="I926" s="3"/>
    </row>
    <row r="927" spans="2:9" x14ac:dyDescent="0.25">
      <c r="B927" s="6"/>
      <c r="C927" s="7"/>
      <c r="D927" s="7"/>
      <c r="E927" s="7"/>
      <c r="F927" s="7"/>
      <c r="G927" s="7"/>
      <c r="I927" s="3"/>
    </row>
    <row r="928" spans="2:9" x14ac:dyDescent="0.25">
      <c r="B928" s="6"/>
      <c r="C928" s="7"/>
      <c r="D928" s="7"/>
      <c r="E928" s="7"/>
      <c r="F928" s="7"/>
      <c r="G928" s="7"/>
      <c r="I928" s="3"/>
    </row>
    <row r="929" spans="2:9" x14ac:dyDescent="0.25">
      <c r="B929" s="6"/>
      <c r="C929" s="7"/>
      <c r="D929" s="7"/>
      <c r="E929" s="7"/>
      <c r="F929" s="7"/>
      <c r="G929" s="7"/>
      <c r="I929" s="3"/>
    </row>
    <row r="930" spans="2:9" x14ac:dyDescent="0.25">
      <c r="B930" s="6"/>
      <c r="C930" s="7"/>
      <c r="D930" s="7"/>
      <c r="E930" s="7"/>
      <c r="F930" s="7"/>
      <c r="G930" s="7"/>
      <c r="I930" s="3"/>
    </row>
    <row r="931" spans="2:9" x14ac:dyDescent="0.25">
      <c r="B931" s="6"/>
      <c r="C931" s="7"/>
      <c r="D931" s="7"/>
      <c r="E931" s="7"/>
      <c r="F931" s="7"/>
      <c r="G931" s="7"/>
      <c r="I931" s="3"/>
    </row>
    <row r="932" spans="2:9" x14ac:dyDescent="0.25">
      <c r="B932" s="6"/>
      <c r="C932" s="7"/>
      <c r="D932" s="7"/>
      <c r="E932" s="7"/>
      <c r="F932" s="7"/>
      <c r="G932" s="7"/>
      <c r="I932" s="3"/>
    </row>
    <row r="933" spans="2:9" x14ac:dyDescent="0.25">
      <c r="B933" s="6"/>
      <c r="C933" s="7"/>
      <c r="D933" s="7"/>
      <c r="E933" s="7"/>
      <c r="F933" s="7"/>
      <c r="G933" s="7"/>
      <c r="I933" s="3"/>
    </row>
    <row r="934" spans="2:9" x14ac:dyDescent="0.25">
      <c r="B934" s="6"/>
      <c r="C934" s="7"/>
      <c r="D934" s="7"/>
      <c r="E934" s="7"/>
      <c r="F934" s="7"/>
      <c r="G934" s="7"/>
      <c r="I934" s="3"/>
    </row>
    <row r="935" spans="2:9" x14ac:dyDescent="0.25">
      <c r="B935" s="6"/>
      <c r="C935" s="7"/>
      <c r="D935" s="7"/>
      <c r="E935" s="7"/>
      <c r="F935" s="7"/>
      <c r="G935" s="7"/>
      <c r="I935" s="3"/>
    </row>
    <row r="936" spans="2:9" x14ac:dyDescent="0.25">
      <c r="B936" s="6"/>
      <c r="C936" s="7"/>
      <c r="D936" s="7"/>
      <c r="E936" s="7"/>
      <c r="F936" s="7"/>
      <c r="G936" s="7"/>
      <c r="I936" s="3"/>
    </row>
    <row r="937" spans="2:9" x14ac:dyDescent="0.25">
      <c r="B937" s="6"/>
      <c r="C937" s="7"/>
      <c r="D937" s="7"/>
      <c r="E937" s="7"/>
      <c r="F937" s="7"/>
      <c r="G937" s="7"/>
      <c r="I937" s="3"/>
    </row>
    <row r="938" spans="2:9" x14ac:dyDescent="0.25">
      <c r="B938" s="6"/>
      <c r="C938" s="7"/>
      <c r="D938" s="7"/>
      <c r="E938" s="7"/>
      <c r="F938" s="7"/>
      <c r="G938" s="7"/>
      <c r="I938" s="3"/>
    </row>
    <row r="939" spans="2:9" x14ac:dyDescent="0.25">
      <c r="B939" s="6"/>
      <c r="C939" s="7"/>
      <c r="D939" s="7"/>
      <c r="E939" s="7"/>
      <c r="F939" s="7"/>
      <c r="G939" s="7"/>
      <c r="I939" s="3"/>
    </row>
    <row r="940" spans="2:9" x14ac:dyDescent="0.25">
      <c r="B940" s="6"/>
      <c r="C940" s="7"/>
      <c r="D940" s="7"/>
      <c r="E940" s="7"/>
      <c r="F940" s="7"/>
      <c r="G940" s="7"/>
      <c r="I940" s="3"/>
    </row>
    <row r="941" spans="2:9" x14ac:dyDescent="0.25">
      <c r="B941" s="6"/>
      <c r="C941" s="7"/>
      <c r="D941" s="7"/>
      <c r="E941" s="7"/>
      <c r="F941" s="7"/>
      <c r="G941" s="7"/>
      <c r="I941" s="3"/>
    </row>
    <row r="942" spans="2:9" x14ac:dyDescent="0.25">
      <c r="B942" s="6"/>
      <c r="C942" s="7"/>
      <c r="D942" s="7"/>
      <c r="E942" s="7"/>
      <c r="F942" s="7"/>
      <c r="G942" s="7"/>
      <c r="I942" s="3"/>
    </row>
    <row r="943" spans="2:9" x14ac:dyDescent="0.25">
      <c r="B943" s="6"/>
      <c r="C943" s="7"/>
      <c r="D943" s="7"/>
      <c r="E943" s="7"/>
      <c r="F943" s="7"/>
      <c r="G943" s="7"/>
      <c r="I943" s="3"/>
    </row>
    <row r="944" spans="2:9" x14ac:dyDescent="0.25">
      <c r="B944" s="6"/>
      <c r="C944" s="7"/>
      <c r="D944" s="7"/>
      <c r="E944" s="7"/>
      <c r="F944" s="7"/>
      <c r="G944" s="7"/>
      <c r="I944" s="3"/>
    </row>
    <row r="945" spans="2:9" x14ac:dyDescent="0.25">
      <c r="B945" s="6"/>
      <c r="C945" s="7"/>
      <c r="D945" s="7"/>
      <c r="E945" s="7"/>
      <c r="F945" s="7"/>
      <c r="G945" s="7"/>
      <c r="I945" s="3"/>
    </row>
    <row r="946" spans="2:9" x14ac:dyDescent="0.25">
      <c r="B946" s="6"/>
      <c r="C946" s="7"/>
      <c r="D946" s="7"/>
      <c r="E946" s="7"/>
      <c r="F946" s="7"/>
      <c r="G946" s="7"/>
      <c r="I946" s="3"/>
    </row>
    <row r="947" spans="2:9" x14ac:dyDescent="0.25">
      <c r="B947" s="6"/>
      <c r="C947" s="7"/>
      <c r="D947" s="7"/>
      <c r="E947" s="7"/>
      <c r="F947" s="7"/>
      <c r="G947" s="7"/>
      <c r="I947" s="3"/>
    </row>
    <row r="948" spans="2:9" x14ac:dyDescent="0.25">
      <c r="B948" s="6"/>
      <c r="C948" s="7"/>
      <c r="D948" s="7"/>
      <c r="E948" s="7"/>
      <c r="F948" s="7"/>
      <c r="G948" s="7"/>
      <c r="I948" s="3"/>
    </row>
    <row r="949" spans="2:9" x14ac:dyDescent="0.25">
      <c r="B949" s="6"/>
      <c r="C949" s="7"/>
      <c r="D949" s="7"/>
      <c r="E949" s="7"/>
      <c r="F949" s="7"/>
      <c r="G949" s="7"/>
      <c r="I949" s="3"/>
    </row>
    <row r="950" spans="2:9" x14ac:dyDescent="0.25">
      <c r="B950" s="6"/>
      <c r="C950" s="7"/>
      <c r="D950" s="7"/>
      <c r="E950" s="7"/>
      <c r="F950" s="7"/>
      <c r="G950" s="7"/>
      <c r="I950" s="3"/>
    </row>
    <row r="951" spans="2:9" x14ac:dyDescent="0.25">
      <c r="B951" s="6"/>
      <c r="C951" s="7"/>
      <c r="D951" s="7"/>
      <c r="E951" s="7"/>
      <c r="F951" s="7"/>
      <c r="G951" s="7"/>
      <c r="I951" s="3"/>
    </row>
    <row r="952" spans="2:9" x14ac:dyDescent="0.25">
      <c r="B952" s="6"/>
      <c r="C952" s="7"/>
      <c r="D952" s="7"/>
      <c r="E952" s="7"/>
      <c r="F952" s="7"/>
      <c r="G952" s="7"/>
      <c r="I952" s="3"/>
    </row>
    <row r="953" spans="2:9" x14ac:dyDescent="0.25">
      <c r="B953" s="6"/>
      <c r="C953" s="7"/>
      <c r="D953" s="7"/>
      <c r="E953" s="7"/>
      <c r="F953" s="7"/>
      <c r="G953" s="7"/>
      <c r="I953" s="3"/>
    </row>
    <row r="954" spans="2:9" x14ac:dyDescent="0.25">
      <c r="B954" s="6"/>
      <c r="C954" s="7"/>
      <c r="D954" s="7"/>
      <c r="E954" s="7"/>
      <c r="F954" s="7"/>
      <c r="G954" s="7"/>
      <c r="I954" s="3"/>
    </row>
    <row r="955" spans="2:9" x14ac:dyDescent="0.25">
      <c r="B955" s="6"/>
      <c r="C955" s="7"/>
      <c r="D955" s="7"/>
      <c r="E955" s="7"/>
      <c r="F955" s="7"/>
      <c r="G955" s="7"/>
      <c r="I955" s="3"/>
    </row>
    <row r="956" spans="2:9" x14ac:dyDescent="0.25">
      <c r="B956" s="6"/>
      <c r="C956" s="7"/>
      <c r="D956" s="7"/>
      <c r="E956" s="7"/>
      <c r="F956" s="7"/>
      <c r="G956" s="7"/>
      <c r="I956" s="3"/>
    </row>
    <row r="957" spans="2:9" x14ac:dyDescent="0.25">
      <c r="B957" s="6"/>
      <c r="C957" s="7"/>
      <c r="D957" s="7"/>
      <c r="E957" s="7"/>
      <c r="F957" s="7"/>
      <c r="G957" s="7"/>
      <c r="I957" s="3"/>
    </row>
    <row r="958" spans="2:9" x14ac:dyDescent="0.25">
      <c r="B958" s="6"/>
      <c r="C958" s="7"/>
      <c r="D958" s="7"/>
      <c r="E958" s="7"/>
      <c r="F958" s="7"/>
      <c r="G958" s="7"/>
      <c r="I958" s="3"/>
    </row>
    <row r="959" spans="2:9" x14ac:dyDescent="0.25">
      <c r="B959" s="6"/>
      <c r="C959" s="7"/>
      <c r="D959" s="7"/>
      <c r="E959" s="7"/>
      <c r="F959" s="7"/>
      <c r="G959" s="7"/>
      <c r="I959" s="3"/>
    </row>
    <row r="960" spans="2:9" x14ac:dyDescent="0.25">
      <c r="B960" s="6"/>
      <c r="C960" s="7"/>
      <c r="D960" s="7"/>
      <c r="E960" s="7"/>
      <c r="F960" s="7"/>
      <c r="G960" s="7"/>
      <c r="I960" s="3"/>
    </row>
    <row r="961" spans="2:9" x14ac:dyDescent="0.25">
      <c r="B961" s="6"/>
      <c r="C961" s="7"/>
      <c r="D961" s="7"/>
      <c r="E961" s="7"/>
      <c r="F961" s="7"/>
      <c r="G961" s="7"/>
      <c r="I961" s="3"/>
    </row>
    <row r="962" spans="2:9" x14ac:dyDescent="0.25">
      <c r="B962" s="6"/>
      <c r="C962" s="7"/>
      <c r="D962" s="7"/>
      <c r="E962" s="7"/>
      <c r="F962" s="7"/>
      <c r="G962" s="7"/>
      <c r="I962" s="3"/>
    </row>
    <row r="963" spans="2:9" x14ac:dyDescent="0.25">
      <c r="B963" s="6"/>
      <c r="C963" s="7"/>
      <c r="D963" s="7"/>
      <c r="E963" s="7"/>
      <c r="F963" s="7"/>
      <c r="G963" s="7"/>
      <c r="I963" s="3"/>
    </row>
    <row r="964" spans="2:9" x14ac:dyDescent="0.25">
      <c r="B964" s="6"/>
      <c r="C964" s="7"/>
      <c r="D964" s="7"/>
      <c r="E964" s="7"/>
      <c r="F964" s="7"/>
      <c r="G964" s="7"/>
      <c r="I964" s="3"/>
    </row>
    <row r="965" spans="2:9" x14ac:dyDescent="0.25">
      <c r="B965" s="6"/>
      <c r="C965" s="7"/>
      <c r="D965" s="7"/>
      <c r="E965" s="7"/>
      <c r="F965" s="7"/>
      <c r="G965" s="7"/>
      <c r="I965" s="3"/>
    </row>
    <row r="966" spans="2:9" x14ac:dyDescent="0.25">
      <c r="B966" s="6"/>
      <c r="C966" s="7"/>
      <c r="D966" s="7"/>
      <c r="E966" s="7"/>
      <c r="F966" s="7"/>
      <c r="G966" s="7"/>
      <c r="I966" s="3"/>
    </row>
    <row r="967" spans="2:9" x14ac:dyDescent="0.25">
      <c r="B967" s="6"/>
      <c r="C967" s="7"/>
      <c r="D967" s="7"/>
      <c r="E967" s="7"/>
      <c r="F967" s="7"/>
      <c r="G967" s="7"/>
      <c r="I967" s="3"/>
    </row>
    <row r="968" spans="2:9" x14ac:dyDescent="0.25">
      <c r="B968" s="6"/>
      <c r="C968" s="7"/>
      <c r="D968" s="7"/>
      <c r="E968" s="7"/>
      <c r="F968" s="7"/>
      <c r="G968" s="7"/>
      <c r="I968" s="3"/>
    </row>
    <row r="969" spans="2:9" x14ac:dyDescent="0.25">
      <c r="B969" s="6"/>
      <c r="C969" s="7"/>
      <c r="D969" s="7"/>
      <c r="E969" s="7"/>
      <c r="F969" s="7"/>
      <c r="G969" s="7"/>
      <c r="I969" s="3"/>
    </row>
    <row r="970" spans="2:9" x14ac:dyDescent="0.25">
      <c r="B970" s="6"/>
      <c r="C970" s="7"/>
      <c r="D970" s="7"/>
      <c r="E970" s="7"/>
      <c r="F970" s="7"/>
      <c r="G970" s="7"/>
      <c r="I970" s="3"/>
    </row>
    <row r="971" spans="2:9" x14ac:dyDescent="0.25">
      <c r="B971" s="6"/>
      <c r="C971" s="7"/>
      <c r="D971" s="7"/>
      <c r="E971" s="7"/>
      <c r="F971" s="7"/>
      <c r="G971" s="7"/>
      <c r="I971" s="3"/>
    </row>
    <row r="972" spans="2:9" x14ac:dyDescent="0.25">
      <c r="B972" s="6"/>
      <c r="C972" s="7"/>
      <c r="D972" s="7"/>
      <c r="E972" s="7"/>
      <c r="F972" s="7"/>
      <c r="G972" s="7"/>
      <c r="I972" s="3"/>
    </row>
    <row r="973" spans="2:9" x14ac:dyDescent="0.25">
      <c r="B973" s="6"/>
      <c r="C973" s="7"/>
      <c r="D973" s="7"/>
      <c r="E973" s="7"/>
      <c r="F973" s="7"/>
      <c r="G973" s="7"/>
      <c r="I973" s="3"/>
    </row>
    <row r="974" spans="2:9" x14ac:dyDescent="0.25">
      <c r="B974" s="6"/>
      <c r="C974" s="7"/>
      <c r="D974" s="7"/>
      <c r="E974" s="7"/>
      <c r="F974" s="7"/>
      <c r="G974" s="7"/>
      <c r="I974" s="3"/>
    </row>
    <row r="975" spans="2:9" x14ac:dyDescent="0.25">
      <c r="B975" s="6"/>
      <c r="C975" s="7"/>
      <c r="D975" s="7"/>
      <c r="E975" s="7"/>
      <c r="F975" s="7"/>
      <c r="G975" s="7"/>
      <c r="I975" s="3"/>
    </row>
    <row r="976" spans="2:9" x14ac:dyDescent="0.25">
      <c r="B976" s="6"/>
      <c r="C976" s="7"/>
      <c r="D976" s="7"/>
      <c r="E976" s="7"/>
      <c r="F976" s="7"/>
      <c r="G976" s="7"/>
      <c r="I976" s="3"/>
    </row>
    <row r="977" spans="2:9" x14ac:dyDescent="0.25">
      <c r="B977" s="6"/>
      <c r="C977" s="7"/>
      <c r="D977" s="7"/>
      <c r="E977" s="7"/>
      <c r="F977" s="7"/>
      <c r="G977" s="7"/>
      <c r="I977" s="3"/>
    </row>
    <row r="978" spans="2:9" x14ac:dyDescent="0.25">
      <c r="B978" s="6"/>
      <c r="C978" s="7"/>
      <c r="D978" s="7"/>
      <c r="E978" s="7"/>
      <c r="F978" s="7"/>
      <c r="G978" s="7"/>
      <c r="I978" s="3"/>
    </row>
    <row r="979" spans="2:9" x14ac:dyDescent="0.25">
      <c r="B979" s="6"/>
      <c r="C979" s="7"/>
      <c r="D979" s="7"/>
      <c r="E979" s="7"/>
      <c r="F979" s="7"/>
      <c r="G979" s="7"/>
      <c r="I979" s="3"/>
    </row>
    <row r="980" spans="2:9" x14ac:dyDescent="0.25">
      <c r="B980" s="6"/>
      <c r="C980" s="7"/>
      <c r="D980" s="7"/>
      <c r="E980" s="7"/>
      <c r="F980" s="7"/>
      <c r="G980" s="7"/>
      <c r="I980" s="3"/>
    </row>
    <row r="981" spans="2:9" x14ac:dyDescent="0.25">
      <c r="B981" s="6"/>
      <c r="C981" s="7"/>
      <c r="D981" s="7"/>
      <c r="E981" s="7"/>
      <c r="F981" s="7"/>
      <c r="G981" s="7"/>
      <c r="I981" s="3"/>
    </row>
    <row r="982" spans="2:9" x14ac:dyDescent="0.25">
      <c r="B982" s="6"/>
      <c r="C982" s="7"/>
      <c r="D982" s="7"/>
      <c r="E982" s="7"/>
      <c r="F982" s="7"/>
      <c r="G982" s="7"/>
      <c r="I982" s="3"/>
    </row>
    <row r="983" spans="2:9" x14ac:dyDescent="0.25">
      <c r="B983" s="6"/>
      <c r="C983" s="7"/>
      <c r="D983" s="7"/>
      <c r="E983" s="7"/>
      <c r="F983" s="7"/>
      <c r="G983" s="7"/>
      <c r="I983" s="3"/>
    </row>
    <row r="984" spans="2:9" x14ac:dyDescent="0.25">
      <c r="B984" s="6"/>
      <c r="C984" s="7"/>
      <c r="D984" s="7"/>
      <c r="E984" s="7"/>
      <c r="F984" s="7"/>
      <c r="G984" s="7"/>
      <c r="I984" s="3"/>
    </row>
    <row r="985" spans="2:9" x14ac:dyDescent="0.25">
      <c r="B985" s="6"/>
      <c r="C985" s="7"/>
      <c r="D985" s="7"/>
      <c r="E985" s="7"/>
      <c r="F985" s="7"/>
      <c r="G985" s="7"/>
      <c r="I985" s="3"/>
    </row>
    <row r="986" spans="2:9" x14ac:dyDescent="0.25">
      <c r="B986" s="6"/>
      <c r="C986" s="7"/>
      <c r="D986" s="7"/>
      <c r="E986" s="7"/>
      <c r="F986" s="7"/>
      <c r="G986" s="7"/>
      <c r="I986" s="3"/>
    </row>
    <row r="987" spans="2:9" x14ac:dyDescent="0.25">
      <c r="B987" s="6"/>
      <c r="C987" s="7"/>
      <c r="D987" s="7"/>
      <c r="E987" s="7"/>
      <c r="F987" s="7"/>
      <c r="G987" s="7"/>
      <c r="I987" s="3"/>
    </row>
    <row r="988" spans="2:9" x14ac:dyDescent="0.25">
      <c r="B988" s="6"/>
      <c r="C988" s="7"/>
      <c r="D988" s="7"/>
      <c r="E988" s="7"/>
      <c r="F988" s="7"/>
      <c r="G988" s="7"/>
      <c r="I988" s="3"/>
    </row>
    <row r="989" spans="2:9" x14ac:dyDescent="0.25">
      <c r="B989" s="6"/>
      <c r="C989" s="7"/>
      <c r="D989" s="7"/>
      <c r="E989" s="7"/>
      <c r="F989" s="7"/>
      <c r="G989" s="7"/>
      <c r="I989" s="3"/>
    </row>
    <row r="990" spans="2:9" x14ac:dyDescent="0.25">
      <c r="B990" s="6"/>
      <c r="C990" s="7"/>
      <c r="D990" s="7"/>
      <c r="E990" s="7"/>
      <c r="F990" s="7"/>
      <c r="G990" s="7"/>
      <c r="I990" s="3"/>
    </row>
    <row r="991" spans="2:9" x14ac:dyDescent="0.25">
      <c r="B991" s="6"/>
      <c r="C991" s="7"/>
      <c r="D991" s="7"/>
      <c r="E991" s="7"/>
      <c r="F991" s="7"/>
      <c r="G991" s="7"/>
      <c r="I991" s="3"/>
    </row>
    <row r="992" spans="2:9" x14ac:dyDescent="0.25">
      <c r="B992" s="6"/>
      <c r="C992" s="7"/>
      <c r="D992" s="7"/>
      <c r="E992" s="7"/>
      <c r="F992" s="7"/>
      <c r="G992" s="7"/>
      <c r="I992" s="3"/>
    </row>
    <row r="993" spans="2:9" x14ac:dyDescent="0.25">
      <c r="B993" s="6"/>
      <c r="C993" s="7"/>
      <c r="D993" s="7"/>
      <c r="E993" s="7"/>
      <c r="F993" s="7"/>
      <c r="G993" s="7"/>
      <c r="I993" s="3"/>
    </row>
    <row r="994" spans="2:9" x14ac:dyDescent="0.25">
      <c r="B994" s="6"/>
      <c r="C994" s="7"/>
      <c r="D994" s="7"/>
      <c r="E994" s="7"/>
      <c r="F994" s="7"/>
      <c r="G994" s="7"/>
      <c r="I994" s="3"/>
    </row>
    <row r="995" spans="2:9" x14ac:dyDescent="0.25">
      <c r="B995" s="6"/>
      <c r="C995" s="7"/>
      <c r="D995" s="7"/>
      <c r="E995" s="7"/>
      <c r="F995" s="7"/>
      <c r="G995" s="7"/>
      <c r="I995" s="3"/>
    </row>
    <row r="996" spans="2:9" x14ac:dyDescent="0.25">
      <c r="B996" s="6"/>
      <c r="C996" s="7"/>
      <c r="D996" s="7"/>
      <c r="E996" s="7"/>
      <c r="F996" s="7"/>
      <c r="G996" s="7"/>
      <c r="I996" s="3"/>
    </row>
    <row r="997" spans="2:9" x14ac:dyDescent="0.25">
      <c r="B997" s="6"/>
      <c r="C997" s="7"/>
      <c r="D997" s="7"/>
      <c r="E997" s="7"/>
      <c r="F997" s="7"/>
      <c r="G997" s="7"/>
      <c r="I997" s="3"/>
    </row>
    <row r="998" spans="2:9" x14ac:dyDescent="0.25">
      <c r="B998" s="6"/>
      <c r="C998" s="7"/>
      <c r="D998" s="7"/>
      <c r="E998" s="7"/>
      <c r="F998" s="7"/>
      <c r="G998" s="7"/>
      <c r="I998" s="3"/>
    </row>
    <row r="999" spans="2:9" x14ac:dyDescent="0.25">
      <c r="B999" s="6"/>
      <c r="C999" s="7"/>
      <c r="D999" s="7"/>
      <c r="E999" s="7"/>
      <c r="F999" s="7"/>
      <c r="G999" s="7"/>
      <c r="I999" s="3"/>
    </row>
    <row r="1000" spans="2:9" x14ac:dyDescent="0.25">
      <c r="B1000" s="6"/>
      <c r="C1000" s="7"/>
      <c r="D1000" s="7"/>
      <c r="E1000" s="7"/>
      <c r="F1000" s="7"/>
      <c r="G1000" s="7"/>
      <c r="I1000" s="3"/>
    </row>
    <row r="1001" spans="2:9" x14ac:dyDescent="0.25">
      <c r="B1001" s="6"/>
      <c r="C1001" s="7"/>
      <c r="D1001" s="7"/>
      <c r="E1001" s="7"/>
      <c r="F1001" s="7"/>
      <c r="G1001" s="7"/>
      <c r="I1001" s="3"/>
    </row>
    <row r="1002" spans="2:9" x14ac:dyDescent="0.25">
      <c r="B1002" s="6"/>
      <c r="C1002" s="7"/>
      <c r="D1002" s="7"/>
      <c r="E1002" s="7"/>
      <c r="F1002" s="7"/>
      <c r="G1002" s="7"/>
      <c r="I1002" s="3"/>
    </row>
    <row r="1003" spans="2:9" x14ac:dyDescent="0.25">
      <c r="B1003" s="6"/>
      <c r="C1003" s="7"/>
      <c r="D1003" s="7"/>
      <c r="E1003" s="7"/>
      <c r="F1003" s="7"/>
      <c r="G1003" s="7"/>
      <c r="I1003" s="3"/>
    </row>
    <row r="1004" spans="2:9" x14ac:dyDescent="0.25">
      <c r="B1004" s="6"/>
      <c r="C1004" s="7"/>
      <c r="D1004" s="7"/>
      <c r="E1004" s="7"/>
      <c r="F1004" s="7"/>
      <c r="G1004" s="7"/>
      <c r="I1004" s="3"/>
    </row>
    <row r="1005" spans="2:9" x14ac:dyDescent="0.25">
      <c r="B1005" s="6"/>
      <c r="C1005" s="7"/>
      <c r="D1005" s="7"/>
      <c r="E1005" s="7"/>
      <c r="F1005" s="7"/>
      <c r="G1005" s="7"/>
      <c r="I1005" s="3"/>
    </row>
    <row r="1006" spans="2:9" x14ac:dyDescent="0.25">
      <c r="B1006" s="6"/>
      <c r="C1006" s="7"/>
      <c r="D1006" s="7"/>
      <c r="E1006" s="7"/>
      <c r="F1006" s="7"/>
      <c r="G1006" s="7"/>
      <c r="I1006" s="3"/>
    </row>
    <row r="1007" spans="2:9" x14ac:dyDescent="0.25">
      <c r="B1007" s="6"/>
      <c r="C1007" s="7"/>
      <c r="D1007" s="7"/>
      <c r="E1007" s="7"/>
      <c r="F1007" s="7"/>
      <c r="G1007" s="7"/>
      <c r="I1007" s="3"/>
    </row>
    <row r="1008" spans="2:9" x14ac:dyDescent="0.25">
      <c r="B1008" s="6"/>
      <c r="C1008" s="7"/>
      <c r="D1008" s="7"/>
      <c r="E1008" s="7"/>
      <c r="F1008" s="7"/>
      <c r="G1008" s="7"/>
      <c r="I1008" s="3"/>
    </row>
    <row r="1009" spans="2:9" x14ac:dyDescent="0.25">
      <c r="B1009" s="6"/>
      <c r="C1009" s="7"/>
      <c r="D1009" s="7"/>
      <c r="E1009" s="7"/>
      <c r="F1009" s="7"/>
      <c r="G1009" s="7"/>
      <c r="I1009" s="3"/>
    </row>
    <row r="1010" spans="2:9" x14ac:dyDescent="0.25">
      <c r="B1010" s="6"/>
      <c r="C1010" s="7"/>
      <c r="D1010" s="7"/>
      <c r="E1010" s="7"/>
      <c r="F1010" s="7"/>
      <c r="G1010" s="7"/>
      <c r="I1010" s="3"/>
    </row>
    <row r="1011" spans="2:9" x14ac:dyDescent="0.25">
      <c r="B1011" s="6"/>
      <c r="C1011" s="7"/>
      <c r="D1011" s="7"/>
      <c r="E1011" s="7"/>
      <c r="F1011" s="7"/>
      <c r="G1011" s="7"/>
      <c r="I1011" s="3"/>
    </row>
    <row r="1012" spans="2:9" x14ac:dyDescent="0.25">
      <c r="B1012" s="6"/>
      <c r="C1012" s="7"/>
      <c r="D1012" s="7"/>
      <c r="E1012" s="7"/>
      <c r="F1012" s="7"/>
      <c r="G1012" s="7"/>
      <c r="I1012" s="3"/>
    </row>
    <row r="1013" spans="2:9" x14ac:dyDescent="0.25">
      <c r="B1013" s="6"/>
      <c r="C1013" s="7"/>
      <c r="D1013" s="7"/>
      <c r="E1013" s="7"/>
      <c r="F1013" s="7"/>
      <c r="G1013" s="7"/>
      <c r="I1013" s="3"/>
    </row>
    <row r="1014" spans="2:9" x14ac:dyDescent="0.25">
      <c r="B1014" s="6"/>
      <c r="C1014" s="7"/>
      <c r="D1014" s="7"/>
      <c r="E1014" s="7"/>
      <c r="F1014" s="7"/>
      <c r="G1014" s="7"/>
      <c r="I1014" s="3"/>
    </row>
    <row r="1015" spans="2:9" x14ac:dyDescent="0.25">
      <c r="B1015" s="6"/>
      <c r="C1015" s="7"/>
      <c r="D1015" s="7"/>
      <c r="E1015" s="7"/>
      <c r="F1015" s="7"/>
      <c r="G1015" s="7"/>
      <c r="I1015" s="3"/>
    </row>
    <row r="1016" spans="2:9" x14ac:dyDescent="0.25">
      <c r="B1016" s="6"/>
      <c r="C1016" s="7"/>
      <c r="D1016" s="7"/>
      <c r="E1016" s="7"/>
      <c r="F1016" s="7"/>
      <c r="G1016" s="7"/>
      <c r="I1016" s="3"/>
    </row>
    <row r="1017" spans="2:9" x14ac:dyDescent="0.25">
      <c r="B1017" s="6"/>
      <c r="C1017" s="7"/>
      <c r="D1017" s="7"/>
      <c r="E1017" s="7"/>
      <c r="F1017" s="7"/>
      <c r="G1017" s="7"/>
      <c r="I1017" s="3"/>
    </row>
    <row r="1018" spans="2:9" x14ac:dyDescent="0.25">
      <c r="B1018" s="6"/>
      <c r="C1018" s="7"/>
      <c r="D1018" s="7"/>
      <c r="E1018" s="7"/>
      <c r="F1018" s="7"/>
      <c r="G1018" s="7"/>
      <c r="I1018" s="3"/>
    </row>
    <row r="1019" spans="2:9" x14ac:dyDescent="0.25">
      <c r="B1019" s="6"/>
      <c r="C1019" s="7"/>
      <c r="D1019" s="7"/>
      <c r="E1019" s="7"/>
      <c r="F1019" s="7"/>
      <c r="G1019" s="7"/>
      <c r="I1019" s="3"/>
    </row>
    <row r="1020" spans="2:9" x14ac:dyDescent="0.25">
      <c r="B1020" s="6"/>
      <c r="C1020" s="7"/>
      <c r="D1020" s="7"/>
      <c r="E1020" s="7"/>
      <c r="F1020" s="7"/>
      <c r="G1020" s="7"/>
      <c r="I1020" s="3"/>
    </row>
    <row r="1021" spans="2:9" x14ac:dyDescent="0.25">
      <c r="B1021" s="6"/>
      <c r="C1021" s="7"/>
      <c r="D1021" s="7"/>
      <c r="E1021" s="7"/>
      <c r="F1021" s="7"/>
      <c r="G1021" s="7"/>
      <c r="I1021" s="3"/>
    </row>
    <row r="1022" spans="2:9" x14ac:dyDescent="0.25">
      <c r="B1022" s="6"/>
      <c r="C1022" s="7"/>
      <c r="D1022" s="7"/>
      <c r="E1022" s="7"/>
      <c r="F1022" s="7"/>
      <c r="G1022" s="7"/>
      <c r="I1022" s="3"/>
    </row>
    <row r="1023" spans="2:9" x14ac:dyDescent="0.25">
      <c r="B1023" s="6"/>
      <c r="C1023" s="7"/>
      <c r="D1023" s="7"/>
      <c r="E1023" s="7"/>
      <c r="F1023" s="7"/>
      <c r="G1023" s="7"/>
      <c r="I1023" s="3"/>
    </row>
    <row r="1024" spans="2:9" x14ac:dyDescent="0.25">
      <c r="B1024" s="6"/>
      <c r="C1024" s="7"/>
      <c r="D1024" s="7"/>
      <c r="E1024" s="7"/>
      <c r="F1024" s="7"/>
      <c r="G1024" s="7"/>
      <c r="I1024" s="3"/>
    </row>
    <row r="1025" spans="2:9" x14ac:dyDescent="0.25">
      <c r="B1025" s="6"/>
      <c r="C1025" s="7"/>
      <c r="D1025" s="7"/>
      <c r="E1025" s="7"/>
      <c r="F1025" s="7"/>
      <c r="G1025" s="7"/>
      <c r="I1025" s="3"/>
    </row>
    <row r="1026" spans="2:9" x14ac:dyDescent="0.25">
      <c r="B1026" s="6"/>
      <c r="C1026" s="7"/>
      <c r="D1026" s="7"/>
      <c r="E1026" s="7"/>
      <c r="F1026" s="7"/>
      <c r="G1026" s="7"/>
      <c r="I1026" s="3"/>
    </row>
    <row r="1027" spans="2:9" x14ac:dyDescent="0.25">
      <c r="B1027" s="6"/>
      <c r="C1027" s="7"/>
      <c r="D1027" s="7"/>
      <c r="E1027" s="7"/>
      <c r="F1027" s="7"/>
      <c r="G1027" s="7"/>
      <c r="I1027" s="3"/>
    </row>
    <row r="1028" spans="2:9" x14ac:dyDescent="0.25">
      <c r="B1028" s="6"/>
      <c r="C1028" s="7"/>
      <c r="D1028" s="7"/>
      <c r="E1028" s="7"/>
      <c r="F1028" s="7"/>
      <c r="G1028" s="7"/>
      <c r="I1028" s="3"/>
    </row>
    <row r="1029" spans="2:9" x14ac:dyDescent="0.25">
      <c r="B1029" s="6"/>
      <c r="C1029" s="7"/>
      <c r="D1029" s="7"/>
      <c r="E1029" s="7"/>
      <c r="F1029" s="7"/>
      <c r="G1029" s="7"/>
      <c r="I1029" s="3"/>
    </row>
    <row r="1030" spans="2:9" x14ac:dyDescent="0.25">
      <c r="B1030" s="6"/>
      <c r="C1030" s="7"/>
      <c r="D1030" s="7"/>
      <c r="E1030" s="7"/>
      <c r="F1030" s="7"/>
      <c r="G1030" s="7"/>
      <c r="I1030" s="3"/>
    </row>
    <row r="1031" spans="2:9" x14ac:dyDescent="0.25">
      <c r="B1031" s="6"/>
      <c r="C1031" s="7"/>
      <c r="D1031" s="7"/>
      <c r="E1031" s="7"/>
      <c r="F1031" s="7"/>
      <c r="G1031" s="7"/>
      <c r="I1031" s="3"/>
    </row>
    <row r="1032" spans="2:9" x14ac:dyDescent="0.25">
      <c r="B1032" s="6"/>
      <c r="C1032" s="7"/>
      <c r="D1032" s="7"/>
      <c r="E1032" s="7"/>
      <c r="F1032" s="7"/>
      <c r="G1032" s="7"/>
      <c r="I1032" s="3"/>
    </row>
    <row r="1033" spans="2:9" x14ac:dyDescent="0.25">
      <c r="B1033" s="6"/>
      <c r="C1033" s="7"/>
      <c r="D1033" s="7"/>
      <c r="E1033" s="7"/>
      <c r="F1033" s="7"/>
      <c r="G1033" s="7"/>
      <c r="I1033" s="3"/>
    </row>
    <row r="1034" spans="2:9" x14ac:dyDescent="0.25">
      <c r="B1034" s="6"/>
      <c r="C1034" s="7"/>
      <c r="D1034" s="7"/>
      <c r="E1034" s="7"/>
      <c r="F1034" s="7"/>
      <c r="G1034" s="7"/>
      <c r="I1034" s="3"/>
    </row>
    <row r="1035" spans="2:9" x14ac:dyDescent="0.25">
      <c r="B1035" s="6"/>
      <c r="C1035" s="7"/>
      <c r="D1035" s="7"/>
      <c r="E1035" s="7"/>
      <c r="F1035" s="7"/>
      <c r="G1035" s="7"/>
      <c r="I1035" s="3"/>
    </row>
    <row r="1036" spans="2:9" x14ac:dyDescent="0.25">
      <c r="B1036" s="6"/>
      <c r="C1036" s="7"/>
      <c r="D1036" s="7"/>
      <c r="E1036" s="7"/>
      <c r="F1036" s="7"/>
      <c r="G1036" s="7"/>
      <c r="I1036" s="3"/>
    </row>
    <row r="1037" spans="2:9" x14ac:dyDescent="0.25">
      <c r="B1037" s="6"/>
      <c r="C1037" s="7"/>
      <c r="D1037" s="7"/>
      <c r="E1037" s="7"/>
      <c r="F1037" s="7"/>
      <c r="G1037" s="7"/>
      <c r="I1037" s="3"/>
    </row>
    <row r="1038" spans="2:9" x14ac:dyDescent="0.25">
      <c r="B1038" s="6"/>
      <c r="C1038" s="7"/>
      <c r="D1038" s="7"/>
      <c r="E1038" s="7"/>
      <c r="F1038" s="7"/>
      <c r="G1038" s="7"/>
      <c r="I1038" s="3"/>
    </row>
    <row r="1039" spans="2:9" x14ac:dyDescent="0.25">
      <c r="B1039" s="6"/>
      <c r="C1039" s="7"/>
      <c r="D1039" s="7"/>
      <c r="E1039" s="7"/>
      <c r="F1039" s="7"/>
      <c r="G1039" s="7"/>
      <c r="I1039" s="3"/>
    </row>
    <row r="1040" spans="2:9" x14ac:dyDescent="0.25">
      <c r="B1040" s="6"/>
      <c r="C1040" s="7"/>
      <c r="D1040" s="7"/>
      <c r="E1040" s="7"/>
      <c r="F1040" s="7"/>
      <c r="G1040" s="7"/>
      <c r="I1040" s="3"/>
    </row>
    <row r="1041" spans="2:9" x14ac:dyDescent="0.25">
      <c r="B1041" s="6"/>
      <c r="C1041" s="7"/>
      <c r="D1041" s="7"/>
      <c r="E1041" s="7"/>
      <c r="F1041" s="7"/>
      <c r="G1041" s="7"/>
      <c r="I1041" s="3"/>
    </row>
    <row r="1042" spans="2:9" x14ac:dyDescent="0.25">
      <c r="B1042" s="6"/>
      <c r="C1042" s="7"/>
      <c r="D1042" s="7"/>
      <c r="E1042" s="7"/>
      <c r="F1042" s="7"/>
      <c r="G1042" s="7"/>
      <c r="I1042" s="3"/>
    </row>
    <row r="1043" spans="2:9" x14ac:dyDescent="0.25">
      <c r="B1043" s="6"/>
      <c r="C1043" s="7"/>
      <c r="D1043" s="7"/>
      <c r="E1043" s="7"/>
      <c r="F1043" s="7"/>
      <c r="G1043" s="7"/>
      <c r="I1043" s="3"/>
    </row>
    <row r="1044" spans="2:9" x14ac:dyDescent="0.25">
      <c r="B1044" s="6"/>
      <c r="C1044" s="7"/>
      <c r="D1044" s="7"/>
      <c r="E1044" s="7"/>
      <c r="F1044" s="7"/>
      <c r="G1044" s="7"/>
      <c r="I1044" s="3"/>
    </row>
    <row r="1045" spans="2:9" x14ac:dyDescent="0.25">
      <c r="B1045" s="6"/>
      <c r="C1045" s="7"/>
      <c r="D1045" s="7"/>
      <c r="E1045" s="7"/>
      <c r="F1045" s="7"/>
      <c r="G1045" s="7"/>
      <c r="I1045" s="3"/>
    </row>
    <row r="1046" spans="2:9" x14ac:dyDescent="0.25">
      <c r="B1046" s="6"/>
      <c r="C1046" s="7"/>
      <c r="D1046" s="7"/>
      <c r="E1046" s="7"/>
      <c r="F1046" s="7"/>
      <c r="G1046" s="7"/>
      <c r="I1046" s="3"/>
    </row>
    <row r="1047" spans="2:9" x14ac:dyDescent="0.25">
      <c r="B1047" s="6"/>
      <c r="C1047" s="7"/>
      <c r="D1047" s="7"/>
      <c r="E1047" s="7"/>
      <c r="F1047" s="7"/>
      <c r="G1047" s="7"/>
      <c r="I1047" s="3"/>
    </row>
    <row r="1048" spans="2:9" x14ac:dyDescent="0.25">
      <c r="B1048" s="6"/>
      <c r="C1048" s="7"/>
      <c r="D1048" s="7"/>
      <c r="E1048" s="7"/>
      <c r="F1048" s="7"/>
      <c r="G1048" s="7"/>
      <c r="I1048" s="3"/>
    </row>
    <row r="1049" spans="2:9" x14ac:dyDescent="0.25">
      <c r="B1049" s="6"/>
      <c r="C1049" s="7"/>
      <c r="D1049" s="7"/>
      <c r="E1049" s="7"/>
      <c r="F1049" s="7"/>
      <c r="G1049" s="7"/>
      <c r="I1049" s="3"/>
    </row>
    <row r="1050" spans="2:9" x14ac:dyDescent="0.25">
      <c r="B1050" s="6"/>
      <c r="C1050" s="7"/>
      <c r="D1050" s="7"/>
      <c r="E1050" s="7"/>
      <c r="F1050" s="7"/>
      <c r="G1050" s="7"/>
      <c r="I1050" s="3"/>
    </row>
    <row r="1051" spans="2:9" x14ac:dyDescent="0.25">
      <c r="B1051" s="6"/>
      <c r="C1051" s="7"/>
      <c r="D1051" s="7"/>
      <c r="E1051" s="7"/>
      <c r="F1051" s="7"/>
      <c r="G1051" s="7"/>
      <c r="I1051" s="3"/>
    </row>
    <row r="1052" spans="2:9" x14ac:dyDescent="0.25">
      <c r="B1052" s="6"/>
      <c r="C1052" s="7"/>
      <c r="D1052" s="7"/>
      <c r="E1052" s="7"/>
      <c r="F1052" s="7"/>
      <c r="G1052" s="7"/>
      <c r="I1052" s="3"/>
    </row>
    <row r="1053" spans="2:9" x14ac:dyDescent="0.25">
      <c r="B1053" s="6"/>
      <c r="C1053" s="7"/>
      <c r="D1053" s="7"/>
      <c r="E1053" s="7"/>
      <c r="F1053" s="7"/>
      <c r="G1053" s="7"/>
      <c r="I1053" s="3"/>
    </row>
    <row r="1054" spans="2:9" x14ac:dyDescent="0.25">
      <c r="B1054" s="6"/>
      <c r="C1054" s="7"/>
      <c r="D1054" s="7"/>
      <c r="E1054" s="7"/>
      <c r="F1054" s="7"/>
      <c r="G1054" s="7"/>
      <c r="I1054" s="3"/>
    </row>
    <row r="1055" spans="2:9" x14ac:dyDescent="0.25">
      <c r="B1055" s="6"/>
      <c r="C1055" s="7"/>
      <c r="D1055" s="7"/>
      <c r="E1055" s="7"/>
      <c r="F1055" s="7"/>
      <c r="G1055" s="7"/>
      <c r="I1055" s="3"/>
    </row>
    <row r="1056" spans="2:9" x14ac:dyDescent="0.25">
      <c r="B1056" s="6"/>
      <c r="C1056" s="7"/>
      <c r="D1056" s="7"/>
      <c r="E1056" s="7"/>
      <c r="F1056" s="7"/>
      <c r="G1056" s="7"/>
      <c r="I1056" s="3"/>
    </row>
    <row r="1057" spans="2:9" x14ac:dyDescent="0.25">
      <c r="B1057" s="6"/>
      <c r="C1057" s="7"/>
      <c r="D1057" s="7"/>
      <c r="E1057" s="7"/>
      <c r="F1057" s="7"/>
      <c r="G1057" s="7"/>
      <c r="I1057" s="3"/>
    </row>
    <row r="1058" spans="2:9" x14ac:dyDescent="0.25">
      <c r="B1058" s="6"/>
      <c r="C1058" s="7"/>
      <c r="D1058" s="7"/>
      <c r="E1058" s="7"/>
      <c r="F1058" s="7"/>
      <c r="G1058" s="7"/>
      <c r="I1058" s="3"/>
    </row>
    <row r="1059" spans="2:9" x14ac:dyDescent="0.25">
      <c r="B1059" s="6"/>
      <c r="C1059" s="7"/>
      <c r="D1059" s="7"/>
      <c r="E1059" s="7"/>
      <c r="F1059" s="7"/>
      <c r="G1059" s="7"/>
      <c r="I1059" s="3"/>
    </row>
    <row r="1060" spans="2:9" x14ac:dyDescent="0.25">
      <c r="B1060" s="6"/>
      <c r="C1060" s="7"/>
      <c r="D1060" s="7"/>
      <c r="E1060" s="7"/>
      <c r="F1060" s="7"/>
      <c r="G1060" s="7"/>
      <c r="I1060" s="3"/>
    </row>
    <row r="1061" spans="2:9" x14ac:dyDescent="0.25">
      <c r="B1061" s="6"/>
      <c r="C1061" s="7"/>
      <c r="D1061" s="7"/>
      <c r="E1061" s="7"/>
      <c r="F1061" s="7"/>
      <c r="G1061" s="7"/>
      <c r="I1061" s="3"/>
    </row>
    <row r="1062" spans="2:9" x14ac:dyDescent="0.25">
      <c r="B1062" s="6"/>
      <c r="C1062" s="7"/>
      <c r="D1062" s="7"/>
      <c r="E1062" s="7"/>
      <c r="F1062" s="7"/>
      <c r="G1062" s="7"/>
      <c r="I1062" s="3"/>
    </row>
    <row r="1063" spans="2:9" x14ac:dyDescent="0.25">
      <c r="B1063" s="6"/>
      <c r="C1063" s="7"/>
      <c r="D1063" s="7"/>
      <c r="E1063" s="7"/>
      <c r="F1063" s="7"/>
      <c r="G1063" s="7"/>
      <c r="I1063" s="3"/>
    </row>
    <row r="1064" spans="2:9" x14ac:dyDescent="0.25">
      <c r="B1064" s="6"/>
      <c r="C1064" s="7"/>
      <c r="D1064" s="7"/>
      <c r="E1064" s="7"/>
      <c r="F1064" s="7"/>
      <c r="G1064" s="7"/>
      <c r="I1064" s="3"/>
    </row>
    <row r="1065" spans="2:9" x14ac:dyDescent="0.25">
      <c r="B1065" s="6"/>
      <c r="C1065" s="7"/>
      <c r="D1065" s="7"/>
      <c r="E1065" s="7"/>
      <c r="F1065" s="7"/>
      <c r="G1065" s="7"/>
      <c r="I1065" s="3"/>
    </row>
    <row r="1066" spans="2:9" x14ac:dyDescent="0.25">
      <c r="B1066" s="6"/>
      <c r="C1066" s="7"/>
      <c r="D1066" s="7"/>
      <c r="E1066" s="7"/>
      <c r="F1066" s="7"/>
      <c r="G1066" s="7"/>
      <c r="I1066" s="3"/>
    </row>
    <row r="1067" spans="2:9" x14ac:dyDescent="0.25">
      <c r="B1067" s="6"/>
      <c r="C1067" s="7"/>
      <c r="D1067" s="7"/>
      <c r="E1067" s="7"/>
      <c r="F1067" s="7"/>
      <c r="G1067" s="7"/>
      <c r="I1067" s="3"/>
    </row>
    <row r="1068" spans="2:9" x14ac:dyDescent="0.25">
      <c r="B1068" s="6"/>
      <c r="C1068" s="7"/>
      <c r="D1068" s="7"/>
      <c r="E1068" s="7"/>
      <c r="F1068" s="7"/>
      <c r="G1068" s="7"/>
      <c r="I1068" s="3"/>
    </row>
    <row r="1069" spans="2:9" x14ac:dyDescent="0.25">
      <c r="B1069" s="6"/>
      <c r="C1069" s="7"/>
      <c r="D1069" s="7"/>
      <c r="E1069" s="7"/>
      <c r="F1069" s="7"/>
      <c r="G1069" s="7"/>
      <c r="I1069" s="3"/>
    </row>
    <row r="1070" spans="2:9" x14ac:dyDescent="0.25">
      <c r="B1070" s="6"/>
      <c r="C1070" s="7"/>
      <c r="D1070" s="7"/>
      <c r="E1070" s="7"/>
      <c r="F1070" s="7"/>
      <c r="G1070" s="7"/>
      <c r="I1070" s="3"/>
    </row>
    <row r="1071" spans="2:9" x14ac:dyDescent="0.25">
      <c r="B1071" s="6"/>
      <c r="C1071" s="7"/>
      <c r="D1071" s="7"/>
      <c r="E1071" s="7"/>
      <c r="F1071" s="7"/>
      <c r="G1071" s="7"/>
      <c r="I1071" s="3"/>
    </row>
    <row r="1072" spans="2:9" x14ac:dyDescent="0.25">
      <c r="B1072" s="6"/>
      <c r="C1072" s="7"/>
      <c r="D1072" s="7"/>
      <c r="E1072" s="7"/>
      <c r="F1072" s="7"/>
      <c r="G1072" s="7"/>
      <c r="I1072" s="3"/>
    </row>
    <row r="1073" spans="2:9" x14ac:dyDescent="0.25">
      <c r="B1073" s="6"/>
      <c r="C1073" s="7"/>
      <c r="D1073" s="7"/>
      <c r="E1073" s="7"/>
      <c r="F1073" s="7"/>
      <c r="G1073" s="7"/>
      <c r="I1073" s="3"/>
    </row>
    <row r="1074" spans="2:9" x14ac:dyDescent="0.25">
      <c r="B1074" s="6"/>
      <c r="C1074" s="7"/>
      <c r="D1074" s="7"/>
      <c r="E1074" s="7"/>
      <c r="F1074" s="7"/>
      <c r="G1074" s="7"/>
      <c r="I1074" s="3"/>
    </row>
    <row r="1075" spans="2:9" x14ac:dyDescent="0.25">
      <c r="B1075" s="6"/>
      <c r="C1075" s="7"/>
      <c r="D1075" s="7"/>
      <c r="E1075" s="7"/>
      <c r="F1075" s="7"/>
      <c r="G1075" s="7"/>
      <c r="I1075" s="3"/>
    </row>
    <row r="1076" spans="2:9" x14ac:dyDescent="0.25">
      <c r="B1076" s="6"/>
      <c r="C1076" s="7"/>
      <c r="D1076" s="7"/>
      <c r="E1076" s="7"/>
      <c r="F1076" s="7"/>
      <c r="G1076" s="7"/>
      <c r="I1076" s="3"/>
    </row>
    <row r="1077" spans="2:9" x14ac:dyDescent="0.25">
      <c r="B1077" s="6"/>
      <c r="C1077" s="7"/>
      <c r="D1077" s="7"/>
      <c r="E1077" s="7"/>
      <c r="F1077" s="7"/>
      <c r="G1077" s="7"/>
      <c r="I1077" s="3"/>
    </row>
    <row r="1078" spans="2:9" x14ac:dyDescent="0.25">
      <c r="B1078" s="6"/>
      <c r="C1078" s="7"/>
      <c r="D1078" s="7"/>
      <c r="E1078" s="7"/>
      <c r="F1078" s="7"/>
      <c r="G1078" s="7"/>
      <c r="I1078" s="3"/>
    </row>
    <row r="1079" spans="2:9" x14ac:dyDescent="0.25">
      <c r="B1079" s="6"/>
      <c r="C1079" s="7"/>
      <c r="D1079" s="7"/>
      <c r="E1079" s="7"/>
      <c r="F1079" s="7"/>
      <c r="G1079" s="7"/>
      <c r="I1079" s="3"/>
    </row>
    <row r="1080" spans="2:9" x14ac:dyDescent="0.25">
      <c r="B1080" s="6"/>
      <c r="C1080" s="7"/>
      <c r="D1080" s="7"/>
      <c r="E1080" s="7"/>
      <c r="F1080" s="7"/>
      <c r="G1080" s="7"/>
      <c r="I1080" s="3"/>
    </row>
    <row r="1081" spans="2:9" x14ac:dyDescent="0.25">
      <c r="B1081" s="6"/>
      <c r="C1081" s="7"/>
      <c r="D1081" s="7"/>
      <c r="E1081" s="7"/>
      <c r="F1081" s="7"/>
      <c r="G1081" s="7"/>
      <c r="I1081" s="3"/>
    </row>
    <row r="1082" spans="2:9" x14ac:dyDescent="0.25">
      <c r="B1082" s="6"/>
      <c r="C1082" s="7"/>
      <c r="D1082" s="7"/>
      <c r="E1082" s="7"/>
      <c r="F1082" s="7"/>
      <c r="G1082" s="7"/>
      <c r="I1082" s="3"/>
    </row>
    <row r="1083" spans="2:9" x14ac:dyDescent="0.25">
      <c r="B1083" s="6"/>
      <c r="C1083" s="7"/>
      <c r="D1083" s="7"/>
      <c r="E1083" s="7"/>
      <c r="F1083" s="7"/>
      <c r="G1083" s="7"/>
      <c r="I1083" s="3"/>
    </row>
    <row r="1084" spans="2:9" x14ac:dyDescent="0.25">
      <c r="B1084" s="6"/>
      <c r="C1084" s="7"/>
      <c r="D1084" s="7"/>
      <c r="E1084" s="7"/>
      <c r="F1084" s="7"/>
      <c r="G1084" s="7"/>
      <c r="I1084" s="3"/>
    </row>
    <row r="1085" spans="2:9" x14ac:dyDescent="0.25">
      <c r="B1085" s="6"/>
      <c r="C1085" s="7"/>
      <c r="D1085" s="7"/>
      <c r="E1085" s="7"/>
      <c r="F1085" s="7"/>
      <c r="G1085" s="7"/>
      <c r="I1085" s="3"/>
    </row>
    <row r="1086" spans="2:9" x14ac:dyDescent="0.25">
      <c r="B1086" s="6"/>
      <c r="C1086" s="7"/>
      <c r="D1086" s="7"/>
      <c r="E1086" s="7"/>
      <c r="F1086" s="7"/>
      <c r="G1086" s="7"/>
      <c r="I1086" s="3"/>
    </row>
    <row r="1087" spans="2:9" x14ac:dyDescent="0.25">
      <c r="B1087" s="6"/>
      <c r="C1087" s="7"/>
      <c r="D1087" s="7"/>
      <c r="E1087" s="7"/>
      <c r="F1087" s="7"/>
      <c r="G1087" s="7"/>
      <c r="I1087" s="3"/>
    </row>
    <row r="1088" spans="2:9" x14ac:dyDescent="0.25">
      <c r="B1088" s="6"/>
      <c r="C1088" s="7"/>
      <c r="D1088" s="7"/>
      <c r="E1088" s="7"/>
      <c r="F1088" s="7"/>
      <c r="G1088" s="7"/>
      <c r="I1088" s="3"/>
    </row>
    <row r="1089" spans="2:9" x14ac:dyDescent="0.25">
      <c r="B1089" s="6"/>
      <c r="C1089" s="7"/>
      <c r="D1089" s="7"/>
      <c r="E1089" s="7"/>
      <c r="F1089" s="7"/>
      <c r="G1089" s="7"/>
      <c r="I1089" s="3"/>
    </row>
    <row r="1090" spans="2:9" x14ac:dyDescent="0.25">
      <c r="B1090" s="6"/>
      <c r="C1090" s="7"/>
      <c r="D1090" s="7"/>
      <c r="E1090" s="7"/>
      <c r="F1090" s="7"/>
      <c r="G1090" s="7"/>
      <c r="I1090" s="3"/>
    </row>
    <row r="1091" spans="2:9" x14ac:dyDescent="0.25">
      <c r="B1091" s="6"/>
      <c r="C1091" s="7"/>
      <c r="D1091" s="7"/>
      <c r="E1091" s="7"/>
      <c r="F1091" s="7"/>
      <c r="G1091" s="7"/>
      <c r="I1091" s="3"/>
    </row>
    <row r="1092" spans="2:9" x14ac:dyDescent="0.25">
      <c r="B1092" s="6"/>
      <c r="C1092" s="7"/>
      <c r="D1092" s="7"/>
      <c r="E1092" s="7"/>
      <c r="F1092" s="7"/>
      <c r="G1092" s="7"/>
      <c r="I1092" s="3"/>
    </row>
    <row r="1093" spans="2:9" x14ac:dyDescent="0.25">
      <c r="B1093" s="6"/>
      <c r="C1093" s="7"/>
      <c r="D1093" s="7"/>
      <c r="E1093" s="7"/>
      <c r="F1093" s="7"/>
      <c r="G1093" s="7"/>
      <c r="I1093" s="3"/>
    </row>
    <row r="1094" spans="2:9" x14ac:dyDescent="0.25">
      <c r="B1094" s="6"/>
      <c r="C1094" s="7"/>
      <c r="D1094" s="7"/>
      <c r="E1094" s="7"/>
      <c r="F1094" s="7"/>
      <c r="G1094" s="7"/>
      <c r="I1094" s="3"/>
    </row>
    <row r="1095" spans="2:9" x14ac:dyDescent="0.25">
      <c r="B1095" s="6"/>
      <c r="C1095" s="7"/>
      <c r="D1095" s="7"/>
      <c r="E1095" s="7"/>
      <c r="F1095" s="7"/>
      <c r="G1095" s="7"/>
      <c r="I1095" s="3"/>
    </row>
    <row r="1096" spans="2:9" x14ac:dyDescent="0.25">
      <c r="B1096" s="6"/>
      <c r="C1096" s="7"/>
      <c r="D1096" s="7"/>
      <c r="E1096" s="7"/>
      <c r="F1096" s="7"/>
      <c r="G1096" s="7"/>
      <c r="I1096" s="3"/>
    </row>
    <row r="1097" spans="2:9" x14ac:dyDescent="0.25">
      <c r="B1097" s="6"/>
      <c r="C1097" s="7"/>
      <c r="D1097" s="7"/>
      <c r="E1097" s="7"/>
      <c r="F1097" s="7"/>
      <c r="G1097" s="7"/>
      <c r="I1097" s="3"/>
    </row>
    <row r="1098" spans="2:9" x14ac:dyDescent="0.25">
      <c r="B1098" s="6"/>
      <c r="C1098" s="7"/>
      <c r="D1098" s="7"/>
      <c r="E1098" s="7"/>
      <c r="F1098" s="7"/>
      <c r="G1098" s="7"/>
      <c r="I1098" s="3"/>
    </row>
    <row r="1099" spans="2:9" x14ac:dyDescent="0.25">
      <c r="B1099" s="6"/>
      <c r="C1099" s="7"/>
      <c r="D1099" s="7"/>
      <c r="E1099" s="7"/>
      <c r="F1099" s="7"/>
      <c r="G1099" s="7"/>
      <c r="I1099" s="3"/>
    </row>
    <row r="1100" spans="2:9" x14ac:dyDescent="0.25">
      <c r="B1100" s="6"/>
      <c r="C1100" s="7"/>
      <c r="D1100" s="7"/>
      <c r="E1100" s="7"/>
      <c r="F1100" s="7"/>
      <c r="G1100" s="7"/>
      <c r="I1100" s="3"/>
    </row>
    <row r="1101" spans="2:9" x14ac:dyDescent="0.25">
      <c r="B1101" s="6"/>
      <c r="C1101" s="7"/>
      <c r="D1101" s="7"/>
      <c r="E1101" s="7"/>
      <c r="F1101" s="7"/>
      <c r="G1101" s="7"/>
      <c r="I1101" s="3"/>
    </row>
    <row r="1102" spans="2:9" x14ac:dyDescent="0.25">
      <c r="B1102" s="6"/>
      <c r="C1102" s="7"/>
      <c r="D1102" s="7"/>
      <c r="E1102" s="7"/>
      <c r="F1102" s="7"/>
      <c r="G1102" s="7"/>
      <c r="I1102" s="3"/>
    </row>
    <row r="1103" spans="2:9" x14ac:dyDescent="0.25">
      <c r="B1103" s="6"/>
      <c r="C1103" s="7"/>
      <c r="D1103" s="7"/>
      <c r="E1103" s="7"/>
      <c r="F1103" s="7"/>
      <c r="G1103" s="7"/>
      <c r="I1103" s="3"/>
    </row>
    <row r="1104" spans="2:9" x14ac:dyDescent="0.25">
      <c r="B1104" s="6"/>
      <c r="C1104" s="7"/>
      <c r="D1104" s="7"/>
      <c r="E1104" s="7"/>
      <c r="F1104" s="7"/>
      <c r="G1104" s="7"/>
      <c r="I1104" s="3"/>
    </row>
    <row r="1105" spans="2:9" x14ac:dyDescent="0.25">
      <c r="B1105" s="6"/>
      <c r="C1105" s="7"/>
      <c r="D1105" s="7"/>
      <c r="E1105" s="7"/>
      <c r="F1105" s="7"/>
      <c r="G1105" s="7"/>
      <c r="I1105" s="3"/>
    </row>
    <row r="1106" spans="2:9" x14ac:dyDescent="0.25">
      <c r="B1106" s="6"/>
      <c r="C1106" s="7"/>
      <c r="D1106" s="7"/>
      <c r="E1106" s="7"/>
      <c r="F1106" s="7"/>
      <c r="G1106" s="7"/>
      <c r="I1106" s="3"/>
    </row>
    <row r="1107" spans="2:9" x14ac:dyDescent="0.25">
      <c r="B1107" s="6"/>
      <c r="C1107" s="7"/>
      <c r="D1107" s="7"/>
      <c r="E1107" s="7"/>
      <c r="F1107" s="7"/>
      <c r="G1107" s="7"/>
      <c r="I1107" s="3"/>
    </row>
    <row r="1108" spans="2:9" x14ac:dyDescent="0.25">
      <c r="B1108" s="6"/>
      <c r="C1108" s="7"/>
      <c r="D1108" s="7"/>
      <c r="E1108" s="7"/>
      <c r="F1108" s="7"/>
      <c r="G1108" s="7"/>
      <c r="I1108" s="3"/>
    </row>
    <row r="1109" spans="2:9" x14ac:dyDescent="0.25">
      <c r="B1109" s="6"/>
      <c r="C1109" s="7"/>
      <c r="D1109" s="7"/>
      <c r="E1109" s="7"/>
      <c r="F1109" s="7"/>
      <c r="G1109" s="7"/>
      <c r="I1109" s="3"/>
    </row>
    <row r="1110" spans="2:9" x14ac:dyDescent="0.25">
      <c r="B1110" s="6"/>
      <c r="C1110" s="7"/>
      <c r="D1110" s="7"/>
      <c r="E1110" s="7"/>
      <c r="F1110" s="7"/>
      <c r="G1110" s="7"/>
      <c r="I1110" s="3"/>
    </row>
    <row r="1111" spans="2:9" x14ac:dyDescent="0.25">
      <c r="B1111" s="6"/>
      <c r="C1111" s="7"/>
      <c r="D1111" s="7"/>
      <c r="E1111" s="7"/>
      <c r="F1111" s="7"/>
      <c r="G1111" s="7"/>
      <c r="I1111" s="3"/>
    </row>
    <row r="1112" spans="2:9" x14ac:dyDescent="0.25">
      <c r="B1112" s="6"/>
      <c r="C1112" s="7"/>
      <c r="D1112" s="7"/>
      <c r="E1112" s="7"/>
      <c r="F1112" s="7"/>
      <c r="G1112" s="7"/>
      <c r="I1112" s="3"/>
    </row>
    <row r="1113" spans="2:9" x14ac:dyDescent="0.25">
      <c r="B1113" s="6"/>
      <c r="C1113" s="7"/>
      <c r="D1113" s="7"/>
      <c r="E1113" s="7"/>
      <c r="F1113" s="7"/>
      <c r="G1113" s="7"/>
      <c r="I1113" s="3"/>
    </row>
    <row r="1114" spans="2:9" x14ac:dyDescent="0.25">
      <c r="B1114" s="6"/>
      <c r="C1114" s="7"/>
      <c r="D1114" s="7"/>
      <c r="E1114" s="7"/>
      <c r="F1114" s="7"/>
      <c r="G1114" s="7"/>
      <c r="I1114" s="3"/>
    </row>
    <row r="1115" spans="2:9" x14ac:dyDescent="0.25">
      <c r="B1115" s="6"/>
      <c r="C1115" s="7"/>
      <c r="D1115" s="7"/>
      <c r="E1115" s="7"/>
      <c r="F1115" s="7"/>
      <c r="G1115" s="7"/>
      <c r="I1115" s="3"/>
    </row>
    <row r="1116" spans="2:9" x14ac:dyDescent="0.25">
      <c r="B1116" s="6"/>
      <c r="C1116" s="7"/>
      <c r="D1116" s="7"/>
      <c r="E1116" s="7"/>
      <c r="F1116" s="7"/>
      <c r="G1116" s="7"/>
      <c r="I1116" s="3"/>
    </row>
    <row r="1117" spans="2:9" x14ac:dyDescent="0.25">
      <c r="B1117" s="6"/>
      <c r="C1117" s="7"/>
      <c r="D1117" s="7"/>
      <c r="E1117" s="7"/>
      <c r="F1117" s="7"/>
      <c r="G1117" s="7"/>
      <c r="I1117" s="3"/>
    </row>
    <row r="1118" spans="2:9" x14ac:dyDescent="0.25">
      <c r="B1118" s="6"/>
      <c r="C1118" s="7"/>
      <c r="D1118" s="7"/>
      <c r="E1118" s="7"/>
      <c r="F1118" s="7"/>
      <c r="G1118" s="7"/>
      <c r="I1118" s="3"/>
    </row>
    <row r="1119" spans="2:9" x14ac:dyDescent="0.25">
      <c r="B1119" s="6"/>
      <c r="C1119" s="7"/>
      <c r="D1119" s="7"/>
      <c r="E1119" s="7"/>
      <c r="F1119" s="7"/>
      <c r="G1119" s="7"/>
      <c r="I1119" s="3"/>
    </row>
    <row r="1120" spans="2:9" x14ac:dyDescent="0.25">
      <c r="B1120" s="6"/>
      <c r="C1120" s="7"/>
      <c r="D1120" s="7"/>
      <c r="E1120" s="7"/>
      <c r="F1120" s="7"/>
      <c r="G1120" s="7"/>
      <c r="I1120" s="3"/>
    </row>
    <row r="1121" spans="2:9" x14ac:dyDescent="0.25">
      <c r="B1121" s="6"/>
      <c r="C1121" s="7"/>
      <c r="D1121" s="7"/>
      <c r="E1121" s="7"/>
      <c r="F1121" s="7"/>
      <c r="G1121" s="7"/>
      <c r="I1121" s="3"/>
    </row>
    <row r="1122" spans="2:9" x14ac:dyDescent="0.25">
      <c r="B1122" s="6"/>
      <c r="C1122" s="7"/>
      <c r="D1122" s="7"/>
      <c r="E1122" s="7"/>
      <c r="F1122" s="7"/>
      <c r="G1122" s="7"/>
      <c r="I1122" s="3"/>
    </row>
    <row r="1123" spans="2:9" x14ac:dyDescent="0.25">
      <c r="B1123" s="6"/>
      <c r="C1123" s="7"/>
      <c r="D1123" s="7"/>
      <c r="E1123" s="7"/>
      <c r="F1123" s="7"/>
      <c r="G1123" s="7"/>
      <c r="I1123" s="3"/>
    </row>
    <row r="1124" spans="2:9" x14ac:dyDescent="0.25">
      <c r="B1124" s="6"/>
      <c r="C1124" s="7"/>
      <c r="D1124" s="7"/>
      <c r="E1124" s="7"/>
      <c r="F1124" s="7"/>
      <c r="G1124" s="7"/>
      <c r="I1124" s="3"/>
    </row>
    <row r="1125" spans="2:9" x14ac:dyDescent="0.25">
      <c r="B1125" s="6"/>
      <c r="C1125" s="7"/>
      <c r="D1125" s="7"/>
      <c r="E1125" s="7"/>
      <c r="F1125" s="7"/>
      <c r="G1125" s="7"/>
      <c r="I1125" s="3"/>
    </row>
    <row r="1126" spans="2:9" x14ac:dyDescent="0.25">
      <c r="B1126" s="6"/>
      <c r="C1126" s="7"/>
      <c r="D1126" s="7"/>
      <c r="E1126" s="7"/>
      <c r="F1126" s="7"/>
      <c r="G1126" s="7"/>
      <c r="I1126" s="3"/>
    </row>
    <row r="1127" spans="2:9" x14ac:dyDescent="0.25">
      <c r="B1127" s="6"/>
      <c r="C1127" s="7"/>
      <c r="D1127" s="7"/>
      <c r="E1127" s="7"/>
      <c r="F1127" s="7"/>
      <c r="G1127" s="7"/>
      <c r="I1127" s="3"/>
    </row>
    <row r="1128" spans="2:9" x14ac:dyDescent="0.25">
      <c r="B1128" s="6"/>
      <c r="C1128" s="7"/>
      <c r="D1128" s="7"/>
      <c r="E1128" s="7"/>
      <c r="F1128" s="7"/>
      <c r="G1128" s="7"/>
      <c r="I1128" s="3"/>
    </row>
    <row r="1129" spans="2:9" x14ac:dyDescent="0.25">
      <c r="B1129" s="6"/>
      <c r="C1129" s="7"/>
      <c r="D1129" s="7"/>
      <c r="E1129" s="7"/>
      <c r="F1129" s="7"/>
      <c r="G1129" s="7"/>
      <c r="I1129" s="3"/>
    </row>
    <row r="1130" spans="2:9" x14ac:dyDescent="0.25">
      <c r="B1130" s="6"/>
      <c r="C1130" s="7"/>
      <c r="D1130" s="7"/>
      <c r="E1130" s="7"/>
      <c r="F1130" s="7"/>
      <c r="G1130" s="7"/>
      <c r="I1130" s="3"/>
    </row>
    <row r="1131" spans="2:9" x14ac:dyDescent="0.25">
      <c r="B1131" s="6"/>
      <c r="C1131" s="7"/>
      <c r="D1131" s="7"/>
      <c r="E1131" s="7"/>
      <c r="F1131" s="7"/>
      <c r="G1131" s="7"/>
      <c r="I1131" s="3"/>
    </row>
    <row r="1132" spans="2:9" x14ac:dyDescent="0.25">
      <c r="B1132" s="6"/>
      <c r="C1132" s="7"/>
      <c r="D1132" s="7"/>
      <c r="E1132" s="7"/>
      <c r="F1132" s="7"/>
      <c r="G1132" s="7"/>
      <c r="I1132" s="3"/>
    </row>
    <row r="1133" spans="2:9" x14ac:dyDescent="0.25">
      <c r="B1133" s="6"/>
      <c r="C1133" s="7"/>
      <c r="D1133" s="7"/>
      <c r="E1133" s="7"/>
      <c r="F1133" s="7"/>
      <c r="G1133" s="7"/>
      <c r="I1133" s="3"/>
    </row>
    <row r="1134" spans="2:9" x14ac:dyDescent="0.25">
      <c r="B1134" s="6"/>
      <c r="C1134" s="7"/>
      <c r="D1134" s="7"/>
      <c r="E1134" s="7"/>
      <c r="F1134" s="7"/>
      <c r="G1134" s="7"/>
      <c r="I1134" s="3"/>
    </row>
    <row r="1135" spans="2:9" x14ac:dyDescent="0.25">
      <c r="B1135" s="6"/>
      <c r="C1135" s="7"/>
      <c r="D1135" s="7"/>
      <c r="E1135" s="7"/>
      <c r="F1135" s="7"/>
      <c r="G1135" s="7"/>
      <c r="I1135" s="3"/>
    </row>
    <row r="1136" spans="2:9" x14ac:dyDescent="0.25">
      <c r="B1136" s="6"/>
      <c r="C1136" s="7"/>
      <c r="D1136" s="7"/>
      <c r="E1136" s="7"/>
      <c r="F1136" s="7"/>
      <c r="G1136" s="7"/>
      <c r="I1136" s="3"/>
    </row>
    <row r="1137" spans="2:9" x14ac:dyDescent="0.25">
      <c r="B1137" s="6"/>
      <c r="C1137" s="7"/>
      <c r="D1137" s="7"/>
      <c r="E1137" s="7"/>
      <c r="F1137" s="7"/>
      <c r="G1137" s="7"/>
      <c r="I1137" s="3"/>
    </row>
    <row r="1138" spans="2:9" x14ac:dyDescent="0.25">
      <c r="B1138" s="6"/>
      <c r="C1138" s="7"/>
      <c r="D1138" s="7"/>
      <c r="E1138" s="7"/>
      <c r="F1138" s="7"/>
      <c r="G1138" s="7"/>
      <c r="I1138" s="3"/>
    </row>
    <row r="1139" spans="2:9" x14ac:dyDescent="0.25">
      <c r="B1139" s="6"/>
      <c r="C1139" s="7"/>
      <c r="D1139" s="7"/>
      <c r="E1139" s="7"/>
      <c r="F1139" s="7"/>
      <c r="G1139" s="7"/>
      <c r="I1139" s="3"/>
    </row>
    <row r="1140" spans="2:9" x14ac:dyDescent="0.25">
      <c r="B1140" s="6"/>
      <c r="C1140" s="7"/>
      <c r="D1140" s="7"/>
      <c r="E1140" s="7"/>
      <c r="F1140" s="7"/>
      <c r="G1140" s="7"/>
      <c r="I1140" s="3"/>
    </row>
    <row r="1141" spans="2:9" x14ac:dyDescent="0.25">
      <c r="B1141" s="6"/>
      <c r="C1141" s="7"/>
      <c r="D1141" s="7"/>
      <c r="E1141" s="7"/>
      <c r="F1141" s="7"/>
      <c r="G1141" s="7"/>
      <c r="I1141" s="3"/>
    </row>
    <row r="1142" spans="2:9" x14ac:dyDescent="0.25">
      <c r="B1142" s="6"/>
      <c r="C1142" s="7"/>
      <c r="D1142" s="7"/>
      <c r="E1142" s="7"/>
      <c r="F1142" s="7"/>
      <c r="G1142" s="7"/>
      <c r="I1142" s="3"/>
    </row>
    <row r="1143" spans="2:9" x14ac:dyDescent="0.25">
      <c r="B1143" s="6"/>
      <c r="C1143" s="7"/>
      <c r="D1143" s="7"/>
      <c r="E1143" s="7"/>
      <c r="F1143" s="7"/>
      <c r="G1143" s="7"/>
      <c r="I1143" s="3"/>
    </row>
    <row r="1144" spans="2:9" x14ac:dyDescent="0.25">
      <c r="B1144" s="6"/>
      <c r="C1144" s="7"/>
      <c r="D1144" s="7"/>
      <c r="E1144" s="7"/>
      <c r="F1144" s="7"/>
      <c r="G1144" s="7"/>
      <c r="I1144" s="3"/>
    </row>
    <row r="1145" spans="2:9" x14ac:dyDescent="0.25">
      <c r="B1145" s="6"/>
      <c r="C1145" s="7"/>
      <c r="D1145" s="7"/>
      <c r="E1145" s="7"/>
      <c r="F1145" s="7"/>
      <c r="G1145" s="7"/>
      <c r="I1145" s="3"/>
    </row>
    <row r="1146" spans="2:9" x14ac:dyDescent="0.25">
      <c r="B1146" s="6"/>
      <c r="C1146" s="7"/>
      <c r="D1146" s="7"/>
      <c r="E1146" s="7"/>
      <c r="F1146" s="7"/>
      <c r="G1146" s="7"/>
      <c r="I1146" s="3"/>
    </row>
    <row r="1147" spans="2:9" x14ac:dyDescent="0.25">
      <c r="B1147" s="6"/>
      <c r="C1147" s="7"/>
      <c r="D1147" s="7"/>
      <c r="E1147" s="7"/>
      <c r="F1147" s="7"/>
      <c r="G1147" s="7"/>
      <c r="I1147" s="3"/>
    </row>
    <row r="1148" spans="2:9" x14ac:dyDescent="0.25">
      <c r="B1148" s="6"/>
      <c r="C1148" s="7"/>
      <c r="D1148" s="7"/>
      <c r="E1148" s="7"/>
      <c r="F1148" s="7"/>
      <c r="G1148" s="7"/>
      <c r="I1148" s="3"/>
    </row>
    <row r="1149" spans="2:9" x14ac:dyDescent="0.25">
      <c r="B1149" s="6"/>
      <c r="C1149" s="7"/>
      <c r="D1149" s="7"/>
      <c r="E1149" s="7"/>
      <c r="F1149" s="7"/>
      <c r="G1149" s="7"/>
      <c r="I1149" s="3"/>
    </row>
    <row r="1150" spans="2:9" x14ac:dyDescent="0.25">
      <c r="B1150" s="6"/>
      <c r="C1150" s="7"/>
      <c r="D1150" s="7"/>
      <c r="E1150" s="7"/>
      <c r="F1150" s="7"/>
      <c r="G1150" s="7"/>
      <c r="I1150" s="3"/>
    </row>
    <row r="1151" spans="2:9" x14ac:dyDescent="0.25">
      <c r="B1151" s="6"/>
      <c r="C1151" s="7"/>
      <c r="D1151" s="7"/>
      <c r="E1151" s="7"/>
      <c r="F1151" s="7"/>
      <c r="G1151" s="7"/>
      <c r="I1151" s="3"/>
    </row>
    <row r="1152" spans="2:9" x14ac:dyDescent="0.25">
      <c r="B1152" s="6"/>
      <c r="C1152" s="7"/>
      <c r="D1152" s="7"/>
      <c r="E1152" s="7"/>
      <c r="F1152" s="7"/>
      <c r="G1152" s="7"/>
      <c r="I1152" s="3"/>
    </row>
    <row r="1153" spans="2:9" x14ac:dyDescent="0.25">
      <c r="B1153" s="6"/>
      <c r="C1153" s="7"/>
      <c r="D1153" s="7"/>
      <c r="E1153" s="7"/>
      <c r="F1153" s="7"/>
      <c r="G1153" s="7"/>
      <c r="I1153" s="3"/>
    </row>
    <row r="1154" spans="2:9" x14ac:dyDescent="0.25">
      <c r="B1154" s="6"/>
      <c r="C1154" s="7"/>
      <c r="D1154" s="7"/>
      <c r="E1154" s="7"/>
      <c r="F1154" s="7"/>
      <c r="G1154" s="7"/>
      <c r="I1154" s="3"/>
    </row>
    <row r="1155" spans="2:9" x14ac:dyDescent="0.25">
      <c r="B1155" s="6"/>
      <c r="C1155" s="7"/>
      <c r="D1155" s="7"/>
      <c r="E1155" s="7"/>
      <c r="F1155" s="7"/>
      <c r="G1155" s="7"/>
      <c r="I1155" s="3"/>
    </row>
    <row r="1156" spans="2:9" x14ac:dyDescent="0.25">
      <c r="B1156" s="6"/>
      <c r="C1156" s="7"/>
      <c r="D1156" s="7"/>
      <c r="E1156" s="7"/>
      <c r="F1156" s="7"/>
      <c r="G1156" s="7"/>
      <c r="I1156" s="3"/>
    </row>
    <row r="1157" spans="2:9" x14ac:dyDescent="0.25">
      <c r="B1157" s="6"/>
      <c r="C1157" s="7"/>
      <c r="D1157" s="7"/>
      <c r="E1157" s="7"/>
      <c r="F1157" s="7"/>
      <c r="G1157" s="7"/>
      <c r="I1157" s="3"/>
    </row>
    <row r="1158" spans="2:9" x14ac:dyDescent="0.25">
      <c r="B1158" s="6"/>
      <c r="C1158" s="7"/>
      <c r="D1158" s="7"/>
      <c r="E1158" s="7"/>
      <c r="F1158" s="7"/>
      <c r="G1158" s="7"/>
      <c r="I1158" s="3"/>
    </row>
    <row r="1159" spans="2:9" x14ac:dyDescent="0.25">
      <c r="B1159" s="6"/>
      <c r="C1159" s="7"/>
      <c r="D1159" s="7"/>
      <c r="E1159" s="7"/>
      <c r="F1159" s="7"/>
      <c r="G1159" s="7"/>
      <c r="I1159" s="3"/>
    </row>
    <row r="1160" spans="2:9" x14ac:dyDescent="0.25">
      <c r="B1160" s="6"/>
      <c r="C1160" s="7"/>
      <c r="D1160" s="7"/>
      <c r="E1160" s="7"/>
      <c r="F1160" s="7"/>
      <c r="G1160" s="7"/>
      <c r="I1160" s="3"/>
    </row>
    <row r="1161" spans="2:9" x14ac:dyDescent="0.25">
      <c r="B1161" s="6"/>
      <c r="C1161" s="7"/>
      <c r="D1161" s="7"/>
      <c r="E1161" s="7"/>
      <c r="F1161" s="7"/>
      <c r="G1161" s="7"/>
      <c r="I1161" s="3"/>
    </row>
    <row r="1162" spans="2:9" x14ac:dyDescent="0.25">
      <c r="B1162" s="6"/>
      <c r="C1162" s="7"/>
      <c r="D1162" s="7"/>
      <c r="E1162" s="7"/>
      <c r="F1162" s="7"/>
      <c r="G1162" s="7"/>
      <c r="I1162" s="3"/>
    </row>
    <row r="1163" spans="2:9" x14ac:dyDescent="0.25">
      <c r="B1163" s="6"/>
      <c r="C1163" s="7"/>
      <c r="D1163" s="7"/>
      <c r="E1163" s="7"/>
      <c r="F1163" s="7"/>
      <c r="G1163" s="7"/>
      <c r="I1163" s="3"/>
    </row>
    <row r="1164" spans="2:9" x14ac:dyDescent="0.25">
      <c r="B1164" s="6"/>
      <c r="C1164" s="7"/>
      <c r="D1164" s="7"/>
      <c r="E1164" s="7"/>
      <c r="F1164" s="7"/>
      <c r="G1164" s="7"/>
      <c r="I1164" s="3"/>
    </row>
    <row r="1165" spans="2:9" x14ac:dyDescent="0.25">
      <c r="B1165" s="6"/>
      <c r="C1165" s="7"/>
      <c r="D1165" s="7"/>
      <c r="E1165" s="7"/>
      <c r="F1165" s="7"/>
      <c r="G1165" s="7"/>
      <c r="I1165" s="3"/>
    </row>
    <row r="1166" spans="2:9" x14ac:dyDescent="0.25">
      <c r="B1166" s="6"/>
      <c r="C1166" s="7"/>
      <c r="D1166" s="7"/>
      <c r="E1166" s="7"/>
      <c r="F1166" s="7"/>
      <c r="G1166" s="7"/>
      <c r="I1166" s="3"/>
    </row>
    <row r="1167" spans="2:9" x14ac:dyDescent="0.25">
      <c r="B1167" s="6"/>
      <c r="C1167" s="7"/>
      <c r="D1167" s="7"/>
      <c r="E1167" s="7"/>
      <c r="F1167" s="7"/>
      <c r="G1167" s="7"/>
      <c r="I1167" s="3"/>
    </row>
    <row r="1168" spans="2:9" x14ac:dyDescent="0.25">
      <c r="B1168" s="6"/>
      <c r="C1168" s="7"/>
      <c r="D1168" s="7"/>
      <c r="E1168" s="7"/>
      <c r="F1168" s="7"/>
      <c r="G1168" s="7"/>
      <c r="I1168" s="3"/>
    </row>
    <row r="1169" spans="2:9" x14ac:dyDescent="0.25">
      <c r="B1169" s="6"/>
      <c r="C1169" s="7"/>
      <c r="D1169" s="7"/>
      <c r="E1169" s="7"/>
      <c r="F1169" s="7"/>
      <c r="G1169" s="7"/>
      <c r="I1169" s="3"/>
    </row>
    <row r="1170" spans="2:9" x14ac:dyDescent="0.25">
      <c r="B1170" s="6"/>
      <c r="C1170" s="7"/>
      <c r="D1170" s="7"/>
      <c r="E1170" s="7"/>
      <c r="F1170" s="7"/>
      <c r="G1170" s="7"/>
      <c r="I1170" s="3"/>
    </row>
    <row r="1171" spans="2:9" x14ac:dyDescent="0.25">
      <c r="B1171" s="6"/>
      <c r="C1171" s="7"/>
      <c r="D1171" s="7"/>
      <c r="E1171" s="7"/>
      <c r="F1171" s="7"/>
      <c r="G1171" s="7"/>
      <c r="I1171" s="3"/>
    </row>
    <row r="1172" spans="2:9" x14ac:dyDescent="0.25">
      <c r="B1172" s="6"/>
      <c r="C1172" s="7"/>
      <c r="D1172" s="7"/>
      <c r="E1172" s="7"/>
      <c r="F1172" s="7"/>
      <c r="G1172" s="7"/>
      <c r="I1172" s="3"/>
    </row>
    <row r="1173" spans="2:9" x14ac:dyDescent="0.25">
      <c r="B1173" s="6"/>
      <c r="C1173" s="7"/>
      <c r="D1173" s="7"/>
      <c r="E1173" s="7"/>
      <c r="F1173" s="7"/>
      <c r="G1173" s="7"/>
      <c r="I1173" s="3"/>
    </row>
    <row r="1174" spans="2:9" x14ac:dyDescent="0.25">
      <c r="B1174" s="6"/>
      <c r="C1174" s="7"/>
      <c r="D1174" s="7"/>
      <c r="E1174" s="7"/>
      <c r="F1174" s="7"/>
      <c r="G1174" s="7"/>
      <c r="I1174" s="3"/>
    </row>
    <row r="1175" spans="2:9" x14ac:dyDescent="0.25">
      <c r="B1175" s="6"/>
      <c r="C1175" s="7"/>
      <c r="D1175" s="7"/>
      <c r="E1175" s="7"/>
      <c r="F1175" s="7"/>
      <c r="G1175" s="7"/>
      <c r="I1175" s="3"/>
    </row>
    <row r="1176" spans="2:9" x14ac:dyDescent="0.25">
      <c r="B1176" s="6"/>
      <c r="C1176" s="7"/>
      <c r="D1176" s="7"/>
      <c r="E1176" s="7"/>
      <c r="F1176" s="7"/>
      <c r="G1176" s="7"/>
      <c r="I1176" s="3"/>
    </row>
    <row r="1177" spans="2:9" x14ac:dyDescent="0.25">
      <c r="B1177" s="6"/>
      <c r="C1177" s="7"/>
      <c r="D1177" s="7"/>
      <c r="E1177" s="7"/>
      <c r="F1177" s="7"/>
      <c r="G1177" s="7"/>
      <c r="I1177" s="3"/>
    </row>
    <row r="1178" spans="2:9" x14ac:dyDescent="0.25">
      <c r="B1178" s="6"/>
      <c r="C1178" s="7"/>
      <c r="D1178" s="7"/>
      <c r="E1178" s="7"/>
      <c r="F1178" s="7"/>
      <c r="G1178" s="7"/>
      <c r="I1178" s="3"/>
    </row>
    <row r="1179" spans="2:9" x14ac:dyDescent="0.25">
      <c r="B1179" s="6"/>
      <c r="C1179" s="7"/>
      <c r="D1179" s="7"/>
      <c r="E1179" s="7"/>
      <c r="F1179" s="7"/>
      <c r="G1179" s="7"/>
      <c r="I1179" s="3"/>
    </row>
    <row r="1180" spans="2:9" x14ac:dyDescent="0.25">
      <c r="B1180" s="6"/>
      <c r="C1180" s="7"/>
      <c r="D1180" s="7"/>
      <c r="E1180" s="7"/>
      <c r="F1180" s="7"/>
      <c r="G1180" s="7"/>
      <c r="I1180" s="3"/>
    </row>
    <row r="1181" spans="2:9" x14ac:dyDescent="0.25">
      <c r="B1181" s="6"/>
      <c r="C1181" s="7"/>
      <c r="D1181" s="7"/>
      <c r="E1181" s="7"/>
      <c r="F1181" s="7"/>
      <c r="G1181" s="7"/>
      <c r="I1181" s="3"/>
    </row>
    <row r="1182" spans="2:9" x14ac:dyDescent="0.25">
      <c r="B1182" s="6"/>
      <c r="C1182" s="7"/>
      <c r="D1182" s="7"/>
      <c r="E1182" s="7"/>
      <c r="F1182" s="7"/>
      <c r="G1182" s="7"/>
      <c r="I1182" s="3"/>
    </row>
    <row r="1183" spans="2:9" x14ac:dyDescent="0.25">
      <c r="B1183" s="6"/>
      <c r="C1183" s="7"/>
      <c r="D1183" s="7"/>
      <c r="E1183" s="7"/>
      <c r="F1183" s="7"/>
      <c r="G1183" s="7"/>
      <c r="I1183" s="3"/>
    </row>
    <row r="1184" spans="2:9" x14ac:dyDescent="0.25">
      <c r="B1184" s="6"/>
      <c r="C1184" s="7"/>
      <c r="D1184" s="7"/>
      <c r="E1184" s="7"/>
      <c r="F1184" s="7"/>
      <c r="G1184" s="7"/>
      <c r="I1184" s="3"/>
    </row>
    <row r="1185" spans="2:9" x14ac:dyDescent="0.25">
      <c r="B1185" s="6"/>
      <c r="C1185" s="7"/>
      <c r="D1185" s="7"/>
      <c r="E1185" s="7"/>
      <c r="F1185" s="7"/>
      <c r="G1185" s="7"/>
      <c r="I1185" s="3"/>
    </row>
    <row r="1186" spans="2:9" x14ac:dyDescent="0.25">
      <c r="B1186" s="6"/>
      <c r="C1186" s="7"/>
      <c r="D1186" s="7"/>
      <c r="E1186" s="7"/>
      <c r="F1186" s="7"/>
      <c r="G1186" s="7"/>
      <c r="I1186" s="3"/>
    </row>
    <row r="1187" spans="2:9" x14ac:dyDescent="0.25">
      <c r="B1187" s="6"/>
      <c r="C1187" s="7"/>
      <c r="D1187" s="7"/>
      <c r="E1187" s="7"/>
      <c r="F1187" s="7"/>
      <c r="G1187" s="7"/>
      <c r="I1187" s="3"/>
    </row>
    <row r="1188" spans="2:9" x14ac:dyDescent="0.25">
      <c r="B1188" s="6"/>
      <c r="C1188" s="7"/>
      <c r="D1188" s="7"/>
      <c r="E1188" s="7"/>
      <c r="F1188" s="7"/>
      <c r="G1188" s="7"/>
      <c r="I1188" s="3"/>
    </row>
    <row r="1189" spans="2:9" x14ac:dyDescent="0.25">
      <c r="B1189" s="6"/>
      <c r="C1189" s="7"/>
      <c r="D1189" s="7"/>
      <c r="E1189" s="7"/>
      <c r="F1189" s="7"/>
      <c r="G1189" s="7"/>
      <c r="I1189" s="3"/>
    </row>
    <row r="1190" spans="2:9" x14ac:dyDescent="0.25">
      <c r="B1190" s="6"/>
      <c r="C1190" s="7"/>
      <c r="D1190" s="7"/>
      <c r="E1190" s="7"/>
      <c r="F1190" s="7"/>
      <c r="G1190" s="7"/>
      <c r="I1190" s="3"/>
    </row>
    <row r="1191" spans="2:9" x14ac:dyDescent="0.25">
      <c r="B1191" s="6"/>
      <c r="C1191" s="7"/>
      <c r="D1191" s="7"/>
      <c r="E1191" s="7"/>
      <c r="F1191" s="7"/>
      <c r="G1191" s="7"/>
      <c r="I1191" s="3"/>
    </row>
    <row r="1192" spans="2:9" x14ac:dyDescent="0.25">
      <c r="B1192" s="6"/>
      <c r="C1192" s="7"/>
      <c r="D1192" s="7"/>
      <c r="E1192" s="7"/>
      <c r="F1192" s="7"/>
      <c r="G1192" s="7"/>
      <c r="I1192" s="3"/>
    </row>
    <row r="1193" spans="2:9" x14ac:dyDescent="0.25">
      <c r="B1193" s="6"/>
      <c r="C1193" s="7"/>
      <c r="D1193" s="7"/>
      <c r="E1193" s="7"/>
      <c r="F1193" s="7"/>
      <c r="G1193" s="7"/>
      <c r="I1193" s="3"/>
    </row>
    <row r="1194" spans="2:9" x14ac:dyDescent="0.25">
      <c r="B1194" s="6"/>
      <c r="C1194" s="7"/>
      <c r="D1194" s="7"/>
      <c r="E1194" s="7"/>
      <c r="F1194" s="7"/>
      <c r="G1194" s="7"/>
      <c r="I1194" s="3"/>
    </row>
    <row r="1195" spans="2:9" x14ac:dyDescent="0.25">
      <c r="B1195" s="6"/>
      <c r="C1195" s="7"/>
      <c r="D1195" s="7"/>
      <c r="E1195" s="7"/>
      <c r="F1195" s="7"/>
      <c r="G1195" s="7"/>
      <c r="I1195" s="3"/>
    </row>
    <row r="1196" spans="2:9" x14ac:dyDescent="0.25">
      <c r="B1196" s="6"/>
      <c r="C1196" s="7"/>
      <c r="D1196" s="7"/>
      <c r="E1196" s="7"/>
      <c r="F1196" s="7"/>
      <c r="G1196" s="7"/>
      <c r="I1196" s="3"/>
    </row>
    <row r="1197" spans="2:9" x14ac:dyDescent="0.25">
      <c r="B1197" s="6"/>
      <c r="C1197" s="7"/>
      <c r="D1197" s="7"/>
      <c r="E1197" s="7"/>
      <c r="F1197" s="7"/>
      <c r="G1197" s="7"/>
      <c r="I1197" s="3"/>
    </row>
    <row r="1198" spans="2:9" x14ac:dyDescent="0.25">
      <c r="B1198" s="6"/>
      <c r="C1198" s="7"/>
      <c r="D1198" s="7"/>
      <c r="E1198" s="7"/>
      <c r="F1198" s="7"/>
      <c r="G1198" s="7"/>
      <c r="I1198" s="3"/>
    </row>
    <row r="1199" spans="2:9" x14ac:dyDescent="0.25">
      <c r="B1199" s="6"/>
      <c r="C1199" s="7"/>
      <c r="D1199" s="7"/>
      <c r="E1199" s="7"/>
      <c r="F1199" s="7"/>
      <c r="G1199" s="7"/>
      <c r="I1199" s="3"/>
    </row>
    <row r="1200" spans="2:9" x14ac:dyDescent="0.25">
      <c r="B1200" s="6"/>
      <c r="C1200" s="7"/>
      <c r="D1200" s="7"/>
      <c r="E1200" s="7"/>
      <c r="F1200" s="7"/>
      <c r="G1200" s="7"/>
      <c r="I1200" s="3"/>
    </row>
    <row r="1201" spans="2:9" x14ac:dyDescent="0.25">
      <c r="B1201" s="6"/>
      <c r="C1201" s="7"/>
      <c r="D1201" s="7"/>
      <c r="E1201" s="7"/>
      <c r="F1201" s="7"/>
      <c r="G1201" s="7"/>
      <c r="I1201" s="3"/>
    </row>
    <row r="1202" spans="2:9" x14ac:dyDescent="0.25">
      <c r="B1202" s="6"/>
      <c r="C1202" s="7"/>
      <c r="D1202" s="7"/>
      <c r="E1202" s="7"/>
      <c r="F1202" s="7"/>
      <c r="G1202" s="7"/>
      <c r="I1202" s="3"/>
    </row>
    <row r="1203" spans="2:9" x14ac:dyDescent="0.25">
      <c r="B1203" s="6"/>
      <c r="C1203" s="7"/>
      <c r="D1203" s="7"/>
      <c r="E1203" s="7"/>
      <c r="F1203" s="7"/>
      <c r="G1203" s="7"/>
      <c r="I1203" s="3"/>
    </row>
    <row r="1204" spans="2:9" x14ac:dyDescent="0.25">
      <c r="B1204" s="6"/>
      <c r="C1204" s="7"/>
      <c r="D1204" s="7"/>
      <c r="E1204" s="7"/>
      <c r="F1204" s="7"/>
      <c r="G1204" s="7"/>
      <c r="I1204" s="3"/>
    </row>
    <row r="1205" spans="2:9" x14ac:dyDescent="0.25">
      <c r="B1205" s="6"/>
      <c r="C1205" s="7"/>
      <c r="D1205" s="7"/>
      <c r="E1205" s="7"/>
      <c r="F1205" s="7"/>
      <c r="G1205" s="7"/>
      <c r="I1205" s="3"/>
    </row>
    <row r="1206" spans="2:9" x14ac:dyDescent="0.25">
      <c r="B1206" s="6"/>
      <c r="C1206" s="7"/>
      <c r="D1206" s="7"/>
      <c r="E1206" s="7"/>
      <c r="F1206" s="7"/>
      <c r="G1206" s="7"/>
      <c r="I1206" s="3"/>
    </row>
    <row r="1207" spans="2:9" x14ac:dyDescent="0.25">
      <c r="B1207" s="6"/>
      <c r="C1207" s="7"/>
      <c r="D1207" s="7"/>
      <c r="E1207" s="7"/>
      <c r="F1207" s="7"/>
      <c r="G1207" s="7"/>
      <c r="I1207" s="3"/>
    </row>
    <row r="1208" spans="2:9" x14ac:dyDescent="0.25">
      <c r="B1208" s="6"/>
      <c r="C1208" s="7"/>
      <c r="D1208" s="7"/>
      <c r="E1208" s="7"/>
      <c r="F1208" s="7"/>
      <c r="G1208" s="7"/>
      <c r="I1208" s="3"/>
    </row>
    <row r="1209" spans="2:9" x14ac:dyDescent="0.25">
      <c r="B1209" s="6"/>
      <c r="C1209" s="7"/>
      <c r="D1209" s="7"/>
      <c r="E1209" s="7"/>
      <c r="F1209" s="7"/>
      <c r="G1209" s="7"/>
      <c r="I1209" s="3"/>
    </row>
    <row r="1210" spans="2:9" x14ac:dyDescent="0.25">
      <c r="B1210" s="6"/>
      <c r="C1210" s="7"/>
      <c r="D1210" s="7"/>
      <c r="E1210" s="7"/>
      <c r="F1210" s="7"/>
      <c r="G1210" s="7"/>
      <c r="I1210" s="3"/>
    </row>
    <row r="1211" spans="2:9" x14ac:dyDescent="0.25">
      <c r="B1211" s="6"/>
      <c r="C1211" s="7"/>
      <c r="D1211" s="7"/>
      <c r="E1211" s="7"/>
      <c r="F1211" s="7"/>
      <c r="G1211" s="7"/>
      <c r="I1211" s="3"/>
    </row>
    <row r="1212" spans="2:9" x14ac:dyDescent="0.25">
      <c r="B1212" s="6"/>
      <c r="C1212" s="7"/>
      <c r="D1212" s="7"/>
      <c r="E1212" s="7"/>
      <c r="F1212" s="7"/>
      <c r="G1212" s="7"/>
      <c r="I1212" s="3"/>
    </row>
    <row r="1213" spans="2:9" x14ac:dyDescent="0.25">
      <c r="B1213" s="6"/>
      <c r="C1213" s="7"/>
      <c r="D1213" s="7"/>
      <c r="E1213" s="7"/>
      <c r="F1213" s="7"/>
      <c r="G1213" s="7"/>
      <c r="I1213" s="3"/>
    </row>
    <row r="1214" spans="2:9" x14ac:dyDescent="0.25">
      <c r="B1214" s="6"/>
      <c r="C1214" s="7"/>
      <c r="D1214" s="7"/>
      <c r="E1214" s="7"/>
      <c r="F1214" s="7"/>
      <c r="G1214" s="7"/>
      <c r="I1214" s="3"/>
    </row>
    <row r="1215" spans="2:9" x14ac:dyDescent="0.25">
      <c r="B1215" s="6"/>
      <c r="C1215" s="7"/>
      <c r="D1215" s="7"/>
      <c r="E1215" s="7"/>
      <c r="F1215" s="7"/>
      <c r="G1215" s="7"/>
      <c r="I1215" s="3"/>
    </row>
    <row r="1216" spans="2:9" x14ac:dyDescent="0.25">
      <c r="B1216" s="6"/>
      <c r="C1216" s="7"/>
      <c r="D1216" s="7"/>
      <c r="E1216" s="7"/>
      <c r="F1216" s="7"/>
      <c r="G1216" s="7"/>
      <c r="I1216" s="3"/>
    </row>
    <row r="1217" spans="2:9" x14ac:dyDescent="0.25">
      <c r="B1217" s="6"/>
      <c r="C1217" s="7"/>
      <c r="D1217" s="7"/>
      <c r="E1217" s="7"/>
      <c r="F1217" s="7"/>
      <c r="G1217" s="7"/>
      <c r="I1217" s="3"/>
    </row>
    <row r="1218" spans="2:9" x14ac:dyDescent="0.25">
      <c r="B1218" s="6"/>
      <c r="C1218" s="7"/>
      <c r="D1218" s="7"/>
      <c r="E1218" s="7"/>
      <c r="F1218" s="7"/>
      <c r="G1218" s="7"/>
      <c r="I1218" s="3"/>
    </row>
    <row r="1219" spans="2:9" x14ac:dyDescent="0.25">
      <c r="B1219" s="6"/>
      <c r="C1219" s="7"/>
      <c r="D1219" s="7"/>
      <c r="E1219" s="7"/>
      <c r="F1219" s="7"/>
      <c r="G1219" s="7"/>
      <c r="I1219" s="3"/>
    </row>
    <row r="1220" spans="2:9" x14ac:dyDescent="0.25">
      <c r="B1220" s="6"/>
      <c r="C1220" s="7"/>
      <c r="D1220" s="7"/>
      <c r="E1220" s="7"/>
      <c r="F1220" s="7"/>
      <c r="G1220" s="7"/>
      <c r="I1220" s="3"/>
    </row>
    <row r="1221" spans="2:9" x14ac:dyDescent="0.25">
      <c r="B1221" s="6"/>
      <c r="C1221" s="7"/>
      <c r="D1221" s="7"/>
      <c r="E1221" s="7"/>
      <c r="F1221" s="7"/>
      <c r="G1221" s="7"/>
      <c r="I1221" s="3"/>
    </row>
    <row r="1222" spans="2:9" x14ac:dyDescent="0.25">
      <c r="B1222" s="6"/>
      <c r="C1222" s="7"/>
      <c r="D1222" s="7"/>
      <c r="E1222" s="7"/>
      <c r="F1222" s="7"/>
      <c r="G1222" s="7"/>
      <c r="I1222" s="3"/>
    </row>
    <row r="1223" spans="2:9" x14ac:dyDescent="0.25">
      <c r="B1223" s="6"/>
      <c r="C1223" s="7"/>
      <c r="D1223" s="7"/>
      <c r="E1223" s="7"/>
      <c r="F1223" s="7"/>
      <c r="G1223" s="7"/>
      <c r="I1223" s="3"/>
    </row>
    <row r="1224" spans="2:9" x14ac:dyDescent="0.25">
      <c r="B1224" s="6"/>
      <c r="C1224" s="7"/>
      <c r="D1224" s="7"/>
      <c r="E1224" s="7"/>
      <c r="F1224" s="7"/>
      <c r="G1224" s="7"/>
      <c r="I1224" s="3"/>
    </row>
    <row r="1225" spans="2:9" x14ac:dyDescent="0.25">
      <c r="B1225" s="6"/>
      <c r="C1225" s="7"/>
      <c r="D1225" s="7"/>
      <c r="E1225" s="7"/>
      <c r="F1225" s="7"/>
      <c r="G1225" s="7"/>
      <c r="I1225" s="3"/>
    </row>
    <row r="1226" spans="2:9" x14ac:dyDescent="0.25">
      <c r="B1226" s="6"/>
      <c r="C1226" s="7"/>
      <c r="D1226" s="7"/>
      <c r="E1226" s="7"/>
      <c r="F1226" s="7"/>
      <c r="G1226" s="7"/>
      <c r="I1226" s="3"/>
    </row>
    <row r="1227" spans="2:9" x14ac:dyDescent="0.25">
      <c r="B1227" s="6"/>
      <c r="C1227" s="7"/>
      <c r="D1227" s="7"/>
      <c r="E1227" s="7"/>
      <c r="F1227" s="7"/>
      <c r="G1227" s="7"/>
      <c r="I1227" s="3"/>
    </row>
    <row r="1228" spans="2:9" x14ac:dyDescent="0.25">
      <c r="B1228" s="6"/>
      <c r="C1228" s="7"/>
      <c r="D1228" s="7"/>
      <c r="E1228" s="7"/>
      <c r="F1228" s="7"/>
      <c r="G1228" s="7"/>
      <c r="I1228" s="3"/>
    </row>
    <row r="1229" spans="2:9" x14ac:dyDescent="0.25">
      <c r="B1229" s="6"/>
      <c r="C1229" s="7"/>
      <c r="D1229" s="7"/>
      <c r="E1229" s="7"/>
      <c r="F1229" s="7"/>
      <c r="G1229" s="7"/>
      <c r="I1229" s="3"/>
    </row>
    <row r="1230" spans="2:9" x14ac:dyDescent="0.25">
      <c r="B1230" s="6"/>
      <c r="C1230" s="7"/>
      <c r="D1230" s="7"/>
      <c r="E1230" s="7"/>
      <c r="F1230" s="7"/>
      <c r="G1230" s="7"/>
      <c r="I1230" s="3"/>
    </row>
    <row r="1231" spans="2:9" x14ac:dyDescent="0.25">
      <c r="B1231" s="6"/>
      <c r="C1231" s="7"/>
      <c r="D1231" s="7"/>
      <c r="E1231" s="7"/>
      <c r="F1231" s="7"/>
      <c r="G1231" s="7"/>
      <c r="I1231" s="3"/>
    </row>
    <row r="1232" spans="2:9" x14ac:dyDescent="0.25">
      <c r="B1232" s="6"/>
      <c r="C1232" s="7"/>
      <c r="D1232" s="7"/>
      <c r="E1232" s="7"/>
      <c r="F1232" s="7"/>
      <c r="G1232" s="7"/>
      <c r="I1232" s="3"/>
    </row>
    <row r="1233" spans="2:9" x14ac:dyDescent="0.25">
      <c r="B1233" s="6"/>
      <c r="C1233" s="7"/>
      <c r="D1233" s="7"/>
      <c r="E1233" s="7"/>
      <c r="F1233" s="7"/>
      <c r="G1233" s="7"/>
      <c r="I1233" s="3"/>
    </row>
    <row r="1234" spans="2:9" x14ac:dyDescent="0.25">
      <c r="B1234" s="6"/>
      <c r="C1234" s="7"/>
      <c r="D1234" s="7"/>
      <c r="E1234" s="7"/>
      <c r="F1234" s="7"/>
      <c r="G1234" s="7"/>
      <c r="I1234" s="3"/>
    </row>
    <row r="1235" spans="2:9" x14ac:dyDescent="0.25">
      <c r="B1235" s="6"/>
      <c r="C1235" s="7"/>
      <c r="D1235" s="7"/>
      <c r="E1235" s="7"/>
      <c r="F1235" s="7"/>
      <c r="G1235" s="7"/>
      <c r="I1235" s="3"/>
    </row>
    <row r="1236" spans="2:9" x14ac:dyDescent="0.25">
      <c r="B1236" s="6"/>
      <c r="C1236" s="7"/>
      <c r="D1236" s="7"/>
      <c r="E1236" s="7"/>
      <c r="F1236" s="7"/>
      <c r="G1236" s="7"/>
      <c r="I1236" s="3"/>
    </row>
    <row r="1237" spans="2:9" x14ac:dyDescent="0.25">
      <c r="B1237" s="6"/>
      <c r="C1237" s="7"/>
      <c r="D1237" s="7"/>
      <c r="E1237" s="7"/>
      <c r="F1237" s="7"/>
      <c r="G1237" s="7"/>
      <c r="I1237" s="3"/>
    </row>
    <row r="1238" spans="2:9" x14ac:dyDescent="0.25">
      <c r="B1238" s="6"/>
      <c r="C1238" s="7"/>
      <c r="D1238" s="7"/>
      <c r="E1238" s="7"/>
      <c r="F1238" s="7"/>
      <c r="G1238" s="7"/>
      <c r="I1238" s="3"/>
    </row>
    <row r="1239" spans="2:9" x14ac:dyDescent="0.25">
      <c r="B1239" s="6"/>
      <c r="C1239" s="7"/>
      <c r="D1239" s="7"/>
      <c r="E1239" s="7"/>
      <c r="F1239" s="7"/>
      <c r="G1239" s="7"/>
      <c r="I1239" s="3"/>
    </row>
    <row r="1240" spans="2:9" x14ac:dyDescent="0.25">
      <c r="B1240" s="6"/>
      <c r="C1240" s="7"/>
      <c r="D1240" s="7"/>
      <c r="E1240" s="7"/>
      <c r="F1240" s="7"/>
      <c r="G1240" s="7"/>
      <c r="I1240" s="3"/>
    </row>
    <row r="1241" spans="2:9" x14ac:dyDescent="0.25">
      <c r="B1241" s="6"/>
      <c r="C1241" s="7"/>
      <c r="D1241" s="7"/>
      <c r="E1241" s="7"/>
      <c r="F1241" s="7"/>
      <c r="G1241" s="7"/>
      <c r="I1241" s="3"/>
    </row>
    <row r="1242" spans="2:9" x14ac:dyDescent="0.25">
      <c r="B1242" s="6"/>
      <c r="C1242" s="7"/>
      <c r="D1242" s="7"/>
      <c r="E1242" s="7"/>
      <c r="F1242" s="7"/>
      <c r="G1242" s="7"/>
      <c r="I1242" s="3"/>
    </row>
    <row r="1243" spans="2:9" x14ac:dyDescent="0.25">
      <c r="B1243" s="6"/>
      <c r="C1243" s="7"/>
      <c r="D1243" s="7"/>
      <c r="E1243" s="7"/>
      <c r="F1243" s="7"/>
      <c r="G1243" s="7"/>
      <c r="I1243" s="3"/>
    </row>
    <row r="1244" spans="2:9" x14ac:dyDescent="0.25">
      <c r="B1244" s="6"/>
      <c r="C1244" s="7"/>
      <c r="D1244" s="7"/>
      <c r="E1244" s="7"/>
      <c r="F1244" s="7"/>
      <c r="G1244" s="7"/>
      <c r="I1244" s="3"/>
    </row>
    <row r="1245" spans="2:9" x14ac:dyDescent="0.25">
      <c r="B1245" s="6"/>
      <c r="C1245" s="7"/>
      <c r="D1245" s="7"/>
      <c r="E1245" s="7"/>
      <c r="F1245" s="7"/>
      <c r="G1245" s="7"/>
      <c r="I1245" s="3"/>
    </row>
    <row r="1246" spans="2:9" x14ac:dyDescent="0.25">
      <c r="B1246" s="6"/>
      <c r="C1246" s="7"/>
      <c r="D1246" s="7"/>
      <c r="E1246" s="7"/>
      <c r="F1246" s="7"/>
      <c r="G1246" s="7"/>
      <c r="I1246" s="3"/>
    </row>
    <row r="1247" spans="2:9" x14ac:dyDescent="0.25">
      <c r="B1247" s="6"/>
      <c r="C1247" s="7"/>
      <c r="D1247" s="7"/>
      <c r="E1247" s="7"/>
      <c r="F1247" s="7"/>
      <c r="G1247" s="7"/>
      <c r="I1247" s="3"/>
    </row>
    <row r="1248" spans="2:9" x14ac:dyDescent="0.25">
      <c r="B1248" s="6"/>
      <c r="C1248" s="7"/>
      <c r="D1248" s="7"/>
      <c r="E1248" s="7"/>
      <c r="F1248" s="7"/>
      <c r="G1248" s="7"/>
      <c r="I1248" s="3"/>
    </row>
    <row r="1249" spans="2:9" x14ac:dyDescent="0.25">
      <c r="B1249" s="6"/>
      <c r="C1249" s="7"/>
      <c r="D1249" s="7"/>
      <c r="E1249" s="7"/>
      <c r="F1249" s="7"/>
      <c r="G1249" s="7"/>
      <c r="I1249" s="3"/>
    </row>
    <row r="1250" spans="2:9" x14ac:dyDescent="0.25">
      <c r="B1250" s="6"/>
      <c r="C1250" s="7"/>
      <c r="D1250" s="7"/>
      <c r="E1250" s="7"/>
      <c r="F1250" s="7"/>
      <c r="G1250" s="7"/>
      <c r="I1250" s="3"/>
    </row>
    <row r="1251" spans="2:9" x14ac:dyDescent="0.25">
      <c r="B1251" s="6"/>
      <c r="C1251" s="7"/>
      <c r="D1251" s="7"/>
      <c r="E1251" s="7"/>
      <c r="F1251" s="7"/>
      <c r="G1251" s="7"/>
      <c r="I1251" s="3"/>
    </row>
    <row r="1252" spans="2:9" x14ac:dyDescent="0.25">
      <c r="B1252" s="6"/>
      <c r="C1252" s="7"/>
      <c r="D1252" s="7"/>
      <c r="E1252" s="7"/>
      <c r="F1252" s="7"/>
      <c r="G1252" s="7"/>
      <c r="I1252" s="3"/>
    </row>
    <row r="1253" spans="2:9" x14ac:dyDescent="0.25">
      <c r="B1253" s="6"/>
      <c r="C1253" s="7"/>
      <c r="D1253" s="7"/>
      <c r="E1253" s="7"/>
      <c r="F1253" s="7"/>
      <c r="G1253" s="7"/>
      <c r="I1253" s="3"/>
    </row>
    <row r="1254" spans="2:9" x14ac:dyDescent="0.25">
      <c r="B1254" s="6"/>
      <c r="C1254" s="7"/>
      <c r="D1254" s="7"/>
      <c r="E1254" s="7"/>
      <c r="F1254" s="7"/>
      <c r="G1254" s="7"/>
      <c r="I1254" s="3"/>
    </row>
    <row r="1255" spans="2:9" x14ac:dyDescent="0.25">
      <c r="B1255" s="6"/>
      <c r="C1255" s="7"/>
      <c r="D1255" s="7"/>
      <c r="E1255" s="7"/>
      <c r="F1255" s="7"/>
      <c r="G1255" s="7"/>
      <c r="I1255" s="3"/>
    </row>
    <row r="1256" spans="2:9" x14ac:dyDescent="0.25">
      <c r="B1256" s="6"/>
      <c r="C1256" s="7"/>
      <c r="D1256" s="7"/>
      <c r="E1256" s="7"/>
      <c r="F1256" s="7"/>
      <c r="G1256" s="7"/>
      <c r="I1256" s="3"/>
    </row>
    <row r="1257" spans="2:9" x14ac:dyDescent="0.25">
      <c r="B1257" s="6"/>
      <c r="C1257" s="7"/>
      <c r="D1257" s="7"/>
      <c r="E1257" s="7"/>
      <c r="F1257" s="7"/>
      <c r="G1257" s="7"/>
      <c r="I1257" s="3"/>
    </row>
    <row r="1258" spans="2:9" x14ac:dyDescent="0.25">
      <c r="B1258" s="6"/>
      <c r="C1258" s="7"/>
      <c r="D1258" s="7"/>
      <c r="E1258" s="7"/>
      <c r="F1258" s="7"/>
      <c r="G1258" s="7"/>
      <c r="I1258" s="3"/>
    </row>
    <row r="1259" spans="2:9" x14ac:dyDescent="0.25">
      <c r="B1259" s="6"/>
      <c r="C1259" s="7"/>
      <c r="D1259" s="7"/>
      <c r="E1259" s="7"/>
      <c r="F1259" s="7"/>
      <c r="G1259" s="7"/>
      <c r="I1259" s="3"/>
    </row>
    <row r="1260" spans="2:9" x14ac:dyDescent="0.25">
      <c r="B1260" s="6"/>
      <c r="C1260" s="7"/>
      <c r="D1260" s="7"/>
      <c r="E1260" s="7"/>
      <c r="F1260" s="7"/>
      <c r="G1260" s="7"/>
      <c r="I1260" s="3"/>
    </row>
    <row r="1261" spans="2:9" x14ac:dyDescent="0.25">
      <c r="B1261" s="6"/>
      <c r="C1261" s="7"/>
      <c r="D1261" s="7"/>
      <c r="E1261" s="7"/>
      <c r="F1261" s="7"/>
      <c r="G1261" s="7"/>
      <c r="I1261" s="3"/>
    </row>
    <row r="1262" spans="2:9" x14ac:dyDescent="0.25">
      <c r="B1262" s="6"/>
      <c r="C1262" s="7"/>
      <c r="D1262" s="7"/>
      <c r="E1262" s="7"/>
      <c r="F1262" s="7"/>
      <c r="G1262" s="7"/>
      <c r="I1262" s="3"/>
    </row>
    <row r="1263" spans="2:9" x14ac:dyDescent="0.25">
      <c r="B1263" s="6"/>
      <c r="C1263" s="7"/>
      <c r="D1263" s="7"/>
      <c r="E1263" s="7"/>
      <c r="F1263" s="7"/>
      <c r="G1263" s="7"/>
      <c r="I1263" s="3"/>
    </row>
    <row r="1264" spans="2:9" x14ac:dyDescent="0.25">
      <c r="B1264" s="6"/>
      <c r="C1264" s="7"/>
      <c r="D1264" s="7"/>
      <c r="E1264" s="7"/>
      <c r="F1264" s="7"/>
      <c r="G1264" s="7"/>
      <c r="I1264" s="3"/>
    </row>
    <row r="1265" spans="2:9" x14ac:dyDescent="0.25">
      <c r="B1265" s="6"/>
      <c r="C1265" s="7"/>
      <c r="D1265" s="7"/>
      <c r="E1265" s="7"/>
      <c r="F1265" s="7"/>
      <c r="G1265" s="7"/>
      <c r="I1265" s="3"/>
    </row>
    <row r="1266" spans="2:9" x14ac:dyDescent="0.25">
      <c r="B1266" s="6"/>
      <c r="C1266" s="7"/>
      <c r="D1266" s="7"/>
      <c r="E1266" s="7"/>
      <c r="F1266" s="7"/>
      <c r="G1266" s="7"/>
      <c r="I1266" s="3"/>
    </row>
    <row r="1267" spans="2:9" x14ac:dyDescent="0.25">
      <c r="B1267" s="6"/>
      <c r="C1267" s="7"/>
      <c r="D1267" s="7"/>
      <c r="E1267" s="7"/>
      <c r="F1267" s="7"/>
      <c r="G1267" s="7"/>
      <c r="I1267" s="3"/>
    </row>
    <row r="1268" spans="2:9" x14ac:dyDescent="0.25">
      <c r="B1268" s="6"/>
      <c r="C1268" s="7"/>
      <c r="D1268" s="7"/>
      <c r="E1268" s="7"/>
      <c r="F1268" s="7"/>
      <c r="G1268" s="7"/>
      <c r="I1268" s="3"/>
    </row>
    <row r="1269" spans="2:9" x14ac:dyDescent="0.25">
      <c r="B1269" s="6"/>
      <c r="C1269" s="7"/>
      <c r="D1269" s="7"/>
      <c r="E1269" s="7"/>
      <c r="F1269" s="7"/>
      <c r="G1269" s="7"/>
      <c r="I1269" s="3"/>
    </row>
    <row r="1270" spans="2:9" x14ac:dyDescent="0.25">
      <c r="B1270" s="6"/>
      <c r="C1270" s="7"/>
      <c r="D1270" s="7"/>
      <c r="E1270" s="7"/>
      <c r="F1270" s="7"/>
      <c r="G1270" s="7"/>
      <c r="I1270" s="3"/>
    </row>
    <row r="1271" spans="2:9" x14ac:dyDescent="0.25">
      <c r="B1271" s="6"/>
      <c r="C1271" s="7"/>
      <c r="D1271" s="7"/>
      <c r="E1271" s="7"/>
      <c r="F1271" s="7"/>
      <c r="G1271" s="7"/>
      <c r="I1271" s="3"/>
    </row>
    <row r="1272" spans="2:9" x14ac:dyDescent="0.25">
      <c r="B1272" s="6"/>
      <c r="C1272" s="7"/>
      <c r="D1272" s="7"/>
      <c r="E1272" s="7"/>
      <c r="F1272" s="7"/>
      <c r="G1272" s="7"/>
      <c r="I1272" s="3"/>
    </row>
    <row r="1273" spans="2:9" x14ac:dyDescent="0.25">
      <c r="B1273" s="6"/>
      <c r="C1273" s="7"/>
      <c r="D1273" s="7"/>
      <c r="E1273" s="7"/>
      <c r="F1273" s="7"/>
      <c r="G1273" s="7"/>
      <c r="I1273" s="3"/>
    </row>
    <row r="1274" spans="2:9" x14ac:dyDescent="0.25">
      <c r="B1274" s="6"/>
      <c r="C1274" s="7"/>
      <c r="D1274" s="7"/>
      <c r="E1274" s="7"/>
      <c r="F1274" s="7"/>
      <c r="G1274" s="7"/>
      <c r="I1274" s="3"/>
    </row>
    <row r="1275" spans="2:9" x14ac:dyDescent="0.25">
      <c r="B1275" s="6"/>
      <c r="C1275" s="7"/>
      <c r="D1275" s="7"/>
      <c r="E1275" s="7"/>
      <c r="F1275" s="7"/>
      <c r="G1275" s="7"/>
      <c r="I1275" s="3"/>
    </row>
    <row r="1276" spans="2:9" x14ac:dyDescent="0.25">
      <c r="B1276" s="6"/>
      <c r="C1276" s="7"/>
      <c r="D1276" s="7"/>
      <c r="E1276" s="7"/>
      <c r="F1276" s="7"/>
      <c r="G1276" s="7"/>
      <c r="I1276" s="3"/>
    </row>
    <row r="1277" spans="2:9" x14ac:dyDescent="0.25">
      <c r="B1277" s="6"/>
      <c r="C1277" s="7"/>
      <c r="D1277" s="7"/>
      <c r="E1277" s="7"/>
      <c r="F1277" s="7"/>
      <c r="G1277" s="7"/>
      <c r="I1277" s="3"/>
    </row>
    <row r="1278" spans="2:9" x14ac:dyDescent="0.25">
      <c r="B1278" s="6"/>
      <c r="C1278" s="7"/>
      <c r="D1278" s="7"/>
      <c r="E1278" s="7"/>
      <c r="F1278" s="7"/>
      <c r="G1278" s="7"/>
      <c r="I1278" s="3"/>
    </row>
    <row r="1279" spans="2:9" x14ac:dyDescent="0.25">
      <c r="B1279" s="6"/>
      <c r="C1279" s="7"/>
      <c r="D1279" s="7"/>
      <c r="E1279" s="7"/>
      <c r="F1279" s="7"/>
      <c r="G1279" s="7"/>
      <c r="I1279" s="3"/>
    </row>
    <row r="1280" spans="2:9" x14ac:dyDescent="0.25">
      <c r="B1280" s="6"/>
      <c r="C1280" s="7"/>
      <c r="D1280" s="7"/>
      <c r="E1280" s="7"/>
      <c r="F1280" s="7"/>
      <c r="G1280" s="7"/>
      <c r="I1280" s="3"/>
    </row>
    <row r="1281" spans="2:9" x14ac:dyDescent="0.25">
      <c r="B1281" s="6"/>
      <c r="C1281" s="7"/>
      <c r="D1281" s="7"/>
      <c r="E1281" s="7"/>
      <c r="F1281" s="7"/>
      <c r="G1281" s="7"/>
      <c r="I1281" s="3"/>
    </row>
    <row r="1282" spans="2:9" x14ac:dyDescent="0.25">
      <c r="B1282" s="6"/>
      <c r="C1282" s="7"/>
      <c r="D1282" s="7"/>
      <c r="E1282" s="7"/>
      <c r="F1282" s="7"/>
      <c r="G1282" s="7"/>
      <c r="I1282" s="3"/>
    </row>
    <row r="1283" spans="2:9" x14ac:dyDescent="0.25">
      <c r="B1283" s="6"/>
      <c r="C1283" s="7"/>
      <c r="D1283" s="7"/>
      <c r="E1283" s="7"/>
      <c r="F1283" s="7"/>
      <c r="G1283" s="7"/>
      <c r="I1283" s="3"/>
    </row>
    <row r="1284" spans="2:9" x14ac:dyDescent="0.25">
      <c r="B1284" s="6"/>
      <c r="C1284" s="7"/>
      <c r="D1284" s="7"/>
      <c r="E1284" s="7"/>
      <c r="F1284" s="7"/>
      <c r="G1284" s="7"/>
      <c r="I1284" s="3"/>
    </row>
    <row r="1285" spans="2:9" x14ac:dyDescent="0.25">
      <c r="B1285" s="6"/>
      <c r="C1285" s="7"/>
      <c r="D1285" s="7"/>
      <c r="E1285" s="7"/>
      <c r="F1285" s="7"/>
      <c r="G1285" s="7"/>
      <c r="I1285" s="3"/>
    </row>
    <row r="1286" spans="2:9" x14ac:dyDescent="0.25">
      <c r="B1286" s="6"/>
      <c r="C1286" s="7"/>
      <c r="D1286" s="7"/>
      <c r="E1286" s="7"/>
      <c r="F1286" s="7"/>
      <c r="G1286" s="7"/>
      <c r="I1286" s="3"/>
    </row>
    <row r="1287" spans="2:9" x14ac:dyDescent="0.25">
      <c r="B1287" s="6"/>
      <c r="C1287" s="7"/>
      <c r="D1287" s="7"/>
      <c r="E1287" s="7"/>
      <c r="F1287" s="7"/>
      <c r="G1287" s="7"/>
      <c r="I1287" s="3"/>
    </row>
    <row r="1288" spans="2:9" x14ac:dyDescent="0.25">
      <c r="B1288" s="6"/>
      <c r="C1288" s="7"/>
      <c r="D1288" s="7"/>
      <c r="E1288" s="7"/>
      <c r="F1288" s="7"/>
      <c r="G1288" s="7"/>
      <c r="I1288" s="3"/>
    </row>
    <row r="1289" spans="2:9" x14ac:dyDescent="0.25">
      <c r="B1289" s="6"/>
      <c r="C1289" s="7"/>
      <c r="D1289" s="7"/>
      <c r="E1289" s="7"/>
      <c r="F1289" s="7"/>
      <c r="G1289" s="7"/>
      <c r="I1289" s="3"/>
    </row>
    <row r="1290" spans="2:9" x14ac:dyDescent="0.25">
      <c r="B1290" s="6"/>
      <c r="C1290" s="7"/>
      <c r="D1290" s="7"/>
      <c r="E1290" s="7"/>
      <c r="F1290" s="7"/>
      <c r="G1290" s="7"/>
      <c r="I1290" s="3"/>
    </row>
    <row r="1291" spans="2:9" x14ac:dyDescent="0.25">
      <c r="B1291" s="6"/>
      <c r="C1291" s="7"/>
      <c r="D1291" s="7"/>
      <c r="E1291" s="7"/>
      <c r="F1291" s="7"/>
      <c r="G1291" s="7"/>
      <c r="I1291" s="3"/>
    </row>
    <row r="1292" spans="2:9" x14ac:dyDescent="0.25">
      <c r="B1292" s="6"/>
      <c r="C1292" s="7"/>
      <c r="D1292" s="7"/>
      <c r="E1292" s="7"/>
      <c r="F1292" s="7"/>
      <c r="G1292" s="7"/>
      <c r="I1292" s="3"/>
    </row>
    <row r="1293" spans="2:9" x14ac:dyDescent="0.25">
      <c r="B1293" s="6"/>
      <c r="C1293" s="7"/>
      <c r="D1293" s="7"/>
      <c r="E1293" s="7"/>
      <c r="F1293" s="7"/>
      <c r="G1293" s="7"/>
      <c r="I1293" s="3"/>
    </row>
    <row r="1294" spans="2:9" x14ac:dyDescent="0.25">
      <c r="B1294" s="6"/>
      <c r="C1294" s="7"/>
      <c r="D1294" s="7"/>
      <c r="E1294" s="7"/>
      <c r="F1294" s="7"/>
      <c r="G1294" s="7"/>
      <c r="I1294" s="3"/>
    </row>
    <row r="1295" spans="2:9" x14ac:dyDescent="0.25">
      <c r="B1295" s="6"/>
      <c r="C1295" s="7"/>
      <c r="D1295" s="7"/>
      <c r="E1295" s="7"/>
      <c r="F1295" s="7"/>
      <c r="G1295" s="7"/>
      <c r="I1295" s="3"/>
    </row>
    <row r="1296" spans="2:9" x14ac:dyDescent="0.25">
      <c r="B1296" s="6"/>
      <c r="C1296" s="7"/>
      <c r="D1296" s="7"/>
      <c r="E1296" s="7"/>
      <c r="F1296" s="7"/>
      <c r="G1296" s="7"/>
      <c r="I1296" s="3"/>
    </row>
    <row r="1297" spans="2:9" x14ac:dyDescent="0.25">
      <c r="B1297" s="6"/>
      <c r="C1297" s="7"/>
      <c r="D1297" s="7"/>
      <c r="E1297" s="7"/>
      <c r="F1297" s="7"/>
      <c r="G1297" s="7"/>
      <c r="I1297" s="3"/>
    </row>
    <row r="1298" spans="2:9" x14ac:dyDescent="0.25">
      <c r="B1298" s="6"/>
      <c r="C1298" s="7"/>
      <c r="D1298" s="7"/>
      <c r="E1298" s="7"/>
      <c r="F1298" s="7"/>
      <c r="G1298" s="7"/>
      <c r="I1298" s="3"/>
    </row>
    <row r="1299" spans="2:9" x14ac:dyDescent="0.25">
      <c r="B1299" s="6"/>
      <c r="C1299" s="7"/>
      <c r="D1299" s="7"/>
      <c r="E1299" s="7"/>
      <c r="F1299" s="7"/>
      <c r="G1299" s="7"/>
      <c r="I1299" s="3"/>
    </row>
    <row r="1300" spans="2:9" x14ac:dyDescent="0.25">
      <c r="B1300" s="6"/>
      <c r="C1300" s="7"/>
      <c r="D1300" s="7"/>
      <c r="E1300" s="7"/>
      <c r="F1300" s="7"/>
      <c r="G1300" s="7"/>
      <c r="I1300" s="3"/>
    </row>
    <row r="1301" spans="2:9" x14ac:dyDescent="0.25">
      <c r="B1301" s="6"/>
      <c r="C1301" s="7"/>
      <c r="D1301" s="7"/>
      <c r="E1301" s="7"/>
      <c r="F1301" s="7"/>
      <c r="G1301" s="7"/>
      <c r="I1301" s="3"/>
    </row>
    <row r="1302" spans="2:9" x14ac:dyDescent="0.25">
      <c r="B1302" s="6"/>
      <c r="C1302" s="7"/>
      <c r="D1302" s="7"/>
      <c r="E1302" s="7"/>
      <c r="F1302" s="7"/>
      <c r="G1302" s="7"/>
      <c r="I1302" s="3"/>
    </row>
    <row r="1303" spans="2:9" x14ac:dyDescent="0.25">
      <c r="B1303" s="6"/>
      <c r="C1303" s="7"/>
      <c r="D1303" s="7"/>
      <c r="E1303" s="7"/>
      <c r="F1303" s="7"/>
      <c r="G1303" s="7"/>
      <c r="I1303" s="3"/>
    </row>
    <row r="1304" spans="2:9" x14ac:dyDescent="0.25">
      <c r="B1304" s="6"/>
      <c r="C1304" s="7"/>
      <c r="D1304" s="7"/>
      <c r="E1304" s="7"/>
      <c r="F1304" s="7"/>
      <c r="G1304" s="7"/>
      <c r="I1304" s="3"/>
    </row>
    <row r="1305" spans="2:9" x14ac:dyDescent="0.25">
      <c r="B1305" s="6"/>
      <c r="C1305" s="7"/>
      <c r="D1305" s="7"/>
      <c r="E1305" s="7"/>
      <c r="F1305" s="7"/>
      <c r="G1305" s="7"/>
      <c r="I1305" s="3"/>
    </row>
    <row r="1306" spans="2:9" x14ac:dyDescent="0.25">
      <c r="B1306" s="6"/>
      <c r="C1306" s="7"/>
      <c r="D1306" s="7"/>
      <c r="E1306" s="7"/>
      <c r="F1306" s="7"/>
      <c r="G1306" s="7"/>
      <c r="I1306" s="3"/>
    </row>
    <row r="1307" spans="2:9" x14ac:dyDescent="0.25">
      <c r="B1307" s="6"/>
      <c r="C1307" s="7"/>
      <c r="D1307" s="7"/>
      <c r="E1307" s="7"/>
      <c r="F1307" s="7"/>
      <c r="G1307" s="7"/>
      <c r="I1307" s="3"/>
    </row>
    <row r="1308" spans="2:9" x14ac:dyDescent="0.25">
      <c r="B1308" s="6"/>
      <c r="C1308" s="7"/>
      <c r="D1308" s="7"/>
      <c r="E1308" s="7"/>
      <c r="F1308" s="7"/>
      <c r="G1308" s="7"/>
      <c r="I1308" s="3"/>
    </row>
    <row r="1309" spans="2:9" x14ac:dyDescent="0.25">
      <c r="B1309" s="6"/>
      <c r="C1309" s="7"/>
      <c r="D1309" s="7"/>
      <c r="E1309" s="7"/>
      <c r="F1309" s="7"/>
      <c r="G1309" s="7"/>
      <c r="I1309" s="3"/>
    </row>
    <row r="1310" spans="2:9" x14ac:dyDescent="0.25">
      <c r="B1310" s="6"/>
      <c r="C1310" s="7"/>
      <c r="D1310" s="7"/>
      <c r="E1310" s="7"/>
      <c r="F1310" s="7"/>
      <c r="G1310" s="7"/>
      <c r="I1310" s="3"/>
    </row>
    <row r="1311" spans="2:9" x14ac:dyDescent="0.25">
      <c r="B1311" s="6"/>
      <c r="C1311" s="7"/>
      <c r="D1311" s="7"/>
      <c r="E1311" s="7"/>
      <c r="F1311" s="7"/>
      <c r="G1311" s="7"/>
      <c r="I1311" s="3"/>
    </row>
    <row r="1312" spans="2:9" x14ac:dyDescent="0.25">
      <c r="B1312" s="6"/>
      <c r="C1312" s="7"/>
      <c r="D1312" s="7"/>
      <c r="E1312" s="7"/>
      <c r="F1312" s="7"/>
      <c r="G1312" s="7"/>
      <c r="I1312" s="3"/>
    </row>
    <row r="1313" spans="2:9" x14ac:dyDescent="0.25">
      <c r="B1313" s="6"/>
      <c r="C1313" s="7"/>
      <c r="D1313" s="7"/>
      <c r="E1313" s="7"/>
      <c r="F1313" s="7"/>
      <c r="G1313" s="7"/>
      <c r="I1313" s="3"/>
    </row>
    <row r="1314" spans="2:9" x14ac:dyDescent="0.25">
      <c r="B1314" s="6"/>
      <c r="C1314" s="7"/>
      <c r="D1314" s="7"/>
      <c r="E1314" s="7"/>
      <c r="F1314" s="7"/>
      <c r="G1314" s="7"/>
      <c r="I1314" s="3"/>
    </row>
    <row r="1315" spans="2:9" x14ac:dyDescent="0.25">
      <c r="B1315" s="6"/>
      <c r="C1315" s="7"/>
      <c r="D1315" s="7"/>
      <c r="E1315" s="7"/>
      <c r="F1315" s="7"/>
      <c r="G1315" s="7"/>
      <c r="I1315" s="3"/>
    </row>
    <row r="1316" spans="2:9" x14ac:dyDescent="0.25">
      <c r="B1316" s="6"/>
      <c r="C1316" s="7"/>
      <c r="D1316" s="7"/>
      <c r="E1316" s="7"/>
      <c r="F1316" s="7"/>
      <c r="G1316" s="7"/>
      <c r="I1316" s="3"/>
    </row>
    <row r="1317" spans="2:9" x14ac:dyDescent="0.25">
      <c r="B1317" s="6"/>
      <c r="C1317" s="7"/>
      <c r="D1317" s="7"/>
      <c r="E1317" s="7"/>
      <c r="F1317" s="7"/>
      <c r="G1317" s="7"/>
      <c r="I1317" s="3"/>
    </row>
    <row r="1318" spans="2:9" x14ac:dyDescent="0.25">
      <c r="B1318" s="6"/>
      <c r="C1318" s="7"/>
      <c r="D1318" s="7"/>
      <c r="E1318" s="7"/>
      <c r="F1318" s="7"/>
      <c r="G1318" s="7"/>
      <c r="I1318" s="3"/>
    </row>
    <row r="1319" spans="2:9" x14ac:dyDescent="0.25">
      <c r="B1319" s="6"/>
      <c r="C1319" s="7"/>
      <c r="D1319" s="7"/>
      <c r="E1319" s="7"/>
      <c r="F1319" s="7"/>
      <c r="G1319" s="7"/>
      <c r="I1319" s="3"/>
    </row>
    <row r="1320" spans="2:9" x14ac:dyDescent="0.25">
      <c r="B1320" s="6"/>
      <c r="C1320" s="7"/>
      <c r="D1320" s="7"/>
      <c r="E1320" s="7"/>
      <c r="F1320" s="7"/>
      <c r="G1320" s="7"/>
      <c r="I1320" s="3"/>
    </row>
    <row r="1321" spans="2:9" x14ac:dyDescent="0.25">
      <c r="B1321" s="6"/>
      <c r="C1321" s="7"/>
      <c r="D1321" s="7"/>
      <c r="E1321" s="7"/>
      <c r="F1321" s="7"/>
      <c r="G1321" s="7"/>
      <c r="I1321" s="3"/>
    </row>
    <row r="1322" spans="2:9" x14ac:dyDescent="0.25">
      <c r="B1322" s="6"/>
      <c r="C1322" s="7"/>
      <c r="D1322" s="7"/>
      <c r="E1322" s="7"/>
      <c r="F1322" s="7"/>
      <c r="G1322" s="7"/>
      <c r="I1322" s="3"/>
    </row>
    <row r="1323" spans="2:9" x14ac:dyDescent="0.25">
      <c r="B1323" s="6"/>
      <c r="C1323" s="7"/>
      <c r="D1323" s="7"/>
      <c r="E1323" s="7"/>
      <c r="F1323" s="7"/>
      <c r="G1323" s="7"/>
      <c r="I1323" s="3"/>
    </row>
    <row r="1324" spans="2:9" x14ac:dyDescent="0.25">
      <c r="B1324" s="6"/>
      <c r="C1324" s="7"/>
      <c r="D1324" s="7"/>
      <c r="E1324" s="7"/>
      <c r="F1324" s="7"/>
      <c r="G1324" s="7"/>
      <c r="I1324" s="3"/>
    </row>
    <row r="1325" spans="2:9" x14ac:dyDescent="0.25">
      <c r="B1325" s="6"/>
      <c r="C1325" s="7"/>
      <c r="D1325" s="7"/>
      <c r="E1325" s="7"/>
      <c r="F1325" s="7"/>
      <c r="G1325" s="7"/>
      <c r="I1325" s="3"/>
    </row>
    <row r="1326" spans="2:9" x14ac:dyDescent="0.25">
      <c r="B1326" s="6"/>
      <c r="C1326" s="7"/>
      <c r="D1326" s="7"/>
      <c r="E1326" s="7"/>
      <c r="F1326" s="7"/>
      <c r="G1326" s="7"/>
      <c r="I1326" s="3"/>
    </row>
    <row r="1327" spans="2:9" x14ac:dyDescent="0.25">
      <c r="B1327" s="6"/>
      <c r="C1327" s="7"/>
      <c r="D1327" s="7"/>
      <c r="E1327" s="7"/>
      <c r="F1327" s="7"/>
      <c r="G1327" s="7"/>
      <c r="I1327" s="3"/>
    </row>
    <row r="1328" spans="2:9" x14ac:dyDescent="0.25">
      <c r="B1328" s="6"/>
      <c r="C1328" s="7"/>
      <c r="D1328" s="7"/>
      <c r="E1328" s="7"/>
      <c r="F1328" s="7"/>
      <c r="G1328" s="7"/>
      <c r="I1328" s="3"/>
    </row>
    <row r="1329" spans="2:9" x14ac:dyDescent="0.25">
      <c r="B1329" s="6"/>
      <c r="C1329" s="7"/>
      <c r="D1329" s="7"/>
      <c r="E1329" s="7"/>
      <c r="F1329" s="7"/>
      <c r="G1329" s="7"/>
      <c r="I1329" s="3"/>
    </row>
    <row r="1330" spans="2:9" x14ac:dyDescent="0.25">
      <c r="B1330" s="6"/>
      <c r="C1330" s="7"/>
      <c r="D1330" s="7"/>
      <c r="E1330" s="7"/>
      <c r="F1330" s="7"/>
      <c r="G1330" s="7"/>
      <c r="I1330" s="3"/>
    </row>
    <row r="1331" spans="2:9" x14ac:dyDescent="0.25">
      <c r="B1331" s="6"/>
      <c r="C1331" s="7"/>
      <c r="D1331" s="7"/>
      <c r="E1331" s="7"/>
      <c r="F1331" s="7"/>
      <c r="G1331" s="7"/>
      <c r="I1331" s="3"/>
    </row>
    <row r="1332" spans="2:9" x14ac:dyDescent="0.25">
      <c r="B1332" s="6"/>
      <c r="C1332" s="7"/>
      <c r="D1332" s="7"/>
      <c r="E1332" s="7"/>
      <c r="F1332" s="7"/>
      <c r="G1332" s="7"/>
      <c r="I1332" s="3"/>
    </row>
    <row r="1333" spans="2:9" x14ac:dyDescent="0.25">
      <c r="B1333" s="6"/>
      <c r="C1333" s="7"/>
      <c r="D1333" s="7"/>
      <c r="E1333" s="7"/>
      <c r="F1333" s="7"/>
      <c r="G1333" s="7"/>
      <c r="I1333" s="3"/>
    </row>
    <row r="1334" spans="2:9" x14ac:dyDescent="0.25">
      <c r="B1334" s="6"/>
      <c r="C1334" s="7"/>
      <c r="D1334" s="7"/>
      <c r="E1334" s="7"/>
      <c r="F1334" s="7"/>
      <c r="G1334" s="7"/>
      <c r="I1334" s="3"/>
    </row>
    <row r="1335" spans="2:9" x14ac:dyDescent="0.25">
      <c r="B1335" s="6"/>
      <c r="C1335" s="7"/>
      <c r="D1335" s="7"/>
      <c r="E1335" s="7"/>
      <c r="F1335" s="7"/>
      <c r="G1335" s="7"/>
      <c r="I1335" s="3"/>
    </row>
    <row r="1336" spans="2:9" x14ac:dyDescent="0.25">
      <c r="B1336" s="6"/>
      <c r="C1336" s="7"/>
      <c r="D1336" s="7"/>
      <c r="E1336" s="7"/>
      <c r="F1336" s="7"/>
      <c r="G1336" s="7"/>
      <c r="I1336" s="3"/>
    </row>
    <row r="1337" spans="2:9" x14ac:dyDescent="0.25">
      <c r="B1337" s="6"/>
      <c r="C1337" s="7"/>
      <c r="D1337" s="7"/>
      <c r="E1337" s="7"/>
      <c r="F1337" s="7"/>
      <c r="G1337" s="7"/>
      <c r="I1337" s="3"/>
    </row>
    <row r="1338" spans="2:9" x14ac:dyDescent="0.25">
      <c r="B1338" s="6"/>
      <c r="C1338" s="7"/>
      <c r="D1338" s="7"/>
      <c r="E1338" s="7"/>
      <c r="F1338" s="7"/>
      <c r="G1338" s="7"/>
      <c r="I1338" s="3"/>
    </row>
    <row r="1339" spans="2:9" x14ac:dyDescent="0.25">
      <c r="B1339" s="6"/>
      <c r="C1339" s="7"/>
      <c r="D1339" s="7"/>
      <c r="E1339" s="7"/>
      <c r="F1339" s="7"/>
      <c r="G1339" s="7"/>
      <c r="I1339" s="3"/>
    </row>
    <row r="1340" spans="2:9" x14ac:dyDescent="0.25">
      <c r="B1340" s="6"/>
      <c r="C1340" s="7"/>
      <c r="D1340" s="7"/>
      <c r="E1340" s="7"/>
      <c r="F1340" s="7"/>
      <c r="G1340" s="7"/>
      <c r="I1340" s="3"/>
    </row>
    <row r="1341" spans="2:9" x14ac:dyDescent="0.25">
      <c r="B1341" s="6"/>
      <c r="C1341" s="7"/>
      <c r="D1341" s="7"/>
      <c r="E1341" s="7"/>
      <c r="F1341" s="7"/>
      <c r="G1341" s="7"/>
      <c r="I1341" s="3"/>
    </row>
    <row r="1342" spans="2:9" x14ac:dyDescent="0.25">
      <c r="B1342" s="6"/>
      <c r="C1342" s="7"/>
      <c r="D1342" s="7"/>
      <c r="E1342" s="7"/>
      <c r="F1342" s="7"/>
      <c r="G1342" s="7"/>
      <c r="I1342" s="3"/>
    </row>
    <row r="1343" spans="2:9" x14ac:dyDescent="0.25">
      <c r="B1343" s="6"/>
      <c r="C1343" s="7"/>
      <c r="D1343" s="7"/>
      <c r="E1343" s="7"/>
      <c r="F1343" s="7"/>
      <c r="G1343" s="7"/>
      <c r="I1343" s="3"/>
    </row>
    <row r="1344" spans="2:9" x14ac:dyDescent="0.25">
      <c r="B1344" s="6"/>
      <c r="C1344" s="7"/>
      <c r="D1344" s="7"/>
      <c r="E1344" s="7"/>
      <c r="F1344" s="7"/>
      <c r="G1344" s="7"/>
      <c r="I1344" s="3"/>
    </row>
    <row r="1345" spans="2:9" x14ac:dyDescent="0.25">
      <c r="B1345" s="6"/>
      <c r="C1345" s="7"/>
      <c r="D1345" s="7"/>
      <c r="E1345" s="7"/>
      <c r="F1345" s="7"/>
      <c r="G1345" s="7"/>
      <c r="I1345" s="3"/>
    </row>
    <row r="1346" spans="2:9" x14ac:dyDescent="0.25">
      <c r="B1346" s="6"/>
      <c r="C1346" s="7"/>
      <c r="D1346" s="7"/>
      <c r="E1346" s="7"/>
      <c r="F1346" s="7"/>
      <c r="G1346" s="7"/>
      <c r="I1346" s="3"/>
    </row>
    <row r="1347" spans="2:9" x14ac:dyDescent="0.25">
      <c r="B1347" s="6"/>
      <c r="C1347" s="7"/>
      <c r="D1347" s="7"/>
      <c r="E1347" s="7"/>
      <c r="F1347" s="7"/>
      <c r="G1347" s="7"/>
      <c r="I1347" s="3"/>
    </row>
    <row r="1348" spans="2:9" x14ac:dyDescent="0.25">
      <c r="B1348" s="6"/>
      <c r="C1348" s="7"/>
      <c r="D1348" s="7"/>
      <c r="E1348" s="7"/>
      <c r="F1348" s="7"/>
      <c r="G1348" s="7"/>
      <c r="I1348" s="3"/>
    </row>
    <row r="1349" spans="2:9" x14ac:dyDescent="0.25">
      <c r="B1349" s="6"/>
      <c r="C1349" s="7"/>
      <c r="D1349" s="7"/>
      <c r="E1349" s="7"/>
      <c r="F1349" s="7"/>
      <c r="G1349" s="7"/>
      <c r="I1349" s="3"/>
    </row>
    <row r="1350" spans="2:9" x14ac:dyDescent="0.25">
      <c r="B1350" s="6"/>
      <c r="C1350" s="7"/>
      <c r="D1350" s="7"/>
      <c r="E1350" s="7"/>
      <c r="F1350" s="7"/>
      <c r="G1350" s="7"/>
      <c r="I1350" s="3"/>
    </row>
    <row r="1351" spans="2:9" x14ac:dyDescent="0.25">
      <c r="B1351" s="6"/>
      <c r="C1351" s="7"/>
      <c r="D1351" s="7"/>
      <c r="E1351" s="7"/>
      <c r="F1351" s="7"/>
      <c r="G1351" s="7"/>
      <c r="I1351" s="3"/>
    </row>
    <row r="1352" spans="2:9" x14ac:dyDescent="0.25">
      <c r="B1352" s="6"/>
      <c r="C1352" s="7"/>
      <c r="D1352" s="7"/>
      <c r="E1352" s="7"/>
      <c r="F1352" s="7"/>
      <c r="G1352" s="7"/>
      <c r="I1352" s="3"/>
    </row>
    <row r="1353" spans="2:9" x14ac:dyDescent="0.25">
      <c r="B1353" s="6"/>
      <c r="C1353" s="7"/>
      <c r="D1353" s="7"/>
      <c r="E1353" s="7"/>
      <c r="F1353" s="7"/>
      <c r="G1353" s="7"/>
      <c r="I1353" s="3"/>
    </row>
    <row r="1354" spans="2:9" x14ac:dyDescent="0.25">
      <c r="B1354" s="6"/>
      <c r="C1354" s="7"/>
      <c r="D1354" s="7"/>
      <c r="E1354" s="7"/>
      <c r="F1354" s="7"/>
      <c r="G1354" s="7"/>
      <c r="I1354" s="3"/>
    </row>
    <row r="1355" spans="2:9" x14ac:dyDescent="0.25">
      <c r="B1355" s="6"/>
      <c r="C1355" s="7"/>
      <c r="D1355" s="7"/>
      <c r="E1355" s="7"/>
      <c r="F1355" s="7"/>
      <c r="G1355" s="7"/>
      <c r="I1355" s="3"/>
    </row>
    <row r="1356" spans="2:9" x14ac:dyDescent="0.25">
      <c r="B1356" s="6"/>
      <c r="C1356" s="7"/>
      <c r="D1356" s="7"/>
      <c r="E1356" s="7"/>
      <c r="F1356" s="7"/>
      <c r="G1356" s="7"/>
      <c r="I1356" s="3"/>
    </row>
    <row r="1357" spans="2:9" x14ac:dyDescent="0.25">
      <c r="B1357" s="6"/>
      <c r="C1357" s="7"/>
      <c r="D1357" s="7"/>
      <c r="E1357" s="7"/>
      <c r="F1357" s="7"/>
      <c r="G1357" s="7"/>
      <c r="I1357" s="3"/>
    </row>
    <row r="1358" spans="2:9" x14ac:dyDescent="0.25">
      <c r="B1358" s="6"/>
      <c r="C1358" s="7"/>
      <c r="D1358" s="7"/>
      <c r="E1358" s="7"/>
      <c r="F1358" s="7"/>
      <c r="G1358" s="7"/>
      <c r="I1358" s="3"/>
    </row>
    <row r="1359" spans="2:9" x14ac:dyDescent="0.25">
      <c r="B1359" s="6"/>
      <c r="C1359" s="7"/>
      <c r="D1359" s="7"/>
      <c r="E1359" s="7"/>
      <c r="F1359" s="7"/>
      <c r="G1359" s="7"/>
      <c r="I1359" s="3"/>
    </row>
    <row r="1360" spans="2:9" x14ac:dyDescent="0.25">
      <c r="B1360" s="6"/>
      <c r="C1360" s="7"/>
      <c r="D1360" s="7"/>
      <c r="E1360" s="7"/>
      <c r="F1360" s="7"/>
      <c r="G1360" s="7"/>
      <c r="I1360" s="3"/>
    </row>
    <row r="1361" spans="2:9" x14ac:dyDescent="0.25">
      <c r="B1361" s="6"/>
      <c r="C1361" s="7"/>
      <c r="D1361" s="7"/>
      <c r="E1361" s="7"/>
      <c r="F1361" s="7"/>
      <c r="G1361" s="7"/>
      <c r="I1361" s="3"/>
    </row>
    <row r="1362" spans="2:9" x14ac:dyDescent="0.25">
      <c r="B1362" s="6"/>
      <c r="C1362" s="7"/>
      <c r="D1362" s="7"/>
      <c r="E1362" s="7"/>
      <c r="F1362" s="7"/>
      <c r="G1362" s="7"/>
      <c r="I1362" s="3"/>
    </row>
    <row r="1363" spans="2:9" x14ac:dyDescent="0.25">
      <c r="B1363" s="6"/>
      <c r="C1363" s="7"/>
      <c r="D1363" s="7"/>
      <c r="E1363" s="7"/>
      <c r="F1363" s="7"/>
      <c r="G1363" s="7"/>
      <c r="I1363" s="3"/>
    </row>
    <row r="1364" spans="2:9" x14ac:dyDescent="0.25">
      <c r="B1364" s="6"/>
      <c r="C1364" s="7"/>
      <c r="D1364" s="7"/>
      <c r="E1364" s="7"/>
      <c r="F1364" s="7"/>
      <c r="G1364" s="7"/>
      <c r="I1364" s="3"/>
    </row>
    <row r="1365" spans="2:9" x14ac:dyDescent="0.25">
      <c r="B1365" s="6"/>
      <c r="C1365" s="7"/>
      <c r="D1365" s="7"/>
      <c r="E1365" s="7"/>
      <c r="F1365" s="7"/>
      <c r="G1365" s="7"/>
      <c r="I1365" s="3"/>
    </row>
    <row r="1366" spans="2:9" x14ac:dyDescent="0.25">
      <c r="B1366" s="6"/>
      <c r="C1366" s="7"/>
      <c r="D1366" s="7"/>
      <c r="E1366" s="7"/>
      <c r="F1366" s="7"/>
      <c r="G1366" s="7"/>
      <c r="I1366" s="3"/>
    </row>
    <row r="1367" spans="2:9" x14ac:dyDescent="0.25">
      <c r="B1367" s="6"/>
      <c r="C1367" s="7"/>
      <c r="D1367" s="7"/>
      <c r="E1367" s="7"/>
      <c r="F1367" s="7"/>
      <c r="G1367" s="7"/>
      <c r="I1367" s="3"/>
    </row>
    <row r="1368" spans="2:9" x14ac:dyDescent="0.25">
      <c r="B1368" s="6"/>
      <c r="C1368" s="7"/>
      <c r="D1368" s="7"/>
      <c r="E1368" s="7"/>
      <c r="F1368" s="7"/>
      <c r="G1368" s="7"/>
      <c r="I1368" s="3"/>
    </row>
    <row r="1369" spans="2:9" x14ac:dyDescent="0.25">
      <c r="B1369" s="6"/>
      <c r="C1369" s="7"/>
      <c r="D1369" s="7"/>
      <c r="E1369" s="7"/>
      <c r="F1369" s="7"/>
      <c r="G1369" s="7"/>
      <c r="I1369" s="3"/>
    </row>
    <row r="1370" spans="2:9" x14ac:dyDescent="0.25">
      <c r="B1370" s="6"/>
      <c r="C1370" s="7"/>
      <c r="D1370" s="7"/>
      <c r="E1370" s="7"/>
      <c r="F1370" s="7"/>
      <c r="G1370" s="7"/>
      <c r="I1370" s="3"/>
    </row>
    <row r="1371" spans="2:9" x14ac:dyDescent="0.25">
      <c r="B1371" s="6"/>
      <c r="C1371" s="7"/>
      <c r="D1371" s="7"/>
      <c r="E1371" s="7"/>
      <c r="F1371" s="7"/>
      <c r="G1371" s="7"/>
      <c r="I1371" s="3"/>
    </row>
    <row r="1372" spans="2:9" x14ac:dyDescent="0.25">
      <c r="B1372" s="6"/>
      <c r="C1372" s="7"/>
      <c r="D1372" s="7"/>
      <c r="E1372" s="7"/>
      <c r="F1372" s="7"/>
      <c r="G1372" s="7"/>
      <c r="I1372" s="3"/>
    </row>
    <row r="1373" spans="2:9" x14ac:dyDescent="0.25">
      <c r="B1373" s="6"/>
      <c r="C1373" s="7"/>
      <c r="D1373" s="7"/>
      <c r="E1373" s="7"/>
      <c r="F1373" s="7"/>
      <c r="G1373" s="7"/>
      <c r="I1373" s="3"/>
    </row>
    <row r="1374" spans="2:9" x14ac:dyDescent="0.25">
      <c r="B1374" s="6"/>
      <c r="C1374" s="7"/>
      <c r="D1374" s="7"/>
      <c r="E1374" s="7"/>
      <c r="F1374" s="7"/>
      <c r="G1374" s="7"/>
      <c r="I1374" s="3"/>
    </row>
    <row r="1375" spans="2:9" x14ac:dyDescent="0.25">
      <c r="B1375" s="6"/>
      <c r="C1375" s="7"/>
      <c r="D1375" s="7"/>
      <c r="E1375" s="7"/>
      <c r="F1375" s="7"/>
      <c r="G1375" s="7"/>
      <c r="I1375" s="3"/>
    </row>
    <row r="1376" spans="2:9" x14ac:dyDescent="0.25">
      <c r="B1376" s="6"/>
      <c r="C1376" s="7"/>
      <c r="D1376" s="7"/>
      <c r="E1376" s="7"/>
      <c r="F1376" s="7"/>
      <c r="G1376" s="7"/>
      <c r="I1376" s="3"/>
    </row>
    <row r="1377" spans="2:9" x14ac:dyDescent="0.25">
      <c r="B1377" s="6"/>
      <c r="C1377" s="7"/>
      <c r="D1377" s="7"/>
      <c r="E1377" s="7"/>
      <c r="F1377" s="7"/>
      <c r="G1377" s="7"/>
      <c r="I1377" s="3"/>
    </row>
    <row r="1378" spans="2:9" x14ac:dyDescent="0.25">
      <c r="B1378" s="6"/>
      <c r="C1378" s="7"/>
      <c r="D1378" s="7"/>
      <c r="E1378" s="7"/>
      <c r="F1378" s="7"/>
      <c r="G1378" s="7"/>
      <c r="I1378" s="3"/>
    </row>
    <row r="1379" spans="2:9" x14ac:dyDescent="0.25">
      <c r="B1379" s="6"/>
      <c r="C1379" s="7"/>
      <c r="D1379" s="7"/>
      <c r="E1379" s="7"/>
      <c r="F1379" s="7"/>
      <c r="G1379" s="7"/>
      <c r="I1379" s="3"/>
    </row>
    <row r="1380" spans="2:9" x14ac:dyDescent="0.25">
      <c r="B1380" s="6"/>
      <c r="C1380" s="7"/>
      <c r="D1380" s="7"/>
      <c r="E1380" s="7"/>
      <c r="F1380" s="7"/>
      <c r="G1380" s="7"/>
      <c r="I1380" s="3"/>
    </row>
    <row r="1381" spans="2:9" x14ac:dyDescent="0.25">
      <c r="B1381" s="6"/>
      <c r="C1381" s="7"/>
      <c r="D1381" s="7"/>
      <c r="E1381" s="7"/>
      <c r="F1381" s="7"/>
      <c r="G1381" s="7"/>
      <c r="I1381" s="3"/>
    </row>
    <row r="1382" spans="2:9" x14ac:dyDescent="0.25">
      <c r="B1382" s="6"/>
      <c r="C1382" s="7"/>
      <c r="D1382" s="7"/>
      <c r="E1382" s="7"/>
      <c r="F1382" s="7"/>
      <c r="G1382" s="7"/>
      <c r="I1382" s="3"/>
    </row>
    <row r="1383" spans="2:9" x14ac:dyDescent="0.25">
      <c r="B1383" s="6"/>
      <c r="C1383" s="7"/>
      <c r="D1383" s="7"/>
      <c r="E1383" s="7"/>
      <c r="F1383" s="7"/>
      <c r="G1383" s="7"/>
      <c r="I1383" s="3"/>
    </row>
    <row r="1384" spans="2:9" x14ac:dyDescent="0.25">
      <c r="B1384" s="6"/>
      <c r="C1384" s="7"/>
      <c r="D1384" s="7"/>
      <c r="E1384" s="7"/>
      <c r="F1384" s="7"/>
      <c r="G1384" s="7"/>
      <c r="I1384" s="3"/>
    </row>
    <row r="1385" spans="2:9" x14ac:dyDescent="0.25">
      <c r="B1385" s="6"/>
      <c r="C1385" s="7"/>
      <c r="D1385" s="7"/>
      <c r="E1385" s="7"/>
      <c r="F1385" s="7"/>
      <c r="G1385" s="7"/>
      <c r="I1385" s="3"/>
    </row>
    <row r="1386" spans="2:9" x14ac:dyDescent="0.25">
      <c r="B1386" s="6"/>
      <c r="C1386" s="7"/>
      <c r="D1386" s="7"/>
      <c r="E1386" s="7"/>
      <c r="F1386" s="7"/>
      <c r="G1386" s="7"/>
      <c r="I1386" s="3"/>
    </row>
    <row r="1387" spans="2:9" x14ac:dyDescent="0.25">
      <c r="B1387" s="6"/>
      <c r="C1387" s="7"/>
      <c r="D1387" s="7"/>
      <c r="E1387" s="7"/>
      <c r="F1387" s="7"/>
      <c r="G1387" s="7"/>
      <c r="I1387" s="3"/>
    </row>
    <row r="1388" spans="2:9" x14ac:dyDescent="0.25">
      <c r="B1388" s="6"/>
      <c r="C1388" s="7"/>
      <c r="D1388" s="7"/>
      <c r="E1388" s="7"/>
      <c r="F1388" s="7"/>
      <c r="G1388" s="7"/>
      <c r="I1388" s="3"/>
    </row>
    <row r="1389" spans="2:9" x14ac:dyDescent="0.25">
      <c r="B1389" s="6"/>
      <c r="C1389" s="7"/>
      <c r="D1389" s="7"/>
      <c r="E1389" s="7"/>
      <c r="F1389" s="7"/>
      <c r="G1389" s="7"/>
      <c r="I1389" s="3"/>
    </row>
    <row r="1390" spans="2:9" x14ac:dyDescent="0.25">
      <c r="B1390" s="6"/>
      <c r="C1390" s="7"/>
      <c r="D1390" s="7"/>
      <c r="E1390" s="7"/>
      <c r="F1390" s="7"/>
      <c r="G1390" s="7"/>
      <c r="I1390" s="3"/>
    </row>
    <row r="1391" spans="2:9" x14ac:dyDescent="0.25">
      <c r="B1391" s="6"/>
      <c r="C1391" s="7"/>
      <c r="D1391" s="7"/>
      <c r="E1391" s="7"/>
      <c r="F1391" s="7"/>
      <c r="G1391" s="7"/>
      <c r="I1391" s="3"/>
    </row>
    <row r="1392" spans="2:9" x14ac:dyDescent="0.25">
      <c r="B1392" s="6"/>
      <c r="C1392" s="7"/>
      <c r="D1392" s="7"/>
      <c r="E1392" s="7"/>
      <c r="F1392" s="7"/>
      <c r="G1392" s="7"/>
      <c r="I1392" s="3"/>
    </row>
    <row r="1393" spans="2:9" x14ac:dyDescent="0.25">
      <c r="B1393" s="6"/>
      <c r="C1393" s="7"/>
      <c r="D1393" s="7"/>
      <c r="E1393" s="7"/>
      <c r="F1393" s="7"/>
      <c r="G1393" s="7"/>
      <c r="I1393" s="3"/>
    </row>
    <row r="1394" spans="2:9" x14ac:dyDescent="0.25">
      <c r="B1394" s="6"/>
      <c r="C1394" s="7"/>
      <c r="D1394" s="7"/>
      <c r="E1394" s="7"/>
      <c r="F1394" s="7"/>
      <c r="G1394" s="7"/>
      <c r="I1394" s="3"/>
    </row>
    <row r="1395" spans="2:9" x14ac:dyDescent="0.25">
      <c r="B1395" s="6"/>
      <c r="C1395" s="7"/>
      <c r="D1395" s="7"/>
      <c r="E1395" s="7"/>
      <c r="F1395" s="7"/>
      <c r="G1395" s="7"/>
      <c r="I1395" s="3"/>
    </row>
    <row r="1396" spans="2:9" x14ac:dyDescent="0.25">
      <c r="B1396" s="6"/>
      <c r="C1396" s="7"/>
      <c r="D1396" s="7"/>
      <c r="E1396" s="7"/>
      <c r="F1396" s="7"/>
      <c r="G1396" s="7"/>
      <c r="I1396" s="3"/>
    </row>
    <row r="1397" spans="2:9" x14ac:dyDescent="0.25">
      <c r="B1397" s="6"/>
      <c r="C1397" s="7"/>
      <c r="D1397" s="7"/>
      <c r="E1397" s="7"/>
      <c r="F1397" s="7"/>
      <c r="G1397" s="7"/>
      <c r="I1397" s="3"/>
    </row>
    <row r="1398" spans="2:9" x14ac:dyDescent="0.25">
      <c r="B1398" s="6"/>
      <c r="C1398" s="7"/>
      <c r="D1398" s="7"/>
      <c r="E1398" s="7"/>
      <c r="F1398" s="7"/>
      <c r="G1398" s="7"/>
      <c r="I1398" s="3"/>
    </row>
    <row r="1399" spans="2:9" x14ac:dyDescent="0.25">
      <c r="B1399" s="6"/>
      <c r="C1399" s="7"/>
      <c r="D1399" s="7"/>
      <c r="E1399" s="7"/>
      <c r="F1399" s="7"/>
      <c r="G1399" s="7"/>
      <c r="I1399" s="3"/>
    </row>
    <row r="1400" spans="2:9" x14ac:dyDescent="0.25">
      <c r="B1400" s="6"/>
      <c r="C1400" s="7"/>
      <c r="D1400" s="7"/>
      <c r="E1400" s="7"/>
      <c r="F1400" s="7"/>
      <c r="G1400" s="7"/>
      <c r="I1400" s="3"/>
    </row>
    <row r="1401" spans="2:9" x14ac:dyDescent="0.25">
      <c r="B1401" s="6"/>
      <c r="C1401" s="7"/>
      <c r="D1401" s="7"/>
      <c r="E1401" s="7"/>
      <c r="F1401" s="7"/>
      <c r="G1401" s="7"/>
      <c r="I1401" s="3"/>
    </row>
    <row r="1402" spans="2:9" x14ac:dyDescent="0.25">
      <c r="B1402" s="6"/>
      <c r="C1402" s="7"/>
      <c r="D1402" s="7"/>
      <c r="E1402" s="7"/>
      <c r="F1402" s="7"/>
      <c r="G1402" s="7"/>
      <c r="I1402" s="3"/>
    </row>
    <row r="1403" spans="2:9" x14ac:dyDescent="0.25">
      <c r="B1403" s="6"/>
      <c r="C1403" s="7"/>
      <c r="D1403" s="7"/>
      <c r="E1403" s="7"/>
      <c r="F1403" s="7"/>
      <c r="G1403" s="7"/>
      <c r="I1403" s="3"/>
    </row>
    <row r="1404" spans="2:9" x14ac:dyDescent="0.25">
      <c r="B1404" s="6"/>
      <c r="C1404" s="7"/>
      <c r="D1404" s="7"/>
      <c r="E1404" s="7"/>
      <c r="F1404" s="7"/>
      <c r="G1404" s="7"/>
      <c r="I1404" s="3"/>
    </row>
    <row r="1405" spans="2:9" x14ac:dyDescent="0.25">
      <c r="B1405" s="6"/>
      <c r="C1405" s="7"/>
      <c r="D1405" s="7"/>
      <c r="E1405" s="7"/>
      <c r="F1405" s="7"/>
      <c r="G1405" s="7"/>
      <c r="I1405" s="3"/>
    </row>
    <row r="1406" spans="2:9" x14ac:dyDescent="0.25">
      <c r="B1406" s="6"/>
      <c r="C1406" s="7"/>
      <c r="D1406" s="7"/>
      <c r="E1406" s="7"/>
      <c r="F1406" s="7"/>
      <c r="G1406" s="7"/>
      <c r="I1406" s="3"/>
    </row>
    <row r="1407" spans="2:9" x14ac:dyDescent="0.25">
      <c r="B1407" s="6"/>
      <c r="C1407" s="7"/>
      <c r="D1407" s="7"/>
      <c r="E1407" s="7"/>
      <c r="F1407" s="7"/>
      <c r="G1407" s="7"/>
      <c r="I1407" s="3"/>
    </row>
    <row r="1408" spans="2:9" x14ac:dyDescent="0.25">
      <c r="B1408" s="6"/>
      <c r="C1408" s="7"/>
      <c r="D1408" s="7"/>
      <c r="E1408" s="7"/>
      <c r="F1408" s="7"/>
      <c r="G1408" s="7"/>
      <c r="I1408" s="3"/>
    </row>
    <row r="1409" spans="2:9" x14ac:dyDescent="0.25">
      <c r="B1409" s="6"/>
      <c r="C1409" s="7"/>
      <c r="D1409" s="7"/>
      <c r="E1409" s="7"/>
      <c r="F1409" s="7"/>
      <c r="G1409" s="7"/>
      <c r="I1409" s="3"/>
    </row>
    <row r="1410" spans="2:9" x14ac:dyDescent="0.25">
      <c r="B1410" s="6"/>
      <c r="C1410" s="7"/>
      <c r="D1410" s="7"/>
      <c r="E1410" s="7"/>
      <c r="F1410" s="7"/>
      <c r="G1410" s="7"/>
      <c r="I1410" s="3"/>
    </row>
    <row r="1411" spans="2:9" x14ac:dyDescent="0.25">
      <c r="B1411" s="6"/>
      <c r="C1411" s="7"/>
      <c r="D1411" s="7"/>
      <c r="E1411" s="7"/>
      <c r="F1411" s="7"/>
      <c r="G1411" s="7"/>
      <c r="I1411" s="3"/>
    </row>
    <row r="1412" spans="2:9" x14ac:dyDescent="0.25">
      <c r="B1412" s="6"/>
      <c r="C1412" s="7"/>
      <c r="D1412" s="7"/>
      <c r="E1412" s="7"/>
      <c r="F1412" s="7"/>
      <c r="G1412" s="7"/>
      <c r="I1412" s="3"/>
    </row>
    <row r="1413" spans="2:9" x14ac:dyDescent="0.25">
      <c r="B1413" s="6"/>
      <c r="C1413" s="7"/>
      <c r="D1413" s="7"/>
      <c r="E1413" s="7"/>
      <c r="F1413" s="7"/>
      <c r="G1413" s="7"/>
      <c r="I1413" s="3"/>
    </row>
    <row r="1414" spans="2:9" x14ac:dyDescent="0.25">
      <c r="B1414" s="6"/>
      <c r="C1414" s="7"/>
      <c r="D1414" s="7"/>
      <c r="E1414" s="7"/>
      <c r="F1414" s="7"/>
      <c r="G1414" s="7"/>
      <c r="I1414" s="3"/>
    </row>
    <row r="1415" spans="2:9" x14ac:dyDescent="0.25">
      <c r="B1415" s="6"/>
      <c r="C1415" s="7"/>
      <c r="D1415" s="7"/>
      <c r="E1415" s="7"/>
      <c r="F1415" s="7"/>
      <c r="G1415" s="7"/>
      <c r="I1415" s="3"/>
    </row>
    <row r="1416" spans="2:9" x14ac:dyDescent="0.25">
      <c r="B1416" s="6"/>
      <c r="C1416" s="7"/>
      <c r="D1416" s="7"/>
      <c r="E1416" s="7"/>
      <c r="F1416" s="7"/>
      <c r="G1416" s="7"/>
      <c r="I1416" s="3"/>
    </row>
    <row r="1417" spans="2:9" x14ac:dyDescent="0.25">
      <c r="B1417" s="6"/>
      <c r="C1417" s="7"/>
      <c r="D1417" s="7"/>
      <c r="E1417" s="7"/>
      <c r="F1417" s="7"/>
      <c r="G1417" s="7"/>
      <c r="I1417" s="3"/>
    </row>
    <row r="1418" spans="2:9" x14ac:dyDescent="0.25">
      <c r="B1418" s="6"/>
      <c r="C1418" s="7"/>
      <c r="D1418" s="7"/>
      <c r="E1418" s="7"/>
      <c r="F1418" s="7"/>
      <c r="G1418" s="7"/>
      <c r="I1418" s="3"/>
    </row>
    <row r="1419" spans="2:9" x14ac:dyDescent="0.25">
      <c r="B1419" s="6"/>
      <c r="C1419" s="7"/>
      <c r="D1419" s="7"/>
      <c r="E1419" s="7"/>
      <c r="F1419" s="7"/>
      <c r="G1419" s="7"/>
      <c r="I1419" s="3"/>
    </row>
    <row r="1420" spans="2:9" x14ac:dyDescent="0.25">
      <c r="B1420" s="6"/>
      <c r="C1420" s="7"/>
      <c r="D1420" s="7"/>
      <c r="E1420" s="7"/>
      <c r="F1420" s="7"/>
      <c r="G1420" s="7"/>
      <c r="I1420" s="3"/>
    </row>
    <row r="1421" spans="2:9" x14ac:dyDescent="0.25">
      <c r="B1421" s="6"/>
      <c r="C1421" s="7"/>
      <c r="D1421" s="7"/>
      <c r="E1421" s="7"/>
      <c r="F1421" s="7"/>
      <c r="G1421" s="7"/>
      <c r="I1421" s="3"/>
    </row>
    <row r="1422" spans="2:9" x14ac:dyDescent="0.25">
      <c r="B1422" s="6"/>
      <c r="C1422" s="7"/>
      <c r="D1422" s="7"/>
      <c r="E1422" s="7"/>
      <c r="F1422" s="7"/>
      <c r="G1422" s="7"/>
      <c r="I1422" s="3"/>
    </row>
    <row r="1423" spans="2:9" x14ac:dyDescent="0.25">
      <c r="B1423" s="6"/>
      <c r="C1423" s="7"/>
      <c r="D1423" s="7"/>
      <c r="E1423" s="7"/>
      <c r="F1423" s="7"/>
      <c r="G1423" s="7"/>
      <c r="I1423" s="3"/>
    </row>
    <row r="1424" spans="2:9" x14ac:dyDescent="0.25">
      <c r="B1424" s="6"/>
      <c r="C1424" s="7"/>
      <c r="D1424" s="7"/>
      <c r="E1424" s="7"/>
      <c r="F1424" s="7"/>
      <c r="G1424" s="7"/>
      <c r="I1424" s="3"/>
    </row>
    <row r="1425" spans="2:9" x14ac:dyDescent="0.25">
      <c r="B1425" s="6"/>
      <c r="C1425" s="7"/>
      <c r="D1425" s="7"/>
      <c r="E1425" s="7"/>
      <c r="F1425" s="7"/>
      <c r="G1425" s="7"/>
      <c r="I1425" s="3"/>
    </row>
    <row r="1426" spans="2:9" x14ac:dyDescent="0.25">
      <c r="B1426" s="6"/>
      <c r="C1426" s="7"/>
      <c r="D1426" s="7"/>
      <c r="E1426" s="7"/>
      <c r="F1426" s="7"/>
      <c r="G1426" s="7"/>
      <c r="I1426" s="3"/>
    </row>
    <row r="1427" spans="2:9" x14ac:dyDescent="0.25">
      <c r="B1427" s="6"/>
      <c r="C1427" s="7"/>
      <c r="D1427" s="7"/>
      <c r="E1427" s="7"/>
      <c r="F1427" s="7"/>
      <c r="G1427" s="7"/>
      <c r="I1427" s="3"/>
    </row>
    <row r="1428" spans="2:9" x14ac:dyDescent="0.25">
      <c r="B1428" s="6"/>
      <c r="C1428" s="7"/>
      <c r="D1428" s="7"/>
      <c r="E1428" s="7"/>
      <c r="F1428" s="7"/>
      <c r="G1428" s="7"/>
      <c r="I1428" s="3"/>
    </row>
    <row r="1429" spans="2:9" x14ac:dyDescent="0.25">
      <c r="B1429" s="6"/>
      <c r="C1429" s="7"/>
      <c r="D1429" s="7"/>
      <c r="E1429" s="7"/>
      <c r="F1429" s="7"/>
      <c r="G1429" s="7"/>
      <c r="I1429" s="3"/>
    </row>
    <row r="1430" spans="2:9" x14ac:dyDescent="0.25">
      <c r="B1430" s="6"/>
      <c r="C1430" s="7"/>
      <c r="D1430" s="7"/>
      <c r="E1430" s="7"/>
      <c r="F1430" s="7"/>
      <c r="G1430" s="7"/>
      <c r="I1430" s="3"/>
    </row>
    <row r="1431" spans="2:9" x14ac:dyDescent="0.25">
      <c r="B1431" s="6"/>
      <c r="C1431" s="7"/>
      <c r="D1431" s="7"/>
      <c r="E1431" s="7"/>
      <c r="F1431" s="7"/>
      <c r="G1431" s="7"/>
      <c r="I1431" s="3"/>
    </row>
    <row r="1432" spans="2:9" x14ac:dyDescent="0.25">
      <c r="B1432" s="6"/>
      <c r="C1432" s="7"/>
      <c r="D1432" s="7"/>
      <c r="E1432" s="7"/>
      <c r="F1432" s="7"/>
      <c r="G1432" s="7"/>
      <c r="I1432" s="3"/>
    </row>
    <row r="1433" spans="2:9" x14ac:dyDescent="0.25">
      <c r="B1433" s="6"/>
      <c r="C1433" s="7"/>
      <c r="D1433" s="7"/>
      <c r="E1433" s="7"/>
      <c r="F1433" s="7"/>
      <c r="G1433" s="7"/>
      <c r="I1433" s="3"/>
    </row>
    <row r="1434" spans="2:9" x14ac:dyDescent="0.25">
      <c r="B1434" s="6"/>
      <c r="C1434" s="7"/>
      <c r="D1434" s="7"/>
      <c r="E1434" s="7"/>
      <c r="F1434" s="7"/>
      <c r="G1434" s="7"/>
      <c r="I1434" s="3"/>
    </row>
    <row r="1435" spans="2:9" x14ac:dyDescent="0.25">
      <c r="B1435" s="6"/>
      <c r="C1435" s="7"/>
      <c r="D1435" s="7"/>
      <c r="E1435" s="7"/>
      <c r="F1435" s="7"/>
      <c r="G1435" s="7"/>
      <c r="I1435" s="3"/>
    </row>
    <row r="1436" spans="2:9" x14ac:dyDescent="0.25">
      <c r="B1436" s="6"/>
      <c r="C1436" s="7"/>
      <c r="D1436" s="7"/>
      <c r="E1436" s="7"/>
      <c r="F1436" s="7"/>
      <c r="G1436" s="7"/>
      <c r="I1436" s="3"/>
    </row>
    <row r="1437" spans="2:9" x14ac:dyDescent="0.25">
      <c r="B1437" s="6"/>
      <c r="C1437" s="7"/>
      <c r="D1437" s="7"/>
      <c r="E1437" s="7"/>
      <c r="F1437" s="7"/>
      <c r="G1437" s="7"/>
      <c r="I1437" s="3"/>
    </row>
    <row r="1438" spans="2:9" x14ac:dyDescent="0.25">
      <c r="B1438" s="6"/>
      <c r="C1438" s="7"/>
      <c r="D1438" s="7"/>
      <c r="E1438" s="7"/>
      <c r="F1438" s="7"/>
      <c r="G1438" s="7"/>
      <c r="I1438" s="3"/>
    </row>
    <row r="1439" spans="2:9" x14ac:dyDescent="0.25">
      <c r="B1439" s="6"/>
      <c r="C1439" s="7"/>
      <c r="D1439" s="7"/>
      <c r="E1439" s="7"/>
      <c r="F1439" s="7"/>
      <c r="G1439" s="7"/>
      <c r="I1439" s="3"/>
    </row>
    <row r="1440" spans="2:9" x14ac:dyDescent="0.25">
      <c r="B1440" s="6"/>
      <c r="C1440" s="7"/>
      <c r="D1440" s="7"/>
      <c r="E1440" s="7"/>
      <c r="F1440" s="7"/>
      <c r="G1440" s="7"/>
      <c r="I1440" s="3"/>
    </row>
    <row r="1441" spans="2:9" x14ac:dyDescent="0.25">
      <c r="B1441" s="6"/>
      <c r="C1441" s="7"/>
      <c r="D1441" s="7"/>
      <c r="E1441" s="7"/>
      <c r="F1441" s="7"/>
      <c r="G1441" s="7"/>
      <c r="I1441" s="3"/>
    </row>
    <row r="1442" spans="2:9" x14ac:dyDescent="0.25">
      <c r="B1442" s="6"/>
      <c r="C1442" s="7"/>
      <c r="D1442" s="7"/>
      <c r="E1442" s="7"/>
      <c r="F1442" s="7"/>
      <c r="G1442" s="7"/>
      <c r="I1442" s="3"/>
    </row>
    <row r="1443" spans="2:9" x14ac:dyDescent="0.25">
      <c r="B1443" s="6"/>
      <c r="C1443" s="7"/>
      <c r="D1443" s="7"/>
      <c r="E1443" s="7"/>
      <c r="F1443" s="7"/>
      <c r="G1443" s="7"/>
      <c r="I1443" s="3"/>
    </row>
    <row r="1444" spans="2:9" x14ac:dyDescent="0.25">
      <c r="B1444" s="6"/>
      <c r="C1444" s="7"/>
      <c r="D1444" s="7"/>
      <c r="E1444" s="7"/>
      <c r="F1444" s="7"/>
      <c r="G1444" s="7"/>
      <c r="I1444" s="3"/>
    </row>
    <row r="1445" spans="2:9" x14ac:dyDescent="0.25">
      <c r="B1445" s="6"/>
      <c r="C1445" s="7"/>
      <c r="D1445" s="7"/>
      <c r="E1445" s="7"/>
      <c r="F1445" s="7"/>
      <c r="G1445" s="7"/>
      <c r="I1445" s="3"/>
    </row>
    <row r="1446" spans="2:9" x14ac:dyDescent="0.25">
      <c r="B1446" s="6"/>
      <c r="C1446" s="7"/>
      <c r="D1446" s="7"/>
      <c r="E1446" s="7"/>
      <c r="F1446" s="7"/>
      <c r="G1446" s="7"/>
      <c r="I1446" s="3"/>
    </row>
    <row r="1447" spans="2:9" x14ac:dyDescent="0.25">
      <c r="B1447" s="6"/>
      <c r="C1447" s="7"/>
      <c r="D1447" s="7"/>
      <c r="E1447" s="7"/>
      <c r="F1447" s="7"/>
      <c r="G1447" s="7"/>
      <c r="I1447" s="3"/>
    </row>
    <row r="1448" spans="2:9" x14ac:dyDescent="0.25">
      <c r="B1448" s="6"/>
      <c r="C1448" s="7"/>
      <c r="D1448" s="7"/>
      <c r="E1448" s="7"/>
      <c r="F1448" s="7"/>
      <c r="G1448" s="7"/>
      <c r="I1448" s="3"/>
    </row>
    <row r="1449" spans="2:9" x14ac:dyDescent="0.25">
      <c r="B1449" s="6"/>
      <c r="C1449" s="7"/>
      <c r="D1449" s="7"/>
      <c r="E1449" s="7"/>
      <c r="F1449" s="7"/>
      <c r="G1449" s="7"/>
      <c r="I1449" s="3"/>
    </row>
    <row r="1450" spans="2:9" x14ac:dyDescent="0.25">
      <c r="B1450" s="6"/>
      <c r="C1450" s="7"/>
      <c r="D1450" s="7"/>
      <c r="E1450" s="7"/>
      <c r="F1450" s="7"/>
      <c r="G1450" s="7"/>
      <c r="I1450" s="3"/>
    </row>
    <row r="1451" spans="2:9" x14ac:dyDescent="0.25">
      <c r="B1451" s="6"/>
      <c r="C1451" s="7"/>
      <c r="D1451" s="7"/>
      <c r="E1451" s="7"/>
      <c r="F1451" s="7"/>
      <c r="G1451" s="7"/>
      <c r="I1451" s="3"/>
    </row>
    <row r="1452" spans="2:9" x14ac:dyDescent="0.25">
      <c r="B1452" s="6"/>
      <c r="C1452" s="7"/>
      <c r="D1452" s="7"/>
      <c r="E1452" s="7"/>
      <c r="F1452" s="7"/>
      <c r="G1452" s="7"/>
      <c r="I1452" s="3"/>
    </row>
    <row r="1453" spans="2:9" x14ac:dyDescent="0.25">
      <c r="B1453" s="6"/>
      <c r="C1453" s="7"/>
      <c r="D1453" s="7"/>
      <c r="E1453" s="7"/>
      <c r="F1453" s="7"/>
      <c r="G1453" s="7"/>
      <c r="I1453" s="3"/>
    </row>
    <row r="1454" spans="2:9" x14ac:dyDescent="0.25">
      <c r="B1454" s="6"/>
      <c r="C1454" s="7"/>
      <c r="D1454" s="7"/>
      <c r="E1454" s="7"/>
      <c r="F1454" s="7"/>
      <c r="G1454" s="7"/>
      <c r="I1454" s="3"/>
    </row>
    <row r="1455" spans="2:9" x14ac:dyDescent="0.25">
      <c r="B1455" s="6"/>
      <c r="C1455" s="7"/>
      <c r="D1455" s="7"/>
      <c r="E1455" s="7"/>
      <c r="F1455" s="7"/>
      <c r="G1455" s="7"/>
      <c r="I1455" s="3"/>
    </row>
    <row r="1456" spans="2:9" x14ac:dyDescent="0.25">
      <c r="B1456" s="6"/>
      <c r="C1456" s="7"/>
      <c r="D1456" s="7"/>
      <c r="E1456" s="7"/>
      <c r="F1456" s="7"/>
      <c r="G1456" s="7"/>
      <c r="I1456" s="3"/>
    </row>
    <row r="1457" spans="2:9" x14ac:dyDescent="0.25">
      <c r="B1457" s="6"/>
      <c r="C1457" s="7"/>
      <c r="D1457" s="7"/>
      <c r="E1457" s="7"/>
      <c r="F1457" s="7"/>
      <c r="G1457" s="7"/>
      <c r="I1457" s="3"/>
    </row>
    <row r="1458" spans="2:9" x14ac:dyDescent="0.25">
      <c r="B1458" s="6"/>
      <c r="C1458" s="7"/>
      <c r="D1458" s="7"/>
      <c r="E1458" s="7"/>
      <c r="F1458" s="7"/>
      <c r="G1458" s="7"/>
      <c r="I1458" s="3"/>
    </row>
    <row r="1459" spans="2:9" x14ac:dyDescent="0.25">
      <c r="B1459" s="6"/>
      <c r="C1459" s="7"/>
      <c r="D1459" s="7"/>
      <c r="E1459" s="7"/>
      <c r="F1459" s="7"/>
      <c r="G1459" s="7"/>
      <c r="I1459" s="3"/>
    </row>
    <row r="1460" spans="2:9" x14ac:dyDescent="0.25">
      <c r="B1460" s="6"/>
      <c r="C1460" s="7"/>
      <c r="D1460" s="7"/>
      <c r="E1460" s="7"/>
      <c r="F1460" s="7"/>
      <c r="G1460" s="7"/>
      <c r="I1460" s="3"/>
    </row>
    <row r="1461" spans="2:9" x14ac:dyDescent="0.25">
      <c r="B1461" s="6"/>
      <c r="C1461" s="7"/>
      <c r="D1461" s="7"/>
      <c r="E1461" s="7"/>
      <c r="F1461" s="7"/>
      <c r="G1461" s="7"/>
      <c r="I1461" s="3"/>
    </row>
    <row r="1462" spans="2:9" x14ac:dyDescent="0.25">
      <c r="B1462" s="6"/>
      <c r="C1462" s="7"/>
      <c r="D1462" s="7"/>
      <c r="E1462" s="7"/>
      <c r="F1462" s="7"/>
      <c r="G1462" s="7"/>
      <c r="I1462" s="3"/>
    </row>
    <row r="1463" spans="2:9" x14ac:dyDescent="0.25">
      <c r="B1463" s="6"/>
      <c r="C1463" s="7"/>
      <c r="D1463" s="7"/>
      <c r="E1463" s="7"/>
      <c r="F1463" s="7"/>
      <c r="G1463" s="7"/>
      <c r="I1463" s="3"/>
    </row>
    <row r="1464" spans="2:9" x14ac:dyDescent="0.25">
      <c r="B1464" s="6"/>
      <c r="C1464" s="7"/>
      <c r="D1464" s="7"/>
      <c r="E1464" s="7"/>
      <c r="F1464" s="7"/>
      <c r="G1464" s="7"/>
      <c r="I1464" s="3"/>
    </row>
    <row r="1465" spans="2:9" x14ac:dyDescent="0.25">
      <c r="B1465" s="6"/>
      <c r="C1465" s="7"/>
      <c r="D1465" s="7"/>
      <c r="E1465" s="7"/>
      <c r="F1465" s="7"/>
      <c r="G1465" s="7"/>
      <c r="I1465" s="3"/>
    </row>
    <row r="1466" spans="2:9" x14ac:dyDescent="0.25">
      <c r="B1466" s="6"/>
      <c r="C1466" s="7"/>
      <c r="D1466" s="7"/>
      <c r="E1466" s="7"/>
      <c r="F1466" s="7"/>
      <c r="G1466" s="7"/>
      <c r="I1466" s="3"/>
    </row>
    <row r="1467" spans="2:9" x14ac:dyDescent="0.25">
      <c r="B1467" s="6"/>
      <c r="C1467" s="7"/>
      <c r="D1467" s="7"/>
      <c r="E1467" s="7"/>
      <c r="F1467" s="7"/>
      <c r="G1467" s="7"/>
      <c r="I1467" s="3"/>
    </row>
    <row r="1468" spans="2:9" x14ac:dyDescent="0.25">
      <c r="B1468" s="6"/>
      <c r="C1468" s="7"/>
      <c r="D1468" s="7"/>
      <c r="E1468" s="7"/>
      <c r="F1468" s="7"/>
      <c r="G1468" s="7"/>
      <c r="I1468" s="3"/>
    </row>
    <row r="1469" spans="2:9" x14ac:dyDescent="0.25">
      <c r="B1469" s="6"/>
      <c r="C1469" s="7"/>
      <c r="D1469" s="7"/>
      <c r="E1469" s="7"/>
      <c r="F1469" s="7"/>
      <c r="G1469" s="7"/>
      <c r="I1469" s="3"/>
    </row>
    <row r="1470" spans="2:9" x14ac:dyDescent="0.25">
      <c r="B1470" s="6"/>
      <c r="C1470" s="7"/>
      <c r="D1470" s="7"/>
      <c r="E1470" s="7"/>
      <c r="F1470" s="7"/>
      <c r="G1470" s="7"/>
      <c r="I1470" s="3"/>
    </row>
    <row r="1471" spans="2:9" x14ac:dyDescent="0.25">
      <c r="B1471" s="6"/>
      <c r="C1471" s="7"/>
      <c r="D1471" s="7"/>
      <c r="E1471" s="7"/>
      <c r="F1471" s="7"/>
      <c r="G1471" s="7"/>
      <c r="I1471" s="3"/>
    </row>
    <row r="1472" spans="2:9" x14ac:dyDescent="0.25">
      <c r="B1472" s="6"/>
      <c r="C1472" s="7"/>
      <c r="D1472" s="7"/>
      <c r="E1472" s="7"/>
      <c r="F1472" s="7"/>
      <c r="G1472" s="7"/>
      <c r="I1472" s="3"/>
    </row>
    <row r="1473" spans="2:9" x14ac:dyDescent="0.25">
      <c r="B1473" s="6"/>
      <c r="C1473" s="7"/>
      <c r="D1473" s="7"/>
      <c r="E1473" s="7"/>
      <c r="F1473" s="7"/>
      <c r="G1473" s="7"/>
      <c r="I1473" s="3"/>
    </row>
    <row r="1474" spans="2:9" x14ac:dyDescent="0.25">
      <c r="B1474" s="6"/>
      <c r="C1474" s="7"/>
      <c r="D1474" s="7"/>
      <c r="E1474" s="7"/>
      <c r="F1474" s="7"/>
      <c r="G1474" s="7"/>
      <c r="I1474" s="3"/>
    </row>
    <row r="1475" spans="2:9" x14ac:dyDescent="0.25">
      <c r="B1475" s="6"/>
      <c r="C1475" s="7"/>
      <c r="D1475" s="7"/>
      <c r="E1475" s="7"/>
      <c r="F1475" s="7"/>
      <c r="G1475" s="7"/>
      <c r="I1475" s="3"/>
    </row>
    <row r="1476" spans="2:9" x14ac:dyDescent="0.25">
      <c r="B1476" s="6"/>
      <c r="C1476" s="7"/>
      <c r="D1476" s="7"/>
      <c r="E1476" s="7"/>
      <c r="F1476" s="7"/>
      <c r="G1476" s="7"/>
      <c r="I1476" s="3"/>
    </row>
    <row r="1477" spans="2:9" x14ac:dyDescent="0.25">
      <c r="B1477" s="6"/>
      <c r="C1477" s="7"/>
      <c r="D1477" s="7"/>
      <c r="E1477" s="7"/>
      <c r="F1477" s="7"/>
      <c r="G1477" s="7"/>
      <c r="I1477" s="3"/>
    </row>
    <row r="1478" spans="2:9" x14ac:dyDescent="0.25">
      <c r="B1478" s="6"/>
      <c r="C1478" s="7"/>
      <c r="D1478" s="7"/>
      <c r="E1478" s="7"/>
      <c r="F1478" s="7"/>
      <c r="G1478" s="7"/>
      <c r="I1478" s="3"/>
    </row>
    <row r="1479" spans="2:9" x14ac:dyDescent="0.25">
      <c r="B1479" s="6"/>
      <c r="C1479" s="7"/>
      <c r="D1479" s="7"/>
      <c r="E1479" s="7"/>
      <c r="F1479" s="7"/>
      <c r="G1479" s="7"/>
      <c r="I1479" s="3"/>
    </row>
    <row r="1480" spans="2:9" x14ac:dyDescent="0.25">
      <c r="B1480" s="6"/>
      <c r="C1480" s="7"/>
      <c r="D1480" s="7"/>
      <c r="E1480" s="7"/>
      <c r="F1480" s="7"/>
      <c r="G1480" s="7"/>
      <c r="I1480" s="3"/>
    </row>
    <row r="1481" spans="2:9" x14ac:dyDescent="0.25">
      <c r="B1481" s="6"/>
      <c r="C1481" s="7"/>
      <c r="D1481" s="7"/>
      <c r="E1481" s="7"/>
      <c r="F1481" s="7"/>
      <c r="G1481" s="7"/>
      <c r="I1481" s="3"/>
    </row>
    <row r="1482" spans="2:9" x14ac:dyDescent="0.25">
      <c r="B1482" s="6"/>
      <c r="C1482" s="7"/>
      <c r="D1482" s="7"/>
      <c r="E1482" s="7"/>
      <c r="F1482" s="7"/>
      <c r="G1482" s="7"/>
      <c r="I1482" s="3"/>
    </row>
    <row r="1483" spans="2:9" x14ac:dyDescent="0.25">
      <c r="B1483" s="6"/>
      <c r="C1483" s="7"/>
      <c r="D1483" s="7"/>
      <c r="E1483" s="7"/>
      <c r="F1483" s="7"/>
      <c r="G1483" s="7"/>
      <c r="I1483" s="3"/>
    </row>
    <row r="1484" spans="2:9" x14ac:dyDescent="0.25">
      <c r="B1484" s="6"/>
      <c r="C1484" s="7"/>
      <c r="D1484" s="7"/>
      <c r="E1484" s="7"/>
      <c r="F1484" s="7"/>
      <c r="G1484" s="7"/>
      <c r="I1484" s="3"/>
    </row>
    <row r="1485" spans="2:9" x14ac:dyDescent="0.25">
      <c r="B1485" s="6"/>
      <c r="C1485" s="7"/>
      <c r="D1485" s="7"/>
      <c r="E1485" s="7"/>
      <c r="F1485" s="7"/>
      <c r="G1485" s="7"/>
      <c r="I1485" s="3"/>
    </row>
    <row r="1486" spans="2:9" x14ac:dyDescent="0.25">
      <c r="B1486" s="6"/>
      <c r="C1486" s="7"/>
      <c r="D1486" s="7"/>
      <c r="E1486" s="7"/>
      <c r="F1486" s="7"/>
      <c r="G1486" s="7"/>
      <c r="I1486" s="3"/>
    </row>
    <row r="1487" spans="2:9" x14ac:dyDescent="0.25">
      <c r="B1487" s="6"/>
      <c r="C1487" s="7"/>
      <c r="D1487" s="7"/>
      <c r="E1487" s="7"/>
      <c r="F1487" s="7"/>
      <c r="G1487" s="7"/>
      <c r="I1487" s="3"/>
    </row>
    <row r="1488" spans="2:9" x14ac:dyDescent="0.25">
      <c r="B1488" s="6"/>
      <c r="C1488" s="7"/>
      <c r="D1488" s="7"/>
      <c r="E1488" s="7"/>
      <c r="F1488" s="7"/>
      <c r="G1488" s="7"/>
      <c r="I1488" s="3"/>
    </row>
    <row r="1489" spans="2:9" x14ac:dyDescent="0.25">
      <c r="B1489" s="6"/>
      <c r="C1489" s="7"/>
      <c r="D1489" s="7"/>
      <c r="E1489" s="7"/>
      <c r="F1489" s="7"/>
      <c r="G1489" s="7"/>
      <c r="I1489" s="3"/>
    </row>
    <row r="1490" spans="2:9" x14ac:dyDescent="0.25">
      <c r="B1490" s="6"/>
      <c r="C1490" s="7"/>
      <c r="D1490" s="7"/>
      <c r="E1490" s="7"/>
      <c r="F1490" s="7"/>
      <c r="G1490" s="7"/>
      <c r="I1490" s="3"/>
    </row>
    <row r="1491" spans="2:9" x14ac:dyDescent="0.25">
      <c r="B1491" s="6"/>
      <c r="C1491" s="7"/>
      <c r="D1491" s="7"/>
      <c r="E1491" s="7"/>
      <c r="F1491" s="7"/>
      <c r="G1491" s="7"/>
      <c r="I1491" s="3"/>
    </row>
    <row r="1492" spans="2:9" x14ac:dyDescent="0.25">
      <c r="B1492" s="6"/>
      <c r="C1492" s="7"/>
      <c r="D1492" s="7"/>
      <c r="E1492" s="7"/>
      <c r="F1492" s="7"/>
      <c r="G1492" s="7"/>
      <c r="I1492" s="3"/>
    </row>
    <row r="1493" spans="2:9" x14ac:dyDescent="0.25">
      <c r="B1493" s="6"/>
      <c r="C1493" s="7"/>
      <c r="D1493" s="7"/>
      <c r="E1493" s="7"/>
      <c r="F1493" s="7"/>
      <c r="G1493" s="7"/>
      <c r="I1493" s="3"/>
    </row>
    <row r="1494" spans="2:9" x14ac:dyDescent="0.25">
      <c r="B1494" s="6"/>
      <c r="C1494" s="7"/>
      <c r="D1494" s="7"/>
      <c r="E1494" s="7"/>
      <c r="F1494" s="7"/>
      <c r="G1494" s="7"/>
      <c r="I1494" s="3"/>
    </row>
    <row r="1495" spans="2:9" x14ac:dyDescent="0.25">
      <c r="B1495" s="6"/>
      <c r="C1495" s="7"/>
      <c r="D1495" s="7"/>
      <c r="E1495" s="7"/>
      <c r="F1495" s="7"/>
      <c r="G1495" s="7"/>
      <c r="I1495" s="3"/>
    </row>
    <row r="1496" spans="2:9" x14ac:dyDescent="0.25">
      <c r="B1496" s="6"/>
      <c r="C1496" s="7"/>
      <c r="D1496" s="7"/>
      <c r="E1496" s="7"/>
      <c r="F1496" s="7"/>
      <c r="G1496" s="7"/>
      <c r="I1496" s="3"/>
    </row>
    <row r="1497" spans="2:9" x14ac:dyDescent="0.25">
      <c r="B1497" s="6"/>
      <c r="C1497" s="7"/>
      <c r="D1497" s="7"/>
      <c r="E1497" s="7"/>
      <c r="F1497" s="7"/>
      <c r="G1497" s="7"/>
      <c r="I1497" s="3"/>
    </row>
    <row r="1498" spans="2:9" x14ac:dyDescent="0.25">
      <c r="B1498" s="6"/>
      <c r="C1498" s="7"/>
      <c r="D1498" s="7"/>
      <c r="E1498" s="7"/>
      <c r="F1498" s="7"/>
      <c r="G1498" s="7"/>
      <c r="I1498" s="3"/>
    </row>
    <row r="1499" spans="2:9" x14ac:dyDescent="0.25">
      <c r="B1499" s="6"/>
      <c r="C1499" s="7"/>
      <c r="D1499" s="7"/>
      <c r="E1499" s="7"/>
      <c r="F1499" s="7"/>
      <c r="G1499" s="7"/>
      <c r="I1499" s="3"/>
    </row>
    <row r="1500" spans="2:9" x14ac:dyDescent="0.25">
      <c r="B1500" s="6"/>
      <c r="C1500" s="7"/>
      <c r="D1500" s="7"/>
      <c r="E1500" s="7"/>
      <c r="F1500" s="7"/>
      <c r="G1500" s="7"/>
      <c r="I1500" s="3"/>
    </row>
    <row r="1501" spans="2:9" x14ac:dyDescent="0.25">
      <c r="B1501" s="6"/>
      <c r="C1501" s="7"/>
      <c r="D1501" s="7"/>
      <c r="E1501" s="7"/>
      <c r="F1501" s="7"/>
      <c r="G1501" s="7"/>
      <c r="I1501" s="3"/>
    </row>
    <row r="1502" spans="2:9" x14ac:dyDescent="0.25">
      <c r="B1502" s="6"/>
      <c r="C1502" s="7"/>
      <c r="D1502" s="7"/>
      <c r="E1502" s="7"/>
      <c r="F1502" s="7"/>
      <c r="G1502" s="7"/>
      <c r="I1502" s="3"/>
    </row>
    <row r="1503" spans="2:9" x14ac:dyDescent="0.25">
      <c r="B1503" s="6"/>
      <c r="C1503" s="7"/>
      <c r="D1503" s="7"/>
      <c r="E1503" s="7"/>
      <c r="F1503" s="7"/>
      <c r="G1503" s="7"/>
      <c r="I1503" s="3"/>
    </row>
    <row r="1504" spans="2:9" x14ac:dyDescent="0.25">
      <c r="B1504" s="6"/>
      <c r="C1504" s="7"/>
      <c r="D1504" s="7"/>
      <c r="E1504" s="7"/>
      <c r="F1504" s="7"/>
      <c r="G1504" s="7"/>
      <c r="I1504" s="3"/>
    </row>
    <row r="1505" spans="2:9" x14ac:dyDescent="0.25">
      <c r="B1505" s="6"/>
      <c r="C1505" s="7"/>
      <c r="D1505" s="7"/>
      <c r="E1505" s="7"/>
      <c r="F1505" s="7"/>
      <c r="G1505" s="7"/>
      <c r="I1505" s="3"/>
    </row>
    <row r="1506" spans="2:9" x14ac:dyDescent="0.25">
      <c r="B1506" s="6"/>
      <c r="C1506" s="7"/>
      <c r="D1506" s="7"/>
      <c r="E1506" s="7"/>
      <c r="F1506" s="7"/>
      <c r="G1506" s="7"/>
      <c r="I1506" s="3"/>
    </row>
    <row r="1507" spans="2:9" x14ac:dyDescent="0.25">
      <c r="B1507" s="6"/>
      <c r="C1507" s="7"/>
      <c r="D1507" s="7"/>
      <c r="E1507" s="7"/>
      <c r="F1507" s="7"/>
      <c r="G1507" s="7"/>
      <c r="I1507" s="3"/>
    </row>
    <row r="1508" spans="2:9" x14ac:dyDescent="0.25">
      <c r="B1508" s="6"/>
      <c r="C1508" s="7"/>
      <c r="D1508" s="7"/>
      <c r="E1508" s="7"/>
      <c r="F1508" s="7"/>
      <c r="G1508" s="7"/>
      <c r="I1508" s="3"/>
    </row>
    <row r="1509" spans="2:9" x14ac:dyDescent="0.25">
      <c r="B1509" s="6"/>
      <c r="C1509" s="7"/>
      <c r="D1509" s="7"/>
      <c r="E1509" s="7"/>
      <c r="F1509" s="7"/>
      <c r="G1509" s="7"/>
      <c r="I1509" s="3"/>
    </row>
    <row r="1510" spans="2:9" x14ac:dyDescent="0.25">
      <c r="B1510" s="6"/>
      <c r="C1510" s="7"/>
      <c r="D1510" s="7"/>
      <c r="E1510" s="7"/>
      <c r="F1510" s="7"/>
      <c r="G1510" s="7"/>
      <c r="I1510" s="3"/>
    </row>
    <row r="1511" spans="2:9" x14ac:dyDescent="0.25">
      <c r="B1511" s="6"/>
      <c r="C1511" s="7"/>
      <c r="D1511" s="7"/>
      <c r="E1511" s="7"/>
      <c r="F1511" s="7"/>
      <c r="G1511" s="7"/>
      <c r="I1511" s="3"/>
    </row>
    <row r="1512" spans="2:9" x14ac:dyDescent="0.25">
      <c r="B1512" s="6"/>
      <c r="C1512" s="7"/>
      <c r="D1512" s="7"/>
      <c r="E1512" s="7"/>
      <c r="F1512" s="7"/>
      <c r="G1512" s="7"/>
      <c r="I1512" s="3"/>
    </row>
    <row r="1513" spans="2:9" x14ac:dyDescent="0.25">
      <c r="B1513" s="6"/>
      <c r="C1513" s="7"/>
      <c r="D1513" s="7"/>
      <c r="E1513" s="7"/>
      <c r="F1513" s="7"/>
      <c r="G1513" s="7"/>
      <c r="I1513" s="3"/>
    </row>
    <row r="1514" spans="2:9" x14ac:dyDescent="0.25">
      <c r="B1514" s="6"/>
      <c r="C1514" s="7"/>
      <c r="D1514" s="7"/>
      <c r="E1514" s="7"/>
      <c r="F1514" s="7"/>
      <c r="G1514" s="7"/>
      <c r="I1514" s="3"/>
    </row>
    <row r="1515" spans="2:9" x14ac:dyDescent="0.25">
      <c r="B1515" s="6"/>
      <c r="C1515" s="7"/>
      <c r="D1515" s="7"/>
      <c r="E1515" s="7"/>
      <c r="F1515" s="7"/>
      <c r="G1515" s="7"/>
      <c r="I1515" s="3"/>
    </row>
    <row r="1516" spans="2:9" x14ac:dyDescent="0.25">
      <c r="B1516" s="6"/>
      <c r="C1516" s="7"/>
      <c r="D1516" s="7"/>
      <c r="E1516" s="7"/>
      <c r="F1516" s="7"/>
      <c r="G1516" s="7"/>
      <c r="I1516" s="3"/>
    </row>
    <row r="1517" spans="2:9" x14ac:dyDescent="0.25">
      <c r="B1517" s="6"/>
      <c r="C1517" s="7"/>
      <c r="D1517" s="7"/>
      <c r="E1517" s="7"/>
      <c r="F1517" s="7"/>
      <c r="G1517" s="7"/>
      <c r="I1517" s="3"/>
    </row>
    <row r="1518" spans="2:9" x14ac:dyDescent="0.25">
      <c r="B1518" s="6"/>
      <c r="C1518" s="7"/>
      <c r="D1518" s="7"/>
      <c r="E1518" s="7"/>
      <c r="F1518" s="7"/>
      <c r="G1518" s="7"/>
      <c r="I1518" s="3"/>
    </row>
    <row r="1519" spans="2:9" x14ac:dyDescent="0.25">
      <c r="B1519" s="6"/>
      <c r="C1519" s="7"/>
      <c r="D1519" s="7"/>
      <c r="E1519" s="7"/>
      <c r="F1519" s="7"/>
      <c r="G1519" s="7"/>
      <c r="I1519" s="3"/>
    </row>
    <row r="1520" spans="2:9" x14ac:dyDescent="0.25">
      <c r="B1520" s="6"/>
      <c r="C1520" s="7"/>
      <c r="D1520" s="7"/>
      <c r="E1520" s="7"/>
      <c r="F1520" s="7"/>
      <c r="G1520" s="7"/>
      <c r="I1520" s="3"/>
    </row>
    <row r="1521" spans="2:9" x14ac:dyDescent="0.25">
      <c r="B1521" s="6"/>
      <c r="C1521" s="7"/>
      <c r="D1521" s="7"/>
      <c r="E1521" s="7"/>
      <c r="F1521" s="7"/>
      <c r="G1521" s="7"/>
      <c r="I1521" s="3"/>
    </row>
    <row r="1522" spans="2:9" x14ac:dyDescent="0.25">
      <c r="B1522" s="6"/>
      <c r="C1522" s="7"/>
      <c r="D1522" s="7"/>
      <c r="E1522" s="7"/>
      <c r="F1522" s="7"/>
      <c r="G1522" s="7"/>
      <c r="I1522" s="3"/>
    </row>
    <row r="1523" spans="2:9" x14ac:dyDescent="0.25">
      <c r="B1523" s="6"/>
      <c r="C1523" s="7"/>
      <c r="D1523" s="7"/>
      <c r="E1523" s="7"/>
      <c r="F1523" s="7"/>
      <c r="G1523" s="7"/>
      <c r="I1523" s="3"/>
    </row>
    <row r="1524" spans="2:9" x14ac:dyDescent="0.25">
      <c r="B1524" s="6"/>
      <c r="C1524" s="7"/>
      <c r="D1524" s="7"/>
      <c r="E1524" s="7"/>
      <c r="F1524" s="7"/>
      <c r="G1524" s="7"/>
      <c r="I1524" s="3"/>
    </row>
    <row r="1525" spans="2:9" x14ac:dyDescent="0.25">
      <c r="B1525" s="6"/>
      <c r="C1525" s="7"/>
      <c r="D1525" s="7"/>
      <c r="E1525" s="7"/>
      <c r="F1525" s="7"/>
      <c r="G1525" s="7"/>
      <c r="I1525" s="3"/>
    </row>
    <row r="1526" spans="2:9" x14ac:dyDescent="0.25">
      <c r="B1526" s="6"/>
      <c r="C1526" s="7"/>
      <c r="D1526" s="7"/>
      <c r="E1526" s="7"/>
      <c r="F1526" s="7"/>
      <c r="G1526" s="7"/>
      <c r="I1526" s="3"/>
    </row>
    <row r="1527" spans="2:9" x14ac:dyDescent="0.25">
      <c r="B1527" s="6"/>
      <c r="C1527" s="7"/>
      <c r="D1527" s="7"/>
      <c r="E1527" s="7"/>
      <c r="F1527" s="7"/>
      <c r="G1527" s="7"/>
      <c r="I1527" s="3"/>
    </row>
    <row r="1528" spans="2:9" x14ac:dyDescent="0.25">
      <c r="B1528" s="6"/>
      <c r="C1528" s="7"/>
      <c r="D1528" s="7"/>
      <c r="E1528" s="7"/>
      <c r="F1528" s="7"/>
      <c r="G1528" s="7"/>
      <c r="I1528" s="3"/>
    </row>
    <row r="1529" spans="2:9" x14ac:dyDescent="0.25">
      <c r="B1529" s="6"/>
      <c r="C1529" s="7"/>
      <c r="D1529" s="7"/>
      <c r="E1529" s="7"/>
      <c r="F1529" s="7"/>
      <c r="G1529" s="7"/>
      <c r="I1529" s="3"/>
    </row>
    <row r="1530" spans="2:9" x14ac:dyDescent="0.25">
      <c r="B1530" s="6"/>
      <c r="C1530" s="7"/>
      <c r="D1530" s="7"/>
      <c r="E1530" s="7"/>
      <c r="F1530" s="7"/>
      <c r="G1530" s="7"/>
      <c r="I1530" s="3"/>
    </row>
    <row r="1531" spans="2:9" x14ac:dyDescent="0.25">
      <c r="B1531" s="6"/>
      <c r="C1531" s="7"/>
      <c r="D1531" s="7"/>
      <c r="E1531" s="7"/>
      <c r="F1531" s="7"/>
      <c r="G1531" s="7"/>
      <c r="I1531" s="3"/>
    </row>
    <row r="1532" spans="2:9" x14ac:dyDescent="0.25">
      <c r="B1532" s="6"/>
      <c r="C1532" s="7"/>
      <c r="D1532" s="7"/>
      <c r="E1532" s="7"/>
      <c r="F1532" s="7"/>
      <c r="G1532" s="7"/>
      <c r="I1532" s="3"/>
    </row>
    <row r="1533" spans="2:9" x14ac:dyDescent="0.25">
      <c r="B1533" s="6"/>
      <c r="C1533" s="7"/>
      <c r="D1533" s="7"/>
      <c r="E1533" s="7"/>
      <c r="F1533" s="7"/>
      <c r="G1533" s="7"/>
      <c r="I1533" s="3"/>
    </row>
    <row r="1534" spans="2:9" x14ac:dyDescent="0.25">
      <c r="B1534" s="6"/>
      <c r="C1534" s="7"/>
      <c r="D1534" s="7"/>
      <c r="E1534" s="7"/>
      <c r="F1534" s="7"/>
      <c r="G1534" s="7"/>
      <c r="I1534" s="3"/>
    </row>
    <row r="1535" spans="2:9" x14ac:dyDescent="0.25">
      <c r="B1535" s="6"/>
      <c r="C1535" s="7"/>
      <c r="D1535" s="7"/>
      <c r="E1535" s="7"/>
      <c r="F1535" s="7"/>
      <c r="G1535" s="7"/>
      <c r="I1535" s="3"/>
    </row>
    <row r="1536" spans="2:9" x14ac:dyDescent="0.25">
      <c r="B1536" s="6"/>
      <c r="C1536" s="7"/>
      <c r="D1536" s="7"/>
      <c r="E1536" s="7"/>
      <c r="F1536" s="7"/>
      <c r="G1536" s="7"/>
      <c r="I1536" s="3"/>
    </row>
    <row r="1537" spans="2:9" x14ac:dyDescent="0.25">
      <c r="B1537" s="6"/>
      <c r="C1537" s="7"/>
      <c r="D1537" s="7"/>
      <c r="E1537" s="7"/>
      <c r="F1537" s="7"/>
      <c r="G1537" s="7"/>
      <c r="I1537" s="3"/>
    </row>
    <row r="1538" spans="2:9" x14ac:dyDescent="0.25">
      <c r="B1538" s="6"/>
      <c r="C1538" s="7"/>
      <c r="D1538" s="7"/>
      <c r="E1538" s="7"/>
      <c r="F1538" s="7"/>
      <c r="G1538" s="7"/>
      <c r="I1538" s="3"/>
    </row>
    <row r="1539" spans="2:9" x14ac:dyDescent="0.25">
      <c r="B1539" s="6"/>
      <c r="C1539" s="7"/>
      <c r="D1539" s="7"/>
      <c r="E1539" s="7"/>
      <c r="F1539" s="7"/>
      <c r="G1539" s="7"/>
      <c r="I1539" s="3"/>
    </row>
    <row r="1540" spans="2:9" x14ac:dyDescent="0.25">
      <c r="B1540" s="6"/>
      <c r="C1540" s="7"/>
      <c r="D1540" s="7"/>
      <c r="E1540" s="7"/>
      <c r="F1540" s="7"/>
      <c r="G1540" s="7"/>
      <c r="I1540" s="3"/>
    </row>
    <row r="1541" spans="2:9" x14ac:dyDescent="0.25">
      <c r="B1541" s="6"/>
      <c r="C1541" s="7"/>
      <c r="D1541" s="7"/>
      <c r="E1541" s="7"/>
      <c r="F1541" s="7"/>
      <c r="G1541" s="7"/>
      <c r="I1541" s="3"/>
    </row>
    <row r="1542" spans="2:9" x14ac:dyDescent="0.25">
      <c r="B1542" s="6"/>
      <c r="C1542" s="7"/>
      <c r="D1542" s="7"/>
      <c r="E1542" s="7"/>
      <c r="F1542" s="7"/>
      <c r="G1542" s="7"/>
      <c r="I1542" s="3"/>
    </row>
    <row r="1543" spans="2:9" x14ac:dyDescent="0.25">
      <c r="B1543" s="6"/>
      <c r="C1543" s="7"/>
      <c r="D1543" s="7"/>
      <c r="E1543" s="7"/>
      <c r="F1543" s="7"/>
      <c r="G1543" s="7"/>
      <c r="I1543" s="3"/>
    </row>
    <row r="1544" spans="2:9" x14ac:dyDescent="0.25">
      <c r="B1544" s="6"/>
      <c r="C1544" s="7"/>
      <c r="D1544" s="7"/>
      <c r="E1544" s="7"/>
      <c r="F1544" s="7"/>
      <c r="G1544" s="7"/>
      <c r="I1544" s="3"/>
    </row>
    <row r="1545" spans="2:9" x14ac:dyDescent="0.25">
      <c r="B1545" s="6"/>
      <c r="C1545" s="7"/>
      <c r="D1545" s="7"/>
      <c r="E1545" s="7"/>
      <c r="F1545" s="7"/>
      <c r="G1545" s="7"/>
      <c r="I1545" s="3"/>
    </row>
    <row r="1546" spans="2:9" x14ac:dyDescent="0.25">
      <c r="B1546" s="6"/>
      <c r="C1546" s="7"/>
      <c r="D1546" s="7"/>
      <c r="E1546" s="7"/>
      <c r="F1546" s="7"/>
      <c r="G1546" s="7"/>
      <c r="I1546" s="3"/>
    </row>
    <row r="1547" spans="2:9" x14ac:dyDescent="0.25">
      <c r="B1547" s="6"/>
      <c r="C1547" s="7"/>
      <c r="D1547" s="7"/>
      <c r="E1547" s="7"/>
      <c r="F1547" s="7"/>
      <c r="G1547" s="7"/>
      <c r="I1547" s="3"/>
    </row>
    <row r="1548" spans="2:9" x14ac:dyDescent="0.25">
      <c r="B1548" s="6"/>
      <c r="C1548" s="7"/>
      <c r="D1548" s="7"/>
      <c r="E1548" s="7"/>
      <c r="F1548" s="7"/>
      <c r="G1548" s="7"/>
      <c r="I1548" s="3"/>
    </row>
    <row r="1549" spans="2:9" x14ac:dyDescent="0.25">
      <c r="B1549" s="6"/>
      <c r="C1549" s="7"/>
      <c r="D1549" s="7"/>
      <c r="E1549" s="7"/>
      <c r="F1549" s="7"/>
      <c r="G1549" s="7"/>
      <c r="I1549" s="3"/>
    </row>
    <row r="1550" spans="2:9" x14ac:dyDescent="0.25">
      <c r="B1550" s="6"/>
      <c r="C1550" s="7"/>
      <c r="D1550" s="7"/>
      <c r="E1550" s="7"/>
      <c r="F1550" s="7"/>
      <c r="G1550" s="7"/>
      <c r="I1550" s="3"/>
    </row>
    <row r="1551" spans="2:9" x14ac:dyDescent="0.25">
      <c r="B1551" s="6"/>
      <c r="C1551" s="7"/>
      <c r="D1551" s="7"/>
      <c r="E1551" s="7"/>
      <c r="F1551" s="7"/>
      <c r="G1551" s="7"/>
      <c r="I1551" s="3"/>
    </row>
    <row r="1552" spans="2:9" x14ac:dyDescent="0.25">
      <c r="B1552" s="6"/>
      <c r="C1552" s="7"/>
      <c r="D1552" s="7"/>
      <c r="E1552" s="7"/>
      <c r="F1552" s="7"/>
      <c r="G1552" s="7"/>
      <c r="I1552" s="3"/>
    </row>
    <row r="1553" spans="2:9" x14ac:dyDescent="0.25">
      <c r="B1553" s="6"/>
      <c r="C1553" s="7"/>
      <c r="D1553" s="7"/>
      <c r="E1553" s="7"/>
      <c r="F1553" s="7"/>
      <c r="G1553" s="7"/>
      <c r="I1553" s="3"/>
    </row>
    <row r="1554" spans="2:9" x14ac:dyDescent="0.25">
      <c r="B1554" s="6"/>
      <c r="C1554" s="7"/>
      <c r="D1554" s="7"/>
      <c r="E1554" s="7"/>
      <c r="F1554" s="7"/>
      <c r="G1554" s="7"/>
      <c r="I1554" s="3"/>
    </row>
    <row r="1555" spans="2:9" x14ac:dyDescent="0.25">
      <c r="B1555" s="6"/>
      <c r="C1555" s="7"/>
      <c r="D1555" s="7"/>
      <c r="E1555" s="7"/>
      <c r="F1555" s="7"/>
      <c r="G1555" s="7"/>
      <c r="I1555" s="3"/>
    </row>
    <row r="1556" spans="2:9" x14ac:dyDescent="0.25">
      <c r="B1556" s="6"/>
      <c r="C1556" s="7"/>
      <c r="D1556" s="7"/>
      <c r="E1556" s="7"/>
      <c r="F1556" s="7"/>
      <c r="G1556" s="7"/>
      <c r="I1556" s="3"/>
    </row>
    <row r="1557" spans="2:9" x14ac:dyDescent="0.25">
      <c r="B1557" s="6"/>
      <c r="C1557" s="7"/>
      <c r="D1557" s="7"/>
      <c r="E1557" s="7"/>
      <c r="F1557" s="7"/>
      <c r="G1557" s="7"/>
      <c r="I1557" s="3"/>
    </row>
    <row r="1558" spans="2:9" x14ac:dyDescent="0.25">
      <c r="B1558" s="6"/>
      <c r="C1558" s="7"/>
      <c r="D1558" s="7"/>
      <c r="E1558" s="7"/>
      <c r="F1558" s="7"/>
      <c r="G1558" s="7"/>
      <c r="I1558" s="3"/>
    </row>
    <row r="1559" spans="2:9" x14ac:dyDescent="0.25">
      <c r="B1559" s="6"/>
      <c r="C1559" s="7"/>
      <c r="D1559" s="7"/>
      <c r="E1559" s="7"/>
      <c r="F1559" s="7"/>
      <c r="G1559" s="7"/>
      <c r="I1559" s="3"/>
    </row>
    <row r="1560" spans="2:9" x14ac:dyDescent="0.25">
      <c r="B1560" s="6"/>
      <c r="C1560" s="7"/>
      <c r="D1560" s="7"/>
      <c r="E1560" s="7"/>
      <c r="F1560" s="7"/>
      <c r="G1560" s="7"/>
      <c r="I1560" s="3"/>
    </row>
    <row r="1561" spans="2:9" x14ac:dyDescent="0.25">
      <c r="B1561" s="6"/>
      <c r="C1561" s="7"/>
      <c r="D1561" s="7"/>
      <c r="E1561" s="7"/>
      <c r="F1561" s="7"/>
      <c r="G1561" s="7"/>
      <c r="I1561" s="3"/>
    </row>
    <row r="1562" spans="2:9" x14ac:dyDescent="0.25">
      <c r="B1562" s="6"/>
      <c r="C1562" s="7"/>
      <c r="D1562" s="7"/>
      <c r="E1562" s="7"/>
      <c r="F1562" s="7"/>
      <c r="G1562" s="7"/>
      <c r="I1562" s="3"/>
    </row>
    <row r="1563" spans="2:9" x14ac:dyDescent="0.25">
      <c r="B1563" s="6"/>
      <c r="C1563" s="7"/>
      <c r="D1563" s="7"/>
      <c r="E1563" s="7"/>
      <c r="F1563" s="7"/>
      <c r="G1563" s="7"/>
      <c r="I1563" s="3"/>
    </row>
    <row r="1564" spans="2:9" x14ac:dyDescent="0.25">
      <c r="B1564" s="6"/>
      <c r="C1564" s="7"/>
      <c r="D1564" s="7"/>
      <c r="E1564" s="7"/>
      <c r="F1564" s="7"/>
      <c r="G1564" s="7"/>
      <c r="I1564" s="3"/>
    </row>
    <row r="1565" spans="2:9" x14ac:dyDescent="0.25">
      <c r="B1565" s="6"/>
      <c r="C1565" s="7"/>
      <c r="D1565" s="7"/>
      <c r="E1565" s="7"/>
      <c r="F1565" s="7"/>
      <c r="G1565" s="7"/>
      <c r="I1565" s="3"/>
    </row>
    <row r="1566" spans="2:9" x14ac:dyDescent="0.25">
      <c r="B1566" s="6"/>
      <c r="C1566" s="7"/>
      <c r="D1566" s="7"/>
      <c r="E1566" s="7"/>
      <c r="F1566" s="7"/>
      <c r="G1566" s="7"/>
      <c r="I1566" s="3"/>
    </row>
    <row r="1567" spans="2:9" x14ac:dyDescent="0.25">
      <c r="B1567" s="6"/>
      <c r="C1567" s="7"/>
      <c r="D1567" s="7"/>
      <c r="E1567" s="7"/>
      <c r="F1567" s="7"/>
      <c r="G1567" s="7"/>
      <c r="I1567" s="3"/>
    </row>
    <row r="1568" spans="2:9" x14ac:dyDescent="0.25">
      <c r="B1568" s="6"/>
      <c r="C1568" s="7"/>
      <c r="D1568" s="7"/>
      <c r="E1568" s="7"/>
      <c r="F1568" s="7"/>
      <c r="G1568" s="7"/>
      <c r="I1568" s="3"/>
    </row>
    <row r="1569" spans="2:9" x14ac:dyDescent="0.25">
      <c r="B1569" s="6"/>
      <c r="C1569" s="7"/>
      <c r="D1569" s="7"/>
      <c r="E1569" s="7"/>
      <c r="F1569" s="7"/>
      <c r="G1569" s="7"/>
      <c r="I1569" s="3"/>
    </row>
    <row r="1570" spans="2:9" x14ac:dyDescent="0.25">
      <c r="B1570" s="6"/>
      <c r="C1570" s="7"/>
      <c r="D1570" s="7"/>
      <c r="E1570" s="7"/>
      <c r="F1570" s="7"/>
      <c r="G1570" s="7"/>
      <c r="I1570" s="3"/>
    </row>
    <row r="1571" spans="2:9" x14ac:dyDescent="0.25">
      <c r="B1571" s="6"/>
      <c r="C1571" s="7"/>
      <c r="D1571" s="7"/>
      <c r="E1571" s="7"/>
      <c r="F1571" s="7"/>
      <c r="G1571" s="7"/>
      <c r="I1571" s="3"/>
    </row>
    <row r="1572" spans="2:9" x14ac:dyDescent="0.25">
      <c r="B1572" s="6"/>
      <c r="C1572" s="7"/>
      <c r="D1572" s="7"/>
      <c r="E1572" s="7"/>
      <c r="F1572" s="7"/>
      <c r="G1572" s="7"/>
      <c r="I1572" s="3"/>
    </row>
    <row r="1573" spans="2:9" x14ac:dyDescent="0.25">
      <c r="B1573" s="6"/>
      <c r="C1573" s="7"/>
      <c r="D1573" s="7"/>
      <c r="E1573" s="7"/>
      <c r="F1573" s="7"/>
      <c r="G1573" s="7"/>
      <c r="I1573" s="3"/>
    </row>
    <row r="1574" spans="2:9" x14ac:dyDescent="0.25">
      <c r="B1574" s="6"/>
      <c r="C1574" s="7"/>
      <c r="D1574" s="7"/>
      <c r="E1574" s="7"/>
      <c r="F1574" s="7"/>
      <c r="G1574" s="7"/>
      <c r="I1574" s="3"/>
    </row>
    <row r="1575" spans="2:9" x14ac:dyDescent="0.25">
      <c r="B1575" s="6"/>
      <c r="C1575" s="7"/>
      <c r="D1575" s="7"/>
      <c r="E1575" s="7"/>
      <c r="F1575" s="7"/>
      <c r="G1575" s="7"/>
      <c r="I1575" s="3"/>
    </row>
    <row r="1576" spans="2:9" x14ac:dyDescent="0.25">
      <c r="B1576" s="6"/>
      <c r="C1576" s="7"/>
      <c r="D1576" s="7"/>
      <c r="E1576" s="7"/>
      <c r="F1576" s="7"/>
      <c r="G1576" s="7"/>
      <c r="I1576" s="3"/>
    </row>
    <row r="1577" spans="2:9" x14ac:dyDescent="0.25">
      <c r="B1577" s="6"/>
      <c r="C1577" s="7"/>
      <c r="D1577" s="7"/>
      <c r="E1577" s="7"/>
      <c r="F1577" s="7"/>
      <c r="G1577" s="7"/>
      <c r="I1577" s="3"/>
    </row>
    <row r="1578" spans="2:9" x14ac:dyDescent="0.25">
      <c r="B1578" s="6"/>
      <c r="C1578" s="7"/>
      <c r="D1578" s="7"/>
      <c r="E1578" s="7"/>
      <c r="F1578" s="7"/>
      <c r="G1578" s="7"/>
      <c r="I1578" s="3"/>
    </row>
    <row r="1579" spans="2:9" x14ac:dyDescent="0.25">
      <c r="B1579" s="6"/>
      <c r="C1579" s="7"/>
      <c r="D1579" s="7"/>
      <c r="E1579" s="7"/>
      <c r="F1579" s="7"/>
      <c r="G1579" s="7"/>
      <c r="I1579" s="3"/>
    </row>
    <row r="1580" spans="2:9" x14ac:dyDescent="0.25">
      <c r="B1580" s="6"/>
      <c r="C1580" s="7"/>
      <c r="D1580" s="7"/>
      <c r="E1580" s="7"/>
      <c r="F1580" s="7"/>
      <c r="G1580" s="7"/>
      <c r="I1580" s="3"/>
    </row>
    <row r="1581" spans="2:9" x14ac:dyDescent="0.25">
      <c r="B1581" s="6"/>
      <c r="C1581" s="7"/>
      <c r="D1581" s="7"/>
      <c r="E1581" s="7"/>
      <c r="F1581" s="7"/>
      <c r="G1581" s="7"/>
      <c r="I1581" s="3"/>
    </row>
    <row r="1582" spans="2:9" x14ac:dyDescent="0.25">
      <c r="B1582" s="6"/>
      <c r="C1582" s="7"/>
      <c r="D1582" s="7"/>
      <c r="E1582" s="7"/>
      <c r="F1582" s="7"/>
      <c r="G1582" s="7"/>
      <c r="I1582" s="3"/>
    </row>
    <row r="1583" spans="2:9" x14ac:dyDescent="0.25">
      <c r="B1583" s="6"/>
      <c r="C1583" s="7"/>
      <c r="D1583" s="7"/>
      <c r="E1583" s="7"/>
      <c r="F1583" s="7"/>
      <c r="G1583" s="7"/>
      <c r="I1583" s="3"/>
    </row>
    <row r="1584" spans="2:9" x14ac:dyDescent="0.25">
      <c r="B1584" s="6"/>
      <c r="C1584" s="7"/>
      <c r="D1584" s="7"/>
      <c r="E1584" s="7"/>
      <c r="F1584" s="7"/>
      <c r="G1584" s="7"/>
      <c r="I1584" s="3"/>
    </row>
    <row r="1585" spans="2:9" x14ac:dyDescent="0.25">
      <c r="B1585" s="6"/>
      <c r="C1585" s="7"/>
      <c r="D1585" s="7"/>
      <c r="E1585" s="7"/>
      <c r="F1585" s="7"/>
      <c r="G1585" s="7"/>
      <c r="I1585" s="3"/>
    </row>
    <row r="1586" spans="2:9" x14ac:dyDescent="0.25">
      <c r="B1586" s="6"/>
      <c r="C1586" s="7"/>
      <c r="D1586" s="7"/>
      <c r="E1586" s="7"/>
      <c r="F1586" s="7"/>
      <c r="G1586" s="7"/>
      <c r="I1586" s="3"/>
    </row>
    <row r="1587" spans="2:9" x14ac:dyDescent="0.25">
      <c r="B1587" s="6"/>
      <c r="C1587" s="7"/>
      <c r="D1587" s="7"/>
      <c r="E1587" s="7"/>
      <c r="F1587" s="7"/>
      <c r="G1587" s="7"/>
      <c r="I1587" s="3"/>
    </row>
    <row r="1588" spans="2:9" x14ac:dyDescent="0.25">
      <c r="B1588" s="6"/>
      <c r="C1588" s="7"/>
      <c r="D1588" s="7"/>
      <c r="E1588" s="7"/>
      <c r="F1588" s="7"/>
      <c r="G1588" s="7"/>
      <c r="I1588" s="3"/>
    </row>
    <row r="1589" spans="2:9" x14ac:dyDescent="0.25">
      <c r="B1589" s="6"/>
      <c r="C1589" s="7"/>
      <c r="D1589" s="7"/>
      <c r="E1589" s="7"/>
      <c r="F1589" s="7"/>
      <c r="G1589" s="7"/>
      <c r="I1589" s="3"/>
    </row>
    <row r="1590" spans="2:9" x14ac:dyDescent="0.25">
      <c r="B1590" s="6"/>
      <c r="C1590" s="7"/>
      <c r="D1590" s="7"/>
      <c r="E1590" s="7"/>
      <c r="F1590" s="7"/>
      <c r="G1590" s="7"/>
      <c r="I1590" s="3"/>
    </row>
    <row r="1591" spans="2:9" x14ac:dyDescent="0.25">
      <c r="B1591" s="6"/>
      <c r="C1591" s="7"/>
      <c r="D1591" s="7"/>
      <c r="E1591" s="7"/>
      <c r="F1591" s="7"/>
      <c r="G1591" s="7"/>
      <c r="I1591" s="3"/>
    </row>
    <row r="1592" spans="2:9" x14ac:dyDescent="0.25">
      <c r="B1592" s="6"/>
      <c r="C1592" s="7"/>
      <c r="D1592" s="7"/>
      <c r="E1592" s="7"/>
      <c r="F1592" s="7"/>
      <c r="G1592" s="7"/>
      <c r="I1592" s="3"/>
    </row>
    <row r="1593" spans="2:9" x14ac:dyDescent="0.25">
      <c r="B1593" s="6"/>
      <c r="C1593" s="7"/>
      <c r="D1593" s="7"/>
      <c r="E1593" s="7"/>
      <c r="F1593" s="7"/>
      <c r="G1593" s="7"/>
      <c r="I1593" s="3"/>
    </row>
    <row r="1594" spans="2:9" x14ac:dyDescent="0.25">
      <c r="B1594" s="6"/>
      <c r="C1594" s="7"/>
      <c r="D1594" s="7"/>
      <c r="E1594" s="7"/>
      <c r="F1594" s="7"/>
      <c r="G1594" s="7"/>
      <c r="I1594" s="3"/>
    </row>
    <row r="1595" spans="2:9" x14ac:dyDescent="0.25">
      <c r="B1595" s="6"/>
      <c r="C1595" s="7"/>
      <c r="D1595" s="7"/>
      <c r="E1595" s="7"/>
      <c r="F1595" s="7"/>
      <c r="G1595" s="7"/>
      <c r="I1595" s="3"/>
    </row>
    <row r="1596" spans="2:9" x14ac:dyDescent="0.25">
      <c r="B1596" s="6"/>
      <c r="C1596" s="7"/>
      <c r="D1596" s="7"/>
      <c r="E1596" s="7"/>
      <c r="F1596" s="7"/>
      <c r="G1596" s="7"/>
      <c r="I1596" s="3"/>
    </row>
    <row r="1597" spans="2:9" x14ac:dyDescent="0.25">
      <c r="B1597" s="6"/>
      <c r="C1597" s="7"/>
      <c r="D1597" s="7"/>
      <c r="E1597" s="7"/>
      <c r="F1597" s="7"/>
      <c r="G1597" s="7"/>
      <c r="I1597" s="3"/>
    </row>
    <row r="1598" spans="2:9" x14ac:dyDescent="0.25">
      <c r="B1598" s="6"/>
      <c r="C1598" s="7"/>
      <c r="D1598" s="7"/>
      <c r="E1598" s="7"/>
      <c r="F1598" s="7"/>
      <c r="G1598" s="7"/>
      <c r="I1598" s="3"/>
    </row>
    <row r="1599" spans="2:9" x14ac:dyDescent="0.25">
      <c r="B1599" s="6"/>
      <c r="C1599" s="7"/>
      <c r="D1599" s="7"/>
      <c r="E1599" s="7"/>
      <c r="F1599" s="7"/>
      <c r="G1599" s="7"/>
      <c r="I1599" s="3"/>
    </row>
    <row r="1600" spans="2:9" x14ac:dyDescent="0.25">
      <c r="B1600" s="6"/>
      <c r="C1600" s="7"/>
      <c r="D1600" s="7"/>
      <c r="E1600" s="7"/>
      <c r="F1600" s="7"/>
      <c r="G1600" s="7"/>
      <c r="I1600" s="3"/>
    </row>
    <row r="1601" spans="2:9" x14ac:dyDescent="0.25">
      <c r="B1601" s="6"/>
      <c r="C1601" s="7"/>
      <c r="D1601" s="7"/>
      <c r="E1601" s="7"/>
      <c r="F1601" s="7"/>
      <c r="G1601" s="7"/>
      <c r="I1601" s="3"/>
    </row>
    <row r="1602" spans="2:9" x14ac:dyDescent="0.25">
      <c r="B1602" s="6"/>
      <c r="C1602" s="7"/>
      <c r="D1602" s="7"/>
      <c r="E1602" s="7"/>
      <c r="F1602" s="7"/>
      <c r="G1602" s="7"/>
      <c r="I1602" s="3"/>
    </row>
    <row r="1603" spans="2:9" x14ac:dyDescent="0.25">
      <c r="B1603" s="6"/>
      <c r="C1603" s="7"/>
      <c r="D1603" s="7"/>
      <c r="E1603" s="7"/>
      <c r="F1603" s="7"/>
      <c r="G1603" s="7"/>
      <c r="I1603" s="3"/>
    </row>
    <row r="1604" spans="2:9" x14ac:dyDescent="0.25">
      <c r="B1604" s="6"/>
      <c r="C1604" s="7"/>
      <c r="D1604" s="7"/>
      <c r="E1604" s="7"/>
      <c r="F1604" s="7"/>
      <c r="G1604" s="7"/>
      <c r="I1604" s="3"/>
    </row>
    <row r="1605" spans="2:9" x14ac:dyDescent="0.25">
      <c r="B1605" s="6"/>
      <c r="C1605" s="7"/>
      <c r="D1605" s="7"/>
      <c r="E1605" s="7"/>
      <c r="F1605" s="7"/>
      <c r="G1605" s="7"/>
      <c r="I1605" s="3"/>
    </row>
    <row r="1606" spans="2:9" x14ac:dyDescent="0.25">
      <c r="B1606" s="6"/>
      <c r="C1606" s="7"/>
      <c r="D1606" s="7"/>
      <c r="E1606" s="7"/>
      <c r="F1606" s="7"/>
      <c r="G1606" s="7"/>
      <c r="I1606" s="3"/>
    </row>
    <row r="1607" spans="2:9" x14ac:dyDescent="0.25">
      <c r="B1607" s="6"/>
      <c r="C1607" s="7"/>
      <c r="D1607" s="7"/>
      <c r="E1607" s="7"/>
      <c r="F1607" s="7"/>
      <c r="G1607" s="7"/>
      <c r="I1607" s="3"/>
    </row>
    <row r="1608" spans="2:9" x14ac:dyDescent="0.25">
      <c r="B1608" s="6"/>
      <c r="C1608" s="7"/>
      <c r="D1608" s="7"/>
      <c r="E1608" s="7"/>
      <c r="F1608" s="7"/>
      <c r="G1608" s="7"/>
      <c r="I1608" s="3"/>
    </row>
    <row r="1609" spans="2:9" x14ac:dyDescent="0.25">
      <c r="B1609" s="6"/>
      <c r="C1609" s="7"/>
      <c r="D1609" s="7"/>
      <c r="E1609" s="7"/>
      <c r="F1609" s="7"/>
      <c r="G1609" s="7"/>
      <c r="I1609" s="3"/>
    </row>
    <row r="1610" spans="2:9" x14ac:dyDescent="0.25">
      <c r="B1610" s="6"/>
      <c r="C1610" s="7"/>
      <c r="D1610" s="7"/>
      <c r="E1610" s="7"/>
      <c r="F1610" s="7"/>
      <c r="G1610" s="7"/>
      <c r="I1610" s="3"/>
    </row>
    <row r="1611" spans="2:9" x14ac:dyDescent="0.25">
      <c r="B1611" s="6"/>
      <c r="C1611" s="7"/>
      <c r="D1611" s="7"/>
      <c r="E1611" s="7"/>
      <c r="F1611" s="7"/>
      <c r="G1611" s="7"/>
      <c r="I1611" s="3"/>
    </row>
    <row r="1612" spans="2:9" x14ac:dyDescent="0.25">
      <c r="B1612" s="6"/>
      <c r="C1612" s="7"/>
      <c r="D1612" s="7"/>
      <c r="E1612" s="7"/>
      <c r="F1612" s="7"/>
      <c r="G1612" s="7"/>
      <c r="I1612" s="3"/>
    </row>
    <row r="1613" spans="2:9" x14ac:dyDescent="0.25">
      <c r="B1613" s="6"/>
      <c r="C1613" s="7"/>
      <c r="D1613" s="7"/>
      <c r="E1613" s="7"/>
      <c r="F1613" s="7"/>
      <c r="G1613" s="7"/>
      <c r="I1613" s="3"/>
    </row>
    <row r="1614" spans="2:9" x14ac:dyDescent="0.25">
      <c r="B1614" s="6"/>
      <c r="C1614" s="7"/>
      <c r="D1614" s="7"/>
      <c r="E1614" s="7"/>
      <c r="F1614" s="7"/>
      <c r="G1614" s="7"/>
      <c r="I1614" s="3"/>
    </row>
    <row r="1615" spans="2:9" x14ac:dyDescent="0.25">
      <c r="B1615" s="6"/>
      <c r="C1615" s="7"/>
      <c r="D1615" s="7"/>
      <c r="E1615" s="7"/>
      <c r="F1615" s="7"/>
      <c r="G1615" s="7"/>
      <c r="I1615" s="3"/>
    </row>
    <row r="1616" spans="2:9" x14ac:dyDescent="0.25">
      <c r="B1616" s="6"/>
      <c r="C1616" s="7"/>
      <c r="D1616" s="7"/>
      <c r="E1616" s="7"/>
      <c r="F1616" s="7"/>
      <c r="G1616" s="7"/>
      <c r="I1616" s="3"/>
    </row>
    <row r="1617" spans="2:9" x14ac:dyDescent="0.25">
      <c r="B1617" s="6"/>
      <c r="C1617" s="7"/>
      <c r="D1617" s="7"/>
      <c r="E1617" s="7"/>
      <c r="F1617" s="7"/>
      <c r="G1617" s="7"/>
      <c r="I1617" s="3"/>
    </row>
    <row r="1618" spans="2:9" x14ac:dyDescent="0.25">
      <c r="B1618" s="6"/>
      <c r="C1618" s="7"/>
      <c r="D1618" s="7"/>
      <c r="E1618" s="7"/>
      <c r="F1618" s="7"/>
      <c r="G1618" s="7"/>
      <c r="I1618" s="3"/>
    </row>
    <row r="1619" spans="2:9" x14ac:dyDescent="0.25">
      <c r="B1619" s="6"/>
      <c r="C1619" s="7"/>
      <c r="D1619" s="7"/>
      <c r="E1619" s="7"/>
      <c r="F1619" s="7"/>
      <c r="G1619" s="7"/>
      <c r="I1619" s="3"/>
    </row>
    <row r="1620" spans="2:9" x14ac:dyDescent="0.25">
      <c r="B1620" s="6"/>
      <c r="C1620" s="7"/>
      <c r="D1620" s="7"/>
      <c r="E1620" s="7"/>
      <c r="F1620" s="7"/>
      <c r="G1620" s="7"/>
      <c r="I1620" s="3"/>
    </row>
    <row r="1621" spans="2:9" x14ac:dyDescent="0.25">
      <c r="B1621" s="6"/>
      <c r="C1621" s="7"/>
      <c r="D1621" s="7"/>
      <c r="E1621" s="7"/>
      <c r="F1621" s="7"/>
      <c r="G1621" s="7"/>
      <c r="I1621" s="3"/>
    </row>
    <row r="1622" spans="2:9" x14ac:dyDescent="0.25">
      <c r="B1622" s="6"/>
      <c r="C1622" s="7"/>
      <c r="D1622" s="7"/>
      <c r="E1622" s="7"/>
      <c r="F1622" s="7"/>
      <c r="G1622" s="7"/>
      <c r="I1622" s="3"/>
    </row>
    <row r="1623" spans="2:9" x14ac:dyDescent="0.25">
      <c r="B1623" s="6"/>
      <c r="C1623" s="7"/>
      <c r="D1623" s="7"/>
      <c r="E1623" s="7"/>
      <c r="F1623" s="7"/>
      <c r="G1623" s="7"/>
      <c r="I1623" s="3"/>
    </row>
    <row r="1624" spans="2:9" x14ac:dyDescent="0.25">
      <c r="B1624" s="6"/>
      <c r="C1624" s="7"/>
      <c r="D1624" s="7"/>
      <c r="E1624" s="7"/>
      <c r="F1624" s="7"/>
      <c r="G1624" s="7"/>
      <c r="I1624" s="3"/>
    </row>
    <row r="1625" spans="2:9" x14ac:dyDescent="0.25">
      <c r="B1625" s="6"/>
      <c r="C1625" s="7"/>
      <c r="D1625" s="7"/>
      <c r="E1625" s="7"/>
      <c r="F1625" s="7"/>
      <c r="G1625" s="7"/>
      <c r="I1625" s="3"/>
    </row>
    <row r="1626" spans="2:9" x14ac:dyDescent="0.25">
      <c r="B1626" s="6"/>
      <c r="C1626" s="7"/>
      <c r="D1626" s="7"/>
      <c r="E1626" s="7"/>
      <c r="F1626" s="7"/>
      <c r="G1626" s="7"/>
      <c r="I1626" s="3"/>
    </row>
    <row r="1627" spans="2:9" x14ac:dyDescent="0.25">
      <c r="B1627" s="6"/>
      <c r="C1627" s="7"/>
      <c r="D1627" s="7"/>
      <c r="E1627" s="7"/>
      <c r="F1627" s="7"/>
      <c r="G1627" s="7"/>
      <c r="I1627" s="3"/>
    </row>
    <row r="1628" spans="2:9" x14ac:dyDescent="0.25">
      <c r="B1628" s="6"/>
      <c r="C1628" s="7"/>
      <c r="D1628" s="7"/>
      <c r="E1628" s="7"/>
      <c r="F1628" s="7"/>
      <c r="G1628" s="7"/>
      <c r="I1628" s="3"/>
    </row>
    <row r="1629" spans="2:9" x14ac:dyDescent="0.25">
      <c r="B1629" s="6"/>
      <c r="C1629" s="7"/>
      <c r="D1629" s="7"/>
      <c r="E1629" s="7"/>
      <c r="F1629" s="7"/>
      <c r="G1629" s="7"/>
      <c r="I1629" s="3"/>
    </row>
    <row r="1630" spans="2:9" x14ac:dyDescent="0.25">
      <c r="B1630" s="6"/>
      <c r="C1630" s="7"/>
      <c r="D1630" s="7"/>
      <c r="E1630" s="7"/>
      <c r="F1630" s="7"/>
      <c r="G1630" s="7"/>
      <c r="I1630" s="3"/>
    </row>
    <row r="1631" spans="2:9" x14ac:dyDescent="0.25">
      <c r="B1631" s="6"/>
      <c r="C1631" s="7"/>
      <c r="D1631" s="7"/>
      <c r="E1631" s="7"/>
      <c r="F1631" s="7"/>
      <c r="G1631" s="7"/>
      <c r="I1631" s="3"/>
    </row>
    <row r="1632" spans="2:9" x14ac:dyDescent="0.25">
      <c r="B1632" s="6"/>
      <c r="C1632" s="7"/>
      <c r="D1632" s="7"/>
      <c r="E1632" s="7"/>
      <c r="F1632" s="7"/>
      <c r="G1632" s="7"/>
      <c r="I1632" s="3"/>
    </row>
    <row r="1633" spans="2:9" x14ac:dyDescent="0.25">
      <c r="B1633" s="6"/>
      <c r="C1633" s="7"/>
      <c r="D1633" s="7"/>
      <c r="E1633" s="7"/>
      <c r="F1633" s="7"/>
      <c r="G1633" s="7"/>
      <c r="I1633" s="3"/>
    </row>
    <row r="1634" spans="2:9" x14ac:dyDescent="0.25">
      <c r="B1634" s="6"/>
      <c r="C1634" s="7"/>
      <c r="D1634" s="7"/>
      <c r="E1634" s="7"/>
      <c r="F1634" s="7"/>
      <c r="G1634" s="7"/>
      <c r="I1634" s="3"/>
    </row>
    <row r="1635" spans="2:9" x14ac:dyDescent="0.25">
      <c r="B1635" s="6"/>
      <c r="C1635" s="7"/>
      <c r="D1635" s="7"/>
      <c r="E1635" s="7"/>
      <c r="F1635" s="7"/>
      <c r="G1635" s="7"/>
      <c r="I1635" s="3"/>
    </row>
    <row r="1636" spans="2:9" x14ac:dyDescent="0.25">
      <c r="B1636" s="6"/>
      <c r="C1636" s="7"/>
      <c r="D1636" s="7"/>
      <c r="E1636" s="7"/>
      <c r="F1636" s="7"/>
      <c r="G1636" s="7"/>
      <c r="I1636" s="3"/>
    </row>
    <row r="1637" spans="2:9" x14ac:dyDescent="0.25">
      <c r="B1637" s="6"/>
      <c r="C1637" s="7"/>
      <c r="D1637" s="7"/>
      <c r="E1637" s="7"/>
      <c r="F1637" s="7"/>
      <c r="G1637" s="7"/>
      <c r="I1637" s="3"/>
    </row>
    <row r="1638" spans="2:9" x14ac:dyDescent="0.25">
      <c r="B1638" s="6"/>
      <c r="C1638" s="7"/>
      <c r="D1638" s="7"/>
      <c r="E1638" s="7"/>
      <c r="F1638" s="7"/>
      <c r="G1638" s="7"/>
      <c r="I1638" s="3"/>
    </row>
    <row r="1639" spans="2:9" x14ac:dyDescent="0.25">
      <c r="B1639" s="6"/>
      <c r="C1639" s="7"/>
      <c r="D1639" s="7"/>
      <c r="E1639" s="7"/>
      <c r="F1639" s="7"/>
      <c r="G1639" s="7"/>
      <c r="I1639" s="3"/>
    </row>
    <row r="1640" spans="2:9" x14ac:dyDescent="0.25">
      <c r="B1640" s="6"/>
      <c r="C1640" s="7"/>
      <c r="D1640" s="7"/>
      <c r="E1640" s="7"/>
      <c r="F1640" s="7"/>
      <c r="G1640" s="7"/>
      <c r="I1640" s="3"/>
    </row>
    <row r="1641" spans="2:9" x14ac:dyDescent="0.25">
      <c r="B1641" s="6"/>
      <c r="C1641" s="7"/>
      <c r="D1641" s="7"/>
      <c r="E1641" s="7"/>
      <c r="F1641" s="7"/>
      <c r="G1641" s="7"/>
      <c r="I1641" s="3"/>
    </row>
    <row r="1642" spans="2:9" x14ac:dyDescent="0.25">
      <c r="B1642" s="6"/>
      <c r="C1642" s="7"/>
      <c r="D1642" s="7"/>
      <c r="E1642" s="7"/>
      <c r="F1642" s="7"/>
      <c r="G1642" s="7"/>
      <c r="I1642" s="3"/>
    </row>
    <row r="1643" spans="2:9" x14ac:dyDescent="0.25">
      <c r="B1643" s="6"/>
      <c r="C1643" s="7"/>
      <c r="D1643" s="7"/>
      <c r="E1643" s="7"/>
      <c r="F1643" s="7"/>
      <c r="G1643" s="7"/>
      <c r="I1643" s="3"/>
    </row>
    <row r="1644" spans="2:9" x14ac:dyDescent="0.25">
      <c r="B1644" s="6"/>
      <c r="C1644" s="7"/>
      <c r="D1644" s="7"/>
      <c r="E1644" s="7"/>
      <c r="F1644" s="7"/>
      <c r="G1644" s="7"/>
      <c r="I1644" s="3"/>
    </row>
    <row r="1645" spans="2:9" x14ac:dyDescent="0.25">
      <c r="B1645" s="6"/>
      <c r="C1645" s="7"/>
      <c r="D1645" s="7"/>
      <c r="E1645" s="7"/>
      <c r="F1645" s="7"/>
      <c r="G1645" s="7"/>
      <c r="I1645" s="3"/>
    </row>
    <row r="1646" spans="2:9" x14ac:dyDescent="0.25">
      <c r="B1646" s="6"/>
      <c r="C1646" s="7"/>
      <c r="D1646" s="7"/>
      <c r="E1646" s="7"/>
      <c r="F1646" s="7"/>
      <c r="G1646" s="7"/>
      <c r="I1646" s="3"/>
    </row>
    <row r="1647" spans="2:9" x14ac:dyDescent="0.25">
      <c r="B1647" s="6"/>
      <c r="C1647" s="7"/>
      <c r="D1647" s="7"/>
      <c r="E1647" s="7"/>
      <c r="F1647" s="7"/>
      <c r="G1647" s="7"/>
      <c r="I1647" s="3"/>
    </row>
    <row r="1648" spans="2:9" x14ac:dyDescent="0.25">
      <c r="B1648" s="6"/>
      <c r="C1648" s="7"/>
      <c r="D1648" s="7"/>
      <c r="E1648" s="7"/>
      <c r="F1648" s="7"/>
      <c r="G1648" s="7"/>
      <c r="I1648" s="3"/>
    </row>
    <row r="1649" spans="2:9" x14ac:dyDescent="0.25">
      <c r="B1649" s="6"/>
      <c r="C1649" s="7"/>
      <c r="D1649" s="7"/>
      <c r="E1649" s="7"/>
      <c r="F1649" s="7"/>
      <c r="G1649" s="7"/>
      <c r="I1649" s="3"/>
    </row>
    <row r="1650" spans="2:9" x14ac:dyDescent="0.25">
      <c r="B1650" s="6"/>
      <c r="C1650" s="7"/>
      <c r="D1650" s="7"/>
      <c r="E1650" s="7"/>
      <c r="F1650" s="7"/>
      <c r="G1650" s="7"/>
      <c r="I1650" s="3"/>
    </row>
    <row r="1651" spans="2:9" x14ac:dyDescent="0.25">
      <c r="B1651" s="6"/>
      <c r="C1651" s="7"/>
      <c r="D1651" s="7"/>
      <c r="E1651" s="7"/>
      <c r="F1651" s="7"/>
      <c r="G1651" s="7"/>
      <c r="I1651" s="3"/>
    </row>
    <row r="1652" spans="2:9" x14ac:dyDescent="0.25">
      <c r="B1652" s="6"/>
      <c r="C1652" s="7"/>
      <c r="D1652" s="7"/>
      <c r="E1652" s="7"/>
      <c r="F1652" s="7"/>
      <c r="G1652" s="7"/>
      <c r="I1652" s="3"/>
    </row>
    <row r="1653" spans="2:9" x14ac:dyDescent="0.25">
      <c r="B1653" s="6"/>
      <c r="C1653" s="7"/>
      <c r="D1653" s="7"/>
      <c r="E1653" s="7"/>
      <c r="F1653" s="7"/>
      <c r="G1653" s="7"/>
      <c r="I1653" s="3"/>
    </row>
    <row r="1654" spans="2:9" x14ac:dyDescent="0.25">
      <c r="B1654" s="6"/>
      <c r="C1654" s="7"/>
      <c r="D1654" s="7"/>
      <c r="E1654" s="7"/>
      <c r="F1654" s="7"/>
      <c r="G1654" s="7"/>
      <c r="I1654" s="3"/>
    </row>
    <row r="1655" spans="2:9" x14ac:dyDescent="0.25">
      <c r="B1655" s="6"/>
      <c r="C1655" s="7"/>
      <c r="D1655" s="7"/>
      <c r="E1655" s="7"/>
      <c r="F1655" s="7"/>
      <c r="G1655" s="7"/>
      <c r="I1655" s="3"/>
    </row>
    <row r="1656" spans="2:9" x14ac:dyDescent="0.25">
      <c r="B1656" s="6"/>
      <c r="C1656" s="7"/>
      <c r="D1656" s="7"/>
      <c r="E1656" s="7"/>
      <c r="F1656" s="7"/>
      <c r="G1656" s="7"/>
      <c r="I1656" s="3"/>
    </row>
    <row r="1657" spans="2:9" x14ac:dyDescent="0.25">
      <c r="B1657" s="6"/>
      <c r="C1657" s="7"/>
      <c r="D1657" s="7"/>
      <c r="E1657" s="7"/>
      <c r="F1657" s="7"/>
      <c r="G1657" s="7"/>
      <c r="I1657" s="3"/>
    </row>
    <row r="1658" spans="2:9" x14ac:dyDescent="0.25">
      <c r="B1658" s="6"/>
      <c r="C1658" s="7"/>
      <c r="D1658" s="7"/>
      <c r="E1658" s="7"/>
      <c r="F1658" s="7"/>
      <c r="G1658" s="7"/>
      <c r="I1658" s="3"/>
    </row>
    <row r="1659" spans="2:9" x14ac:dyDescent="0.25">
      <c r="B1659" s="6"/>
      <c r="C1659" s="7"/>
      <c r="D1659" s="7"/>
      <c r="E1659" s="7"/>
      <c r="F1659" s="7"/>
      <c r="G1659" s="7"/>
      <c r="I1659" s="3"/>
    </row>
    <row r="1660" spans="2:9" x14ac:dyDescent="0.25">
      <c r="B1660" s="6"/>
      <c r="C1660" s="7"/>
      <c r="D1660" s="7"/>
      <c r="E1660" s="7"/>
      <c r="F1660" s="7"/>
      <c r="G1660" s="7"/>
      <c r="I1660" s="3"/>
    </row>
    <row r="1661" spans="2:9" x14ac:dyDescent="0.25">
      <c r="B1661" s="6"/>
      <c r="C1661" s="7"/>
      <c r="D1661" s="7"/>
      <c r="E1661" s="7"/>
      <c r="F1661" s="7"/>
      <c r="G1661" s="7"/>
      <c r="I1661" s="3"/>
    </row>
    <row r="1662" spans="2:9" x14ac:dyDescent="0.25">
      <c r="B1662" s="6"/>
      <c r="C1662" s="7"/>
      <c r="D1662" s="7"/>
      <c r="E1662" s="7"/>
      <c r="F1662" s="7"/>
      <c r="G1662" s="7"/>
      <c r="I1662" s="3"/>
    </row>
    <row r="1663" spans="2:9" x14ac:dyDescent="0.25">
      <c r="B1663" s="6"/>
      <c r="C1663" s="7"/>
      <c r="D1663" s="7"/>
      <c r="E1663" s="7"/>
      <c r="F1663" s="7"/>
      <c r="G1663" s="7"/>
      <c r="I1663" s="3"/>
    </row>
    <row r="1664" spans="2:9" x14ac:dyDescent="0.25">
      <c r="B1664" s="6"/>
      <c r="C1664" s="7"/>
      <c r="D1664" s="7"/>
      <c r="E1664" s="7"/>
      <c r="F1664" s="7"/>
      <c r="G1664" s="7"/>
      <c r="I1664" s="3"/>
    </row>
    <row r="1665" spans="2:9" x14ac:dyDescent="0.25">
      <c r="B1665" s="6"/>
      <c r="C1665" s="7"/>
      <c r="D1665" s="7"/>
      <c r="E1665" s="7"/>
      <c r="F1665" s="7"/>
      <c r="G1665" s="7"/>
      <c r="I1665" s="3"/>
    </row>
    <row r="1666" spans="2:9" x14ac:dyDescent="0.25">
      <c r="B1666" s="6"/>
      <c r="C1666" s="7"/>
      <c r="D1666" s="7"/>
      <c r="E1666" s="7"/>
      <c r="F1666" s="7"/>
      <c r="G1666" s="7"/>
      <c r="I1666" s="3"/>
    </row>
    <row r="1667" spans="2:9" x14ac:dyDescent="0.25">
      <c r="B1667" s="6"/>
      <c r="C1667" s="7"/>
      <c r="D1667" s="7"/>
      <c r="E1667" s="7"/>
      <c r="F1667" s="7"/>
      <c r="G1667" s="7"/>
      <c r="I1667" s="3"/>
    </row>
    <row r="1668" spans="2:9" x14ac:dyDescent="0.25">
      <c r="B1668" s="6"/>
      <c r="C1668" s="7"/>
      <c r="D1668" s="7"/>
      <c r="E1668" s="7"/>
      <c r="F1668" s="7"/>
      <c r="G1668" s="7"/>
      <c r="I1668" s="3"/>
    </row>
    <row r="1669" spans="2:9" x14ac:dyDescent="0.25">
      <c r="B1669" s="6"/>
      <c r="C1669" s="7"/>
      <c r="D1669" s="7"/>
      <c r="E1669" s="7"/>
      <c r="F1669" s="7"/>
      <c r="G1669" s="7"/>
      <c r="I1669" s="3"/>
    </row>
    <row r="1670" spans="2:9" x14ac:dyDescent="0.25">
      <c r="B1670" s="6"/>
      <c r="C1670" s="7"/>
      <c r="D1670" s="7"/>
      <c r="E1670" s="7"/>
      <c r="F1670" s="7"/>
      <c r="G1670" s="7"/>
      <c r="I1670" s="3"/>
    </row>
    <row r="1671" spans="2:9" x14ac:dyDescent="0.25">
      <c r="B1671" s="6"/>
      <c r="C1671" s="7"/>
      <c r="D1671" s="7"/>
      <c r="E1671" s="7"/>
      <c r="F1671" s="7"/>
      <c r="G1671" s="7"/>
      <c r="I1671" s="3"/>
    </row>
    <row r="1672" spans="2:9" x14ac:dyDescent="0.25">
      <c r="B1672" s="6"/>
      <c r="C1672" s="7"/>
      <c r="D1672" s="7"/>
      <c r="E1672" s="7"/>
      <c r="F1672" s="7"/>
      <c r="G1672" s="7"/>
      <c r="I1672" s="3"/>
    </row>
    <row r="1673" spans="2:9" x14ac:dyDescent="0.25">
      <c r="B1673" s="6"/>
      <c r="C1673" s="7"/>
      <c r="D1673" s="7"/>
      <c r="E1673" s="7"/>
      <c r="F1673" s="7"/>
      <c r="G1673" s="7"/>
      <c r="I1673" s="3"/>
    </row>
    <row r="1674" spans="2:9" x14ac:dyDescent="0.25">
      <c r="B1674" s="6"/>
      <c r="C1674" s="7"/>
      <c r="D1674" s="7"/>
      <c r="E1674" s="7"/>
      <c r="F1674" s="7"/>
      <c r="G1674" s="7"/>
      <c r="I1674" s="3"/>
    </row>
    <row r="1675" spans="2:9" x14ac:dyDescent="0.25">
      <c r="B1675" s="6"/>
      <c r="C1675" s="7"/>
      <c r="D1675" s="7"/>
      <c r="E1675" s="7"/>
      <c r="F1675" s="7"/>
      <c r="G1675" s="7"/>
      <c r="I1675" s="3"/>
    </row>
    <row r="1676" spans="2:9" x14ac:dyDescent="0.25">
      <c r="B1676" s="6"/>
      <c r="C1676" s="7"/>
      <c r="D1676" s="7"/>
      <c r="E1676" s="7"/>
      <c r="F1676" s="7"/>
      <c r="G1676" s="7"/>
      <c r="I1676" s="3"/>
    </row>
    <row r="1677" spans="2:9" x14ac:dyDescent="0.25">
      <c r="B1677" s="6"/>
      <c r="C1677" s="7"/>
      <c r="D1677" s="7"/>
      <c r="E1677" s="7"/>
      <c r="F1677" s="7"/>
      <c r="G1677" s="7"/>
      <c r="I1677" s="3"/>
    </row>
    <row r="1678" spans="2:9" x14ac:dyDescent="0.25">
      <c r="B1678" s="6"/>
      <c r="C1678" s="7"/>
      <c r="D1678" s="7"/>
      <c r="E1678" s="7"/>
      <c r="F1678" s="7"/>
      <c r="G1678" s="7"/>
      <c r="I1678" s="3"/>
    </row>
    <row r="1679" spans="2:9" x14ac:dyDescent="0.25">
      <c r="B1679" s="6"/>
      <c r="C1679" s="7"/>
      <c r="D1679" s="7"/>
      <c r="E1679" s="7"/>
      <c r="F1679" s="7"/>
      <c r="G1679" s="7"/>
      <c r="I1679" s="3"/>
    </row>
    <row r="1680" spans="2:9" x14ac:dyDescent="0.25">
      <c r="B1680" s="6"/>
      <c r="C1680" s="7"/>
      <c r="D1680" s="7"/>
      <c r="E1680" s="7"/>
      <c r="F1680" s="7"/>
      <c r="G1680" s="7"/>
      <c r="I1680" s="3"/>
    </row>
    <row r="1681" spans="2:9" x14ac:dyDescent="0.25">
      <c r="B1681" s="6"/>
      <c r="C1681" s="7"/>
      <c r="D1681" s="7"/>
      <c r="E1681" s="7"/>
      <c r="F1681" s="7"/>
      <c r="G1681" s="7"/>
      <c r="I1681" s="3"/>
    </row>
    <row r="1682" spans="2:9" x14ac:dyDescent="0.25">
      <c r="B1682" s="6"/>
      <c r="C1682" s="7"/>
      <c r="D1682" s="7"/>
      <c r="E1682" s="7"/>
      <c r="F1682" s="7"/>
      <c r="G1682" s="7"/>
      <c r="I1682" s="3"/>
    </row>
    <row r="1683" spans="2:9" x14ac:dyDescent="0.25">
      <c r="B1683" s="6"/>
      <c r="C1683" s="7"/>
      <c r="D1683" s="7"/>
      <c r="E1683" s="7"/>
      <c r="F1683" s="7"/>
      <c r="G1683" s="7"/>
      <c r="I1683" s="3"/>
    </row>
    <row r="1684" spans="2:9" x14ac:dyDescent="0.25">
      <c r="B1684" s="6"/>
      <c r="C1684" s="7"/>
      <c r="D1684" s="7"/>
      <c r="E1684" s="7"/>
      <c r="F1684" s="7"/>
      <c r="G1684" s="7"/>
      <c r="I1684" s="3"/>
    </row>
    <row r="1685" spans="2:9" x14ac:dyDescent="0.25">
      <c r="B1685" s="6"/>
      <c r="C1685" s="7"/>
      <c r="D1685" s="7"/>
      <c r="E1685" s="7"/>
      <c r="F1685" s="7"/>
      <c r="G1685" s="7"/>
      <c r="I1685" s="3"/>
    </row>
    <row r="1686" spans="2:9" x14ac:dyDescent="0.25">
      <c r="B1686" s="6"/>
      <c r="C1686" s="7"/>
      <c r="D1686" s="7"/>
      <c r="E1686" s="7"/>
      <c r="F1686" s="7"/>
      <c r="G1686" s="7"/>
      <c r="I1686" s="3"/>
    </row>
    <row r="1687" spans="2:9" x14ac:dyDescent="0.25">
      <c r="B1687" s="6"/>
      <c r="C1687" s="7"/>
      <c r="D1687" s="7"/>
      <c r="E1687" s="7"/>
      <c r="F1687" s="7"/>
      <c r="G1687" s="7"/>
      <c r="I1687" s="3"/>
    </row>
    <row r="1688" spans="2:9" x14ac:dyDescent="0.25">
      <c r="B1688" s="6"/>
      <c r="C1688" s="7"/>
      <c r="D1688" s="7"/>
      <c r="E1688" s="7"/>
      <c r="F1688" s="7"/>
      <c r="G1688" s="7"/>
      <c r="I1688" s="3"/>
    </row>
    <row r="1689" spans="2:9" x14ac:dyDescent="0.25">
      <c r="B1689" s="6"/>
      <c r="C1689" s="7"/>
      <c r="D1689" s="7"/>
      <c r="E1689" s="7"/>
      <c r="F1689" s="7"/>
      <c r="G1689" s="7"/>
      <c r="I1689" s="3"/>
    </row>
    <row r="1690" spans="2:9" x14ac:dyDescent="0.25">
      <c r="B1690" s="6"/>
      <c r="C1690" s="7"/>
      <c r="D1690" s="7"/>
      <c r="E1690" s="7"/>
      <c r="F1690" s="7"/>
      <c r="G1690" s="7"/>
      <c r="I1690" s="3"/>
    </row>
    <row r="1691" spans="2:9" x14ac:dyDescent="0.25">
      <c r="B1691" s="6"/>
      <c r="C1691" s="7"/>
      <c r="D1691" s="7"/>
      <c r="E1691" s="7"/>
      <c r="F1691" s="7"/>
      <c r="G1691" s="7"/>
      <c r="I1691" s="3"/>
    </row>
    <row r="1692" spans="2:9" x14ac:dyDescent="0.25">
      <c r="B1692" s="6"/>
      <c r="C1692" s="7"/>
      <c r="D1692" s="7"/>
      <c r="E1692" s="7"/>
      <c r="F1692" s="7"/>
      <c r="G1692" s="7"/>
      <c r="I1692" s="3"/>
    </row>
    <row r="1693" spans="2:9" x14ac:dyDescent="0.25">
      <c r="B1693" s="6"/>
      <c r="C1693" s="7"/>
      <c r="D1693" s="7"/>
      <c r="E1693" s="7"/>
      <c r="F1693" s="7"/>
      <c r="G1693" s="7"/>
      <c r="I1693" s="3"/>
    </row>
    <row r="1694" spans="2:9" x14ac:dyDescent="0.25">
      <c r="B1694" s="6"/>
      <c r="C1694" s="7"/>
      <c r="D1694" s="7"/>
      <c r="E1694" s="7"/>
      <c r="F1694" s="7"/>
      <c r="G1694" s="7"/>
      <c r="I1694" s="3"/>
    </row>
    <row r="1695" spans="2:9" x14ac:dyDescent="0.25">
      <c r="B1695" s="6"/>
      <c r="C1695" s="7"/>
      <c r="D1695" s="7"/>
      <c r="E1695" s="7"/>
      <c r="F1695" s="7"/>
      <c r="G1695" s="7"/>
      <c r="I1695" s="3"/>
    </row>
    <row r="1696" spans="2:9" x14ac:dyDescent="0.25">
      <c r="B1696" s="6"/>
      <c r="C1696" s="7"/>
      <c r="D1696" s="7"/>
      <c r="E1696" s="7"/>
      <c r="F1696" s="7"/>
      <c r="G1696" s="7"/>
      <c r="I1696" s="3"/>
    </row>
    <row r="1697" spans="2:9" x14ac:dyDescent="0.25">
      <c r="B1697" s="6"/>
      <c r="C1697" s="7"/>
      <c r="D1697" s="7"/>
      <c r="E1697" s="7"/>
      <c r="F1697" s="7"/>
      <c r="G1697" s="7"/>
      <c r="I1697" s="3"/>
    </row>
    <row r="1698" spans="2:9" x14ac:dyDescent="0.25">
      <c r="B1698" s="6"/>
      <c r="C1698" s="7"/>
      <c r="D1698" s="7"/>
      <c r="E1698" s="7"/>
      <c r="F1698" s="7"/>
      <c r="G1698" s="7"/>
      <c r="I1698" s="3"/>
    </row>
    <row r="1699" spans="2:9" x14ac:dyDescent="0.25">
      <c r="B1699" s="6"/>
      <c r="C1699" s="7"/>
      <c r="D1699" s="7"/>
      <c r="E1699" s="7"/>
      <c r="F1699" s="7"/>
      <c r="G1699" s="7"/>
      <c r="I1699" s="3"/>
    </row>
    <row r="1700" spans="2:9" x14ac:dyDescent="0.25">
      <c r="B1700" s="6"/>
      <c r="C1700" s="7"/>
      <c r="D1700" s="7"/>
      <c r="E1700" s="7"/>
      <c r="F1700" s="7"/>
      <c r="G1700" s="7"/>
      <c r="I1700" s="3"/>
    </row>
    <row r="1701" spans="2:9" x14ac:dyDescent="0.25">
      <c r="B1701" s="6"/>
      <c r="C1701" s="7"/>
      <c r="D1701" s="7"/>
      <c r="E1701" s="7"/>
      <c r="F1701" s="7"/>
      <c r="G1701" s="7"/>
      <c r="I1701" s="3"/>
    </row>
    <row r="1702" spans="2:9" x14ac:dyDescent="0.25">
      <c r="B1702" s="6"/>
      <c r="C1702" s="7"/>
      <c r="D1702" s="7"/>
      <c r="E1702" s="7"/>
      <c r="F1702" s="7"/>
      <c r="G1702" s="7"/>
      <c r="I1702" s="3"/>
    </row>
    <row r="1703" spans="2:9" x14ac:dyDescent="0.25">
      <c r="B1703" s="6"/>
      <c r="C1703" s="7"/>
      <c r="D1703" s="7"/>
      <c r="E1703" s="7"/>
      <c r="F1703" s="7"/>
      <c r="G1703" s="7"/>
      <c r="I1703" s="3"/>
    </row>
    <row r="1704" spans="2:9" x14ac:dyDescent="0.25">
      <c r="B1704" s="6"/>
      <c r="C1704" s="7"/>
      <c r="D1704" s="7"/>
      <c r="E1704" s="7"/>
      <c r="F1704" s="7"/>
      <c r="G1704" s="7"/>
      <c r="I1704" s="3"/>
    </row>
    <row r="1705" spans="2:9" x14ac:dyDescent="0.25">
      <c r="B1705" s="6"/>
      <c r="C1705" s="7"/>
      <c r="D1705" s="7"/>
      <c r="E1705" s="7"/>
      <c r="F1705" s="7"/>
      <c r="G1705" s="7"/>
      <c r="I1705" s="3"/>
    </row>
    <row r="1706" spans="2:9" x14ac:dyDescent="0.25">
      <c r="B1706" s="6"/>
      <c r="C1706" s="7"/>
      <c r="D1706" s="7"/>
      <c r="E1706" s="7"/>
      <c r="F1706" s="7"/>
      <c r="G1706" s="7"/>
      <c r="I1706" s="3"/>
    </row>
    <row r="1707" spans="2:9" x14ac:dyDescent="0.25">
      <c r="B1707" s="6"/>
      <c r="C1707" s="7"/>
      <c r="D1707" s="7"/>
      <c r="E1707" s="7"/>
      <c r="F1707" s="7"/>
      <c r="G1707" s="7"/>
      <c r="I1707" s="3"/>
    </row>
    <row r="1708" spans="2:9" x14ac:dyDescent="0.25">
      <c r="B1708" s="6"/>
      <c r="C1708" s="7"/>
      <c r="D1708" s="7"/>
      <c r="E1708" s="7"/>
      <c r="F1708" s="7"/>
      <c r="G1708" s="7"/>
      <c r="I1708" s="3"/>
    </row>
    <row r="1709" spans="2:9" x14ac:dyDescent="0.25">
      <c r="B1709" s="6"/>
      <c r="C1709" s="7"/>
      <c r="D1709" s="7"/>
      <c r="E1709" s="7"/>
      <c r="F1709" s="7"/>
      <c r="G1709" s="7"/>
      <c r="I1709" s="3"/>
    </row>
    <row r="1710" spans="2:9" x14ac:dyDescent="0.25">
      <c r="B1710" s="6"/>
      <c r="C1710" s="7"/>
      <c r="D1710" s="7"/>
      <c r="E1710" s="7"/>
      <c r="F1710" s="7"/>
      <c r="G1710" s="7"/>
      <c r="I1710" s="3"/>
    </row>
    <row r="1711" spans="2:9" x14ac:dyDescent="0.25">
      <c r="B1711" s="6"/>
      <c r="C1711" s="7"/>
      <c r="D1711" s="7"/>
      <c r="E1711" s="7"/>
      <c r="F1711" s="7"/>
      <c r="G1711" s="7"/>
      <c r="I1711" s="3"/>
    </row>
    <row r="1712" spans="2:9" x14ac:dyDescent="0.25">
      <c r="B1712" s="6"/>
      <c r="C1712" s="7"/>
      <c r="D1712" s="7"/>
      <c r="E1712" s="7"/>
      <c r="F1712" s="7"/>
      <c r="G1712" s="7"/>
      <c r="I1712" s="3"/>
    </row>
    <row r="1713" spans="2:9" x14ac:dyDescent="0.25">
      <c r="B1713" s="6"/>
      <c r="C1713" s="7"/>
      <c r="D1713" s="7"/>
      <c r="E1713" s="7"/>
      <c r="F1713" s="7"/>
      <c r="G1713" s="7"/>
      <c r="I1713" s="3"/>
    </row>
    <row r="1714" spans="2:9" x14ac:dyDescent="0.25">
      <c r="B1714" s="6"/>
      <c r="C1714" s="7"/>
      <c r="D1714" s="7"/>
      <c r="E1714" s="7"/>
      <c r="F1714" s="7"/>
      <c r="G1714" s="7"/>
      <c r="I1714" s="3"/>
    </row>
    <row r="1715" spans="2:9" x14ac:dyDescent="0.25">
      <c r="B1715" s="6"/>
      <c r="C1715" s="7"/>
      <c r="D1715" s="7"/>
      <c r="E1715" s="7"/>
      <c r="F1715" s="7"/>
      <c r="G1715" s="7"/>
      <c r="I1715" s="3"/>
    </row>
    <row r="1716" spans="2:9" x14ac:dyDescent="0.25">
      <c r="B1716" s="6"/>
      <c r="C1716" s="7"/>
      <c r="D1716" s="7"/>
      <c r="E1716" s="7"/>
      <c r="F1716" s="7"/>
      <c r="G1716" s="7"/>
      <c r="I1716" s="3"/>
    </row>
    <row r="1717" spans="2:9" x14ac:dyDescent="0.25">
      <c r="B1717" s="6"/>
      <c r="C1717" s="7"/>
      <c r="D1717" s="7"/>
      <c r="E1717" s="7"/>
      <c r="F1717" s="7"/>
      <c r="G1717" s="7"/>
      <c r="I1717" s="3"/>
    </row>
    <row r="1718" spans="2:9" x14ac:dyDescent="0.25">
      <c r="B1718" s="6"/>
      <c r="C1718" s="7"/>
      <c r="D1718" s="7"/>
      <c r="E1718" s="7"/>
      <c r="F1718" s="7"/>
      <c r="G1718" s="7"/>
      <c r="I1718" s="3"/>
    </row>
    <row r="1719" spans="2:9" x14ac:dyDescent="0.25">
      <c r="B1719" s="6"/>
      <c r="C1719" s="7"/>
      <c r="D1719" s="7"/>
      <c r="E1719" s="7"/>
      <c r="F1719" s="7"/>
      <c r="G1719" s="7"/>
      <c r="I1719" s="3"/>
    </row>
    <row r="1720" spans="2:9" x14ac:dyDescent="0.25">
      <c r="B1720" s="6"/>
      <c r="C1720" s="7"/>
      <c r="D1720" s="7"/>
      <c r="E1720" s="7"/>
      <c r="F1720" s="7"/>
      <c r="G1720" s="7"/>
      <c r="I1720" s="3"/>
    </row>
    <row r="1721" spans="2:9" x14ac:dyDescent="0.25">
      <c r="B1721" s="6"/>
      <c r="C1721" s="7"/>
      <c r="D1721" s="7"/>
      <c r="E1721" s="7"/>
      <c r="F1721" s="7"/>
      <c r="G1721" s="7"/>
      <c r="I1721" s="3"/>
    </row>
    <row r="1722" spans="2:9" x14ac:dyDescent="0.25">
      <c r="B1722" s="6"/>
      <c r="C1722" s="7"/>
      <c r="D1722" s="7"/>
      <c r="E1722" s="7"/>
      <c r="F1722" s="7"/>
      <c r="G1722" s="7"/>
      <c r="I1722" s="3"/>
    </row>
    <row r="1723" spans="2:9" x14ac:dyDescent="0.25">
      <c r="B1723" s="6"/>
      <c r="C1723" s="7"/>
      <c r="D1723" s="7"/>
      <c r="E1723" s="7"/>
      <c r="F1723" s="7"/>
      <c r="G1723" s="7"/>
      <c r="I1723" s="3"/>
    </row>
    <row r="1724" spans="2:9" x14ac:dyDescent="0.25">
      <c r="B1724" s="6"/>
      <c r="C1724" s="7"/>
      <c r="D1724" s="7"/>
      <c r="E1724" s="7"/>
      <c r="F1724" s="7"/>
      <c r="G1724" s="7"/>
      <c r="I1724" s="3"/>
    </row>
    <row r="1725" spans="2:9" x14ac:dyDescent="0.25">
      <c r="B1725" s="6"/>
      <c r="C1725" s="7"/>
      <c r="D1725" s="7"/>
      <c r="E1725" s="7"/>
      <c r="F1725" s="7"/>
      <c r="G1725" s="7"/>
      <c r="I1725" s="3"/>
    </row>
    <row r="1726" spans="2:9" x14ac:dyDescent="0.25">
      <c r="B1726" s="6"/>
      <c r="C1726" s="7"/>
      <c r="D1726" s="7"/>
      <c r="E1726" s="7"/>
      <c r="F1726" s="7"/>
      <c r="G1726" s="7"/>
      <c r="I1726" s="3"/>
    </row>
    <row r="1727" spans="2:9" x14ac:dyDescent="0.25">
      <c r="B1727" s="6"/>
      <c r="C1727" s="7"/>
      <c r="D1727" s="7"/>
      <c r="E1727" s="7"/>
      <c r="F1727" s="7"/>
      <c r="G1727" s="7"/>
      <c r="I1727" s="3"/>
    </row>
    <row r="1728" spans="2:9" x14ac:dyDescent="0.25">
      <c r="B1728" s="6"/>
      <c r="C1728" s="7"/>
      <c r="D1728" s="7"/>
      <c r="E1728" s="7"/>
      <c r="F1728" s="7"/>
      <c r="G1728" s="7"/>
      <c r="I1728" s="3"/>
    </row>
    <row r="1729" spans="2:9" x14ac:dyDescent="0.25">
      <c r="B1729" s="6"/>
      <c r="C1729" s="7"/>
      <c r="D1729" s="7"/>
      <c r="E1729" s="7"/>
      <c r="F1729" s="7"/>
      <c r="G1729" s="7"/>
      <c r="I1729" s="3"/>
    </row>
    <row r="1730" spans="2:9" x14ac:dyDescent="0.25">
      <c r="B1730" s="6"/>
      <c r="C1730" s="7"/>
      <c r="D1730" s="7"/>
      <c r="E1730" s="7"/>
      <c r="F1730" s="7"/>
      <c r="G1730" s="7"/>
      <c r="I1730" s="3"/>
    </row>
    <row r="1731" spans="2:9" x14ac:dyDescent="0.25">
      <c r="B1731" s="6"/>
      <c r="C1731" s="7"/>
      <c r="D1731" s="7"/>
      <c r="E1731" s="7"/>
      <c r="F1731" s="7"/>
      <c r="G1731" s="7"/>
      <c r="I1731" s="3"/>
    </row>
    <row r="1732" spans="2:9" x14ac:dyDescent="0.25">
      <c r="B1732" s="6"/>
      <c r="C1732" s="7"/>
      <c r="D1732" s="7"/>
      <c r="E1732" s="7"/>
      <c r="F1732" s="7"/>
      <c r="G1732" s="7"/>
      <c r="I1732" s="3"/>
    </row>
    <row r="1733" spans="2:9" x14ac:dyDescent="0.25">
      <c r="B1733" s="6"/>
      <c r="C1733" s="7"/>
      <c r="D1733" s="7"/>
      <c r="E1733" s="7"/>
      <c r="F1733" s="7"/>
      <c r="G1733" s="7"/>
      <c r="I1733" s="3"/>
    </row>
    <row r="1734" spans="2:9" x14ac:dyDescent="0.25">
      <c r="B1734" s="6"/>
      <c r="C1734" s="7"/>
      <c r="D1734" s="7"/>
      <c r="E1734" s="7"/>
      <c r="F1734" s="7"/>
      <c r="G1734" s="7"/>
      <c r="I1734" s="3"/>
    </row>
    <row r="1735" spans="2:9" x14ac:dyDescent="0.25">
      <c r="B1735" s="6"/>
      <c r="C1735" s="7"/>
      <c r="D1735" s="7"/>
      <c r="E1735" s="7"/>
      <c r="F1735" s="7"/>
      <c r="G1735" s="7"/>
      <c r="I1735" s="3"/>
    </row>
    <row r="1736" spans="2:9" x14ac:dyDescent="0.25">
      <c r="B1736" s="6"/>
      <c r="C1736" s="7"/>
      <c r="D1736" s="7"/>
      <c r="E1736" s="7"/>
      <c r="F1736" s="7"/>
      <c r="G1736" s="7"/>
      <c r="I1736" s="3"/>
    </row>
    <row r="1737" spans="2:9" x14ac:dyDescent="0.25">
      <c r="B1737" s="6"/>
      <c r="C1737" s="7"/>
      <c r="D1737" s="7"/>
      <c r="E1737" s="7"/>
      <c r="F1737" s="7"/>
      <c r="G1737" s="7"/>
      <c r="I1737" s="3"/>
    </row>
    <row r="1738" spans="2:9" x14ac:dyDescent="0.25">
      <c r="B1738" s="6"/>
      <c r="C1738" s="7"/>
      <c r="D1738" s="7"/>
      <c r="E1738" s="7"/>
      <c r="F1738" s="7"/>
      <c r="G1738" s="7"/>
      <c r="I1738" s="3"/>
    </row>
    <row r="1739" spans="2:9" x14ac:dyDescent="0.25">
      <c r="B1739" s="6"/>
      <c r="C1739" s="7"/>
      <c r="D1739" s="7"/>
      <c r="E1739" s="7"/>
      <c r="F1739" s="7"/>
      <c r="G1739" s="7"/>
      <c r="I1739" s="3"/>
    </row>
    <row r="1740" spans="2:9" x14ac:dyDescent="0.25">
      <c r="B1740" s="6"/>
      <c r="C1740" s="7"/>
      <c r="D1740" s="7"/>
      <c r="E1740" s="7"/>
      <c r="F1740" s="7"/>
      <c r="G1740" s="7"/>
      <c r="I1740" s="3"/>
    </row>
    <row r="1741" spans="2:9" x14ac:dyDescent="0.25">
      <c r="B1741" s="6"/>
      <c r="C1741" s="7"/>
      <c r="D1741" s="7"/>
      <c r="E1741" s="7"/>
      <c r="F1741" s="7"/>
      <c r="G1741" s="7"/>
      <c r="I1741" s="3"/>
    </row>
    <row r="1742" spans="2:9" x14ac:dyDescent="0.25">
      <c r="B1742" s="6"/>
      <c r="C1742" s="7"/>
      <c r="D1742" s="7"/>
      <c r="E1742" s="7"/>
      <c r="F1742" s="7"/>
      <c r="G1742" s="7"/>
      <c r="I1742" s="3"/>
    </row>
    <row r="1743" spans="2:9" x14ac:dyDescent="0.25">
      <c r="B1743" s="6"/>
      <c r="C1743" s="7"/>
      <c r="D1743" s="7"/>
      <c r="E1743" s="7"/>
      <c r="F1743" s="7"/>
      <c r="G1743" s="7"/>
      <c r="I1743" s="3"/>
    </row>
    <row r="1744" spans="2:9" x14ac:dyDescent="0.25">
      <c r="B1744" s="6"/>
      <c r="C1744" s="7"/>
      <c r="D1744" s="7"/>
      <c r="E1744" s="7"/>
      <c r="F1744" s="7"/>
      <c r="G1744" s="7"/>
      <c r="I1744" s="3"/>
    </row>
    <row r="1745" spans="2:9" x14ac:dyDescent="0.25">
      <c r="B1745" s="6"/>
      <c r="C1745" s="7"/>
      <c r="D1745" s="7"/>
      <c r="E1745" s="7"/>
      <c r="F1745" s="7"/>
      <c r="G1745" s="7"/>
      <c r="I1745" s="3"/>
    </row>
    <row r="1746" spans="2:9" x14ac:dyDescent="0.25">
      <c r="B1746" s="6"/>
      <c r="C1746" s="7"/>
      <c r="D1746" s="7"/>
      <c r="E1746" s="7"/>
      <c r="F1746" s="7"/>
      <c r="G1746" s="7"/>
      <c r="I1746" s="3"/>
    </row>
    <row r="1747" spans="2:9" x14ac:dyDescent="0.25">
      <c r="B1747" s="6"/>
      <c r="C1747" s="7"/>
      <c r="D1747" s="7"/>
      <c r="E1747" s="7"/>
      <c r="F1747" s="7"/>
      <c r="G1747" s="7"/>
      <c r="I1747" s="3"/>
    </row>
    <row r="1748" spans="2:9" x14ac:dyDescent="0.25">
      <c r="B1748" s="6"/>
      <c r="C1748" s="7"/>
      <c r="D1748" s="7"/>
      <c r="E1748" s="7"/>
      <c r="F1748" s="7"/>
      <c r="G1748" s="7"/>
      <c r="I1748" s="3"/>
    </row>
    <row r="1749" spans="2:9" x14ac:dyDescent="0.25">
      <c r="B1749" s="6"/>
      <c r="C1749" s="7"/>
      <c r="D1749" s="7"/>
      <c r="E1749" s="7"/>
      <c r="F1749" s="7"/>
      <c r="G1749" s="7"/>
      <c r="I1749" s="3"/>
    </row>
    <row r="1750" spans="2:9" x14ac:dyDescent="0.25">
      <c r="B1750" s="6"/>
      <c r="C1750" s="7"/>
      <c r="D1750" s="7"/>
      <c r="E1750" s="7"/>
      <c r="F1750" s="7"/>
      <c r="G1750" s="7"/>
      <c r="I1750" s="3"/>
    </row>
    <row r="1751" spans="2:9" x14ac:dyDescent="0.25">
      <c r="B1751" s="6"/>
      <c r="C1751" s="7"/>
      <c r="D1751" s="7"/>
      <c r="E1751" s="7"/>
      <c r="F1751" s="7"/>
      <c r="G1751" s="7"/>
      <c r="I1751" s="3"/>
    </row>
    <row r="1752" spans="2:9" x14ac:dyDescent="0.25">
      <c r="B1752" s="6"/>
      <c r="C1752" s="7"/>
      <c r="D1752" s="7"/>
      <c r="E1752" s="7"/>
      <c r="F1752" s="7"/>
      <c r="G1752" s="7"/>
      <c r="I1752" s="3"/>
    </row>
    <row r="1753" spans="2:9" x14ac:dyDescent="0.25">
      <c r="B1753" s="6"/>
      <c r="C1753" s="7"/>
      <c r="D1753" s="7"/>
      <c r="E1753" s="7"/>
      <c r="F1753" s="7"/>
      <c r="G1753" s="7"/>
      <c r="I1753" s="3"/>
    </row>
    <row r="1754" spans="2:9" x14ac:dyDescent="0.25">
      <c r="B1754" s="6"/>
      <c r="C1754" s="7"/>
      <c r="D1754" s="7"/>
      <c r="E1754" s="7"/>
      <c r="F1754" s="7"/>
      <c r="G1754" s="7"/>
      <c r="I1754" s="3"/>
    </row>
    <row r="1755" spans="2:9" x14ac:dyDescent="0.25">
      <c r="B1755" s="6"/>
      <c r="C1755" s="7"/>
      <c r="D1755" s="7"/>
      <c r="E1755" s="7"/>
      <c r="F1755" s="7"/>
      <c r="G1755" s="7"/>
      <c r="I1755" s="3"/>
    </row>
    <row r="1756" spans="2:9" x14ac:dyDescent="0.25">
      <c r="B1756" s="6"/>
      <c r="C1756" s="7"/>
      <c r="D1756" s="7"/>
      <c r="E1756" s="7"/>
      <c r="F1756" s="7"/>
      <c r="G1756" s="7"/>
      <c r="I1756" s="3"/>
    </row>
    <row r="1757" spans="2:9" x14ac:dyDescent="0.25">
      <c r="B1757" s="6"/>
      <c r="C1757" s="7"/>
      <c r="D1757" s="7"/>
      <c r="E1757" s="7"/>
      <c r="F1757" s="7"/>
      <c r="G1757" s="7"/>
      <c r="I1757" s="3"/>
    </row>
    <row r="1758" spans="2:9" x14ac:dyDescent="0.25">
      <c r="B1758" s="6"/>
      <c r="C1758" s="7"/>
      <c r="D1758" s="7"/>
      <c r="E1758" s="7"/>
      <c r="F1758" s="7"/>
      <c r="G1758" s="7"/>
      <c r="I1758" s="3"/>
    </row>
    <row r="1759" spans="2:9" x14ac:dyDescent="0.25">
      <c r="B1759" s="6"/>
      <c r="C1759" s="7"/>
      <c r="D1759" s="7"/>
      <c r="E1759" s="7"/>
      <c r="F1759" s="7"/>
      <c r="G1759" s="7"/>
      <c r="I1759" s="3"/>
    </row>
    <row r="1760" spans="2:9" x14ac:dyDescent="0.25">
      <c r="B1760" s="6"/>
      <c r="C1760" s="7"/>
      <c r="D1760" s="7"/>
      <c r="E1760" s="7"/>
      <c r="F1760" s="7"/>
      <c r="G1760" s="7"/>
      <c r="I1760" s="3"/>
    </row>
    <row r="1761" spans="2:9" x14ac:dyDescent="0.25">
      <c r="B1761" s="6"/>
      <c r="C1761" s="7"/>
      <c r="D1761" s="7"/>
      <c r="E1761" s="7"/>
      <c r="F1761" s="7"/>
      <c r="G1761" s="7"/>
      <c r="I1761" s="3"/>
    </row>
    <row r="1762" spans="2:9" x14ac:dyDescent="0.25">
      <c r="B1762" s="6"/>
      <c r="C1762" s="7"/>
      <c r="D1762" s="7"/>
      <c r="E1762" s="7"/>
      <c r="F1762" s="7"/>
      <c r="G1762" s="7"/>
      <c r="I1762" s="3"/>
    </row>
    <row r="1763" spans="2:9" x14ac:dyDescent="0.25">
      <c r="B1763" s="6"/>
      <c r="C1763" s="7"/>
      <c r="D1763" s="7"/>
      <c r="E1763" s="7"/>
      <c r="F1763" s="7"/>
      <c r="G1763" s="7"/>
      <c r="I1763" s="3"/>
    </row>
    <row r="1764" spans="2:9" x14ac:dyDescent="0.25">
      <c r="B1764" s="6"/>
      <c r="C1764" s="7"/>
      <c r="D1764" s="7"/>
      <c r="E1764" s="7"/>
      <c r="F1764" s="7"/>
      <c r="G1764" s="7"/>
      <c r="I1764" s="3"/>
    </row>
    <row r="1765" spans="2:9" x14ac:dyDescent="0.25">
      <c r="B1765" s="6"/>
      <c r="C1765" s="7"/>
      <c r="D1765" s="7"/>
      <c r="E1765" s="7"/>
      <c r="F1765" s="7"/>
      <c r="G1765" s="7"/>
      <c r="I1765" s="3"/>
    </row>
    <row r="1766" spans="2:9" x14ac:dyDescent="0.25">
      <c r="B1766" s="6"/>
      <c r="C1766" s="7"/>
      <c r="D1766" s="7"/>
      <c r="E1766" s="7"/>
      <c r="F1766" s="7"/>
      <c r="G1766" s="7"/>
      <c r="I1766" s="3"/>
    </row>
    <row r="1767" spans="2:9" x14ac:dyDescent="0.25">
      <c r="B1767" s="6"/>
      <c r="C1767" s="7"/>
      <c r="D1767" s="7"/>
      <c r="E1767" s="7"/>
      <c r="F1767" s="7"/>
      <c r="G1767" s="7"/>
      <c r="I1767" s="3"/>
    </row>
    <row r="1768" spans="2:9" x14ac:dyDescent="0.25">
      <c r="B1768" s="6"/>
      <c r="C1768" s="7"/>
      <c r="D1768" s="7"/>
      <c r="E1768" s="7"/>
      <c r="F1768" s="7"/>
      <c r="G1768" s="7"/>
      <c r="I1768" s="3"/>
    </row>
    <row r="1769" spans="2:9" x14ac:dyDescent="0.25">
      <c r="B1769" s="6"/>
      <c r="C1769" s="7"/>
      <c r="D1769" s="7"/>
      <c r="E1769" s="7"/>
      <c r="F1769" s="7"/>
      <c r="G1769" s="7"/>
      <c r="I1769" s="3"/>
    </row>
    <row r="1770" spans="2:9" x14ac:dyDescent="0.25">
      <c r="B1770" s="6"/>
      <c r="C1770" s="7"/>
      <c r="D1770" s="7"/>
      <c r="E1770" s="7"/>
      <c r="F1770" s="7"/>
      <c r="G1770" s="7"/>
      <c r="I1770" s="3"/>
    </row>
    <row r="1771" spans="2:9" x14ac:dyDescent="0.25">
      <c r="B1771" s="6"/>
      <c r="C1771" s="7"/>
      <c r="D1771" s="7"/>
      <c r="E1771" s="7"/>
      <c r="F1771" s="7"/>
      <c r="G1771" s="7"/>
      <c r="I1771" s="3"/>
    </row>
    <row r="1772" spans="2:9" x14ac:dyDescent="0.25">
      <c r="B1772" s="6"/>
      <c r="C1772" s="7"/>
      <c r="D1772" s="7"/>
      <c r="E1772" s="7"/>
      <c r="F1772" s="7"/>
      <c r="G1772" s="7"/>
      <c r="I1772" s="3"/>
    </row>
    <row r="1773" spans="2:9" x14ac:dyDescent="0.25">
      <c r="B1773" s="6"/>
      <c r="C1773" s="7"/>
      <c r="D1773" s="7"/>
      <c r="E1773" s="7"/>
      <c r="F1773" s="7"/>
      <c r="G1773" s="7"/>
      <c r="I1773" s="3"/>
    </row>
    <row r="1774" spans="2:9" x14ac:dyDescent="0.25">
      <c r="B1774" s="6"/>
      <c r="C1774" s="7"/>
      <c r="D1774" s="7"/>
      <c r="E1774" s="7"/>
      <c r="F1774" s="7"/>
      <c r="G1774" s="7"/>
      <c r="I1774" s="3"/>
    </row>
    <row r="1775" spans="2:9" x14ac:dyDescent="0.25">
      <c r="B1775" s="6"/>
      <c r="C1775" s="7"/>
      <c r="D1775" s="7"/>
      <c r="E1775" s="7"/>
      <c r="F1775" s="7"/>
      <c r="G1775" s="7"/>
      <c r="I1775" s="3"/>
    </row>
    <row r="1776" spans="2:9" x14ac:dyDescent="0.25">
      <c r="B1776" s="6"/>
      <c r="C1776" s="7"/>
      <c r="D1776" s="7"/>
      <c r="E1776" s="7"/>
      <c r="F1776" s="7"/>
      <c r="G1776" s="7"/>
      <c r="I1776" s="3"/>
    </row>
    <row r="1777" spans="2:9" x14ac:dyDescent="0.25">
      <c r="B1777" s="6"/>
      <c r="C1777" s="7"/>
      <c r="D1777" s="7"/>
      <c r="E1777" s="7"/>
      <c r="F1777" s="7"/>
      <c r="G1777" s="7"/>
      <c r="I1777" s="3"/>
    </row>
    <row r="1778" spans="2:9" x14ac:dyDescent="0.25">
      <c r="B1778" s="6"/>
      <c r="C1778" s="7"/>
      <c r="D1778" s="7"/>
      <c r="E1778" s="7"/>
      <c r="F1778" s="7"/>
      <c r="G1778" s="7"/>
      <c r="I1778" s="3"/>
    </row>
    <row r="1779" spans="2:9" x14ac:dyDescent="0.25">
      <c r="B1779" s="6"/>
      <c r="C1779" s="7"/>
      <c r="D1779" s="7"/>
      <c r="E1779" s="7"/>
      <c r="F1779" s="7"/>
      <c r="G1779" s="7"/>
      <c r="I1779" s="3"/>
    </row>
    <row r="1780" spans="2:9" x14ac:dyDescent="0.25">
      <c r="B1780" s="6"/>
      <c r="C1780" s="7"/>
      <c r="D1780" s="7"/>
      <c r="E1780" s="7"/>
      <c r="F1780" s="7"/>
      <c r="G1780" s="7"/>
      <c r="I1780" s="3"/>
    </row>
    <row r="1781" spans="2:9" x14ac:dyDescent="0.25">
      <c r="B1781" s="6"/>
      <c r="C1781" s="7"/>
      <c r="D1781" s="7"/>
      <c r="E1781" s="7"/>
      <c r="F1781" s="7"/>
      <c r="G1781" s="7"/>
      <c r="I1781" s="3"/>
    </row>
    <row r="1782" spans="2:9" x14ac:dyDescent="0.25">
      <c r="B1782" s="6"/>
      <c r="C1782" s="7"/>
      <c r="D1782" s="7"/>
      <c r="E1782" s="7"/>
      <c r="F1782" s="7"/>
      <c r="G1782" s="7"/>
      <c r="I1782" s="3"/>
    </row>
    <row r="1783" spans="2:9" x14ac:dyDescent="0.25">
      <c r="B1783" s="6"/>
      <c r="C1783" s="7"/>
      <c r="D1783" s="7"/>
      <c r="E1783" s="7"/>
      <c r="F1783" s="7"/>
      <c r="G1783" s="7"/>
      <c r="I1783" s="3"/>
    </row>
    <row r="1784" spans="2:9" x14ac:dyDescent="0.25">
      <c r="B1784" s="6"/>
      <c r="C1784" s="7"/>
      <c r="D1784" s="7"/>
      <c r="E1784" s="7"/>
      <c r="F1784" s="7"/>
      <c r="G1784" s="7"/>
      <c r="I1784" s="3"/>
    </row>
    <row r="1785" spans="2:9" x14ac:dyDescent="0.25">
      <c r="B1785" s="6"/>
      <c r="C1785" s="7"/>
      <c r="D1785" s="7"/>
      <c r="E1785" s="7"/>
      <c r="F1785" s="7"/>
      <c r="G1785" s="7"/>
      <c r="I1785" s="3"/>
    </row>
    <row r="1786" spans="2:9" x14ac:dyDescent="0.25">
      <c r="B1786" s="6"/>
      <c r="C1786" s="7"/>
      <c r="D1786" s="7"/>
      <c r="E1786" s="7"/>
      <c r="F1786" s="7"/>
      <c r="G1786" s="7"/>
      <c r="I1786" s="3"/>
    </row>
    <row r="1787" spans="2:9" x14ac:dyDescent="0.25">
      <c r="B1787" s="6"/>
      <c r="C1787" s="7"/>
      <c r="D1787" s="7"/>
      <c r="E1787" s="7"/>
      <c r="F1787" s="7"/>
      <c r="G1787" s="7"/>
      <c r="I1787" s="3"/>
    </row>
    <row r="1788" spans="2:9" x14ac:dyDescent="0.25">
      <c r="B1788" s="6"/>
      <c r="C1788" s="7"/>
      <c r="D1788" s="7"/>
      <c r="E1788" s="7"/>
      <c r="F1788" s="7"/>
      <c r="G1788" s="7"/>
      <c r="I1788" s="3"/>
    </row>
    <row r="1789" spans="2:9" x14ac:dyDescent="0.25">
      <c r="B1789" s="6"/>
      <c r="C1789" s="7"/>
      <c r="D1789" s="7"/>
      <c r="E1789" s="7"/>
      <c r="F1789" s="7"/>
      <c r="G1789" s="7"/>
      <c r="I1789" s="3"/>
    </row>
    <row r="1790" spans="2:9" x14ac:dyDescent="0.25">
      <c r="B1790" s="6"/>
      <c r="C1790" s="7"/>
      <c r="D1790" s="7"/>
      <c r="E1790" s="7"/>
      <c r="F1790" s="7"/>
      <c r="G1790" s="7"/>
      <c r="I1790" s="3"/>
    </row>
    <row r="1791" spans="2:9" x14ac:dyDescent="0.25">
      <c r="B1791" s="6"/>
      <c r="C1791" s="7"/>
      <c r="D1791" s="7"/>
      <c r="E1791" s="7"/>
      <c r="F1791" s="7"/>
      <c r="G1791" s="7"/>
      <c r="I1791" s="3"/>
    </row>
    <row r="1792" spans="2:9" x14ac:dyDescent="0.25">
      <c r="B1792" s="6"/>
      <c r="C1792" s="7"/>
      <c r="D1792" s="7"/>
      <c r="E1792" s="7"/>
      <c r="F1792" s="7"/>
      <c r="G1792" s="7"/>
      <c r="I1792" s="3"/>
    </row>
    <row r="1793" spans="2:9" x14ac:dyDescent="0.25">
      <c r="B1793" s="6"/>
      <c r="C1793" s="7"/>
      <c r="D1793" s="7"/>
      <c r="E1793" s="7"/>
      <c r="F1793" s="7"/>
      <c r="G1793" s="7"/>
      <c r="I1793" s="3"/>
    </row>
    <row r="1794" spans="2:9" x14ac:dyDescent="0.25">
      <c r="B1794" s="6"/>
      <c r="C1794" s="7"/>
      <c r="D1794" s="7"/>
      <c r="E1794" s="7"/>
      <c r="F1794" s="7"/>
      <c r="G1794" s="7"/>
      <c r="I1794" s="3"/>
    </row>
    <row r="1795" spans="2:9" x14ac:dyDescent="0.25">
      <c r="B1795" s="6"/>
      <c r="C1795" s="7"/>
      <c r="D1795" s="7"/>
      <c r="E1795" s="7"/>
      <c r="F1795" s="7"/>
      <c r="G1795" s="7"/>
      <c r="I1795" s="3"/>
    </row>
    <row r="1796" spans="2:9" x14ac:dyDescent="0.25">
      <c r="B1796" s="6"/>
      <c r="C1796" s="7"/>
      <c r="D1796" s="7"/>
      <c r="E1796" s="7"/>
      <c r="F1796" s="7"/>
      <c r="G1796" s="7"/>
      <c r="I1796" s="3"/>
    </row>
    <row r="1797" spans="2:9" x14ac:dyDescent="0.25">
      <c r="B1797" s="6"/>
      <c r="C1797" s="7"/>
      <c r="D1797" s="7"/>
      <c r="E1797" s="7"/>
      <c r="F1797" s="7"/>
      <c r="G1797" s="7"/>
      <c r="I1797" s="3"/>
    </row>
    <row r="1798" spans="2:9" x14ac:dyDescent="0.25">
      <c r="B1798" s="6"/>
      <c r="C1798" s="7"/>
      <c r="D1798" s="7"/>
      <c r="E1798" s="7"/>
      <c r="F1798" s="7"/>
      <c r="G1798" s="7"/>
      <c r="I1798" s="3"/>
    </row>
    <row r="1799" spans="2:9" x14ac:dyDescent="0.25">
      <c r="B1799" s="6"/>
      <c r="C1799" s="7"/>
      <c r="D1799" s="7"/>
      <c r="E1799" s="7"/>
      <c r="F1799" s="7"/>
      <c r="G1799" s="7"/>
      <c r="I1799" s="3"/>
    </row>
    <row r="1800" spans="2:9" x14ac:dyDescent="0.25">
      <c r="B1800" s="6"/>
      <c r="C1800" s="7"/>
      <c r="D1800" s="7"/>
      <c r="E1800" s="7"/>
      <c r="F1800" s="7"/>
      <c r="G1800" s="7"/>
      <c r="I1800" s="3"/>
    </row>
    <row r="1801" spans="2:9" x14ac:dyDescent="0.25">
      <c r="B1801" s="6"/>
      <c r="C1801" s="7"/>
      <c r="D1801" s="7"/>
      <c r="E1801" s="7"/>
      <c r="F1801" s="7"/>
      <c r="G1801" s="7"/>
      <c r="I1801" s="3"/>
    </row>
    <row r="1802" spans="2:9" x14ac:dyDescent="0.25">
      <c r="B1802" s="6"/>
      <c r="C1802" s="7"/>
      <c r="D1802" s="7"/>
      <c r="E1802" s="7"/>
      <c r="F1802" s="7"/>
      <c r="G1802" s="7"/>
      <c r="I1802" s="3"/>
    </row>
    <row r="1803" spans="2:9" x14ac:dyDescent="0.25">
      <c r="B1803" s="6"/>
      <c r="C1803" s="7"/>
      <c r="D1803" s="7"/>
      <c r="E1803" s="7"/>
      <c r="F1803" s="7"/>
      <c r="G1803" s="7"/>
      <c r="I1803" s="3"/>
    </row>
    <row r="1804" spans="2:9" x14ac:dyDescent="0.25">
      <c r="B1804" s="6"/>
      <c r="C1804" s="7"/>
      <c r="D1804" s="7"/>
      <c r="E1804" s="7"/>
      <c r="F1804" s="7"/>
      <c r="G1804" s="7"/>
      <c r="I1804" s="3"/>
    </row>
    <row r="1805" spans="2:9" x14ac:dyDescent="0.25">
      <c r="B1805" s="6"/>
      <c r="C1805" s="7"/>
      <c r="D1805" s="7"/>
      <c r="E1805" s="7"/>
      <c r="F1805" s="7"/>
      <c r="G1805" s="7"/>
      <c r="I1805" s="3"/>
    </row>
    <row r="1806" spans="2:9" x14ac:dyDescent="0.25">
      <c r="B1806" s="6"/>
      <c r="C1806" s="7"/>
      <c r="D1806" s="7"/>
      <c r="E1806" s="7"/>
      <c r="F1806" s="7"/>
      <c r="G1806" s="7"/>
      <c r="I1806" s="3"/>
    </row>
    <row r="1807" spans="2:9" x14ac:dyDescent="0.25">
      <c r="B1807" s="6"/>
      <c r="C1807" s="7"/>
      <c r="D1807" s="7"/>
      <c r="E1807" s="7"/>
      <c r="F1807" s="7"/>
      <c r="G1807" s="7"/>
      <c r="I1807" s="3"/>
    </row>
    <row r="1808" spans="2:9" x14ac:dyDescent="0.25">
      <c r="B1808" s="6"/>
      <c r="C1808" s="7"/>
      <c r="D1808" s="7"/>
      <c r="E1808" s="7"/>
      <c r="F1808" s="7"/>
      <c r="G1808" s="7"/>
      <c r="I1808" s="3"/>
    </row>
    <row r="1809" spans="2:9" x14ac:dyDescent="0.25">
      <c r="B1809" s="6"/>
      <c r="C1809" s="7"/>
      <c r="D1809" s="7"/>
      <c r="E1809" s="7"/>
      <c r="F1809" s="7"/>
      <c r="G1809" s="7"/>
      <c r="I1809" s="3"/>
    </row>
    <row r="1810" spans="2:9" x14ac:dyDescent="0.25">
      <c r="B1810" s="6"/>
      <c r="C1810" s="7"/>
      <c r="D1810" s="7"/>
      <c r="E1810" s="7"/>
      <c r="F1810" s="7"/>
      <c r="G1810" s="7"/>
      <c r="I1810" s="3"/>
    </row>
    <row r="1811" spans="2:9" x14ac:dyDescent="0.25">
      <c r="B1811" s="6"/>
      <c r="C1811" s="7"/>
      <c r="D1811" s="7"/>
      <c r="E1811" s="7"/>
      <c r="F1811" s="7"/>
      <c r="G1811" s="7"/>
      <c r="I1811" s="3"/>
    </row>
    <row r="1812" spans="2:9" x14ac:dyDescent="0.25">
      <c r="B1812" s="6"/>
      <c r="C1812" s="7"/>
      <c r="D1812" s="7"/>
      <c r="E1812" s="7"/>
      <c r="F1812" s="7"/>
      <c r="G1812" s="7"/>
      <c r="I1812" s="3"/>
    </row>
    <row r="1813" spans="2:9" x14ac:dyDescent="0.25">
      <c r="B1813" s="6"/>
      <c r="C1813" s="7"/>
      <c r="D1813" s="7"/>
      <c r="E1813" s="7"/>
      <c r="F1813" s="7"/>
      <c r="G1813" s="7"/>
      <c r="I1813" s="3"/>
    </row>
    <row r="1814" spans="2:9" x14ac:dyDescent="0.25">
      <c r="B1814" s="6"/>
      <c r="C1814" s="7"/>
      <c r="D1814" s="7"/>
      <c r="E1814" s="7"/>
      <c r="F1814" s="7"/>
      <c r="G1814" s="7"/>
      <c r="I1814" s="3"/>
    </row>
    <row r="1815" spans="2:9" x14ac:dyDescent="0.25">
      <c r="B1815" s="6"/>
      <c r="C1815" s="7"/>
      <c r="D1815" s="7"/>
      <c r="E1815" s="7"/>
      <c r="F1815" s="7"/>
      <c r="G1815" s="7"/>
      <c r="I1815" s="3"/>
    </row>
    <row r="1816" spans="2:9" x14ac:dyDescent="0.25">
      <c r="B1816" s="6"/>
      <c r="C1816" s="7"/>
      <c r="D1816" s="7"/>
      <c r="E1816" s="7"/>
      <c r="F1816" s="7"/>
      <c r="G1816" s="7"/>
      <c r="I1816" s="3"/>
    </row>
    <row r="1817" spans="2:9" x14ac:dyDescent="0.25">
      <c r="B1817" s="6"/>
      <c r="C1817" s="7"/>
      <c r="D1817" s="7"/>
      <c r="E1817" s="7"/>
      <c r="F1817" s="7"/>
      <c r="G1817" s="7"/>
      <c r="I1817" s="3"/>
    </row>
    <row r="1818" spans="2:9" x14ac:dyDescent="0.25">
      <c r="B1818" s="6"/>
      <c r="C1818" s="7"/>
      <c r="D1818" s="7"/>
      <c r="E1818" s="7"/>
      <c r="F1818" s="7"/>
      <c r="G1818" s="7"/>
      <c r="I1818" s="3"/>
    </row>
    <row r="1819" spans="2:9" x14ac:dyDescent="0.25">
      <c r="B1819" s="6"/>
      <c r="C1819" s="7"/>
      <c r="D1819" s="7"/>
      <c r="E1819" s="7"/>
      <c r="F1819" s="7"/>
      <c r="G1819" s="7"/>
      <c r="I1819" s="3"/>
    </row>
    <row r="1820" spans="2:9" x14ac:dyDescent="0.25">
      <c r="B1820" s="6"/>
      <c r="C1820" s="7"/>
      <c r="D1820" s="7"/>
      <c r="E1820" s="7"/>
      <c r="F1820" s="7"/>
      <c r="G1820" s="7"/>
      <c r="I1820" s="3"/>
    </row>
    <row r="1821" spans="2:9" x14ac:dyDescent="0.25">
      <c r="B1821" s="6"/>
      <c r="C1821" s="7"/>
      <c r="D1821" s="7"/>
      <c r="E1821" s="7"/>
      <c r="F1821" s="7"/>
      <c r="G1821" s="7"/>
      <c r="I1821" s="3"/>
    </row>
    <row r="1822" spans="2:9" x14ac:dyDescent="0.25">
      <c r="B1822" s="6"/>
      <c r="C1822" s="7"/>
      <c r="D1822" s="7"/>
      <c r="E1822" s="7"/>
      <c r="F1822" s="7"/>
      <c r="G1822" s="7"/>
      <c r="I1822" s="3"/>
    </row>
    <row r="1823" spans="2:9" x14ac:dyDescent="0.25">
      <c r="B1823" s="6"/>
      <c r="C1823" s="7"/>
      <c r="D1823" s="7"/>
      <c r="E1823" s="7"/>
      <c r="F1823" s="7"/>
      <c r="G1823" s="7"/>
      <c r="I1823" s="3"/>
    </row>
    <row r="1824" spans="2:9" x14ac:dyDescent="0.25">
      <c r="B1824" s="6"/>
      <c r="C1824" s="7"/>
      <c r="D1824" s="7"/>
      <c r="E1824" s="7"/>
      <c r="F1824" s="7"/>
      <c r="G1824" s="7"/>
      <c r="I1824" s="3"/>
    </row>
    <row r="1825" spans="2:9" x14ac:dyDescent="0.25">
      <c r="B1825" s="6"/>
      <c r="C1825" s="7"/>
      <c r="D1825" s="7"/>
      <c r="E1825" s="7"/>
      <c r="F1825" s="7"/>
      <c r="G1825" s="7"/>
      <c r="I1825" s="3"/>
    </row>
    <row r="1826" spans="2:9" x14ac:dyDescent="0.25">
      <c r="B1826" s="6"/>
      <c r="C1826" s="7"/>
      <c r="D1826" s="7"/>
      <c r="E1826" s="7"/>
      <c r="F1826" s="7"/>
      <c r="G1826" s="7"/>
      <c r="I1826" s="3"/>
    </row>
    <row r="1827" spans="2:9" x14ac:dyDescent="0.25">
      <c r="B1827" s="6"/>
      <c r="C1827" s="7"/>
      <c r="D1827" s="7"/>
      <c r="E1827" s="7"/>
      <c r="F1827" s="7"/>
      <c r="G1827" s="7"/>
      <c r="I1827" s="3"/>
    </row>
    <row r="1828" spans="2:9" x14ac:dyDescent="0.25">
      <c r="B1828" s="6"/>
      <c r="C1828" s="7"/>
      <c r="D1828" s="7"/>
      <c r="E1828" s="7"/>
      <c r="F1828" s="7"/>
      <c r="G1828" s="7"/>
      <c r="I1828" s="3"/>
    </row>
    <row r="1829" spans="2:9" x14ac:dyDescent="0.25">
      <c r="B1829" s="6"/>
      <c r="C1829" s="7"/>
      <c r="D1829" s="7"/>
      <c r="E1829" s="7"/>
      <c r="F1829" s="7"/>
      <c r="G1829" s="7"/>
      <c r="I1829" s="3"/>
    </row>
    <row r="1830" spans="2:9" x14ac:dyDescent="0.25">
      <c r="B1830" s="6"/>
      <c r="C1830" s="7"/>
      <c r="D1830" s="7"/>
      <c r="E1830" s="7"/>
      <c r="F1830" s="7"/>
      <c r="G1830" s="7"/>
      <c r="I1830" s="3"/>
    </row>
    <row r="1831" spans="2:9" x14ac:dyDescent="0.25">
      <c r="B1831" s="6"/>
      <c r="C1831" s="7"/>
      <c r="D1831" s="7"/>
      <c r="E1831" s="7"/>
      <c r="F1831" s="7"/>
      <c r="G1831" s="7"/>
      <c r="I1831" s="3"/>
    </row>
    <row r="1832" spans="2:9" x14ac:dyDescent="0.25">
      <c r="B1832" s="6"/>
      <c r="C1832" s="7"/>
      <c r="D1832" s="7"/>
      <c r="E1832" s="7"/>
      <c r="F1832" s="7"/>
      <c r="G1832" s="7"/>
      <c r="I1832" s="3"/>
    </row>
    <row r="1833" spans="2:9" x14ac:dyDescent="0.25">
      <c r="B1833" s="6"/>
      <c r="C1833" s="7"/>
      <c r="D1833" s="7"/>
      <c r="E1833" s="7"/>
      <c r="F1833" s="7"/>
      <c r="G1833" s="7"/>
      <c r="I1833" s="3"/>
    </row>
    <row r="1834" spans="2:9" x14ac:dyDescent="0.25">
      <c r="B1834" s="6"/>
      <c r="C1834" s="7"/>
      <c r="D1834" s="7"/>
      <c r="E1834" s="7"/>
      <c r="F1834" s="7"/>
      <c r="G1834" s="7"/>
      <c r="I1834" s="3"/>
    </row>
    <row r="1835" spans="2:9" x14ac:dyDescent="0.25">
      <c r="B1835" s="6"/>
      <c r="C1835" s="7"/>
      <c r="D1835" s="7"/>
      <c r="E1835" s="7"/>
      <c r="F1835" s="7"/>
      <c r="G1835" s="7"/>
      <c r="I1835" s="3"/>
    </row>
    <row r="1836" spans="2:9" x14ac:dyDescent="0.25">
      <c r="B1836" s="6"/>
      <c r="C1836" s="7"/>
      <c r="D1836" s="7"/>
      <c r="E1836" s="7"/>
      <c r="F1836" s="7"/>
      <c r="G1836" s="7"/>
      <c r="I1836" s="3"/>
    </row>
    <row r="1837" spans="2:9" x14ac:dyDescent="0.25">
      <c r="B1837" s="6"/>
      <c r="C1837" s="7"/>
      <c r="D1837" s="7"/>
      <c r="E1837" s="7"/>
      <c r="F1837" s="7"/>
      <c r="G1837" s="7"/>
      <c r="I1837" s="3"/>
    </row>
    <row r="1838" spans="2:9" x14ac:dyDescent="0.25">
      <c r="B1838" s="6"/>
      <c r="C1838" s="7"/>
      <c r="D1838" s="7"/>
      <c r="E1838" s="7"/>
      <c r="F1838" s="7"/>
      <c r="G1838" s="7"/>
      <c r="I1838" s="3"/>
    </row>
    <row r="1839" spans="2:9" x14ac:dyDescent="0.25">
      <c r="B1839" s="6"/>
      <c r="C1839" s="7"/>
      <c r="D1839" s="7"/>
      <c r="E1839" s="7"/>
      <c r="F1839" s="7"/>
      <c r="G1839" s="7"/>
      <c r="I1839" s="3"/>
    </row>
    <row r="1840" spans="2:9" x14ac:dyDescent="0.25">
      <c r="B1840" s="6"/>
      <c r="C1840" s="7"/>
      <c r="D1840" s="7"/>
      <c r="E1840" s="7"/>
      <c r="F1840" s="7"/>
      <c r="G1840" s="7"/>
      <c r="I1840" s="3"/>
    </row>
    <row r="1841" spans="2:9" x14ac:dyDescent="0.25">
      <c r="B1841" s="6"/>
      <c r="C1841" s="7"/>
      <c r="D1841" s="7"/>
      <c r="E1841" s="7"/>
      <c r="F1841" s="7"/>
      <c r="G1841" s="7"/>
      <c r="I1841" s="3"/>
    </row>
    <row r="1842" spans="2:9" x14ac:dyDescent="0.25">
      <c r="B1842" s="6"/>
      <c r="C1842" s="7"/>
      <c r="D1842" s="7"/>
      <c r="E1842" s="7"/>
      <c r="F1842" s="7"/>
      <c r="G1842" s="7"/>
      <c r="I1842" s="3"/>
    </row>
    <row r="1843" spans="2:9" x14ac:dyDescent="0.25">
      <c r="B1843" s="6"/>
      <c r="C1843" s="7"/>
      <c r="D1843" s="7"/>
      <c r="E1843" s="7"/>
      <c r="F1843" s="7"/>
      <c r="G1843" s="7"/>
      <c r="I1843" s="3"/>
    </row>
    <row r="1844" spans="2:9" x14ac:dyDescent="0.25">
      <c r="B1844" s="6"/>
      <c r="C1844" s="7"/>
      <c r="D1844" s="7"/>
      <c r="E1844" s="7"/>
      <c r="F1844" s="7"/>
      <c r="G1844" s="7"/>
      <c r="I1844" s="3"/>
    </row>
    <row r="1845" spans="2:9" x14ac:dyDescent="0.25">
      <c r="B1845" s="6"/>
      <c r="C1845" s="7"/>
      <c r="D1845" s="7"/>
      <c r="E1845" s="7"/>
      <c r="F1845" s="7"/>
      <c r="G1845" s="7"/>
      <c r="I1845" s="3"/>
    </row>
    <row r="1846" spans="2:9" x14ac:dyDescent="0.25">
      <c r="B1846" s="6"/>
      <c r="C1846" s="7"/>
      <c r="D1846" s="7"/>
      <c r="E1846" s="7"/>
      <c r="F1846" s="7"/>
      <c r="G1846" s="7"/>
      <c r="I1846" s="3"/>
    </row>
    <row r="1847" spans="2:9" x14ac:dyDescent="0.25">
      <c r="B1847" s="6"/>
      <c r="C1847" s="7"/>
      <c r="D1847" s="7"/>
      <c r="E1847" s="7"/>
      <c r="F1847" s="7"/>
      <c r="G1847" s="7"/>
      <c r="I1847" s="3"/>
    </row>
    <row r="1848" spans="2:9" x14ac:dyDescent="0.25">
      <c r="B1848" s="6"/>
      <c r="C1848" s="7"/>
      <c r="D1848" s="7"/>
      <c r="E1848" s="7"/>
      <c r="F1848" s="7"/>
      <c r="G1848" s="7"/>
      <c r="I1848" s="3"/>
    </row>
    <row r="1849" spans="2:9" x14ac:dyDescent="0.25">
      <c r="B1849" s="6"/>
      <c r="C1849" s="7"/>
      <c r="D1849" s="7"/>
      <c r="E1849" s="7"/>
      <c r="F1849" s="7"/>
      <c r="G1849" s="7"/>
      <c r="I1849" s="3"/>
    </row>
    <row r="1850" spans="2:9" x14ac:dyDescent="0.25">
      <c r="B1850" s="6"/>
      <c r="C1850" s="7"/>
      <c r="D1850" s="7"/>
      <c r="E1850" s="7"/>
      <c r="F1850" s="7"/>
      <c r="G1850" s="7"/>
      <c r="I1850" s="3"/>
    </row>
    <row r="1851" spans="2:9" x14ac:dyDescent="0.25">
      <c r="B1851" s="6"/>
      <c r="C1851" s="7"/>
      <c r="D1851" s="7"/>
      <c r="E1851" s="7"/>
      <c r="F1851" s="7"/>
      <c r="G1851" s="7"/>
      <c r="I1851" s="3"/>
    </row>
    <row r="1852" spans="2:9" x14ac:dyDescent="0.25">
      <c r="B1852" s="6"/>
      <c r="C1852" s="7"/>
      <c r="D1852" s="7"/>
      <c r="E1852" s="7"/>
      <c r="F1852" s="7"/>
      <c r="G1852" s="7"/>
      <c r="I1852" s="3"/>
    </row>
    <row r="1853" spans="2:9" x14ac:dyDescent="0.25">
      <c r="B1853" s="6"/>
      <c r="C1853" s="7"/>
      <c r="D1853" s="7"/>
      <c r="E1853" s="7"/>
      <c r="F1853" s="7"/>
      <c r="G1853" s="7"/>
      <c r="I1853" s="3"/>
    </row>
    <row r="1854" spans="2:9" x14ac:dyDescent="0.25">
      <c r="B1854" s="6"/>
      <c r="C1854" s="7"/>
      <c r="D1854" s="7"/>
      <c r="E1854" s="7"/>
      <c r="F1854" s="7"/>
      <c r="G1854" s="7"/>
      <c r="I1854" s="3"/>
    </row>
    <row r="1855" spans="2:9" x14ac:dyDescent="0.25">
      <c r="B1855" s="6"/>
      <c r="C1855" s="7"/>
      <c r="D1855" s="7"/>
      <c r="E1855" s="7"/>
      <c r="F1855" s="7"/>
      <c r="G1855" s="7"/>
      <c r="I1855" s="3"/>
    </row>
    <row r="1856" spans="2:9" x14ac:dyDescent="0.25">
      <c r="B1856" s="6"/>
      <c r="C1856" s="7"/>
      <c r="D1856" s="7"/>
      <c r="E1856" s="7"/>
      <c r="F1856" s="7"/>
      <c r="G1856" s="7"/>
      <c r="I1856" s="3"/>
    </row>
    <row r="1857" spans="2:9" x14ac:dyDescent="0.25">
      <c r="B1857" s="6"/>
      <c r="C1857" s="7"/>
      <c r="D1857" s="7"/>
      <c r="E1857" s="7"/>
      <c r="F1857" s="7"/>
      <c r="G1857" s="7"/>
      <c r="I1857" s="3"/>
    </row>
    <row r="1858" spans="2:9" x14ac:dyDescent="0.25">
      <c r="B1858" s="6"/>
      <c r="C1858" s="7"/>
      <c r="D1858" s="7"/>
      <c r="E1858" s="7"/>
      <c r="F1858" s="7"/>
      <c r="G1858" s="7"/>
      <c r="I1858" s="3"/>
    </row>
    <row r="1859" spans="2:9" x14ac:dyDescent="0.25">
      <c r="B1859" s="6"/>
      <c r="C1859" s="7"/>
      <c r="D1859" s="7"/>
      <c r="E1859" s="7"/>
      <c r="F1859" s="7"/>
      <c r="G1859" s="7"/>
      <c r="I1859" s="3"/>
    </row>
    <row r="1860" spans="2:9" x14ac:dyDescent="0.25">
      <c r="B1860" s="6"/>
      <c r="C1860" s="7"/>
      <c r="D1860" s="7"/>
      <c r="E1860" s="7"/>
      <c r="F1860" s="7"/>
      <c r="G1860" s="7"/>
      <c r="I1860" s="3"/>
    </row>
    <row r="1861" spans="2:9" x14ac:dyDescent="0.25">
      <c r="B1861" s="6"/>
      <c r="C1861" s="7"/>
      <c r="D1861" s="7"/>
      <c r="E1861" s="7"/>
      <c r="F1861" s="7"/>
      <c r="G1861" s="7"/>
      <c r="I1861" s="3"/>
    </row>
    <row r="1862" spans="2:9" x14ac:dyDescent="0.25">
      <c r="B1862" s="6"/>
      <c r="C1862" s="7"/>
      <c r="D1862" s="7"/>
      <c r="E1862" s="7"/>
      <c r="F1862" s="7"/>
      <c r="G1862" s="7"/>
      <c r="I1862" s="3"/>
    </row>
    <row r="1863" spans="2:9" x14ac:dyDescent="0.25">
      <c r="B1863" s="6"/>
      <c r="C1863" s="7"/>
      <c r="D1863" s="7"/>
      <c r="E1863" s="7"/>
      <c r="F1863" s="7"/>
      <c r="G1863" s="7"/>
      <c r="I1863" s="3"/>
    </row>
    <row r="1864" spans="2:9" x14ac:dyDescent="0.25">
      <c r="B1864" s="6"/>
      <c r="C1864" s="7"/>
      <c r="D1864" s="7"/>
      <c r="E1864" s="7"/>
      <c r="F1864" s="7"/>
      <c r="G1864" s="7"/>
      <c r="I1864" s="3"/>
    </row>
    <row r="1865" spans="2:9" x14ac:dyDescent="0.25">
      <c r="B1865" s="6"/>
      <c r="C1865" s="7"/>
      <c r="D1865" s="7"/>
      <c r="E1865" s="7"/>
      <c r="F1865" s="7"/>
      <c r="G1865" s="7"/>
      <c r="I1865" s="3"/>
    </row>
    <row r="1866" spans="2:9" x14ac:dyDescent="0.25">
      <c r="B1866" s="6"/>
      <c r="C1866" s="7"/>
      <c r="D1866" s="7"/>
      <c r="E1866" s="7"/>
      <c r="F1866" s="7"/>
      <c r="G1866" s="7"/>
      <c r="I1866" s="3"/>
    </row>
    <row r="1867" spans="2:9" x14ac:dyDescent="0.25">
      <c r="B1867" s="6"/>
      <c r="C1867" s="7"/>
      <c r="D1867" s="7"/>
      <c r="E1867" s="7"/>
      <c r="F1867" s="7"/>
      <c r="G1867" s="7"/>
      <c r="I1867" s="3"/>
    </row>
    <row r="1868" spans="2:9" x14ac:dyDescent="0.25">
      <c r="B1868" s="6"/>
      <c r="C1868" s="7"/>
      <c r="D1868" s="7"/>
      <c r="E1868" s="7"/>
      <c r="F1868" s="7"/>
      <c r="G1868" s="7"/>
      <c r="I1868" s="3"/>
    </row>
    <row r="1869" spans="2:9" x14ac:dyDescent="0.25">
      <c r="B1869" s="6"/>
      <c r="C1869" s="7"/>
      <c r="D1869" s="7"/>
      <c r="E1869" s="7"/>
      <c r="F1869" s="7"/>
      <c r="G1869" s="7"/>
      <c r="I1869" s="3"/>
    </row>
    <row r="1870" spans="2:9" x14ac:dyDescent="0.25">
      <c r="B1870" s="6"/>
      <c r="C1870" s="7"/>
      <c r="D1870" s="7"/>
      <c r="E1870" s="7"/>
      <c r="F1870" s="7"/>
      <c r="G1870" s="7"/>
      <c r="I1870" s="3"/>
    </row>
    <row r="1871" spans="2:9" x14ac:dyDescent="0.25">
      <c r="B1871" s="6"/>
      <c r="C1871" s="7"/>
      <c r="D1871" s="7"/>
      <c r="E1871" s="7"/>
      <c r="F1871" s="7"/>
      <c r="G1871" s="7"/>
      <c r="I1871" s="3"/>
    </row>
    <row r="1872" spans="2:9" x14ac:dyDescent="0.25">
      <c r="B1872" s="6"/>
      <c r="C1872" s="7"/>
      <c r="D1872" s="7"/>
      <c r="E1872" s="7"/>
      <c r="F1872" s="7"/>
      <c r="G1872" s="7"/>
      <c r="I1872" s="3"/>
    </row>
    <row r="1873" spans="2:9" x14ac:dyDescent="0.25">
      <c r="B1873" s="6"/>
      <c r="C1873" s="7"/>
      <c r="D1873" s="7"/>
      <c r="E1873" s="7"/>
      <c r="F1873" s="7"/>
      <c r="G1873" s="7"/>
      <c r="I1873" s="3"/>
    </row>
    <row r="1874" spans="2:9" x14ac:dyDescent="0.25">
      <c r="B1874" s="6"/>
      <c r="C1874" s="7"/>
      <c r="D1874" s="7"/>
      <c r="E1874" s="7"/>
      <c r="F1874" s="7"/>
      <c r="G1874" s="7"/>
      <c r="I1874" s="3"/>
    </row>
    <row r="1875" spans="2:9" x14ac:dyDescent="0.25">
      <c r="B1875" s="6"/>
      <c r="C1875" s="7"/>
      <c r="D1875" s="7"/>
      <c r="E1875" s="7"/>
      <c r="F1875" s="7"/>
      <c r="G1875" s="7"/>
      <c r="I1875" s="3"/>
    </row>
    <row r="1876" spans="2:9" x14ac:dyDescent="0.25">
      <c r="B1876" s="6"/>
      <c r="C1876" s="7"/>
      <c r="D1876" s="7"/>
      <c r="E1876" s="7"/>
      <c r="F1876" s="7"/>
      <c r="G1876" s="7"/>
      <c r="I1876" s="3"/>
    </row>
    <row r="1877" spans="2:9" x14ac:dyDescent="0.25">
      <c r="B1877" s="6"/>
      <c r="C1877" s="7"/>
      <c r="D1877" s="7"/>
      <c r="E1877" s="7"/>
      <c r="F1877" s="7"/>
      <c r="G1877" s="7"/>
      <c r="I1877" s="3"/>
    </row>
    <row r="1878" spans="2:9" x14ac:dyDescent="0.25">
      <c r="B1878" s="6"/>
      <c r="C1878" s="7"/>
      <c r="D1878" s="7"/>
      <c r="E1878" s="7"/>
      <c r="F1878" s="7"/>
      <c r="G1878" s="7"/>
      <c r="I1878" s="3"/>
    </row>
    <row r="1879" spans="2:9" x14ac:dyDescent="0.25">
      <c r="B1879" s="6"/>
      <c r="C1879" s="7"/>
      <c r="D1879" s="7"/>
      <c r="E1879" s="7"/>
      <c r="F1879" s="7"/>
      <c r="G1879" s="7"/>
      <c r="I1879" s="3"/>
    </row>
    <row r="1880" spans="2:9" x14ac:dyDescent="0.25">
      <c r="B1880" s="6"/>
      <c r="C1880" s="7"/>
      <c r="D1880" s="7"/>
      <c r="E1880" s="7"/>
      <c r="F1880" s="7"/>
      <c r="G1880" s="7"/>
      <c r="I1880" s="3"/>
    </row>
    <row r="1881" spans="2:9" x14ac:dyDescent="0.25">
      <c r="B1881" s="6"/>
      <c r="C1881" s="7"/>
      <c r="D1881" s="7"/>
      <c r="E1881" s="7"/>
      <c r="F1881" s="7"/>
      <c r="G1881" s="7"/>
      <c r="I1881" s="3"/>
    </row>
    <row r="1882" spans="2:9" x14ac:dyDescent="0.25">
      <c r="B1882" s="6"/>
      <c r="C1882" s="7"/>
      <c r="D1882" s="7"/>
      <c r="E1882" s="7"/>
      <c r="F1882" s="7"/>
      <c r="G1882" s="7"/>
      <c r="I1882" s="3"/>
    </row>
    <row r="1883" spans="2:9" x14ac:dyDescent="0.25">
      <c r="B1883" s="6"/>
      <c r="C1883" s="7"/>
      <c r="D1883" s="7"/>
      <c r="E1883" s="7"/>
      <c r="F1883" s="7"/>
      <c r="G1883" s="7"/>
      <c r="I1883" s="3"/>
    </row>
    <row r="1884" spans="2:9" x14ac:dyDescent="0.25">
      <c r="B1884" s="6"/>
      <c r="C1884" s="7"/>
      <c r="D1884" s="7"/>
      <c r="E1884" s="7"/>
      <c r="F1884" s="7"/>
      <c r="G1884" s="7"/>
      <c r="I1884" s="3"/>
    </row>
    <row r="1885" spans="2:9" x14ac:dyDescent="0.25">
      <c r="B1885" s="6"/>
      <c r="C1885" s="7"/>
      <c r="D1885" s="7"/>
      <c r="E1885" s="7"/>
      <c r="F1885" s="7"/>
      <c r="G1885" s="7"/>
      <c r="I1885" s="3"/>
    </row>
    <row r="1886" spans="2:9" x14ac:dyDescent="0.25">
      <c r="B1886" s="6"/>
      <c r="C1886" s="7"/>
      <c r="D1886" s="7"/>
      <c r="E1886" s="7"/>
      <c r="F1886" s="7"/>
      <c r="G1886" s="7"/>
      <c r="I1886" s="3"/>
    </row>
    <row r="1887" spans="2:9" x14ac:dyDescent="0.25">
      <c r="B1887" s="6"/>
      <c r="C1887" s="7"/>
      <c r="D1887" s="7"/>
      <c r="E1887" s="7"/>
      <c r="F1887" s="7"/>
      <c r="G1887" s="7"/>
      <c r="I1887" s="3"/>
    </row>
    <row r="1888" spans="2:9" x14ac:dyDescent="0.25">
      <c r="B1888" s="6"/>
      <c r="C1888" s="7"/>
      <c r="D1888" s="7"/>
      <c r="E1888" s="7"/>
      <c r="F1888" s="7"/>
      <c r="G1888" s="7"/>
      <c r="I1888" s="3"/>
    </row>
    <row r="1889" spans="2:9" x14ac:dyDescent="0.25">
      <c r="B1889" s="6"/>
      <c r="C1889" s="7"/>
      <c r="D1889" s="7"/>
      <c r="E1889" s="7"/>
      <c r="F1889" s="7"/>
      <c r="G1889" s="7"/>
      <c r="I1889" s="3"/>
    </row>
    <row r="1890" spans="2:9" x14ac:dyDescent="0.25">
      <c r="B1890" s="6"/>
      <c r="C1890" s="7"/>
      <c r="D1890" s="7"/>
      <c r="E1890" s="7"/>
      <c r="F1890" s="7"/>
      <c r="G1890" s="7"/>
      <c r="I1890" s="3"/>
    </row>
    <row r="1891" spans="2:9" x14ac:dyDescent="0.25">
      <c r="B1891" s="6"/>
      <c r="C1891" s="7"/>
      <c r="D1891" s="7"/>
      <c r="E1891" s="7"/>
      <c r="F1891" s="7"/>
      <c r="G1891" s="7"/>
      <c r="I1891" s="3"/>
    </row>
    <row r="1892" spans="2:9" x14ac:dyDescent="0.25">
      <c r="B1892" s="6"/>
      <c r="C1892" s="7"/>
      <c r="D1892" s="7"/>
      <c r="E1892" s="7"/>
      <c r="F1892" s="7"/>
      <c r="G1892" s="7"/>
      <c r="I1892" s="3"/>
    </row>
    <row r="1893" spans="2:9" x14ac:dyDescent="0.25">
      <c r="B1893" s="6"/>
      <c r="C1893" s="7"/>
      <c r="D1893" s="7"/>
      <c r="E1893" s="7"/>
      <c r="F1893" s="7"/>
      <c r="G1893" s="7"/>
      <c r="I1893" s="3"/>
    </row>
    <row r="1894" spans="2:9" x14ac:dyDescent="0.25">
      <c r="B1894" s="6"/>
      <c r="C1894" s="7"/>
      <c r="D1894" s="7"/>
      <c r="E1894" s="7"/>
      <c r="F1894" s="7"/>
      <c r="G1894" s="7"/>
      <c r="I1894" s="3"/>
    </row>
    <row r="1895" spans="2:9" x14ac:dyDescent="0.25">
      <c r="B1895" s="6"/>
      <c r="C1895" s="7"/>
      <c r="D1895" s="7"/>
      <c r="E1895" s="7"/>
      <c r="F1895" s="7"/>
      <c r="G1895" s="7"/>
      <c r="I1895" s="3"/>
    </row>
    <row r="1896" spans="2:9" x14ac:dyDescent="0.25">
      <c r="B1896" s="6"/>
      <c r="C1896" s="7"/>
      <c r="D1896" s="7"/>
      <c r="E1896" s="7"/>
      <c r="F1896" s="7"/>
      <c r="G1896" s="7"/>
      <c r="I1896" s="3"/>
    </row>
    <row r="1897" spans="2:9" x14ac:dyDescent="0.25">
      <c r="B1897" s="6"/>
      <c r="C1897" s="7"/>
      <c r="D1897" s="7"/>
      <c r="E1897" s="7"/>
      <c r="F1897" s="7"/>
      <c r="G1897" s="7"/>
      <c r="I1897" s="3"/>
    </row>
    <row r="1898" spans="2:9" x14ac:dyDescent="0.25">
      <c r="B1898" s="6"/>
      <c r="C1898" s="7"/>
      <c r="D1898" s="7"/>
      <c r="E1898" s="7"/>
      <c r="F1898" s="7"/>
      <c r="G1898" s="7"/>
      <c r="I1898" s="3"/>
    </row>
    <row r="1899" spans="2:9" x14ac:dyDescent="0.25">
      <c r="B1899" s="6"/>
      <c r="C1899" s="7"/>
      <c r="D1899" s="7"/>
      <c r="E1899" s="7"/>
      <c r="F1899" s="7"/>
      <c r="G1899" s="7"/>
      <c r="I1899" s="3"/>
    </row>
    <row r="1900" spans="2:9" x14ac:dyDescent="0.25">
      <c r="B1900" s="6"/>
      <c r="C1900" s="7"/>
      <c r="D1900" s="7"/>
      <c r="E1900" s="7"/>
      <c r="F1900" s="7"/>
      <c r="G1900" s="7"/>
      <c r="I1900" s="3"/>
    </row>
    <row r="1901" spans="2:9" x14ac:dyDescent="0.25">
      <c r="B1901" s="6"/>
      <c r="C1901" s="7"/>
      <c r="D1901" s="7"/>
      <c r="E1901" s="7"/>
      <c r="F1901" s="7"/>
      <c r="G1901" s="7"/>
      <c r="I1901" s="3"/>
    </row>
    <row r="1902" spans="2:9" x14ac:dyDescent="0.25">
      <c r="B1902" s="6"/>
      <c r="C1902" s="7"/>
      <c r="D1902" s="7"/>
      <c r="E1902" s="7"/>
      <c r="F1902" s="7"/>
      <c r="G1902" s="7"/>
      <c r="I1902" s="3"/>
    </row>
    <row r="1903" spans="2:9" x14ac:dyDescent="0.25">
      <c r="B1903" s="6"/>
      <c r="C1903" s="7"/>
      <c r="D1903" s="7"/>
      <c r="E1903" s="7"/>
      <c r="F1903" s="7"/>
      <c r="G1903" s="7"/>
      <c r="I1903" s="3"/>
    </row>
    <row r="1904" spans="2:9" x14ac:dyDescent="0.25">
      <c r="B1904" s="6"/>
      <c r="C1904" s="7"/>
      <c r="D1904" s="7"/>
      <c r="E1904" s="7"/>
      <c r="F1904" s="7"/>
      <c r="G1904" s="7"/>
      <c r="I1904" s="3"/>
    </row>
    <row r="1905" spans="2:9" x14ac:dyDescent="0.25">
      <c r="B1905" s="6"/>
      <c r="C1905" s="7"/>
      <c r="D1905" s="7"/>
      <c r="E1905" s="7"/>
      <c r="F1905" s="7"/>
      <c r="G1905" s="7"/>
      <c r="I1905" s="3"/>
    </row>
    <row r="1906" spans="2:9" x14ac:dyDescent="0.25">
      <c r="B1906" s="6"/>
      <c r="C1906" s="7"/>
      <c r="D1906" s="7"/>
      <c r="E1906" s="7"/>
      <c r="F1906" s="7"/>
      <c r="G1906" s="7"/>
      <c r="I1906" s="3"/>
    </row>
    <row r="1907" spans="2:9" x14ac:dyDescent="0.25">
      <c r="B1907" s="6"/>
      <c r="C1907" s="7"/>
      <c r="D1907" s="7"/>
      <c r="E1907" s="7"/>
      <c r="F1907" s="7"/>
      <c r="G1907" s="7"/>
      <c r="I1907" s="3"/>
    </row>
    <row r="1908" spans="2:9" x14ac:dyDescent="0.25">
      <c r="B1908" s="6"/>
      <c r="C1908" s="7"/>
      <c r="D1908" s="7"/>
      <c r="E1908" s="7"/>
      <c r="F1908" s="7"/>
      <c r="G1908" s="7"/>
      <c r="I1908" s="3"/>
    </row>
    <row r="1909" spans="2:9" x14ac:dyDescent="0.25">
      <c r="B1909" s="6"/>
      <c r="C1909" s="7"/>
      <c r="D1909" s="7"/>
      <c r="E1909" s="7"/>
      <c r="F1909" s="7"/>
      <c r="G1909" s="7"/>
      <c r="I1909" s="3"/>
    </row>
    <row r="1910" spans="2:9" x14ac:dyDescent="0.25">
      <c r="B1910" s="6"/>
      <c r="C1910" s="7"/>
      <c r="D1910" s="7"/>
      <c r="E1910" s="7"/>
      <c r="F1910" s="7"/>
      <c r="G1910" s="7"/>
      <c r="I1910" s="3"/>
    </row>
    <row r="1911" spans="2:9" x14ac:dyDescent="0.25">
      <c r="B1911" s="6"/>
      <c r="C1911" s="7"/>
      <c r="D1911" s="7"/>
      <c r="E1911" s="7"/>
      <c r="F1911" s="7"/>
      <c r="G1911" s="7"/>
      <c r="I1911" s="3"/>
    </row>
    <row r="1912" spans="2:9" x14ac:dyDescent="0.25">
      <c r="B1912" s="6"/>
      <c r="C1912" s="7"/>
      <c r="D1912" s="7"/>
      <c r="E1912" s="7"/>
      <c r="F1912" s="7"/>
      <c r="G1912" s="7"/>
      <c r="I1912" s="3"/>
    </row>
    <row r="1913" spans="2:9" x14ac:dyDescent="0.25">
      <c r="B1913" s="6"/>
      <c r="C1913" s="7"/>
      <c r="D1913" s="7"/>
      <c r="E1913" s="7"/>
      <c r="F1913" s="7"/>
      <c r="G1913" s="7"/>
      <c r="I1913" s="3"/>
    </row>
    <row r="1914" spans="2:9" x14ac:dyDescent="0.25">
      <c r="B1914" s="6"/>
      <c r="C1914" s="7"/>
      <c r="D1914" s="7"/>
      <c r="E1914" s="7"/>
      <c r="F1914" s="7"/>
      <c r="G1914" s="7"/>
      <c r="I1914" s="3"/>
    </row>
    <row r="1915" spans="2:9" x14ac:dyDescent="0.25">
      <c r="B1915" s="6"/>
      <c r="C1915" s="7"/>
      <c r="D1915" s="7"/>
      <c r="E1915" s="7"/>
      <c r="F1915" s="7"/>
      <c r="G1915" s="7"/>
      <c r="I1915" s="3"/>
    </row>
    <row r="1916" spans="2:9" x14ac:dyDescent="0.25">
      <c r="B1916" s="6"/>
      <c r="C1916" s="7"/>
      <c r="D1916" s="7"/>
      <c r="E1916" s="7"/>
      <c r="F1916" s="7"/>
      <c r="G1916" s="7"/>
      <c r="I1916" s="3"/>
    </row>
    <row r="1917" spans="2:9" x14ac:dyDescent="0.25">
      <c r="B1917" s="6"/>
      <c r="C1917" s="7"/>
      <c r="D1917" s="7"/>
      <c r="E1917" s="7"/>
      <c r="F1917" s="7"/>
      <c r="G1917" s="7"/>
      <c r="I1917" s="3"/>
    </row>
    <row r="1918" spans="2:9" x14ac:dyDescent="0.25">
      <c r="B1918" s="6"/>
      <c r="C1918" s="7"/>
      <c r="D1918" s="7"/>
      <c r="E1918" s="7"/>
      <c r="F1918" s="7"/>
      <c r="G1918" s="7"/>
      <c r="I1918" s="3"/>
    </row>
    <row r="1919" spans="2:9" x14ac:dyDescent="0.25">
      <c r="B1919" s="6"/>
      <c r="C1919" s="7"/>
      <c r="D1919" s="7"/>
      <c r="E1919" s="7"/>
      <c r="F1919" s="7"/>
      <c r="G1919" s="7"/>
      <c r="I1919" s="3"/>
    </row>
    <row r="1920" spans="2:9" x14ac:dyDescent="0.25">
      <c r="B1920" s="6"/>
      <c r="C1920" s="7"/>
      <c r="D1920" s="7"/>
      <c r="E1920" s="7"/>
      <c r="F1920" s="7"/>
      <c r="G1920" s="7"/>
      <c r="I1920" s="3"/>
    </row>
    <row r="1921" spans="2:9" x14ac:dyDescent="0.25">
      <c r="B1921" s="6"/>
      <c r="C1921" s="7"/>
      <c r="D1921" s="7"/>
      <c r="E1921" s="7"/>
      <c r="F1921" s="7"/>
      <c r="G1921" s="7"/>
      <c r="I1921" s="3"/>
    </row>
    <row r="1922" spans="2:9" x14ac:dyDescent="0.25">
      <c r="B1922" s="6"/>
      <c r="C1922" s="7"/>
      <c r="D1922" s="7"/>
      <c r="E1922" s="7"/>
      <c r="F1922" s="7"/>
      <c r="G1922" s="7"/>
      <c r="I1922" s="3"/>
    </row>
    <row r="1923" spans="2:9" x14ac:dyDescent="0.25">
      <c r="B1923" s="6"/>
      <c r="C1923" s="7"/>
      <c r="D1923" s="7"/>
      <c r="E1923" s="7"/>
      <c r="F1923" s="7"/>
      <c r="G1923" s="7"/>
      <c r="I1923" s="3"/>
    </row>
    <row r="1924" spans="2:9" x14ac:dyDescent="0.25">
      <c r="B1924" s="6"/>
      <c r="C1924" s="7"/>
      <c r="D1924" s="7"/>
      <c r="E1924" s="7"/>
      <c r="F1924" s="7"/>
      <c r="G1924" s="7"/>
      <c r="I1924" s="3"/>
    </row>
    <row r="1925" spans="2:9" x14ac:dyDescent="0.25">
      <c r="B1925" s="6"/>
      <c r="C1925" s="7"/>
      <c r="D1925" s="7"/>
      <c r="E1925" s="7"/>
      <c r="F1925" s="7"/>
      <c r="G1925" s="7"/>
      <c r="I1925" s="3"/>
    </row>
    <row r="1926" spans="2:9" x14ac:dyDescent="0.25">
      <c r="B1926" s="6"/>
      <c r="C1926" s="7"/>
      <c r="D1926" s="7"/>
      <c r="E1926" s="7"/>
      <c r="F1926" s="7"/>
      <c r="G1926" s="7"/>
      <c r="I1926" s="3"/>
    </row>
    <row r="1927" spans="2:9" x14ac:dyDescent="0.25">
      <c r="B1927" s="6"/>
      <c r="C1927" s="7"/>
      <c r="D1927" s="7"/>
      <c r="E1927" s="7"/>
      <c r="F1927" s="7"/>
      <c r="G1927" s="7"/>
      <c r="I1927" s="3"/>
    </row>
    <row r="1928" spans="2:9" x14ac:dyDescent="0.25">
      <c r="B1928" s="6"/>
      <c r="C1928" s="7"/>
      <c r="D1928" s="7"/>
      <c r="E1928" s="7"/>
      <c r="F1928" s="7"/>
      <c r="G1928" s="7"/>
      <c r="I1928" s="3"/>
    </row>
    <row r="1929" spans="2:9" x14ac:dyDescent="0.25">
      <c r="B1929" s="6"/>
      <c r="C1929" s="7"/>
      <c r="D1929" s="7"/>
      <c r="E1929" s="7"/>
      <c r="F1929" s="7"/>
      <c r="G1929" s="7"/>
      <c r="I1929" s="3"/>
    </row>
    <row r="1930" spans="2:9" x14ac:dyDescent="0.25">
      <c r="B1930" s="6"/>
      <c r="C1930" s="7"/>
      <c r="D1930" s="7"/>
      <c r="E1930" s="7"/>
      <c r="F1930" s="7"/>
      <c r="G1930" s="7"/>
      <c r="I1930" s="3"/>
    </row>
    <row r="1931" spans="2:9" x14ac:dyDescent="0.25">
      <c r="B1931" s="6"/>
      <c r="C1931" s="7"/>
      <c r="D1931" s="7"/>
      <c r="E1931" s="7"/>
      <c r="F1931" s="7"/>
      <c r="G1931" s="7"/>
      <c r="I1931" s="3"/>
    </row>
    <row r="1932" spans="2:9" x14ac:dyDescent="0.25">
      <c r="B1932" s="6"/>
      <c r="C1932" s="7"/>
      <c r="D1932" s="7"/>
      <c r="E1932" s="7"/>
      <c r="F1932" s="7"/>
      <c r="G1932" s="7"/>
      <c r="I1932" s="3"/>
    </row>
    <row r="1933" spans="2:9" x14ac:dyDescent="0.25">
      <c r="B1933" s="6"/>
      <c r="C1933" s="7"/>
      <c r="D1933" s="7"/>
      <c r="E1933" s="7"/>
      <c r="F1933" s="7"/>
      <c r="G1933" s="7"/>
      <c r="I1933" s="3"/>
    </row>
    <row r="1934" spans="2:9" x14ac:dyDescent="0.25">
      <c r="B1934" s="6"/>
      <c r="C1934" s="7"/>
      <c r="D1934" s="7"/>
      <c r="E1934" s="7"/>
      <c r="F1934" s="7"/>
      <c r="G1934" s="7"/>
      <c r="I1934" s="3"/>
    </row>
    <row r="1935" spans="2:9" x14ac:dyDescent="0.25">
      <c r="B1935" s="6"/>
      <c r="C1935" s="7"/>
      <c r="D1935" s="7"/>
      <c r="E1935" s="7"/>
      <c r="F1935" s="7"/>
      <c r="G1935" s="7"/>
      <c r="I1935" s="3"/>
    </row>
    <row r="1936" spans="2:9" x14ac:dyDescent="0.25">
      <c r="B1936" s="6"/>
      <c r="C1936" s="7"/>
      <c r="D1936" s="7"/>
      <c r="E1936" s="7"/>
      <c r="F1936" s="7"/>
      <c r="G1936" s="7"/>
      <c r="I1936" s="3"/>
    </row>
    <row r="1937" spans="2:9" x14ac:dyDescent="0.25">
      <c r="B1937" s="6"/>
      <c r="C1937" s="7"/>
      <c r="D1937" s="7"/>
      <c r="E1937" s="7"/>
      <c r="F1937" s="7"/>
      <c r="G1937" s="7"/>
      <c r="I1937" s="3"/>
    </row>
    <row r="1938" spans="2:9" x14ac:dyDescent="0.25">
      <c r="B1938" s="6"/>
      <c r="C1938" s="7"/>
      <c r="D1938" s="7"/>
      <c r="E1938" s="7"/>
      <c r="F1938" s="7"/>
      <c r="G1938" s="7"/>
      <c r="I1938" s="3"/>
    </row>
    <row r="1939" spans="2:9" x14ac:dyDescent="0.25">
      <c r="B1939" s="6"/>
      <c r="C1939" s="7"/>
      <c r="D1939" s="7"/>
      <c r="E1939" s="7"/>
      <c r="F1939" s="7"/>
      <c r="G1939" s="7"/>
      <c r="I1939" s="3"/>
    </row>
    <row r="1940" spans="2:9" x14ac:dyDescent="0.25">
      <c r="B1940" s="6"/>
      <c r="C1940" s="7"/>
      <c r="D1940" s="7"/>
      <c r="E1940" s="7"/>
      <c r="F1940" s="7"/>
      <c r="G1940" s="7"/>
      <c r="I1940" s="3"/>
    </row>
    <row r="1941" spans="2:9" x14ac:dyDescent="0.25">
      <c r="B1941" s="6"/>
      <c r="C1941" s="7"/>
      <c r="D1941" s="7"/>
      <c r="E1941" s="7"/>
      <c r="F1941" s="7"/>
      <c r="G1941" s="7"/>
      <c r="I1941" s="3"/>
    </row>
    <row r="1942" spans="2:9" x14ac:dyDescent="0.25">
      <c r="B1942" s="6"/>
      <c r="C1942" s="7"/>
      <c r="D1942" s="7"/>
      <c r="E1942" s="7"/>
      <c r="F1942" s="7"/>
      <c r="G1942" s="7"/>
      <c r="I1942" s="3"/>
    </row>
    <row r="1943" spans="2:9" x14ac:dyDescent="0.25">
      <c r="B1943" s="6"/>
      <c r="C1943" s="7"/>
      <c r="D1943" s="7"/>
      <c r="E1943" s="7"/>
      <c r="F1943" s="7"/>
      <c r="G1943" s="7"/>
      <c r="I1943" s="3"/>
    </row>
    <row r="1944" spans="2:9" x14ac:dyDescent="0.25">
      <c r="B1944" s="6"/>
      <c r="C1944" s="7"/>
      <c r="D1944" s="7"/>
      <c r="E1944" s="7"/>
      <c r="F1944" s="7"/>
      <c r="G1944" s="7"/>
      <c r="I1944" s="3"/>
    </row>
    <row r="1945" spans="2:9" x14ac:dyDescent="0.25">
      <c r="B1945" s="6"/>
      <c r="C1945" s="7"/>
      <c r="D1945" s="7"/>
      <c r="E1945" s="7"/>
      <c r="F1945" s="7"/>
      <c r="G1945" s="7"/>
      <c r="I1945" s="3"/>
    </row>
    <row r="1946" spans="2:9" x14ac:dyDescent="0.25">
      <c r="B1946" s="6"/>
      <c r="C1946" s="7"/>
      <c r="D1946" s="7"/>
      <c r="E1946" s="7"/>
      <c r="F1946" s="7"/>
      <c r="G1946" s="7"/>
      <c r="I1946" s="3"/>
    </row>
    <row r="1947" spans="2:9" x14ac:dyDescent="0.25">
      <c r="B1947" s="6"/>
      <c r="C1947" s="7"/>
      <c r="D1947" s="7"/>
      <c r="E1947" s="7"/>
      <c r="F1947" s="7"/>
      <c r="G1947" s="7"/>
      <c r="I1947" s="3"/>
    </row>
    <row r="1948" spans="2:9" x14ac:dyDescent="0.25">
      <c r="B1948" s="6"/>
      <c r="C1948" s="7"/>
      <c r="D1948" s="7"/>
      <c r="E1948" s="7"/>
      <c r="F1948" s="7"/>
      <c r="G1948" s="7"/>
      <c r="I1948" s="3"/>
    </row>
    <row r="1949" spans="2:9" x14ac:dyDescent="0.25">
      <c r="B1949" s="6"/>
      <c r="C1949" s="7"/>
      <c r="D1949" s="7"/>
      <c r="E1949" s="7"/>
      <c r="F1949" s="7"/>
      <c r="G1949" s="7"/>
      <c r="I1949" s="3"/>
    </row>
    <row r="1950" spans="2:9" x14ac:dyDescent="0.25">
      <c r="B1950" s="6"/>
      <c r="C1950" s="7"/>
      <c r="D1950" s="7"/>
      <c r="E1950" s="7"/>
      <c r="F1950" s="7"/>
      <c r="G1950" s="7"/>
      <c r="I1950" s="3"/>
    </row>
    <row r="1951" spans="2:9" x14ac:dyDescent="0.25">
      <c r="B1951" s="6"/>
      <c r="C1951" s="7"/>
      <c r="D1951" s="7"/>
      <c r="E1951" s="7"/>
      <c r="F1951" s="7"/>
      <c r="G1951" s="7"/>
      <c r="I1951" s="3"/>
    </row>
    <row r="1952" spans="2:9" x14ac:dyDescent="0.25">
      <c r="B1952" s="6"/>
      <c r="C1952" s="7"/>
      <c r="D1952" s="7"/>
      <c r="E1952" s="7"/>
      <c r="F1952" s="7"/>
      <c r="G1952" s="7"/>
      <c r="I1952" s="3"/>
    </row>
    <row r="1953" spans="2:9" x14ac:dyDescent="0.25">
      <c r="B1953" s="6"/>
      <c r="C1953" s="7"/>
      <c r="D1953" s="7"/>
      <c r="E1953" s="7"/>
      <c r="F1953" s="7"/>
      <c r="G1953" s="7"/>
      <c r="I1953" s="3"/>
    </row>
    <row r="1954" spans="2:9" x14ac:dyDescent="0.25">
      <c r="B1954" s="6"/>
      <c r="C1954" s="7"/>
      <c r="D1954" s="7"/>
      <c r="E1954" s="7"/>
      <c r="F1954" s="7"/>
      <c r="G1954" s="7"/>
      <c r="I1954" s="3"/>
    </row>
    <row r="1955" spans="2:9" x14ac:dyDescent="0.25">
      <c r="B1955" s="6"/>
      <c r="C1955" s="7"/>
      <c r="D1955" s="7"/>
      <c r="E1955" s="7"/>
      <c r="F1955" s="7"/>
      <c r="G1955" s="7"/>
      <c r="I1955" s="3"/>
    </row>
    <row r="1956" spans="2:9" x14ac:dyDescent="0.25">
      <c r="B1956" s="6"/>
      <c r="C1956" s="7"/>
      <c r="D1956" s="7"/>
      <c r="E1956" s="7"/>
      <c r="F1956" s="7"/>
      <c r="G1956" s="7"/>
      <c r="I1956" s="3"/>
    </row>
    <row r="1957" spans="2:9" x14ac:dyDescent="0.25">
      <c r="B1957" s="6"/>
      <c r="C1957" s="7"/>
      <c r="D1957" s="7"/>
      <c r="E1957" s="7"/>
      <c r="F1957" s="7"/>
      <c r="G1957" s="7"/>
      <c r="I1957" s="3"/>
    </row>
    <row r="1958" spans="2:9" x14ac:dyDescent="0.25">
      <c r="B1958" s="6"/>
      <c r="C1958" s="7"/>
      <c r="D1958" s="7"/>
      <c r="E1958" s="7"/>
      <c r="F1958" s="7"/>
      <c r="G1958" s="7"/>
      <c r="I1958" s="3"/>
    </row>
    <row r="1959" spans="2:9" x14ac:dyDescent="0.25">
      <c r="B1959" s="6"/>
      <c r="C1959" s="7"/>
      <c r="D1959" s="7"/>
      <c r="E1959" s="7"/>
      <c r="F1959" s="7"/>
      <c r="G1959" s="7"/>
      <c r="I1959" s="3"/>
    </row>
    <row r="1960" spans="2:9" x14ac:dyDescent="0.25">
      <c r="B1960" s="6"/>
      <c r="C1960" s="7"/>
      <c r="D1960" s="7"/>
      <c r="E1960" s="7"/>
      <c r="F1960" s="7"/>
      <c r="G1960" s="7"/>
      <c r="I1960" s="3"/>
    </row>
    <row r="1961" spans="2:9" x14ac:dyDescent="0.25">
      <c r="B1961" s="6"/>
      <c r="C1961" s="7"/>
      <c r="D1961" s="7"/>
      <c r="E1961" s="7"/>
      <c r="F1961" s="7"/>
      <c r="G1961" s="7"/>
      <c r="I1961" s="3"/>
    </row>
    <row r="1962" spans="2:9" x14ac:dyDescent="0.25">
      <c r="B1962" s="6"/>
      <c r="C1962" s="7"/>
      <c r="D1962" s="7"/>
      <c r="E1962" s="7"/>
      <c r="F1962" s="7"/>
      <c r="G1962" s="7"/>
      <c r="I1962" s="3"/>
    </row>
    <row r="1963" spans="2:9" x14ac:dyDescent="0.25">
      <c r="B1963" s="6"/>
      <c r="C1963" s="7"/>
      <c r="D1963" s="7"/>
      <c r="E1963" s="7"/>
      <c r="F1963" s="7"/>
      <c r="G1963" s="7"/>
      <c r="I1963" s="3"/>
    </row>
    <row r="1964" spans="2:9" x14ac:dyDescent="0.25">
      <c r="B1964" s="6"/>
      <c r="C1964" s="7"/>
      <c r="D1964" s="7"/>
      <c r="E1964" s="7"/>
      <c r="F1964" s="7"/>
      <c r="G1964" s="7"/>
      <c r="I1964" s="3"/>
    </row>
    <row r="1965" spans="2:9" x14ac:dyDescent="0.25">
      <c r="B1965" s="6"/>
      <c r="C1965" s="7"/>
      <c r="D1965" s="7"/>
      <c r="E1965" s="7"/>
      <c r="F1965" s="7"/>
      <c r="G1965" s="7"/>
      <c r="I1965" s="3"/>
    </row>
    <row r="1966" spans="2:9" x14ac:dyDescent="0.25">
      <c r="B1966" s="6"/>
      <c r="C1966" s="7"/>
      <c r="D1966" s="7"/>
      <c r="E1966" s="7"/>
      <c r="F1966" s="7"/>
      <c r="G1966" s="7"/>
      <c r="I1966" s="3"/>
    </row>
    <row r="1967" spans="2:9" x14ac:dyDescent="0.25">
      <c r="B1967" s="6"/>
      <c r="C1967" s="7"/>
      <c r="D1967" s="7"/>
      <c r="E1967" s="7"/>
      <c r="F1967" s="7"/>
      <c r="G1967" s="7"/>
      <c r="I1967" s="3"/>
    </row>
    <row r="1968" spans="2:9" x14ac:dyDescent="0.25">
      <c r="B1968" s="6"/>
      <c r="C1968" s="7"/>
      <c r="D1968" s="7"/>
      <c r="E1968" s="7"/>
      <c r="F1968" s="7"/>
      <c r="G1968" s="7"/>
      <c r="I1968" s="3"/>
    </row>
    <row r="1969" spans="2:9" x14ac:dyDescent="0.25">
      <c r="B1969" s="6"/>
      <c r="C1969" s="7"/>
      <c r="D1969" s="7"/>
      <c r="E1969" s="7"/>
      <c r="F1969" s="7"/>
      <c r="G1969" s="7"/>
      <c r="I1969" s="3"/>
    </row>
    <row r="1970" spans="2:9" x14ac:dyDescent="0.25">
      <c r="B1970" s="6"/>
      <c r="C1970" s="7"/>
      <c r="D1970" s="7"/>
      <c r="E1970" s="7"/>
      <c r="F1970" s="7"/>
      <c r="G1970" s="7"/>
      <c r="I1970" s="3"/>
    </row>
    <row r="1971" spans="2:9" x14ac:dyDescent="0.25">
      <c r="B1971" s="6"/>
      <c r="C1971" s="7"/>
      <c r="D1971" s="7"/>
      <c r="E1971" s="7"/>
      <c r="F1971" s="7"/>
      <c r="G1971" s="7"/>
      <c r="I1971" s="3"/>
    </row>
    <row r="1972" spans="2:9" x14ac:dyDescent="0.25">
      <c r="B1972" s="6"/>
      <c r="C1972" s="7"/>
      <c r="D1972" s="7"/>
      <c r="E1972" s="7"/>
      <c r="F1972" s="7"/>
      <c r="G1972" s="7"/>
      <c r="I1972" s="3"/>
    </row>
    <row r="1973" spans="2:9" x14ac:dyDescent="0.25">
      <c r="B1973" s="6"/>
      <c r="C1973" s="7"/>
      <c r="D1973" s="7"/>
      <c r="E1973" s="7"/>
      <c r="F1973" s="7"/>
      <c r="G1973" s="7"/>
      <c r="I1973" s="3"/>
    </row>
    <row r="1974" spans="2:9" x14ac:dyDescent="0.25">
      <c r="B1974" s="6"/>
      <c r="C1974" s="7"/>
      <c r="D1974" s="7"/>
      <c r="E1974" s="7"/>
      <c r="F1974" s="7"/>
      <c r="G1974" s="7"/>
      <c r="I1974" s="3"/>
    </row>
    <row r="1975" spans="2:9" x14ac:dyDescent="0.25">
      <c r="B1975" s="6"/>
      <c r="C1975" s="7"/>
      <c r="D1975" s="7"/>
      <c r="E1975" s="7"/>
      <c r="F1975" s="7"/>
      <c r="G1975" s="7"/>
      <c r="I1975" s="3"/>
    </row>
    <row r="1976" spans="2:9" x14ac:dyDescent="0.25">
      <c r="B1976" s="6"/>
      <c r="C1976" s="7"/>
      <c r="D1976" s="7"/>
      <c r="E1976" s="7"/>
      <c r="F1976" s="7"/>
      <c r="G1976" s="7"/>
      <c r="I1976" s="3"/>
    </row>
    <row r="1977" spans="2:9" x14ac:dyDescent="0.25">
      <c r="B1977" s="6"/>
      <c r="C1977" s="7"/>
      <c r="D1977" s="7"/>
      <c r="E1977" s="7"/>
      <c r="F1977" s="7"/>
      <c r="G1977" s="7"/>
      <c r="I1977" s="3"/>
    </row>
    <row r="1978" spans="2:9" x14ac:dyDescent="0.25">
      <c r="B1978" s="6"/>
      <c r="C1978" s="7"/>
      <c r="D1978" s="7"/>
      <c r="E1978" s="7"/>
      <c r="F1978" s="7"/>
      <c r="G1978" s="7"/>
      <c r="I1978" s="3"/>
    </row>
    <row r="1979" spans="2:9" x14ac:dyDescent="0.25">
      <c r="B1979" s="6"/>
      <c r="C1979" s="7"/>
      <c r="D1979" s="7"/>
      <c r="E1979" s="7"/>
      <c r="F1979" s="7"/>
      <c r="G1979" s="7"/>
      <c r="I1979" s="3"/>
    </row>
    <row r="1980" spans="2:9" x14ac:dyDescent="0.25">
      <c r="B1980" s="6"/>
      <c r="C1980" s="7"/>
      <c r="D1980" s="7"/>
      <c r="E1980" s="7"/>
      <c r="F1980" s="7"/>
      <c r="G1980" s="7"/>
      <c r="I1980" s="3"/>
    </row>
    <row r="1981" spans="2:9" x14ac:dyDescent="0.25">
      <c r="B1981" s="6"/>
      <c r="C1981" s="7"/>
      <c r="D1981" s="7"/>
      <c r="E1981" s="7"/>
      <c r="F1981" s="7"/>
      <c r="G1981" s="7"/>
      <c r="I1981" s="3"/>
    </row>
    <row r="1982" spans="2:9" x14ac:dyDescent="0.25">
      <c r="B1982" s="6"/>
      <c r="C1982" s="7"/>
      <c r="D1982" s="7"/>
      <c r="E1982" s="7"/>
      <c r="F1982" s="7"/>
      <c r="G1982" s="7"/>
      <c r="I1982" s="3"/>
    </row>
    <row r="1983" spans="2:9" x14ac:dyDescent="0.25">
      <c r="B1983" s="6"/>
      <c r="C1983" s="7"/>
      <c r="D1983" s="7"/>
      <c r="E1983" s="7"/>
      <c r="F1983" s="7"/>
      <c r="G1983" s="7"/>
      <c r="I1983" s="3"/>
    </row>
    <row r="1984" spans="2:9" x14ac:dyDescent="0.25">
      <c r="B1984" s="6"/>
      <c r="C1984" s="7"/>
      <c r="D1984" s="7"/>
      <c r="E1984" s="7"/>
      <c r="F1984" s="7"/>
      <c r="G1984" s="7"/>
      <c r="I1984" s="3"/>
    </row>
    <row r="1985" spans="2:9" x14ac:dyDescent="0.25">
      <c r="B1985" s="6"/>
      <c r="C1985" s="7"/>
      <c r="D1985" s="7"/>
      <c r="E1985" s="7"/>
      <c r="F1985" s="7"/>
      <c r="G1985" s="7"/>
      <c r="I1985" s="3"/>
    </row>
    <row r="1986" spans="2:9" x14ac:dyDescent="0.25">
      <c r="B1986" s="6"/>
      <c r="C1986" s="7"/>
      <c r="D1986" s="7"/>
      <c r="E1986" s="7"/>
      <c r="F1986" s="7"/>
      <c r="G1986" s="7"/>
      <c r="I1986" s="3"/>
    </row>
    <row r="1987" spans="2:9" x14ac:dyDescent="0.25">
      <c r="B1987" s="6"/>
      <c r="C1987" s="7"/>
      <c r="D1987" s="7"/>
      <c r="E1987" s="7"/>
      <c r="F1987" s="7"/>
      <c r="G1987" s="7"/>
      <c r="I1987" s="3"/>
    </row>
    <row r="1988" spans="2:9" x14ac:dyDescent="0.25">
      <c r="B1988" s="6"/>
      <c r="C1988" s="7"/>
      <c r="D1988" s="7"/>
      <c r="E1988" s="7"/>
      <c r="F1988" s="7"/>
      <c r="G1988" s="7"/>
      <c r="I1988" s="3"/>
    </row>
    <row r="1989" spans="2:9" x14ac:dyDescent="0.25">
      <c r="B1989" s="6"/>
      <c r="C1989" s="7"/>
      <c r="D1989" s="7"/>
      <c r="E1989" s="7"/>
      <c r="F1989" s="7"/>
      <c r="G1989" s="7"/>
      <c r="I1989" s="3"/>
    </row>
    <row r="1990" spans="2:9" x14ac:dyDescent="0.25">
      <c r="B1990" s="6"/>
      <c r="C1990" s="7"/>
      <c r="D1990" s="7"/>
      <c r="E1990" s="7"/>
      <c r="F1990" s="7"/>
      <c r="G1990" s="7"/>
      <c r="I1990" s="3"/>
    </row>
    <row r="1991" spans="2:9" x14ac:dyDescent="0.25">
      <c r="B1991" s="6"/>
      <c r="C1991" s="7"/>
      <c r="D1991" s="7"/>
      <c r="E1991" s="7"/>
      <c r="F1991" s="7"/>
      <c r="G1991" s="7"/>
      <c r="I1991" s="3"/>
    </row>
    <row r="1992" spans="2:9" x14ac:dyDescent="0.25">
      <c r="B1992" s="6"/>
      <c r="C1992" s="7"/>
      <c r="D1992" s="7"/>
      <c r="E1992" s="7"/>
      <c r="F1992" s="7"/>
      <c r="G1992" s="7"/>
      <c r="I1992" s="3"/>
    </row>
    <row r="1993" spans="2:9" x14ac:dyDescent="0.25">
      <c r="B1993" s="6"/>
      <c r="C1993" s="7"/>
      <c r="D1993" s="7"/>
      <c r="E1993" s="7"/>
      <c r="F1993" s="7"/>
      <c r="G1993" s="7"/>
      <c r="I1993" s="3"/>
    </row>
    <row r="1994" spans="2:9" x14ac:dyDescent="0.25">
      <c r="B1994" s="6"/>
      <c r="C1994" s="7"/>
      <c r="D1994" s="7"/>
      <c r="E1994" s="7"/>
      <c r="F1994" s="7"/>
      <c r="G1994" s="7"/>
      <c r="I1994" s="3"/>
    </row>
    <row r="1995" spans="2:9" x14ac:dyDescent="0.25">
      <c r="B1995" s="6"/>
      <c r="C1995" s="7"/>
      <c r="D1995" s="7"/>
      <c r="E1995" s="7"/>
      <c r="F1995" s="7"/>
      <c r="G1995" s="7"/>
      <c r="I1995" s="3"/>
    </row>
    <row r="1996" spans="2:9" x14ac:dyDescent="0.25">
      <c r="B1996" s="6"/>
      <c r="C1996" s="7"/>
      <c r="D1996" s="7"/>
      <c r="E1996" s="7"/>
      <c r="F1996" s="7"/>
      <c r="G1996" s="7"/>
      <c r="I1996" s="3"/>
    </row>
    <row r="1997" spans="2:9" x14ac:dyDescent="0.25">
      <c r="B1997" s="6"/>
      <c r="C1997" s="7"/>
      <c r="D1997" s="7"/>
      <c r="E1997" s="7"/>
      <c r="F1997" s="7"/>
      <c r="G1997" s="7"/>
      <c r="I1997" s="3"/>
    </row>
    <row r="1998" spans="2:9" x14ac:dyDescent="0.25">
      <c r="B1998" s="6"/>
      <c r="C1998" s="7"/>
      <c r="D1998" s="7"/>
      <c r="E1998" s="7"/>
      <c r="F1998" s="7"/>
      <c r="G1998" s="7"/>
      <c r="I1998" s="3"/>
    </row>
    <row r="1999" spans="2:9" x14ac:dyDescent="0.25">
      <c r="B1999" s="6"/>
      <c r="C1999" s="7"/>
      <c r="D1999" s="7"/>
      <c r="E1999" s="7"/>
      <c r="F1999" s="7"/>
      <c r="G1999" s="7"/>
      <c r="I1999" s="3"/>
    </row>
    <row r="2000" spans="2:9" x14ac:dyDescent="0.25">
      <c r="B2000" s="6"/>
      <c r="C2000" s="7"/>
      <c r="D2000" s="7"/>
      <c r="E2000" s="7"/>
      <c r="F2000" s="7"/>
      <c r="G2000" s="7"/>
      <c r="I2000" s="3"/>
    </row>
    <row r="2001" spans="2:9" x14ac:dyDescent="0.25">
      <c r="B2001" s="6"/>
      <c r="C2001" s="7"/>
      <c r="D2001" s="7"/>
      <c r="E2001" s="7"/>
      <c r="F2001" s="7"/>
      <c r="G2001" s="7"/>
      <c r="I2001" s="3"/>
    </row>
    <row r="2002" spans="2:9" x14ac:dyDescent="0.25">
      <c r="B2002" s="6"/>
      <c r="C2002" s="7"/>
      <c r="D2002" s="7"/>
      <c r="E2002" s="7"/>
      <c r="F2002" s="7"/>
      <c r="G2002" s="7"/>
      <c r="I2002" s="3"/>
    </row>
    <row r="2003" spans="2:9" x14ac:dyDescent="0.25">
      <c r="B2003" s="6"/>
      <c r="C2003" s="7"/>
      <c r="D2003" s="7"/>
      <c r="E2003" s="7"/>
      <c r="F2003" s="7"/>
      <c r="G2003" s="7"/>
      <c r="I2003" s="3"/>
    </row>
    <row r="2004" spans="2:9" x14ac:dyDescent="0.25">
      <c r="B2004" s="6"/>
      <c r="C2004" s="7"/>
      <c r="D2004" s="7"/>
      <c r="E2004" s="7"/>
      <c r="F2004" s="7"/>
      <c r="G2004" s="7"/>
      <c r="I2004" s="3"/>
    </row>
    <row r="2005" spans="2:9" x14ac:dyDescent="0.25">
      <c r="B2005" s="6"/>
      <c r="C2005" s="7"/>
      <c r="D2005" s="7"/>
      <c r="E2005" s="7"/>
      <c r="F2005" s="7"/>
      <c r="G2005" s="7"/>
      <c r="I2005" s="3"/>
    </row>
    <row r="2006" spans="2:9" x14ac:dyDescent="0.25">
      <c r="B2006" s="6"/>
      <c r="C2006" s="7"/>
      <c r="D2006" s="7"/>
      <c r="E2006" s="7"/>
      <c r="F2006" s="7"/>
      <c r="G2006" s="7"/>
      <c r="I2006" s="3"/>
    </row>
    <row r="2007" spans="2:9" x14ac:dyDescent="0.25">
      <c r="B2007" s="6"/>
      <c r="C2007" s="7"/>
      <c r="D2007" s="7"/>
      <c r="E2007" s="7"/>
      <c r="F2007" s="7"/>
      <c r="G2007" s="7"/>
      <c r="I2007" s="3"/>
    </row>
    <row r="2008" spans="2:9" x14ac:dyDescent="0.25">
      <c r="B2008" s="6"/>
      <c r="C2008" s="7"/>
      <c r="D2008" s="7"/>
      <c r="E2008" s="7"/>
      <c r="F2008" s="7"/>
      <c r="G2008" s="7"/>
      <c r="I2008" s="3"/>
    </row>
    <row r="2009" spans="2:9" x14ac:dyDescent="0.25">
      <c r="B2009" s="6"/>
      <c r="C2009" s="7"/>
      <c r="D2009" s="7"/>
      <c r="E2009" s="7"/>
      <c r="F2009" s="7"/>
      <c r="G2009" s="7"/>
      <c r="I2009" s="3"/>
    </row>
    <row r="2010" spans="2:9" x14ac:dyDescent="0.25">
      <c r="B2010" s="6"/>
      <c r="C2010" s="7"/>
      <c r="D2010" s="7"/>
      <c r="E2010" s="7"/>
      <c r="F2010" s="7"/>
      <c r="G2010" s="7"/>
      <c r="I2010" s="3"/>
    </row>
    <row r="2011" spans="2:9" x14ac:dyDescent="0.25">
      <c r="B2011" s="6"/>
      <c r="C2011" s="7"/>
      <c r="D2011" s="7"/>
      <c r="E2011" s="7"/>
      <c r="F2011" s="7"/>
      <c r="G2011" s="7"/>
      <c r="I2011" s="3"/>
    </row>
    <row r="2012" spans="2:9" x14ac:dyDescent="0.25">
      <c r="B2012" s="6"/>
      <c r="C2012" s="7"/>
      <c r="D2012" s="7"/>
      <c r="E2012" s="7"/>
      <c r="F2012" s="7"/>
      <c r="G2012" s="7"/>
      <c r="I2012" s="3"/>
    </row>
    <row r="2013" spans="2:9" x14ac:dyDescent="0.25">
      <c r="B2013" s="6"/>
      <c r="C2013" s="7"/>
      <c r="D2013" s="7"/>
      <c r="E2013" s="7"/>
      <c r="F2013" s="7"/>
      <c r="G2013" s="7"/>
      <c r="I2013" s="3"/>
    </row>
    <row r="2014" spans="2:9" x14ac:dyDescent="0.25">
      <c r="B2014" s="6"/>
      <c r="C2014" s="7"/>
      <c r="D2014" s="7"/>
      <c r="E2014" s="7"/>
      <c r="F2014" s="7"/>
      <c r="G2014" s="7"/>
      <c r="I2014" s="3"/>
    </row>
    <row r="2015" spans="2:9" x14ac:dyDescent="0.25">
      <c r="B2015" s="6"/>
      <c r="C2015" s="7"/>
      <c r="D2015" s="7"/>
      <c r="E2015" s="7"/>
      <c r="F2015" s="7"/>
      <c r="G2015" s="7"/>
      <c r="I2015" s="3"/>
    </row>
    <row r="2016" spans="2:9" x14ac:dyDescent="0.25">
      <c r="B2016" s="6"/>
      <c r="C2016" s="7"/>
      <c r="D2016" s="7"/>
      <c r="E2016" s="7"/>
      <c r="F2016" s="7"/>
      <c r="G2016" s="7"/>
      <c r="I2016" s="3"/>
    </row>
    <row r="2017" spans="2:9" x14ac:dyDescent="0.25">
      <c r="B2017" s="6"/>
      <c r="C2017" s="7"/>
      <c r="D2017" s="7"/>
      <c r="E2017" s="7"/>
      <c r="F2017" s="7"/>
      <c r="G2017" s="7"/>
      <c r="I2017" s="3"/>
    </row>
    <row r="2018" spans="2:9" x14ac:dyDescent="0.25">
      <c r="B2018" s="6"/>
      <c r="C2018" s="7"/>
      <c r="D2018" s="7"/>
      <c r="E2018" s="7"/>
      <c r="F2018" s="7"/>
      <c r="G2018" s="7"/>
      <c r="I2018" s="3"/>
    </row>
    <row r="2019" spans="2:9" x14ac:dyDescent="0.25">
      <c r="B2019" s="6"/>
      <c r="C2019" s="7"/>
      <c r="D2019" s="7"/>
      <c r="E2019" s="7"/>
      <c r="F2019" s="7"/>
      <c r="G2019" s="7"/>
      <c r="I2019" s="3"/>
    </row>
    <row r="2020" spans="2:9" x14ac:dyDescent="0.25">
      <c r="B2020" s="6"/>
      <c r="C2020" s="7"/>
      <c r="D2020" s="7"/>
      <c r="E2020" s="7"/>
      <c r="F2020" s="7"/>
      <c r="G2020" s="7"/>
      <c r="I2020" s="3"/>
    </row>
    <row r="2021" spans="2:9" x14ac:dyDescent="0.25">
      <c r="B2021" s="6"/>
      <c r="C2021" s="7"/>
      <c r="D2021" s="7"/>
      <c r="E2021" s="7"/>
      <c r="F2021" s="7"/>
      <c r="G2021" s="7"/>
      <c r="I2021" s="3"/>
    </row>
    <row r="2022" spans="2:9" x14ac:dyDescent="0.25">
      <c r="B2022" s="6"/>
      <c r="C2022" s="7"/>
      <c r="D2022" s="7"/>
      <c r="E2022" s="7"/>
      <c r="F2022" s="7"/>
      <c r="G2022" s="7"/>
      <c r="I2022" s="3"/>
    </row>
    <row r="2023" spans="2:9" x14ac:dyDescent="0.25">
      <c r="B2023" s="6"/>
      <c r="C2023" s="7"/>
      <c r="D2023" s="7"/>
      <c r="E2023" s="7"/>
      <c r="F2023" s="7"/>
      <c r="G2023" s="7"/>
      <c r="I2023" s="3"/>
    </row>
    <row r="2024" spans="2:9" x14ac:dyDescent="0.25">
      <c r="B2024" s="6"/>
      <c r="C2024" s="7"/>
      <c r="D2024" s="7"/>
      <c r="E2024" s="7"/>
      <c r="F2024" s="7"/>
      <c r="G2024" s="7"/>
      <c r="I2024" s="3"/>
    </row>
    <row r="2025" spans="2:9" x14ac:dyDescent="0.25">
      <c r="B2025" s="6"/>
      <c r="C2025" s="7"/>
      <c r="D2025" s="7"/>
      <c r="E2025" s="7"/>
      <c r="F2025" s="7"/>
      <c r="G2025" s="7"/>
      <c r="I2025" s="3"/>
    </row>
    <row r="2026" spans="2:9" x14ac:dyDescent="0.25">
      <c r="B2026" s="6"/>
      <c r="C2026" s="7"/>
      <c r="D2026" s="7"/>
      <c r="E2026" s="7"/>
      <c r="F2026" s="7"/>
      <c r="G2026" s="7"/>
      <c r="I2026" s="3"/>
    </row>
    <row r="2027" spans="2:9" x14ac:dyDescent="0.25">
      <c r="B2027" s="6"/>
      <c r="C2027" s="7"/>
      <c r="D2027" s="7"/>
      <c r="E2027" s="7"/>
      <c r="F2027" s="7"/>
      <c r="G2027" s="7"/>
      <c r="I2027" s="3"/>
    </row>
    <row r="2028" spans="2:9" x14ac:dyDescent="0.25">
      <c r="B2028" s="6"/>
      <c r="C2028" s="7"/>
      <c r="D2028" s="7"/>
      <c r="E2028" s="7"/>
      <c r="F2028" s="7"/>
      <c r="G2028" s="7"/>
      <c r="I2028" s="3"/>
    </row>
    <row r="2029" spans="2:9" x14ac:dyDescent="0.25">
      <c r="B2029" s="6"/>
      <c r="C2029" s="7"/>
      <c r="D2029" s="7"/>
      <c r="E2029" s="7"/>
      <c r="F2029" s="7"/>
      <c r="G2029" s="7"/>
      <c r="I2029" s="3"/>
    </row>
    <row r="2030" spans="2:9" x14ac:dyDescent="0.25">
      <c r="B2030" s="6"/>
      <c r="C2030" s="7"/>
      <c r="D2030" s="7"/>
      <c r="E2030" s="7"/>
      <c r="F2030" s="7"/>
      <c r="G2030" s="7"/>
      <c r="I2030" s="3"/>
    </row>
    <row r="2031" spans="2:9" x14ac:dyDescent="0.25">
      <c r="B2031" s="6"/>
      <c r="C2031" s="7"/>
      <c r="D2031" s="7"/>
      <c r="E2031" s="7"/>
      <c r="F2031" s="7"/>
      <c r="G2031" s="7"/>
      <c r="I2031" s="3"/>
    </row>
    <row r="2032" spans="2:9" x14ac:dyDescent="0.25">
      <c r="B2032" s="6"/>
      <c r="C2032" s="7"/>
      <c r="D2032" s="7"/>
      <c r="E2032" s="7"/>
      <c r="F2032" s="7"/>
      <c r="G2032" s="7"/>
      <c r="I2032" s="3"/>
    </row>
    <row r="2033" spans="2:9" x14ac:dyDescent="0.25">
      <c r="B2033" s="6"/>
      <c r="C2033" s="7"/>
      <c r="D2033" s="7"/>
      <c r="E2033" s="7"/>
      <c r="F2033" s="7"/>
      <c r="G2033" s="7"/>
      <c r="I2033" s="3"/>
    </row>
    <row r="2034" spans="2:9" x14ac:dyDescent="0.25">
      <c r="B2034" s="6"/>
      <c r="C2034" s="7"/>
      <c r="D2034" s="7"/>
      <c r="E2034" s="7"/>
      <c r="F2034" s="7"/>
      <c r="G2034" s="7"/>
      <c r="I2034" s="3"/>
    </row>
    <row r="2035" spans="2:9" x14ac:dyDescent="0.25">
      <c r="B2035" s="6"/>
      <c r="C2035" s="7"/>
      <c r="D2035" s="7"/>
      <c r="E2035" s="7"/>
      <c r="F2035" s="7"/>
      <c r="G2035" s="7"/>
      <c r="I2035" s="3"/>
    </row>
    <row r="2036" spans="2:9" x14ac:dyDescent="0.25">
      <c r="B2036" s="6"/>
      <c r="C2036" s="7"/>
      <c r="D2036" s="7"/>
      <c r="E2036" s="7"/>
      <c r="F2036" s="7"/>
      <c r="G2036" s="7"/>
      <c r="I2036" s="3"/>
    </row>
    <row r="2037" spans="2:9" x14ac:dyDescent="0.25">
      <c r="B2037" s="6"/>
      <c r="C2037" s="7"/>
      <c r="D2037" s="7"/>
      <c r="E2037" s="7"/>
      <c r="F2037" s="7"/>
      <c r="G2037" s="7"/>
      <c r="I2037" s="3"/>
    </row>
    <row r="2038" spans="2:9" x14ac:dyDescent="0.25">
      <c r="B2038" s="6"/>
      <c r="C2038" s="7"/>
      <c r="D2038" s="7"/>
      <c r="E2038" s="7"/>
      <c r="F2038" s="7"/>
      <c r="G2038" s="7"/>
      <c r="I2038" s="3"/>
    </row>
    <row r="2039" spans="2:9" x14ac:dyDescent="0.25">
      <c r="B2039" s="6"/>
      <c r="C2039" s="7"/>
      <c r="D2039" s="7"/>
      <c r="E2039" s="7"/>
      <c r="F2039" s="7"/>
      <c r="G2039" s="7"/>
      <c r="I2039" s="3"/>
    </row>
    <row r="2040" spans="2:9" x14ac:dyDescent="0.25">
      <c r="B2040" s="6"/>
      <c r="C2040" s="7"/>
      <c r="D2040" s="7"/>
      <c r="E2040" s="7"/>
      <c r="F2040" s="7"/>
      <c r="G2040" s="7"/>
      <c r="I2040" s="3"/>
    </row>
    <row r="2041" spans="2:9" x14ac:dyDescent="0.25">
      <c r="B2041" s="6"/>
      <c r="C2041" s="7"/>
      <c r="D2041" s="7"/>
      <c r="E2041" s="7"/>
      <c r="F2041" s="7"/>
      <c r="G2041" s="7"/>
      <c r="I2041" s="3"/>
    </row>
    <row r="2042" spans="2:9" x14ac:dyDescent="0.25">
      <c r="B2042" s="6"/>
      <c r="C2042" s="7"/>
      <c r="D2042" s="7"/>
      <c r="E2042" s="7"/>
      <c r="F2042" s="7"/>
      <c r="G2042" s="7"/>
      <c r="I2042" s="3"/>
    </row>
    <row r="2043" spans="2:9" x14ac:dyDescent="0.25">
      <c r="B2043" s="6"/>
      <c r="C2043" s="7"/>
      <c r="D2043" s="7"/>
      <c r="E2043" s="7"/>
      <c r="F2043" s="7"/>
      <c r="G2043" s="7"/>
      <c r="I2043" s="3"/>
    </row>
    <row r="2044" spans="2:9" x14ac:dyDescent="0.25">
      <c r="B2044" s="6"/>
      <c r="C2044" s="7"/>
      <c r="D2044" s="7"/>
      <c r="E2044" s="7"/>
      <c r="F2044" s="7"/>
      <c r="G2044" s="7"/>
      <c r="I2044" s="3"/>
    </row>
    <row r="2045" spans="2:9" x14ac:dyDescent="0.25">
      <c r="B2045" s="6"/>
      <c r="C2045" s="7"/>
      <c r="D2045" s="7"/>
      <c r="E2045" s="7"/>
      <c r="F2045" s="7"/>
      <c r="G2045" s="7"/>
      <c r="I2045" s="3"/>
    </row>
    <row r="2046" spans="2:9" x14ac:dyDescent="0.25">
      <c r="B2046" s="6"/>
      <c r="C2046" s="7"/>
      <c r="D2046" s="7"/>
      <c r="E2046" s="7"/>
      <c r="F2046" s="7"/>
      <c r="G2046" s="7"/>
      <c r="I2046" s="3"/>
    </row>
    <row r="2047" spans="2:9" x14ac:dyDescent="0.25">
      <c r="B2047" s="6"/>
      <c r="C2047" s="7"/>
      <c r="D2047" s="7"/>
      <c r="E2047" s="7"/>
      <c r="F2047" s="7"/>
      <c r="G2047" s="7"/>
      <c r="I2047" s="3"/>
    </row>
    <row r="2048" spans="2:9" x14ac:dyDescent="0.25">
      <c r="B2048" s="6"/>
      <c r="C2048" s="7"/>
      <c r="D2048" s="7"/>
      <c r="E2048" s="7"/>
      <c r="F2048" s="7"/>
      <c r="G2048" s="7"/>
      <c r="I2048" s="3"/>
    </row>
    <row r="2049" spans="2:9" x14ac:dyDescent="0.25">
      <c r="B2049" s="6"/>
      <c r="C2049" s="7"/>
      <c r="D2049" s="7"/>
      <c r="E2049" s="7"/>
      <c r="F2049" s="7"/>
      <c r="G2049" s="7"/>
      <c r="I2049" s="3"/>
    </row>
    <row r="2050" spans="2:9" x14ac:dyDescent="0.25">
      <c r="B2050" s="6"/>
      <c r="C2050" s="7"/>
      <c r="D2050" s="7"/>
      <c r="E2050" s="7"/>
      <c r="F2050" s="7"/>
      <c r="G2050" s="7"/>
      <c r="I2050" s="3"/>
    </row>
    <row r="2051" spans="2:9" x14ac:dyDescent="0.25">
      <c r="B2051" s="6"/>
      <c r="C2051" s="7"/>
      <c r="D2051" s="7"/>
      <c r="E2051" s="7"/>
      <c r="F2051" s="7"/>
      <c r="G2051" s="7"/>
      <c r="I2051" s="3"/>
    </row>
    <row r="2052" spans="2:9" x14ac:dyDescent="0.25">
      <c r="B2052" s="6"/>
      <c r="C2052" s="7"/>
      <c r="D2052" s="7"/>
      <c r="E2052" s="7"/>
      <c r="F2052" s="7"/>
      <c r="G2052" s="7"/>
      <c r="I2052" s="3"/>
    </row>
    <row r="2053" spans="2:9" x14ac:dyDescent="0.25">
      <c r="B2053" s="6"/>
      <c r="C2053" s="7"/>
      <c r="D2053" s="7"/>
      <c r="E2053" s="7"/>
      <c r="F2053" s="7"/>
      <c r="G2053" s="7"/>
      <c r="I2053" s="3"/>
    </row>
    <row r="2054" spans="2:9" x14ac:dyDescent="0.25">
      <c r="B2054" s="6"/>
      <c r="C2054" s="7"/>
      <c r="D2054" s="7"/>
      <c r="E2054" s="7"/>
      <c r="F2054" s="7"/>
      <c r="G2054" s="7"/>
      <c r="I2054" s="3"/>
    </row>
    <row r="2055" spans="2:9" x14ac:dyDescent="0.25">
      <c r="B2055" s="6"/>
      <c r="C2055" s="7"/>
      <c r="D2055" s="7"/>
      <c r="E2055" s="7"/>
      <c r="F2055" s="7"/>
      <c r="G2055" s="7"/>
      <c r="I2055" s="3"/>
    </row>
    <row r="2056" spans="2:9" x14ac:dyDescent="0.25">
      <c r="B2056" s="6"/>
      <c r="C2056" s="7"/>
      <c r="D2056" s="7"/>
      <c r="E2056" s="7"/>
      <c r="F2056" s="7"/>
      <c r="G2056" s="7"/>
      <c r="I2056" s="3"/>
    </row>
    <row r="2057" spans="2:9" x14ac:dyDescent="0.25">
      <c r="B2057" s="6"/>
      <c r="C2057" s="7"/>
      <c r="D2057" s="7"/>
      <c r="E2057" s="7"/>
      <c r="F2057" s="7"/>
      <c r="G2057" s="7"/>
      <c r="I2057" s="3"/>
    </row>
    <row r="2058" spans="2:9" x14ac:dyDescent="0.25">
      <c r="B2058" s="6"/>
      <c r="C2058" s="7"/>
      <c r="D2058" s="7"/>
      <c r="E2058" s="7"/>
      <c r="F2058" s="7"/>
      <c r="G2058" s="7"/>
      <c r="I2058" s="3"/>
    </row>
    <row r="2059" spans="2:9" x14ac:dyDescent="0.25">
      <c r="B2059" s="6"/>
      <c r="C2059" s="7"/>
      <c r="D2059" s="7"/>
      <c r="E2059" s="7"/>
      <c r="F2059" s="7"/>
      <c r="G2059" s="7"/>
      <c r="I2059" s="3"/>
    </row>
    <row r="2060" spans="2:9" x14ac:dyDescent="0.25">
      <c r="B2060" s="6"/>
      <c r="C2060" s="7"/>
      <c r="D2060" s="7"/>
      <c r="E2060" s="7"/>
      <c r="F2060" s="7"/>
      <c r="G2060" s="7"/>
      <c r="I2060" s="3"/>
    </row>
    <row r="2061" spans="2:9" x14ac:dyDescent="0.25">
      <c r="B2061" s="6"/>
      <c r="C2061" s="7"/>
      <c r="D2061" s="7"/>
      <c r="E2061" s="7"/>
      <c r="F2061" s="7"/>
      <c r="G2061" s="7"/>
      <c r="I2061" s="3"/>
    </row>
    <row r="2062" spans="2:9" x14ac:dyDescent="0.25">
      <c r="B2062" s="6"/>
      <c r="C2062" s="7"/>
      <c r="D2062" s="7"/>
      <c r="E2062" s="7"/>
      <c r="F2062" s="7"/>
      <c r="G2062" s="7"/>
      <c r="I2062" s="3"/>
    </row>
    <row r="2063" spans="2:9" x14ac:dyDescent="0.25">
      <c r="B2063" s="6"/>
      <c r="C2063" s="7"/>
      <c r="D2063" s="7"/>
      <c r="E2063" s="7"/>
      <c r="F2063" s="7"/>
      <c r="G2063" s="7"/>
      <c r="I2063" s="3"/>
    </row>
    <row r="2064" spans="2:9" x14ac:dyDescent="0.25">
      <c r="B2064" s="6"/>
      <c r="C2064" s="7"/>
      <c r="D2064" s="7"/>
      <c r="E2064" s="7"/>
      <c r="F2064" s="7"/>
      <c r="G2064" s="7"/>
      <c r="I2064" s="3"/>
    </row>
    <row r="2065" spans="2:9" x14ac:dyDescent="0.25">
      <c r="B2065" s="6"/>
      <c r="C2065" s="7"/>
      <c r="D2065" s="7"/>
      <c r="E2065" s="7"/>
      <c r="F2065" s="7"/>
      <c r="G2065" s="7"/>
      <c r="I2065" s="3"/>
    </row>
    <row r="2066" spans="2:9" x14ac:dyDescent="0.25">
      <c r="B2066" s="6"/>
      <c r="C2066" s="7"/>
      <c r="D2066" s="7"/>
      <c r="E2066" s="7"/>
      <c r="F2066" s="7"/>
      <c r="G2066" s="7"/>
      <c r="I2066" s="3"/>
    </row>
    <row r="2067" spans="2:9" x14ac:dyDescent="0.25">
      <c r="B2067" s="6"/>
      <c r="C2067" s="7"/>
      <c r="D2067" s="7"/>
      <c r="E2067" s="7"/>
      <c r="F2067" s="7"/>
      <c r="G2067" s="7"/>
      <c r="I2067" s="3"/>
    </row>
    <row r="2068" spans="2:9" x14ac:dyDescent="0.25">
      <c r="B2068" s="6"/>
      <c r="C2068" s="7"/>
      <c r="D2068" s="7"/>
      <c r="E2068" s="7"/>
      <c r="F2068" s="7"/>
      <c r="G2068" s="7"/>
      <c r="I2068" s="3"/>
    </row>
    <row r="2069" spans="2:9" x14ac:dyDescent="0.25">
      <c r="B2069" s="6"/>
      <c r="C2069" s="7"/>
      <c r="D2069" s="7"/>
      <c r="E2069" s="7"/>
      <c r="F2069" s="7"/>
      <c r="G2069" s="7"/>
      <c r="I2069" s="3"/>
    </row>
    <row r="2070" spans="2:9" x14ac:dyDescent="0.25">
      <c r="B2070" s="6"/>
      <c r="C2070" s="7"/>
      <c r="D2070" s="7"/>
      <c r="E2070" s="7"/>
      <c r="F2070" s="7"/>
      <c r="G2070" s="7"/>
      <c r="I2070" s="3"/>
    </row>
    <row r="2071" spans="2:9" x14ac:dyDescent="0.25">
      <c r="B2071" s="6"/>
      <c r="C2071" s="7"/>
      <c r="D2071" s="7"/>
      <c r="E2071" s="7"/>
      <c r="F2071" s="7"/>
      <c r="G2071" s="7"/>
      <c r="I2071" s="3"/>
    </row>
    <row r="2072" spans="2:9" x14ac:dyDescent="0.25">
      <c r="B2072" s="6"/>
      <c r="C2072" s="7"/>
      <c r="D2072" s="7"/>
      <c r="E2072" s="7"/>
      <c r="F2072" s="7"/>
      <c r="G2072" s="7"/>
      <c r="I2072" s="3"/>
    </row>
    <row r="2073" spans="2:9" x14ac:dyDescent="0.25">
      <c r="B2073" s="6"/>
      <c r="C2073" s="7"/>
      <c r="D2073" s="7"/>
      <c r="E2073" s="7"/>
      <c r="F2073" s="7"/>
      <c r="G2073" s="7"/>
      <c r="I2073" s="3"/>
    </row>
    <row r="2074" spans="2:9" x14ac:dyDescent="0.25">
      <c r="B2074" s="6"/>
      <c r="C2074" s="7"/>
      <c r="D2074" s="7"/>
      <c r="E2074" s="7"/>
      <c r="F2074" s="7"/>
      <c r="G2074" s="7"/>
      <c r="I2074" s="3"/>
    </row>
    <row r="2075" spans="2:9" x14ac:dyDescent="0.25">
      <c r="B2075" s="6"/>
      <c r="C2075" s="7"/>
      <c r="D2075" s="7"/>
      <c r="E2075" s="7"/>
      <c r="F2075" s="7"/>
      <c r="G2075" s="7"/>
      <c r="I2075" s="3"/>
    </row>
    <row r="2076" spans="2:9" x14ac:dyDescent="0.25">
      <c r="B2076" s="6"/>
      <c r="C2076" s="7"/>
      <c r="D2076" s="7"/>
      <c r="E2076" s="7"/>
      <c r="F2076" s="7"/>
      <c r="G2076" s="7"/>
      <c r="I2076" s="3"/>
    </row>
    <row r="2077" spans="2:9" x14ac:dyDescent="0.25">
      <c r="B2077" s="6"/>
      <c r="C2077" s="7"/>
      <c r="D2077" s="7"/>
      <c r="E2077" s="7"/>
      <c r="F2077" s="7"/>
      <c r="G2077" s="7"/>
      <c r="I2077" s="3"/>
    </row>
    <row r="2078" spans="2:9" x14ac:dyDescent="0.25">
      <c r="B2078" s="6"/>
      <c r="C2078" s="7"/>
      <c r="D2078" s="7"/>
      <c r="E2078" s="7"/>
      <c r="F2078" s="7"/>
      <c r="G2078" s="7"/>
      <c r="I2078" s="3"/>
    </row>
    <row r="2079" spans="2:9" x14ac:dyDescent="0.25">
      <c r="B2079" s="6"/>
      <c r="C2079" s="7"/>
      <c r="D2079" s="7"/>
      <c r="E2079" s="7"/>
      <c r="F2079" s="7"/>
      <c r="G2079" s="7"/>
      <c r="I2079" s="3"/>
    </row>
    <row r="2080" spans="2:9" x14ac:dyDescent="0.25">
      <c r="B2080" s="6"/>
      <c r="C2080" s="7"/>
      <c r="D2080" s="7"/>
      <c r="E2080" s="7"/>
      <c r="F2080" s="7"/>
      <c r="G2080" s="7"/>
      <c r="I2080" s="3"/>
    </row>
    <row r="2081" spans="2:9" x14ac:dyDescent="0.25">
      <c r="B2081" s="6"/>
      <c r="C2081" s="7"/>
      <c r="D2081" s="7"/>
      <c r="E2081" s="7"/>
      <c r="F2081" s="7"/>
      <c r="G2081" s="7"/>
      <c r="I2081" s="3"/>
    </row>
    <row r="2082" spans="2:9" x14ac:dyDescent="0.25">
      <c r="B2082" s="6"/>
      <c r="C2082" s="7"/>
      <c r="D2082" s="7"/>
      <c r="E2082" s="7"/>
      <c r="F2082" s="7"/>
      <c r="G2082" s="7"/>
      <c r="I2082" s="3"/>
    </row>
    <row r="2083" spans="2:9" x14ac:dyDescent="0.25">
      <c r="B2083" s="6"/>
      <c r="C2083" s="7"/>
      <c r="D2083" s="7"/>
      <c r="E2083" s="7"/>
      <c r="F2083" s="7"/>
      <c r="G2083" s="7"/>
      <c r="I2083" s="3"/>
    </row>
    <row r="2084" spans="2:9" x14ac:dyDescent="0.25">
      <c r="B2084" s="6"/>
      <c r="C2084" s="7"/>
      <c r="D2084" s="7"/>
      <c r="E2084" s="7"/>
      <c r="F2084" s="7"/>
      <c r="G2084" s="7"/>
      <c r="I2084" s="3"/>
    </row>
    <row r="2085" spans="2:9" x14ac:dyDescent="0.25">
      <c r="B2085" s="6"/>
      <c r="C2085" s="7"/>
      <c r="D2085" s="7"/>
      <c r="E2085" s="7"/>
      <c r="F2085" s="7"/>
      <c r="G2085" s="7"/>
      <c r="I2085" s="3"/>
    </row>
    <row r="2086" spans="2:9" x14ac:dyDescent="0.25">
      <c r="B2086" s="6"/>
      <c r="C2086" s="7"/>
      <c r="D2086" s="7"/>
      <c r="E2086" s="7"/>
      <c r="F2086" s="7"/>
      <c r="G2086" s="7"/>
      <c r="I2086" s="3"/>
    </row>
    <row r="2087" spans="2:9" x14ac:dyDescent="0.25">
      <c r="B2087" s="6"/>
      <c r="C2087" s="7"/>
      <c r="D2087" s="7"/>
      <c r="E2087" s="7"/>
      <c r="F2087" s="7"/>
      <c r="G2087" s="7"/>
      <c r="I2087" s="3"/>
    </row>
    <row r="2088" spans="2:9" x14ac:dyDescent="0.25">
      <c r="B2088" s="6"/>
      <c r="C2088" s="7"/>
      <c r="D2088" s="7"/>
      <c r="E2088" s="7"/>
      <c r="F2088" s="7"/>
      <c r="G2088" s="7"/>
      <c r="I2088" s="3"/>
    </row>
    <row r="2089" spans="2:9" x14ac:dyDescent="0.25">
      <c r="B2089" s="6"/>
      <c r="C2089" s="7"/>
      <c r="D2089" s="7"/>
      <c r="E2089" s="7"/>
      <c r="F2089" s="7"/>
      <c r="G2089" s="7"/>
      <c r="I2089" s="3"/>
    </row>
    <row r="2090" spans="2:9" x14ac:dyDescent="0.25">
      <c r="B2090" s="6"/>
      <c r="C2090" s="7"/>
      <c r="D2090" s="7"/>
      <c r="E2090" s="7"/>
      <c r="F2090" s="7"/>
      <c r="G2090" s="7"/>
      <c r="I2090" s="3"/>
    </row>
    <row r="2091" spans="2:9" x14ac:dyDescent="0.25">
      <c r="B2091" s="6"/>
      <c r="C2091" s="7"/>
      <c r="D2091" s="7"/>
      <c r="E2091" s="7"/>
      <c r="F2091" s="7"/>
      <c r="G2091" s="7"/>
      <c r="I2091" s="3"/>
    </row>
    <row r="2092" spans="2:9" x14ac:dyDescent="0.25">
      <c r="B2092" s="6"/>
      <c r="C2092" s="7"/>
      <c r="D2092" s="7"/>
      <c r="E2092" s="7"/>
      <c r="F2092" s="7"/>
      <c r="G2092" s="7"/>
      <c r="I2092" s="3"/>
    </row>
    <row r="2093" spans="2:9" x14ac:dyDescent="0.25">
      <c r="B2093" s="6"/>
      <c r="C2093" s="7"/>
      <c r="D2093" s="7"/>
      <c r="E2093" s="7"/>
      <c r="F2093" s="7"/>
      <c r="G2093" s="7"/>
      <c r="I2093" s="3"/>
    </row>
    <row r="2094" spans="2:9" x14ac:dyDescent="0.25">
      <c r="B2094" s="6"/>
      <c r="C2094" s="7"/>
      <c r="D2094" s="7"/>
      <c r="E2094" s="7"/>
      <c r="F2094" s="7"/>
      <c r="G2094" s="7"/>
      <c r="I2094" s="3"/>
    </row>
    <row r="2095" spans="2:9" x14ac:dyDescent="0.25">
      <c r="B2095" s="6"/>
      <c r="C2095" s="7"/>
      <c r="D2095" s="7"/>
      <c r="E2095" s="7"/>
      <c r="F2095" s="7"/>
      <c r="G2095" s="7"/>
      <c r="I2095" s="3"/>
    </row>
    <row r="2096" spans="2:9" x14ac:dyDescent="0.25">
      <c r="B2096" s="6"/>
      <c r="C2096" s="7"/>
      <c r="D2096" s="7"/>
      <c r="E2096" s="7"/>
      <c r="F2096" s="7"/>
      <c r="G2096" s="7"/>
      <c r="I2096" s="3"/>
    </row>
    <row r="2097" spans="2:9" x14ac:dyDescent="0.25">
      <c r="B2097" s="6"/>
      <c r="C2097" s="7"/>
      <c r="D2097" s="7"/>
      <c r="E2097" s="7"/>
      <c r="F2097" s="7"/>
      <c r="G2097" s="7"/>
      <c r="I2097" s="3"/>
    </row>
    <row r="2098" spans="2:9" x14ac:dyDescent="0.25">
      <c r="B2098" s="6"/>
      <c r="C2098" s="7"/>
      <c r="D2098" s="7"/>
      <c r="E2098" s="7"/>
      <c r="F2098" s="7"/>
      <c r="G2098" s="7"/>
      <c r="I2098" s="3"/>
    </row>
    <row r="2099" spans="2:9" x14ac:dyDescent="0.25">
      <c r="B2099" s="6"/>
      <c r="C2099" s="7"/>
      <c r="D2099" s="7"/>
      <c r="E2099" s="7"/>
      <c r="F2099" s="7"/>
      <c r="G2099" s="7"/>
      <c r="I2099" s="3"/>
    </row>
    <row r="2100" spans="2:9" x14ac:dyDescent="0.25">
      <c r="B2100" s="6"/>
      <c r="C2100" s="7"/>
      <c r="D2100" s="7"/>
      <c r="E2100" s="7"/>
      <c r="F2100" s="7"/>
      <c r="G2100" s="7"/>
      <c r="I2100" s="3"/>
    </row>
    <row r="2101" spans="2:9" x14ac:dyDescent="0.25">
      <c r="B2101" s="6"/>
      <c r="C2101" s="7"/>
      <c r="D2101" s="7"/>
      <c r="E2101" s="7"/>
      <c r="F2101" s="7"/>
      <c r="G2101" s="7"/>
      <c r="I2101" s="3"/>
    </row>
    <row r="2102" spans="2:9" x14ac:dyDescent="0.25">
      <c r="B2102" s="6"/>
      <c r="C2102" s="7"/>
      <c r="D2102" s="7"/>
      <c r="E2102" s="7"/>
      <c r="F2102" s="7"/>
      <c r="G2102" s="7"/>
      <c r="I2102" s="3"/>
    </row>
    <row r="2103" spans="2:9" x14ac:dyDescent="0.25">
      <c r="B2103" s="6"/>
      <c r="C2103" s="7"/>
      <c r="D2103" s="7"/>
      <c r="E2103" s="7"/>
      <c r="F2103" s="7"/>
      <c r="G2103" s="7"/>
      <c r="I2103" s="3"/>
    </row>
    <row r="2104" spans="2:9" x14ac:dyDescent="0.25">
      <c r="B2104" s="6"/>
      <c r="C2104" s="7"/>
      <c r="D2104" s="7"/>
      <c r="E2104" s="7"/>
      <c r="F2104" s="7"/>
      <c r="G2104" s="7"/>
      <c r="I2104" s="3"/>
    </row>
    <row r="2105" spans="2:9" x14ac:dyDescent="0.25">
      <c r="B2105" s="6"/>
      <c r="C2105" s="7"/>
      <c r="D2105" s="7"/>
      <c r="E2105" s="7"/>
      <c r="F2105" s="7"/>
      <c r="G2105" s="7"/>
      <c r="I2105" s="3"/>
    </row>
    <row r="2106" spans="2:9" x14ac:dyDescent="0.25">
      <c r="B2106" s="6"/>
      <c r="C2106" s="7"/>
      <c r="D2106" s="7"/>
      <c r="E2106" s="7"/>
      <c r="F2106" s="7"/>
      <c r="G2106" s="7"/>
      <c r="I2106" s="3"/>
    </row>
    <row r="2107" spans="2:9" x14ac:dyDescent="0.25">
      <c r="B2107" s="6"/>
      <c r="C2107" s="7"/>
      <c r="D2107" s="7"/>
      <c r="E2107" s="7"/>
      <c r="F2107" s="7"/>
      <c r="G2107" s="7"/>
      <c r="I2107" s="3"/>
    </row>
    <row r="2108" spans="2:9" x14ac:dyDescent="0.25">
      <c r="B2108" s="6"/>
      <c r="C2108" s="7"/>
      <c r="D2108" s="7"/>
      <c r="E2108" s="7"/>
      <c r="F2108" s="7"/>
      <c r="G2108" s="7"/>
      <c r="I2108" s="3"/>
    </row>
    <row r="2109" spans="2:9" x14ac:dyDescent="0.25">
      <c r="B2109" s="6"/>
      <c r="C2109" s="7"/>
      <c r="D2109" s="7"/>
      <c r="E2109" s="7"/>
      <c r="F2109" s="7"/>
      <c r="G2109" s="7"/>
      <c r="I2109" s="3"/>
    </row>
    <row r="2110" spans="2:9" x14ac:dyDescent="0.25">
      <c r="B2110" s="6"/>
      <c r="C2110" s="7"/>
      <c r="D2110" s="7"/>
      <c r="E2110" s="7"/>
      <c r="F2110" s="7"/>
      <c r="G2110" s="7"/>
      <c r="I2110" s="3"/>
    </row>
    <row r="2111" spans="2:9" x14ac:dyDescent="0.25">
      <c r="B2111" s="6"/>
      <c r="C2111" s="7"/>
      <c r="D2111" s="7"/>
      <c r="E2111" s="7"/>
      <c r="F2111" s="7"/>
      <c r="G2111" s="7"/>
      <c r="I2111" s="3"/>
    </row>
    <row r="2112" spans="2:9" x14ac:dyDescent="0.25">
      <c r="B2112" s="6"/>
      <c r="C2112" s="7"/>
      <c r="D2112" s="7"/>
      <c r="E2112" s="7"/>
      <c r="F2112" s="7"/>
      <c r="G2112" s="7"/>
      <c r="I2112" s="3"/>
    </row>
    <row r="2113" spans="2:9" x14ac:dyDescent="0.25">
      <c r="B2113" s="6"/>
      <c r="C2113" s="7"/>
      <c r="D2113" s="7"/>
      <c r="E2113" s="7"/>
      <c r="F2113" s="7"/>
      <c r="G2113" s="7"/>
      <c r="I2113" s="3"/>
    </row>
    <row r="2114" spans="2:9" x14ac:dyDescent="0.25">
      <c r="B2114" s="6"/>
      <c r="C2114" s="7"/>
      <c r="D2114" s="7"/>
      <c r="E2114" s="7"/>
      <c r="F2114" s="7"/>
      <c r="G2114" s="7"/>
      <c r="I2114" s="3"/>
    </row>
    <row r="2115" spans="2:9" x14ac:dyDescent="0.25">
      <c r="B2115" s="6"/>
      <c r="C2115" s="7"/>
      <c r="D2115" s="7"/>
      <c r="E2115" s="7"/>
      <c r="F2115" s="7"/>
      <c r="G2115" s="7"/>
      <c r="I2115" s="3"/>
    </row>
    <row r="2116" spans="2:9" x14ac:dyDescent="0.25">
      <c r="B2116" s="6"/>
      <c r="C2116" s="7"/>
      <c r="D2116" s="7"/>
      <c r="E2116" s="7"/>
      <c r="F2116" s="7"/>
      <c r="G2116" s="7"/>
      <c r="I2116" s="3"/>
    </row>
    <row r="2117" spans="2:9" x14ac:dyDescent="0.25">
      <c r="B2117" s="6"/>
      <c r="C2117" s="7"/>
      <c r="D2117" s="7"/>
      <c r="E2117" s="7"/>
      <c r="F2117" s="7"/>
      <c r="G2117" s="7"/>
      <c r="I2117" s="3"/>
    </row>
    <row r="2118" spans="2:9" x14ac:dyDescent="0.25">
      <c r="B2118" s="6"/>
      <c r="C2118" s="7"/>
      <c r="D2118" s="7"/>
      <c r="E2118" s="7"/>
      <c r="F2118" s="7"/>
      <c r="G2118" s="7"/>
      <c r="I2118" s="3"/>
    </row>
    <row r="2119" spans="2:9" x14ac:dyDescent="0.25">
      <c r="B2119" s="6"/>
      <c r="C2119" s="7"/>
      <c r="D2119" s="7"/>
      <c r="E2119" s="7"/>
      <c r="F2119" s="7"/>
      <c r="G2119" s="7"/>
      <c r="I2119" s="3"/>
    </row>
    <row r="2120" spans="2:9" x14ac:dyDescent="0.25">
      <c r="B2120" s="6"/>
      <c r="C2120" s="7"/>
      <c r="D2120" s="7"/>
      <c r="E2120" s="7"/>
      <c r="F2120" s="7"/>
      <c r="G2120" s="7"/>
      <c r="I2120" s="3"/>
    </row>
    <row r="2121" spans="2:9" x14ac:dyDescent="0.25">
      <c r="B2121" s="6"/>
      <c r="C2121" s="7"/>
      <c r="D2121" s="7"/>
      <c r="E2121" s="7"/>
      <c r="F2121" s="7"/>
      <c r="G2121" s="7"/>
      <c r="I2121" s="3"/>
    </row>
    <row r="2122" spans="2:9" x14ac:dyDescent="0.25">
      <c r="B2122" s="6"/>
      <c r="C2122" s="7"/>
      <c r="D2122" s="7"/>
      <c r="E2122" s="7"/>
      <c r="F2122" s="7"/>
      <c r="G2122" s="7"/>
      <c r="I2122" s="3"/>
    </row>
    <row r="2123" spans="2:9" x14ac:dyDescent="0.25">
      <c r="B2123" s="6"/>
      <c r="C2123" s="7"/>
      <c r="D2123" s="7"/>
      <c r="E2123" s="7"/>
      <c r="F2123" s="7"/>
      <c r="G2123" s="7"/>
      <c r="I2123" s="3"/>
    </row>
    <row r="2124" spans="2:9" x14ac:dyDescent="0.25">
      <c r="B2124" s="6"/>
      <c r="C2124" s="7"/>
      <c r="D2124" s="7"/>
      <c r="E2124" s="7"/>
      <c r="F2124" s="7"/>
      <c r="G2124" s="7"/>
      <c r="I2124" s="3"/>
    </row>
    <row r="2125" spans="2:9" x14ac:dyDescent="0.25">
      <c r="B2125" s="6"/>
      <c r="C2125" s="7"/>
      <c r="D2125" s="7"/>
      <c r="E2125" s="7"/>
      <c r="F2125" s="7"/>
      <c r="G2125" s="7"/>
      <c r="I2125" s="3"/>
    </row>
    <row r="2126" spans="2:9" x14ac:dyDescent="0.25">
      <c r="B2126" s="6"/>
      <c r="C2126" s="7"/>
      <c r="D2126" s="7"/>
      <c r="E2126" s="7"/>
      <c r="F2126" s="7"/>
      <c r="G2126" s="7"/>
      <c r="I2126" s="3"/>
    </row>
    <row r="2127" spans="2:9" x14ac:dyDescent="0.25">
      <c r="B2127" s="6"/>
      <c r="C2127" s="7"/>
      <c r="D2127" s="7"/>
      <c r="E2127" s="7"/>
      <c r="F2127" s="7"/>
      <c r="G2127" s="7"/>
      <c r="I2127" s="3"/>
    </row>
    <row r="2128" spans="2:9" x14ac:dyDescent="0.25">
      <c r="B2128" s="6"/>
      <c r="C2128" s="7"/>
      <c r="D2128" s="7"/>
      <c r="E2128" s="7"/>
      <c r="F2128" s="7"/>
      <c r="G2128" s="7"/>
      <c r="I2128" s="3"/>
    </row>
    <row r="2129" spans="2:9" x14ac:dyDescent="0.25">
      <c r="B2129" s="6"/>
      <c r="C2129" s="7"/>
      <c r="D2129" s="7"/>
      <c r="E2129" s="7"/>
      <c r="F2129" s="7"/>
      <c r="G2129" s="7"/>
      <c r="I2129" s="3"/>
    </row>
    <row r="2130" spans="2:9" x14ac:dyDescent="0.25">
      <c r="B2130" s="6"/>
      <c r="C2130" s="7"/>
      <c r="D2130" s="7"/>
      <c r="E2130" s="7"/>
      <c r="F2130" s="7"/>
      <c r="G2130" s="7"/>
      <c r="I2130" s="3"/>
    </row>
    <row r="2131" spans="2:9" x14ac:dyDescent="0.25">
      <c r="B2131" s="6"/>
      <c r="C2131" s="7"/>
      <c r="D2131" s="7"/>
      <c r="E2131" s="7"/>
      <c r="F2131" s="7"/>
      <c r="G2131" s="7"/>
      <c r="I2131" s="3"/>
    </row>
    <row r="2132" spans="2:9" x14ac:dyDescent="0.25">
      <c r="B2132" s="6"/>
      <c r="C2132" s="7"/>
      <c r="D2132" s="7"/>
      <c r="E2132" s="7"/>
      <c r="F2132" s="7"/>
      <c r="G2132" s="7"/>
      <c r="I2132" s="3"/>
    </row>
    <row r="2133" spans="2:9" x14ac:dyDescent="0.25">
      <c r="B2133" s="6"/>
      <c r="C2133" s="7"/>
      <c r="D2133" s="7"/>
      <c r="E2133" s="7"/>
      <c r="F2133" s="7"/>
      <c r="G2133" s="7"/>
      <c r="I2133" s="3"/>
    </row>
    <row r="2134" spans="2:9" x14ac:dyDescent="0.25">
      <c r="B2134" s="6"/>
      <c r="C2134" s="7"/>
      <c r="D2134" s="7"/>
      <c r="E2134" s="7"/>
      <c r="F2134" s="7"/>
      <c r="G2134" s="7"/>
      <c r="I2134" s="3"/>
    </row>
    <row r="2135" spans="2:9" x14ac:dyDescent="0.25">
      <c r="B2135" s="6"/>
      <c r="C2135" s="7"/>
      <c r="D2135" s="7"/>
      <c r="E2135" s="7"/>
      <c r="F2135" s="7"/>
      <c r="G2135" s="7"/>
      <c r="I2135" s="3"/>
    </row>
    <row r="2136" spans="2:9" x14ac:dyDescent="0.25">
      <c r="B2136" s="6"/>
      <c r="C2136" s="7"/>
      <c r="D2136" s="7"/>
      <c r="E2136" s="7"/>
      <c r="F2136" s="7"/>
      <c r="G2136" s="7"/>
      <c r="I2136" s="3"/>
    </row>
    <row r="2137" spans="2:9" x14ac:dyDescent="0.25">
      <c r="B2137" s="6"/>
      <c r="C2137" s="7"/>
      <c r="D2137" s="7"/>
      <c r="E2137" s="7"/>
      <c r="F2137" s="7"/>
      <c r="G2137" s="7"/>
      <c r="I2137" s="3"/>
    </row>
    <row r="2138" spans="2:9" x14ac:dyDescent="0.25">
      <c r="B2138" s="6"/>
      <c r="C2138" s="7"/>
      <c r="D2138" s="7"/>
      <c r="E2138" s="7"/>
      <c r="F2138" s="7"/>
      <c r="G2138" s="7"/>
      <c r="I2138" s="3"/>
    </row>
    <row r="2139" spans="2:9" x14ac:dyDescent="0.25">
      <c r="B2139" s="6"/>
      <c r="C2139" s="7"/>
      <c r="D2139" s="7"/>
      <c r="E2139" s="7"/>
      <c r="F2139" s="7"/>
      <c r="G2139" s="7"/>
      <c r="I2139" s="3"/>
    </row>
    <row r="2140" spans="2:9" x14ac:dyDescent="0.25">
      <c r="B2140" s="6"/>
      <c r="C2140" s="7"/>
      <c r="D2140" s="7"/>
      <c r="E2140" s="7"/>
      <c r="F2140" s="7"/>
      <c r="G2140" s="7"/>
      <c r="I2140" s="3"/>
    </row>
    <row r="2141" spans="2:9" x14ac:dyDescent="0.25">
      <c r="B2141" s="6"/>
      <c r="C2141" s="7"/>
      <c r="D2141" s="7"/>
      <c r="E2141" s="7"/>
      <c r="F2141" s="7"/>
      <c r="G2141" s="7"/>
      <c r="I2141" s="3"/>
    </row>
    <row r="2142" spans="2:9" x14ac:dyDescent="0.25">
      <c r="B2142" s="6"/>
      <c r="C2142" s="7"/>
      <c r="D2142" s="7"/>
      <c r="E2142" s="7"/>
      <c r="F2142" s="7"/>
      <c r="G2142" s="7"/>
      <c r="I2142" s="3"/>
    </row>
    <row r="2143" spans="2:9" x14ac:dyDescent="0.25">
      <c r="B2143" s="6"/>
      <c r="C2143" s="7"/>
      <c r="D2143" s="7"/>
      <c r="E2143" s="7"/>
      <c r="F2143" s="7"/>
      <c r="G2143" s="7"/>
      <c r="I2143" s="3"/>
    </row>
    <row r="2144" spans="2:9" x14ac:dyDescent="0.25">
      <c r="B2144" s="6"/>
      <c r="C2144" s="7"/>
      <c r="D2144" s="7"/>
      <c r="E2144" s="7"/>
      <c r="F2144" s="7"/>
      <c r="G2144" s="7"/>
      <c r="I2144" s="3"/>
    </row>
    <row r="2145" spans="2:9" x14ac:dyDescent="0.25">
      <c r="B2145" s="6"/>
      <c r="C2145" s="7"/>
      <c r="D2145" s="7"/>
      <c r="E2145" s="7"/>
      <c r="F2145" s="7"/>
      <c r="G2145" s="7"/>
      <c r="I2145" s="3"/>
    </row>
    <row r="2146" spans="2:9" x14ac:dyDescent="0.25">
      <c r="B2146" s="6"/>
      <c r="C2146" s="7"/>
      <c r="D2146" s="7"/>
      <c r="E2146" s="7"/>
      <c r="F2146" s="7"/>
      <c r="G2146" s="7"/>
      <c r="I2146" s="3"/>
    </row>
    <row r="2147" spans="2:9" x14ac:dyDescent="0.25">
      <c r="B2147" s="6"/>
      <c r="C2147" s="7"/>
      <c r="D2147" s="7"/>
      <c r="E2147" s="7"/>
      <c r="F2147" s="7"/>
      <c r="G2147" s="7"/>
      <c r="I2147" s="3"/>
    </row>
    <row r="2148" spans="2:9" x14ac:dyDescent="0.25">
      <c r="B2148" s="6"/>
      <c r="C2148" s="7"/>
      <c r="D2148" s="7"/>
      <c r="E2148" s="7"/>
      <c r="F2148" s="7"/>
      <c r="G2148" s="7"/>
      <c r="I2148" s="3"/>
    </row>
    <row r="2149" spans="2:9" x14ac:dyDescent="0.25">
      <c r="B2149" s="6"/>
      <c r="C2149" s="7"/>
      <c r="D2149" s="7"/>
      <c r="E2149" s="7"/>
      <c r="F2149" s="7"/>
      <c r="G2149" s="7"/>
      <c r="I2149" s="3"/>
    </row>
    <row r="2150" spans="2:9" x14ac:dyDescent="0.25">
      <c r="B2150" s="6"/>
      <c r="C2150" s="7"/>
      <c r="D2150" s="7"/>
      <c r="E2150" s="7"/>
      <c r="F2150" s="7"/>
      <c r="G2150" s="7"/>
      <c r="I2150" s="3"/>
    </row>
    <row r="2151" spans="2:9" x14ac:dyDescent="0.25">
      <c r="B2151" s="6"/>
      <c r="C2151" s="7"/>
      <c r="D2151" s="7"/>
      <c r="E2151" s="7"/>
      <c r="F2151" s="7"/>
      <c r="G2151" s="7"/>
      <c r="I2151" s="3"/>
    </row>
    <row r="2152" spans="2:9" x14ac:dyDescent="0.25">
      <c r="B2152" s="6"/>
      <c r="C2152" s="7"/>
      <c r="D2152" s="7"/>
      <c r="E2152" s="7"/>
      <c r="F2152" s="7"/>
      <c r="G2152" s="7"/>
      <c r="I2152" s="3"/>
    </row>
    <row r="2153" spans="2:9" x14ac:dyDescent="0.25">
      <c r="B2153" s="6"/>
      <c r="C2153" s="7"/>
      <c r="D2153" s="7"/>
      <c r="E2153" s="7"/>
      <c r="F2153" s="7"/>
      <c r="G2153" s="7"/>
      <c r="I2153" s="3"/>
    </row>
    <row r="2154" spans="2:9" x14ac:dyDescent="0.25">
      <c r="B2154" s="6"/>
      <c r="C2154" s="7"/>
      <c r="D2154" s="7"/>
      <c r="E2154" s="7"/>
      <c r="F2154" s="7"/>
      <c r="G2154" s="7"/>
      <c r="I2154" s="3"/>
    </row>
    <row r="2155" spans="2:9" x14ac:dyDescent="0.25">
      <c r="B2155" s="6"/>
      <c r="C2155" s="7"/>
      <c r="D2155" s="7"/>
      <c r="E2155" s="7"/>
      <c r="F2155" s="7"/>
      <c r="G2155" s="7"/>
      <c r="I2155" s="3"/>
    </row>
    <row r="2156" spans="2:9" x14ac:dyDescent="0.25">
      <c r="B2156" s="6"/>
      <c r="C2156" s="7"/>
      <c r="D2156" s="7"/>
      <c r="E2156" s="7"/>
      <c r="F2156" s="7"/>
      <c r="G2156" s="7"/>
      <c r="I2156" s="3"/>
    </row>
    <row r="2157" spans="2:9" x14ac:dyDescent="0.25">
      <c r="B2157" s="6"/>
      <c r="C2157" s="7"/>
      <c r="D2157" s="7"/>
      <c r="E2157" s="7"/>
      <c r="F2157" s="7"/>
      <c r="G2157" s="7"/>
      <c r="I2157" s="3"/>
    </row>
    <row r="2158" spans="2:9" x14ac:dyDescent="0.25">
      <c r="B2158" s="6"/>
      <c r="C2158" s="7"/>
      <c r="D2158" s="7"/>
      <c r="E2158" s="7"/>
      <c r="F2158" s="7"/>
      <c r="G2158" s="7"/>
      <c r="I2158" s="3"/>
    </row>
    <row r="2159" spans="2:9" x14ac:dyDescent="0.25">
      <c r="B2159" s="6"/>
      <c r="C2159" s="7"/>
      <c r="D2159" s="7"/>
      <c r="E2159" s="7"/>
      <c r="F2159" s="7"/>
      <c r="G2159" s="7"/>
      <c r="I2159" s="3"/>
    </row>
    <row r="2160" spans="2:9" x14ac:dyDescent="0.25">
      <c r="B2160" s="6"/>
      <c r="C2160" s="7"/>
      <c r="D2160" s="7"/>
      <c r="E2160" s="7"/>
      <c r="F2160" s="7"/>
      <c r="G2160" s="7"/>
      <c r="I2160" s="3"/>
    </row>
    <row r="2161" spans="2:9" x14ac:dyDescent="0.25">
      <c r="B2161" s="6"/>
      <c r="C2161" s="7"/>
      <c r="D2161" s="7"/>
      <c r="E2161" s="7"/>
      <c r="F2161" s="7"/>
      <c r="G2161" s="7"/>
      <c r="I2161" s="3"/>
    </row>
    <row r="2162" spans="2:9" x14ac:dyDescent="0.25">
      <c r="B2162" s="6"/>
      <c r="C2162" s="7"/>
      <c r="D2162" s="7"/>
      <c r="E2162" s="7"/>
      <c r="F2162" s="7"/>
      <c r="G2162" s="7"/>
      <c r="I2162" s="3"/>
    </row>
    <row r="2163" spans="2:9" x14ac:dyDescent="0.25">
      <c r="B2163" s="6"/>
      <c r="C2163" s="7"/>
      <c r="D2163" s="7"/>
      <c r="E2163" s="7"/>
      <c r="F2163" s="7"/>
      <c r="G2163" s="7"/>
      <c r="I2163" s="3"/>
    </row>
    <row r="2164" spans="2:9" x14ac:dyDescent="0.25">
      <c r="B2164" s="6"/>
      <c r="C2164" s="7"/>
      <c r="D2164" s="7"/>
      <c r="E2164" s="7"/>
      <c r="F2164" s="7"/>
      <c r="G2164" s="7"/>
      <c r="I2164" s="3"/>
    </row>
    <row r="2165" spans="2:9" x14ac:dyDescent="0.25">
      <c r="B2165" s="6"/>
      <c r="C2165" s="7"/>
      <c r="D2165" s="7"/>
      <c r="E2165" s="7"/>
      <c r="F2165" s="7"/>
      <c r="G2165" s="7"/>
      <c r="I2165" s="3"/>
    </row>
    <row r="2166" spans="2:9" x14ac:dyDescent="0.25">
      <c r="B2166" s="6"/>
      <c r="C2166" s="7"/>
      <c r="D2166" s="7"/>
      <c r="E2166" s="7"/>
      <c r="F2166" s="7"/>
      <c r="G2166" s="7"/>
      <c r="I2166" s="3"/>
    </row>
    <row r="2167" spans="2:9" x14ac:dyDescent="0.25">
      <c r="B2167" s="6"/>
      <c r="C2167" s="7"/>
      <c r="D2167" s="7"/>
      <c r="E2167" s="7"/>
      <c r="F2167" s="7"/>
      <c r="G2167" s="7"/>
      <c r="I2167" s="3"/>
    </row>
    <row r="2168" spans="2:9" x14ac:dyDescent="0.25">
      <c r="B2168" s="6"/>
      <c r="C2168" s="7"/>
      <c r="D2168" s="7"/>
      <c r="E2168" s="7"/>
      <c r="F2168" s="7"/>
      <c r="G2168" s="7"/>
      <c r="I2168" s="3"/>
    </row>
    <row r="2169" spans="2:9" x14ac:dyDescent="0.25">
      <c r="B2169" s="6"/>
      <c r="C2169" s="7"/>
      <c r="D2169" s="7"/>
      <c r="E2169" s="7"/>
      <c r="F2169" s="7"/>
      <c r="G2169" s="7"/>
      <c r="I2169" s="3"/>
    </row>
    <row r="2170" spans="2:9" x14ac:dyDescent="0.25">
      <c r="B2170" s="6"/>
      <c r="C2170" s="7"/>
      <c r="D2170" s="7"/>
      <c r="E2170" s="7"/>
      <c r="F2170" s="7"/>
      <c r="G2170" s="7"/>
      <c r="I2170" s="3"/>
    </row>
    <row r="2171" spans="2:9" x14ac:dyDescent="0.25">
      <c r="B2171" s="6"/>
      <c r="C2171" s="7"/>
      <c r="D2171" s="7"/>
      <c r="E2171" s="7"/>
      <c r="F2171" s="7"/>
      <c r="G2171" s="7"/>
      <c r="I2171" s="3"/>
    </row>
    <row r="2172" spans="2:9" x14ac:dyDescent="0.25">
      <c r="B2172" s="6"/>
      <c r="C2172" s="7"/>
      <c r="D2172" s="7"/>
      <c r="E2172" s="7"/>
      <c r="F2172" s="7"/>
      <c r="G2172" s="7"/>
      <c r="I2172" s="3"/>
    </row>
    <row r="2173" spans="2:9" x14ac:dyDescent="0.25">
      <c r="B2173" s="6"/>
      <c r="C2173" s="7"/>
      <c r="D2173" s="7"/>
      <c r="E2173" s="7"/>
      <c r="F2173" s="7"/>
      <c r="G2173" s="7"/>
      <c r="I2173" s="3"/>
    </row>
    <row r="2174" spans="2:9" x14ac:dyDescent="0.25">
      <c r="B2174" s="6"/>
      <c r="C2174" s="7"/>
      <c r="D2174" s="7"/>
      <c r="E2174" s="7"/>
      <c r="F2174" s="7"/>
      <c r="G2174" s="7"/>
      <c r="I2174" s="3"/>
    </row>
    <row r="2175" spans="2:9" x14ac:dyDescent="0.25">
      <c r="B2175" s="6"/>
      <c r="C2175" s="7"/>
      <c r="D2175" s="7"/>
      <c r="E2175" s="7"/>
      <c r="F2175" s="7"/>
      <c r="G2175" s="7"/>
      <c r="I2175" s="3"/>
    </row>
    <row r="2176" spans="2:9" x14ac:dyDescent="0.25">
      <c r="B2176" s="6"/>
      <c r="C2176" s="7"/>
      <c r="D2176" s="7"/>
      <c r="E2176" s="7"/>
      <c r="F2176" s="7"/>
      <c r="G2176" s="7"/>
      <c r="I2176" s="3"/>
    </row>
    <row r="2177" spans="2:9" x14ac:dyDescent="0.25">
      <c r="B2177" s="6"/>
      <c r="C2177" s="7"/>
      <c r="D2177" s="7"/>
      <c r="E2177" s="7"/>
      <c r="F2177" s="7"/>
      <c r="G2177" s="7"/>
      <c r="I2177" s="3"/>
    </row>
    <row r="2178" spans="2:9" x14ac:dyDescent="0.25">
      <c r="B2178" s="6"/>
      <c r="C2178" s="7"/>
      <c r="D2178" s="7"/>
      <c r="E2178" s="7"/>
      <c r="F2178" s="7"/>
      <c r="G2178" s="7"/>
      <c r="I2178" s="3"/>
    </row>
    <row r="2179" spans="2:9" x14ac:dyDescent="0.25">
      <c r="B2179" s="6"/>
      <c r="C2179" s="7"/>
      <c r="D2179" s="7"/>
      <c r="E2179" s="7"/>
      <c r="F2179" s="7"/>
      <c r="G2179" s="7"/>
      <c r="I2179" s="3"/>
    </row>
    <row r="2180" spans="2:9" x14ac:dyDescent="0.25">
      <c r="B2180" s="6"/>
      <c r="C2180" s="7"/>
      <c r="D2180" s="7"/>
      <c r="E2180" s="7"/>
      <c r="F2180" s="7"/>
      <c r="G2180" s="7"/>
      <c r="I2180" s="3"/>
    </row>
    <row r="2181" spans="2:9" x14ac:dyDescent="0.25">
      <c r="B2181" s="6"/>
      <c r="C2181" s="7"/>
      <c r="D2181" s="7"/>
      <c r="E2181" s="7"/>
      <c r="F2181" s="7"/>
      <c r="G2181" s="7"/>
      <c r="I2181" s="3"/>
    </row>
    <row r="2182" spans="2:9" x14ac:dyDescent="0.25">
      <c r="B2182" s="6"/>
      <c r="C2182" s="7"/>
      <c r="D2182" s="7"/>
      <c r="E2182" s="7"/>
      <c r="F2182" s="7"/>
      <c r="G2182" s="7"/>
      <c r="I2182" s="3"/>
    </row>
    <row r="2183" spans="2:9" x14ac:dyDescent="0.25">
      <c r="B2183" s="6"/>
      <c r="C2183" s="7"/>
      <c r="D2183" s="7"/>
      <c r="E2183" s="7"/>
      <c r="F2183" s="7"/>
      <c r="G2183" s="7"/>
      <c r="I2183" s="3"/>
    </row>
    <row r="2184" spans="2:9" x14ac:dyDescent="0.25">
      <c r="B2184" s="6"/>
      <c r="C2184" s="7"/>
      <c r="D2184" s="7"/>
      <c r="E2184" s="7"/>
      <c r="F2184" s="7"/>
      <c r="G2184" s="7"/>
      <c r="I2184" s="3"/>
    </row>
    <row r="2185" spans="2:9" x14ac:dyDescent="0.25">
      <c r="B2185" s="6"/>
      <c r="C2185" s="7"/>
      <c r="D2185" s="7"/>
      <c r="E2185" s="7"/>
      <c r="F2185" s="7"/>
      <c r="G2185" s="7"/>
      <c r="I2185" s="3"/>
    </row>
    <row r="2186" spans="2:9" x14ac:dyDescent="0.25">
      <c r="B2186" s="6"/>
      <c r="C2186" s="7"/>
      <c r="D2186" s="7"/>
      <c r="E2186" s="7"/>
      <c r="F2186" s="7"/>
      <c r="G2186" s="7"/>
      <c r="I2186" s="3"/>
    </row>
    <row r="2187" spans="2:9" x14ac:dyDescent="0.25">
      <c r="B2187" s="6"/>
      <c r="C2187" s="7"/>
      <c r="D2187" s="7"/>
      <c r="E2187" s="7"/>
      <c r="F2187" s="7"/>
      <c r="G2187" s="7"/>
      <c r="I2187" s="3"/>
    </row>
    <row r="2188" spans="2:9" x14ac:dyDescent="0.25">
      <c r="B2188" s="6"/>
      <c r="C2188" s="7"/>
      <c r="D2188" s="7"/>
      <c r="E2188" s="7"/>
      <c r="F2188" s="7"/>
      <c r="G2188" s="7"/>
      <c r="I2188" s="3"/>
    </row>
    <row r="2189" spans="2:9" x14ac:dyDescent="0.25">
      <c r="B2189" s="6"/>
      <c r="C2189" s="7"/>
      <c r="D2189" s="7"/>
      <c r="E2189" s="7"/>
      <c r="F2189" s="7"/>
      <c r="G2189" s="7"/>
      <c r="I2189" s="3"/>
    </row>
    <row r="2190" spans="2:9" x14ac:dyDescent="0.25">
      <c r="B2190" s="6"/>
      <c r="C2190" s="7"/>
      <c r="D2190" s="7"/>
      <c r="E2190" s="7"/>
      <c r="F2190" s="7"/>
      <c r="G2190" s="7"/>
      <c r="I2190" s="3"/>
    </row>
    <row r="2191" spans="2:9" x14ac:dyDescent="0.25">
      <c r="B2191" s="6"/>
      <c r="C2191" s="7"/>
      <c r="D2191" s="7"/>
      <c r="E2191" s="7"/>
      <c r="F2191" s="7"/>
      <c r="G2191" s="7"/>
      <c r="I2191" s="3"/>
    </row>
    <row r="2192" spans="2:9" x14ac:dyDescent="0.25">
      <c r="B2192" s="6"/>
      <c r="C2192" s="7"/>
      <c r="D2192" s="7"/>
      <c r="E2192" s="7"/>
      <c r="F2192" s="7"/>
      <c r="G2192" s="7"/>
      <c r="I2192" s="3"/>
    </row>
    <row r="2193" spans="2:9" x14ac:dyDescent="0.25">
      <c r="B2193" s="6"/>
      <c r="C2193" s="7"/>
      <c r="D2193" s="7"/>
      <c r="E2193" s="7"/>
      <c r="F2193" s="7"/>
      <c r="G2193" s="7"/>
      <c r="I2193" s="3"/>
    </row>
    <row r="2194" spans="2:9" x14ac:dyDescent="0.25">
      <c r="B2194" s="6"/>
      <c r="C2194" s="7"/>
      <c r="D2194" s="7"/>
      <c r="E2194" s="7"/>
      <c r="F2194" s="7"/>
      <c r="G2194" s="7"/>
      <c r="I2194" s="3"/>
    </row>
    <row r="2195" spans="2:9" x14ac:dyDescent="0.25">
      <c r="B2195" s="6"/>
      <c r="C2195" s="7"/>
      <c r="D2195" s="7"/>
      <c r="E2195" s="7"/>
      <c r="F2195" s="7"/>
      <c r="G2195" s="7"/>
      <c r="I2195" s="3"/>
    </row>
    <row r="2196" spans="2:9" x14ac:dyDescent="0.25">
      <c r="B2196" s="6"/>
      <c r="C2196" s="7"/>
      <c r="D2196" s="7"/>
      <c r="E2196" s="7"/>
      <c r="F2196" s="7"/>
      <c r="G2196" s="7"/>
      <c r="I2196" s="3"/>
    </row>
    <row r="2197" spans="2:9" x14ac:dyDescent="0.25">
      <c r="B2197" s="6"/>
      <c r="C2197" s="7"/>
      <c r="D2197" s="7"/>
      <c r="E2197" s="7"/>
      <c r="F2197" s="7"/>
      <c r="G2197" s="7"/>
      <c r="I2197" s="3"/>
    </row>
    <row r="2198" spans="2:9" x14ac:dyDescent="0.25">
      <c r="B2198" s="6"/>
      <c r="C2198" s="7"/>
      <c r="D2198" s="7"/>
      <c r="E2198" s="7"/>
      <c r="F2198" s="7"/>
      <c r="G2198" s="7"/>
      <c r="I2198" s="3"/>
    </row>
    <row r="2199" spans="2:9" x14ac:dyDescent="0.25">
      <c r="B2199" s="6"/>
      <c r="C2199" s="7"/>
      <c r="D2199" s="7"/>
      <c r="E2199" s="7"/>
      <c r="F2199" s="7"/>
      <c r="G2199" s="7"/>
      <c r="I2199" s="3"/>
    </row>
    <row r="2200" spans="2:9" x14ac:dyDescent="0.25">
      <c r="B2200" s="6"/>
      <c r="C2200" s="7"/>
      <c r="D2200" s="7"/>
      <c r="E2200" s="7"/>
      <c r="F2200" s="7"/>
      <c r="G2200" s="7"/>
      <c r="I2200" s="3"/>
    </row>
    <row r="2201" spans="2:9" x14ac:dyDescent="0.25">
      <c r="B2201" s="6"/>
      <c r="C2201" s="7"/>
      <c r="D2201" s="7"/>
      <c r="E2201" s="7"/>
      <c r="F2201" s="7"/>
      <c r="G2201" s="7"/>
      <c r="I2201" s="3"/>
    </row>
    <row r="2202" spans="2:9" x14ac:dyDescent="0.25">
      <c r="B2202" s="6"/>
      <c r="C2202" s="7"/>
      <c r="D2202" s="7"/>
      <c r="E2202" s="7"/>
      <c r="F2202" s="7"/>
      <c r="G2202" s="7"/>
      <c r="I2202" s="3"/>
    </row>
    <row r="2203" spans="2:9" x14ac:dyDescent="0.25">
      <c r="B2203" s="6"/>
      <c r="C2203" s="7"/>
      <c r="D2203" s="7"/>
      <c r="E2203" s="7"/>
      <c r="F2203" s="7"/>
      <c r="G2203" s="7"/>
      <c r="I2203" s="3"/>
    </row>
    <row r="2204" spans="2:9" x14ac:dyDescent="0.25">
      <c r="B2204" s="6"/>
      <c r="C2204" s="7"/>
      <c r="D2204" s="7"/>
      <c r="E2204" s="7"/>
      <c r="F2204" s="7"/>
      <c r="G2204" s="7"/>
      <c r="I2204" s="3"/>
    </row>
    <row r="2205" spans="2:9" x14ac:dyDescent="0.25">
      <c r="B2205" s="6"/>
      <c r="C2205" s="7"/>
      <c r="D2205" s="7"/>
      <c r="E2205" s="7"/>
      <c r="F2205" s="7"/>
      <c r="G2205" s="7"/>
      <c r="I2205" s="3"/>
    </row>
    <row r="2206" spans="2:9" x14ac:dyDescent="0.25">
      <c r="B2206" s="6"/>
      <c r="C2206" s="7"/>
      <c r="D2206" s="7"/>
      <c r="E2206" s="7"/>
      <c r="F2206" s="7"/>
      <c r="G2206" s="7"/>
      <c r="I2206" s="3"/>
    </row>
    <row r="2207" spans="2:9" x14ac:dyDescent="0.25">
      <c r="B2207" s="6"/>
      <c r="C2207" s="7"/>
      <c r="D2207" s="7"/>
      <c r="E2207" s="7"/>
      <c r="F2207" s="7"/>
      <c r="G2207" s="7"/>
      <c r="I2207" s="3"/>
    </row>
    <row r="2208" spans="2:9" x14ac:dyDescent="0.25">
      <c r="B2208" s="6"/>
      <c r="C2208" s="7"/>
      <c r="D2208" s="7"/>
      <c r="E2208" s="7"/>
      <c r="F2208" s="7"/>
      <c r="G2208" s="7"/>
      <c r="I2208" s="3"/>
    </row>
    <row r="2209" spans="2:9" x14ac:dyDescent="0.25">
      <c r="B2209" s="6"/>
      <c r="C2209" s="7"/>
      <c r="D2209" s="7"/>
      <c r="E2209" s="7"/>
      <c r="F2209" s="7"/>
      <c r="G2209" s="7"/>
      <c r="I2209" s="3"/>
    </row>
    <row r="2210" spans="2:9" x14ac:dyDescent="0.25">
      <c r="B2210" s="6"/>
      <c r="C2210" s="7"/>
      <c r="D2210" s="7"/>
      <c r="E2210" s="7"/>
      <c r="F2210" s="7"/>
      <c r="G2210" s="7"/>
      <c r="I2210" s="3"/>
    </row>
    <row r="2211" spans="2:9" x14ac:dyDescent="0.25">
      <c r="B2211" s="6"/>
      <c r="C2211" s="7"/>
      <c r="D2211" s="7"/>
      <c r="E2211" s="7"/>
      <c r="F2211" s="7"/>
      <c r="G2211" s="7"/>
      <c r="I2211" s="3"/>
    </row>
    <row r="2212" spans="2:9" x14ac:dyDescent="0.25">
      <c r="B2212" s="6"/>
      <c r="C2212" s="7"/>
      <c r="D2212" s="7"/>
      <c r="E2212" s="7"/>
      <c r="F2212" s="7"/>
      <c r="G2212" s="7"/>
      <c r="I2212" s="3"/>
    </row>
    <row r="2213" spans="2:9" x14ac:dyDescent="0.25">
      <c r="B2213" s="6"/>
      <c r="C2213" s="7"/>
      <c r="D2213" s="7"/>
      <c r="E2213" s="7"/>
      <c r="F2213" s="7"/>
      <c r="G2213" s="7"/>
      <c r="I2213" s="3"/>
    </row>
    <row r="2214" spans="2:9" x14ac:dyDescent="0.25">
      <c r="B2214" s="6"/>
      <c r="C2214" s="7"/>
      <c r="D2214" s="7"/>
      <c r="E2214" s="7"/>
      <c r="F2214" s="7"/>
      <c r="G2214" s="7"/>
      <c r="I2214" s="3"/>
    </row>
    <row r="2215" spans="2:9" x14ac:dyDescent="0.25">
      <c r="B2215" s="6"/>
      <c r="C2215" s="7"/>
      <c r="D2215" s="7"/>
      <c r="E2215" s="7"/>
      <c r="F2215" s="7"/>
      <c r="G2215" s="7"/>
      <c r="I2215" s="3"/>
    </row>
    <row r="2216" spans="2:9" x14ac:dyDescent="0.25">
      <c r="B2216" s="6"/>
      <c r="C2216" s="7"/>
      <c r="D2216" s="7"/>
      <c r="E2216" s="7"/>
      <c r="F2216" s="7"/>
      <c r="G2216" s="7"/>
      <c r="I2216" s="3"/>
    </row>
    <row r="2217" spans="2:9" x14ac:dyDescent="0.25">
      <c r="B2217" s="6"/>
      <c r="C2217" s="7"/>
      <c r="D2217" s="7"/>
      <c r="E2217" s="7"/>
      <c r="F2217" s="7"/>
      <c r="G2217" s="7"/>
      <c r="I2217" s="3"/>
    </row>
    <row r="2218" spans="2:9" x14ac:dyDescent="0.25">
      <c r="B2218" s="6"/>
      <c r="C2218" s="7"/>
      <c r="D2218" s="7"/>
      <c r="E2218" s="7"/>
      <c r="F2218" s="7"/>
      <c r="G2218" s="7"/>
      <c r="I2218" s="3"/>
    </row>
    <row r="2219" spans="2:9" x14ac:dyDescent="0.25">
      <c r="B2219" s="6"/>
      <c r="C2219" s="7"/>
      <c r="D2219" s="7"/>
      <c r="E2219" s="7"/>
      <c r="F2219" s="7"/>
      <c r="G2219" s="7"/>
      <c r="I2219" s="3"/>
    </row>
    <row r="2220" spans="2:9" x14ac:dyDescent="0.25">
      <c r="B2220" s="6"/>
      <c r="C2220" s="7"/>
      <c r="D2220" s="7"/>
      <c r="E2220" s="7"/>
      <c r="F2220" s="7"/>
      <c r="G2220" s="7"/>
      <c r="I2220" s="3"/>
    </row>
    <row r="2221" spans="2:9" x14ac:dyDescent="0.25">
      <c r="B2221" s="6"/>
      <c r="C2221" s="7"/>
      <c r="D2221" s="7"/>
      <c r="E2221" s="7"/>
      <c r="F2221" s="7"/>
      <c r="G2221" s="7"/>
      <c r="I2221" s="3"/>
    </row>
    <row r="2222" spans="2:9" x14ac:dyDescent="0.25">
      <c r="B2222" s="6"/>
      <c r="C2222" s="7"/>
      <c r="D2222" s="7"/>
      <c r="E2222" s="7"/>
      <c r="F2222" s="7"/>
      <c r="G2222" s="7"/>
      <c r="I2222" s="3"/>
    </row>
    <row r="2223" spans="2:9" x14ac:dyDescent="0.25">
      <c r="B2223" s="6"/>
      <c r="C2223" s="7"/>
      <c r="D2223" s="7"/>
      <c r="E2223" s="7"/>
      <c r="F2223" s="7"/>
      <c r="G2223" s="7"/>
      <c r="I2223" s="3"/>
    </row>
    <row r="2224" spans="2:9" x14ac:dyDescent="0.25">
      <c r="B2224" s="6"/>
      <c r="C2224" s="7"/>
      <c r="D2224" s="7"/>
      <c r="E2224" s="7"/>
      <c r="F2224" s="7"/>
      <c r="G2224" s="7"/>
      <c r="I2224" s="3"/>
    </row>
    <row r="2225" spans="2:9" x14ac:dyDescent="0.25">
      <c r="B2225" s="6"/>
      <c r="C2225" s="7"/>
      <c r="D2225" s="7"/>
      <c r="E2225" s="7"/>
      <c r="F2225" s="7"/>
      <c r="G2225" s="7"/>
      <c r="I2225" s="3"/>
    </row>
    <row r="2226" spans="2:9" x14ac:dyDescent="0.25">
      <c r="B2226" s="6"/>
      <c r="C2226" s="7"/>
      <c r="D2226" s="7"/>
      <c r="E2226" s="7"/>
      <c r="F2226" s="7"/>
      <c r="G2226" s="7"/>
      <c r="I2226" s="3"/>
    </row>
    <row r="2227" spans="2:9" x14ac:dyDescent="0.25">
      <c r="B2227" s="6"/>
      <c r="C2227" s="7"/>
      <c r="D2227" s="7"/>
      <c r="E2227" s="7"/>
      <c r="F2227" s="7"/>
      <c r="G2227" s="7"/>
      <c r="I2227" s="3"/>
    </row>
    <row r="2228" spans="2:9" x14ac:dyDescent="0.25">
      <c r="B2228" s="6"/>
      <c r="C2228" s="7"/>
      <c r="D2228" s="7"/>
      <c r="E2228" s="7"/>
      <c r="F2228" s="7"/>
      <c r="G2228" s="7"/>
      <c r="I2228" s="3"/>
    </row>
    <row r="2229" spans="2:9" x14ac:dyDescent="0.25">
      <c r="B2229" s="6"/>
      <c r="C2229" s="7"/>
      <c r="D2229" s="7"/>
      <c r="E2229" s="7"/>
      <c r="F2229" s="7"/>
      <c r="G2229" s="7"/>
      <c r="I2229" s="3"/>
    </row>
    <row r="2230" spans="2:9" x14ac:dyDescent="0.25">
      <c r="B2230" s="6"/>
      <c r="C2230" s="7"/>
      <c r="D2230" s="7"/>
      <c r="E2230" s="7"/>
      <c r="F2230" s="7"/>
      <c r="G2230" s="7"/>
      <c r="I2230" s="3"/>
    </row>
    <row r="2231" spans="2:9" x14ac:dyDescent="0.25">
      <c r="B2231" s="6"/>
      <c r="C2231" s="7"/>
      <c r="D2231" s="7"/>
      <c r="E2231" s="7"/>
      <c r="F2231" s="7"/>
      <c r="G2231" s="7"/>
      <c r="I2231" s="3"/>
    </row>
    <row r="2232" spans="2:9" x14ac:dyDescent="0.25">
      <c r="B2232" s="6"/>
      <c r="C2232" s="7"/>
      <c r="D2232" s="7"/>
      <c r="E2232" s="7"/>
      <c r="F2232" s="7"/>
      <c r="G2232" s="7"/>
      <c r="I2232" s="3"/>
    </row>
    <row r="2233" spans="2:9" x14ac:dyDescent="0.25">
      <c r="B2233" s="6"/>
      <c r="C2233" s="7"/>
      <c r="D2233" s="7"/>
      <c r="E2233" s="7"/>
      <c r="F2233" s="7"/>
      <c r="G2233" s="7"/>
      <c r="I2233" s="3"/>
    </row>
    <row r="2234" spans="2:9" x14ac:dyDescent="0.25">
      <c r="B2234" s="6"/>
      <c r="C2234" s="7"/>
      <c r="D2234" s="7"/>
      <c r="E2234" s="7"/>
      <c r="F2234" s="7"/>
      <c r="G2234" s="7"/>
      <c r="I2234" s="3"/>
    </row>
    <row r="2235" spans="2:9" x14ac:dyDescent="0.25">
      <c r="B2235" s="6"/>
      <c r="C2235" s="7"/>
      <c r="D2235" s="7"/>
      <c r="E2235" s="7"/>
      <c r="F2235" s="7"/>
      <c r="G2235" s="7"/>
      <c r="I2235" s="3"/>
    </row>
    <row r="2236" spans="2:9" x14ac:dyDescent="0.25">
      <c r="B2236" s="6"/>
      <c r="C2236" s="7"/>
      <c r="D2236" s="7"/>
      <c r="E2236" s="7"/>
      <c r="F2236" s="7"/>
      <c r="G2236" s="7"/>
      <c r="I2236" s="3"/>
    </row>
    <row r="2237" spans="2:9" x14ac:dyDescent="0.25">
      <c r="B2237" s="6"/>
      <c r="C2237" s="7"/>
      <c r="D2237" s="7"/>
      <c r="E2237" s="7"/>
      <c r="F2237" s="7"/>
      <c r="G2237" s="7"/>
      <c r="I2237" s="3"/>
    </row>
    <row r="2238" spans="2:9" x14ac:dyDescent="0.25">
      <c r="B2238" s="6"/>
      <c r="C2238" s="7"/>
      <c r="D2238" s="7"/>
      <c r="E2238" s="7"/>
      <c r="F2238" s="7"/>
      <c r="G2238" s="7"/>
      <c r="I2238" s="3"/>
    </row>
    <row r="2239" spans="2:9" x14ac:dyDescent="0.25">
      <c r="B2239" s="6"/>
      <c r="C2239" s="7"/>
      <c r="D2239" s="7"/>
      <c r="E2239" s="7"/>
      <c r="F2239" s="7"/>
      <c r="G2239" s="7"/>
      <c r="I2239" s="3"/>
    </row>
    <row r="2240" spans="2:9" x14ac:dyDescent="0.25">
      <c r="B2240" s="6"/>
      <c r="C2240" s="7"/>
      <c r="D2240" s="7"/>
      <c r="E2240" s="7"/>
      <c r="F2240" s="7"/>
      <c r="G2240" s="7"/>
      <c r="I2240" s="3"/>
    </row>
    <row r="2241" spans="2:9" x14ac:dyDescent="0.25">
      <c r="B2241" s="6"/>
      <c r="C2241" s="7"/>
      <c r="D2241" s="7"/>
      <c r="E2241" s="7"/>
      <c r="F2241" s="7"/>
      <c r="G2241" s="7"/>
      <c r="I2241" s="3"/>
    </row>
    <row r="2242" spans="2:9" x14ac:dyDescent="0.25">
      <c r="B2242" s="6"/>
      <c r="C2242" s="7"/>
      <c r="D2242" s="7"/>
      <c r="E2242" s="7"/>
      <c r="F2242" s="7"/>
      <c r="G2242" s="7"/>
      <c r="I2242" s="3"/>
    </row>
    <row r="2243" spans="2:9" x14ac:dyDescent="0.25">
      <c r="B2243" s="6"/>
      <c r="C2243" s="7"/>
      <c r="D2243" s="7"/>
      <c r="E2243" s="7"/>
      <c r="F2243" s="7"/>
      <c r="G2243" s="7"/>
      <c r="I2243" s="3"/>
    </row>
    <row r="2244" spans="2:9" x14ac:dyDescent="0.25">
      <c r="B2244" s="6"/>
      <c r="C2244" s="7"/>
      <c r="D2244" s="7"/>
      <c r="E2244" s="7"/>
      <c r="F2244" s="7"/>
      <c r="G2244" s="7"/>
      <c r="I2244" s="3"/>
    </row>
    <row r="2245" spans="2:9" x14ac:dyDescent="0.25">
      <c r="B2245" s="6"/>
      <c r="C2245" s="7"/>
      <c r="D2245" s="7"/>
      <c r="E2245" s="7"/>
      <c r="F2245" s="7"/>
      <c r="G2245" s="7"/>
      <c r="I2245" s="3"/>
    </row>
    <row r="2246" spans="2:9" x14ac:dyDescent="0.25">
      <c r="B2246" s="6"/>
      <c r="C2246" s="7"/>
      <c r="D2246" s="7"/>
      <c r="E2246" s="7"/>
      <c r="F2246" s="7"/>
      <c r="G2246" s="7"/>
      <c r="I2246" s="3"/>
    </row>
    <row r="2247" spans="2:9" x14ac:dyDescent="0.25">
      <c r="B2247" s="6"/>
      <c r="C2247" s="7"/>
      <c r="D2247" s="7"/>
      <c r="E2247" s="7"/>
      <c r="F2247" s="7"/>
      <c r="G2247" s="7"/>
      <c r="I2247" s="3"/>
    </row>
    <row r="2248" spans="2:9" x14ac:dyDescent="0.25">
      <c r="B2248" s="6"/>
      <c r="C2248" s="7"/>
      <c r="D2248" s="7"/>
      <c r="E2248" s="7"/>
      <c r="F2248" s="7"/>
      <c r="G2248" s="7"/>
      <c r="I2248" s="3"/>
    </row>
    <row r="2249" spans="2:9" x14ac:dyDescent="0.25">
      <c r="B2249" s="6"/>
      <c r="C2249" s="7"/>
      <c r="D2249" s="7"/>
      <c r="E2249" s="7"/>
      <c r="F2249" s="7"/>
      <c r="G2249" s="7"/>
      <c r="I2249" s="3"/>
    </row>
    <row r="2250" spans="2:9" x14ac:dyDescent="0.25">
      <c r="B2250" s="6"/>
      <c r="C2250" s="7"/>
      <c r="D2250" s="7"/>
      <c r="E2250" s="7"/>
      <c r="F2250" s="7"/>
      <c r="G2250" s="7"/>
      <c r="I2250" s="3"/>
    </row>
    <row r="2251" spans="2:9" x14ac:dyDescent="0.25">
      <c r="B2251" s="6"/>
      <c r="C2251" s="7"/>
      <c r="D2251" s="7"/>
      <c r="E2251" s="7"/>
      <c r="F2251" s="7"/>
      <c r="G2251" s="7"/>
      <c r="I2251" s="3"/>
    </row>
    <row r="2252" spans="2:9" x14ac:dyDescent="0.25">
      <c r="B2252" s="6"/>
      <c r="C2252" s="7"/>
      <c r="D2252" s="7"/>
      <c r="E2252" s="7"/>
      <c r="F2252" s="7"/>
      <c r="G2252" s="7"/>
      <c r="I2252" s="3"/>
    </row>
    <row r="2253" spans="2:9" x14ac:dyDescent="0.25">
      <c r="B2253" s="6"/>
      <c r="C2253" s="7"/>
      <c r="D2253" s="7"/>
      <c r="E2253" s="7"/>
      <c r="F2253" s="7"/>
      <c r="G2253" s="7"/>
      <c r="I2253" s="3"/>
    </row>
    <row r="2254" spans="2:9" x14ac:dyDescent="0.25">
      <c r="B2254" s="6"/>
      <c r="C2254" s="7"/>
      <c r="D2254" s="7"/>
      <c r="E2254" s="7"/>
      <c r="F2254" s="7"/>
      <c r="G2254" s="7"/>
      <c r="I2254" s="3"/>
    </row>
    <row r="2255" spans="2:9" x14ac:dyDescent="0.25">
      <c r="B2255" s="6"/>
      <c r="C2255" s="7"/>
      <c r="D2255" s="7"/>
      <c r="E2255" s="7"/>
      <c r="F2255" s="7"/>
      <c r="G2255" s="7"/>
      <c r="I2255" s="3"/>
    </row>
    <row r="2256" spans="2:9" x14ac:dyDescent="0.25">
      <c r="B2256" s="6"/>
      <c r="C2256" s="7"/>
      <c r="D2256" s="7"/>
      <c r="E2256" s="7"/>
      <c r="F2256" s="7"/>
      <c r="G2256" s="7"/>
      <c r="I2256" s="3"/>
    </row>
    <row r="2257" spans="2:9" x14ac:dyDescent="0.25">
      <c r="B2257" s="6"/>
      <c r="C2257" s="7"/>
      <c r="D2257" s="7"/>
      <c r="E2257" s="7"/>
      <c r="F2257" s="7"/>
      <c r="G2257" s="7"/>
      <c r="I2257" s="3"/>
    </row>
    <row r="2258" spans="2:9" x14ac:dyDescent="0.25">
      <c r="B2258" s="6"/>
      <c r="C2258" s="7"/>
      <c r="D2258" s="7"/>
      <c r="E2258" s="7"/>
      <c r="F2258" s="7"/>
      <c r="G2258" s="7"/>
      <c r="I2258" s="3"/>
    </row>
    <row r="2259" spans="2:9" x14ac:dyDescent="0.25">
      <c r="B2259" s="6"/>
      <c r="C2259" s="7"/>
      <c r="D2259" s="7"/>
      <c r="E2259" s="7"/>
      <c r="F2259" s="7"/>
      <c r="G2259" s="7"/>
      <c r="I2259" s="3"/>
    </row>
    <row r="2260" spans="2:9" x14ac:dyDescent="0.25">
      <c r="B2260" s="6"/>
      <c r="C2260" s="7"/>
      <c r="D2260" s="7"/>
      <c r="E2260" s="7"/>
      <c r="F2260" s="7"/>
      <c r="G2260" s="7"/>
      <c r="I2260" s="3"/>
    </row>
    <row r="2261" spans="2:9" x14ac:dyDescent="0.25">
      <c r="B2261" s="6"/>
      <c r="C2261" s="7"/>
      <c r="D2261" s="7"/>
      <c r="E2261" s="7"/>
      <c r="F2261" s="7"/>
      <c r="G2261" s="7"/>
      <c r="I2261" s="3"/>
    </row>
    <row r="2262" spans="2:9" x14ac:dyDescent="0.25">
      <c r="B2262" s="6"/>
      <c r="C2262" s="7"/>
      <c r="D2262" s="7"/>
      <c r="E2262" s="7"/>
      <c r="F2262" s="7"/>
      <c r="G2262" s="7"/>
      <c r="I2262" s="3"/>
    </row>
    <row r="2263" spans="2:9" x14ac:dyDescent="0.25">
      <c r="B2263" s="6"/>
      <c r="C2263" s="7"/>
      <c r="D2263" s="7"/>
      <c r="E2263" s="7"/>
      <c r="F2263" s="7"/>
      <c r="G2263" s="7"/>
      <c r="I2263" s="3"/>
    </row>
    <row r="2264" spans="2:9" x14ac:dyDescent="0.25">
      <c r="B2264" s="6"/>
      <c r="C2264" s="7"/>
      <c r="D2264" s="7"/>
      <c r="E2264" s="7"/>
      <c r="F2264" s="7"/>
      <c r="G2264" s="7"/>
      <c r="I2264" s="3"/>
    </row>
    <row r="2265" spans="2:9" x14ac:dyDescent="0.25">
      <c r="B2265" s="6"/>
      <c r="C2265" s="7"/>
      <c r="D2265" s="7"/>
      <c r="E2265" s="7"/>
      <c r="F2265" s="7"/>
      <c r="G2265" s="7"/>
      <c r="I2265" s="3"/>
    </row>
    <row r="2266" spans="2:9" x14ac:dyDescent="0.25">
      <c r="B2266" s="6"/>
      <c r="C2266" s="7"/>
      <c r="D2266" s="7"/>
      <c r="E2266" s="7"/>
      <c r="F2266" s="7"/>
      <c r="G2266" s="7"/>
      <c r="I2266" s="3"/>
    </row>
    <row r="2267" spans="2:9" x14ac:dyDescent="0.25">
      <c r="B2267" s="6"/>
      <c r="C2267" s="7"/>
      <c r="D2267" s="7"/>
      <c r="E2267" s="7"/>
      <c r="F2267" s="7"/>
      <c r="G2267" s="7"/>
      <c r="I2267" s="3"/>
    </row>
    <row r="2268" spans="2:9" x14ac:dyDescent="0.25">
      <c r="B2268" s="6"/>
      <c r="C2268" s="7"/>
      <c r="D2268" s="7"/>
      <c r="E2268" s="7"/>
      <c r="F2268" s="7"/>
      <c r="G2268" s="7"/>
      <c r="I2268" s="3"/>
    </row>
    <row r="2269" spans="2:9" x14ac:dyDescent="0.25">
      <c r="B2269" s="6"/>
      <c r="C2269" s="7"/>
      <c r="D2269" s="7"/>
      <c r="E2269" s="7"/>
      <c r="F2269" s="7"/>
      <c r="G2269" s="7"/>
      <c r="I2269" s="3"/>
    </row>
    <row r="2270" spans="2:9" x14ac:dyDescent="0.25">
      <c r="B2270" s="6"/>
      <c r="C2270" s="7"/>
      <c r="D2270" s="7"/>
      <c r="E2270" s="7"/>
      <c r="F2270" s="7"/>
      <c r="G2270" s="7"/>
      <c r="I2270" s="3"/>
    </row>
    <row r="2271" spans="2:9" x14ac:dyDescent="0.25">
      <c r="B2271" s="6"/>
      <c r="C2271" s="7"/>
      <c r="D2271" s="7"/>
      <c r="E2271" s="7"/>
      <c r="F2271" s="7"/>
      <c r="G2271" s="7"/>
      <c r="I2271" s="3"/>
    </row>
    <row r="2272" spans="2:9" x14ac:dyDescent="0.25">
      <c r="B2272" s="6"/>
      <c r="C2272" s="7"/>
      <c r="D2272" s="7"/>
      <c r="E2272" s="7"/>
      <c r="F2272" s="7"/>
      <c r="G2272" s="7"/>
      <c r="I2272" s="3"/>
    </row>
    <row r="2273" spans="2:9" x14ac:dyDescent="0.25">
      <c r="B2273" s="6"/>
      <c r="C2273" s="7"/>
      <c r="D2273" s="7"/>
      <c r="E2273" s="7"/>
      <c r="F2273" s="7"/>
      <c r="G2273" s="7"/>
      <c r="I2273" s="3"/>
    </row>
    <row r="2274" spans="2:9" x14ac:dyDescent="0.25">
      <c r="B2274" s="6"/>
      <c r="C2274" s="7"/>
      <c r="D2274" s="7"/>
      <c r="E2274" s="7"/>
      <c r="F2274" s="7"/>
      <c r="G2274" s="7"/>
      <c r="I2274" s="3"/>
    </row>
    <row r="2275" spans="2:9" x14ac:dyDescent="0.25">
      <c r="B2275" s="6"/>
      <c r="C2275" s="7"/>
      <c r="D2275" s="7"/>
      <c r="E2275" s="7"/>
      <c r="F2275" s="7"/>
      <c r="G2275" s="7"/>
      <c r="I2275" s="3"/>
    </row>
    <row r="2276" spans="2:9" x14ac:dyDescent="0.25">
      <c r="B2276" s="6"/>
      <c r="C2276" s="7"/>
      <c r="D2276" s="7"/>
      <c r="E2276" s="7"/>
      <c r="F2276" s="7"/>
      <c r="G2276" s="7"/>
      <c r="I2276" s="3"/>
    </row>
    <row r="2277" spans="2:9" x14ac:dyDescent="0.25">
      <c r="B2277" s="6"/>
      <c r="C2277" s="7"/>
      <c r="D2277" s="7"/>
      <c r="E2277" s="7"/>
      <c r="F2277" s="7"/>
      <c r="G2277" s="7"/>
      <c r="I2277" s="3"/>
    </row>
    <row r="2278" spans="2:9" x14ac:dyDescent="0.25">
      <c r="B2278" s="6"/>
      <c r="C2278" s="7"/>
      <c r="D2278" s="7"/>
      <c r="E2278" s="7"/>
      <c r="F2278" s="7"/>
      <c r="G2278" s="7"/>
      <c r="I2278" s="3"/>
    </row>
    <row r="2279" spans="2:9" x14ac:dyDescent="0.25">
      <c r="B2279" s="6"/>
      <c r="C2279" s="7"/>
      <c r="D2279" s="7"/>
      <c r="E2279" s="7"/>
      <c r="F2279" s="7"/>
      <c r="G2279" s="7"/>
      <c r="I2279" s="3"/>
    </row>
    <row r="2280" spans="2:9" x14ac:dyDescent="0.25">
      <c r="B2280" s="6"/>
      <c r="C2280" s="7"/>
      <c r="D2280" s="7"/>
      <c r="E2280" s="7"/>
      <c r="F2280" s="7"/>
      <c r="G2280" s="7"/>
      <c r="I2280" s="3"/>
    </row>
    <row r="2281" spans="2:9" x14ac:dyDescent="0.25">
      <c r="B2281" s="6"/>
      <c r="C2281" s="7"/>
      <c r="D2281" s="7"/>
      <c r="E2281" s="7"/>
      <c r="F2281" s="7"/>
      <c r="G2281" s="7"/>
      <c r="I2281" s="3"/>
    </row>
    <row r="2282" spans="2:9" x14ac:dyDescent="0.25">
      <c r="B2282" s="6"/>
      <c r="C2282" s="7"/>
      <c r="D2282" s="7"/>
      <c r="E2282" s="7"/>
      <c r="F2282" s="7"/>
      <c r="G2282" s="7"/>
      <c r="I2282" s="3"/>
    </row>
    <row r="2283" spans="2:9" x14ac:dyDescent="0.25">
      <c r="B2283" s="6"/>
      <c r="C2283" s="7"/>
      <c r="D2283" s="7"/>
      <c r="E2283" s="7"/>
      <c r="F2283" s="7"/>
      <c r="G2283" s="7"/>
      <c r="I2283" s="3"/>
    </row>
    <row r="2284" spans="2:9" x14ac:dyDescent="0.25">
      <c r="B2284" s="6"/>
      <c r="C2284" s="7"/>
      <c r="D2284" s="7"/>
      <c r="E2284" s="7"/>
      <c r="F2284" s="7"/>
      <c r="G2284" s="7"/>
      <c r="I2284" s="3"/>
    </row>
    <row r="2285" spans="2:9" x14ac:dyDescent="0.25">
      <c r="B2285" s="6"/>
      <c r="C2285" s="7"/>
      <c r="D2285" s="7"/>
      <c r="E2285" s="7"/>
      <c r="F2285" s="7"/>
      <c r="G2285" s="7"/>
      <c r="I2285" s="3"/>
    </row>
    <row r="2286" spans="2:9" x14ac:dyDescent="0.25">
      <c r="B2286" s="6"/>
      <c r="C2286" s="7"/>
      <c r="D2286" s="7"/>
      <c r="E2286" s="7"/>
      <c r="F2286" s="7"/>
      <c r="G2286" s="7"/>
      <c r="I2286" s="3"/>
    </row>
    <row r="2287" spans="2:9" x14ac:dyDescent="0.25">
      <c r="B2287" s="6"/>
      <c r="C2287" s="7"/>
      <c r="D2287" s="7"/>
      <c r="E2287" s="7"/>
      <c r="F2287" s="7"/>
      <c r="G2287" s="7"/>
      <c r="I2287" s="3"/>
    </row>
    <row r="2288" spans="2:9" x14ac:dyDescent="0.25">
      <c r="B2288" s="6"/>
      <c r="C2288" s="7"/>
      <c r="D2288" s="7"/>
      <c r="E2288" s="7"/>
      <c r="F2288" s="7"/>
      <c r="G2288" s="7"/>
      <c r="I2288" s="3"/>
    </row>
    <row r="2289" spans="2:9" x14ac:dyDescent="0.25">
      <c r="B2289" s="6"/>
      <c r="C2289" s="7"/>
      <c r="D2289" s="7"/>
      <c r="E2289" s="7"/>
      <c r="F2289" s="7"/>
      <c r="G2289" s="7"/>
      <c r="I2289" s="3"/>
    </row>
    <row r="2290" spans="2:9" x14ac:dyDescent="0.25">
      <c r="B2290" s="6"/>
      <c r="C2290" s="7"/>
      <c r="D2290" s="7"/>
      <c r="E2290" s="7"/>
      <c r="F2290" s="7"/>
      <c r="G2290" s="7"/>
      <c r="I2290" s="3"/>
    </row>
    <row r="2291" spans="2:9" x14ac:dyDescent="0.25">
      <c r="B2291" s="6"/>
      <c r="C2291" s="7"/>
      <c r="D2291" s="7"/>
      <c r="E2291" s="7"/>
      <c r="F2291" s="7"/>
      <c r="G2291" s="7"/>
      <c r="I2291" s="3"/>
    </row>
    <row r="2292" spans="2:9" x14ac:dyDescent="0.25">
      <c r="B2292" s="6"/>
      <c r="C2292" s="7"/>
      <c r="D2292" s="7"/>
      <c r="E2292" s="7"/>
      <c r="F2292" s="7"/>
      <c r="G2292" s="7"/>
      <c r="I2292" s="3"/>
    </row>
    <row r="2293" spans="2:9" x14ac:dyDescent="0.25">
      <c r="B2293" s="6"/>
      <c r="C2293" s="7"/>
      <c r="D2293" s="7"/>
      <c r="E2293" s="7"/>
      <c r="F2293" s="7"/>
      <c r="G2293" s="7"/>
      <c r="I2293" s="3"/>
    </row>
    <row r="2294" spans="2:9" x14ac:dyDescent="0.25">
      <c r="B2294" s="6"/>
      <c r="C2294" s="7"/>
      <c r="D2294" s="7"/>
      <c r="E2294" s="7"/>
      <c r="F2294" s="7"/>
      <c r="G2294" s="7"/>
      <c r="I2294" s="3"/>
    </row>
    <row r="2295" spans="2:9" x14ac:dyDescent="0.25">
      <c r="B2295" s="6"/>
      <c r="C2295" s="7"/>
      <c r="D2295" s="7"/>
      <c r="E2295" s="7"/>
      <c r="F2295" s="7"/>
      <c r="G2295" s="7"/>
      <c r="I2295" s="3"/>
    </row>
    <row r="2296" spans="2:9" x14ac:dyDescent="0.25">
      <c r="B2296" s="6"/>
      <c r="C2296" s="7"/>
      <c r="D2296" s="7"/>
      <c r="E2296" s="7"/>
      <c r="F2296" s="7"/>
      <c r="G2296" s="7"/>
      <c r="I2296" s="3"/>
    </row>
    <row r="2297" spans="2:9" x14ac:dyDescent="0.25">
      <c r="B2297" s="6"/>
      <c r="C2297" s="7"/>
      <c r="D2297" s="7"/>
      <c r="E2297" s="7"/>
      <c r="F2297" s="7"/>
      <c r="G2297" s="7"/>
      <c r="I2297" s="3"/>
    </row>
    <row r="2298" spans="2:9" x14ac:dyDescent="0.25">
      <c r="B2298" s="6"/>
      <c r="C2298" s="7"/>
      <c r="D2298" s="7"/>
      <c r="E2298" s="7"/>
      <c r="F2298" s="7"/>
      <c r="G2298" s="7"/>
      <c r="I2298" s="3"/>
    </row>
    <row r="2299" spans="2:9" x14ac:dyDescent="0.25">
      <c r="B2299" s="6"/>
      <c r="C2299" s="7"/>
      <c r="D2299" s="7"/>
      <c r="E2299" s="7"/>
      <c r="F2299" s="7"/>
      <c r="G2299" s="7"/>
      <c r="I2299" s="3"/>
    </row>
    <row r="2300" spans="2:9" x14ac:dyDescent="0.25">
      <c r="B2300" s="6"/>
      <c r="C2300" s="7"/>
      <c r="D2300" s="7"/>
      <c r="E2300" s="7"/>
      <c r="F2300" s="7"/>
      <c r="G2300" s="7"/>
      <c r="I2300" s="3"/>
    </row>
    <row r="2301" spans="2:9" x14ac:dyDescent="0.25">
      <c r="B2301" s="6"/>
      <c r="C2301" s="7"/>
      <c r="D2301" s="7"/>
      <c r="E2301" s="7"/>
      <c r="F2301" s="7"/>
      <c r="G2301" s="7"/>
      <c r="I2301" s="3"/>
    </row>
    <row r="2302" spans="2:9" x14ac:dyDescent="0.25">
      <c r="B2302" s="6"/>
      <c r="C2302" s="7"/>
      <c r="D2302" s="7"/>
      <c r="E2302" s="7"/>
      <c r="F2302" s="7"/>
      <c r="G2302" s="7"/>
      <c r="I2302" s="3"/>
    </row>
    <row r="2303" spans="2:9" x14ac:dyDescent="0.25">
      <c r="B2303" s="6"/>
      <c r="C2303" s="7"/>
      <c r="D2303" s="7"/>
      <c r="E2303" s="7"/>
      <c r="F2303" s="7"/>
      <c r="G2303" s="7"/>
      <c r="I2303" s="3"/>
    </row>
    <row r="2304" spans="2:9" x14ac:dyDescent="0.25">
      <c r="B2304" s="6"/>
      <c r="C2304" s="7"/>
      <c r="D2304" s="7"/>
      <c r="E2304" s="7"/>
      <c r="F2304" s="7"/>
      <c r="G2304" s="7"/>
      <c r="I2304" s="3"/>
    </row>
    <row r="2305" spans="2:9" x14ac:dyDescent="0.25">
      <c r="B2305" s="6"/>
      <c r="C2305" s="7"/>
      <c r="D2305" s="7"/>
      <c r="E2305" s="7"/>
      <c r="F2305" s="7"/>
      <c r="G2305" s="7"/>
      <c r="I2305" s="3"/>
    </row>
    <row r="2306" spans="2:9" x14ac:dyDescent="0.25">
      <c r="B2306" s="6"/>
      <c r="C2306" s="7"/>
      <c r="D2306" s="7"/>
      <c r="E2306" s="7"/>
      <c r="F2306" s="7"/>
      <c r="G2306" s="7"/>
      <c r="I2306" s="3"/>
    </row>
    <row r="2307" spans="2:9" x14ac:dyDescent="0.25">
      <c r="B2307" s="6"/>
      <c r="C2307" s="7"/>
      <c r="D2307" s="7"/>
      <c r="E2307" s="7"/>
      <c r="F2307" s="7"/>
      <c r="G2307" s="7"/>
      <c r="I2307" s="3"/>
    </row>
    <row r="2308" spans="2:9" x14ac:dyDescent="0.25">
      <c r="B2308" s="6"/>
      <c r="C2308" s="7"/>
      <c r="D2308" s="7"/>
      <c r="E2308" s="7"/>
      <c r="F2308" s="7"/>
      <c r="G2308" s="7"/>
      <c r="I2308" s="3"/>
    </row>
    <row r="2309" spans="2:9" x14ac:dyDescent="0.25">
      <c r="B2309" s="6"/>
      <c r="C2309" s="7"/>
      <c r="D2309" s="7"/>
      <c r="E2309" s="7"/>
      <c r="F2309" s="7"/>
      <c r="G2309" s="7"/>
      <c r="I2309" s="3"/>
    </row>
    <row r="2310" spans="2:9" x14ac:dyDescent="0.25">
      <c r="B2310" s="6"/>
      <c r="C2310" s="7"/>
      <c r="D2310" s="7"/>
      <c r="E2310" s="7"/>
      <c r="F2310" s="7"/>
      <c r="G2310" s="7"/>
      <c r="I2310" s="3"/>
    </row>
    <row r="2311" spans="2:9" x14ac:dyDescent="0.25">
      <c r="B2311" s="6"/>
      <c r="C2311" s="7"/>
      <c r="D2311" s="7"/>
      <c r="E2311" s="7"/>
      <c r="F2311" s="7"/>
      <c r="G2311" s="7"/>
      <c r="I2311" s="3"/>
    </row>
    <row r="2312" spans="2:9" x14ac:dyDescent="0.25">
      <c r="B2312" s="6"/>
      <c r="C2312" s="7"/>
      <c r="D2312" s="7"/>
      <c r="E2312" s="7"/>
      <c r="F2312" s="7"/>
      <c r="G2312" s="7"/>
      <c r="I2312" s="3"/>
    </row>
    <row r="2313" spans="2:9" x14ac:dyDescent="0.25">
      <c r="B2313" s="6"/>
      <c r="C2313" s="7"/>
      <c r="D2313" s="7"/>
      <c r="E2313" s="7"/>
      <c r="F2313" s="7"/>
      <c r="G2313" s="7"/>
      <c r="I2313" s="3"/>
    </row>
    <row r="2314" spans="2:9" x14ac:dyDescent="0.25">
      <c r="B2314" s="6"/>
      <c r="C2314" s="7"/>
      <c r="D2314" s="7"/>
      <c r="E2314" s="7"/>
      <c r="F2314" s="7"/>
      <c r="G2314" s="7"/>
      <c r="I2314" s="3"/>
    </row>
    <row r="2315" spans="2:9" x14ac:dyDescent="0.25">
      <c r="B2315" s="6"/>
      <c r="C2315" s="7"/>
      <c r="D2315" s="7"/>
      <c r="E2315" s="7"/>
      <c r="F2315" s="7"/>
      <c r="G2315" s="7"/>
      <c r="I2315" s="3"/>
    </row>
    <row r="2316" spans="2:9" x14ac:dyDescent="0.25">
      <c r="B2316" s="6"/>
      <c r="C2316" s="7"/>
      <c r="D2316" s="7"/>
      <c r="E2316" s="7"/>
      <c r="F2316" s="7"/>
      <c r="G2316" s="7"/>
      <c r="I2316" s="3"/>
    </row>
    <row r="2317" spans="2:9" x14ac:dyDescent="0.25">
      <c r="B2317" s="6"/>
      <c r="C2317" s="7"/>
      <c r="D2317" s="7"/>
      <c r="E2317" s="7"/>
      <c r="F2317" s="7"/>
      <c r="G2317" s="7"/>
      <c r="I2317" s="3"/>
    </row>
    <row r="2318" spans="2:9" x14ac:dyDescent="0.25">
      <c r="B2318" s="6"/>
      <c r="C2318" s="7"/>
      <c r="D2318" s="7"/>
      <c r="E2318" s="7"/>
      <c r="F2318" s="7"/>
      <c r="G2318" s="7"/>
      <c r="I2318" s="3"/>
    </row>
    <row r="2319" spans="2:9" x14ac:dyDescent="0.25">
      <c r="B2319" s="6"/>
      <c r="C2319" s="7"/>
      <c r="D2319" s="7"/>
      <c r="E2319" s="7"/>
      <c r="F2319" s="7"/>
      <c r="G2319" s="7"/>
      <c r="I2319" s="3"/>
    </row>
    <row r="2320" spans="2:9" x14ac:dyDescent="0.25">
      <c r="B2320" s="6"/>
      <c r="C2320" s="7"/>
      <c r="D2320" s="7"/>
      <c r="E2320" s="7"/>
      <c r="F2320" s="7"/>
      <c r="G2320" s="7"/>
      <c r="I2320" s="3"/>
    </row>
    <row r="2321" spans="2:9" x14ac:dyDescent="0.25">
      <c r="B2321" s="6"/>
      <c r="C2321" s="7"/>
      <c r="D2321" s="7"/>
      <c r="E2321" s="7"/>
      <c r="F2321" s="7"/>
      <c r="G2321" s="7"/>
      <c r="I2321" s="3"/>
    </row>
    <row r="2322" spans="2:9" x14ac:dyDescent="0.25">
      <c r="B2322" s="6"/>
      <c r="C2322" s="7"/>
      <c r="D2322" s="7"/>
      <c r="E2322" s="7"/>
      <c r="F2322" s="7"/>
      <c r="G2322" s="7"/>
      <c r="I2322" s="3"/>
    </row>
    <row r="2323" spans="2:9" x14ac:dyDescent="0.25">
      <c r="B2323" s="6"/>
      <c r="C2323" s="7"/>
      <c r="D2323" s="7"/>
      <c r="E2323" s="7"/>
      <c r="F2323" s="7"/>
      <c r="G2323" s="7"/>
      <c r="I2323" s="3"/>
    </row>
    <row r="2324" spans="2:9" x14ac:dyDescent="0.25">
      <c r="B2324" s="6"/>
      <c r="C2324" s="7"/>
      <c r="D2324" s="7"/>
      <c r="E2324" s="7"/>
      <c r="F2324" s="7"/>
      <c r="G2324" s="7"/>
      <c r="I2324" s="3"/>
    </row>
    <row r="2325" spans="2:9" x14ac:dyDescent="0.25">
      <c r="B2325" s="6"/>
      <c r="C2325" s="7"/>
      <c r="D2325" s="7"/>
      <c r="E2325" s="7"/>
      <c r="F2325" s="7"/>
      <c r="G2325" s="7"/>
      <c r="I2325" s="3"/>
    </row>
    <row r="2326" spans="2:9" x14ac:dyDescent="0.25">
      <c r="B2326" s="6"/>
      <c r="C2326" s="7"/>
      <c r="D2326" s="7"/>
      <c r="E2326" s="7"/>
      <c r="F2326" s="7"/>
      <c r="G2326" s="7"/>
      <c r="I2326" s="3"/>
    </row>
    <row r="2327" spans="2:9" x14ac:dyDescent="0.25">
      <c r="B2327" s="6"/>
      <c r="C2327" s="7"/>
      <c r="D2327" s="7"/>
      <c r="E2327" s="7"/>
      <c r="F2327" s="7"/>
      <c r="G2327" s="7"/>
      <c r="I2327" s="3"/>
    </row>
    <row r="2328" spans="2:9" x14ac:dyDescent="0.25">
      <c r="B2328" s="6"/>
      <c r="C2328" s="7"/>
      <c r="D2328" s="7"/>
      <c r="E2328" s="7"/>
      <c r="F2328" s="7"/>
      <c r="G2328" s="7"/>
      <c r="I2328" s="3"/>
    </row>
    <row r="2329" spans="2:9" x14ac:dyDescent="0.25">
      <c r="B2329" s="6"/>
      <c r="C2329" s="7"/>
      <c r="D2329" s="7"/>
      <c r="E2329" s="7"/>
      <c r="F2329" s="7"/>
      <c r="G2329" s="7"/>
      <c r="I2329" s="3"/>
    </row>
    <row r="2330" spans="2:9" x14ac:dyDescent="0.25">
      <c r="B2330" s="6"/>
      <c r="C2330" s="7"/>
      <c r="D2330" s="7"/>
      <c r="E2330" s="7"/>
      <c r="F2330" s="7"/>
      <c r="G2330" s="7"/>
      <c r="I2330" s="3"/>
    </row>
    <row r="2331" spans="2:9" x14ac:dyDescent="0.25">
      <c r="B2331" s="6"/>
      <c r="C2331" s="7"/>
      <c r="D2331" s="7"/>
      <c r="E2331" s="7"/>
      <c r="F2331" s="7"/>
      <c r="G2331" s="7"/>
      <c r="I2331" s="3"/>
    </row>
    <row r="2332" spans="2:9" x14ac:dyDescent="0.25">
      <c r="B2332" s="6"/>
      <c r="C2332" s="7"/>
      <c r="D2332" s="7"/>
      <c r="E2332" s="7"/>
      <c r="F2332" s="7"/>
      <c r="G2332" s="7"/>
      <c r="I2332" s="3"/>
    </row>
    <row r="2333" spans="2:9" x14ac:dyDescent="0.25">
      <c r="B2333" s="6"/>
      <c r="C2333" s="7"/>
      <c r="D2333" s="7"/>
      <c r="E2333" s="7"/>
      <c r="F2333" s="7"/>
      <c r="G2333" s="7"/>
      <c r="I2333" s="3"/>
    </row>
    <row r="2334" spans="2:9" x14ac:dyDescent="0.25">
      <c r="B2334" s="6"/>
      <c r="C2334" s="7"/>
      <c r="D2334" s="7"/>
      <c r="E2334" s="7"/>
      <c r="F2334" s="7"/>
      <c r="G2334" s="7"/>
      <c r="I2334" s="3"/>
    </row>
    <row r="2335" spans="2:9" x14ac:dyDescent="0.25">
      <c r="B2335" s="6"/>
      <c r="C2335" s="7"/>
      <c r="D2335" s="7"/>
      <c r="E2335" s="7"/>
      <c r="F2335" s="7"/>
      <c r="G2335" s="7"/>
      <c r="I2335" s="3"/>
    </row>
    <row r="2336" spans="2:9" x14ac:dyDescent="0.25">
      <c r="B2336" s="6"/>
      <c r="C2336" s="7"/>
      <c r="D2336" s="7"/>
      <c r="E2336" s="7"/>
      <c r="F2336" s="7"/>
      <c r="G2336" s="7"/>
      <c r="I2336" s="3"/>
    </row>
    <row r="2337" spans="2:9" x14ac:dyDescent="0.25">
      <c r="B2337" s="6"/>
      <c r="C2337" s="7"/>
      <c r="D2337" s="7"/>
      <c r="E2337" s="7"/>
      <c r="F2337" s="7"/>
      <c r="G2337" s="7"/>
      <c r="I2337" s="3"/>
    </row>
    <row r="2338" spans="2:9" x14ac:dyDescent="0.25">
      <c r="B2338" s="6"/>
      <c r="C2338" s="7"/>
      <c r="D2338" s="7"/>
      <c r="E2338" s="7"/>
      <c r="F2338" s="7"/>
      <c r="G2338" s="7"/>
      <c r="I2338" s="3"/>
    </row>
    <row r="2339" spans="2:9" x14ac:dyDescent="0.25">
      <c r="B2339" s="6"/>
      <c r="C2339" s="7"/>
      <c r="D2339" s="7"/>
      <c r="E2339" s="7"/>
      <c r="F2339" s="7"/>
      <c r="G2339" s="7"/>
      <c r="I2339" s="3"/>
    </row>
    <row r="2340" spans="2:9" x14ac:dyDescent="0.25">
      <c r="B2340" s="6"/>
      <c r="C2340" s="7"/>
      <c r="D2340" s="7"/>
      <c r="E2340" s="7"/>
      <c r="F2340" s="7"/>
      <c r="G2340" s="7"/>
      <c r="I2340" s="3"/>
    </row>
    <row r="2341" spans="2:9" x14ac:dyDescent="0.25">
      <c r="B2341" s="6"/>
      <c r="C2341" s="7"/>
      <c r="D2341" s="7"/>
      <c r="E2341" s="7"/>
      <c r="F2341" s="7"/>
      <c r="G2341" s="7"/>
      <c r="I2341" s="3"/>
    </row>
    <row r="2342" spans="2:9" x14ac:dyDescent="0.25">
      <c r="B2342" s="6"/>
      <c r="C2342" s="7"/>
      <c r="D2342" s="7"/>
      <c r="E2342" s="7"/>
      <c r="F2342" s="7"/>
      <c r="G2342" s="7"/>
      <c r="I2342" s="3"/>
    </row>
    <row r="2343" spans="2:9" x14ac:dyDescent="0.25">
      <c r="B2343" s="6"/>
      <c r="C2343" s="7"/>
      <c r="D2343" s="7"/>
      <c r="E2343" s="7"/>
      <c r="F2343" s="7"/>
      <c r="G2343" s="7"/>
      <c r="I2343" s="3"/>
    </row>
    <row r="2344" spans="2:9" x14ac:dyDescent="0.25">
      <c r="B2344" s="6"/>
      <c r="C2344" s="7"/>
      <c r="D2344" s="7"/>
      <c r="E2344" s="7"/>
      <c r="F2344" s="7"/>
      <c r="G2344" s="7"/>
      <c r="I2344" s="3"/>
    </row>
    <row r="2345" spans="2:9" x14ac:dyDescent="0.25">
      <c r="B2345" s="6"/>
      <c r="C2345" s="7"/>
      <c r="D2345" s="7"/>
      <c r="E2345" s="7"/>
      <c r="F2345" s="7"/>
      <c r="G2345" s="7"/>
      <c r="I2345" s="3"/>
    </row>
    <row r="2346" spans="2:9" x14ac:dyDescent="0.25">
      <c r="B2346" s="6"/>
      <c r="C2346" s="7"/>
      <c r="D2346" s="7"/>
      <c r="E2346" s="7"/>
      <c r="F2346" s="7"/>
      <c r="G2346" s="7"/>
      <c r="I2346" s="3"/>
    </row>
    <row r="2347" spans="2:9" x14ac:dyDescent="0.25">
      <c r="B2347" s="6"/>
      <c r="C2347" s="7"/>
      <c r="D2347" s="7"/>
      <c r="E2347" s="7"/>
      <c r="F2347" s="7"/>
      <c r="G2347" s="7"/>
      <c r="I2347" s="3"/>
    </row>
    <row r="2348" spans="2:9" x14ac:dyDescent="0.25">
      <c r="B2348" s="6"/>
      <c r="C2348" s="7"/>
      <c r="D2348" s="7"/>
      <c r="E2348" s="7"/>
      <c r="F2348" s="7"/>
      <c r="G2348" s="7"/>
      <c r="I2348" s="3"/>
    </row>
    <row r="2349" spans="2:9" x14ac:dyDescent="0.25">
      <c r="B2349" s="6"/>
      <c r="C2349" s="7"/>
      <c r="D2349" s="7"/>
      <c r="E2349" s="7"/>
      <c r="F2349" s="7"/>
      <c r="G2349" s="7"/>
      <c r="I2349" s="3"/>
    </row>
    <row r="2350" spans="2:9" x14ac:dyDescent="0.25">
      <c r="B2350" s="6"/>
      <c r="C2350" s="7"/>
      <c r="D2350" s="7"/>
      <c r="E2350" s="7"/>
      <c r="F2350" s="7"/>
      <c r="G2350" s="7"/>
      <c r="I2350" s="3"/>
    </row>
    <row r="2351" spans="2:9" x14ac:dyDescent="0.25">
      <c r="B2351" s="6"/>
      <c r="C2351" s="7"/>
      <c r="D2351" s="7"/>
      <c r="E2351" s="7"/>
      <c r="F2351" s="7"/>
      <c r="G2351" s="7"/>
      <c r="I2351" s="3"/>
    </row>
    <row r="2352" spans="2:9" x14ac:dyDescent="0.25">
      <c r="B2352" s="6"/>
      <c r="C2352" s="7"/>
      <c r="D2352" s="7"/>
      <c r="E2352" s="7"/>
      <c r="F2352" s="7"/>
      <c r="G2352" s="7"/>
      <c r="I2352" s="3"/>
    </row>
    <row r="2353" spans="2:9" x14ac:dyDescent="0.25">
      <c r="B2353" s="6"/>
      <c r="C2353" s="7"/>
      <c r="D2353" s="7"/>
      <c r="E2353" s="7"/>
      <c r="F2353" s="7"/>
      <c r="G2353" s="7"/>
      <c r="I2353" s="3"/>
    </row>
    <row r="2354" spans="2:9" x14ac:dyDescent="0.25">
      <c r="B2354" s="6"/>
      <c r="C2354" s="7"/>
      <c r="D2354" s="7"/>
      <c r="E2354" s="7"/>
      <c r="F2354" s="7"/>
      <c r="G2354" s="7"/>
      <c r="I2354" s="3"/>
    </row>
    <row r="2355" spans="2:9" x14ac:dyDescent="0.25">
      <c r="B2355" s="6"/>
      <c r="C2355" s="7"/>
      <c r="D2355" s="7"/>
      <c r="E2355" s="7"/>
      <c r="F2355" s="7"/>
      <c r="G2355" s="7"/>
      <c r="I2355" s="3"/>
    </row>
    <row r="2356" spans="2:9" x14ac:dyDescent="0.25">
      <c r="B2356" s="6"/>
      <c r="C2356" s="7"/>
      <c r="D2356" s="7"/>
      <c r="E2356" s="7"/>
      <c r="F2356" s="7"/>
      <c r="G2356" s="7"/>
      <c r="I2356" s="3"/>
    </row>
    <row r="2357" spans="2:9" x14ac:dyDescent="0.25">
      <c r="B2357" s="6"/>
      <c r="C2357" s="7"/>
      <c r="D2357" s="7"/>
      <c r="E2357" s="7"/>
      <c r="F2357" s="7"/>
      <c r="G2357" s="7"/>
      <c r="I2357" s="3"/>
    </row>
    <row r="2358" spans="2:9" x14ac:dyDescent="0.25">
      <c r="B2358" s="6"/>
      <c r="C2358" s="7"/>
      <c r="D2358" s="7"/>
      <c r="E2358" s="7"/>
      <c r="F2358" s="7"/>
      <c r="G2358" s="7"/>
      <c r="I2358" s="3"/>
    </row>
    <row r="2359" spans="2:9" x14ac:dyDescent="0.25">
      <c r="B2359" s="6"/>
      <c r="C2359" s="7"/>
      <c r="D2359" s="7"/>
      <c r="E2359" s="7"/>
      <c r="F2359" s="7"/>
      <c r="G2359" s="7"/>
      <c r="I2359" s="3"/>
    </row>
    <row r="2360" spans="2:9" x14ac:dyDescent="0.25">
      <c r="B2360" s="6"/>
      <c r="C2360" s="7"/>
      <c r="D2360" s="7"/>
      <c r="E2360" s="7"/>
      <c r="F2360" s="7"/>
      <c r="G2360" s="7"/>
      <c r="I2360" s="3"/>
    </row>
    <row r="2361" spans="2:9" x14ac:dyDescent="0.25">
      <c r="B2361" s="6"/>
      <c r="C2361" s="7"/>
      <c r="D2361" s="7"/>
      <c r="E2361" s="7"/>
      <c r="F2361" s="7"/>
      <c r="G2361" s="7"/>
      <c r="I2361" s="3"/>
    </row>
    <row r="2362" spans="2:9" x14ac:dyDescent="0.25">
      <c r="B2362" s="6"/>
      <c r="C2362" s="7"/>
      <c r="D2362" s="7"/>
      <c r="E2362" s="7"/>
      <c r="F2362" s="7"/>
      <c r="G2362" s="7"/>
      <c r="I2362" s="3"/>
    </row>
    <row r="2363" spans="2:9" x14ac:dyDescent="0.25">
      <c r="B2363" s="6"/>
      <c r="C2363" s="7"/>
      <c r="D2363" s="7"/>
      <c r="E2363" s="7"/>
      <c r="F2363" s="7"/>
      <c r="G2363" s="7"/>
      <c r="I2363" s="3"/>
    </row>
    <row r="2364" spans="2:9" x14ac:dyDescent="0.25">
      <c r="B2364" s="6"/>
      <c r="C2364" s="7"/>
      <c r="D2364" s="7"/>
      <c r="E2364" s="7"/>
      <c r="F2364" s="7"/>
      <c r="G2364" s="7"/>
      <c r="I2364" s="3"/>
    </row>
    <row r="2365" spans="2:9" x14ac:dyDescent="0.25">
      <c r="B2365" s="6"/>
      <c r="C2365" s="7"/>
      <c r="D2365" s="7"/>
      <c r="E2365" s="7"/>
      <c r="F2365" s="7"/>
      <c r="G2365" s="7"/>
      <c r="I2365" s="3"/>
    </row>
    <row r="2366" spans="2:9" x14ac:dyDescent="0.25">
      <c r="B2366" s="6"/>
      <c r="C2366" s="7"/>
      <c r="D2366" s="7"/>
      <c r="E2366" s="7"/>
      <c r="F2366" s="7"/>
      <c r="G2366" s="7"/>
      <c r="I2366" s="3"/>
    </row>
    <row r="2367" spans="2:9" x14ac:dyDescent="0.25">
      <c r="B2367" s="6"/>
      <c r="C2367" s="7"/>
      <c r="D2367" s="7"/>
      <c r="E2367" s="7"/>
      <c r="F2367" s="7"/>
      <c r="G2367" s="7"/>
      <c r="I2367" s="3"/>
    </row>
    <row r="2368" spans="2:9" x14ac:dyDescent="0.25">
      <c r="B2368" s="6"/>
      <c r="C2368" s="7"/>
      <c r="D2368" s="7"/>
      <c r="E2368" s="7"/>
      <c r="F2368" s="7"/>
      <c r="G2368" s="7"/>
      <c r="I2368" s="3"/>
    </row>
    <row r="2369" spans="2:9" x14ac:dyDescent="0.25">
      <c r="B2369" s="6"/>
      <c r="C2369" s="7"/>
      <c r="D2369" s="7"/>
      <c r="E2369" s="7"/>
      <c r="F2369" s="7"/>
      <c r="G2369" s="7"/>
      <c r="I2369" s="3"/>
    </row>
    <row r="2370" spans="2:9" x14ac:dyDescent="0.25">
      <c r="B2370" s="6"/>
      <c r="C2370" s="7"/>
      <c r="D2370" s="7"/>
      <c r="E2370" s="7"/>
      <c r="F2370" s="7"/>
      <c r="G2370" s="7"/>
      <c r="I2370" s="3"/>
    </row>
    <row r="2371" spans="2:9" x14ac:dyDescent="0.25">
      <c r="B2371" s="6"/>
      <c r="C2371" s="7"/>
      <c r="D2371" s="7"/>
      <c r="E2371" s="7"/>
      <c r="F2371" s="7"/>
      <c r="G2371" s="7"/>
      <c r="I2371" s="3"/>
    </row>
    <row r="2372" spans="2:9" x14ac:dyDescent="0.25">
      <c r="B2372" s="6"/>
      <c r="C2372" s="7"/>
      <c r="D2372" s="7"/>
      <c r="E2372" s="7"/>
      <c r="F2372" s="7"/>
      <c r="G2372" s="7"/>
      <c r="I2372" s="3"/>
    </row>
    <row r="2373" spans="2:9" x14ac:dyDescent="0.25">
      <c r="B2373" s="6"/>
      <c r="C2373" s="7"/>
      <c r="D2373" s="7"/>
      <c r="E2373" s="7"/>
      <c r="F2373" s="7"/>
      <c r="G2373" s="7"/>
      <c r="I2373" s="3"/>
    </row>
    <row r="2374" spans="2:9" x14ac:dyDescent="0.25">
      <c r="B2374" s="6"/>
      <c r="C2374" s="7"/>
      <c r="D2374" s="7"/>
      <c r="E2374" s="7"/>
      <c r="F2374" s="7"/>
      <c r="G2374" s="7"/>
      <c r="I2374" s="3"/>
    </row>
    <row r="2375" spans="2:9" x14ac:dyDescent="0.25">
      <c r="B2375" s="6"/>
      <c r="C2375" s="7"/>
      <c r="D2375" s="7"/>
      <c r="E2375" s="7"/>
      <c r="F2375" s="7"/>
      <c r="G2375" s="7"/>
      <c r="I2375" s="3"/>
    </row>
    <row r="2376" spans="2:9" x14ac:dyDescent="0.25">
      <c r="B2376" s="6"/>
      <c r="C2376" s="7"/>
      <c r="D2376" s="7"/>
      <c r="E2376" s="7"/>
      <c r="F2376" s="7"/>
      <c r="G2376" s="7"/>
      <c r="I2376" s="3"/>
    </row>
    <row r="2377" spans="2:9" x14ac:dyDescent="0.25">
      <c r="B2377" s="6"/>
      <c r="C2377" s="7"/>
      <c r="D2377" s="7"/>
      <c r="E2377" s="7"/>
      <c r="F2377" s="7"/>
      <c r="G2377" s="7"/>
      <c r="I2377" s="3"/>
    </row>
    <row r="2378" spans="2:9" x14ac:dyDescent="0.25">
      <c r="B2378" s="6"/>
      <c r="C2378" s="7"/>
      <c r="D2378" s="7"/>
      <c r="E2378" s="7"/>
      <c r="F2378" s="7"/>
      <c r="G2378" s="7"/>
      <c r="I2378" s="3"/>
    </row>
    <row r="2379" spans="2:9" x14ac:dyDescent="0.25">
      <c r="B2379" s="6"/>
      <c r="C2379" s="7"/>
      <c r="D2379" s="7"/>
      <c r="E2379" s="7"/>
      <c r="F2379" s="7"/>
      <c r="G2379" s="7"/>
      <c r="I2379" s="3"/>
    </row>
    <row r="2380" spans="2:9" x14ac:dyDescent="0.25">
      <c r="B2380" s="6"/>
      <c r="C2380" s="7"/>
      <c r="D2380" s="7"/>
      <c r="E2380" s="7"/>
      <c r="F2380" s="7"/>
      <c r="G2380" s="7"/>
      <c r="I2380" s="3"/>
    </row>
    <row r="2381" spans="2:9" x14ac:dyDescent="0.25">
      <c r="B2381" s="6"/>
      <c r="C2381" s="7"/>
      <c r="D2381" s="7"/>
      <c r="E2381" s="7"/>
      <c r="F2381" s="7"/>
      <c r="G2381" s="7"/>
      <c r="I2381" s="3"/>
    </row>
    <row r="2382" spans="2:9" x14ac:dyDescent="0.25">
      <c r="B2382" s="6"/>
      <c r="C2382" s="7"/>
      <c r="D2382" s="7"/>
      <c r="E2382" s="7"/>
      <c r="F2382" s="7"/>
      <c r="G2382" s="7"/>
      <c r="I2382" s="3"/>
    </row>
    <row r="2383" spans="2:9" x14ac:dyDescent="0.25">
      <c r="B2383" s="6"/>
      <c r="C2383" s="7"/>
      <c r="D2383" s="7"/>
      <c r="E2383" s="7"/>
      <c r="F2383" s="7"/>
      <c r="G2383" s="7"/>
      <c r="I2383" s="3"/>
    </row>
    <row r="2384" spans="2:9" x14ac:dyDescent="0.25">
      <c r="B2384" s="6"/>
      <c r="C2384" s="7"/>
      <c r="D2384" s="7"/>
      <c r="E2384" s="7"/>
      <c r="F2384" s="7"/>
      <c r="G2384" s="7"/>
      <c r="I2384" s="3"/>
    </row>
    <row r="2385" spans="2:9" x14ac:dyDescent="0.25">
      <c r="B2385" s="6"/>
      <c r="C2385" s="7"/>
      <c r="D2385" s="7"/>
      <c r="E2385" s="7"/>
      <c r="F2385" s="7"/>
      <c r="G2385" s="7"/>
      <c r="I2385" s="3"/>
    </row>
    <row r="2386" spans="2:9" x14ac:dyDescent="0.25">
      <c r="B2386" s="6"/>
      <c r="C2386" s="7"/>
      <c r="D2386" s="7"/>
      <c r="E2386" s="7"/>
      <c r="F2386" s="7"/>
      <c r="G2386" s="7"/>
      <c r="I2386" s="3"/>
    </row>
    <row r="2387" spans="2:9" x14ac:dyDescent="0.25">
      <c r="B2387" s="6"/>
      <c r="C2387" s="7"/>
      <c r="D2387" s="7"/>
      <c r="E2387" s="7"/>
      <c r="F2387" s="7"/>
      <c r="G2387" s="7"/>
      <c r="I2387" s="3"/>
    </row>
    <row r="2388" spans="2:9" x14ac:dyDescent="0.25">
      <c r="B2388" s="6"/>
      <c r="C2388" s="7"/>
      <c r="D2388" s="7"/>
      <c r="E2388" s="7"/>
      <c r="F2388" s="7"/>
      <c r="G2388" s="7"/>
      <c r="I2388" s="3"/>
    </row>
    <row r="2389" spans="2:9" x14ac:dyDescent="0.25">
      <c r="B2389" s="6"/>
      <c r="C2389" s="7"/>
      <c r="D2389" s="7"/>
      <c r="E2389" s="7"/>
      <c r="F2389" s="7"/>
      <c r="G2389" s="7"/>
      <c r="I2389" s="3"/>
    </row>
    <row r="2390" spans="2:9" x14ac:dyDescent="0.25">
      <c r="B2390" s="6"/>
      <c r="C2390" s="7"/>
      <c r="D2390" s="7"/>
      <c r="E2390" s="7"/>
      <c r="F2390" s="7"/>
      <c r="G2390" s="7"/>
      <c r="I2390" s="3"/>
    </row>
    <row r="2391" spans="2:9" x14ac:dyDescent="0.25">
      <c r="B2391" s="6"/>
      <c r="C2391" s="7"/>
      <c r="D2391" s="7"/>
      <c r="E2391" s="7"/>
      <c r="F2391" s="7"/>
      <c r="G2391" s="7"/>
      <c r="I2391" s="3"/>
    </row>
    <row r="2392" spans="2:9" x14ac:dyDescent="0.25">
      <c r="B2392" s="6"/>
      <c r="C2392" s="7"/>
      <c r="D2392" s="7"/>
      <c r="E2392" s="7"/>
      <c r="F2392" s="7"/>
      <c r="G2392" s="7"/>
      <c r="I2392" s="3"/>
    </row>
    <row r="2393" spans="2:9" x14ac:dyDescent="0.25">
      <c r="B2393" s="6"/>
      <c r="C2393" s="7"/>
      <c r="D2393" s="7"/>
      <c r="E2393" s="7"/>
      <c r="F2393" s="7"/>
      <c r="G2393" s="7"/>
      <c r="I2393" s="3"/>
    </row>
    <row r="2394" spans="2:9" x14ac:dyDescent="0.25">
      <c r="B2394" s="6"/>
      <c r="C2394" s="7"/>
      <c r="D2394" s="7"/>
      <c r="E2394" s="7"/>
      <c r="F2394" s="7"/>
      <c r="G2394" s="7"/>
      <c r="I2394" s="3"/>
    </row>
    <row r="2395" spans="2:9" x14ac:dyDescent="0.25">
      <c r="B2395" s="6"/>
      <c r="C2395" s="7"/>
      <c r="D2395" s="7"/>
      <c r="E2395" s="7"/>
      <c r="F2395" s="7"/>
      <c r="G2395" s="7"/>
      <c r="I2395" s="3"/>
    </row>
    <row r="2396" spans="2:9" x14ac:dyDescent="0.25">
      <c r="B2396" s="6"/>
      <c r="C2396" s="7"/>
      <c r="D2396" s="7"/>
      <c r="E2396" s="7"/>
      <c r="F2396" s="7"/>
      <c r="G2396" s="7"/>
      <c r="I2396" s="3"/>
    </row>
    <row r="2397" spans="2:9" x14ac:dyDescent="0.25">
      <c r="B2397" s="6"/>
      <c r="C2397" s="7"/>
      <c r="D2397" s="7"/>
      <c r="E2397" s="7"/>
      <c r="F2397" s="7"/>
      <c r="G2397" s="7"/>
      <c r="I2397" s="3"/>
    </row>
    <row r="2398" spans="2:9" x14ac:dyDescent="0.25">
      <c r="B2398" s="6"/>
      <c r="C2398" s="7"/>
      <c r="D2398" s="7"/>
      <c r="E2398" s="7"/>
      <c r="F2398" s="7"/>
      <c r="G2398" s="7"/>
      <c r="I2398" s="3"/>
    </row>
    <row r="2399" spans="2:9" x14ac:dyDescent="0.25">
      <c r="B2399" s="6"/>
      <c r="C2399" s="7"/>
      <c r="D2399" s="7"/>
      <c r="E2399" s="7"/>
      <c r="F2399" s="7"/>
      <c r="G2399" s="7"/>
      <c r="I2399" s="3"/>
    </row>
    <row r="2400" spans="2:9" x14ac:dyDescent="0.25">
      <c r="B2400" s="6"/>
      <c r="C2400" s="7"/>
      <c r="D2400" s="7"/>
      <c r="E2400" s="7"/>
      <c r="F2400" s="7"/>
      <c r="G2400" s="7"/>
      <c r="I2400" s="3"/>
    </row>
    <row r="2401" spans="2:9" x14ac:dyDescent="0.25">
      <c r="B2401" s="6"/>
      <c r="C2401" s="7"/>
      <c r="D2401" s="7"/>
      <c r="E2401" s="7"/>
      <c r="F2401" s="7"/>
      <c r="G2401" s="7"/>
      <c r="I2401" s="3"/>
    </row>
    <row r="2402" spans="2:9" x14ac:dyDescent="0.25">
      <c r="B2402" s="6"/>
      <c r="C2402" s="7"/>
      <c r="D2402" s="7"/>
      <c r="E2402" s="7"/>
      <c r="F2402" s="7"/>
      <c r="G2402" s="7"/>
      <c r="I2402" s="3"/>
    </row>
    <row r="2403" spans="2:9" x14ac:dyDescent="0.25">
      <c r="B2403" s="6"/>
      <c r="C2403" s="7"/>
      <c r="D2403" s="7"/>
      <c r="E2403" s="7"/>
      <c r="F2403" s="7"/>
      <c r="G2403" s="7"/>
      <c r="I2403" s="3"/>
    </row>
    <row r="2404" spans="2:9" x14ac:dyDescent="0.25">
      <c r="B2404" s="6"/>
      <c r="C2404" s="7"/>
      <c r="D2404" s="7"/>
      <c r="E2404" s="7"/>
      <c r="F2404" s="7"/>
      <c r="G2404" s="7"/>
      <c r="I2404" s="3"/>
    </row>
    <row r="2405" spans="2:9" x14ac:dyDescent="0.25">
      <c r="B2405" s="6"/>
      <c r="C2405" s="7"/>
      <c r="D2405" s="7"/>
      <c r="E2405" s="7"/>
      <c r="F2405" s="7"/>
      <c r="G2405" s="7"/>
      <c r="I2405" s="3"/>
    </row>
    <row r="2406" spans="2:9" x14ac:dyDescent="0.25">
      <c r="B2406" s="6"/>
      <c r="C2406" s="7"/>
      <c r="D2406" s="7"/>
      <c r="E2406" s="7"/>
      <c r="F2406" s="7"/>
      <c r="G2406" s="7"/>
      <c r="I2406" s="3"/>
    </row>
    <row r="2407" spans="2:9" x14ac:dyDescent="0.25">
      <c r="B2407" s="6"/>
      <c r="C2407" s="7"/>
      <c r="D2407" s="7"/>
      <c r="E2407" s="7"/>
      <c r="F2407" s="7"/>
      <c r="G2407" s="7"/>
      <c r="I2407" s="3"/>
    </row>
    <row r="2408" spans="2:9" x14ac:dyDescent="0.25">
      <c r="B2408" s="6"/>
      <c r="C2408" s="7"/>
      <c r="D2408" s="7"/>
      <c r="E2408" s="7"/>
      <c r="F2408" s="7"/>
      <c r="G2408" s="7"/>
      <c r="I2408" s="3"/>
    </row>
    <row r="2409" spans="2:9" x14ac:dyDescent="0.25">
      <c r="B2409" s="6"/>
      <c r="C2409" s="7"/>
      <c r="D2409" s="7"/>
      <c r="E2409" s="7"/>
      <c r="F2409" s="7"/>
      <c r="G2409" s="7"/>
      <c r="I2409" s="3"/>
    </row>
    <row r="2410" spans="2:9" x14ac:dyDescent="0.25">
      <c r="B2410" s="6"/>
      <c r="C2410" s="7"/>
      <c r="D2410" s="7"/>
      <c r="E2410" s="7"/>
      <c r="F2410" s="7"/>
      <c r="G2410" s="7"/>
      <c r="I2410" s="3"/>
    </row>
    <row r="2411" spans="2:9" x14ac:dyDescent="0.25">
      <c r="B2411" s="6"/>
      <c r="C2411" s="7"/>
      <c r="D2411" s="7"/>
      <c r="E2411" s="7"/>
      <c r="F2411" s="7"/>
      <c r="G2411" s="7"/>
      <c r="I2411" s="3"/>
    </row>
    <row r="2412" spans="2:9" x14ac:dyDescent="0.25">
      <c r="B2412" s="6"/>
      <c r="C2412" s="7"/>
      <c r="D2412" s="7"/>
      <c r="E2412" s="7"/>
      <c r="F2412" s="7"/>
      <c r="G2412" s="7"/>
      <c r="I2412" s="3"/>
    </row>
    <row r="2413" spans="2:9" x14ac:dyDescent="0.25">
      <c r="B2413" s="6"/>
      <c r="C2413" s="7"/>
      <c r="D2413" s="7"/>
      <c r="E2413" s="7"/>
      <c r="F2413" s="7"/>
      <c r="G2413" s="7"/>
      <c r="I2413" s="3"/>
    </row>
    <row r="2414" spans="2:9" x14ac:dyDescent="0.25">
      <c r="B2414" s="6"/>
      <c r="C2414" s="7"/>
      <c r="D2414" s="7"/>
      <c r="E2414" s="7"/>
      <c r="F2414" s="7"/>
      <c r="G2414" s="7"/>
      <c r="I2414" s="3"/>
    </row>
    <row r="2415" spans="2:9" x14ac:dyDescent="0.25">
      <c r="B2415" s="6"/>
      <c r="C2415" s="7"/>
      <c r="D2415" s="7"/>
      <c r="E2415" s="7"/>
      <c r="F2415" s="7"/>
      <c r="G2415" s="7"/>
      <c r="I2415" s="3"/>
    </row>
    <row r="2416" spans="2:9" x14ac:dyDescent="0.25">
      <c r="B2416" s="6"/>
      <c r="C2416" s="7"/>
      <c r="D2416" s="7"/>
      <c r="E2416" s="7"/>
      <c r="F2416" s="7"/>
      <c r="G2416" s="7"/>
      <c r="I2416" s="3"/>
    </row>
    <row r="2417" spans="2:9" x14ac:dyDescent="0.25">
      <c r="B2417" s="6"/>
      <c r="C2417" s="7"/>
      <c r="D2417" s="7"/>
      <c r="E2417" s="7"/>
      <c r="F2417" s="7"/>
      <c r="G2417" s="7"/>
      <c r="I2417" s="3"/>
    </row>
    <row r="2418" spans="2:9" x14ac:dyDescent="0.25">
      <c r="B2418" s="6"/>
      <c r="C2418" s="7"/>
      <c r="D2418" s="7"/>
      <c r="E2418" s="7"/>
      <c r="F2418" s="7"/>
      <c r="G2418" s="7"/>
      <c r="I2418" s="3"/>
    </row>
    <row r="2419" spans="2:9" x14ac:dyDescent="0.25">
      <c r="B2419" s="6"/>
      <c r="C2419" s="7"/>
      <c r="D2419" s="7"/>
      <c r="E2419" s="7"/>
      <c r="F2419" s="7"/>
      <c r="G2419" s="7"/>
      <c r="I2419" s="3"/>
    </row>
    <row r="2420" spans="2:9" x14ac:dyDescent="0.25">
      <c r="B2420" s="6"/>
      <c r="C2420" s="7"/>
      <c r="D2420" s="7"/>
      <c r="E2420" s="7"/>
      <c r="F2420" s="7"/>
      <c r="G2420" s="7"/>
      <c r="I2420" s="3"/>
    </row>
    <row r="2421" spans="2:9" x14ac:dyDescent="0.25">
      <c r="B2421" s="6"/>
      <c r="C2421" s="7"/>
      <c r="D2421" s="7"/>
      <c r="E2421" s="7"/>
      <c r="F2421" s="7"/>
      <c r="G2421" s="7"/>
      <c r="I2421" s="3"/>
    </row>
    <row r="2422" spans="2:9" x14ac:dyDescent="0.25">
      <c r="B2422" s="6"/>
      <c r="C2422" s="7"/>
      <c r="D2422" s="7"/>
      <c r="E2422" s="7"/>
      <c r="F2422" s="7"/>
      <c r="G2422" s="7"/>
      <c r="I2422" s="3"/>
    </row>
    <row r="2423" spans="2:9" x14ac:dyDescent="0.25">
      <c r="B2423" s="6"/>
      <c r="C2423" s="7"/>
      <c r="D2423" s="7"/>
      <c r="E2423" s="7"/>
      <c r="F2423" s="7"/>
      <c r="G2423" s="7"/>
      <c r="I2423" s="3"/>
    </row>
    <row r="2424" spans="2:9" x14ac:dyDescent="0.25">
      <c r="B2424" s="6"/>
      <c r="C2424" s="7"/>
      <c r="D2424" s="7"/>
      <c r="E2424" s="7"/>
      <c r="F2424" s="7"/>
      <c r="G2424" s="7"/>
      <c r="I2424" s="3"/>
    </row>
    <row r="2425" spans="2:9" x14ac:dyDescent="0.25">
      <c r="B2425" s="6"/>
      <c r="C2425" s="7"/>
      <c r="D2425" s="7"/>
      <c r="E2425" s="7"/>
      <c r="F2425" s="7"/>
      <c r="G2425" s="7"/>
      <c r="I2425" s="3"/>
    </row>
    <row r="2426" spans="2:9" x14ac:dyDescent="0.25">
      <c r="B2426" s="6"/>
      <c r="C2426" s="7"/>
      <c r="D2426" s="7"/>
      <c r="E2426" s="7"/>
      <c r="F2426" s="7"/>
      <c r="G2426" s="7"/>
      <c r="I2426" s="3"/>
    </row>
    <row r="2427" spans="2:9" x14ac:dyDescent="0.25">
      <c r="B2427" s="6"/>
      <c r="C2427" s="7"/>
      <c r="D2427" s="7"/>
      <c r="E2427" s="7"/>
      <c r="F2427" s="7"/>
      <c r="G2427" s="7"/>
      <c r="I2427" s="3"/>
    </row>
    <row r="2428" spans="2:9" x14ac:dyDescent="0.25">
      <c r="B2428" s="6"/>
      <c r="C2428" s="7"/>
      <c r="D2428" s="7"/>
      <c r="E2428" s="7"/>
      <c r="F2428" s="7"/>
      <c r="G2428" s="7"/>
      <c r="I2428" s="3"/>
    </row>
    <row r="2429" spans="2:9" x14ac:dyDescent="0.25">
      <c r="B2429" s="6"/>
      <c r="C2429" s="7"/>
      <c r="D2429" s="7"/>
      <c r="E2429" s="7"/>
      <c r="F2429" s="7"/>
      <c r="G2429" s="7"/>
      <c r="I2429" s="3"/>
    </row>
    <row r="2430" spans="2:9" x14ac:dyDescent="0.25">
      <c r="B2430" s="6"/>
      <c r="C2430" s="7"/>
      <c r="D2430" s="7"/>
      <c r="E2430" s="7"/>
      <c r="F2430" s="7"/>
      <c r="G2430" s="7"/>
      <c r="I2430" s="3"/>
    </row>
    <row r="2431" spans="2:9" x14ac:dyDescent="0.25">
      <c r="B2431" s="6"/>
      <c r="C2431" s="7"/>
      <c r="D2431" s="7"/>
      <c r="E2431" s="7"/>
      <c r="F2431" s="7"/>
      <c r="G2431" s="7"/>
      <c r="I2431" s="3"/>
    </row>
    <row r="2432" spans="2:9" x14ac:dyDescent="0.25">
      <c r="B2432" s="6"/>
      <c r="C2432" s="7"/>
      <c r="D2432" s="7"/>
      <c r="E2432" s="7"/>
      <c r="F2432" s="7"/>
      <c r="G2432" s="7"/>
      <c r="I2432" s="3"/>
    </row>
    <row r="2433" spans="2:9" x14ac:dyDescent="0.25">
      <c r="B2433" s="6"/>
      <c r="C2433" s="7"/>
      <c r="D2433" s="7"/>
      <c r="E2433" s="7"/>
      <c r="F2433" s="7"/>
      <c r="G2433" s="7"/>
      <c r="I2433" s="3"/>
    </row>
    <row r="2434" spans="2:9" x14ac:dyDescent="0.25">
      <c r="B2434" s="6"/>
      <c r="C2434" s="7"/>
      <c r="D2434" s="7"/>
      <c r="E2434" s="7"/>
      <c r="F2434" s="7"/>
      <c r="G2434" s="7"/>
      <c r="I2434" s="3"/>
    </row>
    <row r="2435" spans="2:9" x14ac:dyDescent="0.25">
      <c r="B2435" s="6"/>
      <c r="C2435" s="7"/>
      <c r="D2435" s="7"/>
      <c r="E2435" s="7"/>
      <c r="F2435" s="7"/>
      <c r="G2435" s="7"/>
      <c r="I2435" s="3"/>
    </row>
    <row r="2436" spans="2:9" x14ac:dyDescent="0.25">
      <c r="B2436" s="6"/>
      <c r="C2436" s="7"/>
      <c r="D2436" s="7"/>
      <c r="E2436" s="7"/>
      <c r="F2436" s="7"/>
      <c r="G2436" s="7"/>
      <c r="I2436" s="3"/>
    </row>
    <row r="2437" spans="2:9" x14ac:dyDescent="0.25">
      <c r="B2437" s="6"/>
      <c r="C2437" s="7"/>
      <c r="D2437" s="7"/>
      <c r="E2437" s="7"/>
      <c r="F2437" s="7"/>
      <c r="G2437" s="7"/>
      <c r="I2437" s="3"/>
    </row>
    <row r="2438" spans="2:9" x14ac:dyDescent="0.25">
      <c r="B2438" s="6"/>
      <c r="C2438" s="7"/>
      <c r="D2438" s="7"/>
      <c r="E2438" s="7"/>
      <c r="F2438" s="7"/>
      <c r="G2438" s="7"/>
      <c r="I2438" s="3"/>
    </row>
    <row r="2439" spans="2:9" x14ac:dyDescent="0.25">
      <c r="B2439" s="6"/>
      <c r="C2439" s="7"/>
      <c r="D2439" s="7"/>
      <c r="E2439" s="7"/>
      <c r="F2439" s="7"/>
      <c r="G2439" s="7"/>
      <c r="I2439" s="3"/>
    </row>
    <row r="2440" spans="2:9" x14ac:dyDescent="0.25">
      <c r="B2440" s="6"/>
      <c r="C2440" s="7"/>
      <c r="D2440" s="7"/>
      <c r="E2440" s="7"/>
      <c r="F2440" s="7"/>
      <c r="G2440" s="7"/>
      <c r="I2440" s="3"/>
    </row>
    <row r="2441" spans="2:9" x14ac:dyDescent="0.25">
      <c r="B2441" s="6"/>
      <c r="C2441" s="7"/>
      <c r="D2441" s="7"/>
      <c r="E2441" s="7"/>
      <c r="F2441" s="7"/>
      <c r="G2441" s="7"/>
      <c r="I2441" s="3"/>
    </row>
    <row r="2442" spans="2:9" x14ac:dyDescent="0.25">
      <c r="B2442" s="6"/>
      <c r="C2442" s="7"/>
      <c r="D2442" s="7"/>
      <c r="E2442" s="7"/>
      <c r="F2442" s="7"/>
      <c r="G2442" s="7"/>
      <c r="I2442" s="3"/>
    </row>
    <row r="2443" spans="2:9" x14ac:dyDescent="0.25">
      <c r="B2443" s="6"/>
      <c r="C2443" s="7"/>
      <c r="D2443" s="7"/>
      <c r="E2443" s="7"/>
      <c r="F2443" s="7"/>
      <c r="G2443" s="7"/>
      <c r="I2443" s="3"/>
    </row>
    <row r="2444" spans="2:9" x14ac:dyDescent="0.25">
      <c r="B2444" s="6"/>
      <c r="C2444" s="7"/>
      <c r="D2444" s="7"/>
      <c r="E2444" s="7"/>
      <c r="F2444" s="7"/>
      <c r="G2444" s="7"/>
      <c r="I2444" s="3"/>
    </row>
    <row r="2445" spans="2:9" x14ac:dyDescent="0.25">
      <c r="B2445" s="6"/>
      <c r="C2445" s="7"/>
      <c r="D2445" s="7"/>
      <c r="E2445" s="7"/>
      <c r="F2445" s="7"/>
      <c r="G2445" s="7"/>
      <c r="I2445" s="3"/>
    </row>
    <row r="2446" spans="2:9" x14ac:dyDescent="0.25">
      <c r="B2446" s="6"/>
      <c r="C2446" s="7"/>
      <c r="D2446" s="7"/>
      <c r="E2446" s="7"/>
      <c r="F2446" s="7"/>
      <c r="G2446" s="7"/>
      <c r="I2446" s="3"/>
    </row>
    <row r="2447" spans="2:9" x14ac:dyDescent="0.25">
      <c r="B2447" s="6"/>
      <c r="C2447" s="7"/>
      <c r="D2447" s="7"/>
      <c r="E2447" s="7"/>
      <c r="F2447" s="7"/>
      <c r="G2447" s="7"/>
      <c r="I2447" s="3"/>
    </row>
    <row r="2448" spans="2:9" x14ac:dyDescent="0.25">
      <c r="B2448" s="6"/>
      <c r="C2448" s="7"/>
      <c r="D2448" s="7"/>
      <c r="E2448" s="7"/>
      <c r="F2448" s="7"/>
      <c r="G2448" s="7"/>
      <c r="I2448" s="3"/>
    </row>
    <row r="2449" spans="2:9" x14ac:dyDescent="0.25">
      <c r="B2449" s="6"/>
      <c r="C2449" s="7"/>
      <c r="D2449" s="7"/>
      <c r="E2449" s="7"/>
      <c r="F2449" s="7"/>
      <c r="G2449" s="7"/>
      <c r="I2449" s="3"/>
    </row>
    <row r="2450" spans="2:9" x14ac:dyDescent="0.25">
      <c r="B2450" s="6"/>
      <c r="C2450" s="7"/>
      <c r="D2450" s="7"/>
      <c r="E2450" s="7"/>
      <c r="F2450" s="7"/>
      <c r="G2450" s="7"/>
      <c r="I2450" s="3"/>
    </row>
    <row r="2451" spans="2:9" x14ac:dyDescent="0.25">
      <c r="B2451" s="6"/>
      <c r="C2451" s="7"/>
      <c r="D2451" s="7"/>
      <c r="E2451" s="7"/>
      <c r="F2451" s="7"/>
      <c r="G2451" s="7"/>
      <c r="I2451" s="3"/>
    </row>
    <row r="2452" spans="2:9" x14ac:dyDescent="0.25">
      <c r="B2452" s="6"/>
      <c r="C2452" s="7"/>
      <c r="D2452" s="7"/>
      <c r="E2452" s="7"/>
      <c r="F2452" s="7"/>
      <c r="G2452" s="7"/>
      <c r="I2452" s="3"/>
    </row>
    <row r="2453" spans="2:9" x14ac:dyDescent="0.25">
      <c r="B2453" s="6"/>
      <c r="C2453" s="7"/>
      <c r="D2453" s="7"/>
      <c r="E2453" s="7"/>
      <c r="F2453" s="7"/>
      <c r="G2453" s="7"/>
      <c r="I2453" s="3"/>
    </row>
    <row r="2454" spans="2:9" x14ac:dyDescent="0.25">
      <c r="B2454" s="6"/>
      <c r="C2454" s="7"/>
      <c r="D2454" s="7"/>
      <c r="E2454" s="7"/>
      <c r="F2454" s="7"/>
      <c r="G2454" s="7"/>
      <c r="I2454" s="3"/>
    </row>
    <row r="2455" spans="2:9" x14ac:dyDescent="0.25">
      <c r="B2455" s="6"/>
      <c r="C2455" s="7"/>
      <c r="D2455" s="7"/>
      <c r="E2455" s="7"/>
      <c r="F2455" s="7"/>
      <c r="G2455" s="7"/>
      <c r="I2455" s="3"/>
    </row>
    <row r="2456" spans="2:9" x14ac:dyDescent="0.25">
      <c r="B2456" s="6"/>
      <c r="C2456" s="7"/>
      <c r="D2456" s="7"/>
      <c r="E2456" s="7"/>
      <c r="F2456" s="7"/>
      <c r="G2456" s="7"/>
      <c r="I2456" s="3"/>
    </row>
    <row r="2457" spans="2:9" x14ac:dyDescent="0.25">
      <c r="B2457" s="6"/>
      <c r="C2457" s="7"/>
      <c r="D2457" s="7"/>
      <c r="E2457" s="7"/>
      <c r="F2457" s="7"/>
      <c r="G2457" s="7"/>
      <c r="I2457" s="3"/>
    </row>
    <row r="2458" spans="2:9" x14ac:dyDescent="0.25">
      <c r="B2458" s="6"/>
      <c r="C2458" s="7"/>
      <c r="D2458" s="7"/>
      <c r="E2458" s="7"/>
      <c r="F2458" s="7"/>
      <c r="G2458" s="7"/>
      <c r="I2458" s="3"/>
    </row>
    <row r="2459" spans="2:9" x14ac:dyDescent="0.25">
      <c r="B2459" s="6"/>
      <c r="C2459" s="7"/>
      <c r="D2459" s="7"/>
      <c r="E2459" s="7"/>
      <c r="F2459" s="7"/>
      <c r="G2459" s="7"/>
      <c r="I2459" s="3"/>
    </row>
    <row r="2460" spans="2:9" x14ac:dyDescent="0.25">
      <c r="B2460" s="6"/>
      <c r="C2460" s="7"/>
      <c r="D2460" s="7"/>
      <c r="E2460" s="7"/>
      <c r="F2460" s="7"/>
      <c r="G2460" s="7"/>
      <c r="I2460" s="3"/>
    </row>
    <row r="2461" spans="2:9" x14ac:dyDescent="0.25">
      <c r="B2461" s="6"/>
      <c r="C2461" s="7"/>
      <c r="D2461" s="7"/>
      <c r="E2461" s="7"/>
      <c r="F2461" s="7"/>
      <c r="G2461" s="7"/>
      <c r="I2461" s="3"/>
    </row>
    <row r="2462" spans="2:9" x14ac:dyDescent="0.25">
      <c r="B2462" s="6"/>
      <c r="C2462" s="7"/>
      <c r="D2462" s="7"/>
      <c r="E2462" s="7"/>
      <c r="F2462" s="7"/>
      <c r="G2462" s="7"/>
      <c r="I2462" s="3"/>
    </row>
    <row r="2463" spans="2:9" x14ac:dyDescent="0.25">
      <c r="B2463" s="6"/>
      <c r="C2463" s="7"/>
      <c r="D2463" s="7"/>
      <c r="E2463" s="7"/>
      <c r="F2463" s="7"/>
      <c r="G2463" s="7"/>
      <c r="I2463" s="3"/>
    </row>
    <row r="2464" spans="2:9" x14ac:dyDescent="0.25">
      <c r="B2464" s="6"/>
      <c r="C2464" s="7"/>
      <c r="D2464" s="7"/>
      <c r="E2464" s="7"/>
      <c r="F2464" s="7"/>
      <c r="G2464" s="7"/>
      <c r="I2464" s="3"/>
    </row>
    <row r="2465" spans="2:9" x14ac:dyDescent="0.25">
      <c r="B2465" s="6"/>
      <c r="C2465" s="7"/>
      <c r="D2465" s="7"/>
      <c r="E2465" s="7"/>
      <c r="F2465" s="7"/>
      <c r="G2465" s="7"/>
      <c r="I2465" s="3"/>
    </row>
    <row r="2466" spans="2:9" x14ac:dyDescent="0.25">
      <c r="B2466" s="6"/>
      <c r="C2466" s="7"/>
      <c r="D2466" s="7"/>
      <c r="E2466" s="7"/>
      <c r="F2466" s="7"/>
      <c r="G2466" s="7"/>
      <c r="I2466" s="3"/>
    </row>
    <row r="2467" spans="2:9" x14ac:dyDescent="0.25">
      <c r="B2467" s="6"/>
      <c r="C2467" s="7"/>
      <c r="D2467" s="7"/>
      <c r="E2467" s="7"/>
      <c r="F2467" s="7"/>
      <c r="G2467" s="7"/>
      <c r="I2467" s="3"/>
    </row>
    <row r="2468" spans="2:9" x14ac:dyDescent="0.25">
      <c r="B2468" s="6"/>
      <c r="C2468" s="7"/>
      <c r="D2468" s="7"/>
      <c r="E2468" s="7"/>
      <c r="F2468" s="7"/>
      <c r="G2468" s="7"/>
      <c r="I2468" s="3"/>
    </row>
    <row r="2469" spans="2:9" x14ac:dyDescent="0.25">
      <c r="B2469" s="6"/>
      <c r="C2469" s="7"/>
      <c r="D2469" s="7"/>
      <c r="E2469" s="7"/>
      <c r="F2469" s="7"/>
      <c r="G2469" s="7"/>
      <c r="I2469" s="3"/>
    </row>
    <row r="2470" spans="2:9" x14ac:dyDescent="0.25">
      <c r="B2470" s="6"/>
      <c r="C2470" s="7"/>
      <c r="D2470" s="7"/>
      <c r="E2470" s="7"/>
      <c r="F2470" s="7"/>
      <c r="G2470" s="7"/>
      <c r="I2470" s="3"/>
    </row>
    <row r="2471" spans="2:9" x14ac:dyDescent="0.25">
      <c r="B2471" s="6"/>
      <c r="C2471" s="7"/>
      <c r="D2471" s="7"/>
      <c r="E2471" s="7"/>
      <c r="F2471" s="7"/>
      <c r="G2471" s="7"/>
      <c r="I2471" s="3"/>
    </row>
    <row r="2472" spans="2:9" x14ac:dyDescent="0.25">
      <c r="B2472" s="6"/>
      <c r="C2472" s="7"/>
      <c r="D2472" s="7"/>
      <c r="E2472" s="7"/>
      <c r="F2472" s="7"/>
      <c r="G2472" s="7"/>
      <c r="I2472" s="3"/>
    </row>
    <row r="2473" spans="2:9" x14ac:dyDescent="0.25">
      <c r="B2473" s="6"/>
      <c r="C2473" s="7"/>
      <c r="D2473" s="7"/>
      <c r="E2473" s="7"/>
      <c r="F2473" s="7"/>
      <c r="G2473" s="7"/>
      <c r="I2473" s="3"/>
    </row>
    <row r="2474" spans="2:9" x14ac:dyDescent="0.25">
      <c r="B2474" s="6"/>
      <c r="C2474" s="7"/>
      <c r="D2474" s="7"/>
      <c r="E2474" s="7"/>
      <c r="F2474" s="7"/>
      <c r="G2474" s="7"/>
      <c r="I2474" s="3"/>
    </row>
    <row r="2475" spans="2:9" x14ac:dyDescent="0.25">
      <c r="B2475" s="6"/>
      <c r="C2475" s="7"/>
      <c r="D2475" s="7"/>
      <c r="E2475" s="7"/>
      <c r="F2475" s="7"/>
      <c r="G2475" s="7"/>
      <c r="I2475" s="3"/>
    </row>
    <row r="2476" spans="2:9" x14ac:dyDescent="0.25">
      <c r="B2476" s="6"/>
      <c r="C2476" s="7"/>
      <c r="D2476" s="7"/>
      <c r="E2476" s="7"/>
      <c r="F2476" s="7"/>
      <c r="G2476" s="7"/>
      <c r="I2476" s="3"/>
    </row>
    <row r="2477" spans="2:9" x14ac:dyDescent="0.25">
      <c r="B2477" s="6"/>
      <c r="C2477" s="7"/>
      <c r="D2477" s="7"/>
      <c r="E2477" s="7"/>
      <c r="F2477" s="7"/>
      <c r="G2477" s="7"/>
      <c r="I2477" s="3"/>
    </row>
    <row r="2478" spans="2:9" x14ac:dyDescent="0.25">
      <c r="B2478" s="6"/>
      <c r="C2478" s="7"/>
      <c r="D2478" s="7"/>
      <c r="E2478" s="7"/>
      <c r="F2478" s="7"/>
      <c r="G2478" s="7"/>
      <c r="I2478" s="3"/>
    </row>
    <row r="2479" spans="2:9" x14ac:dyDescent="0.25">
      <c r="B2479" s="6"/>
      <c r="C2479" s="7"/>
      <c r="D2479" s="7"/>
      <c r="E2479" s="7"/>
      <c r="F2479" s="7"/>
      <c r="G2479" s="7"/>
      <c r="I2479" s="3"/>
    </row>
    <row r="2480" spans="2:9" x14ac:dyDescent="0.25">
      <c r="B2480" s="6"/>
      <c r="C2480" s="7"/>
      <c r="D2480" s="7"/>
      <c r="E2480" s="7"/>
      <c r="F2480" s="7"/>
      <c r="G2480" s="7"/>
      <c r="I2480" s="3"/>
    </row>
    <row r="2481" spans="2:9" x14ac:dyDescent="0.25">
      <c r="B2481" s="6"/>
      <c r="C2481" s="7"/>
      <c r="D2481" s="7"/>
      <c r="E2481" s="7"/>
      <c r="F2481" s="7"/>
      <c r="G2481" s="7"/>
      <c r="I2481" s="3"/>
    </row>
    <row r="2482" spans="2:9" x14ac:dyDescent="0.25">
      <c r="B2482" s="6"/>
      <c r="C2482" s="7"/>
      <c r="D2482" s="7"/>
      <c r="E2482" s="7"/>
      <c r="F2482" s="7"/>
      <c r="G2482" s="7"/>
      <c r="I2482" s="3"/>
    </row>
    <row r="2483" spans="2:9" x14ac:dyDescent="0.25">
      <c r="B2483" s="6"/>
      <c r="C2483" s="7"/>
      <c r="D2483" s="7"/>
      <c r="E2483" s="7"/>
      <c r="F2483" s="7"/>
      <c r="G2483" s="7"/>
      <c r="I2483" s="3"/>
    </row>
    <row r="2484" spans="2:9" x14ac:dyDescent="0.25">
      <c r="B2484" s="6"/>
      <c r="C2484" s="7"/>
      <c r="D2484" s="7"/>
      <c r="E2484" s="7"/>
      <c r="F2484" s="7"/>
      <c r="G2484" s="7"/>
      <c r="I2484" s="3"/>
    </row>
    <row r="2485" spans="2:9" x14ac:dyDescent="0.25">
      <c r="B2485" s="6"/>
      <c r="C2485" s="7"/>
      <c r="D2485" s="7"/>
      <c r="E2485" s="7"/>
      <c r="F2485" s="7"/>
      <c r="G2485" s="7"/>
      <c r="I2485" s="3"/>
    </row>
    <row r="2486" spans="2:9" x14ac:dyDescent="0.25">
      <c r="B2486" s="6"/>
      <c r="C2486" s="7"/>
      <c r="D2486" s="7"/>
      <c r="E2486" s="7"/>
      <c r="F2486" s="7"/>
      <c r="G2486" s="7"/>
      <c r="I2486" s="3"/>
    </row>
    <row r="2487" spans="2:9" x14ac:dyDescent="0.25">
      <c r="B2487" s="6"/>
      <c r="C2487" s="7"/>
      <c r="D2487" s="7"/>
      <c r="E2487" s="7"/>
      <c r="F2487" s="7"/>
      <c r="G2487" s="7"/>
      <c r="I2487" s="3"/>
    </row>
    <row r="2488" spans="2:9" x14ac:dyDescent="0.25">
      <c r="B2488" s="6"/>
      <c r="C2488" s="7"/>
      <c r="D2488" s="7"/>
      <c r="E2488" s="7"/>
      <c r="F2488" s="7"/>
      <c r="G2488" s="7"/>
      <c r="I2488" s="3"/>
    </row>
    <row r="2489" spans="2:9" x14ac:dyDescent="0.25">
      <c r="B2489" s="6"/>
      <c r="C2489" s="7"/>
      <c r="D2489" s="7"/>
      <c r="E2489" s="7"/>
      <c r="F2489" s="7"/>
      <c r="G2489" s="7"/>
      <c r="I2489" s="3"/>
    </row>
    <row r="2490" spans="2:9" x14ac:dyDescent="0.25">
      <c r="B2490" s="6"/>
      <c r="C2490" s="7"/>
      <c r="D2490" s="7"/>
      <c r="E2490" s="7"/>
      <c r="F2490" s="7"/>
      <c r="G2490" s="7"/>
      <c r="I2490" s="3"/>
    </row>
    <row r="2491" spans="2:9" x14ac:dyDescent="0.25">
      <c r="B2491" s="6"/>
      <c r="C2491" s="7"/>
      <c r="D2491" s="7"/>
      <c r="E2491" s="7"/>
      <c r="F2491" s="7"/>
      <c r="G2491" s="7"/>
      <c r="I2491" s="3"/>
    </row>
    <row r="2492" spans="2:9" x14ac:dyDescent="0.25">
      <c r="B2492" s="6"/>
      <c r="C2492" s="7"/>
      <c r="D2492" s="7"/>
      <c r="E2492" s="7"/>
      <c r="F2492" s="7"/>
      <c r="G2492" s="7"/>
      <c r="I2492" s="3"/>
    </row>
    <row r="2493" spans="2:9" x14ac:dyDescent="0.25">
      <c r="B2493" s="6"/>
      <c r="C2493" s="7"/>
      <c r="D2493" s="7"/>
      <c r="E2493" s="7"/>
      <c r="F2493" s="7"/>
      <c r="G2493" s="7"/>
      <c r="I2493" s="3"/>
    </row>
    <row r="2494" spans="2:9" x14ac:dyDescent="0.25">
      <c r="B2494" s="6"/>
      <c r="C2494" s="7"/>
      <c r="D2494" s="7"/>
      <c r="E2494" s="7"/>
      <c r="F2494" s="7"/>
      <c r="G2494" s="7"/>
      <c r="I2494" s="3"/>
    </row>
    <row r="2495" spans="2:9" x14ac:dyDescent="0.25">
      <c r="B2495" s="6"/>
      <c r="C2495" s="7"/>
      <c r="D2495" s="7"/>
      <c r="E2495" s="7"/>
      <c r="F2495" s="7"/>
      <c r="G2495" s="7"/>
      <c r="I2495" s="3"/>
    </row>
    <row r="2496" spans="2:9" x14ac:dyDescent="0.25">
      <c r="B2496" s="6"/>
      <c r="C2496" s="7"/>
      <c r="D2496" s="7"/>
      <c r="E2496" s="7"/>
      <c r="F2496" s="7"/>
      <c r="G2496" s="7"/>
      <c r="I2496" s="3"/>
    </row>
    <row r="2497" spans="2:9" x14ac:dyDescent="0.25">
      <c r="B2497" s="6"/>
      <c r="C2497" s="7"/>
      <c r="D2497" s="7"/>
      <c r="E2497" s="7"/>
      <c r="F2497" s="7"/>
      <c r="G2497" s="7"/>
      <c r="I2497" s="3"/>
    </row>
    <row r="2498" spans="2:9" x14ac:dyDescent="0.25">
      <c r="B2498" s="6"/>
      <c r="C2498" s="7"/>
      <c r="D2498" s="7"/>
      <c r="E2498" s="7"/>
      <c r="F2498" s="7"/>
      <c r="G2498" s="7"/>
      <c r="I2498" s="3"/>
    </row>
    <row r="2499" spans="2:9" x14ac:dyDescent="0.25">
      <c r="B2499" s="6"/>
      <c r="C2499" s="7"/>
      <c r="D2499" s="7"/>
      <c r="E2499" s="7"/>
      <c r="F2499" s="7"/>
      <c r="G2499" s="7"/>
      <c r="I2499" s="3"/>
    </row>
    <row r="2500" spans="2:9" x14ac:dyDescent="0.25">
      <c r="B2500" s="6"/>
      <c r="C2500" s="7"/>
      <c r="D2500" s="7"/>
      <c r="E2500" s="7"/>
      <c r="F2500" s="7"/>
      <c r="G2500" s="7"/>
      <c r="I2500" s="3"/>
    </row>
    <row r="2501" spans="2:9" x14ac:dyDescent="0.25">
      <c r="B2501" s="6"/>
      <c r="C2501" s="7"/>
      <c r="D2501" s="7"/>
      <c r="E2501" s="7"/>
      <c r="F2501" s="7"/>
      <c r="G2501" s="7"/>
      <c r="I2501" s="3"/>
    </row>
    <row r="2502" spans="2:9" x14ac:dyDescent="0.25">
      <c r="B2502" s="6"/>
      <c r="C2502" s="7"/>
      <c r="D2502" s="7"/>
      <c r="E2502" s="7"/>
      <c r="F2502" s="7"/>
      <c r="G2502" s="7"/>
      <c r="I2502" s="3"/>
    </row>
    <row r="2503" spans="2:9" x14ac:dyDescent="0.25">
      <c r="B2503" s="6"/>
      <c r="C2503" s="7"/>
      <c r="D2503" s="7"/>
      <c r="E2503" s="7"/>
      <c r="F2503" s="7"/>
      <c r="G2503" s="7"/>
      <c r="I2503" s="3"/>
    </row>
    <row r="2504" spans="2:9" x14ac:dyDescent="0.25">
      <c r="B2504" s="6"/>
      <c r="C2504" s="7"/>
      <c r="D2504" s="7"/>
      <c r="E2504" s="7"/>
      <c r="F2504" s="7"/>
      <c r="G2504" s="7"/>
      <c r="I2504" s="3"/>
    </row>
    <row r="2505" spans="2:9" x14ac:dyDescent="0.25">
      <c r="B2505" s="6"/>
      <c r="C2505" s="7"/>
      <c r="D2505" s="7"/>
      <c r="E2505" s="7"/>
      <c r="F2505" s="7"/>
      <c r="G2505" s="7"/>
      <c r="I2505" s="3"/>
    </row>
    <row r="2506" spans="2:9" x14ac:dyDescent="0.25">
      <c r="B2506" s="6"/>
      <c r="C2506" s="7"/>
      <c r="D2506" s="7"/>
      <c r="E2506" s="7"/>
      <c r="F2506" s="7"/>
      <c r="G2506" s="7"/>
      <c r="I2506" s="3"/>
    </row>
    <row r="2507" spans="2:9" x14ac:dyDescent="0.25">
      <c r="B2507" s="6"/>
      <c r="C2507" s="7"/>
      <c r="D2507" s="7"/>
      <c r="E2507" s="7"/>
      <c r="F2507" s="7"/>
      <c r="G2507" s="7"/>
      <c r="I2507" s="3"/>
    </row>
    <row r="2508" spans="2:9" x14ac:dyDescent="0.25">
      <c r="B2508" s="6"/>
      <c r="C2508" s="7"/>
      <c r="D2508" s="7"/>
      <c r="E2508" s="7"/>
      <c r="F2508" s="7"/>
      <c r="G2508" s="7"/>
      <c r="I2508" s="3"/>
    </row>
    <row r="2509" spans="2:9" x14ac:dyDescent="0.25">
      <c r="B2509" s="6"/>
      <c r="C2509" s="7"/>
      <c r="D2509" s="7"/>
      <c r="E2509" s="7"/>
      <c r="F2509" s="7"/>
      <c r="G2509" s="7"/>
      <c r="I2509" s="3"/>
    </row>
    <row r="2510" spans="2:9" x14ac:dyDescent="0.25">
      <c r="B2510" s="6"/>
      <c r="C2510" s="7"/>
      <c r="D2510" s="7"/>
      <c r="E2510" s="7"/>
      <c r="F2510" s="7"/>
      <c r="G2510" s="7"/>
      <c r="I2510" s="3"/>
    </row>
    <row r="2511" spans="2:9" x14ac:dyDescent="0.25">
      <c r="B2511" s="6"/>
      <c r="C2511" s="7"/>
      <c r="D2511" s="7"/>
      <c r="E2511" s="7"/>
      <c r="F2511" s="7"/>
      <c r="G2511" s="7"/>
      <c r="I2511" s="3"/>
    </row>
    <row r="2512" spans="2:9" x14ac:dyDescent="0.25">
      <c r="B2512" s="6"/>
      <c r="C2512" s="7"/>
      <c r="D2512" s="7"/>
      <c r="E2512" s="7"/>
      <c r="F2512" s="7"/>
      <c r="G2512" s="7"/>
      <c r="I2512" s="3"/>
    </row>
    <row r="2513" spans="2:9" x14ac:dyDescent="0.25">
      <c r="B2513" s="6"/>
      <c r="C2513" s="7"/>
      <c r="D2513" s="7"/>
      <c r="E2513" s="7"/>
      <c r="F2513" s="7"/>
      <c r="G2513" s="7"/>
      <c r="I2513" s="3"/>
    </row>
    <row r="2514" spans="2:9" x14ac:dyDescent="0.25">
      <c r="B2514" s="6"/>
      <c r="C2514" s="7"/>
      <c r="D2514" s="7"/>
      <c r="E2514" s="7"/>
      <c r="F2514" s="7"/>
      <c r="G2514" s="7"/>
      <c r="I2514" s="3"/>
    </row>
    <row r="2515" spans="2:9" x14ac:dyDescent="0.25">
      <c r="B2515" s="6"/>
      <c r="C2515" s="7"/>
      <c r="D2515" s="7"/>
      <c r="E2515" s="7"/>
      <c r="F2515" s="7"/>
      <c r="G2515" s="7"/>
      <c r="I2515" s="3"/>
    </row>
    <row r="2516" spans="2:9" x14ac:dyDescent="0.25">
      <c r="B2516" s="6"/>
      <c r="C2516" s="7"/>
      <c r="D2516" s="7"/>
      <c r="E2516" s="7"/>
      <c r="F2516" s="7"/>
      <c r="G2516" s="7"/>
      <c r="I2516" s="3"/>
    </row>
    <row r="2517" spans="2:9" x14ac:dyDescent="0.25">
      <c r="B2517" s="6"/>
      <c r="C2517" s="7"/>
      <c r="D2517" s="7"/>
      <c r="E2517" s="7"/>
      <c r="F2517" s="7"/>
      <c r="G2517" s="7"/>
      <c r="I2517" s="3"/>
    </row>
    <row r="2518" spans="2:9" x14ac:dyDescent="0.25">
      <c r="B2518" s="6"/>
      <c r="C2518" s="7"/>
      <c r="D2518" s="7"/>
      <c r="E2518" s="7"/>
      <c r="F2518" s="7"/>
      <c r="G2518" s="7"/>
      <c r="I2518" s="3"/>
    </row>
    <row r="2519" spans="2:9" x14ac:dyDescent="0.25">
      <c r="B2519" s="6"/>
      <c r="C2519" s="7"/>
      <c r="D2519" s="7"/>
      <c r="E2519" s="7"/>
      <c r="F2519" s="7"/>
      <c r="G2519" s="7"/>
      <c r="I2519" s="3"/>
    </row>
    <row r="2520" spans="2:9" x14ac:dyDescent="0.25">
      <c r="B2520" s="6"/>
      <c r="C2520" s="7"/>
      <c r="D2520" s="7"/>
      <c r="E2520" s="7"/>
      <c r="F2520" s="7"/>
      <c r="G2520" s="7"/>
      <c r="I2520" s="3"/>
    </row>
    <row r="2521" spans="2:9" x14ac:dyDescent="0.25">
      <c r="B2521" s="6"/>
      <c r="C2521" s="7"/>
      <c r="D2521" s="7"/>
      <c r="E2521" s="7"/>
      <c r="F2521" s="7"/>
      <c r="G2521" s="7"/>
      <c r="I2521" s="3"/>
    </row>
    <row r="2522" spans="2:9" x14ac:dyDescent="0.25">
      <c r="B2522" s="6"/>
      <c r="C2522" s="7"/>
      <c r="D2522" s="7"/>
      <c r="E2522" s="7"/>
      <c r="F2522" s="7"/>
      <c r="G2522" s="7"/>
      <c r="I2522" s="3"/>
    </row>
    <row r="2523" spans="2:9" x14ac:dyDescent="0.25">
      <c r="B2523" s="6"/>
      <c r="C2523" s="7"/>
      <c r="D2523" s="7"/>
      <c r="E2523" s="7"/>
      <c r="F2523" s="7"/>
      <c r="G2523" s="7"/>
      <c r="I2523" s="3"/>
    </row>
    <row r="2524" spans="2:9" x14ac:dyDescent="0.25">
      <c r="B2524" s="6"/>
      <c r="C2524" s="7"/>
      <c r="D2524" s="7"/>
      <c r="E2524" s="7"/>
      <c r="F2524" s="7"/>
      <c r="G2524" s="7"/>
      <c r="I2524" s="3"/>
    </row>
    <row r="2525" spans="2:9" x14ac:dyDescent="0.25">
      <c r="B2525" s="6"/>
      <c r="C2525" s="7"/>
      <c r="D2525" s="7"/>
      <c r="E2525" s="7"/>
      <c r="F2525" s="7"/>
      <c r="G2525" s="7"/>
      <c r="I2525" s="3"/>
    </row>
    <row r="2526" spans="2:9" x14ac:dyDescent="0.25">
      <c r="B2526" s="6"/>
      <c r="C2526" s="7"/>
      <c r="D2526" s="7"/>
      <c r="E2526" s="7"/>
      <c r="F2526" s="7"/>
      <c r="G2526" s="7"/>
      <c r="I2526" s="3"/>
    </row>
    <row r="2527" spans="2:9" x14ac:dyDescent="0.25">
      <c r="B2527" s="6"/>
      <c r="C2527" s="7"/>
      <c r="D2527" s="7"/>
      <c r="E2527" s="7"/>
      <c r="F2527" s="7"/>
      <c r="G2527" s="7"/>
      <c r="I2527" s="3"/>
    </row>
    <row r="2528" spans="2:9" x14ac:dyDescent="0.25">
      <c r="B2528" s="6"/>
      <c r="C2528" s="7"/>
      <c r="D2528" s="7"/>
      <c r="E2528" s="7"/>
      <c r="F2528" s="7"/>
      <c r="G2528" s="7"/>
      <c r="I2528" s="3"/>
    </row>
    <row r="2529" spans="2:9" x14ac:dyDescent="0.25">
      <c r="B2529" s="6"/>
      <c r="C2529" s="7"/>
      <c r="D2529" s="7"/>
      <c r="E2529" s="7"/>
      <c r="F2529" s="7"/>
      <c r="G2529" s="7"/>
      <c r="I2529" s="3"/>
    </row>
    <row r="2530" spans="2:9" x14ac:dyDescent="0.25">
      <c r="B2530" s="6"/>
      <c r="C2530" s="7"/>
      <c r="D2530" s="7"/>
      <c r="E2530" s="7"/>
      <c r="F2530" s="7"/>
      <c r="G2530" s="7"/>
      <c r="I2530" s="3"/>
    </row>
    <row r="2531" spans="2:9" x14ac:dyDescent="0.25">
      <c r="B2531" s="6"/>
      <c r="C2531" s="7"/>
      <c r="D2531" s="7"/>
      <c r="E2531" s="7"/>
      <c r="F2531" s="7"/>
      <c r="G2531" s="7"/>
      <c r="I2531" s="3"/>
    </row>
    <row r="2532" spans="2:9" x14ac:dyDescent="0.25">
      <c r="B2532" s="6"/>
      <c r="C2532" s="7"/>
      <c r="D2532" s="7"/>
      <c r="E2532" s="7"/>
      <c r="F2532" s="7"/>
      <c r="G2532" s="7"/>
      <c r="I2532" s="3"/>
    </row>
    <row r="2533" spans="2:9" x14ac:dyDescent="0.25">
      <c r="B2533" s="6"/>
      <c r="C2533" s="7"/>
      <c r="D2533" s="7"/>
      <c r="E2533" s="7"/>
      <c r="F2533" s="7"/>
      <c r="G2533" s="7"/>
      <c r="I2533" s="3"/>
    </row>
    <row r="2534" spans="2:9" x14ac:dyDescent="0.25">
      <c r="B2534" s="6"/>
      <c r="C2534" s="7"/>
      <c r="D2534" s="7"/>
      <c r="E2534" s="7"/>
      <c r="F2534" s="7"/>
      <c r="G2534" s="7"/>
      <c r="I2534" s="3"/>
    </row>
    <row r="2535" spans="2:9" x14ac:dyDescent="0.25">
      <c r="B2535" s="6"/>
      <c r="C2535" s="7"/>
      <c r="D2535" s="7"/>
      <c r="E2535" s="7"/>
      <c r="F2535" s="7"/>
      <c r="G2535" s="7"/>
      <c r="I2535" s="3"/>
    </row>
    <row r="2536" spans="2:9" x14ac:dyDescent="0.25">
      <c r="B2536" s="6"/>
      <c r="C2536" s="7"/>
      <c r="D2536" s="7"/>
      <c r="E2536" s="7"/>
      <c r="F2536" s="7"/>
      <c r="G2536" s="7"/>
      <c r="I2536" s="3"/>
    </row>
    <row r="2537" spans="2:9" x14ac:dyDescent="0.25">
      <c r="B2537" s="6"/>
      <c r="C2537" s="7"/>
      <c r="D2537" s="7"/>
      <c r="E2537" s="7"/>
      <c r="F2537" s="7"/>
      <c r="G2537" s="7"/>
      <c r="I2537" s="3"/>
    </row>
    <row r="2538" spans="2:9" x14ac:dyDescent="0.25">
      <c r="B2538" s="6"/>
      <c r="C2538" s="7"/>
      <c r="D2538" s="7"/>
      <c r="E2538" s="7"/>
      <c r="F2538" s="7"/>
      <c r="G2538" s="7"/>
      <c r="I2538" s="3"/>
    </row>
    <row r="2539" spans="2:9" x14ac:dyDescent="0.25">
      <c r="B2539" s="6"/>
      <c r="C2539" s="7"/>
      <c r="D2539" s="7"/>
      <c r="E2539" s="7"/>
      <c r="F2539" s="7"/>
      <c r="G2539" s="7"/>
      <c r="I2539" s="3"/>
    </row>
    <row r="2540" spans="2:9" x14ac:dyDescent="0.25">
      <c r="B2540" s="6"/>
      <c r="C2540" s="7"/>
      <c r="D2540" s="7"/>
      <c r="E2540" s="7"/>
      <c r="F2540" s="7"/>
      <c r="G2540" s="7"/>
      <c r="I2540" s="3"/>
    </row>
    <row r="2541" spans="2:9" x14ac:dyDescent="0.25">
      <c r="B2541" s="6"/>
      <c r="C2541" s="7"/>
      <c r="D2541" s="7"/>
      <c r="E2541" s="7"/>
      <c r="F2541" s="7"/>
      <c r="G2541" s="7"/>
      <c r="I2541" s="3"/>
    </row>
    <row r="2542" spans="2:9" x14ac:dyDescent="0.25">
      <c r="B2542" s="6"/>
      <c r="C2542" s="7"/>
      <c r="D2542" s="7"/>
      <c r="E2542" s="7"/>
      <c r="F2542" s="7"/>
      <c r="G2542" s="7"/>
      <c r="I2542" s="3"/>
    </row>
    <row r="2543" spans="2:9" x14ac:dyDescent="0.25">
      <c r="B2543" s="6"/>
      <c r="C2543" s="7"/>
      <c r="D2543" s="7"/>
      <c r="E2543" s="7"/>
      <c r="F2543" s="7"/>
      <c r="G2543" s="7"/>
      <c r="I2543" s="3"/>
    </row>
    <row r="2544" spans="2:9" x14ac:dyDescent="0.25">
      <c r="B2544" s="6"/>
      <c r="C2544" s="7"/>
      <c r="D2544" s="7"/>
      <c r="E2544" s="7"/>
      <c r="F2544" s="7"/>
      <c r="G2544" s="7"/>
      <c r="I2544" s="3"/>
    </row>
    <row r="2545" spans="2:9" x14ac:dyDescent="0.25">
      <c r="B2545" s="6"/>
      <c r="C2545" s="7"/>
      <c r="D2545" s="7"/>
      <c r="E2545" s="7"/>
      <c r="F2545" s="7"/>
      <c r="G2545" s="7"/>
      <c r="I2545" s="3"/>
    </row>
    <row r="2546" spans="2:9" x14ac:dyDescent="0.25">
      <c r="B2546" s="6"/>
      <c r="C2546" s="7"/>
      <c r="D2546" s="7"/>
      <c r="E2546" s="7"/>
      <c r="F2546" s="7"/>
      <c r="G2546" s="7"/>
      <c r="I2546" s="3"/>
    </row>
    <row r="2547" spans="2:9" x14ac:dyDescent="0.25">
      <c r="B2547" s="6"/>
      <c r="C2547" s="7"/>
      <c r="D2547" s="7"/>
      <c r="E2547" s="7"/>
      <c r="F2547" s="7"/>
      <c r="G2547" s="7"/>
      <c r="I2547" s="3"/>
    </row>
    <row r="2548" spans="2:9" x14ac:dyDescent="0.25">
      <c r="B2548" s="6"/>
      <c r="C2548" s="7"/>
      <c r="D2548" s="7"/>
      <c r="E2548" s="7"/>
      <c r="F2548" s="7"/>
      <c r="G2548" s="7"/>
      <c r="I2548" s="3"/>
    </row>
    <row r="2549" spans="2:9" x14ac:dyDescent="0.25">
      <c r="B2549" s="6"/>
      <c r="C2549" s="7"/>
      <c r="D2549" s="7"/>
      <c r="E2549" s="7"/>
      <c r="F2549" s="7"/>
      <c r="G2549" s="7"/>
      <c r="I2549" s="3"/>
    </row>
    <row r="2550" spans="2:9" x14ac:dyDescent="0.25">
      <c r="B2550" s="6"/>
      <c r="C2550" s="7"/>
      <c r="D2550" s="7"/>
      <c r="E2550" s="7"/>
      <c r="F2550" s="7"/>
      <c r="G2550" s="7"/>
      <c r="I2550" s="3"/>
    </row>
    <row r="2551" spans="2:9" x14ac:dyDescent="0.25">
      <c r="B2551" s="6"/>
      <c r="C2551" s="7"/>
      <c r="D2551" s="7"/>
      <c r="E2551" s="7"/>
      <c r="F2551" s="7"/>
      <c r="G2551" s="7"/>
      <c r="I2551" s="3"/>
    </row>
    <row r="2552" spans="2:9" x14ac:dyDescent="0.25">
      <c r="B2552" s="6"/>
      <c r="C2552" s="7"/>
      <c r="D2552" s="7"/>
      <c r="E2552" s="7"/>
      <c r="F2552" s="7"/>
      <c r="G2552" s="7"/>
      <c r="I2552" s="3"/>
    </row>
    <row r="2553" spans="2:9" x14ac:dyDescent="0.25">
      <c r="B2553" s="6"/>
      <c r="C2553" s="7"/>
      <c r="D2553" s="7"/>
      <c r="E2553" s="7"/>
      <c r="F2553" s="7"/>
      <c r="G2553" s="7"/>
      <c r="I2553" s="3"/>
    </row>
    <row r="2554" spans="2:9" x14ac:dyDescent="0.25">
      <c r="B2554" s="6"/>
      <c r="C2554" s="7"/>
      <c r="D2554" s="7"/>
      <c r="E2554" s="7"/>
      <c r="F2554" s="7"/>
      <c r="G2554" s="7"/>
      <c r="I2554" s="3"/>
    </row>
    <row r="2555" spans="2:9" x14ac:dyDescent="0.25">
      <c r="B2555" s="6"/>
      <c r="C2555" s="7"/>
      <c r="D2555" s="7"/>
      <c r="E2555" s="7"/>
      <c r="F2555" s="7"/>
      <c r="G2555" s="7"/>
      <c r="I2555" s="3"/>
    </row>
    <row r="2556" spans="2:9" x14ac:dyDescent="0.25">
      <c r="B2556" s="6"/>
      <c r="C2556" s="7"/>
      <c r="D2556" s="7"/>
      <c r="E2556" s="7"/>
      <c r="F2556" s="7"/>
      <c r="G2556" s="7"/>
      <c r="I2556" s="3"/>
    </row>
    <row r="2557" spans="2:9" x14ac:dyDescent="0.25">
      <c r="B2557" s="6"/>
      <c r="C2557" s="7"/>
      <c r="D2557" s="7"/>
      <c r="E2557" s="7"/>
      <c r="F2557" s="7"/>
      <c r="G2557" s="7"/>
      <c r="I2557" s="3"/>
    </row>
    <row r="2558" spans="2:9" x14ac:dyDescent="0.25">
      <c r="B2558" s="6"/>
      <c r="C2558" s="7"/>
      <c r="D2558" s="7"/>
      <c r="E2558" s="7"/>
      <c r="F2558" s="7"/>
      <c r="G2558" s="7"/>
      <c r="I2558" s="3"/>
    </row>
    <row r="2559" spans="2:9" x14ac:dyDescent="0.25">
      <c r="B2559" s="6"/>
      <c r="C2559" s="7"/>
      <c r="D2559" s="7"/>
      <c r="E2559" s="7"/>
      <c r="F2559" s="7"/>
      <c r="G2559" s="7"/>
      <c r="I2559" s="3"/>
    </row>
    <row r="2560" spans="2:9" x14ac:dyDescent="0.25">
      <c r="B2560" s="6"/>
      <c r="C2560" s="7"/>
      <c r="D2560" s="7"/>
      <c r="E2560" s="7"/>
      <c r="F2560" s="7"/>
      <c r="G2560" s="7"/>
      <c r="I2560" s="3"/>
    </row>
    <row r="2561" spans="2:9" x14ac:dyDescent="0.25">
      <c r="B2561" s="6"/>
      <c r="C2561" s="7"/>
      <c r="D2561" s="7"/>
      <c r="E2561" s="7"/>
      <c r="F2561" s="7"/>
      <c r="G2561" s="7"/>
      <c r="I2561" s="3"/>
    </row>
    <row r="2562" spans="2:9" x14ac:dyDescent="0.25">
      <c r="B2562" s="6"/>
      <c r="C2562" s="7"/>
      <c r="D2562" s="7"/>
      <c r="E2562" s="7"/>
      <c r="F2562" s="7"/>
      <c r="G2562" s="7"/>
      <c r="I2562" s="3"/>
    </row>
    <row r="2563" spans="2:9" x14ac:dyDescent="0.25">
      <c r="B2563" s="6"/>
      <c r="C2563" s="7"/>
      <c r="D2563" s="7"/>
      <c r="E2563" s="7"/>
      <c r="F2563" s="7"/>
      <c r="G2563" s="7"/>
      <c r="I2563" s="3"/>
    </row>
    <row r="2564" spans="2:9" x14ac:dyDescent="0.25">
      <c r="B2564" s="6"/>
      <c r="C2564" s="7"/>
      <c r="D2564" s="7"/>
      <c r="E2564" s="7"/>
      <c r="F2564" s="7"/>
      <c r="G2564" s="7"/>
      <c r="I2564" s="3"/>
    </row>
    <row r="2565" spans="2:9" x14ac:dyDescent="0.25">
      <c r="B2565" s="6"/>
      <c r="C2565" s="7"/>
      <c r="D2565" s="7"/>
      <c r="E2565" s="7"/>
      <c r="F2565" s="7"/>
      <c r="G2565" s="7"/>
      <c r="I2565" s="3"/>
    </row>
    <row r="2566" spans="2:9" x14ac:dyDescent="0.25">
      <c r="B2566" s="6"/>
      <c r="C2566" s="7"/>
      <c r="D2566" s="7"/>
      <c r="E2566" s="7"/>
      <c r="F2566" s="7"/>
      <c r="G2566" s="7"/>
      <c r="I2566" s="3"/>
    </row>
    <row r="2567" spans="2:9" x14ac:dyDescent="0.25">
      <c r="B2567" s="6"/>
      <c r="C2567" s="7"/>
      <c r="D2567" s="7"/>
      <c r="E2567" s="7"/>
      <c r="F2567" s="7"/>
      <c r="G2567" s="7"/>
      <c r="I2567" s="3"/>
    </row>
    <row r="2568" spans="2:9" x14ac:dyDescent="0.25">
      <c r="B2568" s="6"/>
      <c r="C2568" s="7"/>
      <c r="D2568" s="7"/>
      <c r="E2568" s="7"/>
      <c r="F2568" s="7"/>
      <c r="G2568" s="7"/>
      <c r="I2568" s="3"/>
    </row>
    <row r="2569" spans="2:9" x14ac:dyDescent="0.25">
      <c r="B2569" s="6"/>
      <c r="C2569" s="7"/>
      <c r="D2569" s="7"/>
      <c r="E2569" s="7"/>
      <c r="F2569" s="7"/>
      <c r="G2569" s="7"/>
      <c r="I2569" s="3"/>
    </row>
    <row r="2570" spans="2:9" x14ac:dyDescent="0.25">
      <c r="B2570" s="6"/>
      <c r="C2570" s="7"/>
      <c r="D2570" s="7"/>
      <c r="E2570" s="7"/>
      <c r="F2570" s="7"/>
      <c r="G2570" s="7"/>
      <c r="I2570" s="3"/>
    </row>
    <row r="2571" spans="2:9" x14ac:dyDescent="0.25">
      <c r="B2571" s="6"/>
      <c r="C2571" s="7"/>
      <c r="D2571" s="7"/>
      <c r="E2571" s="7"/>
      <c r="F2571" s="7"/>
      <c r="G2571" s="7"/>
      <c r="I2571" s="3"/>
    </row>
    <row r="2572" spans="2:9" x14ac:dyDescent="0.25">
      <c r="B2572" s="6"/>
      <c r="C2572" s="7"/>
      <c r="D2572" s="7"/>
      <c r="E2572" s="7"/>
      <c r="F2572" s="7"/>
      <c r="G2572" s="7"/>
      <c r="I2572" s="3"/>
    </row>
    <row r="2573" spans="2:9" x14ac:dyDescent="0.25">
      <c r="B2573" s="6"/>
      <c r="C2573" s="7"/>
      <c r="D2573" s="7"/>
      <c r="E2573" s="7"/>
      <c r="F2573" s="7"/>
      <c r="G2573" s="7"/>
      <c r="I2573" s="3"/>
    </row>
    <row r="2574" spans="2:9" x14ac:dyDescent="0.25">
      <c r="B2574" s="6"/>
      <c r="C2574" s="7"/>
      <c r="D2574" s="7"/>
      <c r="E2574" s="7"/>
      <c r="F2574" s="7"/>
      <c r="G2574" s="7"/>
      <c r="I2574" s="3"/>
    </row>
    <row r="2575" spans="2:9" x14ac:dyDescent="0.25">
      <c r="B2575" s="6"/>
      <c r="C2575" s="7"/>
      <c r="D2575" s="7"/>
      <c r="E2575" s="7"/>
      <c r="F2575" s="7"/>
      <c r="G2575" s="7"/>
      <c r="I2575" s="3"/>
    </row>
    <row r="2576" spans="2:9" x14ac:dyDescent="0.25">
      <c r="B2576" s="6"/>
      <c r="C2576" s="7"/>
      <c r="D2576" s="7"/>
      <c r="E2576" s="7"/>
      <c r="F2576" s="7"/>
      <c r="G2576" s="7"/>
      <c r="I2576" s="3"/>
    </row>
    <row r="2577" spans="2:9" x14ac:dyDescent="0.25">
      <c r="B2577" s="6"/>
      <c r="C2577" s="7"/>
      <c r="D2577" s="7"/>
      <c r="E2577" s="7"/>
      <c r="F2577" s="7"/>
      <c r="G2577" s="7"/>
      <c r="I2577" s="3"/>
    </row>
    <row r="2578" spans="2:9" x14ac:dyDescent="0.25">
      <c r="B2578" s="6"/>
      <c r="C2578" s="7"/>
      <c r="D2578" s="7"/>
      <c r="E2578" s="7"/>
      <c r="F2578" s="7"/>
      <c r="G2578" s="7"/>
      <c r="I2578" s="3"/>
    </row>
    <row r="2579" spans="2:9" x14ac:dyDescent="0.25">
      <c r="B2579" s="6"/>
      <c r="C2579" s="7"/>
      <c r="D2579" s="7"/>
      <c r="E2579" s="7"/>
      <c r="F2579" s="7"/>
      <c r="G2579" s="7"/>
      <c r="I2579" s="3"/>
    </row>
    <row r="2580" spans="2:9" x14ac:dyDescent="0.25">
      <c r="B2580" s="6"/>
      <c r="C2580" s="7"/>
      <c r="D2580" s="7"/>
      <c r="E2580" s="7"/>
      <c r="F2580" s="7"/>
      <c r="G2580" s="7"/>
      <c r="I2580" s="3"/>
    </row>
    <row r="2581" spans="2:9" x14ac:dyDescent="0.25">
      <c r="B2581" s="6"/>
      <c r="C2581" s="7"/>
      <c r="D2581" s="7"/>
      <c r="E2581" s="7"/>
      <c r="F2581" s="7"/>
      <c r="G2581" s="7"/>
      <c r="I2581" s="3"/>
    </row>
    <row r="2582" spans="2:9" x14ac:dyDescent="0.25">
      <c r="B2582" s="6"/>
      <c r="C2582" s="7"/>
      <c r="D2582" s="7"/>
      <c r="E2582" s="7"/>
      <c r="F2582" s="7"/>
      <c r="G2582" s="7"/>
      <c r="I2582" s="3"/>
    </row>
    <row r="2583" spans="2:9" x14ac:dyDescent="0.25">
      <c r="B2583" s="6"/>
      <c r="C2583" s="7"/>
      <c r="D2583" s="7"/>
      <c r="E2583" s="7"/>
      <c r="F2583" s="7"/>
      <c r="G2583" s="7"/>
      <c r="I2583" s="3"/>
    </row>
    <row r="2584" spans="2:9" x14ac:dyDescent="0.25">
      <c r="B2584" s="6"/>
      <c r="C2584" s="7"/>
      <c r="D2584" s="7"/>
      <c r="E2584" s="7"/>
      <c r="F2584" s="7"/>
      <c r="G2584" s="7"/>
      <c r="I2584" s="3"/>
    </row>
    <row r="2585" spans="2:9" x14ac:dyDescent="0.25">
      <c r="B2585" s="6"/>
      <c r="C2585" s="7"/>
      <c r="D2585" s="7"/>
      <c r="E2585" s="7"/>
      <c r="F2585" s="7"/>
      <c r="G2585" s="7"/>
      <c r="I2585" s="3"/>
    </row>
    <row r="2586" spans="2:9" x14ac:dyDescent="0.25">
      <c r="B2586" s="6"/>
      <c r="C2586" s="7"/>
      <c r="D2586" s="7"/>
      <c r="E2586" s="7"/>
      <c r="F2586" s="7"/>
      <c r="G2586" s="7"/>
      <c r="I2586" s="3"/>
    </row>
    <row r="2587" spans="2:9" x14ac:dyDescent="0.25">
      <c r="B2587" s="6"/>
      <c r="C2587" s="7"/>
      <c r="D2587" s="7"/>
      <c r="E2587" s="7"/>
      <c r="F2587" s="7"/>
      <c r="G2587" s="7"/>
      <c r="I2587" s="3"/>
    </row>
    <row r="2588" spans="2:9" x14ac:dyDescent="0.25">
      <c r="B2588" s="6"/>
      <c r="C2588" s="7"/>
      <c r="D2588" s="7"/>
      <c r="E2588" s="7"/>
      <c r="F2588" s="7"/>
      <c r="G2588" s="7"/>
      <c r="I2588" s="3"/>
    </row>
    <row r="2589" spans="2:9" x14ac:dyDescent="0.25">
      <c r="B2589" s="6"/>
      <c r="C2589" s="7"/>
      <c r="D2589" s="7"/>
      <c r="E2589" s="7"/>
      <c r="F2589" s="7"/>
      <c r="G2589" s="7"/>
      <c r="I2589" s="3"/>
    </row>
    <row r="2590" spans="2:9" x14ac:dyDescent="0.25">
      <c r="B2590" s="6"/>
      <c r="C2590" s="7"/>
      <c r="D2590" s="7"/>
      <c r="E2590" s="7"/>
      <c r="F2590" s="7"/>
      <c r="G2590" s="7"/>
      <c r="I2590" s="3"/>
    </row>
    <row r="2591" spans="2:9" x14ac:dyDescent="0.25">
      <c r="B2591" s="6"/>
      <c r="C2591" s="7"/>
      <c r="D2591" s="7"/>
      <c r="E2591" s="7"/>
      <c r="F2591" s="7"/>
      <c r="G2591" s="7"/>
      <c r="I2591" s="3"/>
    </row>
    <row r="2592" spans="2:9" x14ac:dyDescent="0.25">
      <c r="B2592" s="6"/>
      <c r="C2592" s="7"/>
      <c r="D2592" s="7"/>
      <c r="E2592" s="7"/>
      <c r="F2592" s="7"/>
      <c r="G2592" s="7"/>
      <c r="I2592" s="3"/>
    </row>
    <row r="2593" spans="2:9" x14ac:dyDescent="0.25">
      <c r="B2593" s="6"/>
      <c r="C2593" s="7"/>
      <c r="D2593" s="7"/>
      <c r="E2593" s="7"/>
      <c r="F2593" s="7"/>
      <c r="G2593" s="7"/>
      <c r="I2593" s="3"/>
    </row>
    <row r="2594" spans="2:9" x14ac:dyDescent="0.25">
      <c r="B2594" s="6"/>
      <c r="C2594" s="7"/>
      <c r="D2594" s="7"/>
      <c r="E2594" s="7"/>
      <c r="F2594" s="7"/>
      <c r="G2594" s="7"/>
      <c r="I2594" s="3"/>
    </row>
    <row r="2595" spans="2:9" x14ac:dyDescent="0.25">
      <c r="B2595" s="6"/>
      <c r="C2595" s="7"/>
      <c r="D2595" s="7"/>
      <c r="E2595" s="7"/>
      <c r="F2595" s="7"/>
      <c r="G2595" s="7"/>
      <c r="I2595" s="3"/>
    </row>
    <row r="2596" spans="2:9" x14ac:dyDescent="0.25">
      <c r="B2596" s="6"/>
      <c r="C2596" s="7"/>
      <c r="D2596" s="7"/>
      <c r="E2596" s="7"/>
      <c r="F2596" s="7"/>
      <c r="G2596" s="7"/>
      <c r="I2596" s="3"/>
    </row>
    <row r="2597" spans="2:9" x14ac:dyDescent="0.25">
      <c r="B2597" s="6"/>
      <c r="C2597" s="7"/>
      <c r="D2597" s="7"/>
      <c r="E2597" s="7"/>
      <c r="F2597" s="7"/>
      <c r="G2597" s="7"/>
      <c r="I2597" s="3"/>
    </row>
    <row r="2598" spans="2:9" x14ac:dyDescent="0.25">
      <c r="B2598" s="6"/>
      <c r="C2598" s="7"/>
      <c r="D2598" s="7"/>
      <c r="E2598" s="7"/>
      <c r="F2598" s="7"/>
      <c r="G2598" s="7"/>
      <c r="I2598" s="3"/>
    </row>
    <row r="2599" spans="2:9" x14ac:dyDescent="0.25">
      <c r="B2599" s="6"/>
      <c r="C2599" s="7"/>
      <c r="D2599" s="7"/>
      <c r="E2599" s="7"/>
      <c r="F2599" s="7"/>
      <c r="G2599" s="7"/>
      <c r="I2599" s="3"/>
    </row>
    <row r="2600" spans="2:9" x14ac:dyDescent="0.25">
      <c r="B2600" s="6"/>
      <c r="C2600" s="7"/>
      <c r="D2600" s="7"/>
      <c r="E2600" s="7"/>
      <c r="F2600" s="7"/>
      <c r="G2600" s="7"/>
      <c r="I2600" s="3"/>
    </row>
    <row r="2601" spans="2:9" x14ac:dyDescent="0.25">
      <c r="B2601" s="6"/>
      <c r="C2601" s="7"/>
      <c r="D2601" s="7"/>
      <c r="E2601" s="7"/>
      <c r="F2601" s="7"/>
      <c r="G2601" s="7"/>
      <c r="I2601" s="3"/>
    </row>
    <row r="2602" spans="2:9" x14ac:dyDescent="0.25">
      <c r="B2602" s="6"/>
      <c r="C2602" s="7"/>
      <c r="D2602" s="7"/>
      <c r="E2602" s="7"/>
      <c r="F2602" s="7"/>
      <c r="G2602" s="7"/>
      <c r="I2602" s="3"/>
    </row>
    <row r="2603" spans="2:9" x14ac:dyDescent="0.25">
      <c r="B2603" s="6"/>
      <c r="C2603" s="7"/>
      <c r="D2603" s="7"/>
      <c r="E2603" s="7"/>
      <c r="F2603" s="7"/>
      <c r="G2603" s="7"/>
      <c r="I2603" s="3"/>
    </row>
    <row r="2604" spans="2:9" x14ac:dyDescent="0.25">
      <c r="B2604" s="6"/>
      <c r="C2604" s="7"/>
      <c r="D2604" s="7"/>
      <c r="E2604" s="7"/>
      <c r="F2604" s="7"/>
      <c r="G2604" s="7"/>
      <c r="I2604" s="3"/>
    </row>
    <row r="2605" spans="2:9" x14ac:dyDescent="0.25">
      <c r="B2605" s="6"/>
      <c r="C2605" s="7"/>
      <c r="D2605" s="7"/>
      <c r="E2605" s="7"/>
      <c r="F2605" s="7"/>
      <c r="G2605" s="7"/>
      <c r="I2605" s="3"/>
    </row>
    <row r="2606" spans="2:9" x14ac:dyDescent="0.25">
      <c r="B2606" s="6"/>
      <c r="C2606" s="7"/>
      <c r="D2606" s="7"/>
      <c r="E2606" s="7"/>
      <c r="F2606" s="7"/>
      <c r="G2606" s="7"/>
      <c r="I2606" s="3"/>
    </row>
    <row r="2607" spans="2:9" x14ac:dyDescent="0.25">
      <c r="B2607" s="6"/>
      <c r="C2607" s="7"/>
      <c r="D2607" s="7"/>
      <c r="E2607" s="7"/>
      <c r="F2607" s="7"/>
      <c r="G2607" s="7"/>
      <c r="I2607" s="3"/>
    </row>
    <row r="2608" spans="2:9" x14ac:dyDescent="0.25">
      <c r="B2608" s="6"/>
      <c r="C2608" s="7"/>
      <c r="D2608" s="7"/>
      <c r="E2608" s="7"/>
      <c r="F2608" s="7"/>
      <c r="G2608" s="7"/>
      <c r="I2608" s="3"/>
    </row>
    <row r="2609" spans="2:9" x14ac:dyDescent="0.25">
      <c r="B2609" s="6"/>
      <c r="C2609" s="7"/>
      <c r="D2609" s="7"/>
      <c r="E2609" s="7"/>
      <c r="F2609" s="7"/>
      <c r="G2609" s="7"/>
      <c r="I2609" s="3"/>
    </row>
    <row r="2610" spans="2:9" x14ac:dyDescent="0.25">
      <c r="B2610" s="6"/>
      <c r="C2610" s="7"/>
      <c r="D2610" s="7"/>
      <c r="E2610" s="7"/>
      <c r="F2610" s="7"/>
      <c r="G2610" s="7"/>
      <c r="I2610" s="3"/>
    </row>
    <row r="2611" spans="2:9" x14ac:dyDescent="0.25">
      <c r="B2611" s="6"/>
      <c r="C2611" s="7"/>
      <c r="D2611" s="7"/>
      <c r="E2611" s="7"/>
      <c r="F2611" s="7"/>
      <c r="G2611" s="7"/>
      <c r="I2611" s="3"/>
    </row>
    <row r="2612" spans="2:9" x14ac:dyDescent="0.25">
      <c r="B2612" s="6"/>
      <c r="C2612" s="7"/>
      <c r="D2612" s="7"/>
      <c r="E2612" s="7"/>
      <c r="F2612" s="7"/>
      <c r="G2612" s="7"/>
      <c r="I2612" s="3"/>
    </row>
    <row r="2613" spans="2:9" x14ac:dyDescent="0.25">
      <c r="B2613" s="6"/>
      <c r="C2613" s="7"/>
      <c r="D2613" s="7"/>
      <c r="E2613" s="7"/>
      <c r="F2613" s="7"/>
      <c r="G2613" s="7"/>
      <c r="I2613" s="3"/>
    </row>
    <row r="2614" spans="2:9" x14ac:dyDescent="0.25">
      <c r="B2614" s="6"/>
      <c r="C2614" s="7"/>
      <c r="D2614" s="7"/>
      <c r="E2614" s="7"/>
      <c r="F2614" s="7"/>
      <c r="G2614" s="7"/>
      <c r="I2614" s="3"/>
    </row>
    <row r="2615" spans="2:9" x14ac:dyDescent="0.25">
      <c r="B2615" s="6"/>
      <c r="C2615" s="7"/>
      <c r="D2615" s="7"/>
      <c r="E2615" s="7"/>
      <c r="F2615" s="7"/>
      <c r="G2615" s="7"/>
      <c r="I2615" s="3"/>
    </row>
    <row r="2616" spans="2:9" x14ac:dyDescent="0.25">
      <c r="B2616" s="6"/>
      <c r="C2616" s="7"/>
      <c r="D2616" s="7"/>
      <c r="E2616" s="7"/>
      <c r="F2616" s="7"/>
      <c r="G2616" s="7"/>
      <c r="I2616" s="3"/>
    </row>
    <row r="2617" spans="2:9" x14ac:dyDescent="0.25">
      <c r="B2617" s="6"/>
      <c r="C2617" s="7"/>
      <c r="D2617" s="7"/>
      <c r="E2617" s="7"/>
      <c r="F2617" s="7"/>
      <c r="G2617" s="7"/>
      <c r="I2617" s="3"/>
    </row>
    <row r="2618" spans="2:9" x14ac:dyDescent="0.25">
      <c r="B2618" s="6"/>
      <c r="C2618" s="7"/>
      <c r="D2618" s="7"/>
      <c r="E2618" s="7"/>
      <c r="F2618" s="7"/>
      <c r="G2618" s="7"/>
      <c r="I2618" s="3"/>
    </row>
    <row r="2619" spans="2:9" x14ac:dyDescent="0.25">
      <c r="B2619" s="6"/>
      <c r="C2619" s="7"/>
      <c r="D2619" s="7"/>
      <c r="E2619" s="7"/>
      <c r="F2619" s="7"/>
      <c r="G2619" s="7"/>
      <c r="I2619" s="3"/>
    </row>
    <row r="2620" spans="2:9" x14ac:dyDescent="0.25">
      <c r="B2620" s="6"/>
      <c r="C2620" s="7"/>
      <c r="D2620" s="7"/>
      <c r="E2620" s="7"/>
      <c r="F2620" s="7"/>
      <c r="G2620" s="7"/>
      <c r="I2620" s="3"/>
    </row>
    <row r="2621" spans="2:9" x14ac:dyDescent="0.25">
      <c r="B2621" s="6"/>
      <c r="C2621" s="7"/>
      <c r="D2621" s="7"/>
      <c r="E2621" s="7"/>
      <c r="F2621" s="7"/>
      <c r="G2621" s="7"/>
      <c r="I2621" s="3"/>
    </row>
    <row r="2622" spans="2:9" x14ac:dyDescent="0.25">
      <c r="B2622" s="6"/>
      <c r="C2622" s="7"/>
      <c r="D2622" s="7"/>
      <c r="E2622" s="7"/>
      <c r="F2622" s="7"/>
      <c r="G2622" s="7"/>
      <c r="I2622" s="3"/>
    </row>
    <row r="2623" spans="2:9" x14ac:dyDescent="0.25">
      <c r="B2623" s="6"/>
      <c r="C2623" s="7"/>
      <c r="D2623" s="7"/>
      <c r="E2623" s="7"/>
      <c r="F2623" s="7"/>
      <c r="G2623" s="7"/>
      <c r="I2623" s="3"/>
    </row>
    <row r="2624" spans="2:9" x14ac:dyDescent="0.25">
      <c r="B2624" s="6"/>
      <c r="C2624" s="7"/>
      <c r="D2624" s="7"/>
      <c r="E2624" s="7"/>
      <c r="F2624" s="7"/>
      <c r="G2624" s="7"/>
      <c r="I2624" s="3"/>
    </row>
    <row r="2625" spans="2:9" x14ac:dyDescent="0.25">
      <c r="B2625" s="6"/>
      <c r="C2625" s="7"/>
      <c r="D2625" s="7"/>
      <c r="E2625" s="7"/>
      <c r="F2625" s="7"/>
      <c r="G2625" s="7"/>
      <c r="I2625" s="3"/>
    </row>
    <row r="2626" spans="2:9" x14ac:dyDescent="0.25">
      <c r="B2626" s="6"/>
      <c r="C2626" s="7"/>
      <c r="D2626" s="7"/>
      <c r="E2626" s="7"/>
      <c r="F2626" s="7"/>
      <c r="G2626" s="7"/>
      <c r="I2626" s="3"/>
    </row>
    <row r="2627" spans="2:9" x14ac:dyDescent="0.25">
      <c r="B2627" s="6"/>
      <c r="C2627" s="7"/>
      <c r="D2627" s="7"/>
      <c r="E2627" s="7"/>
      <c r="F2627" s="7"/>
      <c r="G2627" s="7"/>
      <c r="I2627" s="3"/>
    </row>
    <row r="2628" spans="2:9" x14ac:dyDescent="0.25">
      <c r="B2628" s="6"/>
      <c r="C2628" s="7"/>
      <c r="D2628" s="7"/>
      <c r="E2628" s="7"/>
      <c r="F2628" s="7"/>
      <c r="G2628" s="7"/>
      <c r="I2628" s="3"/>
    </row>
    <row r="2629" spans="2:9" x14ac:dyDescent="0.25">
      <c r="B2629" s="6"/>
      <c r="C2629" s="7"/>
      <c r="D2629" s="7"/>
      <c r="E2629" s="7"/>
      <c r="F2629" s="7"/>
      <c r="G2629" s="7"/>
      <c r="I2629" s="3"/>
    </row>
    <row r="2630" spans="2:9" x14ac:dyDescent="0.25">
      <c r="B2630" s="6"/>
      <c r="C2630" s="7"/>
      <c r="D2630" s="7"/>
      <c r="E2630" s="7"/>
      <c r="F2630" s="7"/>
      <c r="G2630" s="7"/>
      <c r="I2630" s="3"/>
    </row>
    <row r="2631" spans="2:9" x14ac:dyDescent="0.25">
      <c r="B2631" s="6"/>
      <c r="C2631" s="7"/>
      <c r="D2631" s="7"/>
      <c r="E2631" s="7"/>
      <c r="F2631" s="7"/>
      <c r="G2631" s="7"/>
      <c r="I2631" s="3"/>
    </row>
    <row r="2632" spans="2:9" x14ac:dyDescent="0.25">
      <c r="B2632" s="6"/>
      <c r="C2632" s="7"/>
      <c r="D2632" s="7"/>
      <c r="E2632" s="7"/>
      <c r="F2632" s="7"/>
      <c r="G2632" s="7"/>
      <c r="I2632" s="3"/>
    </row>
    <row r="2633" spans="2:9" x14ac:dyDescent="0.25">
      <c r="B2633" s="6"/>
      <c r="C2633" s="7"/>
      <c r="D2633" s="7"/>
      <c r="E2633" s="7"/>
      <c r="F2633" s="7"/>
      <c r="G2633" s="7"/>
      <c r="I2633" s="3"/>
    </row>
    <row r="2634" spans="2:9" x14ac:dyDescent="0.25">
      <c r="B2634" s="6"/>
      <c r="C2634" s="7"/>
      <c r="D2634" s="7"/>
      <c r="E2634" s="7"/>
      <c r="F2634" s="7"/>
      <c r="G2634" s="7"/>
      <c r="I2634" s="3"/>
    </row>
    <row r="2635" spans="2:9" x14ac:dyDescent="0.25">
      <c r="B2635" s="6"/>
      <c r="C2635" s="7"/>
      <c r="D2635" s="7"/>
      <c r="E2635" s="7"/>
      <c r="F2635" s="7"/>
      <c r="G2635" s="7"/>
      <c r="I2635" s="3"/>
    </row>
    <row r="2636" spans="2:9" x14ac:dyDescent="0.25">
      <c r="B2636" s="6"/>
      <c r="C2636" s="7"/>
      <c r="D2636" s="7"/>
      <c r="E2636" s="7"/>
      <c r="F2636" s="7"/>
      <c r="G2636" s="7"/>
      <c r="I2636" s="3"/>
    </row>
    <row r="2637" spans="2:9" x14ac:dyDescent="0.25">
      <c r="B2637" s="6"/>
      <c r="C2637" s="7"/>
      <c r="D2637" s="7"/>
      <c r="E2637" s="7"/>
      <c r="F2637" s="7"/>
      <c r="G2637" s="7"/>
      <c r="I2637" s="3"/>
    </row>
    <row r="2638" spans="2:9" x14ac:dyDescent="0.25">
      <c r="B2638" s="6"/>
      <c r="C2638" s="7"/>
      <c r="D2638" s="7"/>
      <c r="E2638" s="7"/>
      <c r="F2638" s="7"/>
      <c r="G2638" s="7"/>
      <c r="I2638" s="3"/>
    </row>
    <row r="2639" spans="2:9" x14ac:dyDescent="0.25">
      <c r="B2639" s="6"/>
      <c r="C2639" s="7"/>
      <c r="D2639" s="7"/>
      <c r="E2639" s="7"/>
      <c r="F2639" s="7"/>
      <c r="G2639" s="7"/>
      <c r="I2639" s="3"/>
    </row>
    <row r="2640" spans="2:9" x14ac:dyDescent="0.25">
      <c r="B2640" s="6"/>
      <c r="C2640" s="7"/>
      <c r="D2640" s="7"/>
      <c r="E2640" s="7"/>
      <c r="F2640" s="7"/>
      <c r="G2640" s="7"/>
      <c r="I2640" s="3"/>
    </row>
    <row r="2641" spans="2:9" x14ac:dyDescent="0.25">
      <c r="B2641" s="6"/>
      <c r="C2641" s="7"/>
      <c r="D2641" s="7"/>
      <c r="E2641" s="7"/>
      <c r="F2641" s="7"/>
      <c r="G2641" s="7"/>
      <c r="I2641" s="3"/>
    </row>
    <row r="2642" spans="2:9" x14ac:dyDescent="0.25">
      <c r="B2642" s="6"/>
      <c r="C2642" s="7"/>
      <c r="D2642" s="7"/>
      <c r="E2642" s="7"/>
      <c r="F2642" s="7"/>
      <c r="G2642" s="7"/>
      <c r="I2642" s="3"/>
    </row>
    <row r="2643" spans="2:9" x14ac:dyDescent="0.25">
      <c r="B2643" s="6"/>
      <c r="C2643" s="7"/>
      <c r="D2643" s="7"/>
      <c r="E2643" s="7"/>
      <c r="F2643" s="7"/>
      <c r="G2643" s="7"/>
      <c r="I2643" s="3"/>
    </row>
    <row r="2644" spans="2:9" x14ac:dyDescent="0.25">
      <c r="B2644" s="6"/>
      <c r="C2644" s="7"/>
      <c r="D2644" s="7"/>
      <c r="E2644" s="7"/>
      <c r="F2644" s="7"/>
      <c r="G2644" s="7"/>
      <c r="I2644" s="3"/>
    </row>
    <row r="2645" spans="2:9" x14ac:dyDescent="0.25">
      <c r="B2645" s="6"/>
      <c r="C2645" s="7"/>
      <c r="D2645" s="7"/>
      <c r="E2645" s="7"/>
      <c r="F2645" s="7"/>
      <c r="G2645" s="7"/>
      <c r="I2645" s="3"/>
    </row>
    <row r="2646" spans="2:9" x14ac:dyDescent="0.25">
      <c r="B2646" s="6"/>
      <c r="C2646" s="7"/>
      <c r="D2646" s="7"/>
      <c r="E2646" s="7"/>
      <c r="F2646" s="7"/>
      <c r="G2646" s="7"/>
      <c r="I2646" s="3"/>
    </row>
    <row r="2647" spans="2:9" x14ac:dyDescent="0.25">
      <c r="B2647" s="6"/>
      <c r="C2647" s="7"/>
      <c r="D2647" s="7"/>
      <c r="E2647" s="7"/>
      <c r="F2647" s="7"/>
      <c r="G2647" s="7"/>
      <c r="I2647" s="3"/>
    </row>
    <row r="2648" spans="2:9" x14ac:dyDescent="0.25">
      <c r="B2648" s="6"/>
      <c r="C2648" s="7"/>
      <c r="D2648" s="7"/>
      <c r="E2648" s="7"/>
      <c r="F2648" s="7"/>
      <c r="G2648" s="7"/>
      <c r="I2648" s="3"/>
    </row>
    <row r="2649" spans="2:9" x14ac:dyDescent="0.25">
      <c r="B2649" s="6"/>
      <c r="C2649" s="7"/>
      <c r="D2649" s="7"/>
      <c r="E2649" s="7"/>
      <c r="F2649" s="7"/>
      <c r="G2649" s="7"/>
      <c r="I2649" s="3"/>
    </row>
    <row r="2650" spans="2:9" x14ac:dyDescent="0.25">
      <c r="B2650" s="6"/>
      <c r="C2650" s="7"/>
      <c r="D2650" s="7"/>
      <c r="E2650" s="7"/>
      <c r="F2650" s="7"/>
      <c r="G2650" s="7"/>
      <c r="I2650" s="3"/>
    </row>
    <row r="2651" spans="2:9" x14ac:dyDescent="0.25">
      <c r="B2651" s="6"/>
      <c r="C2651" s="7"/>
      <c r="D2651" s="7"/>
      <c r="E2651" s="7"/>
      <c r="F2651" s="7"/>
      <c r="G2651" s="7"/>
      <c r="I2651" s="3"/>
    </row>
    <row r="2652" spans="2:9" x14ac:dyDescent="0.25">
      <c r="B2652" s="6"/>
      <c r="C2652" s="7"/>
      <c r="D2652" s="7"/>
      <c r="E2652" s="7"/>
      <c r="F2652" s="7"/>
      <c r="G2652" s="7"/>
      <c r="I2652" s="3"/>
    </row>
    <row r="2653" spans="2:9" x14ac:dyDescent="0.25">
      <c r="B2653" s="6"/>
      <c r="C2653" s="7"/>
      <c r="D2653" s="7"/>
      <c r="E2653" s="7"/>
      <c r="F2653" s="7"/>
      <c r="G2653" s="7"/>
      <c r="I2653" s="3"/>
    </row>
    <row r="2654" spans="2:9" x14ac:dyDescent="0.25">
      <c r="B2654" s="6"/>
      <c r="C2654" s="7"/>
      <c r="D2654" s="7"/>
      <c r="E2654" s="7"/>
      <c r="F2654" s="7"/>
      <c r="G2654" s="7"/>
      <c r="I2654" s="3"/>
    </row>
    <row r="2655" spans="2:9" x14ac:dyDescent="0.25">
      <c r="B2655" s="6"/>
      <c r="C2655" s="7"/>
      <c r="D2655" s="7"/>
      <c r="E2655" s="7"/>
      <c r="F2655" s="7"/>
      <c r="G2655" s="7"/>
      <c r="I2655" s="3"/>
    </row>
    <row r="2656" spans="2:9" x14ac:dyDescent="0.25">
      <c r="B2656" s="6"/>
      <c r="C2656" s="7"/>
      <c r="D2656" s="7"/>
      <c r="E2656" s="7"/>
      <c r="F2656" s="7"/>
      <c r="G2656" s="7"/>
      <c r="I2656" s="3"/>
    </row>
    <row r="2657" spans="2:9" x14ac:dyDescent="0.25">
      <c r="B2657" s="6"/>
      <c r="C2657" s="7"/>
      <c r="D2657" s="7"/>
      <c r="E2657" s="7"/>
      <c r="F2657" s="7"/>
      <c r="G2657" s="7"/>
      <c r="I2657" s="3"/>
    </row>
    <row r="2658" spans="2:9" x14ac:dyDescent="0.25">
      <c r="B2658" s="6"/>
      <c r="C2658" s="7"/>
      <c r="D2658" s="7"/>
      <c r="E2658" s="7"/>
      <c r="F2658" s="7"/>
      <c r="G2658" s="7"/>
      <c r="I2658" s="3"/>
    </row>
    <row r="2659" spans="2:9" x14ac:dyDescent="0.25">
      <c r="B2659" s="6"/>
      <c r="C2659" s="7"/>
      <c r="D2659" s="7"/>
      <c r="E2659" s="7"/>
      <c r="F2659" s="7"/>
      <c r="G2659" s="7"/>
      <c r="I2659" s="3"/>
    </row>
    <row r="2660" spans="2:9" x14ac:dyDescent="0.25">
      <c r="B2660" s="6"/>
      <c r="C2660" s="7"/>
      <c r="D2660" s="7"/>
      <c r="E2660" s="7"/>
      <c r="F2660" s="7"/>
      <c r="G2660" s="7"/>
      <c r="I2660" s="3"/>
    </row>
    <row r="2661" spans="2:9" x14ac:dyDescent="0.25">
      <c r="B2661" s="6"/>
      <c r="C2661" s="7"/>
      <c r="D2661" s="7"/>
      <c r="E2661" s="7"/>
      <c r="F2661" s="7"/>
      <c r="G2661" s="7"/>
      <c r="I2661" s="3"/>
    </row>
    <row r="2662" spans="2:9" x14ac:dyDescent="0.25">
      <c r="B2662" s="6"/>
      <c r="C2662" s="7"/>
      <c r="D2662" s="7"/>
      <c r="E2662" s="7"/>
      <c r="F2662" s="7"/>
      <c r="G2662" s="7"/>
      <c r="I2662" s="3"/>
    </row>
    <row r="2663" spans="2:9" x14ac:dyDescent="0.25">
      <c r="B2663" s="6"/>
      <c r="C2663" s="7"/>
      <c r="D2663" s="7"/>
      <c r="E2663" s="7"/>
      <c r="F2663" s="7"/>
      <c r="G2663" s="7"/>
      <c r="I2663" s="3"/>
    </row>
    <row r="2664" spans="2:9" x14ac:dyDescent="0.25">
      <c r="B2664" s="6"/>
      <c r="C2664" s="7"/>
      <c r="D2664" s="7"/>
      <c r="E2664" s="7"/>
      <c r="F2664" s="7"/>
      <c r="G2664" s="7"/>
      <c r="I2664" s="3"/>
    </row>
    <row r="2665" spans="2:9" x14ac:dyDescent="0.25">
      <c r="B2665" s="6"/>
      <c r="C2665" s="7"/>
      <c r="D2665" s="7"/>
      <c r="E2665" s="7"/>
      <c r="F2665" s="7"/>
      <c r="G2665" s="7"/>
      <c r="I2665" s="3"/>
    </row>
    <row r="2666" spans="2:9" x14ac:dyDescent="0.25">
      <c r="B2666" s="6"/>
      <c r="C2666" s="7"/>
      <c r="D2666" s="7"/>
      <c r="E2666" s="7"/>
      <c r="F2666" s="7"/>
      <c r="G2666" s="7"/>
      <c r="I2666" s="3"/>
    </row>
    <row r="2667" spans="2:9" x14ac:dyDescent="0.25">
      <c r="B2667" s="6"/>
      <c r="C2667" s="7"/>
      <c r="D2667" s="7"/>
      <c r="E2667" s="7"/>
      <c r="F2667" s="7"/>
      <c r="G2667" s="7"/>
      <c r="I2667" s="3"/>
    </row>
    <row r="2668" spans="2:9" x14ac:dyDescent="0.25">
      <c r="B2668" s="6"/>
      <c r="C2668" s="7"/>
      <c r="D2668" s="7"/>
      <c r="E2668" s="7"/>
      <c r="F2668" s="7"/>
      <c r="G2668" s="7"/>
      <c r="I2668" s="3"/>
    </row>
    <row r="2669" spans="2:9" x14ac:dyDescent="0.25">
      <c r="B2669" s="6"/>
      <c r="C2669" s="7"/>
      <c r="D2669" s="7"/>
      <c r="E2669" s="7"/>
      <c r="F2669" s="7"/>
      <c r="G2669" s="7"/>
      <c r="I2669" s="3"/>
    </row>
    <row r="2670" spans="2:9" x14ac:dyDescent="0.25">
      <c r="B2670" s="6"/>
      <c r="C2670" s="7"/>
      <c r="D2670" s="7"/>
      <c r="E2670" s="7"/>
      <c r="F2670" s="7"/>
      <c r="G2670" s="7"/>
      <c r="I2670" s="3"/>
    </row>
    <row r="2671" spans="2:9" x14ac:dyDescent="0.25">
      <c r="B2671" s="6"/>
      <c r="C2671" s="7"/>
      <c r="D2671" s="7"/>
      <c r="E2671" s="7"/>
      <c r="F2671" s="7"/>
      <c r="G2671" s="7"/>
      <c r="I2671" s="3"/>
    </row>
    <row r="2672" spans="2:9" x14ac:dyDescent="0.25">
      <c r="B2672" s="6"/>
      <c r="C2672" s="7"/>
      <c r="D2672" s="7"/>
      <c r="E2672" s="7"/>
      <c r="F2672" s="7"/>
      <c r="G2672" s="7"/>
      <c r="I2672" s="3"/>
    </row>
    <row r="2673" spans="2:9" x14ac:dyDescent="0.25">
      <c r="B2673" s="6"/>
      <c r="C2673" s="7"/>
      <c r="D2673" s="7"/>
      <c r="E2673" s="7"/>
      <c r="F2673" s="7"/>
      <c r="G2673" s="7"/>
      <c r="I2673" s="3"/>
    </row>
    <row r="2674" spans="2:9" x14ac:dyDescent="0.25">
      <c r="B2674" s="6"/>
      <c r="C2674" s="7"/>
      <c r="D2674" s="7"/>
      <c r="E2674" s="7"/>
      <c r="F2674" s="7"/>
      <c r="G2674" s="7"/>
      <c r="I2674" s="3"/>
    </row>
    <row r="2675" spans="2:9" x14ac:dyDescent="0.25">
      <c r="B2675" s="6"/>
      <c r="C2675" s="7"/>
      <c r="D2675" s="7"/>
      <c r="E2675" s="7"/>
      <c r="F2675" s="7"/>
      <c r="G2675" s="7"/>
      <c r="I2675" s="3"/>
    </row>
    <row r="2676" spans="2:9" x14ac:dyDescent="0.25">
      <c r="B2676" s="6"/>
      <c r="C2676" s="7"/>
      <c r="D2676" s="7"/>
      <c r="E2676" s="7"/>
      <c r="F2676" s="7"/>
      <c r="G2676" s="7"/>
      <c r="I2676" s="3"/>
    </row>
    <row r="2677" spans="2:9" x14ac:dyDescent="0.25">
      <c r="B2677" s="6"/>
      <c r="C2677" s="7"/>
      <c r="D2677" s="7"/>
      <c r="E2677" s="7"/>
      <c r="F2677" s="7"/>
      <c r="G2677" s="7"/>
      <c r="I2677" s="3"/>
    </row>
    <row r="2678" spans="2:9" x14ac:dyDescent="0.25">
      <c r="B2678" s="6"/>
      <c r="C2678" s="7"/>
      <c r="D2678" s="7"/>
      <c r="E2678" s="7"/>
      <c r="F2678" s="7"/>
      <c r="G2678" s="7"/>
      <c r="I2678" s="3"/>
    </row>
    <row r="2679" spans="2:9" x14ac:dyDescent="0.25">
      <c r="B2679" s="6"/>
      <c r="C2679" s="7"/>
      <c r="D2679" s="7"/>
      <c r="E2679" s="7"/>
      <c r="F2679" s="7"/>
      <c r="G2679" s="7"/>
      <c r="I2679" s="3"/>
    </row>
    <row r="2680" spans="2:9" x14ac:dyDescent="0.25">
      <c r="B2680" s="6"/>
      <c r="C2680" s="7"/>
      <c r="D2680" s="7"/>
      <c r="E2680" s="7"/>
      <c r="F2680" s="7"/>
      <c r="G2680" s="7"/>
      <c r="I2680" s="3"/>
    </row>
    <row r="2681" spans="2:9" x14ac:dyDescent="0.25">
      <c r="B2681" s="6"/>
      <c r="C2681" s="7"/>
      <c r="D2681" s="7"/>
      <c r="E2681" s="7"/>
      <c r="F2681" s="7"/>
      <c r="G2681" s="7"/>
      <c r="I2681" s="3"/>
    </row>
    <row r="2682" spans="2:9" x14ac:dyDescent="0.25">
      <c r="B2682" s="6"/>
      <c r="C2682" s="7"/>
      <c r="D2682" s="7"/>
      <c r="E2682" s="7"/>
      <c r="F2682" s="7"/>
      <c r="G2682" s="7"/>
      <c r="I2682" s="3"/>
    </row>
    <row r="2683" spans="2:9" x14ac:dyDescent="0.25">
      <c r="B2683" s="6"/>
      <c r="C2683" s="7"/>
      <c r="D2683" s="7"/>
      <c r="E2683" s="7"/>
      <c r="F2683" s="7"/>
      <c r="G2683" s="7"/>
      <c r="I2683" s="3"/>
    </row>
    <row r="2684" spans="2:9" x14ac:dyDescent="0.25">
      <c r="B2684" s="6"/>
      <c r="C2684" s="7"/>
      <c r="D2684" s="7"/>
      <c r="E2684" s="7"/>
      <c r="F2684" s="7"/>
      <c r="G2684" s="7"/>
      <c r="I2684" s="3"/>
    </row>
    <row r="2685" spans="2:9" x14ac:dyDescent="0.25">
      <c r="B2685" s="6"/>
      <c r="C2685" s="7"/>
      <c r="D2685" s="7"/>
      <c r="E2685" s="7"/>
      <c r="F2685" s="7"/>
      <c r="G2685" s="7"/>
      <c r="I2685" s="3"/>
    </row>
    <row r="2686" spans="2:9" x14ac:dyDescent="0.25">
      <c r="B2686" s="6"/>
      <c r="C2686" s="7"/>
      <c r="D2686" s="7"/>
      <c r="E2686" s="7"/>
      <c r="F2686" s="7"/>
      <c r="G2686" s="7"/>
      <c r="I2686" s="3"/>
    </row>
    <row r="2687" spans="2:9" x14ac:dyDescent="0.25">
      <c r="B2687" s="6"/>
      <c r="C2687" s="7"/>
      <c r="D2687" s="7"/>
      <c r="E2687" s="7"/>
      <c r="F2687" s="7"/>
      <c r="G2687" s="7"/>
      <c r="I2687" s="3"/>
    </row>
    <row r="2688" spans="2:9" x14ac:dyDescent="0.25">
      <c r="B2688" s="6"/>
      <c r="C2688" s="7"/>
      <c r="D2688" s="7"/>
      <c r="E2688" s="7"/>
      <c r="F2688" s="7"/>
      <c r="G2688" s="7"/>
      <c r="I2688" s="3"/>
    </row>
    <row r="2689" spans="2:9" x14ac:dyDescent="0.25">
      <c r="B2689" s="6"/>
      <c r="C2689" s="7"/>
      <c r="D2689" s="7"/>
      <c r="E2689" s="7"/>
      <c r="F2689" s="7"/>
      <c r="G2689" s="7"/>
      <c r="I2689" s="3"/>
    </row>
    <row r="2690" spans="2:9" x14ac:dyDescent="0.25">
      <c r="B2690" s="6"/>
      <c r="C2690" s="7"/>
      <c r="D2690" s="7"/>
      <c r="E2690" s="7"/>
      <c r="F2690" s="7"/>
      <c r="G2690" s="7"/>
      <c r="I2690" s="3"/>
    </row>
    <row r="2691" spans="2:9" x14ac:dyDescent="0.25">
      <c r="B2691" s="6"/>
      <c r="C2691" s="7"/>
      <c r="D2691" s="7"/>
      <c r="E2691" s="7"/>
      <c r="F2691" s="7"/>
      <c r="G2691" s="7"/>
      <c r="I2691" s="3"/>
    </row>
    <row r="2692" spans="2:9" x14ac:dyDescent="0.25">
      <c r="B2692" s="6"/>
      <c r="C2692" s="7"/>
      <c r="D2692" s="7"/>
      <c r="E2692" s="7"/>
      <c r="F2692" s="7"/>
      <c r="G2692" s="7"/>
      <c r="I2692" s="3"/>
    </row>
    <row r="2693" spans="2:9" x14ac:dyDescent="0.25">
      <c r="B2693" s="6"/>
      <c r="C2693" s="7"/>
      <c r="D2693" s="7"/>
      <c r="E2693" s="7"/>
      <c r="F2693" s="7"/>
      <c r="G2693" s="7"/>
      <c r="I2693" s="3"/>
    </row>
    <row r="2694" spans="2:9" x14ac:dyDescent="0.25">
      <c r="B2694" s="6"/>
      <c r="C2694" s="7"/>
      <c r="D2694" s="7"/>
      <c r="E2694" s="7"/>
      <c r="F2694" s="7"/>
      <c r="G2694" s="7"/>
      <c r="I2694" s="3"/>
    </row>
    <row r="2695" spans="2:9" x14ac:dyDescent="0.25">
      <c r="B2695" s="6"/>
      <c r="C2695" s="7"/>
      <c r="D2695" s="7"/>
      <c r="E2695" s="7"/>
      <c r="F2695" s="7"/>
      <c r="G2695" s="7"/>
      <c r="I2695" s="3"/>
    </row>
    <row r="2696" spans="2:9" x14ac:dyDescent="0.25">
      <c r="B2696" s="6"/>
      <c r="C2696" s="7"/>
      <c r="D2696" s="7"/>
      <c r="E2696" s="7"/>
      <c r="F2696" s="7"/>
      <c r="G2696" s="7"/>
      <c r="I2696" s="3"/>
    </row>
    <row r="2697" spans="2:9" x14ac:dyDescent="0.25">
      <c r="B2697" s="6"/>
      <c r="C2697" s="7"/>
      <c r="D2697" s="7"/>
      <c r="E2697" s="7"/>
      <c r="F2697" s="7"/>
      <c r="G2697" s="7"/>
      <c r="I2697" s="3"/>
    </row>
    <row r="2698" spans="2:9" x14ac:dyDescent="0.25">
      <c r="B2698" s="6"/>
      <c r="C2698" s="7"/>
      <c r="D2698" s="7"/>
      <c r="E2698" s="7"/>
      <c r="F2698" s="7"/>
      <c r="G2698" s="7"/>
      <c r="I2698" s="3"/>
    </row>
    <row r="2699" spans="2:9" x14ac:dyDescent="0.25">
      <c r="B2699" s="6"/>
      <c r="C2699" s="7"/>
      <c r="D2699" s="7"/>
      <c r="E2699" s="7"/>
      <c r="F2699" s="7"/>
      <c r="G2699" s="7"/>
      <c r="I2699" s="3"/>
    </row>
    <row r="2700" spans="2:9" x14ac:dyDescent="0.25">
      <c r="B2700" s="6"/>
      <c r="C2700" s="7"/>
      <c r="D2700" s="7"/>
      <c r="E2700" s="7"/>
      <c r="F2700" s="7"/>
      <c r="G2700" s="7"/>
      <c r="I2700" s="3"/>
    </row>
    <row r="2701" spans="2:9" x14ac:dyDescent="0.25">
      <c r="B2701" s="6"/>
      <c r="C2701" s="7"/>
      <c r="D2701" s="7"/>
      <c r="E2701" s="7"/>
      <c r="F2701" s="7"/>
      <c r="G2701" s="7"/>
      <c r="I2701" s="3"/>
    </row>
    <row r="2702" spans="2:9" x14ac:dyDescent="0.25">
      <c r="B2702" s="6"/>
      <c r="C2702" s="7"/>
      <c r="D2702" s="7"/>
      <c r="E2702" s="7"/>
      <c r="F2702" s="7"/>
      <c r="G2702" s="7"/>
      <c r="I2702" s="3"/>
    </row>
    <row r="2703" spans="2:9" x14ac:dyDescent="0.25">
      <c r="B2703" s="6"/>
      <c r="C2703" s="7"/>
      <c r="D2703" s="7"/>
      <c r="E2703" s="7"/>
      <c r="F2703" s="7"/>
      <c r="G2703" s="7"/>
      <c r="I2703" s="3"/>
    </row>
    <row r="2704" spans="2:9" x14ac:dyDescent="0.25">
      <c r="B2704" s="6"/>
      <c r="C2704" s="7"/>
      <c r="D2704" s="7"/>
      <c r="E2704" s="7"/>
      <c r="F2704" s="7"/>
      <c r="G2704" s="7"/>
      <c r="I2704" s="3"/>
    </row>
    <row r="2705" spans="2:9" x14ac:dyDescent="0.25">
      <c r="B2705" s="6"/>
      <c r="C2705" s="7"/>
      <c r="D2705" s="7"/>
      <c r="E2705" s="7"/>
      <c r="F2705" s="7"/>
      <c r="G2705" s="7"/>
      <c r="I2705" s="3"/>
    </row>
    <row r="2706" spans="2:9" x14ac:dyDescent="0.25">
      <c r="B2706" s="6"/>
      <c r="C2706" s="7"/>
      <c r="D2706" s="7"/>
      <c r="E2706" s="7"/>
      <c r="F2706" s="7"/>
      <c r="G2706" s="7"/>
      <c r="I2706" s="3"/>
    </row>
    <row r="2707" spans="2:9" x14ac:dyDescent="0.25">
      <c r="B2707" s="6"/>
      <c r="C2707" s="7"/>
      <c r="D2707" s="7"/>
      <c r="E2707" s="7"/>
      <c r="F2707" s="7"/>
      <c r="G2707" s="7"/>
      <c r="I2707" s="3"/>
    </row>
    <row r="2708" spans="2:9" x14ac:dyDescent="0.25">
      <c r="B2708" s="6"/>
      <c r="C2708" s="7"/>
      <c r="D2708" s="7"/>
      <c r="E2708" s="7"/>
      <c r="F2708" s="7"/>
      <c r="G2708" s="7"/>
      <c r="I2708" s="3"/>
    </row>
    <row r="2709" spans="2:9" x14ac:dyDescent="0.25">
      <c r="B2709" s="6"/>
      <c r="C2709" s="7"/>
      <c r="D2709" s="7"/>
      <c r="E2709" s="7"/>
      <c r="F2709" s="7"/>
      <c r="G2709" s="7"/>
      <c r="I2709" s="3"/>
    </row>
    <row r="2710" spans="2:9" x14ac:dyDescent="0.25">
      <c r="B2710" s="6"/>
      <c r="C2710" s="7"/>
      <c r="D2710" s="7"/>
      <c r="E2710" s="7"/>
      <c r="F2710" s="7"/>
      <c r="G2710" s="7"/>
      <c r="I2710" s="3"/>
    </row>
    <row r="2711" spans="2:9" x14ac:dyDescent="0.25">
      <c r="B2711" s="6"/>
      <c r="C2711" s="7"/>
      <c r="D2711" s="7"/>
      <c r="E2711" s="7"/>
      <c r="F2711" s="7"/>
      <c r="G2711" s="7"/>
      <c r="I2711" s="3"/>
    </row>
    <row r="2712" spans="2:9" x14ac:dyDescent="0.25">
      <c r="B2712" s="6"/>
      <c r="C2712" s="7"/>
      <c r="D2712" s="7"/>
      <c r="E2712" s="7"/>
      <c r="F2712" s="7"/>
      <c r="G2712" s="7"/>
      <c r="I2712" s="3"/>
    </row>
    <row r="2713" spans="2:9" x14ac:dyDescent="0.25">
      <c r="B2713" s="6"/>
      <c r="C2713" s="7"/>
      <c r="D2713" s="7"/>
      <c r="E2713" s="7"/>
      <c r="F2713" s="7"/>
      <c r="G2713" s="7"/>
      <c r="I2713" s="3"/>
    </row>
    <row r="2714" spans="2:9" x14ac:dyDescent="0.25">
      <c r="B2714" s="6"/>
      <c r="C2714" s="7"/>
      <c r="D2714" s="7"/>
      <c r="E2714" s="7"/>
      <c r="F2714" s="7"/>
      <c r="G2714" s="7"/>
      <c r="I2714" s="3"/>
    </row>
    <row r="2715" spans="2:9" x14ac:dyDescent="0.25">
      <c r="B2715" s="6"/>
      <c r="C2715" s="7"/>
      <c r="D2715" s="7"/>
      <c r="E2715" s="7"/>
      <c r="F2715" s="7"/>
      <c r="G2715" s="7"/>
      <c r="I2715" s="3"/>
    </row>
    <row r="2716" spans="2:9" x14ac:dyDescent="0.25">
      <c r="B2716" s="6"/>
      <c r="C2716" s="7"/>
      <c r="D2716" s="7"/>
      <c r="E2716" s="7"/>
      <c r="F2716" s="7"/>
      <c r="G2716" s="7"/>
      <c r="I2716" s="3"/>
    </row>
    <row r="2717" spans="2:9" x14ac:dyDescent="0.25">
      <c r="B2717" s="6"/>
      <c r="C2717" s="7"/>
      <c r="D2717" s="7"/>
      <c r="E2717" s="7"/>
      <c r="F2717" s="7"/>
      <c r="G2717" s="7"/>
      <c r="I2717" s="3"/>
    </row>
    <row r="2718" spans="2:9" x14ac:dyDescent="0.25">
      <c r="B2718" s="6"/>
      <c r="C2718" s="7"/>
      <c r="D2718" s="7"/>
      <c r="E2718" s="7"/>
      <c r="F2718" s="7"/>
      <c r="G2718" s="7"/>
      <c r="I2718" s="3"/>
    </row>
    <row r="2719" spans="2:9" x14ac:dyDescent="0.25">
      <c r="B2719" s="6"/>
      <c r="C2719" s="7"/>
      <c r="D2719" s="7"/>
      <c r="E2719" s="7"/>
      <c r="F2719" s="7"/>
      <c r="G2719" s="7"/>
      <c r="I2719" s="3"/>
    </row>
    <row r="2720" spans="2:9" x14ac:dyDescent="0.25">
      <c r="B2720" s="6"/>
      <c r="C2720" s="7"/>
      <c r="D2720" s="7"/>
      <c r="E2720" s="7"/>
      <c r="F2720" s="7"/>
      <c r="G2720" s="7"/>
      <c r="I2720" s="3"/>
    </row>
    <row r="2721" spans="2:9" x14ac:dyDescent="0.25">
      <c r="B2721" s="6"/>
      <c r="C2721" s="7"/>
      <c r="D2721" s="7"/>
      <c r="E2721" s="7"/>
      <c r="F2721" s="7"/>
      <c r="G2721" s="7"/>
      <c r="I2721" s="3"/>
    </row>
    <row r="2722" spans="2:9" x14ac:dyDescent="0.25">
      <c r="B2722" s="6"/>
      <c r="C2722" s="7"/>
      <c r="D2722" s="7"/>
      <c r="E2722" s="7"/>
      <c r="F2722" s="7"/>
      <c r="G2722" s="7"/>
      <c r="I2722" s="3"/>
    </row>
    <row r="2723" spans="2:9" x14ac:dyDescent="0.25">
      <c r="B2723" s="6"/>
      <c r="C2723" s="7"/>
      <c r="D2723" s="7"/>
      <c r="E2723" s="7"/>
      <c r="F2723" s="7"/>
      <c r="G2723" s="7"/>
      <c r="I2723" s="3"/>
    </row>
    <row r="2724" spans="2:9" x14ac:dyDescent="0.25">
      <c r="B2724" s="6"/>
      <c r="C2724" s="7"/>
      <c r="D2724" s="7"/>
      <c r="E2724" s="7"/>
      <c r="F2724" s="7"/>
      <c r="G2724" s="7"/>
      <c r="I2724" s="3"/>
    </row>
    <row r="2725" spans="2:9" x14ac:dyDescent="0.25">
      <c r="B2725" s="6"/>
      <c r="C2725" s="7"/>
      <c r="D2725" s="7"/>
      <c r="E2725" s="7"/>
      <c r="F2725" s="7"/>
      <c r="G2725" s="7"/>
      <c r="I2725" s="3"/>
    </row>
    <row r="2726" spans="2:9" x14ac:dyDescent="0.25">
      <c r="B2726" s="6"/>
      <c r="C2726" s="7"/>
      <c r="D2726" s="7"/>
      <c r="E2726" s="7"/>
      <c r="F2726" s="7"/>
      <c r="G2726" s="7"/>
      <c r="I2726" s="3"/>
    </row>
    <row r="2727" spans="2:9" x14ac:dyDescent="0.25">
      <c r="B2727" s="6"/>
      <c r="C2727" s="7"/>
      <c r="D2727" s="7"/>
      <c r="E2727" s="7"/>
      <c r="F2727" s="7"/>
      <c r="G2727" s="7"/>
      <c r="I2727" s="3"/>
    </row>
    <row r="2728" spans="2:9" x14ac:dyDescent="0.25">
      <c r="B2728" s="6"/>
      <c r="C2728" s="7"/>
      <c r="D2728" s="7"/>
      <c r="E2728" s="7"/>
      <c r="F2728" s="7"/>
      <c r="G2728" s="7"/>
      <c r="I2728" s="3"/>
    </row>
    <row r="2729" spans="2:9" x14ac:dyDescent="0.25">
      <c r="B2729" s="6"/>
      <c r="C2729" s="7"/>
      <c r="D2729" s="7"/>
      <c r="E2729" s="7"/>
      <c r="F2729" s="7"/>
      <c r="G2729" s="7"/>
      <c r="I2729" s="3"/>
    </row>
    <row r="2730" spans="2:9" x14ac:dyDescent="0.25">
      <c r="B2730" s="6"/>
      <c r="C2730" s="7"/>
      <c r="D2730" s="7"/>
      <c r="E2730" s="7"/>
      <c r="F2730" s="7"/>
      <c r="G2730" s="7"/>
      <c r="I2730" s="3"/>
    </row>
    <row r="2731" spans="2:9" x14ac:dyDescent="0.25">
      <c r="B2731" s="6"/>
      <c r="C2731" s="7"/>
      <c r="D2731" s="7"/>
      <c r="E2731" s="7"/>
      <c r="F2731" s="7"/>
      <c r="G2731" s="7"/>
      <c r="I2731" s="3"/>
    </row>
    <row r="2732" spans="2:9" x14ac:dyDescent="0.25">
      <c r="B2732" s="6"/>
      <c r="C2732" s="7"/>
      <c r="D2732" s="7"/>
      <c r="E2732" s="7"/>
      <c r="F2732" s="7"/>
      <c r="G2732" s="7"/>
      <c r="I2732" s="3"/>
    </row>
    <row r="2733" spans="2:9" x14ac:dyDescent="0.25">
      <c r="B2733" s="6"/>
      <c r="C2733" s="7"/>
      <c r="D2733" s="7"/>
      <c r="E2733" s="7"/>
      <c r="F2733" s="7"/>
      <c r="G2733" s="7"/>
      <c r="I2733" s="3"/>
    </row>
    <row r="2734" spans="2:9" x14ac:dyDescent="0.25">
      <c r="B2734" s="6"/>
      <c r="C2734" s="7"/>
      <c r="D2734" s="7"/>
      <c r="E2734" s="7"/>
      <c r="F2734" s="7"/>
      <c r="G2734" s="7"/>
      <c r="I2734" s="3"/>
    </row>
    <row r="2735" spans="2:9" x14ac:dyDescent="0.25">
      <c r="B2735" s="6"/>
      <c r="C2735" s="7"/>
      <c r="D2735" s="7"/>
      <c r="E2735" s="7"/>
      <c r="F2735" s="7"/>
      <c r="G2735" s="7"/>
      <c r="I2735" s="3"/>
    </row>
    <row r="2736" spans="2:9" x14ac:dyDescent="0.25">
      <c r="B2736" s="6"/>
      <c r="C2736" s="7"/>
      <c r="D2736" s="7"/>
      <c r="E2736" s="7"/>
      <c r="F2736" s="7"/>
      <c r="G2736" s="7"/>
      <c r="I2736" s="3"/>
    </row>
    <row r="2737" spans="2:9" x14ac:dyDescent="0.25">
      <c r="B2737" s="6"/>
      <c r="C2737" s="7"/>
      <c r="D2737" s="7"/>
      <c r="E2737" s="7"/>
      <c r="F2737" s="7"/>
      <c r="G2737" s="7"/>
      <c r="I2737" s="3"/>
    </row>
    <row r="2738" spans="2:9" x14ac:dyDescent="0.25">
      <c r="B2738" s="6"/>
      <c r="C2738" s="7"/>
      <c r="D2738" s="7"/>
      <c r="E2738" s="7"/>
      <c r="F2738" s="7"/>
      <c r="G2738" s="7"/>
      <c r="I2738" s="3"/>
    </row>
    <row r="2739" spans="2:9" x14ac:dyDescent="0.25">
      <c r="B2739" s="6"/>
      <c r="C2739" s="7"/>
      <c r="D2739" s="7"/>
      <c r="E2739" s="7"/>
      <c r="F2739" s="7"/>
      <c r="G2739" s="7"/>
      <c r="I2739" s="3"/>
    </row>
    <row r="2740" spans="2:9" x14ac:dyDescent="0.25">
      <c r="B2740" s="6"/>
      <c r="C2740" s="7"/>
      <c r="D2740" s="7"/>
      <c r="E2740" s="7"/>
      <c r="F2740" s="7"/>
      <c r="G2740" s="7"/>
      <c r="I2740" s="3"/>
    </row>
    <row r="2741" spans="2:9" x14ac:dyDescent="0.25">
      <c r="B2741" s="6"/>
      <c r="C2741" s="7"/>
      <c r="D2741" s="7"/>
      <c r="E2741" s="7"/>
      <c r="F2741" s="7"/>
      <c r="G2741" s="7"/>
      <c r="I2741" s="3"/>
    </row>
    <row r="2742" spans="2:9" x14ac:dyDescent="0.25">
      <c r="B2742" s="6"/>
      <c r="C2742" s="7"/>
      <c r="D2742" s="7"/>
      <c r="E2742" s="7"/>
      <c r="F2742" s="7"/>
      <c r="G2742" s="7"/>
      <c r="I2742" s="3"/>
    </row>
    <row r="2743" spans="2:9" x14ac:dyDescent="0.25">
      <c r="B2743" s="6"/>
      <c r="C2743" s="7"/>
      <c r="D2743" s="7"/>
      <c r="E2743" s="7"/>
      <c r="F2743" s="7"/>
      <c r="G2743" s="7"/>
      <c r="I2743" s="3"/>
    </row>
    <row r="2744" spans="2:9" x14ac:dyDescent="0.25">
      <c r="B2744" s="6"/>
      <c r="C2744" s="7"/>
      <c r="D2744" s="7"/>
      <c r="E2744" s="7"/>
      <c r="F2744" s="7"/>
      <c r="G2744" s="7"/>
      <c r="I2744" s="3"/>
    </row>
    <row r="2745" spans="2:9" x14ac:dyDescent="0.25">
      <c r="B2745" s="6"/>
      <c r="C2745" s="7"/>
      <c r="D2745" s="7"/>
      <c r="E2745" s="7"/>
      <c r="F2745" s="7"/>
      <c r="G2745" s="7"/>
      <c r="I2745" s="3"/>
    </row>
    <row r="2746" spans="2:9" x14ac:dyDescent="0.25">
      <c r="B2746" s="6"/>
      <c r="C2746" s="7"/>
      <c r="D2746" s="7"/>
      <c r="E2746" s="7"/>
      <c r="F2746" s="7"/>
      <c r="G2746" s="7"/>
      <c r="I2746" s="3"/>
    </row>
    <row r="2747" spans="2:9" x14ac:dyDescent="0.25">
      <c r="B2747" s="6"/>
      <c r="C2747" s="7"/>
      <c r="D2747" s="7"/>
      <c r="E2747" s="7"/>
      <c r="F2747" s="7"/>
      <c r="G2747" s="7"/>
      <c r="I2747" s="3"/>
    </row>
    <row r="2748" spans="2:9" x14ac:dyDescent="0.25">
      <c r="B2748" s="6"/>
      <c r="C2748" s="7"/>
      <c r="D2748" s="7"/>
      <c r="E2748" s="7"/>
      <c r="F2748" s="7"/>
      <c r="G2748" s="7"/>
      <c r="I2748" s="3"/>
    </row>
    <row r="2749" spans="2:9" x14ac:dyDescent="0.25">
      <c r="B2749" s="6"/>
      <c r="C2749" s="7"/>
      <c r="D2749" s="7"/>
      <c r="E2749" s="7"/>
      <c r="F2749" s="7"/>
      <c r="G2749" s="7"/>
      <c r="I2749" s="3"/>
    </row>
    <row r="2750" spans="2:9" x14ac:dyDescent="0.25">
      <c r="B2750" s="6"/>
      <c r="C2750" s="7"/>
      <c r="D2750" s="7"/>
      <c r="E2750" s="7"/>
      <c r="F2750" s="7"/>
      <c r="G2750" s="7"/>
      <c r="I2750" s="3"/>
    </row>
    <row r="2751" spans="2:9" x14ac:dyDescent="0.25">
      <c r="B2751" s="6"/>
      <c r="C2751" s="7"/>
      <c r="D2751" s="7"/>
      <c r="E2751" s="7"/>
      <c r="F2751" s="7"/>
      <c r="G2751" s="7"/>
      <c r="I2751" s="3"/>
    </row>
    <row r="2752" spans="2:9" x14ac:dyDescent="0.25">
      <c r="B2752" s="6"/>
      <c r="C2752" s="7"/>
      <c r="D2752" s="7"/>
      <c r="E2752" s="7"/>
      <c r="F2752" s="7"/>
      <c r="G2752" s="7"/>
      <c r="I2752" s="3"/>
    </row>
    <row r="2753" spans="2:9" x14ac:dyDescent="0.25">
      <c r="B2753" s="6"/>
      <c r="C2753" s="7"/>
      <c r="D2753" s="7"/>
      <c r="E2753" s="7"/>
      <c r="F2753" s="7"/>
      <c r="G2753" s="7"/>
      <c r="I2753" s="3"/>
    </row>
    <row r="2754" spans="2:9" x14ac:dyDescent="0.25">
      <c r="B2754" s="6"/>
      <c r="C2754" s="7"/>
      <c r="D2754" s="7"/>
      <c r="E2754" s="7"/>
      <c r="F2754" s="7"/>
      <c r="G2754" s="7"/>
      <c r="I2754" s="3"/>
    </row>
    <row r="2755" spans="2:9" x14ac:dyDescent="0.25">
      <c r="B2755" s="6"/>
      <c r="C2755" s="7"/>
      <c r="D2755" s="7"/>
      <c r="E2755" s="7"/>
      <c r="F2755" s="7"/>
      <c r="G2755" s="7"/>
      <c r="I2755" s="3"/>
    </row>
    <row r="2756" spans="2:9" x14ac:dyDescent="0.25">
      <c r="B2756" s="6"/>
      <c r="C2756" s="7"/>
      <c r="D2756" s="7"/>
      <c r="E2756" s="7"/>
      <c r="F2756" s="7"/>
      <c r="G2756" s="7"/>
      <c r="I2756" s="3"/>
    </row>
    <row r="2757" spans="2:9" x14ac:dyDescent="0.25">
      <c r="B2757" s="6"/>
      <c r="C2757" s="7"/>
      <c r="D2757" s="7"/>
      <c r="E2757" s="7"/>
      <c r="F2757" s="7"/>
      <c r="G2757" s="7"/>
      <c r="I2757" s="3"/>
    </row>
    <row r="2758" spans="2:9" x14ac:dyDescent="0.25">
      <c r="B2758" s="6"/>
      <c r="C2758" s="7"/>
      <c r="D2758" s="7"/>
      <c r="E2758" s="7"/>
      <c r="F2758" s="7"/>
      <c r="G2758" s="7"/>
      <c r="I2758" s="3"/>
    </row>
    <row r="2759" spans="2:9" x14ac:dyDescent="0.25">
      <c r="B2759" s="6"/>
      <c r="C2759" s="7"/>
      <c r="D2759" s="7"/>
      <c r="E2759" s="7"/>
      <c r="F2759" s="7"/>
      <c r="G2759" s="7"/>
      <c r="I2759" s="3"/>
    </row>
    <row r="2760" spans="2:9" x14ac:dyDescent="0.25">
      <c r="B2760" s="6"/>
      <c r="C2760" s="7"/>
      <c r="D2760" s="7"/>
      <c r="E2760" s="7"/>
      <c r="F2760" s="7"/>
      <c r="G2760" s="7"/>
      <c r="I2760" s="3"/>
    </row>
    <row r="2761" spans="2:9" x14ac:dyDescent="0.25">
      <c r="B2761" s="6"/>
      <c r="C2761" s="7"/>
      <c r="D2761" s="7"/>
      <c r="E2761" s="7"/>
      <c r="F2761" s="7"/>
      <c r="G2761" s="7"/>
      <c r="I2761" s="3"/>
    </row>
    <row r="2762" spans="2:9" x14ac:dyDescent="0.25">
      <c r="B2762" s="6"/>
      <c r="C2762" s="7"/>
      <c r="D2762" s="7"/>
      <c r="E2762" s="7"/>
      <c r="F2762" s="7"/>
      <c r="G2762" s="7"/>
      <c r="I2762" s="3"/>
    </row>
    <row r="2763" spans="2:9" x14ac:dyDescent="0.25">
      <c r="B2763" s="6"/>
      <c r="C2763" s="7"/>
      <c r="D2763" s="7"/>
      <c r="E2763" s="7"/>
      <c r="F2763" s="7"/>
      <c r="G2763" s="7"/>
      <c r="I2763" s="3"/>
    </row>
    <row r="2764" spans="2:9" x14ac:dyDescent="0.25">
      <c r="B2764" s="6"/>
      <c r="C2764" s="7"/>
      <c r="D2764" s="7"/>
      <c r="E2764" s="7"/>
      <c r="F2764" s="7"/>
      <c r="G2764" s="7"/>
      <c r="I2764" s="3"/>
    </row>
    <row r="2765" spans="2:9" x14ac:dyDescent="0.25">
      <c r="B2765" s="6"/>
      <c r="C2765" s="7"/>
      <c r="D2765" s="7"/>
      <c r="E2765" s="7"/>
      <c r="F2765" s="7"/>
      <c r="G2765" s="7"/>
      <c r="I2765" s="3"/>
    </row>
    <row r="2766" spans="2:9" x14ac:dyDescent="0.25">
      <c r="B2766" s="6"/>
      <c r="C2766" s="7"/>
      <c r="D2766" s="7"/>
      <c r="E2766" s="7"/>
      <c r="F2766" s="7"/>
      <c r="G2766" s="7"/>
      <c r="I2766" s="3"/>
    </row>
    <row r="2767" spans="2:9" x14ac:dyDescent="0.25">
      <c r="B2767" s="6"/>
      <c r="C2767" s="7"/>
      <c r="D2767" s="7"/>
      <c r="E2767" s="7"/>
      <c r="F2767" s="7"/>
      <c r="G2767" s="7"/>
      <c r="I2767" s="3"/>
    </row>
    <row r="2768" spans="2:9" x14ac:dyDescent="0.25">
      <c r="B2768" s="6"/>
      <c r="C2768" s="7"/>
      <c r="D2768" s="7"/>
      <c r="E2768" s="7"/>
      <c r="F2768" s="7"/>
      <c r="G2768" s="7"/>
      <c r="I2768" s="3"/>
    </row>
    <row r="2769" spans="2:9" x14ac:dyDescent="0.25">
      <c r="B2769" s="6"/>
      <c r="C2769" s="7"/>
      <c r="D2769" s="7"/>
      <c r="E2769" s="7"/>
      <c r="F2769" s="7"/>
      <c r="G2769" s="7"/>
      <c r="I2769" s="3"/>
    </row>
    <row r="2770" spans="2:9" x14ac:dyDescent="0.25">
      <c r="B2770" s="6"/>
      <c r="C2770" s="7"/>
      <c r="D2770" s="7"/>
      <c r="E2770" s="7"/>
      <c r="F2770" s="7"/>
      <c r="G2770" s="7"/>
      <c r="I2770" s="3"/>
    </row>
    <row r="2771" spans="2:9" x14ac:dyDescent="0.25">
      <c r="B2771" s="6"/>
      <c r="C2771" s="7"/>
      <c r="D2771" s="7"/>
      <c r="E2771" s="7"/>
      <c r="F2771" s="7"/>
      <c r="G2771" s="7"/>
      <c r="I2771" s="3"/>
    </row>
    <row r="2772" spans="2:9" x14ac:dyDescent="0.25">
      <c r="B2772" s="6"/>
      <c r="C2772" s="7"/>
      <c r="D2772" s="7"/>
      <c r="E2772" s="7"/>
      <c r="F2772" s="7"/>
      <c r="G2772" s="7"/>
      <c r="I2772" s="3"/>
    </row>
    <row r="2773" spans="2:9" x14ac:dyDescent="0.25">
      <c r="B2773" s="6"/>
      <c r="C2773" s="7"/>
      <c r="D2773" s="7"/>
      <c r="E2773" s="7"/>
      <c r="F2773" s="7"/>
      <c r="G2773" s="7"/>
      <c r="I2773" s="3"/>
    </row>
    <row r="2774" spans="2:9" x14ac:dyDescent="0.25">
      <c r="B2774" s="6"/>
      <c r="C2774" s="7"/>
      <c r="D2774" s="7"/>
      <c r="E2774" s="7"/>
      <c r="F2774" s="7"/>
      <c r="G2774" s="7"/>
      <c r="I2774" s="3"/>
    </row>
    <row r="2775" spans="2:9" x14ac:dyDescent="0.25">
      <c r="B2775" s="6"/>
      <c r="C2775" s="7"/>
      <c r="D2775" s="7"/>
      <c r="E2775" s="7"/>
      <c r="F2775" s="7"/>
      <c r="G2775" s="7"/>
      <c r="I2775" s="3"/>
    </row>
    <row r="2776" spans="2:9" x14ac:dyDescent="0.25">
      <c r="B2776" s="6"/>
      <c r="C2776" s="7"/>
      <c r="D2776" s="7"/>
      <c r="E2776" s="7"/>
      <c r="F2776" s="7"/>
      <c r="G2776" s="7"/>
      <c r="I2776" s="3"/>
    </row>
    <row r="2777" spans="2:9" x14ac:dyDescent="0.25">
      <c r="B2777" s="6"/>
      <c r="C2777" s="7"/>
      <c r="D2777" s="7"/>
      <c r="E2777" s="7"/>
      <c r="F2777" s="7"/>
      <c r="G2777" s="7"/>
      <c r="I2777" s="3"/>
    </row>
    <row r="2778" spans="2:9" x14ac:dyDescent="0.25">
      <c r="B2778" s="6"/>
      <c r="C2778" s="7"/>
      <c r="D2778" s="7"/>
      <c r="E2778" s="7"/>
      <c r="F2778" s="7"/>
      <c r="G2778" s="7"/>
      <c r="I2778" s="3"/>
    </row>
    <row r="2779" spans="2:9" x14ac:dyDescent="0.25">
      <c r="B2779" s="6"/>
      <c r="C2779" s="7"/>
      <c r="D2779" s="7"/>
      <c r="E2779" s="7"/>
      <c r="F2779" s="7"/>
      <c r="G2779" s="7"/>
      <c r="I2779" s="3"/>
    </row>
    <row r="2780" spans="2:9" x14ac:dyDescent="0.25">
      <c r="B2780" s="6"/>
      <c r="C2780" s="7"/>
      <c r="D2780" s="7"/>
      <c r="E2780" s="7"/>
      <c r="F2780" s="7"/>
      <c r="G2780" s="7"/>
      <c r="I2780" s="3"/>
    </row>
    <row r="2781" spans="2:9" x14ac:dyDescent="0.25">
      <c r="B2781" s="6"/>
      <c r="C2781" s="7"/>
      <c r="D2781" s="7"/>
      <c r="E2781" s="7"/>
      <c r="F2781" s="7"/>
      <c r="G2781" s="7"/>
      <c r="I2781" s="3"/>
    </row>
    <row r="2782" spans="2:9" x14ac:dyDescent="0.25">
      <c r="B2782" s="6"/>
      <c r="C2782" s="7"/>
      <c r="D2782" s="7"/>
      <c r="E2782" s="7"/>
      <c r="F2782" s="7"/>
      <c r="G2782" s="7"/>
      <c r="I2782" s="3"/>
    </row>
    <row r="2783" spans="2:9" x14ac:dyDescent="0.25">
      <c r="B2783" s="6"/>
      <c r="C2783" s="7"/>
      <c r="D2783" s="7"/>
      <c r="E2783" s="7"/>
      <c r="F2783" s="7"/>
      <c r="G2783" s="7"/>
      <c r="I2783" s="3"/>
    </row>
    <row r="2784" spans="2:9" x14ac:dyDescent="0.25">
      <c r="B2784" s="6"/>
      <c r="C2784" s="7"/>
      <c r="D2784" s="7"/>
      <c r="E2784" s="7"/>
      <c r="F2784" s="7"/>
      <c r="G2784" s="7"/>
      <c r="I2784" s="3"/>
    </row>
    <row r="2785" spans="2:9" x14ac:dyDescent="0.25">
      <c r="B2785" s="6"/>
      <c r="C2785" s="7"/>
      <c r="D2785" s="7"/>
      <c r="E2785" s="7"/>
      <c r="F2785" s="7"/>
      <c r="G2785" s="7"/>
      <c r="I2785" s="3"/>
    </row>
    <row r="2786" spans="2:9" x14ac:dyDescent="0.25">
      <c r="B2786" s="6"/>
      <c r="C2786" s="7"/>
      <c r="D2786" s="7"/>
      <c r="E2786" s="7"/>
      <c r="F2786" s="7"/>
      <c r="G2786" s="7"/>
      <c r="I2786" s="3"/>
    </row>
    <row r="2787" spans="2:9" x14ac:dyDescent="0.25">
      <c r="B2787" s="6"/>
      <c r="C2787" s="7"/>
      <c r="D2787" s="7"/>
      <c r="E2787" s="7"/>
      <c r="F2787" s="7"/>
      <c r="G2787" s="7"/>
      <c r="I2787" s="3"/>
    </row>
    <row r="2788" spans="2:9" x14ac:dyDescent="0.25">
      <c r="B2788" s="6"/>
      <c r="C2788" s="7"/>
      <c r="D2788" s="7"/>
      <c r="E2788" s="7"/>
      <c r="F2788" s="7"/>
      <c r="G2788" s="7"/>
      <c r="I2788" s="3"/>
    </row>
    <row r="2789" spans="2:9" x14ac:dyDescent="0.25">
      <c r="B2789" s="6"/>
      <c r="C2789" s="7"/>
      <c r="D2789" s="7"/>
      <c r="E2789" s="7"/>
      <c r="F2789" s="7"/>
      <c r="G2789" s="7"/>
      <c r="I2789" s="3"/>
    </row>
    <row r="2790" spans="2:9" x14ac:dyDescent="0.25">
      <c r="B2790" s="6"/>
      <c r="C2790" s="7"/>
      <c r="D2790" s="7"/>
      <c r="E2790" s="7"/>
      <c r="F2790" s="7"/>
      <c r="G2790" s="7"/>
      <c r="I2790" s="3"/>
    </row>
    <row r="2791" spans="2:9" x14ac:dyDescent="0.25">
      <c r="B2791" s="6"/>
      <c r="C2791" s="7"/>
      <c r="D2791" s="7"/>
      <c r="E2791" s="7"/>
      <c r="F2791" s="7"/>
      <c r="G2791" s="7"/>
      <c r="I2791" s="3"/>
    </row>
    <row r="2792" spans="2:9" x14ac:dyDescent="0.25">
      <c r="B2792" s="6"/>
      <c r="C2792" s="7"/>
      <c r="D2792" s="7"/>
      <c r="E2792" s="7"/>
      <c r="F2792" s="7"/>
      <c r="G2792" s="7"/>
      <c r="I2792" s="3"/>
    </row>
    <row r="2793" spans="2:9" x14ac:dyDescent="0.25">
      <c r="B2793" s="6"/>
      <c r="C2793" s="7"/>
      <c r="D2793" s="7"/>
      <c r="E2793" s="7"/>
      <c r="F2793" s="7"/>
      <c r="G2793" s="7"/>
      <c r="I2793" s="3"/>
    </row>
    <row r="2794" spans="2:9" x14ac:dyDescent="0.25">
      <c r="B2794" s="6"/>
      <c r="C2794" s="7"/>
      <c r="D2794" s="7"/>
      <c r="E2794" s="7"/>
      <c r="F2794" s="7"/>
      <c r="G2794" s="7"/>
      <c r="I2794" s="3"/>
    </row>
    <row r="2795" spans="2:9" x14ac:dyDescent="0.25">
      <c r="B2795" s="6"/>
      <c r="C2795" s="7"/>
      <c r="D2795" s="7"/>
      <c r="E2795" s="7"/>
      <c r="F2795" s="7"/>
      <c r="G2795" s="7"/>
      <c r="I2795" s="3"/>
    </row>
    <row r="2796" spans="2:9" x14ac:dyDescent="0.25">
      <c r="B2796" s="6"/>
      <c r="C2796" s="7"/>
      <c r="D2796" s="7"/>
      <c r="E2796" s="7"/>
      <c r="F2796" s="7"/>
      <c r="G2796" s="7"/>
      <c r="I2796" s="3"/>
    </row>
    <row r="2797" spans="2:9" x14ac:dyDescent="0.25">
      <c r="B2797" s="6"/>
      <c r="C2797" s="7"/>
      <c r="D2797" s="7"/>
      <c r="E2797" s="7"/>
      <c r="F2797" s="7"/>
      <c r="G2797" s="7"/>
      <c r="I2797" s="3"/>
    </row>
    <row r="2798" spans="2:9" x14ac:dyDescent="0.25">
      <c r="B2798" s="6"/>
      <c r="C2798" s="7"/>
      <c r="D2798" s="7"/>
      <c r="E2798" s="7"/>
      <c r="F2798" s="7"/>
      <c r="G2798" s="7"/>
      <c r="I2798" s="3"/>
    </row>
    <row r="2799" spans="2:9" x14ac:dyDescent="0.25">
      <c r="B2799" s="6"/>
      <c r="C2799" s="7"/>
      <c r="D2799" s="7"/>
      <c r="E2799" s="7"/>
      <c r="F2799" s="7"/>
      <c r="G2799" s="7"/>
      <c r="I2799" s="3"/>
    </row>
    <row r="2800" spans="2:9" x14ac:dyDescent="0.25">
      <c r="B2800" s="6"/>
      <c r="C2800" s="7"/>
      <c r="D2800" s="7"/>
      <c r="E2800" s="7"/>
      <c r="F2800" s="7"/>
      <c r="G2800" s="7"/>
      <c r="I2800" s="3"/>
    </row>
    <row r="2801" spans="2:9" x14ac:dyDescent="0.25">
      <c r="B2801" s="6"/>
      <c r="C2801" s="7"/>
      <c r="D2801" s="7"/>
      <c r="E2801" s="7"/>
      <c r="F2801" s="7"/>
      <c r="G2801" s="7"/>
      <c r="I2801" s="3"/>
    </row>
    <row r="2802" spans="2:9" x14ac:dyDescent="0.25">
      <c r="B2802" s="6"/>
      <c r="C2802" s="7"/>
      <c r="D2802" s="7"/>
      <c r="E2802" s="7"/>
      <c r="F2802" s="7"/>
      <c r="G2802" s="7"/>
      <c r="I2802" s="3"/>
    </row>
    <row r="2803" spans="2:9" x14ac:dyDescent="0.25">
      <c r="B2803" s="6"/>
      <c r="C2803" s="7"/>
      <c r="D2803" s="7"/>
      <c r="E2803" s="7"/>
      <c r="F2803" s="7"/>
      <c r="G2803" s="7"/>
      <c r="I2803" s="3"/>
    </row>
    <row r="2804" spans="2:9" x14ac:dyDescent="0.25">
      <c r="B2804" s="6"/>
      <c r="C2804" s="7"/>
      <c r="D2804" s="7"/>
      <c r="E2804" s="7"/>
      <c r="F2804" s="7"/>
      <c r="G2804" s="7"/>
      <c r="I2804" s="3"/>
    </row>
    <row r="2805" spans="2:9" x14ac:dyDescent="0.25">
      <c r="B2805" s="6"/>
      <c r="C2805" s="7"/>
      <c r="D2805" s="7"/>
      <c r="E2805" s="7"/>
      <c r="F2805" s="7"/>
      <c r="G2805" s="7"/>
      <c r="I2805" s="3"/>
    </row>
    <row r="2806" spans="2:9" x14ac:dyDescent="0.25">
      <c r="B2806" s="6"/>
      <c r="C2806" s="7"/>
      <c r="D2806" s="7"/>
      <c r="E2806" s="7"/>
      <c r="F2806" s="7"/>
      <c r="G2806" s="7"/>
      <c r="I2806" s="3"/>
    </row>
    <row r="2807" spans="2:9" x14ac:dyDescent="0.25">
      <c r="B2807" s="6"/>
      <c r="C2807" s="7"/>
      <c r="D2807" s="7"/>
      <c r="E2807" s="7"/>
      <c r="F2807" s="7"/>
      <c r="G2807" s="7"/>
      <c r="I2807" s="3"/>
    </row>
    <row r="2808" spans="2:9" x14ac:dyDescent="0.25">
      <c r="B2808" s="6"/>
      <c r="C2808" s="7"/>
      <c r="D2808" s="7"/>
      <c r="E2808" s="7"/>
      <c r="F2808" s="7"/>
      <c r="G2808" s="7"/>
      <c r="I2808" s="3"/>
    </row>
    <row r="2809" spans="2:9" x14ac:dyDescent="0.25">
      <c r="B2809" s="6"/>
      <c r="C2809" s="7"/>
      <c r="D2809" s="7"/>
      <c r="E2809" s="7"/>
      <c r="F2809" s="7"/>
      <c r="G2809" s="7"/>
      <c r="I2809" s="3"/>
    </row>
    <row r="2810" spans="2:9" x14ac:dyDescent="0.25">
      <c r="B2810" s="6"/>
      <c r="C2810" s="7"/>
      <c r="D2810" s="7"/>
      <c r="E2810" s="7"/>
      <c r="F2810" s="7"/>
      <c r="G2810" s="7"/>
      <c r="I2810" s="3"/>
    </row>
    <row r="2811" spans="2:9" x14ac:dyDescent="0.25">
      <c r="B2811" s="6"/>
      <c r="C2811" s="7"/>
      <c r="D2811" s="7"/>
      <c r="E2811" s="7"/>
      <c r="F2811" s="7"/>
      <c r="G2811" s="7"/>
      <c r="I2811" s="3"/>
    </row>
    <row r="2812" spans="2:9" x14ac:dyDescent="0.25">
      <c r="B2812" s="6"/>
      <c r="C2812" s="7"/>
      <c r="D2812" s="7"/>
      <c r="E2812" s="7"/>
      <c r="F2812" s="7"/>
      <c r="G2812" s="7"/>
      <c r="I2812" s="3"/>
    </row>
    <row r="2813" spans="2:9" x14ac:dyDescent="0.25">
      <c r="B2813" s="6"/>
      <c r="C2813" s="7"/>
      <c r="D2813" s="7"/>
      <c r="E2813" s="7"/>
      <c r="F2813" s="7"/>
      <c r="G2813" s="7"/>
      <c r="I2813" s="3"/>
    </row>
    <row r="2814" spans="2:9" x14ac:dyDescent="0.25">
      <c r="B2814" s="6"/>
      <c r="C2814" s="7"/>
      <c r="D2814" s="7"/>
      <c r="E2814" s="7"/>
      <c r="F2814" s="7"/>
      <c r="G2814" s="7"/>
      <c r="I2814" s="3"/>
    </row>
    <row r="2815" spans="2:9" x14ac:dyDescent="0.25">
      <c r="B2815" s="6"/>
      <c r="C2815" s="7"/>
      <c r="D2815" s="7"/>
      <c r="E2815" s="7"/>
      <c r="F2815" s="7"/>
      <c r="G2815" s="7"/>
      <c r="I2815" s="3"/>
    </row>
    <row r="2816" spans="2:9" x14ac:dyDescent="0.25">
      <c r="B2816" s="6"/>
      <c r="C2816" s="7"/>
      <c r="D2816" s="7"/>
      <c r="E2816" s="7"/>
      <c r="F2816" s="7"/>
      <c r="G2816" s="7"/>
      <c r="I2816" s="3"/>
    </row>
    <row r="2817" spans="2:9" x14ac:dyDescent="0.25">
      <c r="B2817" s="6"/>
      <c r="C2817" s="7"/>
      <c r="D2817" s="7"/>
      <c r="E2817" s="7"/>
      <c r="F2817" s="7"/>
      <c r="G2817" s="7"/>
      <c r="I2817" s="3"/>
    </row>
    <row r="2818" spans="2:9" x14ac:dyDescent="0.25">
      <c r="B2818" s="6"/>
      <c r="C2818" s="7"/>
      <c r="D2818" s="7"/>
      <c r="E2818" s="7"/>
      <c r="F2818" s="7"/>
      <c r="G2818" s="7"/>
      <c r="I2818" s="3"/>
    </row>
    <row r="2819" spans="2:9" x14ac:dyDescent="0.25">
      <c r="B2819" s="6"/>
      <c r="C2819" s="7"/>
      <c r="D2819" s="7"/>
      <c r="E2819" s="7"/>
      <c r="F2819" s="7"/>
      <c r="G2819" s="7"/>
      <c r="I2819" s="3"/>
    </row>
    <row r="2820" spans="2:9" x14ac:dyDescent="0.25">
      <c r="B2820" s="6"/>
      <c r="C2820" s="7"/>
      <c r="D2820" s="7"/>
      <c r="E2820" s="7"/>
      <c r="F2820" s="7"/>
      <c r="G2820" s="7"/>
      <c r="I2820" s="3"/>
    </row>
    <row r="2821" spans="2:9" x14ac:dyDescent="0.25">
      <c r="B2821" s="6"/>
      <c r="C2821" s="7"/>
      <c r="D2821" s="7"/>
      <c r="E2821" s="7"/>
      <c r="F2821" s="7"/>
      <c r="G2821" s="7"/>
      <c r="I2821" s="3"/>
    </row>
    <row r="2822" spans="2:9" x14ac:dyDescent="0.25">
      <c r="B2822" s="6"/>
      <c r="C2822" s="7"/>
      <c r="D2822" s="7"/>
      <c r="E2822" s="7"/>
      <c r="F2822" s="7"/>
      <c r="G2822" s="7"/>
      <c r="I2822" s="3"/>
    </row>
    <row r="2823" spans="2:9" x14ac:dyDescent="0.25">
      <c r="B2823" s="6"/>
      <c r="C2823" s="7"/>
      <c r="D2823" s="7"/>
      <c r="E2823" s="7"/>
      <c r="F2823" s="7"/>
      <c r="G2823" s="7"/>
      <c r="I2823" s="3"/>
    </row>
    <row r="2824" spans="2:9" x14ac:dyDescent="0.25">
      <c r="B2824" s="6"/>
      <c r="C2824" s="7"/>
      <c r="D2824" s="7"/>
      <c r="E2824" s="7"/>
      <c r="F2824" s="7"/>
      <c r="G2824" s="7"/>
      <c r="I2824" s="3"/>
    </row>
    <row r="2825" spans="2:9" x14ac:dyDescent="0.25">
      <c r="B2825" s="6"/>
      <c r="C2825" s="7"/>
      <c r="D2825" s="7"/>
      <c r="E2825" s="7"/>
      <c r="F2825" s="7"/>
      <c r="G2825" s="7"/>
      <c r="I2825" s="3"/>
    </row>
    <row r="2826" spans="2:9" x14ac:dyDescent="0.25">
      <c r="B2826" s="6"/>
      <c r="C2826" s="7"/>
      <c r="D2826" s="7"/>
      <c r="E2826" s="7"/>
      <c r="F2826" s="7"/>
      <c r="G2826" s="7"/>
      <c r="I2826" s="3"/>
    </row>
    <row r="2827" spans="2:9" x14ac:dyDescent="0.25">
      <c r="B2827" s="6"/>
      <c r="C2827" s="7"/>
      <c r="D2827" s="7"/>
      <c r="E2827" s="7"/>
      <c r="F2827" s="7"/>
      <c r="G2827" s="7"/>
      <c r="I2827" s="3"/>
    </row>
    <row r="2828" spans="2:9" x14ac:dyDescent="0.25">
      <c r="B2828" s="6"/>
      <c r="C2828" s="7"/>
      <c r="D2828" s="7"/>
      <c r="E2828" s="7"/>
      <c r="F2828" s="7"/>
      <c r="G2828" s="7"/>
      <c r="I2828" s="3"/>
    </row>
    <row r="2829" spans="2:9" x14ac:dyDescent="0.25">
      <c r="B2829" s="6"/>
      <c r="C2829" s="7"/>
      <c r="D2829" s="7"/>
      <c r="E2829" s="7"/>
      <c r="F2829" s="7"/>
      <c r="G2829" s="7"/>
      <c r="I2829" s="3"/>
    </row>
    <row r="2830" spans="2:9" x14ac:dyDescent="0.25">
      <c r="B2830" s="6"/>
      <c r="C2830" s="7"/>
      <c r="D2830" s="7"/>
      <c r="E2830" s="7"/>
      <c r="F2830" s="7"/>
      <c r="G2830" s="7"/>
      <c r="I2830" s="3"/>
    </row>
    <row r="2831" spans="2:9" x14ac:dyDescent="0.25">
      <c r="B2831" s="6"/>
      <c r="C2831" s="7"/>
      <c r="D2831" s="7"/>
      <c r="E2831" s="7"/>
      <c r="F2831" s="7"/>
      <c r="G2831" s="7"/>
      <c r="I2831" s="3"/>
    </row>
    <row r="2832" spans="2:9" x14ac:dyDescent="0.25">
      <c r="B2832" s="6"/>
      <c r="C2832" s="7"/>
      <c r="D2832" s="7"/>
      <c r="E2832" s="7"/>
      <c r="F2832" s="7"/>
      <c r="G2832" s="7"/>
      <c r="I2832" s="3"/>
    </row>
    <row r="2833" spans="2:9" x14ac:dyDescent="0.25">
      <c r="B2833" s="6"/>
      <c r="C2833" s="7"/>
      <c r="D2833" s="7"/>
      <c r="E2833" s="7"/>
      <c r="F2833" s="7"/>
      <c r="G2833" s="7"/>
      <c r="I2833" s="3"/>
    </row>
    <row r="2834" spans="2:9" x14ac:dyDescent="0.25">
      <c r="B2834" s="6"/>
      <c r="C2834" s="7"/>
      <c r="D2834" s="7"/>
      <c r="E2834" s="7"/>
      <c r="F2834" s="7"/>
      <c r="G2834" s="7"/>
      <c r="I2834" s="3"/>
    </row>
    <row r="2835" spans="2:9" x14ac:dyDescent="0.25">
      <c r="B2835" s="6"/>
      <c r="C2835" s="7"/>
      <c r="D2835" s="7"/>
      <c r="E2835" s="7"/>
      <c r="F2835" s="7"/>
      <c r="G2835" s="7"/>
      <c r="I2835" s="3"/>
    </row>
    <row r="2836" spans="2:9" x14ac:dyDescent="0.25">
      <c r="B2836" s="6"/>
      <c r="C2836" s="7"/>
      <c r="D2836" s="7"/>
      <c r="E2836" s="7"/>
      <c r="F2836" s="7"/>
      <c r="G2836" s="7"/>
      <c r="I2836" s="3"/>
    </row>
    <row r="2837" spans="2:9" x14ac:dyDescent="0.25">
      <c r="B2837" s="6"/>
      <c r="C2837" s="7"/>
      <c r="D2837" s="7"/>
      <c r="E2837" s="7"/>
      <c r="F2837" s="7"/>
      <c r="G2837" s="7"/>
      <c r="I2837" s="3"/>
    </row>
    <row r="2838" spans="2:9" x14ac:dyDescent="0.25">
      <c r="B2838" s="6"/>
      <c r="C2838" s="7"/>
      <c r="D2838" s="7"/>
      <c r="E2838" s="7"/>
      <c r="F2838" s="7"/>
      <c r="G2838" s="7"/>
      <c r="I2838" s="3"/>
    </row>
    <row r="2839" spans="2:9" x14ac:dyDescent="0.25">
      <c r="B2839" s="6"/>
      <c r="C2839" s="7"/>
      <c r="D2839" s="7"/>
      <c r="E2839" s="7"/>
      <c r="F2839" s="7"/>
      <c r="G2839" s="7"/>
      <c r="I2839" s="3"/>
    </row>
    <row r="2840" spans="2:9" x14ac:dyDescent="0.25">
      <c r="B2840" s="6"/>
      <c r="C2840" s="7"/>
      <c r="D2840" s="7"/>
      <c r="E2840" s="7"/>
      <c r="F2840" s="7"/>
      <c r="G2840" s="7"/>
      <c r="I2840" s="3"/>
    </row>
    <row r="2841" spans="2:9" x14ac:dyDescent="0.25">
      <c r="B2841" s="6"/>
      <c r="C2841" s="7"/>
      <c r="D2841" s="7"/>
      <c r="E2841" s="7"/>
      <c r="F2841" s="7"/>
      <c r="G2841" s="7"/>
      <c r="I2841" s="3"/>
    </row>
    <row r="2842" spans="2:9" x14ac:dyDescent="0.25">
      <c r="B2842" s="6"/>
      <c r="C2842" s="7"/>
      <c r="D2842" s="7"/>
      <c r="E2842" s="7"/>
      <c r="F2842" s="7"/>
      <c r="G2842" s="7"/>
      <c r="I2842" s="3"/>
    </row>
    <row r="2843" spans="2:9" x14ac:dyDescent="0.25">
      <c r="B2843" s="6"/>
      <c r="C2843" s="7"/>
      <c r="D2843" s="7"/>
      <c r="E2843" s="7"/>
      <c r="F2843" s="7"/>
      <c r="G2843" s="7"/>
      <c r="I2843" s="3"/>
    </row>
    <row r="2844" spans="2:9" x14ac:dyDescent="0.25">
      <c r="B2844" s="6"/>
      <c r="C2844" s="7"/>
      <c r="D2844" s="7"/>
      <c r="E2844" s="7"/>
      <c r="F2844" s="7"/>
      <c r="G2844" s="7"/>
      <c r="I2844" s="3"/>
    </row>
    <row r="2845" spans="2:9" x14ac:dyDescent="0.25">
      <c r="B2845" s="6"/>
      <c r="C2845" s="7"/>
      <c r="D2845" s="7"/>
      <c r="E2845" s="7"/>
      <c r="F2845" s="7"/>
      <c r="G2845" s="7"/>
      <c r="I2845" s="3"/>
    </row>
    <row r="2846" spans="2:9" x14ac:dyDescent="0.25">
      <c r="B2846" s="6"/>
      <c r="C2846" s="7"/>
      <c r="D2846" s="7"/>
      <c r="E2846" s="7"/>
      <c r="F2846" s="7"/>
      <c r="G2846" s="7"/>
      <c r="I2846" s="3"/>
    </row>
    <row r="2847" spans="2:9" x14ac:dyDescent="0.25">
      <c r="B2847" s="6"/>
      <c r="C2847" s="7"/>
      <c r="D2847" s="7"/>
      <c r="E2847" s="7"/>
      <c r="F2847" s="7"/>
      <c r="G2847" s="7"/>
      <c r="I2847" s="3"/>
    </row>
    <row r="2848" spans="2:9" x14ac:dyDescent="0.25">
      <c r="B2848" s="6"/>
      <c r="C2848" s="7"/>
      <c r="D2848" s="7"/>
      <c r="E2848" s="7"/>
      <c r="F2848" s="7"/>
      <c r="G2848" s="7"/>
      <c r="I2848" s="3"/>
    </row>
    <row r="2849" spans="2:9" x14ac:dyDescent="0.25">
      <c r="B2849" s="6"/>
      <c r="C2849" s="7"/>
      <c r="D2849" s="7"/>
      <c r="E2849" s="7"/>
      <c r="F2849" s="7"/>
      <c r="G2849" s="7"/>
      <c r="I2849" s="3"/>
    </row>
    <row r="2850" spans="2:9" x14ac:dyDescent="0.25">
      <c r="B2850" s="6"/>
      <c r="C2850" s="7"/>
      <c r="D2850" s="7"/>
      <c r="E2850" s="7"/>
      <c r="F2850" s="7"/>
      <c r="G2850" s="7"/>
      <c r="I2850" s="3"/>
    </row>
    <row r="2851" spans="2:9" x14ac:dyDescent="0.25">
      <c r="B2851" s="6"/>
      <c r="C2851" s="7"/>
      <c r="D2851" s="7"/>
      <c r="E2851" s="7"/>
      <c r="F2851" s="7"/>
      <c r="G2851" s="7"/>
      <c r="I2851" s="3"/>
    </row>
    <row r="2852" spans="2:9" x14ac:dyDescent="0.25">
      <c r="B2852" s="6"/>
      <c r="C2852" s="7"/>
      <c r="D2852" s="7"/>
      <c r="E2852" s="7"/>
      <c r="F2852" s="7"/>
      <c r="G2852" s="7"/>
      <c r="I2852" s="3"/>
    </row>
    <row r="2853" spans="2:9" x14ac:dyDescent="0.25">
      <c r="B2853" s="6"/>
      <c r="C2853" s="7"/>
      <c r="D2853" s="7"/>
      <c r="E2853" s="7"/>
      <c r="F2853" s="7"/>
      <c r="G2853" s="7"/>
      <c r="I2853" s="3"/>
    </row>
    <row r="2854" spans="2:9" x14ac:dyDescent="0.25">
      <c r="B2854" s="6"/>
      <c r="C2854" s="7"/>
      <c r="D2854" s="7"/>
      <c r="E2854" s="7"/>
      <c r="F2854" s="7"/>
      <c r="G2854" s="7"/>
      <c r="I2854" s="3"/>
    </row>
    <row r="2855" spans="2:9" x14ac:dyDescent="0.25">
      <c r="B2855" s="6"/>
      <c r="C2855" s="7"/>
      <c r="D2855" s="7"/>
      <c r="E2855" s="7"/>
      <c r="F2855" s="7"/>
      <c r="G2855" s="7"/>
      <c r="I2855" s="3"/>
    </row>
    <row r="2856" spans="2:9" x14ac:dyDescent="0.25">
      <c r="B2856" s="6"/>
      <c r="C2856" s="7"/>
      <c r="D2856" s="7"/>
      <c r="E2856" s="7"/>
      <c r="F2856" s="7"/>
      <c r="G2856" s="7"/>
      <c r="I2856" s="3"/>
    </row>
    <row r="2857" spans="2:9" x14ac:dyDescent="0.25">
      <c r="B2857" s="6"/>
      <c r="C2857" s="7"/>
      <c r="D2857" s="7"/>
      <c r="E2857" s="7"/>
      <c r="F2857" s="7"/>
      <c r="G2857" s="7"/>
      <c r="I2857" s="3"/>
    </row>
    <row r="2858" spans="2:9" x14ac:dyDescent="0.25">
      <c r="B2858" s="6"/>
      <c r="C2858" s="7"/>
      <c r="D2858" s="7"/>
      <c r="E2858" s="7"/>
      <c r="F2858" s="7"/>
      <c r="G2858" s="7"/>
      <c r="I2858" s="3"/>
    </row>
    <row r="2859" spans="2:9" x14ac:dyDescent="0.25">
      <c r="B2859" s="6"/>
      <c r="C2859" s="7"/>
      <c r="D2859" s="7"/>
      <c r="E2859" s="7"/>
      <c r="F2859" s="7"/>
      <c r="G2859" s="7"/>
      <c r="I2859" s="3"/>
    </row>
    <row r="2860" spans="2:9" x14ac:dyDescent="0.25">
      <c r="B2860" s="6"/>
      <c r="C2860" s="7"/>
      <c r="D2860" s="7"/>
      <c r="E2860" s="7"/>
      <c r="F2860" s="7"/>
      <c r="G2860" s="7"/>
      <c r="I2860" s="3"/>
    </row>
    <row r="2861" spans="2:9" x14ac:dyDescent="0.25">
      <c r="B2861" s="6"/>
      <c r="C2861" s="7"/>
      <c r="D2861" s="7"/>
      <c r="E2861" s="7"/>
      <c r="F2861" s="7"/>
      <c r="G2861" s="7"/>
      <c r="I2861" s="3"/>
    </row>
    <row r="2862" spans="2:9" x14ac:dyDescent="0.25">
      <c r="B2862" s="6"/>
      <c r="C2862" s="7"/>
      <c r="D2862" s="7"/>
      <c r="E2862" s="7"/>
      <c r="F2862" s="7"/>
      <c r="G2862" s="7"/>
      <c r="I2862" s="3"/>
    </row>
    <row r="2863" spans="2:9" x14ac:dyDescent="0.25">
      <c r="B2863" s="6"/>
      <c r="C2863" s="7"/>
      <c r="D2863" s="7"/>
      <c r="E2863" s="7"/>
      <c r="F2863" s="7"/>
      <c r="G2863" s="7"/>
      <c r="I2863" s="3"/>
    </row>
    <row r="2864" spans="2:9" x14ac:dyDescent="0.25">
      <c r="B2864" s="6"/>
      <c r="C2864" s="7"/>
      <c r="D2864" s="7"/>
      <c r="E2864" s="7"/>
      <c r="F2864" s="7"/>
      <c r="G2864" s="7"/>
      <c r="I2864" s="3"/>
    </row>
    <row r="2865" spans="2:9" x14ac:dyDescent="0.25">
      <c r="B2865" s="6"/>
      <c r="C2865" s="7"/>
      <c r="D2865" s="7"/>
      <c r="E2865" s="7"/>
      <c r="F2865" s="7"/>
      <c r="G2865" s="7"/>
      <c r="I2865" s="3"/>
    </row>
    <row r="2866" spans="2:9" x14ac:dyDescent="0.25">
      <c r="B2866" s="6"/>
      <c r="C2866" s="7"/>
      <c r="D2866" s="7"/>
      <c r="E2866" s="7"/>
      <c r="F2866" s="7"/>
      <c r="G2866" s="7"/>
      <c r="I2866" s="3"/>
    </row>
    <row r="2867" spans="2:9" x14ac:dyDescent="0.25">
      <c r="B2867" s="6"/>
      <c r="C2867" s="7"/>
      <c r="D2867" s="7"/>
      <c r="E2867" s="7"/>
      <c r="F2867" s="7"/>
      <c r="G2867" s="7"/>
      <c r="I2867" s="3"/>
    </row>
    <row r="2868" spans="2:9" x14ac:dyDescent="0.25">
      <c r="B2868" s="6"/>
      <c r="C2868" s="7"/>
      <c r="D2868" s="7"/>
      <c r="E2868" s="7"/>
      <c r="F2868" s="7"/>
      <c r="G2868" s="7"/>
      <c r="I2868" s="3"/>
    </row>
    <row r="2869" spans="2:9" x14ac:dyDescent="0.25">
      <c r="B2869" s="6"/>
      <c r="C2869" s="7"/>
      <c r="D2869" s="7"/>
      <c r="E2869" s="7"/>
      <c r="F2869" s="7"/>
      <c r="G2869" s="7"/>
      <c r="I2869" s="3"/>
    </row>
    <row r="2870" spans="2:9" x14ac:dyDescent="0.25">
      <c r="B2870" s="6"/>
      <c r="C2870" s="7"/>
      <c r="D2870" s="7"/>
      <c r="E2870" s="7"/>
      <c r="F2870" s="7"/>
      <c r="G2870" s="7"/>
      <c r="I2870" s="3"/>
    </row>
    <row r="2871" spans="2:9" x14ac:dyDescent="0.25">
      <c r="B2871" s="6"/>
      <c r="C2871" s="7"/>
      <c r="D2871" s="7"/>
      <c r="E2871" s="7"/>
      <c r="F2871" s="7"/>
      <c r="G2871" s="7"/>
      <c r="I2871" s="3"/>
    </row>
    <row r="2872" spans="2:9" x14ac:dyDescent="0.25">
      <c r="B2872" s="6"/>
      <c r="C2872" s="7"/>
      <c r="D2872" s="7"/>
      <c r="E2872" s="7"/>
      <c r="F2872" s="7"/>
      <c r="G2872" s="7"/>
      <c r="I2872" s="3"/>
    </row>
    <row r="2873" spans="2:9" x14ac:dyDescent="0.25">
      <c r="B2873" s="6"/>
      <c r="C2873" s="7"/>
      <c r="D2873" s="7"/>
      <c r="E2873" s="7"/>
      <c r="F2873" s="7"/>
      <c r="G2873" s="7"/>
      <c r="I2873" s="3"/>
    </row>
    <row r="2874" spans="2:9" x14ac:dyDescent="0.25">
      <c r="B2874" s="6"/>
      <c r="C2874" s="7"/>
      <c r="D2874" s="7"/>
      <c r="E2874" s="7"/>
      <c r="F2874" s="7"/>
      <c r="G2874" s="7"/>
      <c r="I2874" s="3"/>
    </row>
    <row r="2875" spans="2:9" x14ac:dyDescent="0.25">
      <c r="B2875" s="6"/>
      <c r="C2875" s="7"/>
      <c r="D2875" s="7"/>
      <c r="E2875" s="7"/>
      <c r="F2875" s="7"/>
      <c r="G2875" s="7"/>
      <c r="I2875" s="3"/>
    </row>
    <row r="2876" spans="2:9" x14ac:dyDescent="0.25">
      <c r="B2876" s="6"/>
      <c r="C2876" s="7"/>
      <c r="D2876" s="7"/>
      <c r="E2876" s="7"/>
      <c r="F2876" s="7"/>
      <c r="G2876" s="7"/>
      <c r="I2876" s="3"/>
    </row>
    <row r="2877" spans="2:9" x14ac:dyDescent="0.25">
      <c r="B2877" s="6"/>
      <c r="C2877" s="7"/>
      <c r="D2877" s="7"/>
      <c r="E2877" s="7"/>
      <c r="F2877" s="7"/>
      <c r="G2877" s="7"/>
      <c r="I2877" s="3"/>
    </row>
    <row r="2878" spans="2:9" x14ac:dyDescent="0.25">
      <c r="B2878" s="6"/>
      <c r="C2878" s="7"/>
      <c r="D2878" s="7"/>
      <c r="E2878" s="7"/>
      <c r="F2878" s="7"/>
      <c r="G2878" s="7"/>
      <c r="I2878" s="3"/>
    </row>
    <row r="2879" spans="2:9" x14ac:dyDescent="0.25">
      <c r="B2879" s="6"/>
      <c r="C2879" s="7"/>
      <c r="D2879" s="7"/>
      <c r="E2879" s="7"/>
      <c r="F2879" s="7"/>
      <c r="G2879" s="7"/>
      <c r="I2879" s="3"/>
    </row>
    <row r="2880" spans="2:9" x14ac:dyDescent="0.25">
      <c r="B2880" s="6"/>
      <c r="C2880" s="7"/>
      <c r="D2880" s="7"/>
      <c r="E2880" s="7"/>
      <c r="F2880" s="7"/>
      <c r="G2880" s="7"/>
      <c r="I2880" s="3"/>
    </row>
    <row r="2881" spans="2:9" x14ac:dyDescent="0.25">
      <c r="B2881" s="6"/>
      <c r="C2881" s="7"/>
      <c r="D2881" s="7"/>
      <c r="E2881" s="7"/>
      <c r="F2881" s="7"/>
      <c r="G2881" s="7"/>
      <c r="I2881" s="3"/>
    </row>
    <row r="2882" spans="2:9" x14ac:dyDescent="0.25">
      <c r="B2882" s="6"/>
      <c r="C2882" s="7"/>
      <c r="D2882" s="7"/>
      <c r="E2882" s="7"/>
      <c r="F2882" s="7"/>
      <c r="G2882" s="7"/>
      <c r="I2882" s="3"/>
    </row>
    <row r="2883" spans="2:9" x14ac:dyDescent="0.25">
      <c r="B2883" s="6"/>
      <c r="C2883" s="7"/>
      <c r="D2883" s="7"/>
      <c r="E2883" s="7"/>
      <c r="F2883" s="7"/>
      <c r="G2883" s="7"/>
      <c r="I2883" s="3"/>
    </row>
    <row r="2884" spans="2:9" x14ac:dyDescent="0.25">
      <c r="B2884" s="6"/>
      <c r="C2884" s="7"/>
      <c r="D2884" s="7"/>
      <c r="E2884" s="7"/>
      <c r="F2884" s="7"/>
      <c r="G2884" s="7"/>
      <c r="I2884" s="3"/>
    </row>
    <row r="2885" spans="2:9" x14ac:dyDescent="0.25">
      <c r="B2885" s="6"/>
      <c r="C2885" s="7"/>
      <c r="D2885" s="7"/>
      <c r="E2885" s="7"/>
      <c r="F2885" s="7"/>
      <c r="G2885" s="7"/>
      <c r="I2885" s="3"/>
    </row>
    <row r="2886" spans="2:9" x14ac:dyDescent="0.25">
      <c r="B2886" s="6"/>
      <c r="C2886" s="7"/>
      <c r="D2886" s="7"/>
      <c r="E2886" s="7"/>
      <c r="F2886" s="7"/>
      <c r="G2886" s="7"/>
      <c r="I2886" s="3"/>
    </row>
    <row r="2887" spans="2:9" x14ac:dyDescent="0.25">
      <c r="B2887" s="6"/>
      <c r="C2887" s="7"/>
      <c r="D2887" s="7"/>
      <c r="E2887" s="7"/>
      <c r="F2887" s="7"/>
      <c r="G2887" s="7"/>
      <c r="I2887" s="3"/>
    </row>
    <row r="2888" spans="2:9" x14ac:dyDescent="0.25">
      <c r="B2888" s="6"/>
      <c r="C2888" s="7"/>
      <c r="D2888" s="7"/>
      <c r="E2888" s="7"/>
      <c r="F2888" s="7"/>
      <c r="G2888" s="7"/>
      <c r="I2888" s="3"/>
    </row>
    <row r="2889" spans="2:9" x14ac:dyDescent="0.25">
      <c r="B2889" s="6"/>
      <c r="C2889" s="7"/>
      <c r="D2889" s="7"/>
      <c r="E2889" s="7"/>
      <c r="F2889" s="7"/>
      <c r="G2889" s="7"/>
      <c r="I2889" s="3"/>
    </row>
    <row r="2890" spans="2:9" x14ac:dyDescent="0.25">
      <c r="B2890" s="6"/>
      <c r="C2890" s="7"/>
      <c r="D2890" s="7"/>
      <c r="E2890" s="7"/>
      <c r="F2890" s="7"/>
      <c r="G2890" s="7"/>
      <c r="I2890" s="3"/>
    </row>
    <row r="2891" spans="2:9" x14ac:dyDescent="0.25">
      <c r="B2891" s="6"/>
      <c r="C2891" s="7"/>
      <c r="D2891" s="7"/>
      <c r="E2891" s="7"/>
      <c r="F2891" s="7"/>
      <c r="G2891" s="7"/>
      <c r="I2891" s="3"/>
    </row>
    <row r="2892" spans="2:9" x14ac:dyDescent="0.25">
      <c r="B2892" s="6"/>
      <c r="C2892" s="7"/>
      <c r="D2892" s="7"/>
      <c r="E2892" s="7"/>
      <c r="F2892" s="7"/>
      <c r="G2892" s="7"/>
      <c r="I2892" s="3"/>
    </row>
    <row r="2893" spans="2:9" x14ac:dyDescent="0.25">
      <c r="B2893" s="6"/>
      <c r="C2893" s="7"/>
      <c r="D2893" s="7"/>
      <c r="E2893" s="7"/>
      <c r="F2893" s="7"/>
      <c r="G2893" s="7"/>
      <c r="I2893" s="3"/>
    </row>
    <row r="2894" spans="2:9" x14ac:dyDescent="0.25">
      <c r="B2894" s="6"/>
      <c r="C2894" s="7"/>
      <c r="D2894" s="7"/>
      <c r="E2894" s="7"/>
      <c r="F2894" s="7"/>
      <c r="G2894" s="7"/>
      <c r="I2894" s="3"/>
    </row>
    <row r="2895" spans="2:9" x14ac:dyDescent="0.25">
      <c r="B2895" s="6"/>
      <c r="C2895" s="7"/>
      <c r="D2895" s="7"/>
      <c r="E2895" s="7"/>
      <c r="F2895" s="7"/>
      <c r="G2895" s="7"/>
      <c r="I2895" s="3"/>
    </row>
    <row r="2896" spans="2:9" x14ac:dyDescent="0.25">
      <c r="B2896" s="6"/>
      <c r="C2896" s="7"/>
      <c r="D2896" s="7"/>
      <c r="E2896" s="7"/>
      <c r="F2896" s="7"/>
      <c r="G2896" s="7"/>
      <c r="I2896" s="3"/>
    </row>
    <row r="2897" spans="2:9" x14ac:dyDescent="0.25">
      <c r="B2897" s="6"/>
      <c r="C2897" s="7"/>
      <c r="D2897" s="7"/>
      <c r="E2897" s="7"/>
      <c r="F2897" s="7"/>
      <c r="G2897" s="7"/>
      <c r="I2897" s="3"/>
    </row>
    <row r="2898" spans="2:9" x14ac:dyDescent="0.25">
      <c r="B2898" s="6"/>
      <c r="C2898" s="7"/>
      <c r="D2898" s="7"/>
      <c r="E2898" s="7"/>
      <c r="F2898" s="7"/>
      <c r="G2898" s="7"/>
      <c r="I2898" s="3"/>
    </row>
    <row r="2899" spans="2:9" x14ac:dyDescent="0.25">
      <c r="B2899" s="6"/>
      <c r="C2899" s="7"/>
      <c r="D2899" s="7"/>
      <c r="E2899" s="7"/>
      <c r="F2899" s="7"/>
      <c r="G2899" s="7"/>
      <c r="I2899" s="3"/>
    </row>
    <row r="2900" spans="2:9" x14ac:dyDescent="0.25">
      <c r="B2900" s="6"/>
      <c r="C2900" s="7"/>
      <c r="D2900" s="7"/>
      <c r="E2900" s="7"/>
      <c r="F2900" s="7"/>
      <c r="G2900" s="7"/>
      <c r="I2900" s="3"/>
    </row>
    <row r="2901" spans="2:9" x14ac:dyDescent="0.25">
      <c r="B2901" s="6"/>
      <c r="C2901" s="7"/>
      <c r="D2901" s="7"/>
      <c r="E2901" s="7"/>
      <c r="F2901" s="7"/>
      <c r="G2901" s="7"/>
      <c r="I2901" s="3"/>
    </row>
    <row r="2902" spans="2:9" x14ac:dyDescent="0.25">
      <c r="B2902" s="6"/>
      <c r="C2902" s="7"/>
      <c r="D2902" s="7"/>
      <c r="E2902" s="7"/>
      <c r="F2902" s="7"/>
      <c r="G2902" s="7"/>
      <c r="I2902" s="3"/>
    </row>
    <row r="2903" spans="2:9" x14ac:dyDescent="0.25">
      <c r="B2903" s="6"/>
      <c r="C2903" s="7"/>
      <c r="D2903" s="7"/>
      <c r="E2903" s="7"/>
      <c r="F2903" s="7"/>
      <c r="G2903" s="7"/>
      <c r="I2903" s="3"/>
    </row>
    <row r="2904" spans="2:9" x14ac:dyDescent="0.25">
      <c r="B2904" s="6"/>
      <c r="C2904" s="7"/>
      <c r="D2904" s="7"/>
      <c r="E2904" s="7"/>
      <c r="F2904" s="7"/>
      <c r="G2904" s="7"/>
      <c r="I2904" s="3"/>
    </row>
    <row r="2905" spans="2:9" x14ac:dyDescent="0.25">
      <c r="B2905" s="6"/>
      <c r="C2905" s="7"/>
      <c r="D2905" s="7"/>
      <c r="E2905" s="7"/>
      <c r="F2905" s="7"/>
      <c r="G2905" s="7"/>
      <c r="I2905" s="3"/>
    </row>
    <row r="2906" spans="2:9" x14ac:dyDescent="0.25">
      <c r="B2906" s="6"/>
      <c r="C2906" s="7"/>
      <c r="D2906" s="7"/>
      <c r="E2906" s="7"/>
      <c r="F2906" s="7"/>
      <c r="G2906" s="7"/>
      <c r="I2906" s="3"/>
    </row>
    <row r="2907" spans="2:9" x14ac:dyDescent="0.25">
      <c r="B2907" s="6"/>
      <c r="C2907" s="7"/>
      <c r="D2907" s="7"/>
      <c r="E2907" s="7"/>
      <c r="F2907" s="7"/>
      <c r="G2907" s="7"/>
      <c r="I2907" s="3"/>
    </row>
    <row r="2908" spans="2:9" x14ac:dyDescent="0.25">
      <c r="B2908" s="6"/>
      <c r="C2908" s="7"/>
      <c r="D2908" s="7"/>
      <c r="E2908" s="7"/>
      <c r="F2908" s="7"/>
      <c r="G2908" s="7"/>
      <c r="I2908" s="3"/>
    </row>
    <row r="2909" spans="2:9" x14ac:dyDescent="0.25">
      <c r="B2909" s="6"/>
      <c r="C2909" s="7"/>
      <c r="D2909" s="7"/>
      <c r="E2909" s="7"/>
      <c r="F2909" s="7"/>
      <c r="G2909" s="7"/>
      <c r="I2909" s="3"/>
    </row>
    <row r="2910" spans="2:9" x14ac:dyDescent="0.25">
      <c r="B2910" s="6"/>
      <c r="C2910" s="7"/>
      <c r="D2910" s="7"/>
      <c r="E2910" s="7"/>
      <c r="F2910" s="7"/>
      <c r="G2910" s="7"/>
      <c r="I2910" s="3"/>
    </row>
    <row r="2911" spans="2:9" x14ac:dyDescent="0.25">
      <c r="B2911" s="6"/>
      <c r="C2911" s="7"/>
      <c r="D2911" s="7"/>
      <c r="E2911" s="7"/>
      <c r="F2911" s="7"/>
      <c r="G2911" s="7"/>
      <c r="I2911" s="3"/>
    </row>
    <row r="2912" spans="2:9" x14ac:dyDescent="0.25">
      <c r="B2912" s="6"/>
      <c r="C2912" s="7"/>
      <c r="D2912" s="7"/>
      <c r="E2912" s="7"/>
      <c r="F2912" s="7"/>
      <c r="G2912" s="7"/>
      <c r="I2912" s="3"/>
    </row>
    <row r="2913" spans="2:9" x14ac:dyDescent="0.25">
      <c r="B2913" s="6"/>
      <c r="C2913" s="7"/>
      <c r="D2913" s="7"/>
      <c r="E2913" s="7"/>
      <c r="F2913" s="7"/>
      <c r="G2913" s="7"/>
      <c r="I2913" s="3"/>
    </row>
    <row r="2914" spans="2:9" x14ac:dyDescent="0.25">
      <c r="B2914" s="6"/>
      <c r="C2914" s="7"/>
      <c r="D2914" s="7"/>
      <c r="E2914" s="7"/>
      <c r="F2914" s="7"/>
      <c r="G2914" s="7"/>
      <c r="I2914" s="3"/>
    </row>
    <row r="2915" spans="2:9" x14ac:dyDescent="0.25">
      <c r="B2915" s="6"/>
      <c r="C2915" s="7"/>
      <c r="D2915" s="7"/>
      <c r="E2915" s="7"/>
      <c r="F2915" s="7"/>
      <c r="G2915" s="7"/>
      <c r="I2915" s="3"/>
    </row>
    <row r="2916" spans="2:9" x14ac:dyDescent="0.25">
      <c r="B2916" s="6"/>
      <c r="C2916" s="7"/>
      <c r="D2916" s="7"/>
      <c r="E2916" s="7"/>
      <c r="F2916" s="7"/>
      <c r="G2916" s="7"/>
      <c r="I2916" s="3"/>
    </row>
    <row r="2917" spans="2:9" x14ac:dyDescent="0.25">
      <c r="B2917" s="6"/>
      <c r="C2917" s="7"/>
      <c r="D2917" s="7"/>
      <c r="E2917" s="7"/>
      <c r="F2917" s="7"/>
      <c r="G2917" s="7"/>
      <c r="I2917" s="3"/>
    </row>
    <row r="2918" spans="2:9" x14ac:dyDescent="0.25">
      <c r="B2918" s="6"/>
      <c r="C2918" s="7"/>
      <c r="D2918" s="7"/>
      <c r="E2918" s="7"/>
      <c r="F2918" s="7"/>
      <c r="G2918" s="7"/>
      <c r="I2918" s="3"/>
    </row>
    <row r="2919" spans="2:9" x14ac:dyDescent="0.25">
      <c r="B2919" s="6"/>
      <c r="C2919" s="7"/>
      <c r="D2919" s="7"/>
      <c r="E2919" s="7"/>
      <c r="F2919" s="7"/>
      <c r="G2919" s="7"/>
      <c r="I2919" s="3"/>
    </row>
    <row r="2920" spans="2:9" x14ac:dyDescent="0.25">
      <c r="B2920" s="6"/>
      <c r="C2920" s="7"/>
      <c r="D2920" s="7"/>
      <c r="E2920" s="7"/>
      <c r="F2920" s="7"/>
      <c r="G2920" s="7"/>
      <c r="I2920" s="3"/>
    </row>
    <row r="2921" spans="2:9" x14ac:dyDescent="0.25">
      <c r="B2921" s="6"/>
      <c r="C2921" s="7"/>
      <c r="D2921" s="7"/>
      <c r="E2921" s="7"/>
      <c r="F2921" s="7"/>
      <c r="G2921" s="7"/>
      <c r="I2921" s="3"/>
    </row>
    <row r="2922" spans="2:9" x14ac:dyDescent="0.25">
      <c r="B2922" s="6"/>
      <c r="C2922" s="7"/>
      <c r="D2922" s="7"/>
      <c r="E2922" s="7"/>
      <c r="F2922" s="7"/>
      <c r="G2922" s="7"/>
      <c r="I2922" s="3"/>
    </row>
    <row r="2923" spans="2:9" x14ac:dyDescent="0.25">
      <c r="B2923" s="6"/>
      <c r="C2923" s="7"/>
      <c r="D2923" s="7"/>
      <c r="E2923" s="7"/>
      <c r="F2923" s="7"/>
      <c r="G2923" s="7"/>
      <c r="I2923" s="3"/>
    </row>
    <row r="2924" spans="2:9" x14ac:dyDescent="0.25">
      <c r="B2924" s="6"/>
      <c r="C2924" s="7"/>
      <c r="D2924" s="7"/>
      <c r="E2924" s="7"/>
      <c r="F2924" s="7"/>
      <c r="G2924" s="7"/>
      <c r="I2924" s="3"/>
    </row>
    <row r="2925" spans="2:9" x14ac:dyDescent="0.25">
      <c r="B2925" s="6"/>
      <c r="C2925" s="7"/>
      <c r="D2925" s="7"/>
      <c r="E2925" s="7"/>
      <c r="F2925" s="7"/>
      <c r="G2925" s="7"/>
      <c r="I2925" s="3"/>
    </row>
    <row r="2926" spans="2:9" x14ac:dyDescent="0.25">
      <c r="B2926" s="6"/>
      <c r="C2926" s="7"/>
      <c r="D2926" s="7"/>
      <c r="E2926" s="7"/>
      <c r="F2926" s="7"/>
      <c r="G2926" s="7"/>
      <c r="I2926" s="3"/>
    </row>
    <row r="2927" spans="2:9" x14ac:dyDescent="0.25">
      <c r="B2927" s="6"/>
      <c r="C2927" s="7"/>
      <c r="D2927" s="7"/>
      <c r="E2927" s="7"/>
      <c r="F2927" s="7"/>
      <c r="G2927" s="7"/>
      <c r="I2927" s="3"/>
    </row>
    <row r="2928" spans="2:9" x14ac:dyDescent="0.25">
      <c r="B2928" s="6"/>
      <c r="C2928" s="7"/>
      <c r="D2928" s="7"/>
      <c r="E2928" s="7"/>
      <c r="F2928" s="7"/>
      <c r="G2928" s="7"/>
      <c r="I2928" s="3"/>
    </row>
    <row r="2929" spans="2:9" x14ac:dyDescent="0.25">
      <c r="B2929" s="6"/>
      <c r="C2929" s="7"/>
      <c r="D2929" s="7"/>
      <c r="E2929" s="7"/>
      <c r="F2929" s="7"/>
      <c r="G2929" s="7"/>
      <c r="I2929" s="3"/>
    </row>
    <row r="2930" spans="2:9" x14ac:dyDescent="0.25">
      <c r="B2930" s="6"/>
      <c r="C2930" s="7"/>
      <c r="D2930" s="7"/>
      <c r="E2930" s="7"/>
      <c r="F2930" s="7"/>
      <c r="G2930" s="7"/>
      <c r="I2930" s="3"/>
    </row>
    <row r="2931" spans="2:9" x14ac:dyDescent="0.25">
      <c r="B2931" s="6"/>
      <c r="C2931" s="7"/>
      <c r="D2931" s="7"/>
      <c r="E2931" s="7"/>
      <c r="F2931" s="7"/>
      <c r="G2931" s="7"/>
      <c r="I2931" s="3"/>
    </row>
    <row r="2932" spans="2:9" x14ac:dyDescent="0.25">
      <c r="B2932" s="6"/>
      <c r="C2932" s="7"/>
      <c r="D2932" s="7"/>
      <c r="E2932" s="7"/>
      <c r="F2932" s="7"/>
      <c r="G2932" s="7"/>
      <c r="I2932" s="3"/>
    </row>
    <row r="2933" spans="2:9" x14ac:dyDescent="0.25">
      <c r="B2933" s="6"/>
      <c r="C2933" s="7"/>
      <c r="D2933" s="7"/>
      <c r="E2933" s="7"/>
      <c r="F2933" s="7"/>
      <c r="G2933" s="7"/>
      <c r="I2933" s="3"/>
    </row>
    <row r="2934" spans="2:9" x14ac:dyDescent="0.25">
      <c r="B2934" s="6"/>
      <c r="C2934" s="7"/>
      <c r="D2934" s="7"/>
      <c r="E2934" s="7"/>
      <c r="F2934" s="7"/>
      <c r="G2934" s="7"/>
      <c r="I2934" s="3"/>
    </row>
    <row r="2935" spans="2:9" x14ac:dyDescent="0.25">
      <c r="B2935" s="6"/>
      <c r="C2935" s="7"/>
      <c r="D2935" s="7"/>
      <c r="E2935" s="7"/>
      <c r="F2935" s="7"/>
      <c r="G2935" s="7"/>
      <c r="I2935" s="3"/>
    </row>
    <row r="2936" spans="2:9" x14ac:dyDescent="0.25">
      <c r="B2936" s="6"/>
      <c r="C2936" s="7"/>
      <c r="D2936" s="7"/>
      <c r="E2936" s="7"/>
      <c r="F2936" s="7"/>
      <c r="G2936" s="7"/>
      <c r="I2936" s="3"/>
    </row>
    <row r="2937" spans="2:9" x14ac:dyDescent="0.25">
      <c r="B2937" s="6"/>
      <c r="C2937" s="7"/>
      <c r="D2937" s="7"/>
      <c r="E2937" s="7"/>
      <c r="F2937" s="7"/>
      <c r="G2937" s="7"/>
      <c r="I2937" s="3"/>
    </row>
    <row r="2938" spans="2:9" x14ac:dyDescent="0.25">
      <c r="B2938" s="6"/>
      <c r="C2938" s="7"/>
      <c r="D2938" s="7"/>
      <c r="E2938" s="7"/>
      <c r="F2938" s="7"/>
      <c r="G2938" s="7"/>
      <c r="I2938" s="3"/>
    </row>
    <row r="2939" spans="2:9" x14ac:dyDescent="0.25">
      <c r="B2939" s="6"/>
      <c r="C2939" s="7"/>
      <c r="D2939" s="7"/>
      <c r="E2939" s="7"/>
      <c r="F2939" s="7"/>
      <c r="G2939" s="7"/>
      <c r="I2939" s="3"/>
    </row>
    <row r="2940" spans="2:9" x14ac:dyDescent="0.25">
      <c r="B2940" s="6"/>
      <c r="C2940" s="7"/>
      <c r="D2940" s="7"/>
      <c r="E2940" s="7"/>
      <c r="F2940" s="7"/>
      <c r="G2940" s="7"/>
      <c r="I2940" s="3"/>
    </row>
    <row r="2941" spans="2:9" x14ac:dyDescent="0.25">
      <c r="B2941" s="6"/>
      <c r="C2941" s="7"/>
      <c r="D2941" s="7"/>
      <c r="E2941" s="7"/>
      <c r="F2941" s="7"/>
      <c r="G2941" s="7"/>
      <c r="I2941" s="3"/>
    </row>
    <row r="2942" spans="2:9" x14ac:dyDescent="0.25">
      <c r="B2942" s="6"/>
      <c r="C2942" s="7"/>
      <c r="D2942" s="7"/>
      <c r="E2942" s="7"/>
      <c r="F2942" s="7"/>
      <c r="G2942" s="7"/>
      <c r="I2942" s="3"/>
    </row>
    <row r="2943" spans="2:9" x14ac:dyDescent="0.25">
      <c r="B2943" s="6"/>
      <c r="C2943" s="7"/>
      <c r="D2943" s="7"/>
      <c r="E2943" s="7"/>
      <c r="F2943" s="7"/>
      <c r="G2943" s="7"/>
      <c r="I2943" s="3"/>
    </row>
    <row r="2944" spans="2:9" x14ac:dyDescent="0.25">
      <c r="B2944" s="6"/>
      <c r="C2944" s="7"/>
      <c r="D2944" s="7"/>
      <c r="E2944" s="7"/>
      <c r="F2944" s="7"/>
      <c r="G2944" s="7"/>
      <c r="I2944" s="3"/>
    </row>
    <row r="2945" spans="2:9" x14ac:dyDescent="0.25">
      <c r="B2945" s="6"/>
      <c r="C2945" s="7"/>
      <c r="D2945" s="7"/>
      <c r="E2945" s="7"/>
      <c r="F2945" s="7"/>
      <c r="G2945" s="7"/>
      <c r="I2945" s="3"/>
    </row>
    <row r="2946" spans="2:9" x14ac:dyDescent="0.25">
      <c r="B2946" s="6"/>
      <c r="C2946" s="7"/>
      <c r="D2946" s="7"/>
      <c r="E2946" s="7"/>
      <c r="F2946" s="7"/>
      <c r="G2946" s="7"/>
      <c r="I2946" s="3"/>
    </row>
    <row r="2947" spans="2:9" x14ac:dyDescent="0.25">
      <c r="B2947" s="6"/>
      <c r="C2947" s="7"/>
      <c r="D2947" s="7"/>
      <c r="E2947" s="7"/>
      <c r="F2947" s="7"/>
      <c r="G2947" s="7"/>
      <c r="I2947" s="3"/>
    </row>
    <row r="2948" spans="2:9" x14ac:dyDescent="0.25">
      <c r="B2948" s="6"/>
      <c r="C2948" s="7"/>
      <c r="D2948" s="7"/>
      <c r="E2948" s="7"/>
      <c r="F2948" s="7"/>
      <c r="G2948" s="7"/>
      <c r="I2948" s="3"/>
    </row>
    <row r="2949" spans="2:9" x14ac:dyDescent="0.25">
      <c r="B2949" s="6"/>
      <c r="C2949" s="7"/>
      <c r="D2949" s="7"/>
      <c r="E2949" s="7"/>
      <c r="F2949" s="7"/>
      <c r="G2949" s="7"/>
      <c r="I2949" s="3"/>
    </row>
    <row r="2950" spans="2:9" x14ac:dyDescent="0.25">
      <c r="B2950" s="6"/>
      <c r="C2950" s="7"/>
      <c r="D2950" s="7"/>
      <c r="E2950" s="7"/>
      <c r="F2950" s="7"/>
      <c r="G2950" s="7"/>
      <c r="I2950" s="3"/>
    </row>
    <row r="2951" spans="2:9" x14ac:dyDescent="0.25">
      <c r="B2951" s="6"/>
      <c r="C2951" s="7"/>
      <c r="D2951" s="7"/>
      <c r="E2951" s="7"/>
      <c r="F2951" s="7"/>
      <c r="G2951" s="7"/>
      <c r="I2951" s="3"/>
    </row>
    <row r="2952" spans="2:9" x14ac:dyDescent="0.25">
      <c r="B2952" s="6"/>
      <c r="C2952" s="7"/>
      <c r="D2952" s="7"/>
      <c r="E2952" s="7"/>
      <c r="F2952" s="7"/>
      <c r="G2952" s="7"/>
      <c r="I2952" s="3"/>
    </row>
    <row r="2953" spans="2:9" x14ac:dyDescent="0.25">
      <c r="B2953" s="6"/>
      <c r="C2953" s="7"/>
      <c r="D2953" s="7"/>
      <c r="E2953" s="7"/>
      <c r="F2953" s="7"/>
      <c r="G2953" s="7"/>
      <c r="I2953" s="3"/>
    </row>
    <row r="2954" spans="2:9" x14ac:dyDescent="0.25">
      <c r="B2954" s="6"/>
      <c r="C2954" s="7"/>
      <c r="D2954" s="7"/>
      <c r="E2954" s="7"/>
      <c r="F2954" s="7"/>
      <c r="G2954" s="7"/>
      <c r="I2954" s="3"/>
    </row>
    <row r="2955" spans="2:9" x14ac:dyDescent="0.25">
      <c r="B2955" s="6"/>
      <c r="C2955" s="7"/>
      <c r="D2955" s="7"/>
      <c r="E2955" s="7"/>
      <c r="F2955" s="7"/>
      <c r="G2955" s="7"/>
      <c r="I2955" s="3"/>
    </row>
    <row r="2956" spans="2:9" x14ac:dyDescent="0.25">
      <c r="B2956" s="6"/>
      <c r="C2956" s="7"/>
      <c r="D2956" s="7"/>
      <c r="E2956" s="7"/>
      <c r="F2956" s="7"/>
      <c r="G2956" s="7"/>
      <c r="I2956" s="3"/>
    </row>
    <row r="2957" spans="2:9" x14ac:dyDescent="0.25">
      <c r="B2957" s="6"/>
      <c r="C2957" s="7"/>
      <c r="D2957" s="7"/>
      <c r="E2957" s="7"/>
      <c r="F2957" s="7"/>
      <c r="G2957" s="7"/>
      <c r="I2957" s="3"/>
    </row>
    <row r="2958" spans="2:9" x14ac:dyDescent="0.25">
      <c r="B2958" s="6"/>
      <c r="C2958" s="7"/>
      <c r="D2958" s="7"/>
      <c r="E2958" s="7"/>
      <c r="F2958" s="7"/>
      <c r="G2958" s="7"/>
      <c r="I2958" s="3"/>
    </row>
    <row r="2959" spans="2:9" x14ac:dyDescent="0.25">
      <c r="B2959" s="6"/>
      <c r="C2959" s="7"/>
      <c r="D2959" s="7"/>
      <c r="E2959" s="7"/>
      <c r="F2959" s="7"/>
      <c r="G2959" s="7"/>
      <c r="I2959" s="3"/>
    </row>
    <row r="2960" spans="2:9" x14ac:dyDescent="0.25">
      <c r="B2960" s="6"/>
      <c r="C2960" s="7"/>
      <c r="D2960" s="7"/>
      <c r="E2960" s="7"/>
      <c r="F2960" s="7"/>
      <c r="G2960" s="7"/>
      <c r="I2960" s="3"/>
    </row>
    <row r="2961" spans="2:9" x14ac:dyDescent="0.25">
      <c r="B2961" s="6"/>
      <c r="C2961" s="7"/>
      <c r="D2961" s="7"/>
      <c r="E2961" s="7"/>
      <c r="F2961" s="7"/>
      <c r="G2961" s="7"/>
      <c r="I2961" s="3"/>
    </row>
    <row r="2962" spans="2:9" x14ac:dyDescent="0.25">
      <c r="B2962" s="6"/>
      <c r="C2962" s="7"/>
      <c r="D2962" s="7"/>
      <c r="E2962" s="7"/>
      <c r="F2962" s="7"/>
      <c r="G2962" s="7"/>
      <c r="I2962" s="3"/>
    </row>
    <row r="2963" spans="2:9" x14ac:dyDescent="0.25">
      <c r="B2963" s="6"/>
      <c r="C2963" s="7"/>
      <c r="D2963" s="7"/>
      <c r="E2963" s="7"/>
      <c r="F2963" s="7"/>
      <c r="G2963" s="7"/>
      <c r="I2963" s="3"/>
    </row>
    <row r="2964" spans="2:9" x14ac:dyDescent="0.25">
      <c r="B2964" s="6"/>
      <c r="C2964" s="7"/>
      <c r="D2964" s="7"/>
      <c r="E2964" s="7"/>
      <c r="F2964" s="7"/>
      <c r="G2964" s="7"/>
      <c r="I2964" s="3"/>
    </row>
    <row r="2965" spans="2:9" x14ac:dyDescent="0.25">
      <c r="B2965" s="6"/>
      <c r="C2965" s="7"/>
      <c r="D2965" s="7"/>
      <c r="E2965" s="7"/>
      <c r="F2965" s="7"/>
      <c r="G2965" s="7"/>
      <c r="I2965" s="3"/>
    </row>
    <row r="2966" spans="2:9" x14ac:dyDescent="0.25">
      <c r="B2966" s="6"/>
      <c r="C2966" s="7"/>
      <c r="D2966" s="7"/>
      <c r="E2966" s="7"/>
      <c r="F2966" s="7"/>
      <c r="G2966" s="7"/>
      <c r="I2966" s="3"/>
    </row>
    <row r="2967" spans="2:9" x14ac:dyDescent="0.25">
      <c r="B2967" s="6"/>
      <c r="C2967" s="7"/>
      <c r="D2967" s="7"/>
      <c r="E2967" s="7"/>
      <c r="F2967" s="7"/>
      <c r="G2967" s="7"/>
      <c r="I2967" s="3"/>
    </row>
    <row r="2968" spans="2:9" x14ac:dyDescent="0.25">
      <c r="B2968" s="6"/>
      <c r="C2968" s="7"/>
      <c r="D2968" s="7"/>
      <c r="E2968" s="7"/>
      <c r="F2968" s="7"/>
      <c r="G2968" s="7"/>
      <c r="I2968" s="3"/>
    </row>
    <row r="2969" spans="2:9" x14ac:dyDescent="0.25">
      <c r="B2969" s="6"/>
      <c r="C2969" s="7"/>
      <c r="D2969" s="7"/>
      <c r="E2969" s="7"/>
      <c r="F2969" s="7"/>
      <c r="G2969" s="7"/>
      <c r="I2969" s="3"/>
    </row>
    <row r="2970" spans="2:9" x14ac:dyDescent="0.25">
      <c r="B2970" s="6"/>
      <c r="C2970" s="7"/>
      <c r="D2970" s="7"/>
      <c r="E2970" s="7"/>
      <c r="F2970" s="7"/>
      <c r="G2970" s="7"/>
      <c r="I2970" s="3"/>
    </row>
    <row r="2971" spans="2:9" x14ac:dyDescent="0.25">
      <c r="B2971" s="6"/>
      <c r="C2971" s="7"/>
      <c r="D2971" s="7"/>
      <c r="E2971" s="7"/>
      <c r="F2971" s="7"/>
      <c r="G2971" s="7"/>
      <c r="I2971" s="3"/>
    </row>
    <row r="2972" spans="2:9" x14ac:dyDescent="0.25">
      <c r="B2972" s="6"/>
      <c r="C2972" s="7"/>
      <c r="D2972" s="7"/>
      <c r="E2972" s="7"/>
      <c r="F2972" s="7"/>
      <c r="G2972" s="7"/>
      <c r="I2972" s="3"/>
    </row>
    <row r="2973" spans="2:9" x14ac:dyDescent="0.25">
      <c r="B2973" s="6"/>
      <c r="C2973" s="7"/>
      <c r="D2973" s="7"/>
      <c r="E2973" s="7"/>
      <c r="F2973" s="7"/>
      <c r="G2973" s="7"/>
      <c r="I2973" s="3"/>
    </row>
    <row r="2974" spans="2:9" x14ac:dyDescent="0.25">
      <c r="B2974" s="6"/>
      <c r="C2974" s="7"/>
      <c r="D2974" s="7"/>
      <c r="E2974" s="7"/>
      <c r="F2974" s="7"/>
      <c r="G2974" s="7"/>
      <c r="I2974" s="3"/>
    </row>
    <row r="2975" spans="2:9" x14ac:dyDescent="0.25">
      <c r="B2975" s="6"/>
      <c r="C2975" s="7"/>
      <c r="D2975" s="7"/>
      <c r="E2975" s="7"/>
      <c r="F2975" s="7"/>
      <c r="G2975" s="7"/>
      <c r="I2975" s="3"/>
    </row>
    <row r="2976" spans="2:9" x14ac:dyDescent="0.25">
      <c r="B2976" s="6"/>
      <c r="C2976" s="7"/>
      <c r="D2976" s="7"/>
      <c r="E2976" s="7"/>
      <c r="F2976" s="7"/>
      <c r="G2976" s="7"/>
      <c r="I2976" s="3"/>
    </row>
    <row r="2977" spans="2:9" x14ac:dyDescent="0.25">
      <c r="B2977" s="6"/>
      <c r="C2977" s="7"/>
      <c r="D2977" s="7"/>
      <c r="E2977" s="7"/>
      <c r="F2977" s="7"/>
      <c r="G2977" s="7"/>
      <c r="I2977" s="3"/>
    </row>
    <row r="2978" spans="2:9" x14ac:dyDescent="0.25">
      <c r="B2978" s="6"/>
      <c r="C2978" s="7"/>
      <c r="D2978" s="7"/>
      <c r="E2978" s="7"/>
      <c r="F2978" s="7"/>
      <c r="G2978" s="7"/>
      <c r="I2978" s="3"/>
    </row>
    <row r="2979" spans="2:9" x14ac:dyDescent="0.25">
      <c r="B2979" s="6"/>
      <c r="C2979" s="7"/>
      <c r="D2979" s="7"/>
      <c r="E2979" s="7"/>
      <c r="F2979" s="7"/>
      <c r="G2979" s="7"/>
      <c r="I2979" s="3"/>
    </row>
    <row r="2980" spans="2:9" x14ac:dyDescent="0.25">
      <c r="B2980" s="6"/>
      <c r="C2980" s="7"/>
      <c r="D2980" s="7"/>
      <c r="E2980" s="7"/>
      <c r="F2980" s="7"/>
      <c r="G2980" s="7"/>
      <c r="I2980" s="3"/>
    </row>
    <row r="2981" spans="2:9" x14ac:dyDescent="0.25">
      <c r="B2981" s="6"/>
      <c r="C2981" s="7"/>
      <c r="D2981" s="7"/>
      <c r="E2981" s="7"/>
      <c r="F2981" s="7"/>
      <c r="G2981" s="7"/>
      <c r="I2981" s="3"/>
    </row>
    <row r="2982" spans="2:9" x14ac:dyDescent="0.25">
      <c r="B2982" s="6"/>
      <c r="C2982" s="7"/>
      <c r="D2982" s="7"/>
      <c r="E2982" s="7"/>
      <c r="F2982" s="7"/>
      <c r="G2982" s="7"/>
      <c r="I2982" s="3"/>
    </row>
    <row r="2983" spans="2:9" x14ac:dyDescent="0.25">
      <c r="B2983" s="6"/>
      <c r="C2983" s="7"/>
      <c r="D2983" s="7"/>
      <c r="E2983" s="7"/>
      <c r="F2983" s="7"/>
      <c r="G2983" s="7"/>
      <c r="I2983" s="3"/>
    </row>
    <row r="2984" spans="2:9" x14ac:dyDescent="0.25">
      <c r="B2984" s="6"/>
      <c r="C2984" s="7"/>
      <c r="D2984" s="7"/>
      <c r="E2984" s="7"/>
      <c r="F2984" s="7"/>
      <c r="G2984" s="7"/>
      <c r="I2984" s="3"/>
    </row>
    <row r="2985" spans="2:9" x14ac:dyDescent="0.25">
      <c r="B2985" s="6"/>
      <c r="C2985" s="7"/>
      <c r="D2985" s="7"/>
      <c r="E2985" s="7"/>
      <c r="F2985" s="7"/>
      <c r="G2985" s="7"/>
      <c r="I2985" s="3"/>
    </row>
    <row r="2986" spans="2:9" x14ac:dyDescent="0.25">
      <c r="B2986" s="6"/>
      <c r="C2986" s="7"/>
      <c r="D2986" s="7"/>
      <c r="E2986" s="7"/>
      <c r="F2986" s="7"/>
      <c r="G2986" s="7"/>
      <c r="I2986" s="3"/>
    </row>
    <row r="2987" spans="2:9" x14ac:dyDescent="0.25">
      <c r="B2987" s="6"/>
      <c r="C2987" s="7"/>
      <c r="D2987" s="7"/>
      <c r="E2987" s="7"/>
      <c r="F2987" s="7"/>
      <c r="G2987" s="7"/>
      <c r="I2987" s="3"/>
    </row>
    <row r="2988" spans="2:9" x14ac:dyDescent="0.25">
      <c r="B2988" s="6"/>
      <c r="C2988" s="7"/>
      <c r="D2988" s="7"/>
      <c r="E2988" s="7"/>
      <c r="F2988" s="7"/>
      <c r="G2988" s="7"/>
      <c r="I2988" s="3"/>
    </row>
    <row r="2989" spans="2:9" x14ac:dyDescent="0.25">
      <c r="B2989" s="6"/>
      <c r="C2989" s="7"/>
      <c r="D2989" s="7"/>
      <c r="E2989" s="7"/>
      <c r="F2989" s="7"/>
      <c r="G2989" s="7"/>
      <c r="I2989" s="3"/>
    </row>
    <row r="2990" spans="2:9" x14ac:dyDescent="0.25">
      <c r="B2990" s="6"/>
      <c r="C2990" s="7"/>
      <c r="D2990" s="7"/>
      <c r="E2990" s="7"/>
      <c r="F2990" s="7"/>
      <c r="G2990" s="7"/>
      <c r="I2990" s="3"/>
    </row>
    <row r="2991" spans="2:9" x14ac:dyDescent="0.25">
      <c r="B2991" s="6"/>
      <c r="C2991" s="7"/>
      <c r="D2991" s="7"/>
      <c r="E2991" s="7"/>
      <c r="F2991" s="7"/>
      <c r="G2991" s="7"/>
      <c r="I2991" s="3"/>
    </row>
    <row r="2992" spans="2:9" x14ac:dyDescent="0.25">
      <c r="B2992" s="6"/>
      <c r="C2992" s="7"/>
      <c r="D2992" s="7"/>
      <c r="E2992" s="7"/>
      <c r="F2992" s="7"/>
      <c r="G2992" s="7"/>
      <c r="I2992" s="3"/>
    </row>
    <row r="2993" spans="2:9" x14ac:dyDescent="0.25">
      <c r="B2993" s="6"/>
      <c r="C2993" s="7"/>
      <c r="D2993" s="7"/>
      <c r="E2993" s="7"/>
      <c r="F2993" s="7"/>
      <c r="G2993" s="7"/>
      <c r="I2993" s="3"/>
    </row>
    <row r="2994" spans="2:9" x14ac:dyDescent="0.25">
      <c r="B2994" s="6"/>
      <c r="C2994" s="7"/>
      <c r="D2994" s="7"/>
      <c r="E2994" s="7"/>
      <c r="F2994" s="7"/>
      <c r="G2994" s="7"/>
      <c r="I2994" s="3"/>
    </row>
    <row r="2995" spans="2:9" x14ac:dyDescent="0.25">
      <c r="B2995" s="6"/>
      <c r="C2995" s="7"/>
      <c r="D2995" s="7"/>
      <c r="E2995" s="7"/>
      <c r="F2995" s="7"/>
      <c r="G2995" s="7"/>
      <c r="I2995" s="3"/>
    </row>
    <row r="2996" spans="2:9" x14ac:dyDescent="0.25">
      <c r="B2996" s="6"/>
      <c r="C2996" s="7"/>
      <c r="D2996" s="7"/>
      <c r="E2996" s="7"/>
      <c r="F2996" s="7"/>
      <c r="G2996" s="7"/>
      <c r="I2996" s="3"/>
    </row>
    <row r="2997" spans="2:9" x14ac:dyDescent="0.25">
      <c r="B2997" s="6"/>
      <c r="C2997" s="7"/>
      <c r="D2997" s="7"/>
      <c r="E2997" s="7"/>
      <c r="F2997" s="7"/>
      <c r="G2997" s="7"/>
      <c r="I2997" s="3"/>
    </row>
    <row r="2998" spans="2:9" x14ac:dyDescent="0.25">
      <c r="B2998" s="6"/>
      <c r="C2998" s="7"/>
      <c r="D2998" s="7"/>
      <c r="E2998" s="7"/>
      <c r="F2998" s="7"/>
      <c r="G2998" s="7"/>
      <c r="I2998" s="3"/>
    </row>
    <row r="2999" spans="2:9" x14ac:dyDescent="0.25">
      <c r="B2999" s="6"/>
      <c r="C2999" s="7"/>
      <c r="D2999" s="7"/>
      <c r="E2999" s="7"/>
      <c r="F2999" s="7"/>
      <c r="G2999" s="7"/>
      <c r="I2999" s="3"/>
    </row>
    <row r="3000" spans="2:9" x14ac:dyDescent="0.25">
      <c r="B3000" s="6"/>
      <c r="C3000" s="7"/>
      <c r="D3000" s="7"/>
      <c r="E3000" s="7"/>
      <c r="F3000" s="7"/>
      <c r="G3000" s="7"/>
      <c r="I3000" s="3"/>
    </row>
    <row r="3001" spans="2:9" x14ac:dyDescent="0.25">
      <c r="B3001" s="6"/>
      <c r="C3001" s="7"/>
      <c r="D3001" s="7"/>
      <c r="E3001" s="7"/>
      <c r="F3001" s="7"/>
      <c r="G3001" s="7"/>
      <c r="I3001" s="3"/>
    </row>
    <row r="3002" spans="2:9" x14ac:dyDescent="0.25">
      <c r="B3002" s="6"/>
      <c r="C3002" s="7"/>
      <c r="D3002" s="7"/>
      <c r="E3002" s="7"/>
      <c r="F3002" s="7"/>
      <c r="G3002" s="7"/>
      <c r="I3002" s="3"/>
    </row>
    <row r="3003" spans="2:9" x14ac:dyDescent="0.25">
      <c r="B3003" s="6"/>
      <c r="C3003" s="7"/>
      <c r="D3003" s="7"/>
      <c r="E3003" s="7"/>
      <c r="F3003" s="7"/>
      <c r="G3003" s="7"/>
      <c r="I3003" s="3"/>
    </row>
    <row r="3004" spans="2:9" x14ac:dyDescent="0.25">
      <c r="B3004" s="6"/>
      <c r="C3004" s="7"/>
      <c r="D3004" s="7"/>
      <c r="E3004" s="7"/>
      <c r="F3004" s="7"/>
      <c r="G3004" s="7"/>
      <c r="I3004" s="3"/>
    </row>
    <row r="3005" spans="2:9" x14ac:dyDescent="0.25">
      <c r="B3005" s="6"/>
      <c r="C3005" s="7"/>
      <c r="D3005" s="7"/>
      <c r="E3005" s="7"/>
      <c r="F3005" s="7"/>
      <c r="G3005" s="7"/>
      <c r="I3005" s="3"/>
    </row>
    <row r="3006" spans="2:9" x14ac:dyDescent="0.25">
      <c r="B3006" s="6"/>
      <c r="C3006" s="7"/>
      <c r="D3006" s="7"/>
      <c r="E3006" s="7"/>
      <c r="F3006" s="7"/>
      <c r="G3006" s="7"/>
      <c r="I3006" s="3"/>
    </row>
    <row r="3007" spans="2:9" x14ac:dyDescent="0.25">
      <c r="B3007" s="6"/>
      <c r="C3007" s="7"/>
      <c r="D3007" s="7"/>
      <c r="E3007" s="7"/>
      <c r="F3007" s="7"/>
      <c r="G3007" s="7"/>
      <c r="I3007" s="3"/>
    </row>
    <row r="3008" spans="2:9" x14ac:dyDescent="0.25">
      <c r="B3008" s="6"/>
      <c r="C3008" s="7"/>
      <c r="D3008" s="7"/>
      <c r="E3008" s="7"/>
      <c r="F3008" s="7"/>
      <c r="G3008" s="7"/>
      <c r="I3008" s="3"/>
    </row>
    <row r="3009" spans="2:9" x14ac:dyDescent="0.25">
      <c r="B3009" s="6"/>
      <c r="C3009" s="7"/>
      <c r="D3009" s="7"/>
      <c r="E3009" s="7"/>
      <c r="F3009" s="7"/>
      <c r="G3009" s="7"/>
      <c r="I3009" s="3"/>
    </row>
    <row r="3010" spans="2:9" x14ac:dyDescent="0.25">
      <c r="B3010" s="6"/>
      <c r="C3010" s="7"/>
      <c r="D3010" s="7"/>
      <c r="E3010" s="7"/>
      <c r="F3010" s="7"/>
      <c r="G3010" s="7"/>
      <c r="I3010" s="3"/>
    </row>
    <row r="3011" spans="2:9" x14ac:dyDescent="0.25">
      <c r="B3011" s="6"/>
      <c r="C3011" s="7"/>
      <c r="D3011" s="7"/>
      <c r="E3011" s="7"/>
      <c r="F3011" s="7"/>
      <c r="G3011" s="7"/>
      <c r="I3011" s="3"/>
    </row>
    <row r="3012" spans="2:9" x14ac:dyDescent="0.25">
      <c r="B3012" s="6"/>
      <c r="C3012" s="7"/>
      <c r="D3012" s="7"/>
      <c r="E3012" s="7"/>
      <c r="F3012" s="7"/>
      <c r="G3012" s="7"/>
      <c r="I3012" s="3"/>
    </row>
    <row r="3013" spans="2:9" x14ac:dyDescent="0.25">
      <c r="B3013" s="6"/>
      <c r="C3013" s="7"/>
      <c r="D3013" s="7"/>
      <c r="E3013" s="7"/>
      <c r="F3013" s="7"/>
      <c r="G3013" s="7"/>
      <c r="I3013" s="3"/>
    </row>
    <row r="3014" spans="2:9" x14ac:dyDescent="0.25">
      <c r="B3014" s="6"/>
      <c r="C3014" s="7"/>
      <c r="D3014" s="7"/>
      <c r="E3014" s="7"/>
      <c r="F3014" s="7"/>
      <c r="G3014" s="7"/>
      <c r="I3014" s="3"/>
    </row>
    <row r="3015" spans="2:9" x14ac:dyDescent="0.25">
      <c r="B3015" s="6"/>
      <c r="C3015" s="7"/>
      <c r="D3015" s="7"/>
      <c r="E3015" s="7"/>
      <c r="F3015" s="7"/>
      <c r="G3015" s="7"/>
      <c r="I3015" s="3"/>
    </row>
    <row r="3016" spans="2:9" x14ac:dyDescent="0.25">
      <c r="B3016" s="6"/>
      <c r="C3016" s="7"/>
      <c r="D3016" s="7"/>
      <c r="E3016" s="7"/>
      <c r="F3016" s="7"/>
      <c r="G3016" s="7"/>
      <c r="I3016" s="3"/>
    </row>
    <row r="3017" spans="2:9" x14ac:dyDescent="0.25">
      <c r="B3017" s="6"/>
      <c r="C3017" s="7"/>
      <c r="D3017" s="7"/>
      <c r="E3017" s="7"/>
      <c r="F3017" s="7"/>
      <c r="G3017" s="7"/>
      <c r="I3017" s="3"/>
    </row>
    <row r="3018" spans="2:9" x14ac:dyDescent="0.25">
      <c r="B3018" s="6"/>
      <c r="C3018" s="7"/>
      <c r="D3018" s="7"/>
      <c r="E3018" s="7"/>
      <c r="F3018" s="7"/>
      <c r="G3018" s="7"/>
      <c r="I3018" s="3"/>
    </row>
    <row r="3019" spans="2:9" x14ac:dyDescent="0.25">
      <c r="B3019" s="6"/>
      <c r="C3019" s="7"/>
      <c r="D3019" s="7"/>
      <c r="E3019" s="7"/>
      <c r="F3019" s="7"/>
      <c r="G3019" s="7"/>
      <c r="I3019" s="3"/>
    </row>
    <row r="3020" spans="2:9" x14ac:dyDescent="0.25">
      <c r="B3020" s="6"/>
      <c r="C3020" s="7"/>
      <c r="D3020" s="7"/>
      <c r="E3020" s="7"/>
      <c r="F3020" s="7"/>
      <c r="G3020" s="7"/>
      <c r="I3020" s="3"/>
    </row>
    <row r="3021" spans="2:9" x14ac:dyDescent="0.25">
      <c r="B3021" s="6"/>
      <c r="C3021" s="7"/>
      <c r="D3021" s="7"/>
      <c r="E3021" s="7"/>
      <c r="F3021" s="7"/>
      <c r="G3021" s="7"/>
      <c r="I3021" s="3"/>
    </row>
    <row r="3022" spans="2:9" x14ac:dyDescent="0.25">
      <c r="B3022" s="6"/>
      <c r="C3022" s="7"/>
      <c r="D3022" s="7"/>
      <c r="E3022" s="7"/>
      <c r="F3022" s="7"/>
      <c r="G3022" s="7"/>
      <c r="I3022" s="3"/>
    </row>
    <row r="3023" spans="2:9" x14ac:dyDescent="0.25">
      <c r="B3023" s="6"/>
      <c r="C3023" s="7"/>
      <c r="D3023" s="7"/>
      <c r="E3023" s="7"/>
      <c r="F3023" s="7"/>
      <c r="G3023" s="7"/>
      <c r="I3023" s="3"/>
    </row>
    <row r="3024" spans="2:9" x14ac:dyDescent="0.25">
      <c r="B3024" s="6"/>
      <c r="C3024" s="7"/>
      <c r="D3024" s="7"/>
      <c r="E3024" s="7"/>
      <c r="F3024" s="7"/>
      <c r="G3024" s="7"/>
      <c r="I3024" s="3"/>
    </row>
    <row r="3025" spans="2:9" x14ac:dyDescent="0.25">
      <c r="B3025" s="6"/>
      <c r="C3025" s="7"/>
      <c r="D3025" s="7"/>
      <c r="E3025" s="7"/>
      <c r="F3025" s="7"/>
      <c r="G3025" s="7"/>
      <c r="I3025" s="3"/>
    </row>
    <row r="3026" spans="2:9" x14ac:dyDescent="0.25">
      <c r="B3026" s="6"/>
      <c r="C3026" s="7"/>
      <c r="D3026" s="7"/>
      <c r="E3026" s="7"/>
      <c r="F3026" s="7"/>
      <c r="G3026" s="7"/>
      <c r="I3026" s="3"/>
    </row>
    <row r="3027" spans="2:9" x14ac:dyDescent="0.25">
      <c r="B3027" s="6"/>
      <c r="C3027" s="7"/>
      <c r="D3027" s="7"/>
      <c r="E3027" s="7"/>
      <c r="F3027" s="7"/>
      <c r="G3027" s="7"/>
      <c r="I3027" s="3"/>
    </row>
    <row r="3028" spans="2:9" x14ac:dyDescent="0.25">
      <c r="B3028" s="6"/>
      <c r="C3028" s="7"/>
      <c r="D3028" s="7"/>
      <c r="E3028" s="7"/>
      <c r="F3028" s="7"/>
      <c r="G3028" s="7"/>
      <c r="I3028" s="3"/>
    </row>
    <row r="3029" spans="2:9" x14ac:dyDescent="0.25">
      <c r="B3029" s="6"/>
      <c r="C3029" s="7"/>
      <c r="D3029" s="7"/>
      <c r="E3029" s="7"/>
      <c r="F3029" s="7"/>
      <c r="G3029" s="7"/>
      <c r="I3029" s="3"/>
    </row>
    <row r="3030" spans="2:9" x14ac:dyDescent="0.25">
      <c r="B3030" s="6"/>
      <c r="C3030" s="7"/>
      <c r="D3030" s="7"/>
      <c r="E3030" s="7"/>
      <c r="F3030" s="7"/>
      <c r="G3030" s="7"/>
      <c r="I3030" s="3"/>
    </row>
    <row r="3031" spans="2:9" x14ac:dyDescent="0.25">
      <c r="B3031" s="6"/>
      <c r="C3031" s="7"/>
      <c r="D3031" s="7"/>
      <c r="E3031" s="7"/>
      <c r="F3031" s="7"/>
      <c r="G3031" s="7"/>
      <c r="I3031" s="3"/>
    </row>
    <row r="3032" spans="2:9" x14ac:dyDescent="0.25">
      <c r="B3032" s="6"/>
      <c r="C3032" s="7"/>
      <c r="D3032" s="7"/>
      <c r="E3032" s="7"/>
      <c r="F3032" s="7"/>
      <c r="G3032" s="7"/>
      <c r="I3032" s="3"/>
    </row>
    <row r="3033" spans="2:9" x14ac:dyDescent="0.25">
      <c r="B3033" s="6"/>
      <c r="C3033" s="7"/>
      <c r="D3033" s="7"/>
      <c r="E3033" s="7"/>
      <c r="F3033" s="7"/>
      <c r="G3033" s="7"/>
      <c r="I3033" s="3"/>
    </row>
    <row r="3034" spans="2:9" x14ac:dyDescent="0.25">
      <c r="B3034" s="6"/>
      <c r="C3034" s="7"/>
      <c r="D3034" s="7"/>
      <c r="E3034" s="7"/>
      <c r="F3034" s="7"/>
      <c r="G3034" s="7"/>
      <c r="I3034" s="3"/>
    </row>
    <row r="3035" spans="2:9" x14ac:dyDescent="0.25">
      <c r="B3035" s="6"/>
      <c r="C3035" s="7"/>
      <c r="D3035" s="7"/>
      <c r="E3035" s="7"/>
      <c r="F3035" s="7"/>
      <c r="G3035" s="7"/>
      <c r="I3035" s="3"/>
    </row>
    <row r="3036" spans="2:9" x14ac:dyDescent="0.25">
      <c r="B3036" s="6"/>
      <c r="C3036" s="7"/>
      <c r="D3036" s="7"/>
      <c r="E3036" s="7"/>
      <c r="F3036" s="7"/>
      <c r="G3036" s="7"/>
      <c r="I3036" s="3"/>
    </row>
    <row r="3037" spans="2:9" x14ac:dyDescent="0.25">
      <c r="B3037" s="6"/>
      <c r="C3037" s="7"/>
      <c r="D3037" s="7"/>
      <c r="E3037" s="7"/>
      <c r="F3037" s="7"/>
      <c r="G3037" s="7"/>
      <c r="I3037" s="3"/>
    </row>
    <row r="3038" spans="2:9" x14ac:dyDescent="0.25">
      <c r="B3038" s="6"/>
      <c r="C3038" s="7"/>
      <c r="D3038" s="7"/>
      <c r="E3038" s="7"/>
      <c r="F3038" s="7"/>
      <c r="G3038" s="7"/>
      <c r="I3038" s="3"/>
    </row>
    <row r="3039" spans="2:9" x14ac:dyDescent="0.25">
      <c r="B3039" s="6"/>
      <c r="C3039" s="7"/>
      <c r="D3039" s="7"/>
      <c r="E3039" s="7"/>
      <c r="F3039" s="7"/>
      <c r="G3039" s="7"/>
      <c r="I3039" s="3"/>
    </row>
    <row r="3040" spans="2:9" x14ac:dyDescent="0.25">
      <c r="B3040" s="6"/>
      <c r="C3040" s="7"/>
      <c r="D3040" s="7"/>
      <c r="E3040" s="7"/>
      <c r="F3040" s="7"/>
      <c r="G3040" s="7"/>
      <c r="I3040" s="3"/>
    </row>
    <row r="3041" spans="2:9" x14ac:dyDescent="0.25">
      <c r="B3041" s="6"/>
      <c r="C3041" s="7"/>
      <c r="D3041" s="7"/>
      <c r="E3041" s="7"/>
      <c r="F3041" s="7"/>
      <c r="G3041" s="7"/>
      <c r="I3041" s="3"/>
    </row>
    <row r="3042" spans="2:9" x14ac:dyDescent="0.25">
      <c r="B3042" s="6"/>
      <c r="C3042" s="7"/>
      <c r="D3042" s="7"/>
      <c r="E3042" s="7"/>
      <c r="F3042" s="7"/>
      <c r="G3042" s="7"/>
      <c r="I3042" s="3"/>
    </row>
    <row r="3043" spans="2:9" x14ac:dyDescent="0.25">
      <c r="B3043" s="6"/>
      <c r="C3043" s="7"/>
      <c r="D3043" s="7"/>
      <c r="E3043" s="7"/>
      <c r="F3043" s="7"/>
      <c r="G3043" s="7"/>
      <c r="I3043" s="3"/>
    </row>
    <row r="3044" spans="2:9" x14ac:dyDescent="0.25">
      <c r="B3044" s="6"/>
      <c r="C3044" s="7"/>
      <c r="D3044" s="7"/>
      <c r="E3044" s="7"/>
      <c r="F3044" s="7"/>
      <c r="G3044" s="7"/>
      <c r="I3044" s="3"/>
    </row>
    <row r="3045" spans="2:9" x14ac:dyDescent="0.25">
      <c r="B3045" s="6"/>
      <c r="C3045" s="7"/>
      <c r="D3045" s="7"/>
      <c r="E3045" s="7"/>
      <c r="F3045" s="7"/>
      <c r="G3045" s="7"/>
      <c r="I3045" s="3"/>
    </row>
    <row r="3046" spans="2:9" x14ac:dyDescent="0.25">
      <c r="B3046" s="6"/>
      <c r="C3046" s="7"/>
      <c r="D3046" s="7"/>
      <c r="E3046" s="7"/>
      <c r="F3046" s="7"/>
      <c r="G3046" s="7"/>
      <c r="I3046" s="3"/>
    </row>
    <row r="3047" spans="2:9" x14ac:dyDescent="0.25">
      <c r="B3047" s="6"/>
      <c r="C3047" s="7"/>
      <c r="D3047" s="7"/>
      <c r="E3047" s="7"/>
      <c r="F3047" s="7"/>
      <c r="G3047" s="7"/>
      <c r="I3047" s="3"/>
    </row>
    <row r="3048" spans="2:9" x14ac:dyDescent="0.25">
      <c r="B3048" s="6"/>
      <c r="C3048" s="7"/>
      <c r="D3048" s="7"/>
      <c r="E3048" s="7"/>
      <c r="F3048" s="7"/>
      <c r="G3048" s="7"/>
      <c r="I3048" s="3"/>
    </row>
    <row r="3049" spans="2:9" x14ac:dyDescent="0.25">
      <c r="B3049" s="6"/>
      <c r="C3049" s="7"/>
      <c r="D3049" s="7"/>
      <c r="E3049" s="7"/>
      <c r="F3049" s="7"/>
      <c r="G3049" s="7"/>
      <c r="I3049" s="3"/>
    </row>
    <row r="3050" spans="2:9" x14ac:dyDescent="0.25">
      <c r="B3050" s="6"/>
      <c r="C3050" s="7"/>
      <c r="D3050" s="7"/>
      <c r="E3050" s="7"/>
      <c r="F3050" s="7"/>
      <c r="G3050" s="7"/>
      <c r="I3050" s="3"/>
    </row>
    <row r="3051" spans="2:9" x14ac:dyDescent="0.25">
      <c r="B3051" s="6"/>
      <c r="C3051" s="7"/>
      <c r="D3051" s="7"/>
      <c r="E3051" s="7"/>
      <c r="F3051" s="7"/>
      <c r="G3051" s="7"/>
      <c r="I3051" s="3"/>
    </row>
    <row r="3052" spans="2:9" x14ac:dyDescent="0.25">
      <c r="B3052" s="6"/>
      <c r="C3052" s="7"/>
      <c r="D3052" s="7"/>
      <c r="E3052" s="7"/>
      <c r="F3052" s="7"/>
      <c r="G3052" s="7"/>
      <c r="I3052" s="3"/>
    </row>
    <row r="3053" spans="2:9" x14ac:dyDescent="0.25">
      <c r="B3053" s="6"/>
      <c r="C3053" s="7"/>
      <c r="D3053" s="7"/>
      <c r="E3053" s="7"/>
      <c r="F3053" s="7"/>
      <c r="G3053" s="7"/>
      <c r="I3053" s="3"/>
    </row>
    <row r="3054" spans="2:9" x14ac:dyDescent="0.25">
      <c r="B3054" s="6"/>
      <c r="C3054" s="7"/>
      <c r="D3054" s="7"/>
      <c r="E3054" s="7"/>
      <c r="F3054" s="7"/>
      <c r="G3054" s="7"/>
      <c r="I3054" s="3"/>
    </row>
    <row r="3055" spans="2:9" x14ac:dyDescent="0.25">
      <c r="B3055" s="6"/>
      <c r="C3055" s="7"/>
      <c r="D3055" s="7"/>
      <c r="E3055" s="7"/>
      <c r="F3055" s="7"/>
      <c r="G3055" s="7"/>
      <c r="I3055" s="3"/>
    </row>
    <row r="3056" spans="2:9" x14ac:dyDescent="0.25">
      <c r="B3056" s="6"/>
      <c r="C3056" s="7"/>
      <c r="D3056" s="7"/>
      <c r="E3056" s="7"/>
      <c r="F3056" s="7"/>
      <c r="G3056" s="7"/>
      <c r="I3056" s="3"/>
    </row>
    <row r="3057" spans="2:9" x14ac:dyDescent="0.25">
      <c r="B3057" s="6"/>
      <c r="C3057" s="7"/>
      <c r="D3057" s="7"/>
      <c r="E3057" s="7"/>
      <c r="F3057" s="7"/>
      <c r="G3057" s="7"/>
      <c r="I3057" s="3"/>
    </row>
    <row r="3058" spans="2:9" x14ac:dyDescent="0.25">
      <c r="B3058" s="6"/>
      <c r="C3058" s="7"/>
      <c r="D3058" s="7"/>
      <c r="E3058" s="7"/>
      <c r="F3058" s="7"/>
      <c r="G3058" s="7"/>
      <c r="I3058" s="3"/>
    </row>
    <row r="3059" spans="2:9" x14ac:dyDescent="0.25">
      <c r="B3059" s="6"/>
      <c r="C3059" s="7"/>
      <c r="D3059" s="7"/>
      <c r="E3059" s="7"/>
      <c r="F3059" s="7"/>
      <c r="G3059" s="7"/>
      <c r="I3059" s="3"/>
    </row>
    <row r="3060" spans="2:9" x14ac:dyDescent="0.25">
      <c r="B3060" s="6"/>
      <c r="C3060" s="7"/>
      <c r="D3060" s="7"/>
      <c r="E3060" s="7"/>
      <c r="F3060" s="7"/>
      <c r="G3060" s="7"/>
      <c r="I3060" s="3"/>
    </row>
    <row r="3061" spans="2:9" x14ac:dyDescent="0.25">
      <c r="B3061" s="6"/>
      <c r="C3061" s="7"/>
      <c r="D3061" s="7"/>
      <c r="E3061" s="7"/>
      <c r="F3061" s="7"/>
      <c r="G3061" s="7"/>
      <c r="I3061" s="3"/>
    </row>
    <row r="3062" spans="2:9" x14ac:dyDescent="0.25">
      <c r="B3062" s="6"/>
      <c r="C3062" s="7"/>
      <c r="D3062" s="7"/>
      <c r="E3062" s="7"/>
      <c r="F3062" s="7"/>
      <c r="G3062" s="7"/>
      <c r="I3062" s="3"/>
    </row>
    <row r="3063" spans="2:9" x14ac:dyDescent="0.25">
      <c r="B3063" s="6"/>
      <c r="C3063" s="7"/>
      <c r="D3063" s="7"/>
      <c r="E3063" s="7"/>
      <c r="F3063" s="7"/>
      <c r="G3063" s="7"/>
      <c r="I3063" s="3"/>
    </row>
    <row r="3064" spans="2:9" x14ac:dyDescent="0.25">
      <c r="B3064" s="6"/>
      <c r="C3064" s="7"/>
      <c r="D3064" s="7"/>
      <c r="E3064" s="7"/>
      <c r="F3064" s="7"/>
      <c r="G3064" s="7"/>
      <c r="I3064" s="3"/>
    </row>
    <row r="3065" spans="2:9" x14ac:dyDescent="0.25">
      <c r="B3065" s="6"/>
      <c r="C3065" s="7"/>
      <c r="D3065" s="7"/>
      <c r="E3065" s="7"/>
      <c r="F3065" s="7"/>
      <c r="G3065" s="7"/>
      <c r="I3065" s="3"/>
    </row>
    <row r="3066" spans="2:9" x14ac:dyDescent="0.25">
      <c r="B3066" s="6"/>
      <c r="C3066" s="7"/>
      <c r="D3066" s="7"/>
      <c r="E3066" s="7"/>
      <c r="F3066" s="7"/>
      <c r="G3066" s="7"/>
      <c r="I3066" s="3"/>
    </row>
    <row r="3067" spans="2:9" x14ac:dyDescent="0.25">
      <c r="B3067" s="6"/>
      <c r="C3067" s="7"/>
      <c r="D3067" s="7"/>
      <c r="E3067" s="7"/>
      <c r="F3067" s="7"/>
      <c r="G3067" s="7"/>
      <c r="I3067" s="3"/>
    </row>
    <row r="3068" spans="2:9" x14ac:dyDescent="0.25">
      <c r="B3068" s="6"/>
      <c r="C3068" s="7"/>
      <c r="D3068" s="7"/>
      <c r="E3068" s="7"/>
      <c r="F3068" s="7"/>
      <c r="G3068" s="7"/>
      <c r="I3068" s="3"/>
    </row>
    <row r="3069" spans="2:9" x14ac:dyDescent="0.25">
      <c r="B3069" s="6"/>
      <c r="C3069" s="7"/>
      <c r="D3069" s="7"/>
      <c r="E3069" s="7"/>
      <c r="F3069" s="7"/>
      <c r="G3069" s="7"/>
      <c r="I3069" s="3"/>
    </row>
    <row r="3070" spans="2:9" x14ac:dyDescent="0.25">
      <c r="B3070" s="6"/>
      <c r="C3070" s="7"/>
      <c r="D3070" s="7"/>
      <c r="E3070" s="7"/>
      <c r="F3070" s="7"/>
      <c r="G3070" s="7"/>
      <c r="I3070" s="3"/>
    </row>
    <row r="3071" spans="2:9" x14ac:dyDescent="0.25">
      <c r="B3071" s="6"/>
      <c r="C3071" s="7"/>
      <c r="D3071" s="7"/>
      <c r="E3071" s="7"/>
      <c r="F3071" s="7"/>
      <c r="G3071" s="7"/>
      <c r="I3071" s="3"/>
    </row>
    <row r="3072" spans="2:9" x14ac:dyDescent="0.25">
      <c r="B3072" s="6"/>
      <c r="C3072" s="7"/>
      <c r="D3072" s="7"/>
      <c r="E3072" s="7"/>
      <c r="F3072" s="7"/>
      <c r="G3072" s="7"/>
      <c r="I3072" s="3"/>
    </row>
    <row r="3073" spans="2:9" x14ac:dyDescent="0.25">
      <c r="B3073" s="6"/>
      <c r="C3073" s="7"/>
      <c r="D3073" s="7"/>
      <c r="E3073" s="7"/>
      <c r="F3073" s="7"/>
      <c r="G3073" s="7"/>
      <c r="I3073" s="3"/>
    </row>
    <row r="3074" spans="2:9" x14ac:dyDescent="0.25">
      <c r="B3074" s="6"/>
      <c r="C3074" s="7"/>
      <c r="D3074" s="7"/>
      <c r="E3074" s="7"/>
      <c r="F3074" s="7"/>
      <c r="G3074" s="7"/>
      <c r="I3074" s="3"/>
    </row>
    <row r="3075" spans="2:9" x14ac:dyDescent="0.25">
      <c r="B3075" s="6"/>
      <c r="C3075" s="7"/>
      <c r="D3075" s="7"/>
      <c r="E3075" s="7"/>
      <c r="F3075" s="7"/>
      <c r="G3075" s="7"/>
      <c r="I3075" s="3"/>
    </row>
    <row r="3076" spans="2:9" x14ac:dyDescent="0.25">
      <c r="B3076" s="6"/>
      <c r="C3076" s="7"/>
      <c r="D3076" s="7"/>
      <c r="E3076" s="7"/>
      <c r="F3076" s="7"/>
      <c r="G3076" s="7"/>
      <c r="I3076" s="3"/>
    </row>
    <row r="3077" spans="2:9" x14ac:dyDescent="0.25">
      <c r="B3077" s="6"/>
      <c r="C3077" s="7"/>
      <c r="D3077" s="7"/>
      <c r="E3077" s="7"/>
      <c r="F3077" s="7"/>
      <c r="G3077" s="7"/>
      <c r="I3077" s="3"/>
    </row>
    <row r="3078" spans="2:9" x14ac:dyDescent="0.25">
      <c r="B3078" s="6"/>
      <c r="C3078" s="7"/>
      <c r="D3078" s="7"/>
      <c r="E3078" s="7"/>
      <c r="F3078" s="7"/>
      <c r="G3078" s="7"/>
      <c r="I3078" s="3"/>
    </row>
    <row r="3079" spans="2:9" x14ac:dyDescent="0.25">
      <c r="B3079" s="6"/>
      <c r="C3079" s="7"/>
      <c r="D3079" s="7"/>
      <c r="E3079" s="7"/>
      <c r="F3079" s="7"/>
      <c r="G3079" s="7"/>
      <c r="I3079" s="3"/>
    </row>
    <row r="3080" spans="2:9" x14ac:dyDescent="0.25">
      <c r="B3080" s="6"/>
      <c r="C3080" s="7"/>
      <c r="D3080" s="7"/>
      <c r="E3080" s="7"/>
      <c r="F3080" s="7"/>
      <c r="G3080" s="7"/>
      <c r="I3080" s="3"/>
    </row>
    <row r="3081" spans="2:9" x14ac:dyDescent="0.25">
      <c r="B3081" s="6"/>
      <c r="C3081" s="7"/>
      <c r="D3081" s="7"/>
      <c r="E3081" s="7"/>
      <c r="F3081" s="7"/>
      <c r="G3081" s="7"/>
      <c r="I3081" s="3"/>
    </row>
    <row r="3082" spans="2:9" x14ac:dyDescent="0.25">
      <c r="B3082" s="6"/>
      <c r="C3082" s="7"/>
      <c r="D3082" s="7"/>
      <c r="E3082" s="7"/>
      <c r="F3082" s="7"/>
      <c r="G3082" s="7"/>
      <c r="I3082" s="3"/>
    </row>
    <row r="3083" spans="2:9" x14ac:dyDescent="0.25">
      <c r="B3083" s="6"/>
      <c r="C3083" s="7"/>
      <c r="D3083" s="7"/>
      <c r="E3083" s="7"/>
      <c r="F3083" s="7"/>
      <c r="G3083" s="7"/>
      <c r="I3083" s="3"/>
    </row>
    <row r="3084" spans="2:9" x14ac:dyDescent="0.25">
      <c r="B3084" s="6"/>
      <c r="C3084" s="7"/>
      <c r="D3084" s="7"/>
      <c r="E3084" s="7"/>
      <c r="F3084" s="7"/>
      <c r="G3084" s="7"/>
      <c r="I3084" s="3"/>
    </row>
    <row r="3085" spans="2:9" x14ac:dyDescent="0.25">
      <c r="B3085" s="6"/>
      <c r="C3085" s="7"/>
      <c r="D3085" s="7"/>
      <c r="E3085" s="7"/>
      <c r="F3085" s="7"/>
      <c r="G3085" s="7"/>
      <c r="I3085" s="3"/>
    </row>
    <row r="3086" spans="2:9" x14ac:dyDescent="0.25">
      <c r="B3086" s="6"/>
      <c r="C3086" s="7"/>
      <c r="D3086" s="7"/>
      <c r="E3086" s="7"/>
      <c r="F3086" s="7"/>
      <c r="G3086" s="7"/>
      <c r="I3086" s="3"/>
    </row>
    <row r="3087" spans="2:9" x14ac:dyDescent="0.25">
      <c r="B3087" s="6"/>
      <c r="C3087" s="7"/>
      <c r="D3087" s="7"/>
      <c r="E3087" s="7"/>
      <c r="F3087" s="7"/>
      <c r="G3087" s="7"/>
      <c r="I3087" s="3"/>
    </row>
    <row r="3088" spans="2:9" x14ac:dyDescent="0.25">
      <c r="B3088" s="6"/>
      <c r="C3088" s="7"/>
      <c r="D3088" s="7"/>
      <c r="E3088" s="7"/>
      <c r="F3088" s="7"/>
      <c r="G3088" s="7"/>
      <c r="I3088" s="3"/>
    </row>
    <row r="3089" spans="2:9" x14ac:dyDescent="0.25">
      <c r="B3089" s="6"/>
      <c r="C3089" s="7"/>
      <c r="D3089" s="7"/>
      <c r="E3089" s="7"/>
      <c r="F3089" s="7"/>
      <c r="G3089" s="7"/>
      <c r="I3089" s="3"/>
    </row>
    <row r="3090" spans="2:9" x14ac:dyDescent="0.25">
      <c r="B3090" s="6"/>
      <c r="C3090" s="7"/>
      <c r="D3090" s="7"/>
      <c r="E3090" s="7"/>
      <c r="F3090" s="7"/>
      <c r="G3090" s="7"/>
      <c r="I3090" s="3"/>
    </row>
    <row r="3091" spans="2:9" x14ac:dyDescent="0.25">
      <c r="B3091" s="6"/>
      <c r="C3091" s="7"/>
      <c r="D3091" s="7"/>
      <c r="E3091" s="7"/>
      <c r="F3091" s="7"/>
      <c r="G3091" s="7"/>
      <c r="I3091" s="3"/>
    </row>
    <row r="3092" spans="2:9" x14ac:dyDescent="0.25">
      <c r="B3092" s="6"/>
      <c r="C3092" s="7"/>
      <c r="D3092" s="7"/>
      <c r="E3092" s="7"/>
      <c r="F3092" s="7"/>
      <c r="G3092" s="7"/>
      <c r="I3092" s="3"/>
    </row>
    <row r="3093" spans="2:9" x14ac:dyDescent="0.25">
      <c r="B3093" s="6"/>
      <c r="C3093" s="7"/>
      <c r="D3093" s="7"/>
      <c r="E3093" s="7"/>
      <c r="F3093" s="7"/>
      <c r="G3093" s="7"/>
      <c r="I3093" s="3"/>
    </row>
    <row r="3094" spans="2:9" x14ac:dyDescent="0.25">
      <c r="B3094" s="6"/>
      <c r="C3094" s="7"/>
      <c r="D3094" s="7"/>
      <c r="E3094" s="7"/>
      <c r="F3094" s="7"/>
      <c r="G3094" s="7"/>
      <c r="I3094" s="3"/>
    </row>
    <row r="3095" spans="2:9" x14ac:dyDescent="0.25">
      <c r="B3095" s="6"/>
      <c r="C3095" s="7"/>
      <c r="D3095" s="7"/>
      <c r="E3095" s="7"/>
      <c r="F3095" s="7"/>
      <c r="G3095" s="7"/>
      <c r="I3095" s="3"/>
    </row>
    <row r="3096" spans="2:9" x14ac:dyDescent="0.25">
      <c r="B3096" s="6"/>
      <c r="C3096" s="7"/>
      <c r="D3096" s="7"/>
      <c r="E3096" s="7"/>
      <c r="F3096" s="7"/>
      <c r="G3096" s="7"/>
      <c r="I3096" s="3"/>
    </row>
    <row r="3097" spans="2:9" x14ac:dyDescent="0.25">
      <c r="B3097" s="6"/>
      <c r="C3097" s="7"/>
      <c r="D3097" s="7"/>
      <c r="E3097" s="7"/>
      <c r="F3097" s="7"/>
      <c r="G3097" s="7"/>
      <c r="I3097" s="3"/>
    </row>
    <row r="3098" spans="2:9" x14ac:dyDescent="0.25">
      <c r="B3098" s="6"/>
      <c r="C3098" s="7"/>
      <c r="D3098" s="7"/>
      <c r="E3098" s="7"/>
      <c r="F3098" s="7"/>
      <c r="G3098" s="7"/>
      <c r="I3098" s="3"/>
    </row>
    <row r="3099" spans="2:9" x14ac:dyDescent="0.25">
      <c r="B3099" s="6"/>
      <c r="C3099" s="7"/>
      <c r="D3099" s="7"/>
      <c r="E3099" s="7"/>
      <c r="F3099" s="7"/>
      <c r="G3099" s="7"/>
      <c r="I3099" s="3"/>
    </row>
    <row r="3100" spans="2:9" x14ac:dyDescent="0.25">
      <c r="B3100" s="6"/>
      <c r="C3100" s="7"/>
      <c r="D3100" s="7"/>
      <c r="E3100" s="7"/>
      <c r="F3100" s="7"/>
      <c r="G3100" s="7"/>
      <c r="I3100" s="3"/>
    </row>
    <row r="3101" spans="2:9" x14ac:dyDescent="0.25">
      <c r="B3101" s="6"/>
      <c r="C3101" s="7"/>
      <c r="D3101" s="7"/>
      <c r="E3101" s="7"/>
      <c r="F3101" s="7"/>
      <c r="G3101" s="7"/>
      <c r="I3101" s="3"/>
    </row>
    <row r="3102" spans="2:9" x14ac:dyDescent="0.25">
      <c r="B3102" s="6"/>
      <c r="C3102" s="7"/>
      <c r="D3102" s="7"/>
      <c r="E3102" s="7"/>
      <c r="F3102" s="7"/>
      <c r="G3102" s="7"/>
      <c r="I3102" s="3"/>
    </row>
    <row r="3103" spans="2:9" x14ac:dyDescent="0.25">
      <c r="B3103" s="6"/>
      <c r="C3103" s="7"/>
      <c r="D3103" s="7"/>
      <c r="E3103" s="7"/>
      <c r="F3103" s="7"/>
      <c r="G3103" s="7"/>
      <c r="I3103" s="3"/>
    </row>
    <row r="3104" spans="2:9" x14ac:dyDescent="0.25">
      <c r="B3104" s="6"/>
      <c r="C3104" s="7"/>
      <c r="D3104" s="7"/>
      <c r="E3104" s="7"/>
      <c r="F3104" s="7"/>
      <c r="G3104" s="7"/>
      <c r="I3104" s="3"/>
    </row>
    <row r="3105" spans="2:9" x14ac:dyDescent="0.25">
      <c r="B3105" s="6"/>
      <c r="C3105" s="7"/>
      <c r="D3105" s="7"/>
      <c r="E3105" s="7"/>
      <c r="F3105" s="7"/>
      <c r="G3105" s="7"/>
      <c r="I3105" s="3"/>
    </row>
    <row r="3106" spans="2:9" x14ac:dyDescent="0.25">
      <c r="B3106" s="6"/>
      <c r="C3106" s="7"/>
      <c r="D3106" s="7"/>
      <c r="E3106" s="7"/>
      <c r="F3106" s="7"/>
      <c r="G3106" s="7"/>
      <c r="I3106" s="3"/>
    </row>
    <row r="3107" spans="2:9" x14ac:dyDescent="0.25">
      <c r="B3107" s="6"/>
      <c r="C3107" s="7"/>
      <c r="D3107" s="7"/>
      <c r="E3107" s="7"/>
      <c r="F3107" s="7"/>
      <c r="G3107" s="7"/>
      <c r="I3107" s="3"/>
    </row>
    <row r="3108" spans="2:9" x14ac:dyDescent="0.25">
      <c r="B3108" s="6"/>
      <c r="C3108" s="7"/>
      <c r="D3108" s="7"/>
      <c r="E3108" s="7"/>
      <c r="F3108" s="7"/>
      <c r="G3108" s="7"/>
      <c r="I3108" s="3"/>
    </row>
    <row r="3109" spans="2:9" x14ac:dyDescent="0.25">
      <c r="B3109" s="6"/>
      <c r="C3109" s="7"/>
      <c r="D3109" s="7"/>
      <c r="E3109" s="7"/>
      <c r="F3109" s="7"/>
      <c r="G3109" s="7"/>
      <c r="I3109" s="3"/>
    </row>
    <row r="3110" spans="2:9" x14ac:dyDescent="0.25">
      <c r="B3110" s="6"/>
      <c r="C3110" s="7"/>
      <c r="D3110" s="7"/>
      <c r="E3110" s="7"/>
      <c r="F3110" s="7"/>
      <c r="G3110" s="7"/>
      <c r="I3110" s="3"/>
    </row>
    <row r="3111" spans="2:9" x14ac:dyDescent="0.25">
      <c r="B3111" s="6"/>
      <c r="C3111" s="7"/>
      <c r="D3111" s="7"/>
      <c r="E3111" s="7"/>
      <c r="F3111" s="7"/>
      <c r="G3111" s="7"/>
      <c r="I3111" s="3"/>
    </row>
    <row r="3112" spans="2:9" x14ac:dyDescent="0.25">
      <c r="B3112" s="6"/>
      <c r="C3112" s="7"/>
      <c r="D3112" s="7"/>
      <c r="E3112" s="7"/>
      <c r="F3112" s="7"/>
      <c r="G3112" s="7"/>
      <c r="I3112" s="3"/>
    </row>
    <row r="3113" spans="2:9" x14ac:dyDescent="0.25">
      <c r="B3113" s="6"/>
      <c r="C3113" s="7"/>
      <c r="D3113" s="7"/>
      <c r="E3113" s="7"/>
      <c r="F3113" s="7"/>
      <c r="G3113" s="7"/>
      <c r="I3113" s="3"/>
    </row>
    <row r="3114" spans="2:9" x14ac:dyDescent="0.25">
      <c r="B3114" s="6"/>
      <c r="C3114" s="7"/>
      <c r="D3114" s="7"/>
      <c r="E3114" s="7"/>
      <c r="F3114" s="7"/>
      <c r="G3114" s="7"/>
      <c r="I3114" s="3"/>
    </row>
    <row r="3115" spans="2:9" x14ac:dyDescent="0.25">
      <c r="B3115" s="6"/>
      <c r="C3115" s="7"/>
      <c r="D3115" s="7"/>
      <c r="E3115" s="7"/>
      <c r="F3115" s="7"/>
      <c r="G3115" s="7"/>
      <c r="I3115" s="3"/>
    </row>
    <row r="3116" spans="2:9" x14ac:dyDescent="0.25">
      <c r="B3116" s="6"/>
      <c r="C3116" s="7"/>
      <c r="D3116" s="7"/>
      <c r="E3116" s="7"/>
      <c r="F3116" s="7"/>
      <c r="G3116" s="7"/>
      <c r="I3116" s="3"/>
    </row>
    <row r="3117" spans="2:9" x14ac:dyDescent="0.25">
      <c r="B3117" s="6"/>
      <c r="C3117" s="7"/>
      <c r="D3117" s="7"/>
      <c r="E3117" s="7"/>
      <c r="F3117" s="7"/>
      <c r="G3117" s="7"/>
      <c r="I3117" s="3"/>
    </row>
    <row r="3118" spans="2:9" x14ac:dyDescent="0.25">
      <c r="B3118" s="6"/>
      <c r="C3118" s="7"/>
      <c r="D3118" s="7"/>
      <c r="E3118" s="7"/>
      <c r="F3118" s="7"/>
      <c r="G3118" s="7"/>
      <c r="I3118" s="3"/>
    </row>
    <row r="3119" spans="2:9" x14ac:dyDescent="0.25">
      <c r="B3119" s="6"/>
      <c r="C3119" s="7"/>
      <c r="D3119" s="7"/>
      <c r="E3119" s="7"/>
      <c r="F3119" s="7"/>
      <c r="G3119" s="7"/>
      <c r="I3119" s="3"/>
    </row>
    <row r="3120" spans="2:9" x14ac:dyDescent="0.25">
      <c r="B3120" s="6"/>
      <c r="C3120" s="7"/>
      <c r="D3120" s="7"/>
      <c r="E3120" s="7"/>
      <c r="F3120" s="7"/>
      <c r="G3120" s="7"/>
      <c r="I3120" s="3"/>
    </row>
    <row r="3121" spans="2:9" x14ac:dyDescent="0.25">
      <c r="B3121" s="6"/>
      <c r="C3121" s="7"/>
      <c r="D3121" s="7"/>
      <c r="E3121" s="7"/>
      <c r="F3121" s="7"/>
      <c r="G3121" s="7"/>
      <c r="I3121" s="3"/>
    </row>
    <row r="3122" spans="2:9" x14ac:dyDescent="0.25">
      <c r="B3122" s="6"/>
      <c r="C3122" s="7"/>
      <c r="D3122" s="7"/>
      <c r="E3122" s="7"/>
      <c r="F3122" s="7"/>
      <c r="G3122" s="7"/>
      <c r="I3122" s="3"/>
    </row>
    <row r="3123" spans="2:9" x14ac:dyDescent="0.25">
      <c r="B3123" s="6"/>
      <c r="C3123" s="7"/>
      <c r="D3123" s="7"/>
      <c r="E3123" s="7"/>
      <c r="F3123" s="7"/>
      <c r="G3123" s="7"/>
      <c r="I3123" s="3"/>
    </row>
    <row r="3124" spans="2:9" x14ac:dyDescent="0.25">
      <c r="B3124" s="6"/>
      <c r="C3124" s="7"/>
      <c r="D3124" s="7"/>
      <c r="E3124" s="7"/>
      <c r="F3124" s="7"/>
      <c r="G3124" s="7"/>
      <c r="I3124" s="3"/>
    </row>
    <row r="3125" spans="2:9" x14ac:dyDescent="0.25">
      <c r="B3125" s="6"/>
      <c r="C3125" s="7"/>
      <c r="D3125" s="7"/>
      <c r="E3125" s="7"/>
      <c r="F3125" s="7"/>
      <c r="G3125" s="7"/>
      <c r="I3125" s="3"/>
    </row>
    <row r="3126" spans="2:9" x14ac:dyDescent="0.25">
      <c r="B3126" s="6"/>
      <c r="C3126" s="7"/>
      <c r="D3126" s="7"/>
      <c r="E3126" s="7"/>
      <c r="F3126" s="7"/>
      <c r="G3126" s="7"/>
      <c r="I3126" s="3"/>
    </row>
    <row r="3127" spans="2:9" x14ac:dyDescent="0.25">
      <c r="B3127" s="6"/>
      <c r="C3127" s="7"/>
      <c r="D3127" s="7"/>
      <c r="E3127" s="7"/>
      <c r="F3127" s="7"/>
      <c r="G3127" s="7"/>
      <c r="I3127" s="3"/>
    </row>
    <row r="3128" spans="2:9" x14ac:dyDescent="0.25">
      <c r="B3128" s="6"/>
      <c r="C3128" s="7"/>
      <c r="D3128" s="7"/>
      <c r="E3128" s="7"/>
      <c r="F3128" s="7"/>
      <c r="G3128" s="7"/>
      <c r="I3128" s="3"/>
    </row>
    <row r="3129" spans="2:9" x14ac:dyDescent="0.25">
      <c r="B3129" s="6"/>
      <c r="C3129" s="7"/>
      <c r="D3129" s="7"/>
      <c r="E3129" s="7"/>
      <c r="F3129" s="7"/>
      <c r="G3129" s="7"/>
      <c r="I3129" s="3"/>
    </row>
    <row r="3130" spans="2:9" x14ac:dyDescent="0.25">
      <c r="B3130" s="6"/>
      <c r="C3130" s="7"/>
      <c r="D3130" s="7"/>
      <c r="E3130" s="7"/>
      <c r="F3130" s="7"/>
      <c r="G3130" s="7"/>
      <c r="I3130" s="3"/>
    </row>
    <row r="3131" spans="2:9" x14ac:dyDescent="0.25">
      <c r="B3131" s="6"/>
      <c r="C3131" s="7"/>
      <c r="D3131" s="7"/>
      <c r="E3131" s="7"/>
      <c r="F3131" s="7"/>
      <c r="G3131" s="7"/>
      <c r="I3131" s="3"/>
    </row>
    <row r="3132" spans="2:9" x14ac:dyDescent="0.25">
      <c r="B3132" s="6"/>
      <c r="C3132" s="7"/>
      <c r="D3132" s="7"/>
      <c r="E3132" s="7"/>
      <c r="F3132" s="7"/>
      <c r="G3132" s="7"/>
      <c r="I3132" s="3"/>
    </row>
    <row r="3133" spans="2:9" x14ac:dyDescent="0.25">
      <c r="B3133" s="6"/>
      <c r="C3133" s="7"/>
      <c r="D3133" s="7"/>
      <c r="E3133" s="7"/>
      <c r="F3133" s="7"/>
      <c r="G3133" s="7"/>
      <c r="I3133" s="3"/>
    </row>
    <row r="3134" spans="2:9" x14ac:dyDescent="0.25">
      <c r="B3134" s="6"/>
      <c r="C3134" s="7"/>
      <c r="D3134" s="7"/>
      <c r="E3134" s="7"/>
      <c r="F3134" s="7"/>
      <c r="G3134" s="7"/>
      <c r="I3134" s="3"/>
    </row>
    <row r="3135" spans="2:9" x14ac:dyDescent="0.25">
      <c r="B3135" s="6"/>
      <c r="C3135" s="7"/>
      <c r="D3135" s="7"/>
      <c r="E3135" s="7"/>
      <c r="F3135" s="7"/>
      <c r="G3135" s="7"/>
      <c r="I3135" s="3"/>
    </row>
    <row r="3136" spans="2:9" x14ac:dyDescent="0.25">
      <c r="B3136" s="6"/>
      <c r="C3136" s="7"/>
      <c r="D3136" s="7"/>
      <c r="E3136" s="7"/>
      <c r="F3136" s="7"/>
      <c r="G3136" s="7"/>
      <c r="I3136" s="3"/>
    </row>
    <row r="3137" spans="2:9" x14ac:dyDescent="0.25">
      <c r="B3137" s="6"/>
      <c r="C3137" s="7"/>
      <c r="D3137" s="7"/>
      <c r="E3137" s="7"/>
      <c r="F3137" s="7"/>
      <c r="G3137" s="7"/>
      <c r="I3137" s="3"/>
    </row>
    <row r="3138" spans="2:9" x14ac:dyDescent="0.25">
      <c r="B3138" s="6"/>
      <c r="C3138" s="7"/>
      <c r="D3138" s="7"/>
      <c r="E3138" s="7"/>
      <c r="F3138" s="7"/>
      <c r="G3138" s="7"/>
      <c r="I3138" s="3"/>
    </row>
    <row r="3139" spans="2:9" x14ac:dyDescent="0.25">
      <c r="B3139" s="6"/>
      <c r="C3139" s="7"/>
      <c r="D3139" s="7"/>
      <c r="E3139" s="7"/>
      <c r="F3139" s="7"/>
      <c r="G3139" s="7"/>
      <c r="I3139" s="3"/>
    </row>
    <row r="3140" spans="2:9" x14ac:dyDescent="0.25">
      <c r="B3140" s="6"/>
      <c r="C3140" s="7"/>
      <c r="D3140" s="7"/>
      <c r="E3140" s="7"/>
      <c r="F3140" s="7"/>
      <c r="G3140" s="7"/>
      <c r="I3140" s="3"/>
    </row>
    <row r="3141" spans="2:9" x14ac:dyDescent="0.25">
      <c r="B3141" s="6"/>
      <c r="C3141" s="7"/>
      <c r="D3141" s="7"/>
      <c r="E3141" s="7"/>
      <c r="F3141" s="7"/>
      <c r="G3141" s="7"/>
      <c r="I3141" s="3"/>
    </row>
    <row r="3142" spans="2:9" x14ac:dyDescent="0.25">
      <c r="B3142" s="6"/>
      <c r="C3142" s="7"/>
      <c r="D3142" s="7"/>
      <c r="E3142" s="7"/>
      <c r="F3142" s="7"/>
      <c r="G3142" s="7"/>
      <c r="I3142" s="3"/>
    </row>
    <row r="3143" spans="2:9" x14ac:dyDescent="0.25">
      <c r="B3143" s="6"/>
      <c r="C3143" s="7"/>
      <c r="D3143" s="7"/>
      <c r="E3143" s="7"/>
      <c r="F3143" s="7"/>
      <c r="G3143" s="7"/>
      <c r="I3143" s="3"/>
    </row>
    <row r="3144" spans="2:9" x14ac:dyDescent="0.25">
      <c r="B3144" s="6"/>
      <c r="C3144" s="7"/>
      <c r="D3144" s="7"/>
      <c r="E3144" s="7"/>
      <c r="F3144" s="7"/>
      <c r="G3144" s="7"/>
      <c r="I3144" s="3"/>
    </row>
    <row r="3145" spans="2:9" x14ac:dyDescent="0.25">
      <c r="B3145" s="6"/>
      <c r="C3145" s="7"/>
      <c r="D3145" s="7"/>
      <c r="E3145" s="7"/>
      <c r="F3145" s="7"/>
      <c r="G3145" s="7"/>
      <c r="I3145" s="3"/>
    </row>
    <row r="3146" spans="2:9" x14ac:dyDescent="0.25">
      <c r="B3146" s="6"/>
      <c r="C3146" s="7"/>
      <c r="D3146" s="7"/>
      <c r="E3146" s="7"/>
      <c r="F3146" s="7"/>
      <c r="G3146" s="7"/>
      <c r="I3146" s="3"/>
    </row>
    <row r="3147" spans="2:9" x14ac:dyDescent="0.25">
      <c r="B3147" s="6"/>
      <c r="C3147" s="7"/>
      <c r="D3147" s="7"/>
      <c r="E3147" s="7"/>
      <c r="F3147" s="7"/>
      <c r="G3147" s="7"/>
      <c r="I3147" s="3"/>
    </row>
    <row r="3148" spans="2:9" x14ac:dyDescent="0.25">
      <c r="B3148" s="6"/>
      <c r="C3148" s="7"/>
      <c r="D3148" s="7"/>
      <c r="E3148" s="7"/>
      <c r="F3148" s="7"/>
      <c r="G3148" s="7"/>
      <c r="I3148" s="3"/>
    </row>
    <row r="3149" spans="2:9" x14ac:dyDescent="0.25">
      <c r="B3149" s="6"/>
      <c r="C3149" s="7"/>
      <c r="D3149" s="7"/>
      <c r="E3149" s="7"/>
      <c r="F3149" s="7"/>
      <c r="G3149" s="7"/>
      <c r="I3149" s="3"/>
    </row>
    <row r="3150" spans="2:9" x14ac:dyDescent="0.25">
      <c r="B3150" s="6"/>
      <c r="C3150" s="7"/>
      <c r="D3150" s="7"/>
      <c r="E3150" s="7"/>
      <c r="F3150" s="7"/>
      <c r="G3150" s="7"/>
      <c r="I3150" s="3"/>
    </row>
    <row r="3151" spans="2:9" x14ac:dyDescent="0.25">
      <c r="B3151" s="6"/>
      <c r="C3151" s="7"/>
      <c r="D3151" s="7"/>
      <c r="E3151" s="7"/>
      <c r="F3151" s="7"/>
      <c r="G3151" s="7"/>
      <c r="I3151" s="3"/>
    </row>
    <row r="3152" spans="2:9" x14ac:dyDescent="0.25">
      <c r="B3152" s="6"/>
      <c r="C3152" s="7"/>
      <c r="D3152" s="7"/>
      <c r="E3152" s="7"/>
      <c r="F3152" s="7"/>
      <c r="G3152" s="7"/>
      <c r="I3152" s="3"/>
    </row>
    <row r="3153" spans="2:9" x14ac:dyDescent="0.25">
      <c r="B3153" s="6"/>
      <c r="C3153" s="7"/>
      <c r="D3153" s="7"/>
      <c r="E3153" s="7"/>
      <c r="F3153" s="7"/>
      <c r="G3153" s="7"/>
      <c r="I3153" s="3"/>
    </row>
    <row r="3154" spans="2:9" x14ac:dyDescent="0.25">
      <c r="B3154" s="6"/>
      <c r="C3154" s="7"/>
      <c r="D3154" s="7"/>
      <c r="E3154" s="7"/>
      <c r="F3154" s="7"/>
      <c r="G3154" s="7"/>
      <c r="I3154" s="3"/>
    </row>
    <row r="3155" spans="2:9" x14ac:dyDescent="0.25">
      <c r="B3155" s="6"/>
      <c r="C3155" s="7"/>
      <c r="D3155" s="7"/>
      <c r="E3155" s="7"/>
      <c r="F3155" s="7"/>
      <c r="G3155" s="7"/>
      <c r="I3155" s="3"/>
    </row>
    <row r="3156" spans="2:9" x14ac:dyDescent="0.25">
      <c r="B3156" s="6"/>
      <c r="C3156" s="7"/>
      <c r="D3156" s="7"/>
      <c r="E3156" s="7"/>
      <c r="F3156" s="7"/>
      <c r="G3156" s="7"/>
      <c r="I3156" s="3"/>
    </row>
    <row r="3157" spans="2:9" x14ac:dyDescent="0.25">
      <c r="B3157" s="6"/>
      <c r="C3157" s="7"/>
      <c r="D3157" s="7"/>
      <c r="E3157" s="7"/>
      <c r="F3157" s="7"/>
      <c r="G3157" s="7"/>
      <c r="I3157" s="3"/>
    </row>
    <row r="3158" spans="2:9" x14ac:dyDescent="0.25">
      <c r="B3158" s="6"/>
      <c r="C3158" s="7"/>
      <c r="D3158" s="7"/>
      <c r="E3158" s="7"/>
      <c r="F3158" s="7"/>
      <c r="G3158" s="7"/>
      <c r="I3158" s="3"/>
    </row>
    <row r="3159" spans="2:9" x14ac:dyDescent="0.25">
      <c r="B3159" s="6"/>
      <c r="C3159" s="7"/>
      <c r="D3159" s="7"/>
      <c r="E3159" s="7"/>
      <c r="F3159" s="7"/>
      <c r="G3159" s="7"/>
      <c r="I3159" s="3"/>
    </row>
    <row r="3160" spans="2:9" x14ac:dyDescent="0.25">
      <c r="B3160" s="6"/>
      <c r="C3160" s="7"/>
      <c r="D3160" s="7"/>
      <c r="E3160" s="7"/>
      <c r="F3160" s="7"/>
      <c r="G3160" s="7"/>
      <c r="I3160" s="3"/>
    </row>
    <row r="3161" spans="2:9" x14ac:dyDescent="0.25">
      <c r="B3161" s="6"/>
      <c r="C3161" s="7"/>
      <c r="D3161" s="7"/>
      <c r="E3161" s="7"/>
      <c r="F3161" s="7"/>
      <c r="G3161" s="7"/>
      <c r="I3161" s="3"/>
    </row>
    <row r="3162" spans="2:9" x14ac:dyDescent="0.25">
      <c r="B3162" s="6"/>
      <c r="C3162" s="7"/>
      <c r="D3162" s="7"/>
      <c r="E3162" s="7"/>
      <c r="F3162" s="7"/>
      <c r="G3162" s="7"/>
      <c r="I3162" s="3"/>
    </row>
    <row r="3163" spans="2:9" x14ac:dyDescent="0.25">
      <c r="B3163" s="6"/>
      <c r="C3163" s="7"/>
      <c r="D3163" s="7"/>
      <c r="E3163" s="7"/>
      <c r="F3163" s="7"/>
      <c r="G3163" s="7"/>
      <c r="I3163" s="3"/>
    </row>
    <row r="3164" spans="2:9" x14ac:dyDescent="0.25">
      <c r="B3164" s="6"/>
      <c r="C3164" s="7"/>
      <c r="D3164" s="7"/>
      <c r="E3164" s="7"/>
      <c r="F3164" s="7"/>
      <c r="G3164" s="7"/>
      <c r="I3164" s="3"/>
    </row>
    <row r="3165" spans="2:9" x14ac:dyDescent="0.25">
      <c r="B3165" s="6"/>
      <c r="C3165" s="7"/>
      <c r="D3165" s="7"/>
      <c r="E3165" s="7"/>
      <c r="F3165" s="7"/>
      <c r="G3165" s="7"/>
      <c r="I3165" s="3"/>
    </row>
    <row r="3166" spans="2:9" x14ac:dyDescent="0.25">
      <c r="B3166" s="6"/>
      <c r="C3166" s="7"/>
      <c r="D3166" s="7"/>
      <c r="E3166" s="7"/>
      <c r="F3166" s="7"/>
      <c r="G3166" s="7"/>
      <c r="I3166" s="3"/>
    </row>
    <row r="3167" spans="2:9" x14ac:dyDescent="0.25">
      <c r="B3167" s="6"/>
      <c r="C3167" s="7"/>
      <c r="D3167" s="7"/>
      <c r="E3167" s="7"/>
      <c r="F3167" s="7"/>
      <c r="G3167" s="7"/>
      <c r="I3167" s="3"/>
    </row>
    <row r="3168" spans="2:9" x14ac:dyDescent="0.25">
      <c r="B3168" s="6"/>
      <c r="C3168" s="7"/>
      <c r="D3168" s="7"/>
      <c r="E3168" s="7"/>
      <c r="F3168" s="7"/>
      <c r="G3168" s="7"/>
      <c r="I3168" s="3"/>
    </row>
    <row r="3169" spans="2:9" x14ac:dyDescent="0.25">
      <c r="B3169" s="6"/>
      <c r="C3169" s="7"/>
      <c r="D3169" s="7"/>
      <c r="E3169" s="7"/>
      <c r="F3169" s="7"/>
      <c r="G3169" s="7"/>
      <c r="I3169" s="3"/>
    </row>
    <row r="3170" spans="2:9" x14ac:dyDescent="0.25">
      <c r="B3170" s="6"/>
      <c r="C3170" s="7"/>
      <c r="D3170" s="7"/>
      <c r="E3170" s="7"/>
      <c r="F3170" s="7"/>
      <c r="G3170" s="7"/>
      <c r="I3170" s="3"/>
    </row>
    <row r="3171" spans="2:9" x14ac:dyDescent="0.25">
      <c r="B3171" s="6"/>
      <c r="C3171" s="7"/>
      <c r="D3171" s="7"/>
      <c r="E3171" s="7"/>
      <c r="F3171" s="7"/>
      <c r="G3171" s="7"/>
      <c r="I3171" s="3"/>
    </row>
    <row r="3172" spans="2:9" x14ac:dyDescent="0.25">
      <c r="B3172" s="6"/>
      <c r="C3172" s="7"/>
      <c r="D3172" s="7"/>
      <c r="E3172" s="7"/>
      <c r="F3172" s="7"/>
      <c r="G3172" s="7"/>
      <c r="I3172" s="3"/>
    </row>
    <row r="3173" spans="2:9" x14ac:dyDescent="0.25">
      <c r="B3173" s="6"/>
      <c r="C3173" s="7"/>
      <c r="D3173" s="7"/>
      <c r="E3173" s="7"/>
      <c r="F3173" s="7"/>
      <c r="G3173" s="7"/>
      <c r="I3173" s="3"/>
    </row>
    <row r="3174" spans="2:9" x14ac:dyDescent="0.25">
      <c r="B3174" s="6"/>
      <c r="C3174" s="7"/>
      <c r="D3174" s="7"/>
      <c r="E3174" s="7"/>
      <c r="F3174" s="7"/>
      <c r="G3174" s="7"/>
      <c r="I3174" s="3"/>
    </row>
    <row r="3175" spans="2:9" x14ac:dyDescent="0.25">
      <c r="B3175" s="6"/>
      <c r="C3175" s="7"/>
      <c r="D3175" s="7"/>
      <c r="E3175" s="7"/>
      <c r="F3175" s="7"/>
      <c r="G3175" s="7"/>
      <c r="I3175" s="3"/>
    </row>
    <row r="3176" spans="2:9" x14ac:dyDescent="0.25">
      <c r="B3176" s="6"/>
      <c r="C3176" s="7"/>
      <c r="D3176" s="7"/>
      <c r="E3176" s="7"/>
      <c r="F3176" s="7"/>
      <c r="G3176" s="7"/>
      <c r="I3176" s="3"/>
    </row>
    <row r="3177" spans="2:9" x14ac:dyDescent="0.25">
      <c r="B3177" s="6"/>
      <c r="C3177" s="7"/>
      <c r="D3177" s="7"/>
      <c r="E3177" s="7"/>
      <c r="F3177" s="7"/>
      <c r="G3177" s="7"/>
      <c r="I3177" s="3"/>
    </row>
    <row r="3178" spans="2:9" x14ac:dyDescent="0.25">
      <c r="B3178" s="6"/>
      <c r="C3178" s="7"/>
      <c r="D3178" s="7"/>
      <c r="E3178" s="7"/>
      <c r="F3178" s="7"/>
      <c r="G3178" s="7"/>
      <c r="I3178" s="3"/>
    </row>
    <row r="3179" spans="2:9" x14ac:dyDescent="0.25">
      <c r="B3179" s="6"/>
      <c r="C3179" s="7"/>
      <c r="D3179" s="7"/>
      <c r="E3179" s="7"/>
      <c r="F3179" s="7"/>
      <c r="G3179" s="7"/>
      <c r="I3179" s="3"/>
    </row>
    <row r="3180" spans="2:9" x14ac:dyDescent="0.25">
      <c r="B3180" s="6"/>
      <c r="C3180" s="7"/>
      <c r="D3180" s="7"/>
      <c r="E3180" s="7"/>
      <c r="F3180" s="7"/>
      <c r="G3180" s="7"/>
      <c r="I3180" s="3"/>
    </row>
    <row r="3181" spans="2:9" x14ac:dyDescent="0.25">
      <c r="B3181" s="6"/>
      <c r="C3181" s="7"/>
      <c r="D3181" s="7"/>
      <c r="E3181" s="7"/>
      <c r="F3181" s="7"/>
      <c r="G3181" s="7"/>
      <c r="I3181" s="3"/>
    </row>
    <row r="3182" spans="2:9" x14ac:dyDescent="0.25">
      <c r="B3182" s="6"/>
      <c r="C3182" s="7"/>
      <c r="D3182" s="7"/>
      <c r="E3182" s="7"/>
      <c r="F3182" s="7"/>
      <c r="G3182" s="7"/>
      <c r="I3182" s="3"/>
    </row>
    <row r="3183" spans="2:9" x14ac:dyDescent="0.25">
      <c r="B3183" s="6"/>
      <c r="C3183" s="7"/>
      <c r="D3183" s="7"/>
      <c r="E3183" s="7"/>
      <c r="F3183" s="7"/>
      <c r="G3183" s="7"/>
      <c r="I3183" s="3"/>
    </row>
    <row r="3184" spans="2:9" x14ac:dyDescent="0.25">
      <c r="B3184" s="6"/>
      <c r="C3184" s="7"/>
      <c r="D3184" s="7"/>
      <c r="E3184" s="7"/>
      <c r="F3184" s="7"/>
      <c r="G3184" s="7"/>
      <c r="I3184" s="3"/>
    </row>
    <row r="3185" spans="2:9" x14ac:dyDescent="0.25">
      <c r="B3185" s="6"/>
      <c r="C3185" s="7"/>
      <c r="D3185" s="7"/>
      <c r="E3185" s="7"/>
      <c r="F3185" s="7"/>
      <c r="G3185" s="7"/>
      <c r="I3185" s="3"/>
    </row>
    <row r="3186" spans="2:9" x14ac:dyDescent="0.25">
      <c r="B3186" s="6"/>
      <c r="C3186" s="7"/>
      <c r="D3186" s="7"/>
      <c r="E3186" s="7"/>
      <c r="F3186" s="7"/>
      <c r="G3186" s="7"/>
      <c r="I3186" s="3"/>
    </row>
    <row r="3187" spans="2:9" x14ac:dyDescent="0.25">
      <c r="B3187" s="6"/>
      <c r="C3187" s="7"/>
      <c r="D3187" s="7"/>
      <c r="E3187" s="7"/>
      <c r="F3187" s="7"/>
      <c r="G3187" s="7"/>
      <c r="I3187" s="3"/>
    </row>
    <row r="3188" spans="2:9" x14ac:dyDescent="0.25">
      <c r="B3188" s="6"/>
      <c r="C3188" s="7"/>
      <c r="D3188" s="7"/>
      <c r="E3188" s="7"/>
      <c r="F3188" s="7"/>
      <c r="G3188" s="7"/>
      <c r="I3188" s="3"/>
    </row>
    <row r="3189" spans="2:9" x14ac:dyDescent="0.25">
      <c r="B3189" s="6"/>
      <c r="C3189" s="7"/>
      <c r="D3189" s="7"/>
      <c r="E3189" s="7"/>
      <c r="F3189" s="7"/>
      <c r="G3189" s="7"/>
      <c r="I3189" s="3"/>
    </row>
    <row r="3190" spans="2:9" x14ac:dyDescent="0.25">
      <c r="B3190" s="6"/>
      <c r="C3190" s="7"/>
      <c r="D3190" s="7"/>
      <c r="E3190" s="7"/>
      <c r="F3190" s="7"/>
      <c r="G3190" s="7"/>
      <c r="I3190" s="3"/>
    </row>
    <row r="3191" spans="2:9" x14ac:dyDescent="0.25">
      <c r="B3191" s="6"/>
      <c r="C3191" s="7"/>
      <c r="D3191" s="7"/>
      <c r="E3191" s="7"/>
      <c r="F3191" s="7"/>
      <c r="G3191" s="7"/>
      <c r="I3191" s="3"/>
    </row>
    <row r="3192" spans="2:9" x14ac:dyDescent="0.25">
      <c r="B3192" s="6"/>
      <c r="C3192" s="7"/>
      <c r="D3192" s="7"/>
      <c r="E3192" s="7"/>
      <c r="F3192" s="7"/>
      <c r="G3192" s="7"/>
      <c r="I3192" s="3"/>
    </row>
    <row r="3193" spans="2:9" x14ac:dyDescent="0.25">
      <c r="B3193" s="6"/>
      <c r="C3193" s="7"/>
      <c r="D3193" s="7"/>
      <c r="E3193" s="7"/>
      <c r="F3193" s="7"/>
      <c r="G3193" s="7"/>
      <c r="I3193" s="3"/>
    </row>
    <row r="3194" spans="2:9" x14ac:dyDescent="0.25">
      <c r="B3194" s="6"/>
      <c r="C3194" s="7"/>
      <c r="D3194" s="7"/>
      <c r="E3194" s="7"/>
      <c r="F3194" s="7"/>
      <c r="G3194" s="7"/>
      <c r="I3194" s="3"/>
    </row>
    <row r="3195" spans="2:9" x14ac:dyDescent="0.25">
      <c r="B3195" s="6"/>
      <c r="C3195" s="7"/>
      <c r="D3195" s="7"/>
      <c r="E3195" s="7"/>
      <c r="F3195" s="7"/>
      <c r="G3195" s="7"/>
      <c r="I3195" s="3"/>
    </row>
    <row r="3196" spans="2:9" x14ac:dyDescent="0.25">
      <c r="B3196" s="6"/>
      <c r="C3196" s="7"/>
      <c r="D3196" s="7"/>
      <c r="E3196" s="7"/>
      <c r="F3196" s="7"/>
      <c r="G3196" s="7"/>
      <c r="I3196" s="3"/>
    </row>
    <row r="3197" spans="2:9" x14ac:dyDescent="0.25">
      <c r="B3197" s="6"/>
      <c r="C3197" s="7"/>
      <c r="D3197" s="7"/>
      <c r="E3197" s="7"/>
      <c r="F3197" s="7"/>
      <c r="G3197" s="7"/>
      <c r="I3197" s="3"/>
    </row>
    <row r="3198" spans="2:9" x14ac:dyDescent="0.25">
      <c r="B3198" s="6"/>
      <c r="C3198" s="7"/>
      <c r="D3198" s="7"/>
      <c r="E3198" s="7"/>
      <c r="F3198" s="7"/>
      <c r="G3198" s="7"/>
      <c r="I3198" s="3"/>
    </row>
    <row r="3199" spans="2:9" x14ac:dyDescent="0.25">
      <c r="B3199" s="6"/>
      <c r="C3199" s="7"/>
      <c r="D3199" s="7"/>
      <c r="E3199" s="7"/>
      <c r="F3199" s="7"/>
      <c r="G3199" s="7"/>
      <c r="I3199" s="3"/>
    </row>
    <row r="3200" spans="2:9" x14ac:dyDescent="0.25">
      <c r="B3200" s="6"/>
      <c r="C3200" s="7"/>
      <c r="D3200" s="7"/>
      <c r="E3200" s="7"/>
      <c r="F3200" s="7"/>
      <c r="G3200" s="7"/>
      <c r="I3200" s="3"/>
    </row>
    <row r="3201" spans="2:9" x14ac:dyDescent="0.25">
      <c r="B3201" s="6"/>
      <c r="C3201" s="7"/>
      <c r="D3201" s="7"/>
      <c r="E3201" s="7"/>
      <c r="F3201" s="7"/>
      <c r="G3201" s="7"/>
      <c r="I3201" s="3"/>
    </row>
    <row r="3202" spans="2:9" x14ac:dyDescent="0.25">
      <c r="B3202" s="6"/>
      <c r="C3202" s="7"/>
      <c r="D3202" s="7"/>
      <c r="E3202" s="7"/>
      <c r="F3202" s="7"/>
      <c r="G3202" s="7"/>
      <c r="I3202" s="3"/>
    </row>
    <row r="3203" spans="2:9" x14ac:dyDescent="0.25">
      <c r="B3203" s="6"/>
      <c r="C3203" s="7"/>
      <c r="D3203" s="7"/>
      <c r="E3203" s="7"/>
      <c r="F3203" s="7"/>
      <c r="G3203" s="7"/>
      <c r="I3203" s="3"/>
    </row>
    <row r="3204" spans="2:9" x14ac:dyDescent="0.25">
      <c r="B3204" s="6"/>
      <c r="C3204" s="7"/>
      <c r="D3204" s="7"/>
      <c r="E3204" s="7"/>
      <c r="F3204" s="7"/>
      <c r="G3204" s="7"/>
      <c r="I3204" s="3"/>
    </row>
    <row r="3205" spans="2:9" x14ac:dyDescent="0.25">
      <c r="B3205" s="6"/>
      <c r="C3205" s="7"/>
      <c r="D3205" s="7"/>
      <c r="E3205" s="7"/>
      <c r="F3205" s="7"/>
      <c r="G3205" s="7"/>
      <c r="I3205" s="3"/>
    </row>
    <row r="3206" spans="2:9" x14ac:dyDescent="0.25">
      <c r="B3206" s="6"/>
      <c r="C3206" s="7"/>
      <c r="D3206" s="7"/>
      <c r="E3206" s="7"/>
      <c r="F3206" s="7"/>
      <c r="G3206" s="7"/>
      <c r="I3206" s="3"/>
    </row>
    <row r="3207" spans="2:9" x14ac:dyDescent="0.25">
      <c r="B3207" s="6"/>
      <c r="C3207" s="7"/>
      <c r="D3207" s="7"/>
      <c r="E3207" s="7"/>
      <c r="F3207" s="7"/>
      <c r="G3207" s="7"/>
      <c r="I3207" s="3"/>
    </row>
    <row r="3208" spans="2:9" x14ac:dyDescent="0.25">
      <c r="B3208" s="6"/>
      <c r="C3208" s="7"/>
      <c r="D3208" s="7"/>
      <c r="E3208" s="7"/>
      <c r="F3208" s="7"/>
      <c r="G3208" s="7"/>
      <c r="I3208" s="3"/>
    </row>
    <row r="3209" spans="2:9" x14ac:dyDescent="0.25">
      <c r="B3209" s="6"/>
      <c r="C3209" s="7"/>
      <c r="D3209" s="7"/>
      <c r="E3209" s="7"/>
      <c r="F3209" s="7"/>
      <c r="G3209" s="7"/>
      <c r="I3209" s="3"/>
    </row>
    <row r="3210" spans="2:9" x14ac:dyDescent="0.25">
      <c r="B3210" s="6"/>
      <c r="C3210" s="7"/>
      <c r="D3210" s="7"/>
      <c r="E3210" s="7"/>
      <c r="F3210" s="7"/>
      <c r="G3210" s="7"/>
      <c r="I3210" s="3"/>
    </row>
    <row r="3211" spans="2:9" x14ac:dyDescent="0.25">
      <c r="B3211" s="6"/>
      <c r="C3211" s="7"/>
      <c r="D3211" s="7"/>
      <c r="E3211" s="7"/>
      <c r="F3211" s="7"/>
      <c r="G3211" s="7"/>
      <c r="I3211" s="3"/>
    </row>
    <row r="3212" spans="2:9" x14ac:dyDescent="0.25">
      <c r="B3212" s="6"/>
      <c r="C3212" s="7"/>
      <c r="D3212" s="7"/>
      <c r="E3212" s="7"/>
      <c r="F3212" s="7"/>
      <c r="G3212" s="7"/>
      <c r="I3212" s="3"/>
    </row>
    <row r="3213" spans="2:9" x14ac:dyDescent="0.25">
      <c r="B3213" s="6"/>
      <c r="C3213" s="7"/>
      <c r="D3213" s="7"/>
      <c r="E3213" s="7"/>
      <c r="F3213" s="7"/>
      <c r="G3213" s="7"/>
      <c r="I3213" s="3"/>
    </row>
    <row r="3214" spans="2:9" x14ac:dyDescent="0.25">
      <c r="B3214" s="6"/>
      <c r="C3214" s="7"/>
      <c r="D3214" s="7"/>
      <c r="E3214" s="7"/>
      <c r="F3214" s="7"/>
      <c r="G3214" s="7"/>
      <c r="I3214" s="3"/>
    </row>
    <row r="3215" spans="2:9" x14ac:dyDescent="0.25">
      <c r="B3215" s="6"/>
      <c r="C3215" s="7"/>
      <c r="D3215" s="7"/>
      <c r="E3215" s="7"/>
      <c r="F3215" s="7"/>
      <c r="G3215" s="7"/>
      <c r="I3215" s="3"/>
    </row>
    <row r="3216" spans="2:9" x14ac:dyDescent="0.25">
      <c r="B3216" s="6"/>
      <c r="C3216" s="7"/>
      <c r="D3216" s="7"/>
      <c r="E3216" s="7"/>
      <c r="F3216" s="7"/>
      <c r="G3216" s="7"/>
      <c r="I3216" s="3"/>
    </row>
    <row r="3217" spans="2:9" x14ac:dyDescent="0.25">
      <c r="B3217" s="6"/>
      <c r="C3217" s="7"/>
      <c r="D3217" s="7"/>
      <c r="E3217" s="7"/>
      <c r="F3217" s="7"/>
      <c r="G3217" s="7"/>
      <c r="I3217" s="3"/>
    </row>
    <row r="3218" spans="2:9" x14ac:dyDescent="0.25">
      <c r="B3218" s="6"/>
      <c r="C3218" s="7"/>
      <c r="D3218" s="7"/>
      <c r="E3218" s="7"/>
      <c r="F3218" s="7"/>
      <c r="G3218" s="7"/>
      <c r="I3218" s="3"/>
    </row>
    <row r="3219" spans="2:9" x14ac:dyDescent="0.25">
      <c r="B3219" s="6"/>
      <c r="C3219" s="7"/>
      <c r="D3219" s="7"/>
      <c r="E3219" s="7"/>
      <c r="F3219" s="7"/>
      <c r="G3219" s="7"/>
      <c r="I3219" s="3"/>
    </row>
    <row r="3220" spans="2:9" x14ac:dyDescent="0.25">
      <c r="B3220" s="6"/>
      <c r="C3220" s="7"/>
      <c r="D3220" s="7"/>
      <c r="E3220" s="7"/>
      <c r="F3220" s="7"/>
      <c r="G3220" s="7"/>
      <c r="I3220" s="3"/>
    </row>
    <row r="3221" spans="2:9" x14ac:dyDescent="0.25">
      <c r="B3221" s="6"/>
      <c r="C3221" s="7"/>
      <c r="D3221" s="7"/>
      <c r="E3221" s="7"/>
      <c r="F3221" s="7"/>
      <c r="G3221" s="7"/>
      <c r="I3221" s="3"/>
    </row>
    <row r="3222" spans="2:9" x14ac:dyDescent="0.25">
      <c r="B3222" s="6"/>
      <c r="C3222" s="7"/>
      <c r="D3222" s="7"/>
      <c r="E3222" s="7"/>
      <c r="F3222" s="7"/>
      <c r="G3222" s="7"/>
      <c r="I3222" s="3"/>
    </row>
    <row r="3223" spans="2:9" x14ac:dyDescent="0.25">
      <c r="B3223" s="6"/>
      <c r="C3223" s="7"/>
      <c r="D3223" s="7"/>
      <c r="E3223" s="7"/>
      <c r="F3223" s="7"/>
      <c r="G3223" s="7"/>
      <c r="I3223" s="3"/>
    </row>
    <row r="3224" spans="2:9" x14ac:dyDescent="0.25">
      <c r="B3224" s="6"/>
      <c r="C3224" s="7"/>
      <c r="D3224" s="7"/>
      <c r="E3224" s="7"/>
      <c r="F3224" s="7"/>
      <c r="G3224" s="7"/>
      <c r="I3224" s="3"/>
    </row>
    <row r="3225" spans="2:9" x14ac:dyDescent="0.25">
      <c r="B3225" s="6"/>
      <c r="C3225" s="7"/>
      <c r="D3225" s="7"/>
      <c r="E3225" s="7"/>
      <c r="F3225" s="7"/>
      <c r="G3225" s="7"/>
      <c r="I3225" s="3"/>
    </row>
    <row r="3226" spans="2:9" x14ac:dyDescent="0.25">
      <c r="B3226" s="6"/>
      <c r="C3226" s="7"/>
      <c r="D3226" s="7"/>
      <c r="E3226" s="7"/>
      <c r="F3226" s="7"/>
      <c r="G3226" s="7"/>
      <c r="I3226" s="3"/>
    </row>
    <row r="3227" spans="2:9" x14ac:dyDescent="0.25">
      <c r="B3227" s="6"/>
      <c r="C3227" s="7"/>
      <c r="D3227" s="7"/>
      <c r="E3227" s="7"/>
      <c r="F3227" s="7"/>
      <c r="G3227" s="7"/>
      <c r="I3227" s="3"/>
    </row>
    <row r="3228" spans="2:9" x14ac:dyDescent="0.25">
      <c r="B3228" s="6"/>
      <c r="C3228" s="7"/>
      <c r="D3228" s="7"/>
      <c r="E3228" s="7"/>
      <c r="F3228" s="7"/>
      <c r="G3228" s="7"/>
      <c r="I3228" s="3"/>
    </row>
    <row r="3229" spans="2:9" x14ac:dyDescent="0.25">
      <c r="B3229" s="6"/>
      <c r="C3229" s="7"/>
      <c r="D3229" s="7"/>
      <c r="E3229" s="7"/>
      <c r="F3229" s="7"/>
      <c r="G3229" s="7"/>
      <c r="I3229" s="3"/>
    </row>
    <row r="3230" spans="2:9" x14ac:dyDescent="0.25">
      <c r="B3230" s="6"/>
      <c r="C3230" s="7"/>
      <c r="D3230" s="7"/>
      <c r="E3230" s="7"/>
      <c r="F3230" s="7"/>
      <c r="G3230" s="7"/>
      <c r="I3230" s="3"/>
    </row>
    <row r="3231" spans="2:9" x14ac:dyDescent="0.25">
      <c r="B3231" s="6"/>
      <c r="C3231" s="7"/>
      <c r="D3231" s="7"/>
      <c r="E3231" s="7"/>
      <c r="F3231" s="7"/>
      <c r="G3231" s="7"/>
      <c r="I3231" s="3"/>
    </row>
    <row r="3232" spans="2:9" x14ac:dyDescent="0.25">
      <c r="B3232" s="6"/>
      <c r="C3232" s="7"/>
      <c r="D3232" s="7"/>
      <c r="E3232" s="7"/>
      <c r="F3232" s="7"/>
      <c r="G3232" s="7"/>
      <c r="I3232" s="3"/>
    </row>
    <row r="3233" spans="2:9" x14ac:dyDescent="0.25">
      <c r="B3233" s="6"/>
      <c r="C3233" s="7"/>
      <c r="D3233" s="7"/>
      <c r="E3233" s="7"/>
      <c r="F3233" s="7"/>
      <c r="G3233" s="7"/>
      <c r="I3233" s="3"/>
    </row>
    <row r="3234" spans="2:9" x14ac:dyDescent="0.25">
      <c r="B3234" s="6"/>
      <c r="C3234" s="7"/>
      <c r="D3234" s="7"/>
      <c r="E3234" s="7"/>
      <c r="F3234" s="7"/>
      <c r="G3234" s="7"/>
      <c r="I3234" s="3"/>
    </row>
    <row r="3235" spans="2:9" x14ac:dyDescent="0.25">
      <c r="B3235" s="6"/>
      <c r="C3235" s="7"/>
      <c r="D3235" s="7"/>
      <c r="E3235" s="7"/>
      <c r="F3235" s="7"/>
      <c r="G3235" s="7"/>
      <c r="I3235" s="3"/>
    </row>
    <row r="3236" spans="2:9" x14ac:dyDescent="0.25">
      <c r="B3236" s="6"/>
      <c r="C3236" s="7"/>
      <c r="D3236" s="7"/>
      <c r="E3236" s="7"/>
      <c r="F3236" s="7"/>
      <c r="G3236" s="7"/>
      <c r="I3236" s="3"/>
    </row>
    <row r="3237" spans="2:9" x14ac:dyDescent="0.25">
      <c r="B3237" s="6"/>
      <c r="C3237" s="7"/>
      <c r="D3237" s="7"/>
      <c r="E3237" s="7"/>
      <c r="F3237" s="7"/>
      <c r="G3237" s="7"/>
      <c r="I3237" s="3"/>
    </row>
    <row r="3238" spans="2:9" x14ac:dyDescent="0.25">
      <c r="B3238" s="6"/>
      <c r="C3238" s="7"/>
      <c r="D3238" s="7"/>
      <c r="E3238" s="7"/>
      <c r="F3238" s="7"/>
      <c r="G3238" s="7"/>
      <c r="I3238" s="3"/>
    </row>
    <row r="3239" spans="2:9" x14ac:dyDescent="0.25">
      <c r="B3239" s="6"/>
      <c r="C3239" s="7"/>
      <c r="D3239" s="7"/>
      <c r="E3239" s="7"/>
      <c r="F3239" s="7"/>
      <c r="G3239" s="7"/>
      <c r="I3239" s="3"/>
    </row>
    <row r="3240" spans="2:9" x14ac:dyDescent="0.25">
      <c r="B3240" s="6"/>
      <c r="C3240" s="7"/>
      <c r="D3240" s="7"/>
      <c r="E3240" s="7"/>
      <c r="F3240" s="7"/>
      <c r="G3240" s="7"/>
      <c r="I3240" s="3"/>
    </row>
    <row r="3241" spans="2:9" x14ac:dyDescent="0.25">
      <c r="B3241" s="6"/>
      <c r="C3241" s="7"/>
      <c r="D3241" s="7"/>
      <c r="E3241" s="7"/>
      <c r="F3241" s="7"/>
      <c r="G3241" s="7"/>
      <c r="I3241" s="3"/>
    </row>
    <row r="3242" spans="2:9" x14ac:dyDescent="0.25">
      <c r="B3242" s="6"/>
      <c r="C3242" s="7"/>
      <c r="D3242" s="7"/>
      <c r="E3242" s="7"/>
      <c r="F3242" s="7"/>
      <c r="G3242" s="7"/>
      <c r="I3242" s="3"/>
    </row>
    <row r="3243" spans="2:9" x14ac:dyDescent="0.25">
      <c r="B3243" s="6"/>
      <c r="C3243" s="7"/>
      <c r="D3243" s="7"/>
      <c r="E3243" s="7"/>
      <c r="F3243" s="7"/>
      <c r="G3243" s="7"/>
      <c r="I3243" s="3"/>
    </row>
    <row r="3244" spans="2:9" x14ac:dyDescent="0.25">
      <c r="B3244" s="6"/>
      <c r="C3244" s="7"/>
      <c r="D3244" s="7"/>
      <c r="E3244" s="7"/>
      <c r="F3244" s="7"/>
      <c r="G3244" s="7"/>
      <c r="I3244" s="3"/>
    </row>
    <row r="3245" spans="2:9" x14ac:dyDescent="0.25">
      <c r="B3245" s="6"/>
      <c r="C3245" s="7"/>
      <c r="D3245" s="7"/>
      <c r="E3245" s="7"/>
      <c r="F3245" s="7"/>
      <c r="G3245" s="7"/>
      <c r="I3245" s="3"/>
    </row>
    <row r="3246" spans="2:9" x14ac:dyDescent="0.25">
      <c r="B3246" s="6"/>
      <c r="C3246" s="7"/>
      <c r="D3246" s="7"/>
      <c r="E3246" s="7"/>
      <c r="F3246" s="7"/>
      <c r="G3246" s="7"/>
      <c r="I3246" s="3"/>
    </row>
    <row r="3247" spans="2:9" x14ac:dyDescent="0.25">
      <c r="B3247" s="6"/>
      <c r="C3247" s="7"/>
      <c r="D3247" s="7"/>
      <c r="E3247" s="7"/>
      <c r="F3247" s="7"/>
      <c r="G3247" s="7"/>
      <c r="I3247" s="3"/>
    </row>
    <row r="3248" spans="2:9" x14ac:dyDescent="0.25">
      <c r="B3248" s="6"/>
      <c r="C3248" s="7"/>
      <c r="D3248" s="7"/>
      <c r="E3248" s="7"/>
      <c r="F3248" s="7"/>
      <c r="G3248" s="7"/>
      <c r="I3248" s="3"/>
    </row>
    <row r="3249" spans="2:9" x14ac:dyDescent="0.25">
      <c r="B3249" s="6"/>
      <c r="C3249" s="7"/>
      <c r="D3249" s="7"/>
      <c r="E3249" s="7"/>
      <c r="F3249" s="7"/>
      <c r="G3249" s="7"/>
      <c r="I3249" s="3"/>
    </row>
    <row r="3250" spans="2:9" x14ac:dyDescent="0.25">
      <c r="B3250" s="6"/>
      <c r="C3250" s="7"/>
      <c r="D3250" s="7"/>
      <c r="E3250" s="7"/>
      <c r="F3250" s="7"/>
      <c r="G3250" s="7"/>
      <c r="I3250" s="3"/>
    </row>
    <row r="3251" spans="2:9" x14ac:dyDescent="0.25">
      <c r="B3251" s="6"/>
      <c r="C3251" s="7"/>
      <c r="D3251" s="7"/>
      <c r="E3251" s="7"/>
      <c r="F3251" s="7"/>
      <c r="G3251" s="7"/>
      <c r="I3251" s="3"/>
    </row>
    <row r="3252" spans="2:9" x14ac:dyDescent="0.25">
      <c r="B3252" s="6"/>
      <c r="C3252" s="7"/>
      <c r="D3252" s="7"/>
      <c r="E3252" s="7"/>
      <c r="F3252" s="7"/>
      <c r="G3252" s="7"/>
      <c r="I3252" s="3"/>
    </row>
    <row r="3253" spans="2:9" x14ac:dyDescent="0.25">
      <c r="B3253" s="6"/>
      <c r="C3253" s="7"/>
      <c r="D3253" s="7"/>
      <c r="E3253" s="7"/>
      <c r="F3253" s="7"/>
      <c r="G3253" s="7"/>
      <c r="I3253" s="3"/>
    </row>
    <row r="3254" spans="2:9" x14ac:dyDescent="0.25">
      <c r="B3254" s="6"/>
      <c r="C3254" s="7"/>
      <c r="D3254" s="7"/>
      <c r="E3254" s="7"/>
      <c r="F3254" s="7"/>
      <c r="G3254" s="7"/>
      <c r="I3254" s="3"/>
    </row>
    <row r="3255" spans="2:9" x14ac:dyDescent="0.25">
      <c r="B3255" s="6"/>
      <c r="C3255" s="7"/>
      <c r="D3255" s="7"/>
      <c r="E3255" s="7"/>
      <c r="F3255" s="7"/>
      <c r="G3255" s="7"/>
      <c r="I3255" s="3"/>
    </row>
    <row r="3256" spans="2:9" x14ac:dyDescent="0.25">
      <c r="B3256" s="6"/>
      <c r="C3256" s="7"/>
      <c r="D3256" s="7"/>
      <c r="E3256" s="7"/>
      <c r="F3256" s="7"/>
      <c r="G3256" s="7"/>
      <c r="I3256" s="3"/>
    </row>
    <row r="3257" spans="2:9" x14ac:dyDescent="0.25">
      <c r="B3257" s="6"/>
      <c r="C3257" s="7"/>
      <c r="D3257" s="7"/>
      <c r="E3257" s="7"/>
      <c r="F3257" s="7"/>
      <c r="G3257" s="7"/>
      <c r="I3257" s="3"/>
    </row>
    <row r="3258" spans="2:9" x14ac:dyDescent="0.25">
      <c r="B3258" s="6"/>
      <c r="C3258" s="7"/>
      <c r="D3258" s="7"/>
      <c r="E3258" s="7"/>
      <c r="F3258" s="7"/>
      <c r="G3258" s="7"/>
      <c r="I3258" s="3"/>
    </row>
    <row r="3259" spans="2:9" x14ac:dyDescent="0.25">
      <c r="B3259" s="6"/>
      <c r="C3259" s="7"/>
      <c r="D3259" s="7"/>
      <c r="E3259" s="7"/>
      <c r="F3259" s="7"/>
      <c r="G3259" s="7"/>
      <c r="I3259" s="3"/>
    </row>
    <row r="3260" spans="2:9" x14ac:dyDescent="0.25">
      <c r="B3260" s="6"/>
      <c r="C3260" s="7"/>
      <c r="D3260" s="7"/>
      <c r="E3260" s="7"/>
      <c r="F3260" s="7"/>
      <c r="G3260" s="7"/>
      <c r="I3260" s="3"/>
    </row>
    <row r="3261" spans="2:9" x14ac:dyDescent="0.25">
      <c r="B3261" s="6"/>
      <c r="C3261" s="7"/>
      <c r="D3261" s="7"/>
      <c r="E3261" s="7"/>
      <c r="F3261" s="7"/>
      <c r="G3261" s="7"/>
      <c r="I3261" s="3"/>
    </row>
    <row r="3262" spans="2:9" x14ac:dyDescent="0.25">
      <c r="B3262" s="6"/>
      <c r="C3262" s="7"/>
      <c r="D3262" s="7"/>
      <c r="E3262" s="7"/>
      <c r="F3262" s="7"/>
      <c r="G3262" s="7"/>
      <c r="I3262" s="3"/>
    </row>
    <row r="3263" spans="2:9" x14ac:dyDescent="0.25">
      <c r="B3263" s="6"/>
      <c r="C3263" s="7"/>
      <c r="D3263" s="7"/>
      <c r="E3263" s="7"/>
      <c r="F3263" s="7"/>
      <c r="G3263" s="7"/>
      <c r="I3263" s="3"/>
    </row>
    <row r="3264" spans="2:9" x14ac:dyDescent="0.25">
      <c r="B3264" s="6"/>
      <c r="C3264" s="7"/>
      <c r="D3264" s="7"/>
      <c r="E3264" s="7"/>
      <c r="F3264" s="7"/>
      <c r="G3264" s="7"/>
      <c r="I3264" s="3"/>
    </row>
    <row r="3265" spans="2:9" x14ac:dyDescent="0.25">
      <c r="B3265" s="6"/>
      <c r="C3265" s="7"/>
      <c r="D3265" s="7"/>
      <c r="E3265" s="7"/>
      <c r="F3265" s="7"/>
      <c r="G3265" s="7"/>
      <c r="I3265" s="3"/>
    </row>
    <row r="3266" spans="2:9" x14ac:dyDescent="0.25">
      <c r="B3266" s="6"/>
      <c r="C3266" s="7"/>
      <c r="D3266" s="7"/>
      <c r="E3266" s="7"/>
      <c r="F3266" s="7"/>
      <c r="G3266" s="7"/>
      <c r="I3266" s="3"/>
    </row>
    <row r="3267" spans="2:9" x14ac:dyDescent="0.25">
      <c r="B3267" s="6"/>
      <c r="C3267" s="7"/>
      <c r="D3267" s="7"/>
      <c r="E3267" s="7"/>
      <c r="F3267" s="7"/>
      <c r="G3267" s="7"/>
      <c r="I3267" s="3"/>
    </row>
    <row r="3268" spans="2:9" x14ac:dyDescent="0.25">
      <c r="B3268" s="6"/>
      <c r="C3268" s="7"/>
      <c r="D3268" s="7"/>
      <c r="E3268" s="7"/>
      <c r="F3268" s="7"/>
      <c r="G3268" s="7"/>
      <c r="I3268" s="3"/>
    </row>
    <row r="3269" spans="2:9" x14ac:dyDescent="0.25">
      <c r="B3269" s="6"/>
      <c r="C3269" s="7"/>
      <c r="D3269" s="7"/>
      <c r="E3269" s="7"/>
      <c r="F3269" s="7"/>
      <c r="G3269" s="7"/>
      <c r="I3269" s="3"/>
    </row>
    <row r="3270" spans="2:9" x14ac:dyDescent="0.25">
      <c r="B3270" s="6"/>
      <c r="C3270" s="7"/>
      <c r="D3270" s="7"/>
      <c r="E3270" s="7"/>
      <c r="F3270" s="7"/>
      <c r="G3270" s="7"/>
      <c r="I3270" s="3"/>
    </row>
    <row r="3271" spans="2:9" x14ac:dyDescent="0.25">
      <c r="B3271" s="6"/>
      <c r="C3271" s="7"/>
      <c r="D3271" s="7"/>
      <c r="E3271" s="7"/>
      <c r="F3271" s="7"/>
      <c r="G3271" s="7"/>
      <c r="I3271" s="3"/>
    </row>
    <row r="3272" spans="2:9" x14ac:dyDescent="0.25">
      <c r="B3272" s="6"/>
      <c r="C3272" s="7"/>
      <c r="D3272" s="7"/>
      <c r="E3272" s="7"/>
      <c r="F3272" s="7"/>
      <c r="G3272" s="7"/>
      <c r="I3272" s="3"/>
    </row>
    <row r="3273" spans="2:9" x14ac:dyDescent="0.25">
      <c r="B3273" s="6"/>
      <c r="C3273" s="7"/>
      <c r="D3273" s="7"/>
      <c r="E3273" s="7"/>
      <c r="F3273" s="7"/>
      <c r="G3273" s="7"/>
      <c r="I3273" s="3"/>
    </row>
    <row r="3274" spans="2:9" x14ac:dyDescent="0.25">
      <c r="B3274" s="6"/>
      <c r="C3274" s="7"/>
      <c r="D3274" s="7"/>
      <c r="E3274" s="7"/>
      <c r="F3274" s="7"/>
      <c r="G3274" s="7"/>
      <c r="I3274" s="3"/>
    </row>
    <row r="3275" spans="2:9" x14ac:dyDescent="0.25">
      <c r="B3275" s="6"/>
      <c r="C3275" s="7"/>
      <c r="D3275" s="7"/>
      <c r="E3275" s="7"/>
      <c r="F3275" s="7"/>
      <c r="G3275" s="7"/>
      <c r="I3275" s="3"/>
    </row>
    <row r="3276" spans="2:9" x14ac:dyDescent="0.25">
      <c r="B3276" s="6"/>
      <c r="C3276" s="7"/>
      <c r="D3276" s="7"/>
      <c r="E3276" s="7"/>
      <c r="F3276" s="7"/>
      <c r="G3276" s="7"/>
      <c r="I3276" s="3"/>
    </row>
    <row r="3277" spans="2:9" x14ac:dyDescent="0.25">
      <c r="B3277" s="6"/>
      <c r="C3277" s="7"/>
      <c r="D3277" s="7"/>
      <c r="E3277" s="7"/>
      <c r="F3277" s="7"/>
      <c r="G3277" s="7"/>
      <c r="I3277" s="3"/>
    </row>
    <row r="3278" spans="2:9" x14ac:dyDescent="0.25">
      <c r="B3278" s="6"/>
      <c r="C3278" s="7"/>
      <c r="D3278" s="7"/>
      <c r="E3278" s="7"/>
      <c r="F3278" s="7"/>
      <c r="G3278" s="7"/>
      <c r="I3278" s="3"/>
    </row>
    <row r="3279" spans="2:9" x14ac:dyDescent="0.25">
      <c r="B3279" s="6"/>
      <c r="C3279" s="7"/>
      <c r="D3279" s="7"/>
      <c r="E3279" s="7"/>
      <c r="F3279" s="7"/>
      <c r="G3279" s="7"/>
      <c r="I3279" s="3"/>
    </row>
    <row r="3280" spans="2:9" x14ac:dyDescent="0.25">
      <c r="B3280" s="6"/>
      <c r="C3280" s="7"/>
      <c r="D3280" s="7"/>
      <c r="E3280" s="7"/>
      <c r="F3280" s="7"/>
      <c r="G3280" s="7"/>
      <c r="I3280" s="3"/>
    </row>
    <row r="3281" spans="2:9" x14ac:dyDescent="0.25">
      <c r="B3281" s="6"/>
      <c r="C3281" s="7"/>
      <c r="D3281" s="7"/>
      <c r="E3281" s="7"/>
      <c r="F3281" s="7"/>
      <c r="G3281" s="7"/>
      <c r="I3281" s="3"/>
    </row>
    <row r="3282" spans="2:9" x14ac:dyDescent="0.25">
      <c r="B3282" s="6"/>
      <c r="C3282" s="7"/>
      <c r="D3282" s="7"/>
      <c r="E3282" s="7"/>
      <c r="F3282" s="7"/>
      <c r="G3282" s="7"/>
      <c r="I3282" s="3"/>
    </row>
    <row r="3283" spans="2:9" x14ac:dyDescent="0.25">
      <c r="B3283" s="6"/>
      <c r="C3283" s="7"/>
      <c r="D3283" s="7"/>
      <c r="E3283" s="7"/>
      <c r="F3283" s="7"/>
      <c r="G3283" s="7"/>
      <c r="I3283" s="3"/>
    </row>
    <row r="3284" spans="2:9" x14ac:dyDescent="0.25">
      <c r="B3284" s="6"/>
      <c r="C3284" s="7"/>
      <c r="D3284" s="7"/>
      <c r="E3284" s="7"/>
      <c r="F3284" s="7"/>
      <c r="G3284" s="7"/>
      <c r="I3284" s="3"/>
    </row>
    <row r="3285" spans="2:9" x14ac:dyDescent="0.25">
      <c r="B3285" s="6"/>
      <c r="C3285" s="7"/>
      <c r="D3285" s="7"/>
      <c r="E3285" s="7"/>
      <c r="F3285" s="7"/>
      <c r="G3285" s="7"/>
      <c r="I3285" s="3"/>
    </row>
    <row r="3286" spans="2:9" x14ac:dyDescent="0.25">
      <c r="B3286" s="6"/>
      <c r="C3286" s="7"/>
      <c r="D3286" s="7"/>
      <c r="E3286" s="7"/>
      <c r="F3286" s="7"/>
      <c r="G3286" s="7"/>
      <c r="I3286" s="3"/>
    </row>
    <row r="3287" spans="2:9" x14ac:dyDescent="0.25">
      <c r="B3287" s="6"/>
      <c r="C3287" s="7"/>
      <c r="D3287" s="7"/>
      <c r="E3287" s="7"/>
      <c r="F3287" s="7"/>
      <c r="G3287" s="7"/>
      <c r="I3287" s="3"/>
    </row>
    <row r="3288" spans="2:9" x14ac:dyDescent="0.25">
      <c r="B3288" s="6"/>
      <c r="C3288" s="7"/>
      <c r="D3288" s="7"/>
      <c r="E3288" s="7"/>
      <c r="F3288" s="7"/>
      <c r="G3288" s="7"/>
      <c r="I3288" s="3"/>
    </row>
    <row r="3289" spans="2:9" x14ac:dyDescent="0.25">
      <c r="B3289" s="6"/>
      <c r="C3289" s="7"/>
      <c r="D3289" s="7"/>
      <c r="E3289" s="7"/>
      <c r="F3289" s="7"/>
      <c r="G3289" s="7"/>
      <c r="I3289" s="3"/>
    </row>
    <row r="3290" spans="2:9" x14ac:dyDescent="0.25">
      <c r="B3290" s="6"/>
      <c r="C3290" s="7"/>
      <c r="D3290" s="7"/>
      <c r="E3290" s="7"/>
      <c r="F3290" s="7"/>
      <c r="G3290" s="7"/>
      <c r="I3290" s="3"/>
    </row>
    <row r="3291" spans="2:9" x14ac:dyDescent="0.25">
      <c r="B3291" s="6"/>
      <c r="C3291" s="7"/>
      <c r="D3291" s="7"/>
      <c r="E3291" s="7"/>
      <c r="F3291" s="7"/>
      <c r="G3291" s="7"/>
      <c r="I3291" s="3"/>
    </row>
    <row r="3292" spans="2:9" x14ac:dyDescent="0.25">
      <c r="B3292" s="6"/>
      <c r="C3292" s="7"/>
      <c r="D3292" s="7"/>
      <c r="E3292" s="7"/>
      <c r="F3292" s="7"/>
      <c r="G3292" s="7"/>
      <c r="I3292" s="3"/>
    </row>
    <row r="3293" spans="2:9" x14ac:dyDescent="0.25">
      <c r="B3293" s="6"/>
      <c r="C3293" s="7"/>
      <c r="D3293" s="7"/>
      <c r="E3293" s="7"/>
      <c r="F3293" s="7"/>
      <c r="G3293" s="7"/>
      <c r="I3293" s="3"/>
    </row>
    <row r="3294" spans="2:9" x14ac:dyDescent="0.25">
      <c r="B3294" s="6"/>
      <c r="C3294" s="7"/>
      <c r="D3294" s="7"/>
      <c r="E3294" s="7"/>
      <c r="F3294" s="7"/>
      <c r="G3294" s="7"/>
      <c r="I3294" s="3"/>
    </row>
    <row r="3295" spans="2:9" x14ac:dyDescent="0.25">
      <c r="B3295" s="6"/>
      <c r="C3295" s="7"/>
      <c r="D3295" s="7"/>
      <c r="E3295" s="7"/>
      <c r="F3295" s="7"/>
      <c r="G3295" s="7"/>
      <c r="I3295" s="3"/>
    </row>
    <row r="3296" spans="2:9" x14ac:dyDescent="0.25">
      <c r="B3296" s="6"/>
      <c r="C3296" s="7"/>
      <c r="D3296" s="7"/>
      <c r="E3296" s="7"/>
      <c r="F3296" s="7"/>
      <c r="G3296" s="7"/>
      <c r="I3296" s="3"/>
    </row>
    <row r="3297" spans="2:9" x14ac:dyDescent="0.25">
      <c r="B3297" s="6"/>
      <c r="C3297" s="7"/>
      <c r="D3297" s="7"/>
      <c r="E3297" s="7"/>
      <c r="F3297" s="7"/>
      <c r="G3297" s="7"/>
      <c r="I3297" s="3"/>
    </row>
    <row r="3298" spans="2:9" x14ac:dyDescent="0.25">
      <c r="B3298" s="6"/>
      <c r="C3298" s="7"/>
      <c r="D3298" s="7"/>
      <c r="E3298" s="7"/>
      <c r="F3298" s="7"/>
      <c r="G3298" s="7"/>
      <c r="I3298" s="3"/>
    </row>
    <row r="3299" spans="2:9" x14ac:dyDescent="0.25">
      <c r="B3299" s="6"/>
      <c r="C3299" s="7"/>
      <c r="D3299" s="7"/>
      <c r="E3299" s="7"/>
      <c r="F3299" s="7"/>
      <c r="G3299" s="7"/>
      <c r="I3299" s="3"/>
    </row>
    <row r="3300" spans="2:9" x14ac:dyDescent="0.25">
      <c r="B3300" s="6"/>
      <c r="C3300" s="7"/>
      <c r="D3300" s="7"/>
      <c r="E3300" s="7"/>
      <c r="F3300" s="7"/>
      <c r="G3300" s="7"/>
      <c r="I3300" s="3"/>
    </row>
    <row r="3301" spans="2:9" x14ac:dyDescent="0.25">
      <c r="B3301" s="6"/>
      <c r="C3301" s="7"/>
      <c r="D3301" s="7"/>
      <c r="E3301" s="7"/>
      <c r="F3301" s="7"/>
      <c r="G3301" s="7"/>
      <c r="I3301" s="3"/>
    </row>
    <row r="3302" spans="2:9" x14ac:dyDescent="0.25">
      <c r="B3302" s="6"/>
      <c r="C3302" s="7"/>
      <c r="D3302" s="7"/>
      <c r="E3302" s="7"/>
      <c r="F3302" s="7"/>
      <c r="G3302" s="7"/>
      <c r="I3302" s="3"/>
    </row>
    <row r="3303" spans="2:9" x14ac:dyDescent="0.25">
      <c r="B3303" s="6"/>
      <c r="C3303" s="7"/>
      <c r="D3303" s="7"/>
      <c r="E3303" s="7"/>
      <c r="F3303" s="7"/>
      <c r="G3303" s="7"/>
      <c r="I3303" s="3"/>
    </row>
    <row r="3304" spans="2:9" x14ac:dyDescent="0.25">
      <c r="B3304" s="6"/>
      <c r="C3304" s="7"/>
      <c r="D3304" s="7"/>
      <c r="E3304" s="7"/>
      <c r="F3304" s="7"/>
      <c r="G3304" s="7"/>
      <c r="I3304" s="3"/>
    </row>
    <row r="3305" spans="2:9" x14ac:dyDescent="0.25">
      <c r="B3305" s="6"/>
      <c r="C3305" s="7"/>
      <c r="D3305" s="7"/>
      <c r="E3305" s="7"/>
      <c r="F3305" s="7"/>
      <c r="G3305" s="7"/>
      <c r="I3305" s="3"/>
    </row>
    <row r="3306" spans="2:9" x14ac:dyDescent="0.25">
      <c r="B3306" s="6"/>
      <c r="C3306" s="7"/>
      <c r="D3306" s="7"/>
      <c r="E3306" s="7"/>
      <c r="F3306" s="7"/>
      <c r="G3306" s="7"/>
      <c r="I3306" s="3"/>
    </row>
    <row r="3307" spans="2:9" x14ac:dyDescent="0.25">
      <c r="B3307" s="6"/>
      <c r="C3307" s="7"/>
      <c r="D3307" s="7"/>
      <c r="E3307" s="7"/>
      <c r="F3307" s="7"/>
      <c r="G3307" s="7"/>
      <c r="I3307" s="3"/>
    </row>
    <row r="3308" spans="2:9" x14ac:dyDescent="0.25">
      <c r="B3308" s="6"/>
      <c r="C3308" s="7"/>
      <c r="D3308" s="7"/>
      <c r="E3308" s="7"/>
      <c r="F3308" s="7"/>
      <c r="G3308" s="7"/>
      <c r="I3308" s="3"/>
    </row>
    <row r="3309" spans="2:9" x14ac:dyDescent="0.25">
      <c r="B3309" s="6"/>
      <c r="C3309" s="7"/>
      <c r="D3309" s="7"/>
      <c r="E3309" s="7"/>
      <c r="F3309" s="7"/>
      <c r="G3309" s="7"/>
      <c r="I3309" s="3"/>
    </row>
    <row r="3310" spans="2:9" x14ac:dyDescent="0.25">
      <c r="B3310" s="6"/>
      <c r="C3310" s="7"/>
      <c r="D3310" s="7"/>
      <c r="E3310" s="7"/>
      <c r="F3310" s="7"/>
      <c r="G3310" s="7"/>
      <c r="I3310" s="3"/>
    </row>
    <row r="3311" spans="2:9" x14ac:dyDescent="0.25">
      <c r="B3311" s="6"/>
      <c r="C3311" s="7"/>
      <c r="D3311" s="7"/>
      <c r="E3311" s="7"/>
      <c r="F3311" s="7"/>
      <c r="G3311" s="7"/>
      <c r="I3311" s="3"/>
    </row>
    <row r="3312" spans="2:9" x14ac:dyDescent="0.25">
      <c r="B3312" s="6"/>
      <c r="C3312" s="7"/>
      <c r="D3312" s="7"/>
      <c r="E3312" s="7"/>
      <c r="F3312" s="7"/>
      <c r="G3312" s="7"/>
      <c r="I3312" s="3"/>
    </row>
    <row r="3313" spans="2:9" x14ac:dyDescent="0.25">
      <c r="B3313" s="6"/>
      <c r="C3313" s="7"/>
      <c r="D3313" s="7"/>
      <c r="E3313" s="7"/>
      <c r="F3313" s="7"/>
      <c r="G3313" s="7"/>
      <c r="I3313" s="3"/>
    </row>
    <row r="3314" spans="2:9" x14ac:dyDescent="0.25">
      <c r="B3314" s="6"/>
      <c r="C3314" s="7"/>
      <c r="D3314" s="7"/>
      <c r="E3314" s="7"/>
      <c r="F3314" s="7"/>
      <c r="G3314" s="7"/>
      <c r="I3314" s="3"/>
    </row>
    <row r="3315" spans="2:9" x14ac:dyDescent="0.25">
      <c r="B3315" s="6"/>
      <c r="C3315" s="7"/>
      <c r="D3315" s="7"/>
      <c r="E3315" s="7"/>
      <c r="F3315" s="7"/>
      <c r="G3315" s="7"/>
      <c r="I3315" s="3"/>
    </row>
    <row r="3316" spans="2:9" x14ac:dyDescent="0.25">
      <c r="B3316" s="6"/>
      <c r="C3316" s="7"/>
      <c r="D3316" s="7"/>
      <c r="E3316" s="7"/>
      <c r="F3316" s="7"/>
      <c r="G3316" s="7"/>
      <c r="I3316" s="3"/>
    </row>
    <row r="3317" spans="2:9" x14ac:dyDescent="0.25">
      <c r="B3317" s="6"/>
      <c r="C3317" s="7"/>
      <c r="D3317" s="7"/>
      <c r="E3317" s="7"/>
      <c r="F3317" s="7"/>
      <c r="G3317" s="7"/>
      <c r="I3317" s="3"/>
    </row>
    <row r="3318" spans="2:9" x14ac:dyDescent="0.25">
      <c r="B3318" s="6"/>
      <c r="C3318" s="7"/>
      <c r="D3318" s="7"/>
      <c r="E3318" s="7"/>
      <c r="F3318" s="7"/>
      <c r="G3318" s="7"/>
      <c r="I3318" s="3"/>
    </row>
    <row r="3319" spans="2:9" x14ac:dyDescent="0.25">
      <c r="B3319" s="6"/>
      <c r="C3319" s="7"/>
      <c r="D3319" s="7"/>
      <c r="E3319" s="7"/>
      <c r="F3319" s="7"/>
      <c r="G3319" s="7"/>
      <c r="I3319" s="3"/>
    </row>
    <row r="3320" spans="2:9" x14ac:dyDescent="0.25">
      <c r="B3320" s="6"/>
      <c r="C3320" s="7"/>
      <c r="D3320" s="7"/>
      <c r="E3320" s="7"/>
      <c r="F3320" s="7"/>
      <c r="G3320" s="7"/>
      <c r="I3320" s="3"/>
    </row>
    <row r="3321" spans="2:9" x14ac:dyDescent="0.25">
      <c r="B3321" s="6"/>
      <c r="C3321" s="7"/>
      <c r="D3321" s="7"/>
      <c r="E3321" s="7"/>
      <c r="F3321" s="7"/>
      <c r="G3321" s="7"/>
      <c r="I3321" s="3"/>
    </row>
    <row r="3322" spans="2:9" x14ac:dyDescent="0.25">
      <c r="B3322" s="6"/>
      <c r="C3322" s="7"/>
      <c r="D3322" s="7"/>
      <c r="E3322" s="7"/>
      <c r="F3322" s="7"/>
      <c r="G3322" s="7"/>
      <c r="I3322" s="3"/>
    </row>
    <row r="3323" spans="2:9" x14ac:dyDescent="0.25">
      <c r="B3323" s="6"/>
      <c r="C3323" s="7"/>
      <c r="D3323" s="7"/>
      <c r="E3323" s="7"/>
      <c r="F3323" s="7"/>
      <c r="G3323" s="7"/>
      <c r="I3323" s="3"/>
    </row>
    <row r="3324" spans="2:9" x14ac:dyDescent="0.25">
      <c r="B3324" s="6"/>
      <c r="C3324" s="7"/>
      <c r="D3324" s="7"/>
      <c r="E3324" s="7"/>
      <c r="F3324" s="7"/>
      <c r="G3324" s="7"/>
      <c r="I3324" s="3"/>
    </row>
    <row r="3325" spans="2:9" x14ac:dyDescent="0.25">
      <c r="B3325" s="6"/>
      <c r="C3325" s="7"/>
      <c r="D3325" s="7"/>
      <c r="E3325" s="7"/>
      <c r="F3325" s="7"/>
      <c r="G3325" s="7"/>
      <c r="I3325" s="3"/>
    </row>
    <row r="3326" spans="2:9" x14ac:dyDescent="0.25">
      <c r="B3326" s="6"/>
      <c r="C3326" s="7"/>
      <c r="D3326" s="7"/>
      <c r="E3326" s="7"/>
      <c r="F3326" s="7"/>
      <c r="G3326" s="7"/>
      <c r="I3326" s="3"/>
    </row>
    <row r="3327" spans="2:9" x14ac:dyDescent="0.25">
      <c r="B3327" s="6"/>
      <c r="C3327" s="7"/>
      <c r="D3327" s="7"/>
      <c r="E3327" s="7"/>
      <c r="F3327" s="7"/>
      <c r="G3327" s="7"/>
      <c r="I3327" s="3"/>
    </row>
    <row r="3328" spans="2:9" x14ac:dyDescent="0.25">
      <c r="B3328" s="6"/>
      <c r="C3328" s="7"/>
      <c r="D3328" s="7"/>
      <c r="E3328" s="7"/>
      <c r="F3328" s="7"/>
      <c r="G3328" s="7"/>
      <c r="I3328" s="3"/>
    </row>
    <row r="3329" spans="2:9" x14ac:dyDescent="0.25">
      <c r="B3329" s="6"/>
      <c r="C3329" s="7"/>
      <c r="D3329" s="7"/>
      <c r="E3329" s="7"/>
      <c r="F3329" s="7"/>
      <c r="G3329" s="7"/>
      <c r="I3329" s="3"/>
    </row>
    <row r="3330" spans="2:9" x14ac:dyDescent="0.25">
      <c r="B3330" s="6"/>
      <c r="C3330" s="7"/>
      <c r="D3330" s="7"/>
      <c r="E3330" s="7"/>
      <c r="F3330" s="7"/>
      <c r="G3330" s="7"/>
      <c r="I3330" s="3"/>
    </row>
    <row r="3331" spans="2:9" x14ac:dyDescent="0.25">
      <c r="B3331" s="6"/>
      <c r="C3331" s="7"/>
      <c r="D3331" s="7"/>
      <c r="E3331" s="7"/>
      <c r="F3331" s="7"/>
      <c r="G3331" s="7"/>
      <c r="I3331" s="3"/>
    </row>
    <row r="3332" spans="2:9" x14ac:dyDescent="0.25">
      <c r="B3332" s="6"/>
      <c r="C3332" s="7"/>
      <c r="D3332" s="7"/>
      <c r="E3332" s="7"/>
      <c r="F3332" s="7"/>
      <c r="G3332" s="7"/>
      <c r="I3332" s="3"/>
    </row>
    <row r="3333" spans="2:9" x14ac:dyDescent="0.25">
      <c r="B3333" s="6"/>
      <c r="C3333" s="7"/>
      <c r="D3333" s="7"/>
      <c r="E3333" s="7"/>
      <c r="F3333" s="7"/>
      <c r="G3333" s="7"/>
      <c r="I3333" s="3"/>
    </row>
    <row r="3334" spans="2:9" x14ac:dyDescent="0.25">
      <c r="B3334" s="6"/>
      <c r="C3334" s="7"/>
      <c r="D3334" s="7"/>
      <c r="E3334" s="7"/>
      <c r="F3334" s="7"/>
      <c r="G3334" s="7"/>
      <c r="I3334" s="3"/>
    </row>
    <row r="3335" spans="2:9" x14ac:dyDescent="0.25">
      <c r="B3335" s="6"/>
      <c r="C3335" s="7"/>
      <c r="D3335" s="7"/>
      <c r="E3335" s="7"/>
      <c r="F3335" s="7"/>
      <c r="G3335" s="7"/>
      <c r="I3335" s="3"/>
    </row>
    <row r="3336" spans="2:9" x14ac:dyDescent="0.25">
      <c r="B3336" s="6"/>
      <c r="C3336" s="7"/>
      <c r="D3336" s="7"/>
      <c r="E3336" s="7"/>
      <c r="F3336" s="7"/>
      <c r="G3336" s="7"/>
      <c r="I3336" s="3"/>
    </row>
    <row r="3337" spans="2:9" x14ac:dyDescent="0.25">
      <c r="B3337" s="6"/>
      <c r="C3337" s="7"/>
      <c r="D3337" s="7"/>
      <c r="E3337" s="7"/>
      <c r="F3337" s="7"/>
      <c r="G3337" s="7"/>
      <c r="I3337" s="3"/>
    </row>
    <row r="3338" spans="2:9" x14ac:dyDescent="0.25">
      <c r="B3338" s="6"/>
      <c r="C3338" s="7"/>
      <c r="D3338" s="7"/>
      <c r="E3338" s="7"/>
      <c r="F3338" s="7"/>
      <c r="G3338" s="7"/>
      <c r="I3338" s="3"/>
    </row>
    <row r="3339" spans="2:9" x14ac:dyDescent="0.25">
      <c r="B3339" s="6"/>
      <c r="C3339" s="7"/>
      <c r="D3339" s="7"/>
      <c r="E3339" s="7"/>
      <c r="F3339" s="7"/>
      <c r="G3339" s="7"/>
      <c r="I3339" s="3"/>
    </row>
    <row r="3340" spans="2:9" x14ac:dyDescent="0.25">
      <c r="B3340" s="6"/>
      <c r="C3340" s="7"/>
      <c r="D3340" s="7"/>
      <c r="E3340" s="7"/>
      <c r="F3340" s="7"/>
      <c r="G3340" s="7"/>
      <c r="I3340" s="3"/>
    </row>
    <row r="3341" spans="2:9" x14ac:dyDescent="0.25">
      <c r="B3341" s="6"/>
      <c r="C3341" s="7"/>
      <c r="D3341" s="7"/>
      <c r="E3341" s="7"/>
      <c r="F3341" s="7"/>
      <c r="G3341" s="7"/>
      <c r="I3341" s="3"/>
    </row>
    <row r="3342" spans="2:9" x14ac:dyDescent="0.25">
      <c r="B3342" s="6"/>
      <c r="C3342" s="7"/>
      <c r="D3342" s="7"/>
      <c r="E3342" s="7"/>
      <c r="F3342" s="7"/>
      <c r="G3342" s="7"/>
      <c r="I3342" s="3"/>
    </row>
    <row r="3343" spans="2:9" x14ac:dyDescent="0.25">
      <c r="B3343" s="6"/>
      <c r="C3343" s="7"/>
      <c r="D3343" s="7"/>
      <c r="E3343" s="7"/>
      <c r="F3343" s="7"/>
      <c r="G3343" s="7"/>
      <c r="I3343" s="3"/>
    </row>
    <row r="3344" spans="2:9" x14ac:dyDescent="0.25">
      <c r="B3344" s="6"/>
      <c r="C3344" s="7"/>
      <c r="D3344" s="7"/>
      <c r="E3344" s="7"/>
      <c r="F3344" s="7"/>
      <c r="G3344" s="7"/>
      <c r="I3344" s="3"/>
    </row>
    <row r="3345" spans="2:9" x14ac:dyDescent="0.25">
      <c r="B3345" s="6"/>
      <c r="C3345" s="7"/>
      <c r="D3345" s="7"/>
      <c r="E3345" s="7"/>
      <c r="F3345" s="7"/>
      <c r="G3345" s="7"/>
      <c r="I3345" s="3"/>
    </row>
    <row r="3346" spans="2:9" x14ac:dyDescent="0.25">
      <c r="B3346" s="6"/>
      <c r="C3346" s="7"/>
      <c r="D3346" s="7"/>
      <c r="E3346" s="7"/>
      <c r="F3346" s="7"/>
      <c r="G3346" s="7"/>
      <c r="I3346" s="3"/>
    </row>
    <row r="3347" spans="2:9" x14ac:dyDescent="0.25">
      <c r="B3347" s="6"/>
      <c r="C3347" s="7"/>
      <c r="D3347" s="7"/>
      <c r="E3347" s="7"/>
      <c r="F3347" s="7"/>
      <c r="G3347" s="7"/>
      <c r="I3347" s="3"/>
    </row>
    <row r="3348" spans="2:9" x14ac:dyDescent="0.25">
      <c r="B3348" s="6"/>
      <c r="C3348" s="7"/>
      <c r="D3348" s="7"/>
      <c r="E3348" s="7"/>
      <c r="F3348" s="7"/>
      <c r="G3348" s="7"/>
      <c r="I3348" s="3"/>
    </row>
    <row r="3349" spans="2:9" x14ac:dyDescent="0.25">
      <c r="B3349" s="6"/>
      <c r="C3349" s="7"/>
      <c r="D3349" s="7"/>
      <c r="E3349" s="7"/>
      <c r="F3349" s="7"/>
      <c r="G3349" s="7"/>
      <c r="I3349" s="3"/>
    </row>
    <row r="3350" spans="2:9" x14ac:dyDescent="0.25">
      <c r="B3350" s="6"/>
      <c r="C3350" s="7"/>
      <c r="D3350" s="7"/>
      <c r="E3350" s="7"/>
      <c r="F3350" s="7"/>
      <c r="G3350" s="7"/>
      <c r="I3350" s="3"/>
    </row>
    <row r="3351" spans="2:9" x14ac:dyDescent="0.25">
      <c r="B3351" s="6"/>
      <c r="C3351" s="7"/>
      <c r="D3351" s="7"/>
      <c r="E3351" s="7"/>
      <c r="F3351" s="7"/>
      <c r="G3351" s="7"/>
      <c r="I3351" s="3"/>
    </row>
    <row r="3352" spans="2:9" x14ac:dyDescent="0.25">
      <c r="B3352" s="6"/>
      <c r="C3352" s="7"/>
      <c r="D3352" s="7"/>
      <c r="E3352" s="7"/>
      <c r="F3352" s="7"/>
      <c r="G3352" s="7"/>
      <c r="I3352" s="3"/>
    </row>
    <row r="3353" spans="2:9" x14ac:dyDescent="0.25">
      <c r="B3353" s="6"/>
      <c r="C3353" s="7"/>
      <c r="D3353" s="7"/>
      <c r="E3353" s="7"/>
      <c r="F3353" s="7"/>
      <c r="G3353" s="7"/>
      <c r="I3353" s="3"/>
    </row>
    <row r="3354" spans="2:9" x14ac:dyDescent="0.25">
      <c r="B3354" s="6"/>
      <c r="C3354" s="7"/>
      <c r="D3354" s="7"/>
      <c r="E3354" s="7"/>
      <c r="F3354" s="7"/>
      <c r="G3354" s="7"/>
      <c r="I3354" s="3"/>
    </row>
    <row r="3355" spans="2:9" x14ac:dyDescent="0.25">
      <c r="B3355" s="6"/>
      <c r="C3355" s="7"/>
      <c r="D3355" s="7"/>
      <c r="E3355" s="7"/>
      <c r="F3355" s="7"/>
      <c r="G3355" s="7"/>
      <c r="I3355" s="3"/>
    </row>
    <row r="3356" spans="2:9" x14ac:dyDescent="0.25">
      <c r="B3356" s="6"/>
      <c r="C3356" s="7"/>
      <c r="D3356" s="7"/>
      <c r="E3356" s="7"/>
      <c r="F3356" s="7"/>
      <c r="G3356" s="7"/>
      <c r="I3356" s="3"/>
    </row>
    <row r="3357" spans="2:9" x14ac:dyDescent="0.25">
      <c r="B3357" s="6"/>
      <c r="C3357" s="7"/>
      <c r="D3357" s="7"/>
      <c r="E3357" s="7"/>
      <c r="F3357" s="7"/>
      <c r="G3357" s="7"/>
      <c r="I3357" s="3"/>
    </row>
    <row r="3358" spans="2:9" x14ac:dyDescent="0.25">
      <c r="B3358" s="6"/>
      <c r="C3358" s="7"/>
      <c r="D3358" s="7"/>
      <c r="E3358" s="7"/>
      <c r="F3358" s="7"/>
      <c r="G3358" s="7"/>
      <c r="I3358" s="3"/>
    </row>
    <row r="3359" spans="2:9" x14ac:dyDescent="0.25">
      <c r="B3359" s="6"/>
      <c r="C3359" s="7"/>
      <c r="D3359" s="7"/>
      <c r="E3359" s="7"/>
      <c r="F3359" s="7"/>
      <c r="G3359" s="7"/>
      <c r="I3359" s="3"/>
    </row>
    <row r="3360" spans="2:9" x14ac:dyDescent="0.25">
      <c r="B3360" s="6"/>
      <c r="C3360" s="7"/>
      <c r="D3360" s="7"/>
      <c r="E3360" s="7"/>
      <c r="F3360" s="7"/>
      <c r="G3360" s="7"/>
      <c r="I3360" s="3"/>
    </row>
    <row r="3361" spans="2:9" x14ac:dyDescent="0.25">
      <c r="B3361" s="6"/>
      <c r="C3361" s="7"/>
      <c r="D3361" s="7"/>
      <c r="E3361" s="7"/>
      <c r="F3361" s="7"/>
      <c r="G3361" s="7"/>
      <c r="I3361" s="3"/>
    </row>
    <row r="3362" spans="2:9" x14ac:dyDescent="0.25">
      <c r="B3362" s="6"/>
      <c r="C3362" s="7"/>
      <c r="D3362" s="7"/>
      <c r="E3362" s="7"/>
      <c r="F3362" s="7"/>
      <c r="G3362" s="7"/>
      <c r="I3362" s="3"/>
    </row>
    <row r="3363" spans="2:9" x14ac:dyDescent="0.25">
      <c r="B3363" s="6"/>
      <c r="C3363" s="7"/>
      <c r="D3363" s="7"/>
      <c r="E3363" s="7"/>
      <c r="F3363" s="7"/>
      <c r="G3363" s="7"/>
      <c r="I3363" s="3"/>
    </row>
    <row r="3364" spans="2:9" x14ac:dyDescent="0.25">
      <c r="B3364" s="6"/>
      <c r="C3364" s="7"/>
      <c r="D3364" s="7"/>
      <c r="E3364" s="7"/>
      <c r="F3364" s="7"/>
      <c r="G3364" s="7"/>
      <c r="I3364" s="3"/>
    </row>
    <row r="3365" spans="2:9" x14ac:dyDescent="0.25">
      <c r="B3365" s="6"/>
      <c r="C3365" s="7"/>
      <c r="D3365" s="7"/>
      <c r="E3365" s="7"/>
      <c r="F3365" s="7"/>
      <c r="G3365" s="7"/>
      <c r="I3365" s="3"/>
    </row>
    <row r="3366" spans="2:9" x14ac:dyDescent="0.25">
      <c r="B3366" s="6"/>
      <c r="C3366" s="7"/>
      <c r="D3366" s="7"/>
      <c r="E3366" s="7"/>
      <c r="F3366" s="7"/>
      <c r="G3366" s="7"/>
      <c r="I3366" s="3"/>
    </row>
    <row r="3367" spans="2:9" x14ac:dyDescent="0.25">
      <c r="B3367" s="6"/>
      <c r="C3367" s="7"/>
      <c r="D3367" s="7"/>
      <c r="E3367" s="7"/>
      <c r="F3367" s="7"/>
      <c r="G3367" s="7"/>
      <c r="I3367" s="3"/>
    </row>
    <row r="3368" spans="2:9" x14ac:dyDescent="0.25">
      <c r="B3368" s="6"/>
      <c r="C3368" s="7"/>
      <c r="D3368" s="7"/>
      <c r="E3368" s="7"/>
      <c r="F3368" s="7"/>
      <c r="G3368" s="7"/>
      <c r="I3368" s="3"/>
    </row>
    <row r="3369" spans="2:9" x14ac:dyDescent="0.25">
      <c r="B3369" s="6"/>
      <c r="C3369" s="7"/>
      <c r="D3369" s="7"/>
      <c r="E3369" s="7"/>
      <c r="F3369" s="7"/>
      <c r="G3369" s="7"/>
      <c r="I3369" s="3"/>
    </row>
    <row r="3370" spans="2:9" x14ac:dyDescent="0.25">
      <c r="B3370" s="6"/>
      <c r="C3370" s="7"/>
      <c r="D3370" s="7"/>
      <c r="E3370" s="7"/>
      <c r="F3370" s="7"/>
      <c r="G3370" s="7"/>
      <c r="I3370" s="3"/>
    </row>
    <row r="3371" spans="2:9" x14ac:dyDescent="0.25">
      <c r="B3371" s="6"/>
      <c r="C3371" s="7"/>
      <c r="D3371" s="7"/>
      <c r="E3371" s="7"/>
      <c r="F3371" s="7"/>
      <c r="G3371" s="7"/>
      <c r="I3371" s="3"/>
    </row>
    <row r="3372" spans="2:9" x14ac:dyDescent="0.25">
      <c r="B3372" s="6"/>
      <c r="C3372" s="7"/>
      <c r="D3372" s="7"/>
      <c r="E3372" s="7"/>
      <c r="F3372" s="7"/>
      <c r="G3372" s="7"/>
      <c r="I3372" s="3"/>
    </row>
    <row r="3373" spans="2:9" x14ac:dyDescent="0.25">
      <c r="B3373" s="6"/>
      <c r="C3373" s="7"/>
      <c r="D3373" s="7"/>
      <c r="E3373" s="7"/>
      <c r="F3373" s="7"/>
      <c r="G3373" s="7"/>
      <c r="I3373" s="3"/>
    </row>
    <row r="3374" spans="2:9" x14ac:dyDescent="0.25">
      <c r="B3374" s="6"/>
      <c r="C3374" s="7"/>
      <c r="D3374" s="7"/>
      <c r="E3374" s="7"/>
      <c r="F3374" s="7"/>
      <c r="G3374" s="7"/>
      <c r="I3374" s="3"/>
    </row>
    <row r="3375" spans="2:9" x14ac:dyDescent="0.25">
      <c r="B3375" s="6"/>
      <c r="C3375" s="7"/>
      <c r="D3375" s="7"/>
      <c r="E3375" s="7"/>
      <c r="F3375" s="7"/>
      <c r="G3375" s="7"/>
      <c r="I3375" s="3"/>
    </row>
    <row r="3376" spans="2:9" x14ac:dyDescent="0.25">
      <c r="B3376" s="6"/>
      <c r="C3376" s="7"/>
      <c r="D3376" s="7"/>
      <c r="E3376" s="7"/>
      <c r="F3376" s="7"/>
      <c r="G3376" s="7"/>
      <c r="I3376" s="3"/>
    </row>
    <row r="3377" spans="2:9" x14ac:dyDescent="0.25">
      <c r="B3377" s="6"/>
      <c r="C3377" s="7"/>
      <c r="D3377" s="7"/>
      <c r="E3377" s="7"/>
      <c r="F3377" s="7"/>
      <c r="G3377" s="7"/>
      <c r="I3377" s="3"/>
    </row>
    <row r="3378" spans="2:9" x14ac:dyDescent="0.25">
      <c r="B3378" s="6"/>
      <c r="C3378" s="7"/>
      <c r="D3378" s="7"/>
      <c r="E3378" s="7"/>
      <c r="F3378" s="7"/>
      <c r="G3378" s="7"/>
      <c r="I3378" s="3"/>
    </row>
    <row r="3379" spans="2:9" x14ac:dyDescent="0.25">
      <c r="B3379" s="6"/>
      <c r="C3379" s="7"/>
      <c r="D3379" s="7"/>
      <c r="E3379" s="7"/>
      <c r="F3379" s="7"/>
      <c r="G3379" s="7"/>
      <c r="I3379" s="3"/>
    </row>
    <row r="3380" spans="2:9" x14ac:dyDescent="0.25">
      <c r="B3380" s="6"/>
      <c r="C3380" s="7"/>
      <c r="D3380" s="7"/>
      <c r="E3380" s="7"/>
      <c r="F3380" s="7"/>
      <c r="G3380" s="7"/>
      <c r="I3380" s="3"/>
    </row>
    <row r="3381" spans="2:9" x14ac:dyDescent="0.25">
      <c r="B3381" s="6"/>
      <c r="C3381" s="7"/>
      <c r="D3381" s="7"/>
      <c r="E3381" s="7"/>
      <c r="F3381" s="7"/>
      <c r="G3381" s="7"/>
      <c r="I3381" s="3"/>
    </row>
    <row r="3382" spans="2:9" x14ac:dyDescent="0.25">
      <c r="B3382" s="6"/>
      <c r="C3382" s="7"/>
      <c r="D3382" s="7"/>
      <c r="E3382" s="7"/>
      <c r="F3382" s="7"/>
      <c r="G3382" s="7"/>
      <c r="I3382" s="3"/>
    </row>
    <row r="3383" spans="2:9" x14ac:dyDescent="0.25">
      <c r="B3383" s="6"/>
      <c r="C3383" s="7"/>
      <c r="D3383" s="7"/>
      <c r="E3383" s="7"/>
      <c r="F3383" s="7"/>
      <c r="G3383" s="7"/>
      <c r="I3383" s="3"/>
    </row>
    <row r="3384" spans="2:9" x14ac:dyDescent="0.25">
      <c r="B3384" s="6"/>
      <c r="C3384" s="7"/>
      <c r="D3384" s="7"/>
      <c r="E3384" s="7"/>
      <c r="F3384" s="7"/>
      <c r="G3384" s="7"/>
      <c r="I3384" s="3"/>
    </row>
    <row r="3385" spans="2:9" x14ac:dyDescent="0.25">
      <c r="B3385" s="6"/>
      <c r="C3385" s="7"/>
      <c r="D3385" s="7"/>
      <c r="E3385" s="7"/>
      <c r="F3385" s="7"/>
      <c r="G3385" s="7"/>
      <c r="I3385" s="3"/>
    </row>
    <row r="3386" spans="2:9" x14ac:dyDescent="0.25">
      <c r="B3386" s="6"/>
      <c r="C3386" s="7"/>
      <c r="D3386" s="7"/>
      <c r="E3386" s="7"/>
      <c r="F3386" s="7"/>
      <c r="G3386" s="7"/>
      <c r="I3386" s="3"/>
    </row>
    <row r="3387" spans="2:9" x14ac:dyDescent="0.25">
      <c r="B3387" s="6"/>
      <c r="C3387" s="7"/>
      <c r="D3387" s="7"/>
      <c r="E3387" s="7"/>
      <c r="F3387" s="7"/>
      <c r="G3387" s="7"/>
      <c r="I3387" s="3"/>
    </row>
    <row r="3388" spans="2:9" x14ac:dyDescent="0.25">
      <c r="B3388" s="6"/>
      <c r="C3388" s="7"/>
      <c r="D3388" s="7"/>
      <c r="E3388" s="7"/>
      <c r="F3388" s="7"/>
      <c r="G3388" s="7"/>
      <c r="I3388" s="3"/>
    </row>
    <row r="3389" spans="2:9" x14ac:dyDescent="0.25">
      <c r="B3389" s="6"/>
      <c r="C3389" s="7"/>
      <c r="D3389" s="7"/>
      <c r="E3389" s="7"/>
      <c r="F3389" s="7"/>
      <c r="G3389" s="7"/>
      <c r="I3389" s="3"/>
    </row>
    <row r="3390" spans="2:9" x14ac:dyDescent="0.25">
      <c r="B3390" s="6"/>
      <c r="C3390" s="7"/>
      <c r="D3390" s="7"/>
      <c r="E3390" s="7"/>
      <c r="F3390" s="7"/>
      <c r="G3390" s="7"/>
      <c r="I3390" s="3"/>
    </row>
    <row r="3391" spans="2:9" x14ac:dyDescent="0.25">
      <c r="B3391" s="6"/>
      <c r="C3391" s="7"/>
      <c r="D3391" s="7"/>
      <c r="E3391" s="7"/>
      <c r="F3391" s="7"/>
      <c r="G3391" s="7"/>
      <c r="I3391" s="3"/>
    </row>
    <row r="3392" spans="2:9" x14ac:dyDescent="0.25">
      <c r="B3392" s="6"/>
      <c r="C3392" s="7"/>
      <c r="D3392" s="7"/>
      <c r="E3392" s="7"/>
      <c r="F3392" s="7"/>
      <c r="G3392" s="7"/>
      <c r="I3392" s="3"/>
    </row>
    <row r="3393" spans="2:9" x14ac:dyDescent="0.25">
      <c r="B3393" s="6"/>
      <c r="C3393" s="7"/>
      <c r="D3393" s="7"/>
      <c r="E3393" s="7"/>
      <c r="F3393" s="7"/>
      <c r="G3393" s="7"/>
      <c r="I3393" s="3"/>
    </row>
    <row r="3394" spans="2:9" x14ac:dyDescent="0.25">
      <c r="B3394" s="6"/>
      <c r="C3394" s="7"/>
      <c r="D3394" s="7"/>
      <c r="E3394" s="7"/>
      <c r="F3394" s="7"/>
      <c r="G3394" s="7"/>
      <c r="I3394" s="3"/>
    </row>
    <row r="3395" spans="2:9" x14ac:dyDescent="0.25">
      <c r="B3395" s="6"/>
      <c r="C3395" s="7"/>
      <c r="D3395" s="7"/>
      <c r="E3395" s="7"/>
      <c r="F3395" s="7"/>
      <c r="G3395" s="7"/>
      <c r="I3395" s="3"/>
    </row>
    <row r="3396" spans="2:9" x14ac:dyDescent="0.25">
      <c r="B3396" s="6"/>
      <c r="C3396" s="7"/>
      <c r="D3396" s="7"/>
      <c r="E3396" s="7"/>
      <c r="F3396" s="7"/>
      <c r="G3396" s="7"/>
      <c r="I3396" s="3"/>
    </row>
    <row r="3397" spans="2:9" x14ac:dyDescent="0.25">
      <c r="B3397" s="6"/>
      <c r="C3397" s="7"/>
      <c r="D3397" s="7"/>
      <c r="E3397" s="7"/>
      <c r="F3397" s="7"/>
      <c r="G3397" s="7"/>
      <c r="I3397" s="3"/>
    </row>
    <row r="3398" spans="2:9" x14ac:dyDescent="0.25">
      <c r="B3398" s="6"/>
      <c r="C3398" s="7"/>
      <c r="D3398" s="7"/>
      <c r="E3398" s="7"/>
      <c r="F3398" s="7"/>
      <c r="G3398" s="7"/>
      <c r="I3398" s="3"/>
    </row>
    <row r="3399" spans="2:9" x14ac:dyDescent="0.25">
      <c r="B3399" s="6"/>
      <c r="C3399" s="7"/>
      <c r="D3399" s="7"/>
      <c r="E3399" s="7"/>
      <c r="F3399" s="7"/>
      <c r="G3399" s="7"/>
      <c r="I3399" s="3"/>
    </row>
    <row r="3400" spans="2:9" x14ac:dyDescent="0.25">
      <c r="B3400" s="6"/>
      <c r="C3400" s="7"/>
      <c r="D3400" s="7"/>
      <c r="E3400" s="7"/>
      <c r="F3400" s="7"/>
      <c r="G3400" s="7"/>
      <c r="I3400" s="3"/>
    </row>
    <row r="3401" spans="2:9" x14ac:dyDescent="0.25">
      <c r="B3401" s="6"/>
      <c r="C3401" s="7"/>
      <c r="D3401" s="7"/>
      <c r="E3401" s="7"/>
      <c r="F3401" s="7"/>
      <c r="G3401" s="7"/>
      <c r="I3401" s="3"/>
    </row>
    <row r="3402" spans="2:9" x14ac:dyDescent="0.25">
      <c r="B3402" s="6"/>
      <c r="C3402" s="7"/>
      <c r="D3402" s="7"/>
      <c r="E3402" s="7"/>
      <c r="F3402" s="7"/>
      <c r="G3402" s="7"/>
      <c r="I3402" s="3"/>
    </row>
    <row r="3403" spans="2:9" x14ac:dyDescent="0.25">
      <c r="B3403" s="6"/>
      <c r="C3403" s="7"/>
      <c r="D3403" s="7"/>
      <c r="E3403" s="7"/>
      <c r="F3403" s="7"/>
      <c r="G3403" s="7"/>
      <c r="I3403" s="3"/>
    </row>
    <row r="3404" spans="2:9" x14ac:dyDescent="0.25">
      <c r="B3404" s="6"/>
      <c r="C3404" s="7"/>
      <c r="D3404" s="7"/>
      <c r="E3404" s="7"/>
      <c r="F3404" s="7"/>
      <c r="G3404" s="7"/>
      <c r="I3404" s="3"/>
    </row>
    <row r="3405" spans="2:9" x14ac:dyDescent="0.25">
      <c r="B3405" s="6"/>
      <c r="C3405" s="7"/>
      <c r="D3405" s="7"/>
      <c r="E3405" s="7"/>
      <c r="F3405" s="7"/>
      <c r="G3405" s="7"/>
      <c r="I3405" s="3"/>
    </row>
    <row r="3406" spans="2:9" x14ac:dyDescent="0.25">
      <c r="B3406" s="6"/>
      <c r="C3406" s="7"/>
      <c r="D3406" s="7"/>
      <c r="E3406" s="7"/>
      <c r="F3406" s="7"/>
      <c r="G3406" s="7"/>
      <c r="I3406" s="3"/>
    </row>
    <row r="3407" spans="2:9" x14ac:dyDescent="0.25">
      <c r="B3407" s="6"/>
      <c r="C3407" s="7"/>
      <c r="D3407" s="7"/>
      <c r="E3407" s="7"/>
      <c r="F3407" s="7"/>
      <c r="G3407" s="7"/>
      <c r="I3407" s="3"/>
    </row>
    <row r="3408" spans="2:9" x14ac:dyDescent="0.25">
      <c r="B3408" s="6"/>
      <c r="C3408" s="7"/>
      <c r="D3408" s="7"/>
      <c r="E3408" s="7"/>
      <c r="F3408" s="7"/>
      <c r="G3408" s="7"/>
      <c r="I3408" s="3"/>
    </row>
    <row r="3409" spans="2:9" x14ac:dyDescent="0.25">
      <c r="B3409" s="6"/>
      <c r="C3409" s="7"/>
      <c r="D3409" s="7"/>
      <c r="E3409" s="7"/>
      <c r="F3409" s="7"/>
      <c r="G3409" s="7"/>
      <c r="I3409" s="3"/>
    </row>
    <row r="3410" spans="2:9" x14ac:dyDescent="0.25">
      <c r="B3410" s="6"/>
      <c r="C3410" s="7"/>
      <c r="D3410" s="7"/>
      <c r="E3410" s="7"/>
      <c r="F3410" s="7"/>
      <c r="G3410" s="7"/>
      <c r="I3410" s="3"/>
    </row>
    <row r="3411" spans="2:9" x14ac:dyDescent="0.25">
      <c r="B3411" s="6"/>
      <c r="C3411" s="7"/>
      <c r="D3411" s="7"/>
      <c r="E3411" s="7"/>
      <c r="F3411" s="7"/>
      <c r="G3411" s="7"/>
      <c r="I3411" s="3"/>
    </row>
    <row r="3412" spans="2:9" x14ac:dyDescent="0.25">
      <c r="B3412" s="6"/>
      <c r="C3412" s="7"/>
      <c r="D3412" s="7"/>
      <c r="E3412" s="7"/>
      <c r="F3412" s="7"/>
      <c r="G3412" s="7"/>
      <c r="I3412" s="3"/>
    </row>
    <row r="3413" spans="2:9" x14ac:dyDescent="0.25">
      <c r="B3413" s="6"/>
      <c r="C3413" s="7"/>
      <c r="D3413" s="7"/>
      <c r="E3413" s="7"/>
      <c r="F3413" s="7"/>
      <c r="G3413" s="7"/>
      <c r="I3413" s="3"/>
    </row>
    <row r="3414" spans="2:9" x14ac:dyDescent="0.25">
      <c r="B3414" s="6"/>
      <c r="C3414" s="7"/>
      <c r="D3414" s="7"/>
      <c r="E3414" s="7"/>
      <c r="F3414" s="7"/>
      <c r="G3414" s="7"/>
      <c r="I3414" s="3"/>
    </row>
    <row r="3415" spans="2:9" x14ac:dyDescent="0.25">
      <c r="B3415" s="6"/>
      <c r="C3415" s="7"/>
      <c r="D3415" s="7"/>
      <c r="E3415" s="7"/>
      <c r="F3415" s="7"/>
      <c r="G3415" s="7"/>
      <c r="I3415" s="3"/>
    </row>
    <row r="3416" spans="2:9" x14ac:dyDescent="0.25">
      <c r="B3416" s="6"/>
      <c r="C3416" s="7"/>
      <c r="D3416" s="7"/>
      <c r="E3416" s="7"/>
      <c r="F3416" s="7"/>
      <c r="G3416" s="7"/>
      <c r="I3416" s="3"/>
    </row>
    <row r="3417" spans="2:9" x14ac:dyDescent="0.25">
      <c r="B3417" s="6"/>
      <c r="C3417" s="7"/>
      <c r="D3417" s="7"/>
      <c r="E3417" s="7"/>
      <c r="F3417" s="7"/>
      <c r="G3417" s="7"/>
      <c r="I3417" s="3"/>
    </row>
    <row r="3418" spans="2:9" x14ac:dyDescent="0.25">
      <c r="B3418" s="6"/>
      <c r="C3418" s="7"/>
      <c r="D3418" s="7"/>
      <c r="E3418" s="7"/>
      <c r="F3418" s="7"/>
      <c r="G3418" s="7"/>
      <c r="I3418" s="3"/>
    </row>
    <row r="3419" spans="2:9" x14ac:dyDescent="0.25">
      <c r="B3419" s="6"/>
      <c r="C3419" s="7"/>
      <c r="D3419" s="7"/>
      <c r="E3419" s="7"/>
      <c r="F3419" s="7"/>
      <c r="G3419" s="7"/>
      <c r="I3419" s="3"/>
    </row>
    <row r="3420" spans="2:9" x14ac:dyDescent="0.25">
      <c r="B3420" s="6"/>
      <c r="C3420" s="7"/>
      <c r="D3420" s="7"/>
      <c r="E3420" s="7"/>
      <c r="F3420" s="7"/>
      <c r="G3420" s="7"/>
      <c r="I3420" s="3"/>
    </row>
    <row r="3421" spans="2:9" x14ac:dyDescent="0.25">
      <c r="B3421" s="6"/>
      <c r="C3421" s="7"/>
      <c r="D3421" s="7"/>
      <c r="E3421" s="7"/>
      <c r="F3421" s="7"/>
      <c r="G3421" s="7"/>
      <c r="I3421" s="3"/>
    </row>
    <row r="3422" spans="2:9" x14ac:dyDescent="0.25">
      <c r="B3422" s="6"/>
      <c r="C3422" s="7"/>
      <c r="D3422" s="7"/>
      <c r="E3422" s="7"/>
      <c r="F3422" s="7"/>
      <c r="G3422" s="7"/>
      <c r="I3422" s="3"/>
    </row>
    <row r="3423" spans="2:9" x14ac:dyDescent="0.25">
      <c r="B3423" s="6"/>
      <c r="C3423" s="7"/>
      <c r="D3423" s="7"/>
      <c r="E3423" s="7"/>
      <c r="F3423" s="7"/>
      <c r="G3423" s="7"/>
      <c r="I3423" s="3"/>
    </row>
    <row r="3424" spans="2:9" x14ac:dyDescent="0.25">
      <c r="B3424" s="6"/>
      <c r="C3424" s="7"/>
      <c r="D3424" s="7"/>
      <c r="E3424" s="7"/>
      <c r="F3424" s="7"/>
      <c r="G3424" s="7"/>
      <c r="I3424" s="3"/>
    </row>
    <row r="3425" spans="2:9" x14ac:dyDescent="0.25">
      <c r="B3425" s="6"/>
      <c r="C3425" s="7"/>
      <c r="D3425" s="7"/>
      <c r="E3425" s="7"/>
      <c r="F3425" s="7"/>
      <c r="G3425" s="7"/>
      <c r="I3425" s="3"/>
    </row>
    <row r="3426" spans="2:9" x14ac:dyDescent="0.25">
      <c r="B3426" s="6"/>
      <c r="C3426" s="7"/>
      <c r="D3426" s="7"/>
      <c r="E3426" s="7"/>
      <c r="F3426" s="7"/>
      <c r="G3426" s="7"/>
      <c r="I3426" s="3"/>
    </row>
    <row r="3427" spans="2:9" x14ac:dyDescent="0.25">
      <c r="B3427" s="6"/>
      <c r="C3427" s="7"/>
      <c r="D3427" s="7"/>
      <c r="E3427" s="7"/>
      <c r="F3427" s="7"/>
      <c r="G3427" s="7"/>
      <c r="I3427" s="3"/>
    </row>
    <row r="3428" spans="2:9" x14ac:dyDescent="0.25">
      <c r="B3428" s="6"/>
      <c r="C3428" s="7"/>
      <c r="D3428" s="7"/>
      <c r="E3428" s="7"/>
      <c r="F3428" s="7"/>
      <c r="G3428" s="7"/>
      <c r="I3428" s="3"/>
    </row>
    <row r="3429" spans="2:9" x14ac:dyDescent="0.25">
      <c r="B3429" s="6"/>
      <c r="C3429" s="7"/>
      <c r="D3429" s="7"/>
      <c r="E3429" s="7"/>
      <c r="F3429" s="7"/>
      <c r="G3429" s="7"/>
      <c r="I3429" s="3"/>
    </row>
    <row r="3430" spans="2:9" x14ac:dyDescent="0.25">
      <c r="B3430" s="6"/>
      <c r="C3430" s="7"/>
      <c r="D3430" s="7"/>
      <c r="E3430" s="7"/>
      <c r="F3430" s="7"/>
      <c r="G3430" s="7"/>
      <c r="I3430" s="3"/>
    </row>
    <row r="3431" spans="2:9" x14ac:dyDescent="0.25">
      <c r="B3431" s="6"/>
      <c r="C3431" s="7"/>
      <c r="D3431" s="7"/>
      <c r="E3431" s="7"/>
      <c r="F3431" s="7"/>
      <c r="G3431" s="7"/>
      <c r="I3431" s="3"/>
    </row>
    <row r="3432" spans="2:9" x14ac:dyDescent="0.25">
      <c r="B3432" s="6"/>
      <c r="C3432" s="7"/>
      <c r="D3432" s="7"/>
      <c r="E3432" s="7"/>
      <c r="F3432" s="7"/>
      <c r="G3432" s="7"/>
      <c r="I3432" s="3"/>
    </row>
    <row r="3433" spans="2:9" x14ac:dyDescent="0.25">
      <c r="B3433" s="6"/>
      <c r="C3433" s="7"/>
      <c r="D3433" s="7"/>
      <c r="E3433" s="7"/>
      <c r="F3433" s="7"/>
      <c r="G3433" s="7"/>
      <c r="I3433" s="3"/>
    </row>
    <row r="3434" spans="2:9" x14ac:dyDescent="0.25">
      <c r="B3434" s="6"/>
      <c r="C3434" s="7"/>
      <c r="D3434" s="7"/>
      <c r="E3434" s="7"/>
      <c r="F3434" s="7"/>
      <c r="G3434" s="7"/>
      <c r="I3434" s="3"/>
    </row>
    <row r="3435" spans="2:9" x14ac:dyDescent="0.25">
      <c r="B3435" s="6"/>
      <c r="C3435" s="7"/>
      <c r="D3435" s="7"/>
      <c r="E3435" s="7"/>
      <c r="F3435" s="7"/>
      <c r="G3435" s="7"/>
      <c r="I3435" s="3"/>
    </row>
    <row r="3436" spans="2:9" x14ac:dyDescent="0.25">
      <c r="B3436" s="6"/>
      <c r="C3436" s="7"/>
      <c r="D3436" s="7"/>
      <c r="E3436" s="7"/>
      <c r="F3436" s="7"/>
      <c r="G3436" s="7"/>
      <c r="I3436" s="3"/>
    </row>
    <row r="3437" spans="2:9" x14ac:dyDescent="0.25">
      <c r="B3437" s="6"/>
      <c r="C3437" s="7"/>
      <c r="D3437" s="7"/>
      <c r="E3437" s="7"/>
      <c r="F3437" s="7"/>
      <c r="G3437" s="7"/>
      <c r="I3437" s="3"/>
    </row>
    <row r="3438" spans="2:9" x14ac:dyDescent="0.25">
      <c r="B3438" s="6"/>
      <c r="C3438" s="7"/>
      <c r="D3438" s="7"/>
      <c r="E3438" s="7"/>
      <c r="F3438" s="7"/>
      <c r="G3438" s="7"/>
      <c r="I3438" s="3"/>
    </row>
    <row r="3439" spans="2:9" x14ac:dyDescent="0.25">
      <c r="B3439" s="6"/>
      <c r="C3439" s="7"/>
      <c r="D3439" s="7"/>
      <c r="E3439" s="7"/>
      <c r="F3439" s="7"/>
      <c r="G3439" s="7"/>
      <c r="I3439" s="3"/>
    </row>
    <row r="3440" spans="2:9" x14ac:dyDescent="0.25">
      <c r="B3440" s="6"/>
      <c r="C3440" s="7"/>
      <c r="D3440" s="7"/>
      <c r="E3440" s="7"/>
      <c r="F3440" s="7"/>
      <c r="G3440" s="7"/>
      <c r="I3440" s="3"/>
    </row>
    <row r="3441" spans="2:9" x14ac:dyDescent="0.25">
      <c r="B3441" s="6"/>
      <c r="C3441" s="7"/>
      <c r="D3441" s="7"/>
      <c r="E3441" s="7"/>
      <c r="F3441" s="7"/>
      <c r="G3441" s="7"/>
      <c r="I3441" s="3"/>
    </row>
    <row r="3442" spans="2:9" x14ac:dyDescent="0.25">
      <c r="B3442" s="6"/>
      <c r="C3442" s="7"/>
      <c r="D3442" s="7"/>
      <c r="E3442" s="7"/>
      <c r="F3442" s="7"/>
      <c r="G3442" s="7"/>
      <c r="I3442" s="3"/>
    </row>
    <row r="3443" spans="2:9" x14ac:dyDescent="0.25">
      <c r="B3443" s="6"/>
      <c r="C3443" s="7"/>
      <c r="D3443" s="7"/>
      <c r="E3443" s="7"/>
      <c r="F3443" s="7"/>
      <c r="G3443" s="7"/>
      <c r="I3443" s="3"/>
    </row>
    <row r="3444" spans="2:9" x14ac:dyDescent="0.25">
      <c r="B3444" s="6"/>
      <c r="C3444" s="7"/>
      <c r="D3444" s="7"/>
      <c r="E3444" s="7"/>
      <c r="F3444" s="7"/>
      <c r="G3444" s="7"/>
      <c r="I3444" s="3"/>
    </row>
    <row r="3445" spans="2:9" x14ac:dyDescent="0.25">
      <c r="B3445" s="6"/>
      <c r="C3445" s="7"/>
      <c r="D3445" s="7"/>
      <c r="E3445" s="7"/>
      <c r="F3445" s="7"/>
      <c r="G3445" s="7"/>
      <c r="I3445" s="3"/>
    </row>
    <row r="3446" spans="2:9" x14ac:dyDescent="0.25">
      <c r="B3446" s="6"/>
      <c r="C3446" s="7"/>
      <c r="D3446" s="7"/>
      <c r="E3446" s="7"/>
      <c r="F3446" s="7"/>
      <c r="G3446" s="7"/>
      <c r="I3446" s="3"/>
    </row>
    <row r="3447" spans="2:9" x14ac:dyDescent="0.25">
      <c r="B3447" s="6"/>
      <c r="C3447" s="7"/>
      <c r="D3447" s="7"/>
      <c r="E3447" s="7"/>
      <c r="F3447" s="7"/>
      <c r="G3447" s="7"/>
      <c r="I3447" s="3"/>
    </row>
    <row r="3448" spans="2:9" x14ac:dyDescent="0.25">
      <c r="B3448" s="6"/>
      <c r="C3448" s="7"/>
      <c r="D3448" s="7"/>
      <c r="E3448" s="7"/>
      <c r="F3448" s="7"/>
      <c r="G3448" s="7"/>
      <c r="I3448" s="3"/>
    </row>
    <row r="3449" spans="2:9" x14ac:dyDescent="0.25">
      <c r="B3449" s="6"/>
      <c r="C3449" s="7"/>
      <c r="D3449" s="7"/>
      <c r="E3449" s="7"/>
      <c r="F3449" s="7"/>
      <c r="G3449" s="7"/>
      <c r="I3449" s="3"/>
    </row>
    <row r="3450" spans="2:9" x14ac:dyDescent="0.25">
      <c r="B3450" s="6"/>
      <c r="C3450" s="7"/>
      <c r="D3450" s="7"/>
      <c r="E3450" s="7"/>
      <c r="F3450" s="7"/>
      <c r="G3450" s="7"/>
      <c r="I3450" s="3"/>
    </row>
    <row r="3451" spans="2:9" x14ac:dyDescent="0.25">
      <c r="B3451" s="6"/>
      <c r="C3451" s="7"/>
      <c r="D3451" s="7"/>
      <c r="E3451" s="7"/>
      <c r="F3451" s="7"/>
      <c r="G3451" s="7"/>
      <c r="I3451" s="3"/>
    </row>
    <row r="3452" spans="2:9" x14ac:dyDescent="0.25">
      <c r="B3452" s="6"/>
      <c r="C3452" s="7"/>
      <c r="D3452" s="7"/>
      <c r="E3452" s="7"/>
      <c r="F3452" s="7"/>
      <c r="G3452" s="7"/>
      <c r="I3452" s="3"/>
    </row>
    <row r="3453" spans="2:9" x14ac:dyDescent="0.25">
      <c r="B3453" s="6"/>
      <c r="C3453" s="7"/>
      <c r="D3453" s="7"/>
      <c r="E3453" s="7"/>
      <c r="F3453" s="7"/>
      <c r="G3453" s="7"/>
      <c r="I3453" s="3"/>
    </row>
    <row r="3454" spans="2:9" x14ac:dyDescent="0.25">
      <c r="B3454" s="6"/>
      <c r="C3454" s="7"/>
      <c r="D3454" s="7"/>
      <c r="E3454" s="7"/>
      <c r="F3454" s="7"/>
      <c r="G3454" s="7"/>
      <c r="I3454" s="3"/>
    </row>
    <row r="3455" spans="2:9" x14ac:dyDescent="0.25">
      <c r="B3455" s="6"/>
      <c r="C3455" s="7"/>
      <c r="D3455" s="7"/>
      <c r="E3455" s="7"/>
      <c r="F3455" s="7"/>
      <c r="G3455" s="7"/>
      <c r="I3455" s="3"/>
    </row>
    <row r="3456" spans="2:9" x14ac:dyDescent="0.25">
      <c r="B3456" s="6"/>
      <c r="C3456" s="7"/>
      <c r="D3456" s="7"/>
      <c r="E3456" s="7"/>
      <c r="F3456" s="7"/>
      <c r="G3456" s="7"/>
      <c r="I3456" s="3"/>
    </row>
    <row r="3457" spans="2:9" x14ac:dyDescent="0.25">
      <c r="B3457" s="6"/>
      <c r="C3457" s="7"/>
      <c r="D3457" s="7"/>
      <c r="E3457" s="7"/>
      <c r="F3457" s="7"/>
      <c r="G3457" s="7"/>
      <c r="I3457" s="3"/>
    </row>
    <row r="3458" spans="2:9" x14ac:dyDescent="0.25">
      <c r="B3458" s="6"/>
      <c r="C3458" s="7"/>
      <c r="D3458" s="7"/>
      <c r="E3458" s="7"/>
      <c r="F3458" s="7"/>
      <c r="G3458" s="7"/>
      <c r="I3458" s="3"/>
    </row>
    <row r="3459" spans="2:9" x14ac:dyDescent="0.25">
      <c r="B3459" s="6"/>
      <c r="C3459" s="7"/>
      <c r="D3459" s="7"/>
      <c r="E3459" s="7"/>
      <c r="F3459" s="7"/>
      <c r="G3459" s="7"/>
      <c r="I3459" s="3"/>
    </row>
    <row r="3460" spans="2:9" x14ac:dyDescent="0.25">
      <c r="B3460" s="6"/>
      <c r="C3460" s="7"/>
      <c r="D3460" s="7"/>
      <c r="E3460" s="7"/>
      <c r="F3460" s="7"/>
      <c r="G3460" s="7"/>
      <c r="I3460" s="3"/>
    </row>
    <row r="3461" spans="2:9" x14ac:dyDescent="0.25">
      <c r="B3461" s="6"/>
      <c r="C3461" s="7"/>
      <c r="D3461" s="7"/>
      <c r="E3461" s="7"/>
      <c r="F3461" s="7"/>
      <c r="G3461" s="7"/>
      <c r="I3461" s="3"/>
    </row>
    <row r="3462" spans="2:9" x14ac:dyDescent="0.25">
      <c r="B3462" s="6"/>
      <c r="C3462" s="7"/>
      <c r="D3462" s="7"/>
      <c r="E3462" s="7"/>
      <c r="F3462" s="7"/>
      <c r="G3462" s="7"/>
      <c r="I3462" s="3"/>
    </row>
    <row r="3463" spans="2:9" x14ac:dyDescent="0.25">
      <c r="B3463" s="6"/>
      <c r="C3463" s="7"/>
      <c r="D3463" s="7"/>
      <c r="E3463" s="7"/>
      <c r="F3463" s="7"/>
      <c r="G3463" s="7"/>
      <c r="I3463" s="3"/>
    </row>
    <row r="3464" spans="2:9" x14ac:dyDescent="0.25">
      <c r="B3464" s="6"/>
      <c r="C3464" s="7"/>
      <c r="D3464" s="7"/>
      <c r="E3464" s="7"/>
      <c r="F3464" s="7"/>
      <c r="G3464" s="7"/>
      <c r="I3464" s="3"/>
    </row>
    <row r="3465" spans="2:9" x14ac:dyDescent="0.25">
      <c r="B3465" s="6"/>
      <c r="C3465" s="7"/>
      <c r="D3465" s="7"/>
      <c r="E3465" s="7"/>
      <c r="F3465" s="7"/>
      <c r="G3465" s="7"/>
      <c r="I3465" s="3"/>
    </row>
    <row r="3466" spans="2:9" x14ac:dyDescent="0.25">
      <c r="B3466" s="6"/>
      <c r="C3466" s="7"/>
      <c r="D3466" s="7"/>
      <c r="E3466" s="7"/>
      <c r="F3466" s="7"/>
      <c r="G3466" s="7"/>
      <c r="I3466" s="3"/>
    </row>
    <row r="3467" spans="2:9" x14ac:dyDescent="0.25">
      <c r="B3467" s="6"/>
      <c r="C3467" s="7"/>
      <c r="D3467" s="7"/>
      <c r="E3467" s="7"/>
      <c r="F3467" s="7"/>
      <c r="G3467" s="7"/>
      <c r="I3467" s="3"/>
    </row>
    <row r="3468" spans="2:9" x14ac:dyDescent="0.25">
      <c r="B3468" s="6"/>
      <c r="C3468" s="7"/>
      <c r="D3468" s="7"/>
      <c r="E3468" s="7"/>
      <c r="F3468" s="7"/>
      <c r="G3468" s="7"/>
      <c r="I3468" s="3"/>
    </row>
    <row r="3469" spans="2:9" x14ac:dyDescent="0.25">
      <c r="B3469" s="6"/>
      <c r="C3469" s="7"/>
      <c r="D3469" s="7"/>
      <c r="E3469" s="7"/>
      <c r="F3469" s="7"/>
      <c r="G3469" s="7"/>
      <c r="I3469" s="3"/>
    </row>
    <row r="3470" spans="2:9" x14ac:dyDescent="0.25">
      <c r="B3470" s="6"/>
      <c r="C3470" s="7"/>
      <c r="D3470" s="7"/>
      <c r="E3470" s="7"/>
      <c r="F3470" s="7"/>
      <c r="G3470" s="7"/>
      <c r="I3470" s="3"/>
    </row>
    <row r="3471" spans="2:9" x14ac:dyDescent="0.25">
      <c r="B3471" s="6"/>
      <c r="C3471" s="7"/>
      <c r="D3471" s="7"/>
      <c r="E3471" s="7"/>
      <c r="F3471" s="7"/>
      <c r="G3471" s="7"/>
      <c r="I3471" s="3"/>
    </row>
    <row r="3472" spans="2:9" x14ac:dyDescent="0.25">
      <c r="B3472" s="6"/>
      <c r="C3472" s="7"/>
      <c r="D3472" s="7"/>
      <c r="E3472" s="7"/>
      <c r="F3472" s="7"/>
      <c r="G3472" s="7"/>
      <c r="I3472" s="3"/>
    </row>
    <row r="3473" spans="2:9" x14ac:dyDescent="0.25">
      <c r="B3473" s="6"/>
      <c r="C3473" s="7"/>
      <c r="D3473" s="7"/>
      <c r="E3473" s="7"/>
      <c r="F3473" s="7"/>
      <c r="G3473" s="7"/>
      <c r="I3473" s="3"/>
    </row>
    <row r="3474" spans="2:9" x14ac:dyDescent="0.25">
      <c r="B3474" s="6"/>
      <c r="C3474" s="7"/>
      <c r="D3474" s="7"/>
      <c r="E3474" s="7"/>
      <c r="F3474" s="7"/>
      <c r="G3474" s="7"/>
      <c r="I3474" s="3"/>
    </row>
    <row r="3475" spans="2:9" x14ac:dyDescent="0.25">
      <c r="B3475" s="6"/>
      <c r="C3475" s="7"/>
      <c r="D3475" s="7"/>
      <c r="E3475" s="7"/>
      <c r="F3475" s="7"/>
      <c r="G3475" s="7"/>
      <c r="I3475" s="3"/>
    </row>
    <row r="3476" spans="2:9" x14ac:dyDescent="0.25">
      <c r="B3476" s="6"/>
      <c r="C3476" s="7"/>
      <c r="D3476" s="7"/>
      <c r="E3476" s="7"/>
      <c r="F3476" s="7"/>
      <c r="G3476" s="7"/>
      <c r="I3476" s="3"/>
    </row>
    <row r="3477" spans="2:9" x14ac:dyDescent="0.25">
      <c r="B3477" s="6"/>
      <c r="C3477" s="7"/>
      <c r="D3477" s="7"/>
      <c r="E3477" s="7"/>
      <c r="F3477" s="7"/>
      <c r="G3477" s="7"/>
      <c r="I3477" s="3"/>
    </row>
    <row r="3478" spans="2:9" x14ac:dyDescent="0.25">
      <c r="B3478" s="6"/>
      <c r="C3478" s="7"/>
      <c r="D3478" s="7"/>
      <c r="E3478" s="7"/>
      <c r="F3478" s="7"/>
      <c r="G3478" s="7"/>
      <c r="I3478" s="3"/>
    </row>
    <row r="3479" spans="2:9" x14ac:dyDescent="0.25">
      <c r="B3479" s="6"/>
      <c r="C3479" s="7"/>
      <c r="D3479" s="7"/>
      <c r="E3479" s="7"/>
      <c r="F3479" s="7"/>
      <c r="G3479" s="7"/>
      <c r="I3479" s="3"/>
    </row>
    <row r="3480" spans="2:9" x14ac:dyDescent="0.25">
      <c r="B3480" s="6"/>
      <c r="C3480" s="7"/>
      <c r="D3480" s="7"/>
      <c r="E3480" s="7"/>
      <c r="F3480" s="7"/>
      <c r="G3480" s="7"/>
      <c r="I3480" s="3"/>
    </row>
    <row r="3481" spans="2:9" x14ac:dyDescent="0.25">
      <c r="B3481" s="6"/>
      <c r="C3481" s="7"/>
      <c r="D3481" s="7"/>
      <c r="E3481" s="7"/>
      <c r="F3481" s="7"/>
      <c r="G3481" s="7"/>
      <c r="I3481" s="3"/>
    </row>
    <row r="3482" spans="2:9" x14ac:dyDescent="0.25">
      <c r="B3482" s="6"/>
      <c r="C3482" s="7"/>
      <c r="D3482" s="7"/>
      <c r="E3482" s="7"/>
      <c r="F3482" s="7"/>
      <c r="G3482" s="7"/>
      <c r="I3482" s="3"/>
    </row>
    <row r="3483" spans="2:9" x14ac:dyDescent="0.25">
      <c r="B3483" s="6"/>
      <c r="C3483" s="7"/>
      <c r="D3483" s="7"/>
      <c r="E3483" s="7"/>
      <c r="F3483" s="7"/>
      <c r="G3483" s="7"/>
      <c r="I3483" s="3"/>
    </row>
    <row r="3484" spans="2:9" x14ac:dyDescent="0.25">
      <c r="B3484" s="6"/>
      <c r="C3484" s="7"/>
      <c r="D3484" s="7"/>
      <c r="E3484" s="7"/>
      <c r="F3484" s="7"/>
      <c r="G3484" s="7"/>
      <c r="I3484" s="3"/>
    </row>
    <row r="3485" spans="2:9" x14ac:dyDescent="0.25">
      <c r="B3485" s="6"/>
      <c r="C3485" s="7"/>
      <c r="D3485" s="7"/>
      <c r="E3485" s="7"/>
      <c r="F3485" s="7"/>
      <c r="G3485" s="7"/>
      <c r="I3485" s="3"/>
    </row>
    <row r="3486" spans="2:9" x14ac:dyDescent="0.25">
      <c r="B3486" s="6"/>
      <c r="C3486" s="7"/>
      <c r="D3486" s="7"/>
      <c r="E3486" s="7"/>
      <c r="F3486" s="7"/>
      <c r="G3486" s="7"/>
      <c r="I3486" s="3"/>
    </row>
    <row r="3487" spans="2:9" x14ac:dyDescent="0.25">
      <c r="B3487" s="6"/>
      <c r="C3487" s="7"/>
      <c r="D3487" s="7"/>
      <c r="E3487" s="7"/>
      <c r="F3487" s="7"/>
      <c r="G3487" s="7"/>
      <c r="I3487" s="3"/>
    </row>
    <row r="3488" spans="2:9" x14ac:dyDescent="0.25">
      <c r="B3488" s="6"/>
      <c r="C3488" s="7"/>
      <c r="D3488" s="7"/>
      <c r="E3488" s="7"/>
      <c r="F3488" s="7"/>
      <c r="G3488" s="7"/>
      <c r="I3488" s="3"/>
    </row>
    <row r="3489" spans="2:9" x14ac:dyDescent="0.25">
      <c r="B3489" s="6"/>
      <c r="C3489" s="7"/>
      <c r="D3489" s="7"/>
      <c r="E3489" s="7"/>
      <c r="F3489" s="7"/>
      <c r="G3489" s="7"/>
      <c r="I3489" s="3"/>
    </row>
    <row r="3490" spans="2:9" x14ac:dyDescent="0.25">
      <c r="B3490" s="6"/>
      <c r="C3490" s="7"/>
      <c r="D3490" s="7"/>
      <c r="E3490" s="7"/>
      <c r="F3490" s="7"/>
      <c r="G3490" s="7"/>
      <c r="I3490" s="3"/>
    </row>
    <row r="3491" spans="2:9" x14ac:dyDescent="0.25">
      <c r="B3491" s="6"/>
      <c r="C3491" s="7"/>
      <c r="D3491" s="7"/>
      <c r="E3491" s="7"/>
      <c r="F3491" s="7"/>
      <c r="G3491" s="7"/>
      <c r="I3491" s="3"/>
    </row>
    <row r="3492" spans="2:9" x14ac:dyDescent="0.25">
      <c r="B3492" s="6"/>
      <c r="C3492" s="7"/>
      <c r="D3492" s="7"/>
      <c r="E3492" s="7"/>
      <c r="F3492" s="7"/>
      <c r="G3492" s="7"/>
      <c r="I3492" s="3"/>
    </row>
    <row r="3493" spans="2:9" x14ac:dyDescent="0.25">
      <c r="B3493" s="6"/>
      <c r="C3493" s="7"/>
      <c r="D3493" s="7"/>
      <c r="E3493" s="7"/>
      <c r="F3493" s="7"/>
      <c r="G3493" s="7"/>
      <c r="I3493" s="3"/>
    </row>
    <row r="3494" spans="2:9" x14ac:dyDescent="0.25">
      <c r="B3494" s="6"/>
      <c r="C3494" s="7"/>
      <c r="D3494" s="7"/>
      <c r="E3494" s="7"/>
      <c r="F3494" s="7"/>
      <c r="G3494" s="7"/>
      <c r="I3494" s="3"/>
    </row>
    <row r="3495" spans="2:9" x14ac:dyDescent="0.25">
      <c r="B3495" s="6"/>
      <c r="C3495" s="7"/>
      <c r="D3495" s="7"/>
      <c r="E3495" s="7"/>
      <c r="F3495" s="7"/>
      <c r="G3495" s="7"/>
      <c r="I3495" s="3"/>
    </row>
    <row r="3496" spans="2:9" x14ac:dyDescent="0.25">
      <c r="B3496" s="6"/>
      <c r="C3496" s="7"/>
      <c r="D3496" s="7"/>
      <c r="E3496" s="7"/>
      <c r="F3496" s="7"/>
      <c r="G3496" s="7"/>
      <c r="I3496" s="3"/>
    </row>
    <row r="3497" spans="2:9" x14ac:dyDescent="0.25">
      <c r="B3497" s="6"/>
      <c r="C3497" s="7"/>
      <c r="D3497" s="7"/>
      <c r="E3497" s="7"/>
      <c r="F3497" s="7"/>
      <c r="G3497" s="7"/>
      <c r="I3497" s="3"/>
    </row>
    <row r="3498" spans="2:9" x14ac:dyDescent="0.25">
      <c r="B3498" s="6"/>
      <c r="C3498" s="7"/>
      <c r="D3498" s="7"/>
      <c r="E3498" s="7"/>
      <c r="F3498" s="7"/>
      <c r="G3498" s="7"/>
      <c r="I3498" s="3"/>
    </row>
    <row r="3499" spans="2:9" x14ac:dyDescent="0.25">
      <c r="B3499" s="6"/>
      <c r="C3499" s="7"/>
      <c r="D3499" s="7"/>
      <c r="E3499" s="7"/>
      <c r="F3499" s="7"/>
      <c r="G3499" s="7"/>
      <c r="I3499" s="3"/>
    </row>
    <row r="3500" spans="2:9" x14ac:dyDescent="0.25">
      <c r="B3500" s="6"/>
      <c r="C3500" s="7"/>
      <c r="D3500" s="7"/>
      <c r="E3500" s="7"/>
      <c r="F3500" s="7"/>
      <c r="G3500" s="7"/>
      <c r="I3500" s="3"/>
    </row>
    <row r="3501" spans="2:9" x14ac:dyDescent="0.25">
      <c r="B3501" s="6"/>
      <c r="C3501" s="7"/>
      <c r="D3501" s="7"/>
      <c r="E3501" s="7"/>
      <c r="F3501" s="7"/>
      <c r="G3501" s="7"/>
      <c r="I3501" s="3"/>
    </row>
    <row r="3502" spans="2:9" x14ac:dyDescent="0.25">
      <c r="B3502" s="6"/>
      <c r="C3502" s="7"/>
      <c r="D3502" s="7"/>
      <c r="E3502" s="7"/>
      <c r="F3502" s="7"/>
      <c r="G3502" s="7"/>
      <c r="I3502" s="3"/>
    </row>
    <row r="3503" spans="2:9" x14ac:dyDescent="0.25">
      <c r="B3503" s="6"/>
      <c r="C3503" s="7"/>
      <c r="D3503" s="7"/>
      <c r="E3503" s="7"/>
      <c r="F3503" s="7"/>
      <c r="G3503" s="7"/>
      <c r="I3503" s="3"/>
    </row>
    <row r="3504" spans="2:9" x14ac:dyDescent="0.25">
      <c r="B3504" s="6"/>
      <c r="C3504" s="7"/>
      <c r="D3504" s="7"/>
      <c r="E3504" s="7"/>
      <c r="F3504" s="7"/>
      <c r="G3504" s="7"/>
      <c r="I3504" s="3"/>
    </row>
    <row r="3505" spans="2:9" x14ac:dyDescent="0.25">
      <c r="B3505" s="6"/>
      <c r="C3505" s="7"/>
      <c r="D3505" s="7"/>
      <c r="E3505" s="7"/>
      <c r="F3505" s="7"/>
      <c r="G3505" s="7"/>
      <c r="I3505" s="3"/>
    </row>
    <row r="3506" spans="2:9" x14ac:dyDescent="0.25">
      <c r="B3506" s="6"/>
      <c r="C3506" s="7"/>
      <c r="D3506" s="7"/>
      <c r="E3506" s="7"/>
      <c r="F3506" s="7"/>
      <c r="G3506" s="7"/>
      <c r="I3506" s="3"/>
    </row>
    <row r="3507" spans="2:9" x14ac:dyDescent="0.25">
      <c r="B3507" s="6"/>
      <c r="C3507" s="7"/>
      <c r="D3507" s="7"/>
      <c r="E3507" s="7"/>
      <c r="F3507" s="7"/>
      <c r="G3507" s="7"/>
      <c r="I3507" s="3"/>
    </row>
    <row r="3508" spans="2:9" x14ac:dyDescent="0.25">
      <c r="B3508" s="6"/>
      <c r="C3508" s="7"/>
      <c r="D3508" s="7"/>
      <c r="E3508" s="7"/>
      <c r="F3508" s="7"/>
      <c r="G3508" s="7"/>
      <c r="I3508" s="3"/>
    </row>
    <row r="3509" spans="2:9" x14ac:dyDescent="0.25">
      <c r="B3509" s="6"/>
      <c r="C3509" s="7"/>
      <c r="D3509" s="7"/>
      <c r="E3509" s="7"/>
      <c r="F3509" s="7"/>
      <c r="G3509" s="7"/>
      <c r="I3509" s="3"/>
    </row>
    <row r="3510" spans="2:9" x14ac:dyDescent="0.25">
      <c r="B3510" s="6"/>
      <c r="C3510" s="7"/>
      <c r="D3510" s="7"/>
      <c r="E3510" s="7"/>
      <c r="F3510" s="7"/>
      <c r="G3510" s="7"/>
      <c r="I3510" s="3"/>
    </row>
    <row r="3511" spans="2:9" x14ac:dyDescent="0.25">
      <c r="B3511" s="6"/>
      <c r="C3511" s="7"/>
      <c r="D3511" s="7"/>
      <c r="E3511" s="7"/>
      <c r="F3511" s="7"/>
      <c r="G3511" s="7"/>
      <c r="I3511" s="3"/>
    </row>
    <row r="3512" spans="2:9" x14ac:dyDescent="0.25">
      <c r="B3512" s="6"/>
      <c r="C3512" s="7"/>
      <c r="D3512" s="7"/>
      <c r="E3512" s="7"/>
      <c r="F3512" s="7"/>
      <c r="G3512" s="7"/>
      <c r="I3512" s="3"/>
    </row>
    <row r="3513" spans="2:9" x14ac:dyDescent="0.25">
      <c r="B3513" s="6"/>
      <c r="C3513" s="7"/>
      <c r="D3513" s="7"/>
      <c r="E3513" s="7"/>
      <c r="F3513" s="7"/>
      <c r="G3513" s="7"/>
      <c r="I3513" s="3"/>
    </row>
    <row r="3514" spans="2:9" x14ac:dyDescent="0.25">
      <c r="B3514" s="6"/>
      <c r="C3514" s="7"/>
      <c r="D3514" s="7"/>
      <c r="E3514" s="7"/>
      <c r="F3514" s="7"/>
      <c r="G3514" s="7"/>
      <c r="I3514" s="3"/>
    </row>
    <row r="3515" spans="2:9" x14ac:dyDescent="0.25">
      <c r="B3515" s="6"/>
      <c r="C3515" s="7"/>
      <c r="D3515" s="7"/>
      <c r="E3515" s="7"/>
      <c r="F3515" s="7"/>
      <c r="G3515" s="7"/>
      <c r="I3515" s="3"/>
    </row>
    <row r="3516" spans="2:9" x14ac:dyDescent="0.25">
      <c r="B3516" s="6"/>
      <c r="C3516" s="7"/>
      <c r="D3516" s="7"/>
      <c r="E3516" s="7"/>
      <c r="F3516" s="7"/>
      <c r="G3516" s="7"/>
      <c r="I3516" s="3"/>
    </row>
    <row r="3517" spans="2:9" x14ac:dyDescent="0.25">
      <c r="B3517" s="6"/>
      <c r="C3517" s="7"/>
      <c r="D3517" s="7"/>
      <c r="E3517" s="7"/>
      <c r="F3517" s="7"/>
      <c r="G3517" s="7"/>
      <c r="I3517" s="3"/>
    </row>
    <row r="3518" spans="2:9" x14ac:dyDescent="0.25">
      <c r="B3518" s="6"/>
      <c r="C3518" s="7"/>
      <c r="D3518" s="7"/>
      <c r="E3518" s="7"/>
      <c r="F3518" s="7"/>
      <c r="G3518" s="7"/>
      <c r="I3518" s="3"/>
    </row>
    <row r="3519" spans="2:9" x14ac:dyDescent="0.25">
      <c r="B3519" s="6"/>
      <c r="C3519" s="7"/>
      <c r="D3519" s="7"/>
      <c r="E3519" s="7"/>
      <c r="F3519" s="7"/>
      <c r="G3519" s="7"/>
      <c r="I3519" s="3"/>
    </row>
    <row r="3520" spans="2:9" x14ac:dyDescent="0.25">
      <c r="B3520" s="6"/>
      <c r="C3520" s="7"/>
      <c r="D3520" s="7"/>
      <c r="E3520" s="7"/>
      <c r="F3520" s="7"/>
      <c r="G3520" s="7"/>
      <c r="I3520" s="3"/>
    </row>
    <row r="3521" spans="2:9" x14ac:dyDescent="0.25">
      <c r="B3521" s="6"/>
      <c r="C3521" s="7"/>
      <c r="D3521" s="7"/>
      <c r="E3521" s="7"/>
      <c r="F3521" s="7"/>
      <c r="G3521" s="7"/>
      <c r="I3521" s="3"/>
    </row>
    <row r="3522" spans="2:9" x14ac:dyDescent="0.25">
      <c r="B3522" s="6"/>
      <c r="C3522" s="7"/>
      <c r="D3522" s="7"/>
      <c r="E3522" s="7"/>
      <c r="F3522" s="7"/>
      <c r="G3522" s="7"/>
      <c r="I3522" s="3"/>
    </row>
    <row r="3523" spans="2:9" x14ac:dyDescent="0.25">
      <c r="B3523" s="6"/>
      <c r="C3523" s="7"/>
      <c r="D3523" s="7"/>
      <c r="E3523" s="7"/>
      <c r="F3523" s="7"/>
      <c r="G3523" s="7"/>
      <c r="I3523" s="3"/>
    </row>
    <row r="3524" spans="2:9" x14ac:dyDescent="0.25">
      <c r="B3524" s="6"/>
      <c r="C3524" s="7"/>
      <c r="D3524" s="7"/>
      <c r="E3524" s="7"/>
      <c r="F3524" s="7"/>
      <c r="G3524" s="7"/>
      <c r="I3524" s="3"/>
    </row>
    <row r="3525" spans="2:9" x14ac:dyDescent="0.25">
      <c r="B3525" s="6"/>
      <c r="C3525" s="7"/>
      <c r="D3525" s="7"/>
      <c r="E3525" s="7"/>
      <c r="F3525" s="7"/>
      <c r="G3525" s="7"/>
      <c r="I3525" s="3"/>
    </row>
    <row r="3526" spans="2:9" x14ac:dyDescent="0.25">
      <c r="B3526" s="6"/>
      <c r="C3526" s="7"/>
      <c r="D3526" s="7"/>
      <c r="E3526" s="7"/>
      <c r="F3526" s="7"/>
      <c r="G3526" s="7"/>
      <c r="I3526" s="3"/>
    </row>
    <row r="3527" spans="2:9" x14ac:dyDescent="0.25">
      <c r="B3527" s="6"/>
      <c r="C3527" s="7"/>
      <c r="D3527" s="7"/>
      <c r="E3527" s="7"/>
      <c r="F3527" s="7"/>
      <c r="G3527" s="7"/>
      <c r="I3527" s="3"/>
    </row>
    <row r="3528" spans="2:9" x14ac:dyDescent="0.25">
      <c r="B3528" s="6"/>
      <c r="C3528" s="7"/>
      <c r="D3528" s="7"/>
      <c r="E3528" s="7"/>
      <c r="F3528" s="7"/>
      <c r="G3528" s="7"/>
      <c r="I3528" s="3"/>
    </row>
    <row r="3529" spans="2:9" x14ac:dyDescent="0.25">
      <c r="B3529" s="6"/>
      <c r="C3529" s="7"/>
      <c r="D3529" s="7"/>
      <c r="E3529" s="7"/>
      <c r="F3529" s="7"/>
      <c r="G3529" s="7"/>
      <c r="I3529" s="3"/>
    </row>
    <row r="3530" spans="2:9" x14ac:dyDescent="0.25">
      <c r="B3530" s="6"/>
      <c r="C3530" s="7"/>
      <c r="D3530" s="7"/>
      <c r="E3530" s="7"/>
      <c r="F3530" s="7"/>
      <c r="G3530" s="7"/>
      <c r="I3530" s="3"/>
    </row>
    <row r="3531" spans="2:9" x14ac:dyDescent="0.25">
      <c r="B3531" s="6"/>
      <c r="C3531" s="7"/>
      <c r="D3531" s="7"/>
      <c r="E3531" s="7"/>
      <c r="F3531" s="7"/>
      <c r="G3531" s="7"/>
      <c r="I3531" s="3"/>
    </row>
    <row r="3532" spans="2:9" x14ac:dyDescent="0.25">
      <c r="B3532" s="6"/>
      <c r="C3532" s="7"/>
      <c r="D3532" s="7"/>
      <c r="E3532" s="7"/>
      <c r="F3532" s="7"/>
      <c r="G3532" s="7"/>
      <c r="I3532" s="3"/>
    </row>
    <row r="3533" spans="2:9" x14ac:dyDescent="0.25">
      <c r="B3533" s="6"/>
      <c r="C3533" s="7"/>
      <c r="D3533" s="7"/>
      <c r="E3533" s="7"/>
      <c r="F3533" s="7"/>
      <c r="G3533" s="7"/>
      <c r="I3533" s="3"/>
    </row>
    <row r="3534" spans="2:9" x14ac:dyDescent="0.25">
      <c r="B3534" s="6"/>
      <c r="C3534" s="7"/>
      <c r="D3534" s="7"/>
      <c r="E3534" s="7"/>
      <c r="F3534" s="7"/>
      <c r="G3534" s="7"/>
      <c r="I3534" s="3"/>
    </row>
    <row r="3535" spans="2:9" x14ac:dyDescent="0.25">
      <c r="B3535" s="6"/>
      <c r="C3535" s="7"/>
      <c r="D3535" s="7"/>
      <c r="E3535" s="7"/>
      <c r="F3535" s="7"/>
      <c r="G3535" s="7"/>
      <c r="I3535" s="3"/>
    </row>
    <row r="3536" spans="2:9" x14ac:dyDescent="0.25">
      <c r="B3536" s="6"/>
      <c r="C3536" s="7"/>
      <c r="D3536" s="7"/>
      <c r="E3536" s="7"/>
      <c r="F3536" s="7"/>
      <c r="G3536" s="7"/>
      <c r="I3536" s="3"/>
    </row>
    <row r="3537" spans="2:9" x14ac:dyDescent="0.25">
      <c r="B3537" s="6"/>
      <c r="C3537" s="7"/>
      <c r="D3537" s="7"/>
      <c r="E3537" s="7"/>
      <c r="F3537" s="7"/>
      <c r="G3537" s="7"/>
      <c r="I3537" s="3"/>
    </row>
    <row r="3538" spans="2:9" x14ac:dyDescent="0.25">
      <c r="B3538" s="6"/>
      <c r="C3538" s="7"/>
      <c r="D3538" s="7"/>
      <c r="E3538" s="7"/>
      <c r="F3538" s="7"/>
      <c r="G3538" s="7"/>
      <c r="I3538" s="3"/>
    </row>
    <row r="3539" spans="2:9" x14ac:dyDescent="0.25">
      <c r="B3539" s="6"/>
      <c r="C3539" s="7"/>
      <c r="D3539" s="7"/>
      <c r="E3539" s="7"/>
      <c r="F3539" s="7"/>
      <c r="G3539" s="7"/>
      <c r="I3539" s="3"/>
    </row>
    <row r="3540" spans="2:9" x14ac:dyDescent="0.25">
      <c r="B3540" s="6"/>
      <c r="C3540" s="7"/>
      <c r="D3540" s="7"/>
      <c r="E3540" s="7"/>
      <c r="F3540" s="7"/>
      <c r="G3540" s="7"/>
      <c r="I3540" s="3"/>
    </row>
    <row r="3541" spans="2:9" x14ac:dyDescent="0.25">
      <c r="B3541" s="6"/>
      <c r="C3541" s="7"/>
      <c r="D3541" s="7"/>
      <c r="E3541" s="7"/>
      <c r="F3541" s="7"/>
      <c r="G3541" s="7"/>
      <c r="I3541" s="3"/>
    </row>
    <row r="3542" spans="2:9" x14ac:dyDescent="0.25">
      <c r="B3542" s="6"/>
      <c r="C3542" s="7"/>
      <c r="D3542" s="7"/>
      <c r="E3542" s="7"/>
      <c r="F3542" s="7"/>
      <c r="G3542" s="7"/>
      <c r="I3542" s="3"/>
    </row>
    <row r="3543" spans="2:9" x14ac:dyDescent="0.25">
      <c r="B3543" s="6"/>
      <c r="C3543" s="7"/>
      <c r="D3543" s="7"/>
      <c r="E3543" s="7"/>
      <c r="F3543" s="7"/>
      <c r="G3543" s="7"/>
      <c r="I3543" s="3"/>
    </row>
    <row r="3544" spans="2:9" x14ac:dyDescent="0.25">
      <c r="B3544" s="6"/>
      <c r="C3544" s="7"/>
      <c r="D3544" s="7"/>
      <c r="E3544" s="7"/>
      <c r="F3544" s="7"/>
      <c r="G3544" s="7"/>
      <c r="I3544" s="3"/>
    </row>
    <row r="3545" spans="2:9" x14ac:dyDescent="0.25">
      <c r="B3545" s="6"/>
      <c r="C3545" s="7"/>
      <c r="D3545" s="7"/>
      <c r="E3545" s="7"/>
      <c r="F3545" s="7"/>
      <c r="G3545" s="7"/>
      <c r="I3545" s="3"/>
    </row>
    <row r="3546" spans="2:9" x14ac:dyDescent="0.25">
      <c r="B3546" s="6"/>
      <c r="C3546" s="7"/>
      <c r="D3546" s="7"/>
      <c r="E3546" s="7"/>
      <c r="F3546" s="7"/>
      <c r="G3546" s="7"/>
      <c r="I3546" s="3"/>
    </row>
    <row r="3547" spans="2:9" x14ac:dyDescent="0.25">
      <c r="B3547" s="6"/>
      <c r="C3547" s="7"/>
      <c r="D3547" s="7"/>
      <c r="E3547" s="7"/>
      <c r="F3547" s="7"/>
      <c r="G3547" s="7"/>
      <c r="I3547" s="3"/>
    </row>
    <row r="3548" spans="2:9" x14ac:dyDescent="0.25">
      <c r="B3548" s="6"/>
      <c r="C3548" s="7"/>
      <c r="D3548" s="7"/>
      <c r="E3548" s="7"/>
      <c r="F3548" s="7"/>
      <c r="G3548" s="7"/>
      <c r="I3548" s="3"/>
    </row>
    <row r="3549" spans="2:9" x14ac:dyDescent="0.25">
      <c r="B3549" s="6"/>
      <c r="C3549" s="7"/>
      <c r="D3549" s="7"/>
      <c r="E3549" s="7"/>
      <c r="F3549" s="7"/>
      <c r="G3549" s="7"/>
      <c r="I3549" s="3"/>
    </row>
    <row r="3550" spans="2:9" x14ac:dyDescent="0.25">
      <c r="B3550" s="6"/>
      <c r="C3550" s="7"/>
      <c r="D3550" s="7"/>
      <c r="E3550" s="7"/>
      <c r="F3550" s="7"/>
      <c r="G3550" s="7"/>
      <c r="I3550" s="3"/>
    </row>
    <row r="3551" spans="2:9" x14ac:dyDescent="0.25">
      <c r="B3551" s="6"/>
      <c r="C3551" s="7"/>
      <c r="D3551" s="7"/>
      <c r="E3551" s="7"/>
      <c r="F3551" s="7"/>
      <c r="G3551" s="7"/>
      <c r="I3551" s="3"/>
    </row>
    <row r="3552" spans="2:9" x14ac:dyDescent="0.25">
      <c r="B3552" s="6"/>
      <c r="C3552" s="7"/>
      <c r="D3552" s="7"/>
      <c r="E3552" s="7"/>
      <c r="F3552" s="7"/>
      <c r="G3552" s="7"/>
      <c r="I3552" s="3"/>
    </row>
    <row r="3553" spans="2:9" x14ac:dyDescent="0.25">
      <c r="B3553" s="6"/>
      <c r="C3553" s="7"/>
      <c r="D3553" s="7"/>
      <c r="E3553" s="7"/>
      <c r="F3553" s="7"/>
      <c r="G3553" s="7"/>
      <c r="I3553" s="3"/>
    </row>
    <row r="3554" spans="2:9" x14ac:dyDescent="0.25">
      <c r="B3554" s="6"/>
      <c r="C3554" s="7"/>
      <c r="D3554" s="7"/>
      <c r="E3554" s="7"/>
      <c r="F3554" s="7"/>
      <c r="G3554" s="7"/>
      <c r="I3554" s="3"/>
    </row>
    <row r="3555" spans="2:9" x14ac:dyDescent="0.25">
      <c r="B3555" s="6"/>
      <c r="C3555" s="7"/>
      <c r="D3555" s="7"/>
      <c r="E3555" s="7"/>
      <c r="F3555" s="7"/>
      <c r="G3555" s="7"/>
      <c r="I3555" s="3"/>
    </row>
    <row r="3556" spans="2:9" x14ac:dyDescent="0.25">
      <c r="B3556" s="6"/>
      <c r="C3556" s="7"/>
      <c r="D3556" s="7"/>
      <c r="E3556" s="7"/>
      <c r="F3556" s="7"/>
      <c r="G3556" s="7"/>
      <c r="I3556" s="3"/>
    </row>
    <row r="3557" spans="2:9" x14ac:dyDescent="0.25">
      <c r="B3557" s="6"/>
      <c r="C3557" s="7"/>
      <c r="D3557" s="7"/>
      <c r="E3557" s="7"/>
      <c r="F3557" s="7"/>
      <c r="G3557" s="7"/>
      <c r="I3557" s="3"/>
    </row>
    <row r="3558" spans="2:9" x14ac:dyDescent="0.25">
      <c r="B3558" s="6"/>
      <c r="C3558" s="7"/>
      <c r="D3558" s="7"/>
      <c r="E3558" s="7"/>
      <c r="F3558" s="7"/>
      <c r="G3558" s="7"/>
      <c r="I3558" s="3"/>
    </row>
    <row r="3559" spans="2:9" x14ac:dyDescent="0.25">
      <c r="B3559" s="6"/>
      <c r="C3559" s="7"/>
      <c r="D3559" s="7"/>
      <c r="E3559" s="7"/>
      <c r="F3559" s="7"/>
      <c r="G3559" s="7"/>
      <c r="I3559" s="3"/>
    </row>
    <row r="3560" spans="2:9" x14ac:dyDescent="0.25">
      <c r="B3560" s="6"/>
      <c r="C3560" s="7"/>
      <c r="D3560" s="7"/>
      <c r="E3560" s="7"/>
      <c r="F3560" s="7"/>
      <c r="G3560" s="7"/>
      <c r="I3560" s="3"/>
    </row>
    <row r="3561" spans="2:9" x14ac:dyDescent="0.25">
      <c r="B3561" s="6"/>
      <c r="C3561" s="7"/>
      <c r="D3561" s="7"/>
      <c r="E3561" s="7"/>
      <c r="F3561" s="7"/>
      <c r="G3561" s="7"/>
      <c r="I3561" s="3"/>
    </row>
    <row r="3562" spans="2:9" x14ac:dyDescent="0.25">
      <c r="B3562" s="6"/>
      <c r="C3562" s="7"/>
      <c r="D3562" s="7"/>
      <c r="E3562" s="7"/>
      <c r="F3562" s="7"/>
      <c r="G3562" s="7"/>
      <c r="I3562" s="3"/>
    </row>
    <row r="3563" spans="2:9" x14ac:dyDescent="0.25">
      <c r="B3563" s="6"/>
      <c r="C3563" s="7"/>
      <c r="D3563" s="7"/>
      <c r="E3563" s="7"/>
      <c r="F3563" s="7"/>
      <c r="G3563" s="7"/>
      <c r="I3563" s="3"/>
    </row>
    <row r="3564" spans="2:9" x14ac:dyDescent="0.25">
      <c r="B3564" s="6"/>
      <c r="C3564" s="7"/>
      <c r="D3564" s="7"/>
      <c r="E3564" s="7"/>
      <c r="F3564" s="7"/>
      <c r="G3564" s="7"/>
      <c r="I3564" s="3"/>
    </row>
    <row r="3565" spans="2:9" x14ac:dyDescent="0.25">
      <c r="B3565" s="6"/>
      <c r="C3565" s="7"/>
      <c r="D3565" s="7"/>
      <c r="E3565" s="7"/>
      <c r="F3565" s="7"/>
      <c r="G3565" s="7"/>
      <c r="I3565" s="3"/>
    </row>
    <row r="3566" spans="2:9" x14ac:dyDescent="0.25">
      <c r="B3566" s="6"/>
      <c r="C3566" s="7"/>
      <c r="D3566" s="7"/>
      <c r="E3566" s="7"/>
      <c r="F3566" s="7"/>
      <c r="G3566" s="7"/>
      <c r="I3566" s="3"/>
    </row>
    <row r="3567" spans="2:9" x14ac:dyDescent="0.25">
      <c r="B3567" s="6"/>
      <c r="C3567" s="7"/>
      <c r="D3567" s="7"/>
      <c r="E3567" s="7"/>
      <c r="F3567" s="7"/>
      <c r="G3567" s="7"/>
      <c r="I3567" s="3"/>
    </row>
    <row r="3568" spans="2:9" x14ac:dyDescent="0.25">
      <c r="B3568" s="6"/>
      <c r="C3568" s="7"/>
      <c r="D3568" s="7"/>
      <c r="E3568" s="7"/>
      <c r="F3568" s="7"/>
      <c r="G3568" s="7"/>
      <c r="I3568" s="3"/>
    </row>
    <row r="3569" spans="2:9" x14ac:dyDescent="0.25">
      <c r="B3569" s="6"/>
      <c r="C3569" s="7"/>
      <c r="D3569" s="7"/>
      <c r="E3569" s="7"/>
      <c r="F3569" s="7"/>
      <c r="G3569" s="7"/>
      <c r="I3569" s="3"/>
    </row>
    <row r="3570" spans="2:9" x14ac:dyDescent="0.25">
      <c r="B3570" s="6"/>
      <c r="C3570" s="7"/>
      <c r="D3570" s="7"/>
      <c r="E3570" s="7"/>
      <c r="F3570" s="7"/>
      <c r="G3570" s="7"/>
      <c r="I3570" s="3"/>
    </row>
    <row r="3571" spans="2:9" x14ac:dyDescent="0.25">
      <c r="B3571" s="6"/>
      <c r="C3571" s="7"/>
      <c r="D3571" s="7"/>
      <c r="E3571" s="7"/>
      <c r="F3571" s="7"/>
      <c r="G3571" s="7"/>
      <c r="I3571" s="3"/>
    </row>
    <row r="3572" spans="2:9" x14ac:dyDescent="0.25">
      <c r="B3572" s="6"/>
      <c r="C3572" s="7"/>
      <c r="D3572" s="7"/>
      <c r="E3572" s="7"/>
      <c r="F3572" s="7"/>
      <c r="G3572" s="7"/>
      <c r="I3572" s="3"/>
    </row>
    <row r="3573" spans="2:9" x14ac:dyDescent="0.25">
      <c r="B3573" s="6"/>
      <c r="C3573" s="7"/>
      <c r="D3573" s="7"/>
      <c r="E3573" s="7"/>
      <c r="F3573" s="7"/>
      <c r="G3573" s="7"/>
      <c r="I3573" s="3"/>
    </row>
    <row r="3574" spans="2:9" x14ac:dyDescent="0.25">
      <c r="B3574" s="6"/>
      <c r="C3574" s="7"/>
      <c r="D3574" s="7"/>
      <c r="E3574" s="7"/>
      <c r="F3574" s="7"/>
      <c r="G3574" s="7"/>
      <c r="I3574" s="3"/>
    </row>
    <row r="3575" spans="2:9" x14ac:dyDescent="0.25">
      <c r="B3575" s="6"/>
      <c r="C3575" s="7"/>
      <c r="D3575" s="7"/>
      <c r="E3575" s="7"/>
      <c r="F3575" s="7"/>
      <c r="G3575" s="7"/>
      <c r="I3575" s="3"/>
    </row>
    <row r="3576" spans="2:9" x14ac:dyDescent="0.25">
      <c r="B3576" s="6"/>
      <c r="C3576" s="7"/>
      <c r="D3576" s="7"/>
      <c r="E3576" s="7"/>
      <c r="F3576" s="7"/>
      <c r="G3576" s="7"/>
      <c r="I3576" s="3"/>
    </row>
    <row r="3577" spans="2:9" x14ac:dyDescent="0.25">
      <c r="B3577" s="6"/>
      <c r="C3577" s="7"/>
      <c r="D3577" s="7"/>
      <c r="E3577" s="7"/>
      <c r="F3577" s="7"/>
      <c r="G3577" s="7"/>
      <c r="I3577" s="3"/>
    </row>
    <row r="3578" spans="2:9" x14ac:dyDescent="0.25">
      <c r="B3578" s="6"/>
      <c r="C3578" s="7"/>
      <c r="D3578" s="7"/>
      <c r="E3578" s="7"/>
      <c r="F3578" s="7"/>
      <c r="G3578" s="7"/>
      <c r="I3578" s="3"/>
    </row>
    <row r="3579" spans="2:9" x14ac:dyDescent="0.25">
      <c r="B3579" s="6"/>
      <c r="C3579" s="7"/>
      <c r="D3579" s="7"/>
      <c r="E3579" s="7"/>
      <c r="F3579" s="7"/>
      <c r="G3579" s="7"/>
      <c r="I3579" s="3"/>
    </row>
    <row r="3580" spans="2:9" x14ac:dyDescent="0.25">
      <c r="B3580" s="6"/>
      <c r="C3580" s="7"/>
      <c r="D3580" s="7"/>
      <c r="E3580" s="7"/>
      <c r="F3580" s="7"/>
      <c r="G3580" s="7"/>
      <c r="I3580" s="3"/>
    </row>
    <row r="3581" spans="2:9" x14ac:dyDescent="0.25">
      <c r="B3581" s="6"/>
      <c r="C3581" s="7"/>
      <c r="D3581" s="7"/>
      <c r="E3581" s="7"/>
      <c r="F3581" s="7"/>
      <c r="G3581" s="7"/>
      <c r="I3581" s="3"/>
    </row>
    <row r="3582" spans="2:9" x14ac:dyDescent="0.25">
      <c r="B3582" s="6"/>
      <c r="C3582" s="7"/>
      <c r="D3582" s="7"/>
      <c r="E3582" s="7"/>
      <c r="F3582" s="7"/>
      <c r="G3582" s="7"/>
      <c r="I3582" s="3"/>
    </row>
    <row r="3583" spans="2:9" x14ac:dyDescent="0.25">
      <c r="B3583" s="6"/>
      <c r="C3583" s="7"/>
      <c r="D3583" s="7"/>
      <c r="E3583" s="7"/>
      <c r="F3583" s="7"/>
      <c r="G3583" s="7"/>
      <c r="I3583" s="3"/>
    </row>
    <row r="3584" spans="2:9" x14ac:dyDescent="0.25">
      <c r="B3584" s="6"/>
      <c r="C3584" s="7"/>
      <c r="D3584" s="7"/>
      <c r="E3584" s="7"/>
      <c r="F3584" s="7"/>
      <c r="G3584" s="7"/>
      <c r="I3584" s="3"/>
    </row>
    <row r="3585" spans="2:9" x14ac:dyDescent="0.25">
      <c r="B3585" s="6"/>
      <c r="C3585" s="7"/>
      <c r="D3585" s="7"/>
      <c r="E3585" s="7"/>
      <c r="F3585" s="7"/>
      <c r="G3585" s="7"/>
      <c r="I3585" s="3"/>
    </row>
    <row r="3586" spans="2:9" x14ac:dyDescent="0.25">
      <c r="B3586" s="6"/>
      <c r="C3586" s="7"/>
      <c r="D3586" s="7"/>
      <c r="E3586" s="7"/>
      <c r="F3586" s="7"/>
      <c r="G3586" s="7"/>
      <c r="I3586" s="3"/>
    </row>
    <row r="3587" spans="2:9" x14ac:dyDescent="0.25">
      <c r="B3587" s="6"/>
      <c r="C3587" s="7"/>
      <c r="D3587" s="7"/>
      <c r="E3587" s="7"/>
      <c r="F3587" s="7"/>
      <c r="G3587" s="7"/>
      <c r="I3587" s="3"/>
    </row>
    <row r="3588" spans="2:9" x14ac:dyDescent="0.25">
      <c r="B3588" s="6"/>
      <c r="C3588" s="7"/>
      <c r="D3588" s="7"/>
      <c r="E3588" s="7"/>
      <c r="F3588" s="7"/>
      <c r="G3588" s="7"/>
      <c r="I3588" s="3"/>
    </row>
    <row r="3589" spans="2:9" x14ac:dyDescent="0.25">
      <c r="B3589" s="6"/>
      <c r="C3589" s="7"/>
      <c r="D3589" s="7"/>
      <c r="E3589" s="7"/>
      <c r="F3589" s="7"/>
      <c r="G3589" s="7"/>
      <c r="I3589" s="3"/>
    </row>
    <row r="3590" spans="2:9" x14ac:dyDescent="0.25">
      <c r="B3590" s="6"/>
      <c r="C3590" s="7"/>
      <c r="D3590" s="7"/>
      <c r="E3590" s="7"/>
      <c r="F3590" s="7"/>
      <c r="G3590" s="7"/>
      <c r="I3590" s="3"/>
    </row>
    <row r="3591" spans="2:9" x14ac:dyDescent="0.25">
      <c r="B3591" s="6"/>
      <c r="C3591" s="7"/>
      <c r="D3591" s="7"/>
      <c r="E3591" s="7"/>
      <c r="F3591" s="7"/>
      <c r="G3591" s="7"/>
      <c r="I3591" s="3"/>
    </row>
    <row r="3592" spans="2:9" x14ac:dyDescent="0.25">
      <c r="B3592" s="6"/>
      <c r="C3592" s="7"/>
      <c r="D3592" s="7"/>
      <c r="E3592" s="7"/>
      <c r="F3592" s="7"/>
      <c r="G3592" s="7"/>
      <c r="I3592" s="3"/>
    </row>
    <row r="3593" spans="2:9" x14ac:dyDescent="0.25">
      <c r="B3593" s="6"/>
      <c r="C3593" s="7"/>
      <c r="D3593" s="7"/>
      <c r="E3593" s="7"/>
      <c r="F3593" s="7"/>
      <c r="G3593" s="7"/>
      <c r="I3593" s="3"/>
    </row>
    <row r="3594" spans="2:9" x14ac:dyDescent="0.25">
      <c r="B3594" s="6"/>
      <c r="C3594" s="7"/>
      <c r="D3594" s="7"/>
      <c r="E3594" s="7"/>
      <c r="F3594" s="7"/>
      <c r="G3594" s="7"/>
      <c r="I3594" s="3"/>
    </row>
    <row r="3595" spans="2:9" x14ac:dyDescent="0.25">
      <c r="B3595" s="6"/>
      <c r="C3595" s="7"/>
      <c r="D3595" s="7"/>
      <c r="E3595" s="7"/>
      <c r="F3595" s="7"/>
      <c r="G3595" s="7"/>
      <c r="I3595" s="3"/>
    </row>
    <row r="3596" spans="2:9" x14ac:dyDescent="0.25">
      <c r="B3596" s="6"/>
      <c r="C3596" s="7"/>
      <c r="D3596" s="7"/>
      <c r="E3596" s="7"/>
      <c r="F3596" s="7"/>
      <c r="G3596" s="7"/>
      <c r="I3596" s="3"/>
    </row>
    <row r="3597" spans="2:9" x14ac:dyDescent="0.25">
      <c r="B3597" s="6"/>
      <c r="C3597" s="7"/>
      <c r="D3597" s="7"/>
      <c r="E3597" s="7"/>
      <c r="F3597" s="7"/>
      <c r="G3597" s="7"/>
      <c r="I3597" s="3"/>
    </row>
    <row r="3598" spans="2:9" x14ac:dyDescent="0.25">
      <c r="B3598" s="6"/>
      <c r="C3598" s="7"/>
      <c r="D3598" s="7"/>
      <c r="E3598" s="7"/>
      <c r="F3598" s="7"/>
      <c r="G3598" s="7"/>
      <c r="I3598" s="3"/>
    </row>
    <row r="3599" spans="2:9" x14ac:dyDescent="0.25">
      <c r="B3599" s="6"/>
      <c r="C3599" s="7"/>
      <c r="D3599" s="7"/>
      <c r="E3599" s="7"/>
      <c r="F3599" s="7"/>
      <c r="G3599" s="7"/>
      <c r="I3599" s="3"/>
    </row>
    <row r="3600" spans="2:9" x14ac:dyDescent="0.25">
      <c r="B3600" s="6"/>
      <c r="C3600" s="7"/>
      <c r="D3600" s="7"/>
      <c r="E3600" s="7"/>
      <c r="F3600" s="7"/>
      <c r="G3600" s="7"/>
      <c r="I3600" s="3"/>
    </row>
    <row r="3601" spans="2:9" x14ac:dyDescent="0.25">
      <c r="B3601" s="6"/>
      <c r="C3601" s="7"/>
      <c r="D3601" s="7"/>
      <c r="E3601" s="7"/>
      <c r="F3601" s="7"/>
      <c r="G3601" s="7"/>
      <c r="I3601" s="3"/>
    </row>
    <row r="3602" spans="2:9" x14ac:dyDescent="0.25">
      <c r="B3602" s="6"/>
      <c r="C3602" s="7"/>
      <c r="D3602" s="7"/>
      <c r="E3602" s="7"/>
      <c r="F3602" s="7"/>
      <c r="G3602" s="7"/>
      <c r="I3602" s="3"/>
    </row>
    <row r="3603" spans="2:9" x14ac:dyDescent="0.25">
      <c r="B3603" s="6"/>
      <c r="C3603" s="7"/>
      <c r="D3603" s="7"/>
      <c r="E3603" s="7"/>
      <c r="F3603" s="7"/>
      <c r="G3603" s="7"/>
      <c r="I3603" s="3"/>
    </row>
    <row r="3604" spans="2:9" x14ac:dyDescent="0.25">
      <c r="B3604" s="6"/>
      <c r="C3604" s="7"/>
      <c r="D3604" s="7"/>
      <c r="E3604" s="7"/>
      <c r="F3604" s="7"/>
      <c r="G3604" s="7"/>
      <c r="I3604" s="3"/>
    </row>
    <row r="3605" spans="2:9" x14ac:dyDescent="0.25">
      <c r="B3605" s="6"/>
      <c r="C3605" s="7"/>
      <c r="D3605" s="7"/>
      <c r="E3605" s="7"/>
      <c r="F3605" s="7"/>
      <c r="G3605" s="7"/>
      <c r="I3605" s="3"/>
    </row>
    <row r="3606" spans="2:9" x14ac:dyDescent="0.25">
      <c r="B3606" s="6"/>
      <c r="C3606" s="7"/>
      <c r="D3606" s="7"/>
      <c r="E3606" s="7"/>
      <c r="F3606" s="7"/>
      <c r="G3606" s="7"/>
      <c r="I3606" s="3"/>
    </row>
    <row r="3607" spans="2:9" x14ac:dyDescent="0.25">
      <c r="B3607" s="6"/>
      <c r="C3607" s="7"/>
      <c r="D3607" s="7"/>
      <c r="E3607" s="7"/>
      <c r="F3607" s="7"/>
      <c r="G3607" s="7"/>
      <c r="I3607" s="3"/>
    </row>
    <row r="3608" spans="2:9" x14ac:dyDescent="0.25">
      <c r="B3608" s="6"/>
      <c r="C3608" s="7"/>
      <c r="D3608" s="7"/>
      <c r="E3608" s="7"/>
      <c r="F3608" s="7"/>
      <c r="G3608" s="7"/>
      <c r="I3608" s="3"/>
    </row>
    <row r="3609" spans="2:9" x14ac:dyDescent="0.25">
      <c r="B3609" s="6"/>
      <c r="C3609" s="7"/>
      <c r="D3609" s="7"/>
      <c r="E3609" s="7"/>
      <c r="F3609" s="7"/>
      <c r="G3609" s="7"/>
      <c r="I3609" s="3"/>
    </row>
    <row r="3610" spans="2:9" x14ac:dyDescent="0.25">
      <c r="B3610" s="6"/>
      <c r="C3610" s="7"/>
      <c r="D3610" s="7"/>
      <c r="E3610" s="7"/>
      <c r="F3610" s="7"/>
      <c r="G3610" s="7"/>
      <c r="I3610" s="3"/>
    </row>
    <row r="3611" spans="2:9" x14ac:dyDescent="0.25">
      <c r="B3611" s="6"/>
      <c r="C3611" s="7"/>
      <c r="D3611" s="7"/>
      <c r="E3611" s="7"/>
      <c r="F3611" s="7"/>
      <c r="G3611" s="7"/>
      <c r="I3611" s="3"/>
    </row>
    <row r="3612" spans="2:9" x14ac:dyDescent="0.25">
      <c r="B3612" s="6"/>
      <c r="C3612" s="7"/>
      <c r="D3612" s="7"/>
      <c r="E3612" s="7"/>
      <c r="F3612" s="7"/>
      <c r="G3612" s="7"/>
      <c r="I3612" s="3"/>
    </row>
    <row r="3613" spans="2:9" x14ac:dyDescent="0.25">
      <c r="B3613" s="6"/>
      <c r="C3613" s="7"/>
      <c r="D3613" s="7"/>
      <c r="E3613" s="7"/>
      <c r="F3613" s="7"/>
      <c r="G3613" s="7"/>
      <c r="I3613" s="3"/>
    </row>
    <row r="3614" spans="2:9" x14ac:dyDescent="0.25">
      <c r="B3614" s="6"/>
      <c r="C3614" s="7"/>
      <c r="D3614" s="7"/>
      <c r="E3614" s="7"/>
      <c r="F3614" s="7"/>
      <c r="G3614" s="7"/>
      <c r="I3614" s="3"/>
    </row>
    <row r="3615" spans="2:9" x14ac:dyDescent="0.25">
      <c r="B3615" s="6"/>
      <c r="C3615" s="7"/>
      <c r="D3615" s="7"/>
      <c r="E3615" s="7"/>
      <c r="F3615" s="7"/>
      <c r="G3615" s="7"/>
      <c r="I3615" s="3"/>
    </row>
    <row r="3616" spans="2:9" x14ac:dyDescent="0.25">
      <c r="B3616" s="6"/>
      <c r="C3616" s="7"/>
      <c r="D3616" s="7"/>
      <c r="E3616" s="7"/>
      <c r="F3616" s="7"/>
      <c r="G3616" s="7"/>
      <c r="I3616" s="3"/>
    </row>
    <row r="3617" spans="2:9" x14ac:dyDescent="0.25">
      <c r="B3617" s="6"/>
      <c r="C3617" s="7"/>
      <c r="D3617" s="7"/>
      <c r="E3617" s="7"/>
      <c r="F3617" s="7"/>
      <c r="G3617" s="7"/>
      <c r="I3617" s="3"/>
    </row>
    <row r="3618" spans="2:9" x14ac:dyDescent="0.25">
      <c r="B3618" s="6"/>
      <c r="C3618" s="7"/>
      <c r="D3618" s="7"/>
      <c r="E3618" s="7"/>
      <c r="F3618" s="7"/>
      <c r="G3618" s="7"/>
      <c r="I3618" s="3"/>
    </row>
    <row r="3619" spans="2:9" x14ac:dyDescent="0.25">
      <c r="B3619" s="6"/>
      <c r="C3619" s="7"/>
      <c r="D3619" s="7"/>
      <c r="E3619" s="7"/>
      <c r="F3619" s="7"/>
      <c r="G3619" s="7"/>
      <c r="I3619" s="3"/>
    </row>
    <row r="3620" spans="2:9" x14ac:dyDescent="0.25">
      <c r="B3620" s="6"/>
      <c r="C3620" s="7"/>
      <c r="D3620" s="7"/>
      <c r="E3620" s="7"/>
      <c r="F3620" s="7"/>
      <c r="G3620" s="7"/>
      <c r="I3620" s="3"/>
    </row>
    <row r="3621" spans="2:9" x14ac:dyDescent="0.25">
      <c r="B3621" s="6"/>
      <c r="C3621" s="7"/>
      <c r="D3621" s="7"/>
      <c r="E3621" s="7"/>
      <c r="F3621" s="7"/>
      <c r="G3621" s="7"/>
      <c r="I3621" s="3"/>
    </row>
    <row r="3622" spans="2:9" x14ac:dyDescent="0.25">
      <c r="B3622" s="6"/>
      <c r="C3622" s="7"/>
      <c r="D3622" s="7"/>
      <c r="E3622" s="7"/>
      <c r="F3622" s="7"/>
      <c r="G3622" s="7"/>
      <c r="I3622" s="3"/>
    </row>
    <row r="3623" spans="2:9" x14ac:dyDescent="0.25">
      <c r="B3623" s="6"/>
      <c r="C3623" s="7"/>
      <c r="D3623" s="7"/>
      <c r="E3623" s="7"/>
      <c r="F3623" s="7"/>
      <c r="G3623" s="7"/>
      <c r="I3623" s="3"/>
    </row>
    <row r="3624" spans="2:9" x14ac:dyDescent="0.25">
      <c r="B3624" s="6"/>
      <c r="C3624" s="7"/>
      <c r="D3624" s="7"/>
      <c r="E3624" s="7"/>
      <c r="F3624" s="7"/>
      <c r="G3624" s="7"/>
      <c r="I3624" s="3"/>
    </row>
    <row r="3625" spans="2:9" x14ac:dyDescent="0.25">
      <c r="B3625" s="6"/>
      <c r="C3625" s="7"/>
      <c r="D3625" s="7"/>
      <c r="E3625" s="7"/>
      <c r="F3625" s="7"/>
      <c r="G3625" s="7"/>
      <c r="I3625" s="3"/>
    </row>
    <row r="3626" spans="2:9" x14ac:dyDescent="0.25">
      <c r="B3626" s="6"/>
      <c r="C3626" s="7"/>
      <c r="D3626" s="7"/>
      <c r="E3626" s="7"/>
      <c r="F3626" s="7"/>
      <c r="G3626" s="7"/>
      <c r="I3626" s="3"/>
    </row>
    <row r="3627" spans="2:9" x14ac:dyDescent="0.25">
      <c r="B3627" s="6"/>
      <c r="C3627" s="7"/>
      <c r="D3627" s="7"/>
      <c r="E3627" s="7"/>
      <c r="F3627" s="7"/>
      <c r="G3627" s="7"/>
      <c r="I3627" s="3"/>
    </row>
    <row r="3628" spans="2:9" x14ac:dyDescent="0.25">
      <c r="B3628" s="6"/>
      <c r="C3628" s="7"/>
      <c r="D3628" s="7"/>
      <c r="E3628" s="7"/>
      <c r="F3628" s="7"/>
      <c r="G3628" s="7"/>
      <c r="I3628" s="3"/>
    </row>
    <row r="3629" spans="2:9" x14ac:dyDescent="0.25">
      <c r="B3629" s="6"/>
      <c r="C3629" s="7"/>
      <c r="D3629" s="7"/>
      <c r="E3629" s="7"/>
      <c r="F3629" s="7"/>
      <c r="G3629" s="7"/>
      <c r="I3629" s="3"/>
    </row>
    <row r="3630" spans="2:9" x14ac:dyDescent="0.25">
      <c r="B3630" s="6"/>
      <c r="C3630" s="7"/>
      <c r="D3630" s="7"/>
      <c r="E3630" s="7"/>
      <c r="F3630" s="7"/>
      <c r="G3630" s="7"/>
      <c r="I3630" s="3"/>
    </row>
    <row r="3631" spans="2:9" x14ac:dyDescent="0.25">
      <c r="B3631" s="6"/>
      <c r="C3631" s="7"/>
      <c r="D3631" s="7"/>
      <c r="E3631" s="7"/>
      <c r="F3631" s="7"/>
      <c r="G3631" s="7"/>
      <c r="I3631" s="3"/>
    </row>
    <row r="3632" spans="2:9" x14ac:dyDescent="0.25">
      <c r="B3632" s="6"/>
      <c r="C3632" s="7"/>
      <c r="D3632" s="7"/>
      <c r="E3632" s="7"/>
      <c r="F3632" s="7"/>
      <c r="G3632" s="7"/>
      <c r="I3632" s="3"/>
    </row>
    <row r="3633" spans="2:9" x14ac:dyDescent="0.25">
      <c r="B3633" s="6"/>
      <c r="C3633" s="7"/>
      <c r="D3633" s="7"/>
      <c r="E3633" s="7"/>
      <c r="F3633" s="7"/>
      <c r="G3633" s="7"/>
      <c r="I3633" s="3"/>
    </row>
    <row r="3634" spans="2:9" x14ac:dyDescent="0.25">
      <c r="B3634" s="6"/>
      <c r="C3634" s="7"/>
      <c r="D3634" s="7"/>
      <c r="E3634" s="7"/>
      <c r="F3634" s="7"/>
      <c r="G3634" s="7"/>
      <c r="I3634" s="3"/>
    </row>
    <row r="3635" spans="2:9" x14ac:dyDescent="0.25">
      <c r="B3635" s="6"/>
      <c r="C3635" s="7"/>
      <c r="D3635" s="7"/>
      <c r="E3635" s="7"/>
      <c r="F3635" s="7"/>
      <c r="G3635" s="7"/>
      <c r="I3635" s="3"/>
    </row>
    <row r="3636" spans="2:9" x14ac:dyDescent="0.25">
      <c r="B3636" s="6"/>
      <c r="C3636" s="7"/>
      <c r="D3636" s="7"/>
      <c r="E3636" s="7"/>
      <c r="F3636" s="7"/>
      <c r="G3636" s="7"/>
      <c r="I3636" s="3"/>
    </row>
    <row r="3637" spans="2:9" x14ac:dyDescent="0.25">
      <c r="B3637" s="6"/>
      <c r="C3637" s="7"/>
      <c r="D3637" s="7"/>
      <c r="E3637" s="7"/>
      <c r="F3637" s="7"/>
      <c r="G3637" s="7"/>
      <c r="I3637" s="3"/>
    </row>
    <row r="3638" spans="2:9" x14ac:dyDescent="0.25">
      <c r="B3638" s="6"/>
      <c r="C3638" s="7"/>
      <c r="D3638" s="7"/>
      <c r="E3638" s="7"/>
      <c r="F3638" s="7"/>
      <c r="G3638" s="7"/>
      <c r="I3638" s="3"/>
    </row>
    <row r="3639" spans="2:9" x14ac:dyDescent="0.25">
      <c r="B3639" s="6"/>
      <c r="C3639" s="7"/>
      <c r="D3639" s="7"/>
      <c r="E3639" s="7"/>
      <c r="F3639" s="7"/>
      <c r="G3639" s="7"/>
      <c r="I3639" s="3"/>
    </row>
    <row r="3640" spans="2:9" x14ac:dyDescent="0.25">
      <c r="B3640" s="6"/>
      <c r="C3640" s="7"/>
      <c r="D3640" s="7"/>
      <c r="E3640" s="7"/>
      <c r="F3640" s="7"/>
      <c r="G3640" s="7"/>
      <c r="I3640" s="3"/>
    </row>
    <row r="3641" spans="2:9" x14ac:dyDescent="0.25">
      <c r="B3641" s="6"/>
      <c r="C3641" s="7"/>
      <c r="D3641" s="7"/>
      <c r="E3641" s="7"/>
      <c r="F3641" s="7"/>
      <c r="G3641" s="7"/>
      <c r="I3641" s="3"/>
    </row>
    <row r="3642" spans="2:9" x14ac:dyDescent="0.25">
      <c r="B3642" s="6"/>
      <c r="C3642" s="7"/>
      <c r="D3642" s="7"/>
      <c r="E3642" s="7"/>
      <c r="F3642" s="7"/>
      <c r="G3642" s="7"/>
      <c r="I3642" s="3"/>
    </row>
    <row r="3643" spans="2:9" x14ac:dyDescent="0.25">
      <c r="B3643" s="6"/>
      <c r="C3643" s="7"/>
      <c r="D3643" s="7"/>
      <c r="E3643" s="7"/>
      <c r="F3643" s="7"/>
      <c r="G3643" s="7"/>
      <c r="I3643" s="3"/>
    </row>
    <row r="3644" spans="2:9" x14ac:dyDescent="0.25">
      <c r="B3644" s="6"/>
      <c r="C3644" s="7"/>
      <c r="D3644" s="7"/>
      <c r="E3644" s="7"/>
      <c r="F3644" s="7"/>
      <c r="G3644" s="7"/>
      <c r="I3644" s="3"/>
    </row>
    <row r="3645" spans="2:9" x14ac:dyDescent="0.25">
      <c r="B3645" s="6"/>
      <c r="C3645" s="7"/>
      <c r="D3645" s="7"/>
      <c r="E3645" s="7"/>
      <c r="F3645" s="7"/>
      <c r="G3645" s="7"/>
      <c r="I3645" s="3"/>
    </row>
    <row r="3646" spans="2:9" x14ac:dyDescent="0.25">
      <c r="B3646" s="6"/>
      <c r="C3646" s="7"/>
      <c r="D3646" s="7"/>
      <c r="E3646" s="7"/>
      <c r="F3646" s="7"/>
      <c r="G3646" s="7"/>
      <c r="I3646" s="3"/>
    </row>
    <row r="3647" spans="2:9" x14ac:dyDescent="0.25">
      <c r="B3647" s="6"/>
      <c r="C3647" s="7"/>
      <c r="D3647" s="7"/>
      <c r="E3647" s="7"/>
      <c r="F3647" s="7"/>
      <c r="G3647" s="7"/>
      <c r="I3647" s="3"/>
    </row>
    <row r="3648" spans="2:9" x14ac:dyDescent="0.25">
      <c r="B3648" s="6"/>
      <c r="C3648" s="7"/>
      <c r="D3648" s="7"/>
      <c r="E3648" s="7"/>
      <c r="F3648" s="7"/>
      <c r="G3648" s="7"/>
      <c r="I3648" s="3"/>
    </row>
    <row r="3649" spans="2:9" x14ac:dyDescent="0.25">
      <c r="B3649" s="6"/>
      <c r="C3649" s="7"/>
      <c r="D3649" s="7"/>
      <c r="E3649" s="7"/>
      <c r="F3649" s="7"/>
      <c r="G3649" s="7"/>
      <c r="I3649" s="3"/>
    </row>
    <row r="3650" spans="2:9" x14ac:dyDescent="0.25">
      <c r="B3650" s="6"/>
      <c r="C3650" s="7"/>
      <c r="D3650" s="7"/>
      <c r="E3650" s="7"/>
      <c r="F3650" s="7"/>
      <c r="G3650" s="7"/>
      <c r="I3650" s="3"/>
    </row>
    <row r="3651" spans="2:9" x14ac:dyDescent="0.25">
      <c r="B3651" s="6"/>
      <c r="C3651" s="7"/>
      <c r="D3651" s="7"/>
      <c r="E3651" s="7"/>
      <c r="F3651" s="7"/>
      <c r="G3651" s="7"/>
      <c r="I3651" s="3"/>
    </row>
    <row r="3652" spans="2:9" x14ac:dyDescent="0.25">
      <c r="B3652" s="6"/>
      <c r="C3652" s="7"/>
      <c r="D3652" s="7"/>
      <c r="E3652" s="7"/>
      <c r="F3652" s="7"/>
      <c r="G3652" s="7"/>
      <c r="I3652" s="3"/>
    </row>
    <row r="3653" spans="2:9" x14ac:dyDescent="0.25">
      <c r="B3653" s="6"/>
      <c r="C3653" s="7"/>
      <c r="D3653" s="7"/>
      <c r="E3653" s="7"/>
      <c r="F3653" s="7"/>
      <c r="G3653" s="7"/>
      <c r="I3653" s="3"/>
    </row>
    <row r="3654" spans="2:9" x14ac:dyDescent="0.25">
      <c r="B3654" s="6"/>
      <c r="C3654" s="7"/>
      <c r="D3654" s="7"/>
      <c r="E3654" s="7"/>
      <c r="F3654" s="7"/>
      <c r="G3654" s="7"/>
      <c r="I3654" s="3"/>
    </row>
    <row r="3655" spans="2:9" x14ac:dyDescent="0.25">
      <c r="B3655" s="6"/>
      <c r="C3655" s="7"/>
      <c r="D3655" s="7"/>
      <c r="E3655" s="7"/>
      <c r="F3655" s="7"/>
      <c r="G3655" s="7"/>
      <c r="I3655" s="3"/>
    </row>
    <row r="3656" spans="2:9" x14ac:dyDescent="0.25">
      <c r="B3656" s="6"/>
      <c r="C3656" s="7"/>
      <c r="D3656" s="7"/>
      <c r="E3656" s="7"/>
      <c r="F3656" s="7"/>
      <c r="G3656" s="7"/>
      <c r="I3656" s="3"/>
    </row>
    <row r="3657" spans="2:9" x14ac:dyDescent="0.25">
      <c r="B3657" s="6"/>
      <c r="C3657" s="7"/>
      <c r="D3657" s="7"/>
      <c r="E3657" s="7"/>
      <c r="F3657" s="7"/>
      <c r="G3657" s="7"/>
      <c r="I3657" s="3"/>
    </row>
    <row r="3658" spans="2:9" x14ac:dyDescent="0.25">
      <c r="B3658" s="6"/>
      <c r="C3658" s="7"/>
      <c r="D3658" s="7"/>
      <c r="E3658" s="7"/>
      <c r="F3658" s="7"/>
      <c r="G3658" s="7"/>
      <c r="I3658" s="3"/>
    </row>
    <row r="3659" spans="2:9" x14ac:dyDescent="0.25">
      <c r="B3659" s="6"/>
      <c r="C3659" s="7"/>
      <c r="D3659" s="7"/>
      <c r="E3659" s="7"/>
      <c r="F3659" s="7"/>
      <c r="G3659" s="7"/>
      <c r="I3659" s="3"/>
    </row>
    <row r="3660" spans="2:9" x14ac:dyDescent="0.25">
      <c r="B3660" s="6"/>
      <c r="C3660" s="7"/>
      <c r="D3660" s="7"/>
      <c r="E3660" s="7"/>
      <c r="F3660" s="7"/>
      <c r="G3660" s="7"/>
      <c r="I3660" s="3"/>
    </row>
    <row r="3661" spans="2:9" x14ac:dyDescent="0.25">
      <c r="B3661" s="6"/>
      <c r="C3661" s="7"/>
      <c r="D3661" s="7"/>
      <c r="E3661" s="7"/>
      <c r="F3661" s="7"/>
      <c r="G3661" s="7"/>
      <c r="I3661" s="3"/>
    </row>
    <row r="3662" spans="2:9" x14ac:dyDescent="0.25">
      <c r="B3662" s="6"/>
      <c r="C3662" s="7"/>
      <c r="D3662" s="7"/>
      <c r="E3662" s="7"/>
      <c r="F3662" s="7"/>
      <c r="G3662" s="7"/>
      <c r="I3662" s="3"/>
    </row>
    <row r="3663" spans="2:9" x14ac:dyDescent="0.25">
      <c r="B3663" s="6"/>
      <c r="C3663" s="7"/>
      <c r="D3663" s="7"/>
      <c r="E3663" s="7"/>
      <c r="F3663" s="7"/>
      <c r="G3663" s="7"/>
      <c r="I3663" s="3"/>
    </row>
    <row r="3664" spans="2:9" x14ac:dyDescent="0.25">
      <c r="B3664" s="6"/>
      <c r="C3664" s="7"/>
      <c r="D3664" s="7"/>
      <c r="E3664" s="7"/>
      <c r="F3664" s="7"/>
      <c r="G3664" s="7"/>
      <c r="I3664" s="3"/>
    </row>
    <row r="3665" spans="2:9" x14ac:dyDescent="0.25">
      <c r="B3665" s="6"/>
      <c r="C3665" s="7"/>
      <c r="D3665" s="7"/>
      <c r="E3665" s="7"/>
      <c r="F3665" s="7"/>
      <c r="G3665" s="7"/>
      <c r="I3665" s="3"/>
    </row>
    <row r="3666" spans="2:9" x14ac:dyDescent="0.25">
      <c r="B3666" s="6"/>
      <c r="C3666" s="7"/>
      <c r="D3666" s="7"/>
      <c r="E3666" s="7"/>
      <c r="F3666" s="7"/>
      <c r="G3666" s="7"/>
      <c r="I3666" s="3"/>
    </row>
    <row r="3667" spans="2:9" x14ac:dyDescent="0.25">
      <c r="B3667" s="6"/>
      <c r="C3667" s="7"/>
      <c r="D3667" s="7"/>
      <c r="E3667" s="7"/>
      <c r="F3667" s="7"/>
      <c r="G3667" s="7"/>
      <c r="I3667" s="3"/>
    </row>
    <row r="3668" spans="2:9" x14ac:dyDescent="0.25">
      <c r="B3668" s="6"/>
      <c r="C3668" s="7"/>
      <c r="D3668" s="7"/>
      <c r="E3668" s="7"/>
      <c r="F3668" s="7"/>
      <c r="G3668" s="7"/>
      <c r="I3668" s="3"/>
    </row>
    <row r="3669" spans="2:9" x14ac:dyDescent="0.25">
      <c r="B3669" s="6"/>
      <c r="C3669" s="7"/>
      <c r="D3669" s="7"/>
      <c r="E3669" s="7"/>
      <c r="F3669" s="7"/>
      <c r="G3669" s="7"/>
      <c r="I3669" s="3"/>
    </row>
    <row r="3670" spans="2:9" x14ac:dyDescent="0.25">
      <c r="B3670" s="6"/>
      <c r="C3670" s="7"/>
      <c r="D3670" s="7"/>
      <c r="E3670" s="7"/>
      <c r="F3670" s="7"/>
      <c r="G3670" s="7"/>
      <c r="I3670" s="3"/>
    </row>
    <row r="3671" spans="2:9" x14ac:dyDescent="0.25">
      <c r="B3671" s="6"/>
      <c r="C3671" s="7"/>
      <c r="D3671" s="7"/>
      <c r="E3671" s="7"/>
      <c r="F3671" s="7"/>
      <c r="G3671" s="7"/>
      <c r="I3671" s="3"/>
    </row>
    <row r="3672" spans="2:9" x14ac:dyDescent="0.25">
      <c r="B3672" s="6"/>
      <c r="C3672" s="7"/>
      <c r="D3672" s="7"/>
      <c r="E3672" s="7"/>
      <c r="F3672" s="7"/>
      <c r="G3672" s="7"/>
      <c r="I3672" s="3"/>
    </row>
    <row r="3673" spans="2:9" x14ac:dyDescent="0.25">
      <c r="B3673" s="6"/>
      <c r="C3673" s="7"/>
      <c r="D3673" s="7"/>
      <c r="E3673" s="7"/>
      <c r="F3673" s="7"/>
      <c r="G3673" s="7"/>
      <c r="I3673" s="3"/>
    </row>
    <row r="3674" spans="2:9" x14ac:dyDescent="0.25">
      <c r="B3674" s="6"/>
      <c r="C3674" s="7"/>
      <c r="D3674" s="7"/>
      <c r="E3674" s="7"/>
      <c r="F3674" s="7"/>
      <c r="G3674" s="7"/>
      <c r="I3674" s="3"/>
    </row>
    <row r="3675" spans="2:9" x14ac:dyDescent="0.25">
      <c r="B3675" s="6"/>
      <c r="C3675" s="7"/>
      <c r="D3675" s="7"/>
      <c r="E3675" s="7"/>
      <c r="F3675" s="7"/>
      <c r="G3675" s="7"/>
      <c r="I3675" s="3"/>
    </row>
    <row r="3676" spans="2:9" x14ac:dyDescent="0.25">
      <c r="B3676" s="6"/>
      <c r="C3676" s="7"/>
      <c r="D3676" s="7"/>
      <c r="E3676" s="7"/>
      <c r="F3676" s="7"/>
      <c r="G3676" s="7"/>
      <c r="I3676" s="3"/>
    </row>
    <row r="3677" spans="2:9" x14ac:dyDescent="0.25">
      <c r="B3677" s="6"/>
      <c r="C3677" s="7"/>
      <c r="D3677" s="7"/>
      <c r="E3677" s="7"/>
      <c r="F3677" s="7"/>
      <c r="G3677" s="7"/>
      <c r="I3677" s="3"/>
    </row>
    <row r="3678" spans="2:9" x14ac:dyDescent="0.25">
      <c r="B3678" s="6"/>
      <c r="C3678" s="7"/>
      <c r="D3678" s="7"/>
      <c r="E3678" s="7"/>
      <c r="F3678" s="7"/>
      <c r="G3678" s="7"/>
      <c r="I3678" s="3"/>
    </row>
    <row r="3679" spans="2:9" x14ac:dyDescent="0.25">
      <c r="B3679" s="6"/>
      <c r="C3679" s="7"/>
      <c r="D3679" s="7"/>
      <c r="E3679" s="7"/>
      <c r="F3679" s="7"/>
      <c r="G3679" s="7"/>
      <c r="I3679" s="3"/>
    </row>
    <row r="3680" spans="2:9" x14ac:dyDescent="0.25">
      <c r="B3680" s="6"/>
      <c r="C3680" s="7"/>
      <c r="D3680" s="7"/>
      <c r="E3680" s="7"/>
      <c r="F3680" s="7"/>
      <c r="G3680" s="7"/>
      <c r="I3680" s="3"/>
    </row>
    <row r="3681" spans="2:9" x14ac:dyDescent="0.25">
      <c r="B3681" s="6"/>
      <c r="C3681" s="7"/>
      <c r="D3681" s="7"/>
      <c r="E3681" s="7"/>
      <c r="F3681" s="7"/>
      <c r="G3681" s="7"/>
      <c r="I3681" s="3"/>
    </row>
    <row r="3682" spans="2:9" x14ac:dyDescent="0.25">
      <c r="B3682" s="6"/>
      <c r="C3682" s="7"/>
      <c r="D3682" s="7"/>
      <c r="E3682" s="7"/>
      <c r="F3682" s="7"/>
      <c r="G3682" s="7"/>
      <c r="I3682" s="3"/>
    </row>
    <row r="3683" spans="2:9" x14ac:dyDescent="0.25">
      <c r="B3683" s="6"/>
      <c r="C3683" s="7"/>
      <c r="D3683" s="7"/>
      <c r="E3683" s="7"/>
      <c r="F3683" s="7"/>
      <c r="G3683" s="7"/>
      <c r="I3683" s="3"/>
    </row>
    <row r="3684" spans="2:9" x14ac:dyDescent="0.25">
      <c r="B3684" s="6"/>
      <c r="C3684" s="7"/>
      <c r="D3684" s="7"/>
      <c r="E3684" s="7"/>
      <c r="F3684" s="7"/>
      <c r="G3684" s="7"/>
      <c r="I3684" s="3"/>
    </row>
    <row r="3685" spans="2:9" x14ac:dyDescent="0.25">
      <c r="B3685" s="6"/>
      <c r="C3685" s="7"/>
      <c r="D3685" s="7"/>
      <c r="E3685" s="7"/>
      <c r="F3685" s="7"/>
      <c r="G3685" s="7"/>
      <c r="I3685" s="3"/>
    </row>
    <row r="3686" spans="2:9" x14ac:dyDescent="0.25">
      <c r="B3686" s="6"/>
      <c r="C3686" s="7"/>
      <c r="D3686" s="7"/>
      <c r="E3686" s="7"/>
      <c r="F3686" s="7"/>
      <c r="G3686" s="7"/>
      <c r="I3686" s="3"/>
    </row>
    <row r="3687" spans="2:9" x14ac:dyDescent="0.25">
      <c r="B3687" s="6"/>
      <c r="C3687" s="7"/>
      <c r="D3687" s="7"/>
      <c r="E3687" s="7"/>
      <c r="F3687" s="7"/>
      <c r="G3687" s="7"/>
      <c r="I3687" s="3"/>
    </row>
    <row r="3688" spans="2:9" x14ac:dyDescent="0.25">
      <c r="B3688" s="6"/>
      <c r="C3688" s="7"/>
      <c r="D3688" s="7"/>
      <c r="E3688" s="7"/>
      <c r="F3688" s="7"/>
      <c r="G3688" s="7"/>
      <c r="I3688" s="3"/>
    </row>
    <row r="3689" spans="2:9" x14ac:dyDescent="0.25">
      <c r="B3689" s="6"/>
      <c r="C3689" s="7"/>
      <c r="D3689" s="7"/>
      <c r="E3689" s="7"/>
      <c r="F3689" s="7"/>
      <c r="G3689" s="7"/>
      <c r="I3689" s="3"/>
    </row>
    <row r="3690" spans="2:9" x14ac:dyDescent="0.25">
      <c r="B3690" s="6"/>
      <c r="C3690" s="7"/>
      <c r="D3690" s="7"/>
      <c r="E3690" s="7"/>
      <c r="F3690" s="7"/>
      <c r="G3690" s="7"/>
      <c r="I3690" s="3"/>
    </row>
    <row r="3691" spans="2:9" x14ac:dyDescent="0.25">
      <c r="B3691" s="6"/>
      <c r="C3691" s="7"/>
      <c r="D3691" s="7"/>
      <c r="E3691" s="7"/>
      <c r="F3691" s="7"/>
      <c r="G3691" s="7"/>
      <c r="I3691" s="3"/>
    </row>
    <row r="3692" spans="2:9" x14ac:dyDescent="0.25">
      <c r="B3692" s="6"/>
      <c r="C3692" s="7"/>
      <c r="D3692" s="7"/>
      <c r="E3692" s="7"/>
      <c r="F3692" s="7"/>
      <c r="G3692" s="7"/>
      <c r="I3692" s="3"/>
    </row>
    <row r="3693" spans="2:9" x14ac:dyDescent="0.25">
      <c r="B3693" s="6"/>
      <c r="C3693" s="7"/>
      <c r="D3693" s="7"/>
      <c r="E3693" s="7"/>
      <c r="F3693" s="7"/>
      <c r="G3693" s="7"/>
      <c r="I3693" s="3"/>
    </row>
    <row r="3694" spans="2:9" x14ac:dyDescent="0.25">
      <c r="B3694" s="6"/>
      <c r="C3694" s="7"/>
      <c r="D3694" s="7"/>
      <c r="E3694" s="7"/>
      <c r="F3694" s="7"/>
      <c r="G3694" s="7"/>
      <c r="I3694" s="3"/>
    </row>
    <row r="3695" spans="2:9" x14ac:dyDescent="0.25">
      <c r="B3695" s="6"/>
      <c r="C3695" s="7"/>
      <c r="D3695" s="7"/>
      <c r="E3695" s="7"/>
      <c r="F3695" s="7"/>
      <c r="G3695" s="7"/>
      <c r="I3695" s="3"/>
    </row>
    <row r="3696" spans="2:9" x14ac:dyDescent="0.25">
      <c r="B3696" s="6"/>
      <c r="C3696" s="7"/>
      <c r="D3696" s="7"/>
      <c r="E3696" s="7"/>
      <c r="F3696" s="7"/>
      <c r="G3696" s="7"/>
      <c r="I3696" s="3"/>
    </row>
    <row r="3697" spans="2:9" x14ac:dyDescent="0.25">
      <c r="B3697" s="6"/>
      <c r="C3697" s="7"/>
      <c r="D3697" s="7"/>
      <c r="E3697" s="7"/>
      <c r="F3697" s="7"/>
      <c r="G3697" s="7"/>
      <c r="I3697" s="3"/>
    </row>
    <row r="3698" spans="2:9" x14ac:dyDescent="0.25">
      <c r="B3698" s="6"/>
      <c r="C3698" s="7"/>
      <c r="D3698" s="7"/>
      <c r="E3698" s="7"/>
      <c r="F3698" s="7"/>
      <c r="G3698" s="7"/>
      <c r="I3698" s="3"/>
    </row>
    <row r="3699" spans="2:9" x14ac:dyDescent="0.25">
      <c r="B3699" s="6"/>
      <c r="C3699" s="7"/>
      <c r="D3699" s="7"/>
      <c r="E3699" s="7"/>
      <c r="F3699" s="7"/>
      <c r="G3699" s="7"/>
      <c r="I3699" s="3"/>
    </row>
    <row r="3700" spans="2:9" x14ac:dyDescent="0.25">
      <c r="B3700" s="6"/>
      <c r="C3700" s="7"/>
      <c r="D3700" s="7"/>
      <c r="E3700" s="7"/>
      <c r="F3700" s="7"/>
      <c r="G3700" s="7"/>
      <c r="I3700" s="3"/>
    </row>
    <row r="3701" spans="2:9" x14ac:dyDescent="0.25">
      <c r="B3701" s="6"/>
      <c r="C3701" s="7"/>
      <c r="D3701" s="7"/>
      <c r="E3701" s="7"/>
      <c r="F3701" s="7"/>
      <c r="G3701" s="7"/>
      <c r="I3701" s="3"/>
    </row>
    <row r="3702" spans="2:9" x14ac:dyDescent="0.25">
      <c r="B3702" s="6"/>
      <c r="C3702" s="7"/>
      <c r="D3702" s="7"/>
      <c r="E3702" s="7"/>
      <c r="F3702" s="7"/>
      <c r="G3702" s="7"/>
      <c r="I3702" s="3"/>
    </row>
    <row r="3703" spans="2:9" x14ac:dyDescent="0.25">
      <c r="B3703" s="6"/>
      <c r="C3703" s="7"/>
      <c r="D3703" s="7"/>
      <c r="E3703" s="7"/>
      <c r="F3703" s="7"/>
      <c r="G3703" s="7"/>
      <c r="I3703" s="3"/>
    </row>
    <row r="3704" spans="2:9" x14ac:dyDescent="0.25">
      <c r="B3704" s="6"/>
      <c r="C3704" s="7"/>
      <c r="D3704" s="7"/>
      <c r="E3704" s="7"/>
      <c r="F3704" s="7"/>
      <c r="G3704" s="7"/>
      <c r="I3704" s="3"/>
    </row>
    <row r="3705" spans="2:9" x14ac:dyDescent="0.25">
      <c r="B3705" s="6"/>
      <c r="C3705" s="7"/>
      <c r="D3705" s="7"/>
      <c r="E3705" s="7"/>
      <c r="F3705" s="7"/>
      <c r="G3705" s="7"/>
      <c r="I3705" s="3"/>
    </row>
    <row r="3706" spans="2:9" x14ac:dyDescent="0.25">
      <c r="B3706" s="6"/>
      <c r="C3706" s="7"/>
      <c r="D3706" s="7"/>
      <c r="E3706" s="7"/>
      <c r="F3706" s="7"/>
      <c r="G3706" s="7"/>
      <c r="I3706" s="3"/>
    </row>
    <row r="3707" spans="2:9" x14ac:dyDescent="0.25">
      <c r="B3707" s="6"/>
      <c r="C3707" s="7"/>
      <c r="D3707" s="7"/>
      <c r="E3707" s="7"/>
      <c r="F3707" s="7"/>
      <c r="G3707" s="7"/>
      <c r="I3707" s="3"/>
    </row>
    <row r="3708" spans="2:9" x14ac:dyDescent="0.25">
      <c r="B3708" s="6"/>
      <c r="C3708" s="7"/>
      <c r="D3708" s="7"/>
      <c r="E3708" s="7"/>
      <c r="F3708" s="7"/>
      <c r="G3708" s="7"/>
      <c r="I3708" s="3"/>
    </row>
    <row r="3709" spans="2:9" x14ac:dyDescent="0.25">
      <c r="B3709" s="6"/>
      <c r="C3709" s="7"/>
      <c r="D3709" s="7"/>
      <c r="E3709" s="7"/>
      <c r="F3709" s="7"/>
      <c r="G3709" s="7"/>
      <c r="I3709" s="3"/>
    </row>
    <row r="3710" spans="2:9" x14ac:dyDescent="0.25">
      <c r="B3710" s="6"/>
      <c r="C3710" s="7"/>
      <c r="D3710" s="7"/>
      <c r="E3710" s="7"/>
      <c r="F3710" s="7"/>
      <c r="G3710" s="7"/>
      <c r="I3710" s="3"/>
    </row>
    <row r="3711" spans="2:9" x14ac:dyDescent="0.25">
      <c r="B3711" s="6"/>
      <c r="C3711" s="7"/>
      <c r="D3711" s="7"/>
      <c r="E3711" s="7"/>
      <c r="F3711" s="7"/>
      <c r="G3711" s="7"/>
      <c r="I3711" s="3"/>
    </row>
    <row r="3712" spans="2:9" x14ac:dyDescent="0.25">
      <c r="B3712" s="6"/>
      <c r="C3712" s="7"/>
      <c r="D3712" s="7"/>
      <c r="E3712" s="7"/>
      <c r="F3712" s="7"/>
      <c r="G3712" s="7"/>
      <c r="I3712" s="3"/>
    </row>
    <row r="3713" spans="2:9" x14ac:dyDescent="0.25">
      <c r="B3713" s="6"/>
      <c r="C3713" s="7"/>
      <c r="D3713" s="7"/>
      <c r="E3713" s="7"/>
      <c r="F3713" s="7"/>
      <c r="G3713" s="7"/>
      <c r="I3713" s="3"/>
    </row>
    <row r="3714" spans="2:9" x14ac:dyDescent="0.25">
      <c r="B3714" s="6"/>
      <c r="C3714" s="7"/>
      <c r="D3714" s="7"/>
      <c r="E3714" s="7"/>
      <c r="F3714" s="7"/>
      <c r="G3714" s="7"/>
      <c r="I3714" s="3"/>
    </row>
    <row r="3715" spans="2:9" x14ac:dyDescent="0.25">
      <c r="B3715" s="6"/>
      <c r="C3715" s="7"/>
      <c r="D3715" s="7"/>
      <c r="E3715" s="7"/>
      <c r="F3715" s="7"/>
      <c r="G3715" s="7"/>
      <c r="I3715" s="3"/>
    </row>
    <row r="3716" spans="2:9" x14ac:dyDescent="0.25">
      <c r="B3716" s="6"/>
      <c r="C3716" s="7"/>
      <c r="D3716" s="7"/>
      <c r="E3716" s="7"/>
      <c r="F3716" s="7"/>
      <c r="G3716" s="7"/>
      <c r="I3716" s="3"/>
    </row>
    <row r="3717" spans="2:9" x14ac:dyDescent="0.25">
      <c r="B3717" s="6"/>
      <c r="C3717" s="7"/>
      <c r="D3717" s="7"/>
      <c r="E3717" s="7"/>
      <c r="F3717" s="7"/>
      <c r="G3717" s="7"/>
      <c r="I3717" s="3"/>
    </row>
    <row r="3718" spans="2:9" x14ac:dyDescent="0.25">
      <c r="B3718" s="6"/>
      <c r="C3718" s="7"/>
      <c r="D3718" s="7"/>
      <c r="E3718" s="7"/>
      <c r="F3718" s="7"/>
      <c r="G3718" s="7"/>
      <c r="I3718" s="3"/>
    </row>
    <row r="3719" spans="2:9" x14ac:dyDescent="0.25">
      <c r="B3719" s="6"/>
      <c r="C3719" s="7"/>
      <c r="D3719" s="7"/>
      <c r="E3719" s="7"/>
      <c r="F3719" s="7"/>
      <c r="G3719" s="7"/>
      <c r="I3719" s="3"/>
    </row>
    <row r="3720" spans="2:9" x14ac:dyDescent="0.25">
      <c r="B3720" s="6"/>
      <c r="C3720" s="7"/>
      <c r="D3720" s="7"/>
      <c r="E3720" s="7"/>
      <c r="F3720" s="7"/>
      <c r="G3720" s="7"/>
      <c r="I3720" s="3"/>
    </row>
    <row r="3721" spans="2:9" x14ac:dyDescent="0.25">
      <c r="B3721" s="6"/>
      <c r="C3721" s="7"/>
      <c r="D3721" s="7"/>
      <c r="E3721" s="7"/>
      <c r="F3721" s="7"/>
      <c r="G3721" s="7"/>
      <c r="I3721" s="3"/>
    </row>
    <row r="3722" spans="2:9" x14ac:dyDescent="0.25">
      <c r="B3722" s="6"/>
      <c r="C3722" s="7"/>
      <c r="D3722" s="7"/>
      <c r="E3722" s="7"/>
      <c r="F3722" s="7"/>
      <c r="G3722" s="7"/>
      <c r="I3722" s="3"/>
    </row>
    <row r="3723" spans="2:9" x14ac:dyDescent="0.25">
      <c r="B3723" s="6"/>
      <c r="C3723" s="7"/>
      <c r="D3723" s="7"/>
      <c r="E3723" s="7"/>
      <c r="F3723" s="7"/>
      <c r="G3723" s="7"/>
      <c r="I3723" s="3"/>
    </row>
    <row r="3724" spans="2:9" x14ac:dyDescent="0.25">
      <c r="B3724" s="6"/>
      <c r="C3724" s="7"/>
      <c r="D3724" s="7"/>
      <c r="E3724" s="7"/>
      <c r="F3724" s="7"/>
      <c r="G3724" s="7"/>
      <c r="I3724" s="3"/>
    </row>
    <row r="3725" spans="2:9" x14ac:dyDescent="0.25">
      <c r="B3725" s="6"/>
      <c r="C3725" s="7"/>
      <c r="D3725" s="7"/>
      <c r="E3725" s="7"/>
      <c r="F3725" s="7"/>
      <c r="G3725" s="7"/>
      <c r="I3725" s="3"/>
    </row>
    <row r="3726" spans="2:9" x14ac:dyDescent="0.25">
      <c r="B3726" s="6"/>
      <c r="C3726" s="7"/>
      <c r="D3726" s="7"/>
      <c r="E3726" s="7"/>
      <c r="F3726" s="7"/>
      <c r="G3726" s="7"/>
      <c r="I3726" s="3"/>
    </row>
    <row r="3727" spans="2:9" x14ac:dyDescent="0.25">
      <c r="B3727" s="6"/>
      <c r="C3727" s="7"/>
      <c r="D3727" s="7"/>
      <c r="E3727" s="7"/>
      <c r="F3727" s="7"/>
      <c r="G3727" s="7"/>
      <c r="I3727" s="3"/>
    </row>
    <row r="3728" spans="2:9" x14ac:dyDescent="0.25">
      <c r="B3728" s="6"/>
      <c r="C3728" s="7"/>
      <c r="D3728" s="7"/>
      <c r="E3728" s="7"/>
      <c r="F3728" s="7"/>
      <c r="G3728" s="7"/>
      <c r="I3728" s="3"/>
    </row>
    <row r="3729" spans="2:9" x14ac:dyDescent="0.25">
      <c r="B3729" s="6"/>
      <c r="C3729" s="7"/>
      <c r="D3729" s="7"/>
      <c r="E3729" s="7"/>
      <c r="F3729" s="7"/>
      <c r="G3729" s="7"/>
      <c r="I3729" s="3"/>
    </row>
    <row r="3730" spans="2:9" x14ac:dyDescent="0.25">
      <c r="B3730" s="6"/>
      <c r="C3730" s="7"/>
      <c r="D3730" s="7"/>
      <c r="E3730" s="7"/>
      <c r="F3730" s="7"/>
      <c r="G3730" s="7"/>
      <c r="I3730" s="3"/>
    </row>
    <row r="3731" spans="2:9" x14ac:dyDescent="0.25">
      <c r="B3731" s="6"/>
      <c r="C3731" s="7"/>
      <c r="D3731" s="7"/>
      <c r="E3731" s="7"/>
      <c r="F3731" s="7"/>
      <c r="G3731" s="7"/>
      <c r="I3731" s="3"/>
    </row>
    <row r="3732" spans="2:9" x14ac:dyDescent="0.25">
      <c r="B3732" s="6"/>
      <c r="C3732" s="7"/>
      <c r="D3732" s="7"/>
      <c r="E3732" s="7"/>
      <c r="F3732" s="7"/>
      <c r="G3732" s="7"/>
      <c r="I3732" s="3"/>
    </row>
    <row r="3733" spans="2:9" x14ac:dyDescent="0.25">
      <c r="B3733" s="6"/>
      <c r="C3733" s="7"/>
      <c r="D3733" s="7"/>
      <c r="E3733" s="7"/>
      <c r="F3733" s="7"/>
      <c r="G3733" s="7"/>
      <c r="I3733" s="3"/>
    </row>
    <row r="3734" spans="2:9" x14ac:dyDescent="0.25">
      <c r="B3734" s="6"/>
      <c r="C3734" s="7"/>
      <c r="D3734" s="7"/>
      <c r="E3734" s="7"/>
      <c r="F3734" s="7"/>
      <c r="G3734" s="7"/>
      <c r="I3734" s="3"/>
    </row>
    <row r="3735" spans="2:9" x14ac:dyDescent="0.25">
      <c r="B3735" s="6"/>
      <c r="C3735" s="7"/>
      <c r="D3735" s="7"/>
      <c r="E3735" s="7"/>
      <c r="F3735" s="7"/>
      <c r="G3735" s="7"/>
      <c r="I3735" s="3"/>
    </row>
    <row r="3736" spans="2:9" x14ac:dyDescent="0.25">
      <c r="B3736" s="6"/>
      <c r="C3736" s="7"/>
      <c r="D3736" s="7"/>
      <c r="E3736" s="7"/>
      <c r="F3736" s="7"/>
      <c r="G3736" s="7"/>
      <c r="I3736" s="3"/>
    </row>
    <row r="3737" spans="2:9" x14ac:dyDescent="0.25">
      <c r="B3737" s="6"/>
      <c r="C3737" s="7"/>
      <c r="D3737" s="7"/>
      <c r="E3737" s="7"/>
      <c r="F3737" s="7"/>
      <c r="G3737" s="7"/>
      <c r="I3737" s="3"/>
    </row>
    <row r="3738" spans="2:9" x14ac:dyDescent="0.25">
      <c r="B3738" s="6"/>
      <c r="C3738" s="7"/>
      <c r="D3738" s="7"/>
      <c r="E3738" s="7"/>
      <c r="F3738" s="7"/>
      <c r="G3738" s="7"/>
      <c r="I3738" s="3"/>
    </row>
    <row r="3739" spans="2:9" x14ac:dyDescent="0.25">
      <c r="B3739" s="6"/>
      <c r="C3739" s="7"/>
      <c r="D3739" s="7"/>
      <c r="E3739" s="7"/>
      <c r="F3739" s="7"/>
      <c r="G3739" s="7"/>
      <c r="I3739" s="3"/>
    </row>
    <row r="3740" spans="2:9" x14ac:dyDescent="0.25">
      <c r="B3740" s="6"/>
      <c r="C3740" s="7"/>
      <c r="D3740" s="7"/>
      <c r="E3740" s="7"/>
      <c r="F3740" s="7"/>
      <c r="G3740" s="7"/>
      <c r="I3740" s="3"/>
    </row>
    <row r="3741" spans="2:9" x14ac:dyDescent="0.25">
      <c r="B3741" s="6"/>
      <c r="C3741" s="7"/>
      <c r="D3741" s="7"/>
      <c r="E3741" s="7"/>
      <c r="F3741" s="7"/>
      <c r="G3741" s="7"/>
      <c r="I3741" s="3"/>
    </row>
    <row r="3742" spans="2:9" x14ac:dyDescent="0.25">
      <c r="B3742" s="6"/>
      <c r="C3742" s="7"/>
      <c r="D3742" s="7"/>
      <c r="E3742" s="7"/>
      <c r="F3742" s="7"/>
      <c r="G3742" s="7"/>
      <c r="I3742" s="3"/>
    </row>
    <row r="3743" spans="2:9" x14ac:dyDescent="0.25">
      <c r="B3743" s="6"/>
      <c r="C3743" s="7"/>
      <c r="D3743" s="7"/>
      <c r="E3743" s="7"/>
      <c r="F3743" s="7"/>
      <c r="G3743" s="7"/>
      <c r="I3743" s="3"/>
    </row>
    <row r="3744" spans="2:9" x14ac:dyDescent="0.25">
      <c r="B3744" s="6"/>
      <c r="C3744" s="7"/>
      <c r="D3744" s="7"/>
      <c r="E3744" s="7"/>
      <c r="F3744" s="7"/>
      <c r="G3744" s="7"/>
      <c r="I3744" s="3"/>
    </row>
    <row r="3745" spans="2:9" x14ac:dyDescent="0.25">
      <c r="B3745" s="6"/>
      <c r="C3745" s="7"/>
      <c r="D3745" s="7"/>
      <c r="E3745" s="7"/>
      <c r="F3745" s="7"/>
      <c r="G3745" s="7"/>
      <c r="I3745" s="3"/>
    </row>
    <row r="3746" spans="2:9" x14ac:dyDescent="0.25">
      <c r="B3746" s="6"/>
      <c r="C3746" s="7"/>
      <c r="D3746" s="7"/>
      <c r="E3746" s="7"/>
      <c r="F3746" s="7"/>
      <c r="G3746" s="7"/>
      <c r="I3746" s="3"/>
    </row>
    <row r="3747" spans="2:9" x14ac:dyDescent="0.25">
      <c r="B3747" s="6"/>
      <c r="C3747" s="7"/>
      <c r="D3747" s="7"/>
      <c r="E3747" s="7"/>
      <c r="F3747" s="7"/>
      <c r="G3747" s="7"/>
      <c r="I3747" s="3"/>
    </row>
    <row r="3748" spans="2:9" x14ac:dyDescent="0.25">
      <c r="B3748" s="6"/>
      <c r="C3748" s="7"/>
      <c r="D3748" s="7"/>
      <c r="E3748" s="7"/>
      <c r="F3748" s="7"/>
      <c r="G3748" s="7"/>
      <c r="I3748" s="3"/>
    </row>
    <row r="3749" spans="2:9" x14ac:dyDescent="0.25">
      <c r="B3749" s="6"/>
      <c r="C3749" s="7"/>
      <c r="D3749" s="7"/>
      <c r="E3749" s="7"/>
      <c r="F3749" s="7"/>
      <c r="G3749" s="7"/>
      <c r="I3749" s="3"/>
    </row>
    <row r="3750" spans="2:9" x14ac:dyDescent="0.25">
      <c r="B3750" s="6"/>
      <c r="C3750" s="7"/>
      <c r="D3750" s="7"/>
      <c r="E3750" s="7"/>
      <c r="F3750" s="7"/>
      <c r="G3750" s="7"/>
      <c r="I3750" s="3"/>
    </row>
    <row r="3751" spans="2:9" x14ac:dyDescent="0.25">
      <c r="B3751" s="6"/>
      <c r="C3751" s="7"/>
      <c r="D3751" s="7"/>
      <c r="E3751" s="7"/>
      <c r="F3751" s="7"/>
      <c r="G3751" s="7"/>
      <c r="I3751" s="3"/>
    </row>
    <row r="3752" spans="2:9" x14ac:dyDescent="0.25">
      <c r="B3752" s="6"/>
      <c r="C3752" s="7"/>
      <c r="D3752" s="7"/>
      <c r="E3752" s="7"/>
      <c r="F3752" s="7"/>
      <c r="G3752" s="7"/>
      <c r="I3752" s="3"/>
    </row>
    <row r="3753" spans="2:9" x14ac:dyDescent="0.25">
      <c r="B3753" s="6"/>
      <c r="C3753" s="7"/>
      <c r="D3753" s="7"/>
      <c r="E3753" s="7"/>
      <c r="F3753" s="7"/>
      <c r="G3753" s="7"/>
      <c r="I3753" s="3"/>
    </row>
    <row r="3754" spans="2:9" x14ac:dyDescent="0.25">
      <c r="B3754" s="6"/>
      <c r="C3754" s="7"/>
      <c r="D3754" s="7"/>
      <c r="E3754" s="7"/>
      <c r="F3754" s="7"/>
      <c r="G3754" s="7"/>
      <c r="I3754" s="3"/>
    </row>
    <row r="3755" spans="2:9" x14ac:dyDescent="0.25">
      <c r="B3755" s="6"/>
      <c r="C3755" s="7"/>
      <c r="D3755" s="7"/>
      <c r="E3755" s="7"/>
      <c r="F3755" s="7"/>
      <c r="G3755" s="7"/>
      <c r="I3755" s="3"/>
    </row>
    <row r="3756" spans="2:9" x14ac:dyDescent="0.25">
      <c r="B3756" s="6"/>
      <c r="C3756" s="7"/>
      <c r="D3756" s="7"/>
      <c r="E3756" s="7"/>
      <c r="F3756" s="7"/>
      <c r="G3756" s="7"/>
      <c r="I3756" s="3"/>
    </row>
    <row r="3757" spans="2:9" x14ac:dyDescent="0.25">
      <c r="B3757" s="6"/>
      <c r="C3757" s="7"/>
      <c r="D3757" s="7"/>
      <c r="E3757" s="7"/>
      <c r="F3757" s="7"/>
      <c r="G3757" s="7"/>
      <c r="I3757" s="3"/>
    </row>
    <row r="3758" spans="2:9" x14ac:dyDescent="0.25">
      <c r="B3758" s="6"/>
      <c r="C3758" s="7"/>
      <c r="D3758" s="7"/>
      <c r="E3758" s="7"/>
      <c r="F3758" s="7"/>
      <c r="G3758" s="7"/>
      <c r="I3758" s="3"/>
    </row>
    <row r="3759" spans="2:9" x14ac:dyDescent="0.25">
      <c r="B3759" s="6"/>
      <c r="C3759" s="7"/>
      <c r="D3759" s="7"/>
      <c r="E3759" s="7"/>
      <c r="F3759" s="7"/>
      <c r="G3759" s="7"/>
      <c r="I3759" s="3"/>
    </row>
    <row r="3760" spans="2:9" x14ac:dyDescent="0.25">
      <c r="B3760" s="6"/>
      <c r="C3760" s="7"/>
      <c r="D3760" s="7"/>
      <c r="E3760" s="7"/>
      <c r="F3760" s="7"/>
      <c r="G3760" s="7"/>
      <c r="I3760" s="3"/>
    </row>
    <row r="3761" spans="2:9" x14ac:dyDescent="0.25">
      <c r="B3761" s="6"/>
      <c r="C3761" s="7"/>
      <c r="D3761" s="7"/>
      <c r="E3761" s="7"/>
      <c r="F3761" s="7"/>
      <c r="G3761" s="7"/>
      <c r="I3761" s="3"/>
    </row>
    <row r="3762" spans="2:9" x14ac:dyDescent="0.25">
      <c r="B3762" s="6"/>
      <c r="C3762" s="7"/>
      <c r="D3762" s="7"/>
      <c r="E3762" s="7"/>
      <c r="F3762" s="7"/>
      <c r="G3762" s="7"/>
      <c r="I3762" s="3"/>
    </row>
    <row r="3763" spans="2:9" x14ac:dyDescent="0.25">
      <c r="B3763" s="6"/>
      <c r="C3763" s="7"/>
      <c r="D3763" s="7"/>
      <c r="E3763" s="7"/>
      <c r="F3763" s="7"/>
      <c r="G3763" s="7"/>
      <c r="I3763" s="3"/>
    </row>
    <row r="3764" spans="2:9" x14ac:dyDescent="0.25">
      <c r="B3764" s="6"/>
      <c r="C3764" s="7"/>
      <c r="D3764" s="7"/>
      <c r="E3764" s="7"/>
      <c r="F3764" s="7"/>
      <c r="G3764" s="7"/>
      <c r="I3764" s="3"/>
    </row>
    <row r="3765" spans="2:9" x14ac:dyDescent="0.25">
      <c r="B3765" s="6"/>
      <c r="C3765" s="7"/>
      <c r="D3765" s="7"/>
      <c r="E3765" s="7"/>
      <c r="F3765" s="7"/>
      <c r="G3765" s="7"/>
      <c r="I3765" s="3"/>
    </row>
    <row r="3766" spans="2:9" x14ac:dyDescent="0.25">
      <c r="B3766" s="6"/>
      <c r="C3766" s="7"/>
      <c r="D3766" s="7"/>
      <c r="E3766" s="7"/>
      <c r="F3766" s="7"/>
      <c r="G3766" s="7"/>
      <c r="I3766" s="3"/>
    </row>
    <row r="3767" spans="2:9" x14ac:dyDescent="0.25">
      <c r="B3767" s="6"/>
      <c r="C3767" s="7"/>
      <c r="D3767" s="7"/>
      <c r="E3767" s="7"/>
      <c r="F3767" s="7"/>
      <c r="G3767" s="7"/>
      <c r="I3767" s="3"/>
    </row>
    <row r="3768" spans="2:9" x14ac:dyDescent="0.25">
      <c r="B3768" s="6"/>
      <c r="C3768" s="7"/>
      <c r="D3768" s="7"/>
      <c r="E3768" s="7"/>
      <c r="F3768" s="7"/>
      <c r="G3768" s="7"/>
      <c r="I3768" s="3"/>
    </row>
    <row r="3769" spans="2:9" x14ac:dyDescent="0.25">
      <c r="B3769" s="6"/>
      <c r="C3769" s="7"/>
      <c r="D3769" s="7"/>
      <c r="E3769" s="7"/>
      <c r="F3769" s="7"/>
      <c r="G3769" s="7"/>
      <c r="I3769" s="3"/>
    </row>
    <row r="3770" spans="2:9" x14ac:dyDescent="0.25">
      <c r="B3770" s="6"/>
      <c r="C3770" s="7"/>
      <c r="D3770" s="7"/>
      <c r="E3770" s="7"/>
      <c r="F3770" s="7"/>
      <c r="G3770" s="7"/>
      <c r="I3770" s="3"/>
    </row>
    <row r="3771" spans="2:9" x14ac:dyDescent="0.25">
      <c r="B3771" s="6"/>
      <c r="C3771" s="7"/>
      <c r="D3771" s="7"/>
      <c r="E3771" s="7"/>
      <c r="F3771" s="7"/>
      <c r="G3771" s="7"/>
      <c r="I3771" s="3"/>
    </row>
    <row r="3772" spans="2:9" x14ac:dyDescent="0.25">
      <c r="B3772" s="6"/>
      <c r="C3772" s="7"/>
      <c r="D3772" s="7"/>
      <c r="E3772" s="7"/>
      <c r="F3772" s="7"/>
      <c r="G3772" s="7"/>
      <c r="I3772" s="3"/>
    </row>
    <row r="3773" spans="2:9" x14ac:dyDescent="0.25">
      <c r="B3773" s="6"/>
      <c r="C3773" s="7"/>
      <c r="D3773" s="7"/>
      <c r="E3773" s="7"/>
      <c r="F3773" s="7"/>
      <c r="G3773" s="7"/>
      <c r="I3773" s="3"/>
    </row>
    <row r="3774" spans="2:9" x14ac:dyDescent="0.25">
      <c r="B3774" s="6"/>
      <c r="C3774" s="7"/>
      <c r="D3774" s="7"/>
      <c r="E3774" s="7"/>
      <c r="F3774" s="7"/>
      <c r="G3774" s="7"/>
      <c r="I3774" s="3"/>
    </row>
    <row r="3775" spans="2:9" x14ac:dyDescent="0.25">
      <c r="B3775" s="6"/>
      <c r="C3775" s="7"/>
      <c r="D3775" s="7"/>
      <c r="E3775" s="7"/>
      <c r="F3775" s="7"/>
      <c r="G3775" s="7"/>
      <c r="I3775" s="3"/>
    </row>
    <row r="3776" spans="2:9" x14ac:dyDescent="0.25">
      <c r="B3776" s="6"/>
      <c r="C3776" s="7"/>
      <c r="D3776" s="7"/>
      <c r="E3776" s="7"/>
      <c r="F3776" s="7"/>
      <c r="G3776" s="7"/>
      <c r="I3776" s="3"/>
    </row>
    <row r="3777" spans="2:9" x14ac:dyDescent="0.25">
      <c r="B3777" s="6"/>
      <c r="C3777" s="7"/>
      <c r="D3777" s="7"/>
      <c r="E3777" s="7"/>
      <c r="F3777" s="7"/>
      <c r="G3777" s="7"/>
      <c r="I3777" s="3"/>
    </row>
    <row r="3778" spans="2:9" x14ac:dyDescent="0.25">
      <c r="B3778" s="6"/>
      <c r="C3778" s="7"/>
      <c r="D3778" s="7"/>
      <c r="E3778" s="7"/>
      <c r="F3778" s="7"/>
      <c r="G3778" s="7"/>
      <c r="I3778" s="3"/>
    </row>
    <row r="3779" spans="2:9" x14ac:dyDescent="0.25">
      <c r="B3779" s="6"/>
      <c r="C3779" s="7"/>
      <c r="D3779" s="7"/>
      <c r="E3779" s="7"/>
      <c r="F3779" s="7"/>
      <c r="G3779" s="7"/>
      <c r="I3779" s="3"/>
    </row>
    <row r="3780" spans="2:9" x14ac:dyDescent="0.25">
      <c r="B3780" s="6"/>
      <c r="C3780" s="7"/>
      <c r="D3780" s="7"/>
      <c r="E3780" s="7"/>
      <c r="F3780" s="7"/>
      <c r="G3780" s="7"/>
      <c r="I3780" s="3"/>
    </row>
    <row r="3781" spans="2:9" x14ac:dyDescent="0.25">
      <c r="B3781" s="6"/>
      <c r="C3781" s="7"/>
      <c r="D3781" s="7"/>
      <c r="E3781" s="7"/>
      <c r="F3781" s="7"/>
      <c r="G3781" s="7"/>
      <c r="I3781" s="3"/>
    </row>
    <row r="3782" spans="2:9" x14ac:dyDescent="0.25">
      <c r="B3782" s="6"/>
      <c r="C3782" s="7"/>
      <c r="D3782" s="7"/>
      <c r="E3782" s="7"/>
      <c r="F3782" s="7"/>
      <c r="G3782" s="7"/>
      <c r="I3782" s="3"/>
    </row>
    <row r="3783" spans="2:9" x14ac:dyDescent="0.25">
      <c r="B3783" s="6"/>
      <c r="C3783" s="7"/>
      <c r="D3783" s="7"/>
      <c r="E3783" s="7"/>
      <c r="F3783" s="7"/>
      <c r="G3783" s="7"/>
      <c r="I3783" s="3"/>
    </row>
    <row r="3784" spans="2:9" x14ac:dyDescent="0.25">
      <c r="B3784" s="6"/>
      <c r="C3784" s="7"/>
      <c r="D3784" s="7"/>
      <c r="E3784" s="7"/>
      <c r="F3784" s="7"/>
      <c r="G3784" s="7"/>
      <c r="I3784" s="3"/>
    </row>
    <row r="3785" spans="2:9" x14ac:dyDescent="0.25">
      <c r="B3785" s="6"/>
      <c r="C3785" s="7"/>
      <c r="D3785" s="7"/>
      <c r="E3785" s="7"/>
      <c r="F3785" s="7"/>
      <c r="G3785" s="7"/>
      <c r="I3785" s="3"/>
    </row>
    <row r="3786" spans="2:9" x14ac:dyDescent="0.25">
      <c r="B3786" s="6"/>
      <c r="C3786" s="7"/>
      <c r="D3786" s="7"/>
      <c r="E3786" s="7"/>
      <c r="F3786" s="7"/>
      <c r="G3786" s="7"/>
      <c r="I3786" s="3"/>
    </row>
    <row r="3787" spans="2:9" x14ac:dyDescent="0.25">
      <c r="B3787" s="6"/>
      <c r="C3787" s="7"/>
      <c r="D3787" s="7"/>
      <c r="E3787" s="7"/>
      <c r="F3787" s="7"/>
      <c r="G3787" s="7"/>
      <c r="I3787" s="3"/>
    </row>
    <row r="3788" spans="2:9" x14ac:dyDescent="0.25">
      <c r="B3788" s="6"/>
      <c r="C3788" s="7"/>
      <c r="D3788" s="7"/>
      <c r="E3788" s="7"/>
      <c r="F3788" s="7"/>
      <c r="G3788" s="7"/>
      <c r="I3788" s="3"/>
    </row>
    <row r="3789" spans="2:9" x14ac:dyDescent="0.25">
      <c r="B3789" s="6"/>
      <c r="C3789" s="7"/>
      <c r="D3789" s="7"/>
      <c r="E3789" s="7"/>
      <c r="F3789" s="7"/>
      <c r="G3789" s="7"/>
      <c r="I3789" s="3"/>
    </row>
    <row r="3790" spans="2:9" x14ac:dyDescent="0.25">
      <c r="B3790" s="6"/>
      <c r="C3790" s="7"/>
      <c r="D3790" s="7"/>
      <c r="E3790" s="7"/>
      <c r="F3790" s="7"/>
      <c r="G3790" s="7"/>
      <c r="I3790" s="3"/>
    </row>
    <row r="3791" spans="2:9" x14ac:dyDescent="0.25">
      <c r="B3791" s="6"/>
      <c r="C3791" s="7"/>
      <c r="D3791" s="7"/>
      <c r="E3791" s="7"/>
      <c r="F3791" s="7"/>
      <c r="G3791" s="7"/>
      <c r="I3791" s="3"/>
    </row>
    <row r="3792" spans="2:9" x14ac:dyDescent="0.25">
      <c r="B3792" s="6"/>
      <c r="C3792" s="7"/>
      <c r="D3792" s="7"/>
      <c r="E3792" s="7"/>
      <c r="F3792" s="7"/>
      <c r="G3792" s="7"/>
      <c r="I3792" s="3"/>
    </row>
    <row r="3793" spans="2:9" x14ac:dyDescent="0.25">
      <c r="B3793" s="6"/>
      <c r="C3793" s="7"/>
      <c r="D3793" s="7"/>
      <c r="E3793" s="7"/>
      <c r="F3793" s="7"/>
      <c r="G3793" s="7"/>
      <c r="I3793" s="3"/>
    </row>
    <row r="3794" spans="2:9" x14ac:dyDescent="0.25">
      <c r="B3794" s="6"/>
      <c r="C3794" s="7"/>
      <c r="D3794" s="7"/>
      <c r="E3794" s="7"/>
      <c r="F3794" s="7"/>
      <c r="G3794" s="7"/>
      <c r="I3794" s="3"/>
    </row>
    <row r="3795" spans="2:9" x14ac:dyDescent="0.25">
      <c r="B3795" s="6"/>
      <c r="C3795" s="7"/>
      <c r="D3795" s="7"/>
      <c r="E3795" s="7"/>
      <c r="F3795" s="7"/>
      <c r="G3795" s="7"/>
      <c r="I3795" s="3"/>
    </row>
    <row r="3796" spans="2:9" x14ac:dyDescent="0.25">
      <c r="B3796" s="6"/>
      <c r="C3796" s="7"/>
      <c r="D3796" s="7"/>
      <c r="E3796" s="7"/>
      <c r="F3796" s="7"/>
      <c r="G3796" s="7"/>
      <c r="I3796" s="3"/>
    </row>
    <row r="3797" spans="2:9" x14ac:dyDescent="0.25">
      <c r="B3797" s="6"/>
      <c r="C3797" s="7"/>
      <c r="D3797" s="7"/>
      <c r="E3797" s="7"/>
      <c r="F3797" s="7"/>
      <c r="G3797" s="7"/>
      <c r="I3797" s="3"/>
    </row>
    <row r="3798" spans="2:9" x14ac:dyDescent="0.25">
      <c r="B3798" s="6"/>
      <c r="C3798" s="7"/>
      <c r="D3798" s="7"/>
      <c r="E3798" s="7"/>
      <c r="F3798" s="7"/>
      <c r="G3798" s="7"/>
      <c r="I3798" s="3"/>
    </row>
    <row r="3799" spans="2:9" x14ac:dyDescent="0.25">
      <c r="B3799" s="6"/>
      <c r="C3799" s="7"/>
      <c r="D3799" s="7"/>
      <c r="E3799" s="7"/>
      <c r="F3799" s="7"/>
      <c r="G3799" s="7"/>
      <c r="I3799" s="3"/>
    </row>
    <row r="3800" spans="2:9" x14ac:dyDescent="0.25">
      <c r="B3800" s="6"/>
      <c r="C3800" s="7"/>
      <c r="D3800" s="7"/>
      <c r="E3800" s="7"/>
      <c r="F3800" s="7"/>
      <c r="G3800" s="7"/>
      <c r="I3800" s="3"/>
    </row>
    <row r="3801" spans="2:9" x14ac:dyDescent="0.25">
      <c r="B3801" s="6"/>
      <c r="C3801" s="7"/>
      <c r="D3801" s="7"/>
      <c r="E3801" s="7"/>
      <c r="F3801" s="7"/>
      <c r="G3801" s="7"/>
      <c r="I3801" s="3"/>
    </row>
    <row r="3802" spans="2:9" x14ac:dyDescent="0.25">
      <c r="B3802" s="6"/>
      <c r="C3802" s="7"/>
      <c r="D3802" s="7"/>
      <c r="E3802" s="7"/>
      <c r="F3802" s="7"/>
      <c r="G3802" s="7"/>
      <c r="I3802" s="3"/>
    </row>
    <row r="3803" spans="2:9" x14ac:dyDescent="0.25">
      <c r="B3803" s="6"/>
      <c r="C3803" s="7"/>
      <c r="D3803" s="7"/>
      <c r="E3803" s="7"/>
      <c r="F3803" s="7"/>
      <c r="G3803" s="7"/>
      <c r="I3803" s="3"/>
    </row>
    <row r="3804" spans="2:9" x14ac:dyDescent="0.25">
      <c r="B3804" s="6"/>
      <c r="C3804" s="7"/>
      <c r="D3804" s="7"/>
      <c r="E3804" s="7"/>
      <c r="F3804" s="7"/>
      <c r="G3804" s="7"/>
      <c r="I3804" s="3"/>
    </row>
    <row r="3805" spans="2:9" x14ac:dyDescent="0.25">
      <c r="B3805" s="6"/>
      <c r="C3805" s="7"/>
      <c r="D3805" s="7"/>
      <c r="E3805" s="7"/>
      <c r="F3805" s="7"/>
      <c r="G3805" s="7"/>
      <c r="I3805" s="3"/>
    </row>
    <row r="3806" spans="2:9" x14ac:dyDescent="0.25">
      <c r="B3806" s="6"/>
      <c r="C3806" s="7"/>
      <c r="D3806" s="7"/>
      <c r="E3806" s="7"/>
      <c r="F3806" s="7"/>
      <c r="G3806" s="7"/>
      <c r="I3806" s="3"/>
    </row>
    <row r="3807" spans="2:9" x14ac:dyDescent="0.25">
      <c r="B3807" s="6"/>
      <c r="C3807" s="7"/>
      <c r="D3807" s="7"/>
      <c r="E3807" s="7"/>
      <c r="F3807" s="7"/>
      <c r="G3807" s="7"/>
      <c r="I3807" s="3"/>
    </row>
    <row r="3808" spans="2:9" x14ac:dyDescent="0.25">
      <c r="B3808" s="6"/>
      <c r="C3808" s="7"/>
      <c r="D3808" s="7"/>
      <c r="E3808" s="7"/>
      <c r="F3808" s="7"/>
      <c r="G3808" s="7"/>
      <c r="I3808" s="3"/>
    </row>
    <row r="3809" spans="2:9" x14ac:dyDescent="0.25">
      <c r="B3809" s="6"/>
      <c r="C3809" s="7"/>
      <c r="D3809" s="7"/>
      <c r="E3809" s="7"/>
      <c r="F3809" s="7"/>
      <c r="G3809" s="7"/>
      <c r="I3809" s="3"/>
    </row>
    <row r="3810" spans="2:9" x14ac:dyDescent="0.25">
      <c r="B3810" s="6"/>
      <c r="C3810" s="7"/>
      <c r="D3810" s="7"/>
      <c r="E3810" s="7"/>
      <c r="F3810" s="7"/>
      <c r="G3810" s="7"/>
      <c r="I3810" s="3"/>
    </row>
    <row r="3811" spans="2:9" x14ac:dyDescent="0.25">
      <c r="B3811" s="6"/>
      <c r="C3811" s="7"/>
      <c r="D3811" s="7"/>
      <c r="E3811" s="7"/>
      <c r="F3811" s="7"/>
      <c r="G3811" s="7"/>
      <c r="I3811" s="3"/>
    </row>
    <row r="3812" spans="2:9" x14ac:dyDescent="0.25">
      <c r="B3812" s="6"/>
      <c r="C3812" s="7"/>
      <c r="D3812" s="7"/>
      <c r="E3812" s="7"/>
      <c r="F3812" s="7"/>
      <c r="G3812" s="7"/>
      <c r="I3812" s="3"/>
    </row>
    <row r="3813" spans="2:9" x14ac:dyDescent="0.25">
      <c r="B3813" s="6"/>
      <c r="C3813" s="7"/>
      <c r="D3813" s="7"/>
      <c r="E3813" s="7"/>
      <c r="F3813" s="7"/>
      <c r="G3813" s="7"/>
      <c r="I3813" s="3"/>
    </row>
    <row r="3814" spans="2:9" x14ac:dyDescent="0.25">
      <c r="B3814" s="6"/>
      <c r="C3814" s="7"/>
      <c r="D3814" s="7"/>
      <c r="E3814" s="7"/>
      <c r="F3814" s="7"/>
      <c r="G3814" s="7"/>
      <c r="I3814" s="3"/>
    </row>
    <row r="3815" spans="2:9" x14ac:dyDescent="0.25">
      <c r="B3815" s="6"/>
      <c r="C3815" s="7"/>
      <c r="D3815" s="7"/>
      <c r="E3815" s="7"/>
      <c r="F3815" s="7"/>
      <c r="G3815" s="7"/>
      <c r="I3815" s="3"/>
    </row>
    <row r="3816" spans="2:9" x14ac:dyDescent="0.25">
      <c r="B3816" s="6"/>
      <c r="C3816" s="7"/>
      <c r="D3816" s="7"/>
      <c r="E3816" s="7"/>
      <c r="F3816" s="7"/>
      <c r="G3816" s="7"/>
      <c r="I3816" s="3"/>
    </row>
    <row r="3817" spans="2:9" x14ac:dyDescent="0.25">
      <c r="B3817" s="6"/>
      <c r="C3817" s="7"/>
      <c r="D3817" s="7"/>
      <c r="E3817" s="7"/>
      <c r="F3817" s="7"/>
      <c r="G3817" s="7"/>
      <c r="I3817" s="3"/>
    </row>
    <row r="3818" spans="2:9" x14ac:dyDescent="0.25">
      <c r="B3818" s="6"/>
      <c r="C3818" s="7"/>
      <c r="D3818" s="7"/>
      <c r="E3818" s="7"/>
      <c r="F3818" s="7"/>
      <c r="G3818" s="7"/>
      <c r="I3818" s="3"/>
    </row>
    <row r="3819" spans="2:9" x14ac:dyDescent="0.25">
      <c r="B3819" s="6"/>
      <c r="C3819" s="7"/>
      <c r="D3819" s="7"/>
      <c r="E3819" s="7"/>
      <c r="F3819" s="7"/>
      <c r="G3819" s="7"/>
      <c r="I3819" s="3"/>
    </row>
    <row r="3820" spans="2:9" x14ac:dyDescent="0.25">
      <c r="B3820" s="6"/>
      <c r="C3820" s="7"/>
      <c r="D3820" s="7"/>
      <c r="E3820" s="7"/>
      <c r="F3820" s="7"/>
      <c r="G3820" s="7"/>
      <c r="I3820" s="3"/>
    </row>
    <row r="3821" spans="2:9" x14ac:dyDescent="0.25">
      <c r="B3821" s="6"/>
      <c r="C3821" s="7"/>
      <c r="D3821" s="7"/>
      <c r="E3821" s="7"/>
      <c r="F3821" s="7"/>
      <c r="G3821" s="7"/>
      <c r="I3821" s="3"/>
    </row>
    <row r="3822" spans="2:9" x14ac:dyDescent="0.25">
      <c r="B3822" s="6"/>
      <c r="C3822" s="7"/>
      <c r="D3822" s="7"/>
      <c r="E3822" s="7"/>
      <c r="F3822" s="7"/>
      <c r="G3822" s="7"/>
      <c r="I3822" s="3"/>
    </row>
    <row r="3823" spans="2:9" x14ac:dyDescent="0.25">
      <c r="B3823" s="6"/>
      <c r="C3823" s="7"/>
      <c r="D3823" s="7"/>
      <c r="E3823" s="7"/>
      <c r="F3823" s="7"/>
      <c r="G3823" s="7"/>
      <c r="I3823" s="3"/>
    </row>
    <row r="3824" spans="2:9" x14ac:dyDescent="0.25">
      <c r="B3824" s="6"/>
      <c r="C3824" s="7"/>
      <c r="D3824" s="7"/>
      <c r="E3824" s="7"/>
      <c r="F3824" s="7"/>
      <c r="G3824" s="7"/>
      <c r="I3824" s="3"/>
    </row>
    <row r="3825" spans="2:9" x14ac:dyDescent="0.25">
      <c r="B3825" s="6"/>
      <c r="C3825" s="7"/>
      <c r="D3825" s="7"/>
      <c r="E3825" s="7"/>
      <c r="F3825" s="7"/>
      <c r="G3825" s="7"/>
      <c r="I3825" s="3"/>
    </row>
    <row r="3826" spans="2:9" x14ac:dyDescent="0.25">
      <c r="B3826" s="6"/>
      <c r="C3826" s="7"/>
      <c r="D3826" s="7"/>
      <c r="E3826" s="7"/>
      <c r="F3826" s="7"/>
      <c r="G3826" s="7"/>
      <c r="I3826" s="3"/>
    </row>
    <row r="3827" spans="2:9" x14ac:dyDescent="0.25">
      <c r="B3827" s="6"/>
      <c r="C3827" s="7"/>
      <c r="D3827" s="7"/>
      <c r="E3827" s="7"/>
      <c r="F3827" s="7"/>
      <c r="G3827" s="7"/>
      <c r="I3827" s="3"/>
    </row>
    <row r="3828" spans="2:9" x14ac:dyDescent="0.25">
      <c r="B3828" s="6"/>
      <c r="C3828" s="7"/>
      <c r="D3828" s="7"/>
      <c r="E3828" s="7"/>
      <c r="F3828" s="7"/>
      <c r="G3828" s="7"/>
      <c r="I3828" s="3"/>
    </row>
    <row r="3829" spans="2:9" x14ac:dyDescent="0.25">
      <c r="B3829" s="6"/>
      <c r="C3829" s="7"/>
      <c r="D3829" s="7"/>
      <c r="E3829" s="7"/>
      <c r="F3829" s="7"/>
      <c r="G3829" s="7"/>
      <c r="I3829" s="3"/>
    </row>
    <row r="3830" spans="2:9" x14ac:dyDescent="0.25">
      <c r="B3830" s="6"/>
      <c r="C3830" s="7"/>
      <c r="D3830" s="7"/>
      <c r="E3830" s="7"/>
      <c r="F3830" s="7"/>
      <c r="G3830" s="7"/>
      <c r="I3830" s="3"/>
    </row>
    <row r="3831" spans="2:9" x14ac:dyDescent="0.25">
      <c r="B3831" s="6"/>
      <c r="C3831" s="7"/>
      <c r="D3831" s="7"/>
      <c r="E3831" s="7"/>
      <c r="F3831" s="7"/>
      <c r="G3831" s="7"/>
      <c r="I3831" s="3"/>
    </row>
    <row r="3832" spans="2:9" x14ac:dyDescent="0.25">
      <c r="B3832" s="6"/>
      <c r="C3832" s="7"/>
      <c r="D3832" s="7"/>
      <c r="E3832" s="7"/>
      <c r="F3832" s="7"/>
      <c r="G3832" s="7"/>
      <c r="I3832" s="3"/>
    </row>
    <row r="3833" spans="2:9" x14ac:dyDescent="0.25">
      <c r="B3833" s="6"/>
      <c r="C3833" s="7"/>
      <c r="D3833" s="7"/>
      <c r="E3833" s="7"/>
      <c r="F3833" s="7"/>
      <c r="G3833" s="7"/>
      <c r="I3833" s="3"/>
    </row>
    <row r="3834" spans="2:9" x14ac:dyDescent="0.25">
      <c r="B3834" s="6"/>
      <c r="C3834" s="7"/>
      <c r="D3834" s="7"/>
      <c r="E3834" s="7"/>
      <c r="F3834" s="7"/>
      <c r="G3834" s="7"/>
      <c r="I3834" s="3"/>
    </row>
    <row r="3835" spans="2:9" x14ac:dyDescent="0.25">
      <c r="B3835" s="6"/>
      <c r="C3835" s="7"/>
      <c r="D3835" s="7"/>
      <c r="E3835" s="7"/>
      <c r="F3835" s="7"/>
      <c r="G3835" s="7"/>
      <c r="I3835" s="3"/>
    </row>
    <row r="3836" spans="2:9" x14ac:dyDescent="0.25">
      <c r="B3836" s="6"/>
      <c r="C3836" s="7"/>
      <c r="D3836" s="7"/>
      <c r="E3836" s="7"/>
      <c r="F3836" s="7"/>
      <c r="G3836" s="7"/>
      <c r="I3836" s="3"/>
    </row>
    <row r="3837" spans="2:9" x14ac:dyDescent="0.25">
      <c r="B3837" s="6"/>
      <c r="C3837" s="7"/>
      <c r="D3837" s="7"/>
      <c r="E3837" s="7"/>
      <c r="F3837" s="7"/>
      <c r="G3837" s="7"/>
      <c r="I3837" s="3"/>
    </row>
    <row r="3838" spans="2:9" x14ac:dyDescent="0.25">
      <c r="B3838" s="6"/>
      <c r="C3838" s="7"/>
      <c r="D3838" s="7"/>
      <c r="E3838" s="7"/>
      <c r="F3838" s="7"/>
      <c r="G3838" s="7"/>
      <c r="I3838" s="3"/>
    </row>
    <row r="3839" spans="2:9" x14ac:dyDescent="0.25">
      <c r="B3839" s="6"/>
      <c r="C3839" s="7"/>
      <c r="D3839" s="7"/>
      <c r="E3839" s="7"/>
      <c r="F3839" s="7"/>
      <c r="G3839" s="7"/>
      <c r="I3839" s="3"/>
    </row>
    <row r="3840" spans="2:9" x14ac:dyDescent="0.25">
      <c r="B3840" s="6"/>
      <c r="C3840" s="7"/>
      <c r="D3840" s="7"/>
      <c r="E3840" s="7"/>
      <c r="F3840" s="7"/>
      <c r="G3840" s="7"/>
      <c r="I3840" s="3"/>
    </row>
    <row r="3841" spans="2:9" x14ac:dyDescent="0.25">
      <c r="B3841" s="6"/>
      <c r="C3841" s="7"/>
      <c r="D3841" s="7"/>
      <c r="E3841" s="7"/>
      <c r="F3841" s="7"/>
      <c r="G3841" s="7"/>
      <c r="I3841" s="3"/>
    </row>
    <row r="3842" spans="2:9" x14ac:dyDescent="0.25">
      <c r="B3842" s="6"/>
      <c r="C3842" s="7"/>
      <c r="D3842" s="7"/>
      <c r="E3842" s="7"/>
      <c r="F3842" s="7"/>
      <c r="G3842" s="7"/>
      <c r="I3842" s="3"/>
    </row>
    <row r="3843" spans="2:9" x14ac:dyDescent="0.25">
      <c r="B3843" s="6"/>
      <c r="C3843" s="7"/>
      <c r="D3843" s="7"/>
      <c r="E3843" s="7"/>
      <c r="F3843" s="7"/>
      <c r="G3843" s="7"/>
      <c r="I3843" s="3"/>
    </row>
    <row r="3844" spans="2:9" x14ac:dyDescent="0.25">
      <c r="B3844" s="6"/>
      <c r="C3844" s="7"/>
      <c r="D3844" s="7"/>
      <c r="E3844" s="7"/>
      <c r="F3844" s="7"/>
      <c r="G3844" s="7"/>
      <c r="I3844" s="3"/>
    </row>
    <row r="3845" spans="2:9" x14ac:dyDescent="0.25">
      <c r="B3845" s="6"/>
      <c r="C3845" s="7"/>
      <c r="D3845" s="7"/>
      <c r="E3845" s="7"/>
      <c r="F3845" s="7"/>
      <c r="G3845" s="7"/>
      <c r="I3845" s="3"/>
    </row>
    <row r="3846" spans="2:9" x14ac:dyDescent="0.25">
      <c r="B3846" s="6"/>
      <c r="C3846" s="7"/>
      <c r="D3846" s="7"/>
      <c r="E3846" s="7"/>
      <c r="F3846" s="7"/>
      <c r="G3846" s="7"/>
      <c r="I3846" s="3"/>
    </row>
    <row r="3847" spans="2:9" x14ac:dyDescent="0.25">
      <c r="B3847" s="6"/>
      <c r="C3847" s="7"/>
      <c r="D3847" s="7"/>
      <c r="E3847" s="7"/>
      <c r="F3847" s="7"/>
      <c r="G3847" s="7"/>
      <c r="I3847" s="3"/>
    </row>
    <row r="3848" spans="2:9" x14ac:dyDescent="0.25">
      <c r="B3848" s="6"/>
      <c r="C3848" s="7"/>
      <c r="D3848" s="7"/>
      <c r="E3848" s="7"/>
      <c r="F3848" s="7"/>
      <c r="G3848" s="7"/>
      <c r="I3848" s="3"/>
    </row>
    <row r="3849" spans="2:9" x14ac:dyDescent="0.25">
      <c r="B3849" s="6"/>
      <c r="C3849" s="7"/>
      <c r="D3849" s="7"/>
      <c r="E3849" s="7"/>
      <c r="F3849" s="7"/>
      <c r="G3849" s="7"/>
      <c r="I3849" s="3"/>
    </row>
    <row r="3850" spans="2:9" x14ac:dyDescent="0.25">
      <c r="B3850" s="6"/>
      <c r="C3850" s="7"/>
      <c r="D3850" s="7"/>
      <c r="E3850" s="7"/>
      <c r="F3850" s="7"/>
      <c r="G3850" s="7"/>
      <c r="I3850" s="3"/>
    </row>
    <row r="3851" spans="2:9" x14ac:dyDescent="0.25">
      <c r="B3851" s="6"/>
      <c r="C3851" s="7"/>
      <c r="D3851" s="7"/>
      <c r="E3851" s="7"/>
      <c r="F3851" s="7"/>
      <c r="G3851" s="7"/>
      <c r="I3851" s="3"/>
    </row>
    <row r="3852" spans="2:9" x14ac:dyDescent="0.25">
      <c r="B3852" s="6"/>
      <c r="C3852" s="7"/>
      <c r="D3852" s="7"/>
      <c r="E3852" s="7"/>
      <c r="F3852" s="7"/>
      <c r="G3852" s="7"/>
      <c r="I3852" s="3"/>
    </row>
    <row r="3853" spans="2:9" x14ac:dyDescent="0.25">
      <c r="B3853" s="6"/>
      <c r="C3853" s="7"/>
      <c r="D3853" s="7"/>
      <c r="E3853" s="7"/>
      <c r="F3853" s="7"/>
      <c r="G3853" s="7"/>
      <c r="I3853" s="3"/>
    </row>
    <row r="3854" spans="2:9" x14ac:dyDescent="0.25">
      <c r="B3854" s="6"/>
      <c r="C3854" s="7"/>
      <c r="D3854" s="7"/>
      <c r="E3854" s="7"/>
      <c r="F3854" s="7"/>
      <c r="G3854" s="7"/>
      <c r="I3854" s="3"/>
    </row>
    <row r="3855" spans="2:9" x14ac:dyDescent="0.25">
      <c r="B3855" s="6"/>
      <c r="C3855" s="7"/>
      <c r="D3855" s="7"/>
      <c r="E3855" s="7"/>
      <c r="F3855" s="7"/>
      <c r="G3855" s="7"/>
      <c r="I3855" s="3"/>
    </row>
    <row r="3856" spans="2:9" x14ac:dyDescent="0.25">
      <c r="B3856" s="6"/>
      <c r="C3856" s="7"/>
      <c r="D3856" s="7"/>
      <c r="E3856" s="7"/>
      <c r="F3856" s="7"/>
      <c r="G3856" s="7"/>
      <c r="I3856" s="3"/>
    </row>
    <row r="3857" spans="2:9" x14ac:dyDescent="0.25">
      <c r="B3857" s="6"/>
      <c r="C3857" s="7"/>
      <c r="D3857" s="7"/>
      <c r="E3857" s="7"/>
      <c r="F3857" s="7"/>
      <c r="G3857" s="7"/>
      <c r="I3857" s="3"/>
    </row>
    <row r="3858" spans="2:9" x14ac:dyDescent="0.25">
      <c r="B3858" s="6"/>
      <c r="C3858" s="7"/>
      <c r="D3858" s="7"/>
      <c r="E3858" s="7"/>
      <c r="F3858" s="7"/>
      <c r="G3858" s="7"/>
      <c r="I3858" s="3"/>
    </row>
    <row r="3859" spans="2:9" x14ac:dyDescent="0.25">
      <c r="B3859" s="6"/>
      <c r="C3859" s="7"/>
      <c r="D3859" s="7"/>
      <c r="E3859" s="7"/>
      <c r="F3859" s="7"/>
      <c r="G3859" s="7"/>
      <c r="I3859" s="3"/>
    </row>
    <row r="3860" spans="2:9" x14ac:dyDescent="0.25">
      <c r="B3860" s="6"/>
      <c r="C3860" s="7"/>
      <c r="D3860" s="7"/>
      <c r="E3860" s="7"/>
      <c r="F3860" s="7"/>
      <c r="G3860" s="7"/>
      <c r="I3860" s="3"/>
    </row>
    <row r="3861" spans="2:9" x14ac:dyDescent="0.25">
      <c r="B3861" s="6"/>
      <c r="C3861" s="7"/>
      <c r="D3861" s="7"/>
      <c r="E3861" s="7"/>
      <c r="F3861" s="7"/>
      <c r="G3861" s="7"/>
      <c r="I3861" s="3"/>
    </row>
    <row r="3862" spans="2:9" x14ac:dyDescent="0.25">
      <c r="B3862" s="6"/>
      <c r="C3862" s="7"/>
      <c r="D3862" s="7"/>
      <c r="E3862" s="7"/>
      <c r="F3862" s="7"/>
      <c r="G3862" s="7"/>
      <c r="I3862" s="3"/>
    </row>
    <row r="3863" spans="2:9" x14ac:dyDescent="0.25">
      <c r="B3863" s="6"/>
      <c r="C3863" s="7"/>
      <c r="D3863" s="7"/>
      <c r="E3863" s="7"/>
      <c r="F3863" s="7"/>
      <c r="G3863" s="7"/>
      <c r="I3863" s="3"/>
    </row>
    <row r="3864" spans="2:9" x14ac:dyDescent="0.25">
      <c r="B3864" s="6"/>
      <c r="C3864" s="7"/>
      <c r="D3864" s="7"/>
      <c r="E3864" s="7"/>
      <c r="F3864" s="7"/>
      <c r="G3864" s="7"/>
      <c r="I3864" s="3"/>
    </row>
    <row r="3865" spans="2:9" x14ac:dyDescent="0.25">
      <c r="B3865" s="6"/>
      <c r="C3865" s="7"/>
      <c r="D3865" s="7"/>
      <c r="E3865" s="7"/>
      <c r="F3865" s="7"/>
      <c r="G3865" s="7"/>
      <c r="I3865" s="3"/>
    </row>
    <row r="3866" spans="2:9" x14ac:dyDescent="0.25">
      <c r="B3866" s="6"/>
      <c r="C3866" s="7"/>
      <c r="D3866" s="7"/>
      <c r="E3866" s="7"/>
      <c r="F3866" s="7"/>
      <c r="G3866" s="7"/>
      <c r="I3866" s="3"/>
    </row>
    <row r="3867" spans="2:9" x14ac:dyDescent="0.25">
      <c r="B3867" s="6"/>
      <c r="C3867" s="7"/>
      <c r="D3867" s="7"/>
      <c r="E3867" s="7"/>
      <c r="F3867" s="7"/>
      <c r="G3867" s="7"/>
      <c r="I3867" s="3"/>
    </row>
    <row r="3868" spans="2:9" x14ac:dyDescent="0.25">
      <c r="B3868" s="6"/>
      <c r="C3868" s="7"/>
      <c r="D3868" s="7"/>
      <c r="E3868" s="7"/>
      <c r="F3868" s="7"/>
      <c r="G3868" s="7"/>
      <c r="I3868" s="3"/>
    </row>
    <row r="3869" spans="2:9" x14ac:dyDescent="0.25">
      <c r="B3869" s="6"/>
      <c r="C3869" s="7"/>
      <c r="D3869" s="7"/>
      <c r="E3869" s="7"/>
      <c r="F3869" s="7"/>
      <c r="G3869" s="7"/>
      <c r="I3869" s="3"/>
    </row>
    <row r="3870" spans="2:9" x14ac:dyDescent="0.25">
      <c r="B3870" s="6"/>
      <c r="C3870" s="7"/>
      <c r="D3870" s="7"/>
      <c r="E3870" s="7"/>
      <c r="F3870" s="7"/>
      <c r="G3870" s="7"/>
      <c r="I3870" s="3"/>
    </row>
    <row r="3871" spans="2:9" x14ac:dyDescent="0.25">
      <c r="B3871" s="6"/>
      <c r="C3871" s="7"/>
      <c r="D3871" s="7"/>
      <c r="E3871" s="7"/>
      <c r="F3871" s="7"/>
      <c r="G3871" s="7"/>
      <c r="I3871" s="3"/>
    </row>
    <row r="3872" spans="2:9" x14ac:dyDescent="0.25">
      <c r="B3872" s="6"/>
      <c r="C3872" s="7"/>
      <c r="D3872" s="7"/>
      <c r="E3872" s="7"/>
      <c r="F3872" s="7"/>
      <c r="G3872" s="7"/>
      <c r="I3872" s="3"/>
    </row>
    <row r="3873" spans="2:9" x14ac:dyDescent="0.25">
      <c r="B3873" s="6"/>
      <c r="C3873" s="7"/>
      <c r="D3873" s="7"/>
      <c r="E3873" s="7"/>
      <c r="F3873" s="7"/>
      <c r="G3873" s="7"/>
      <c r="I3873" s="3"/>
    </row>
    <row r="3874" spans="2:9" x14ac:dyDescent="0.25">
      <c r="B3874" s="6"/>
      <c r="C3874" s="7"/>
      <c r="D3874" s="7"/>
      <c r="E3874" s="7"/>
      <c r="F3874" s="7"/>
      <c r="G3874" s="7"/>
      <c r="I3874" s="3"/>
    </row>
    <row r="3875" spans="2:9" x14ac:dyDescent="0.25">
      <c r="B3875" s="6"/>
      <c r="C3875" s="7"/>
      <c r="D3875" s="7"/>
      <c r="E3875" s="7"/>
      <c r="F3875" s="7"/>
      <c r="G3875" s="7"/>
      <c r="I3875" s="3"/>
    </row>
    <row r="3876" spans="2:9" x14ac:dyDescent="0.25">
      <c r="B3876" s="6"/>
      <c r="C3876" s="7"/>
      <c r="D3876" s="7"/>
      <c r="E3876" s="7"/>
      <c r="F3876" s="7"/>
      <c r="G3876" s="7"/>
      <c r="I3876" s="3"/>
    </row>
    <row r="3877" spans="2:9" x14ac:dyDescent="0.25">
      <c r="B3877" s="6"/>
      <c r="C3877" s="7"/>
      <c r="D3877" s="7"/>
      <c r="E3877" s="7"/>
      <c r="F3877" s="7"/>
      <c r="G3877" s="7"/>
      <c r="I3877" s="3"/>
    </row>
    <row r="3878" spans="2:9" x14ac:dyDescent="0.25">
      <c r="B3878" s="6"/>
      <c r="C3878" s="7"/>
      <c r="D3878" s="7"/>
      <c r="E3878" s="7"/>
      <c r="F3878" s="7"/>
      <c r="G3878" s="7"/>
      <c r="I3878" s="3"/>
    </row>
    <row r="3879" spans="2:9" x14ac:dyDescent="0.25">
      <c r="B3879" s="6"/>
      <c r="C3879" s="7"/>
      <c r="D3879" s="7"/>
      <c r="E3879" s="7"/>
      <c r="F3879" s="7"/>
      <c r="G3879" s="7"/>
      <c r="I3879" s="3"/>
    </row>
    <row r="3880" spans="2:9" x14ac:dyDescent="0.25">
      <c r="B3880" s="6"/>
      <c r="C3880" s="7"/>
      <c r="D3880" s="7"/>
      <c r="E3880" s="7"/>
      <c r="F3880" s="7"/>
      <c r="G3880" s="7"/>
      <c r="I3880" s="3"/>
    </row>
    <row r="3881" spans="2:9" x14ac:dyDescent="0.25">
      <c r="B3881" s="6"/>
      <c r="C3881" s="7"/>
      <c r="D3881" s="7"/>
      <c r="E3881" s="7"/>
      <c r="F3881" s="7"/>
      <c r="G3881" s="7"/>
      <c r="I3881" s="3"/>
    </row>
    <row r="3882" spans="2:9" x14ac:dyDescent="0.25">
      <c r="B3882" s="6"/>
      <c r="C3882" s="7"/>
      <c r="D3882" s="7"/>
      <c r="E3882" s="7"/>
      <c r="F3882" s="7"/>
      <c r="G3882" s="7"/>
      <c r="I3882" s="3"/>
    </row>
    <row r="3883" spans="2:9" x14ac:dyDescent="0.25">
      <c r="B3883" s="6"/>
      <c r="C3883" s="7"/>
      <c r="D3883" s="7"/>
      <c r="E3883" s="7"/>
      <c r="F3883" s="7"/>
      <c r="G3883" s="7"/>
      <c r="I3883" s="3"/>
    </row>
    <row r="3884" spans="2:9" x14ac:dyDescent="0.25">
      <c r="B3884" s="6"/>
      <c r="C3884" s="7"/>
      <c r="D3884" s="7"/>
      <c r="E3884" s="7"/>
      <c r="F3884" s="7"/>
      <c r="G3884" s="7"/>
      <c r="I3884" s="3"/>
    </row>
    <row r="3885" spans="2:9" x14ac:dyDescent="0.25">
      <c r="B3885" s="6"/>
      <c r="C3885" s="7"/>
      <c r="D3885" s="7"/>
      <c r="E3885" s="7"/>
      <c r="F3885" s="7"/>
      <c r="G3885" s="7"/>
      <c r="I3885" s="3"/>
    </row>
    <row r="3886" spans="2:9" x14ac:dyDescent="0.25">
      <c r="B3886" s="6"/>
      <c r="C3886" s="7"/>
      <c r="D3886" s="7"/>
      <c r="E3886" s="7"/>
      <c r="F3886" s="7"/>
      <c r="G3886" s="7"/>
      <c r="I3886" s="3"/>
    </row>
    <row r="3887" spans="2:9" x14ac:dyDescent="0.25">
      <c r="B3887" s="6"/>
      <c r="C3887" s="7"/>
      <c r="D3887" s="7"/>
      <c r="E3887" s="7"/>
      <c r="F3887" s="7"/>
      <c r="G3887" s="7"/>
      <c r="I3887" s="3"/>
    </row>
    <row r="3888" spans="2:9" x14ac:dyDescent="0.25">
      <c r="B3888" s="6"/>
      <c r="C3888" s="7"/>
      <c r="D3888" s="7"/>
      <c r="E3888" s="7"/>
      <c r="F3888" s="7"/>
      <c r="G3888" s="7"/>
      <c r="I3888" s="3"/>
    </row>
    <row r="3889" spans="2:9" x14ac:dyDescent="0.25">
      <c r="B3889" s="6"/>
      <c r="C3889" s="7"/>
      <c r="D3889" s="7"/>
      <c r="E3889" s="7"/>
      <c r="F3889" s="7"/>
      <c r="G3889" s="7"/>
      <c r="I3889" s="3"/>
    </row>
    <row r="3890" spans="2:9" x14ac:dyDescent="0.25">
      <c r="B3890" s="6"/>
      <c r="C3890" s="7"/>
      <c r="D3890" s="7"/>
      <c r="E3890" s="7"/>
      <c r="F3890" s="7"/>
      <c r="G3890" s="7"/>
      <c r="I3890" s="3"/>
    </row>
    <row r="3891" spans="2:9" x14ac:dyDescent="0.25">
      <c r="B3891" s="6"/>
      <c r="C3891" s="7"/>
      <c r="D3891" s="7"/>
      <c r="E3891" s="7"/>
      <c r="F3891" s="7"/>
      <c r="G3891" s="7"/>
      <c r="I3891" s="3"/>
    </row>
    <row r="3892" spans="2:9" x14ac:dyDescent="0.25">
      <c r="B3892" s="6"/>
      <c r="C3892" s="7"/>
      <c r="D3892" s="7"/>
      <c r="E3892" s="7"/>
      <c r="F3892" s="7"/>
      <c r="G3892" s="7"/>
      <c r="I3892" s="3"/>
    </row>
    <row r="3893" spans="2:9" x14ac:dyDescent="0.25">
      <c r="B3893" s="6"/>
      <c r="C3893" s="7"/>
      <c r="D3893" s="7"/>
      <c r="E3893" s="7"/>
      <c r="F3893" s="7"/>
      <c r="G3893" s="7"/>
      <c r="I3893" s="3"/>
    </row>
    <row r="3894" spans="2:9" x14ac:dyDescent="0.25">
      <c r="B3894" s="6"/>
      <c r="C3894" s="7"/>
      <c r="D3894" s="7"/>
      <c r="E3894" s="7"/>
      <c r="F3894" s="7"/>
      <c r="G3894" s="7"/>
      <c r="I3894" s="3"/>
    </row>
    <row r="3895" spans="2:9" x14ac:dyDescent="0.25">
      <c r="B3895" s="6"/>
      <c r="C3895" s="7"/>
      <c r="D3895" s="7"/>
      <c r="E3895" s="7"/>
      <c r="F3895" s="7"/>
      <c r="G3895" s="7"/>
      <c r="I3895" s="3"/>
    </row>
    <row r="3896" spans="2:9" x14ac:dyDescent="0.25">
      <c r="B3896" s="6"/>
      <c r="C3896" s="7"/>
      <c r="D3896" s="7"/>
      <c r="E3896" s="7"/>
      <c r="F3896" s="7"/>
      <c r="G3896" s="7"/>
      <c r="I3896" s="3"/>
    </row>
    <row r="3897" spans="2:9" x14ac:dyDescent="0.25">
      <c r="B3897" s="6"/>
      <c r="C3897" s="7"/>
      <c r="D3897" s="7"/>
      <c r="E3897" s="7"/>
      <c r="F3897" s="7"/>
      <c r="G3897" s="7"/>
      <c r="I3897" s="3"/>
    </row>
    <row r="3898" spans="2:9" x14ac:dyDescent="0.25">
      <c r="B3898" s="6"/>
      <c r="C3898" s="7"/>
      <c r="D3898" s="7"/>
      <c r="E3898" s="7"/>
      <c r="F3898" s="7"/>
      <c r="G3898" s="7"/>
      <c r="I3898" s="3"/>
    </row>
    <row r="3899" spans="2:9" x14ac:dyDescent="0.25">
      <c r="B3899" s="6"/>
      <c r="C3899" s="7"/>
      <c r="D3899" s="7"/>
      <c r="E3899" s="7"/>
      <c r="F3899" s="7"/>
      <c r="G3899" s="7"/>
      <c r="I3899" s="3"/>
    </row>
    <row r="3900" spans="2:9" x14ac:dyDescent="0.25">
      <c r="B3900" s="6"/>
      <c r="C3900" s="7"/>
      <c r="D3900" s="7"/>
      <c r="E3900" s="7"/>
      <c r="F3900" s="7"/>
      <c r="G3900" s="7"/>
      <c r="I3900" s="3"/>
    </row>
    <row r="3901" spans="2:9" x14ac:dyDescent="0.25">
      <c r="B3901" s="6"/>
      <c r="C3901" s="7"/>
      <c r="D3901" s="7"/>
      <c r="E3901" s="7"/>
      <c r="F3901" s="7"/>
      <c r="G3901" s="7"/>
      <c r="I3901" s="3"/>
    </row>
    <row r="3902" spans="2:9" x14ac:dyDescent="0.25">
      <c r="B3902" s="6"/>
      <c r="C3902" s="7"/>
      <c r="D3902" s="7"/>
      <c r="E3902" s="7"/>
      <c r="F3902" s="7"/>
      <c r="G3902" s="7"/>
      <c r="I3902" s="3"/>
    </row>
    <row r="3903" spans="2:9" x14ac:dyDescent="0.25">
      <c r="B3903" s="6"/>
      <c r="C3903" s="7"/>
      <c r="D3903" s="7"/>
      <c r="E3903" s="7"/>
      <c r="F3903" s="7"/>
      <c r="G3903" s="7"/>
      <c r="I3903" s="3"/>
    </row>
    <row r="3904" spans="2:9" x14ac:dyDescent="0.25">
      <c r="B3904" s="6"/>
      <c r="C3904" s="7"/>
      <c r="D3904" s="7"/>
      <c r="E3904" s="7"/>
      <c r="F3904" s="7"/>
      <c r="G3904" s="7"/>
      <c r="I3904" s="3"/>
    </row>
    <row r="3905" spans="2:9" x14ac:dyDescent="0.25">
      <c r="B3905" s="6"/>
      <c r="C3905" s="7"/>
      <c r="D3905" s="7"/>
      <c r="E3905" s="7"/>
      <c r="F3905" s="7"/>
      <c r="G3905" s="7"/>
      <c r="I3905" s="3"/>
    </row>
    <row r="3906" spans="2:9" x14ac:dyDescent="0.25">
      <c r="B3906" s="6"/>
      <c r="C3906" s="7"/>
      <c r="D3906" s="7"/>
      <c r="E3906" s="7"/>
      <c r="F3906" s="7"/>
      <c r="G3906" s="7"/>
      <c r="I3906" s="3"/>
    </row>
    <row r="3907" spans="2:9" x14ac:dyDescent="0.25">
      <c r="B3907" s="6"/>
      <c r="C3907" s="7"/>
      <c r="D3907" s="7"/>
      <c r="E3907" s="7"/>
      <c r="F3907" s="7"/>
      <c r="G3907" s="7"/>
      <c r="I3907" s="3"/>
    </row>
    <row r="3908" spans="2:9" x14ac:dyDescent="0.25">
      <c r="B3908" s="6"/>
      <c r="C3908" s="7"/>
      <c r="D3908" s="7"/>
      <c r="E3908" s="7"/>
      <c r="F3908" s="7"/>
      <c r="G3908" s="7"/>
      <c r="I3908" s="3"/>
    </row>
    <row r="3909" spans="2:9" x14ac:dyDescent="0.25">
      <c r="B3909" s="6"/>
      <c r="C3909" s="7"/>
      <c r="D3909" s="7"/>
      <c r="E3909" s="7"/>
      <c r="F3909" s="7"/>
      <c r="G3909" s="7"/>
      <c r="I3909" s="3"/>
    </row>
    <row r="3910" spans="2:9" x14ac:dyDescent="0.25">
      <c r="B3910" s="6"/>
      <c r="C3910" s="7"/>
      <c r="D3910" s="7"/>
      <c r="E3910" s="7"/>
      <c r="F3910" s="7"/>
      <c r="G3910" s="7"/>
      <c r="I3910" s="3"/>
    </row>
    <row r="3911" spans="2:9" x14ac:dyDescent="0.25">
      <c r="B3911" s="6"/>
      <c r="C3911" s="7"/>
      <c r="D3911" s="7"/>
      <c r="E3911" s="7"/>
      <c r="F3911" s="7"/>
      <c r="G3911" s="7"/>
      <c r="I3911" s="3"/>
    </row>
    <row r="3912" spans="2:9" x14ac:dyDescent="0.25">
      <c r="B3912" s="6"/>
      <c r="C3912" s="7"/>
      <c r="D3912" s="7"/>
      <c r="E3912" s="7"/>
      <c r="F3912" s="7"/>
      <c r="G3912" s="7"/>
      <c r="I3912" s="3"/>
    </row>
    <row r="3913" spans="2:9" x14ac:dyDescent="0.25">
      <c r="B3913" s="6"/>
      <c r="C3913" s="7"/>
      <c r="D3913" s="7"/>
      <c r="E3913" s="7"/>
      <c r="F3913" s="7"/>
      <c r="G3913" s="7"/>
      <c r="I3913" s="3"/>
    </row>
    <row r="3914" spans="2:9" x14ac:dyDescent="0.25">
      <c r="B3914" s="6"/>
      <c r="C3914" s="7"/>
      <c r="D3914" s="7"/>
      <c r="E3914" s="7"/>
      <c r="F3914" s="7"/>
      <c r="G3914" s="7"/>
      <c r="I3914" s="3"/>
    </row>
    <row r="3915" spans="2:9" x14ac:dyDescent="0.25">
      <c r="B3915" s="6"/>
      <c r="C3915" s="7"/>
      <c r="D3915" s="7"/>
      <c r="E3915" s="7"/>
      <c r="F3915" s="7"/>
      <c r="G3915" s="7"/>
      <c r="I3915" s="3"/>
    </row>
    <row r="3916" spans="2:9" x14ac:dyDescent="0.25">
      <c r="B3916" s="6"/>
      <c r="C3916" s="7"/>
      <c r="D3916" s="7"/>
      <c r="E3916" s="7"/>
      <c r="F3916" s="7"/>
      <c r="G3916" s="7"/>
      <c r="I3916" s="3"/>
    </row>
    <row r="3917" spans="2:9" x14ac:dyDescent="0.25">
      <c r="B3917" s="6"/>
      <c r="C3917" s="7"/>
      <c r="D3917" s="7"/>
      <c r="E3917" s="7"/>
      <c r="F3917" s="7"/>
      <c r="G3917" s="7"/>
      <c r="I3917" s="3"/>
    </row>
    <row r="3918" spans="2:9" x14ac:dyDescent="0.25">
      <c r="B3918" s="6"/>
      <c r="C3918" s="7"/>
      <c r="D3918" s="7"/>
      <c r="E3918" s="7"/>
      <c r="F3918" s="7"/>
      <c r="G3918" s="7"/>
      <c r="I3918" s="3"/>
    </row>
    <row r="3919" spans="2:9" x14ac:dyDescent="0.25">
      <c r="B3919" s="6"/>
      <c r="C3919" s="7"/>
      <c r="D3919" s="7"/>
      <c r="E3919" s="7"/>
      <c r="F3919" s="7"/>
      <c r="G3919" s="7"/>
      <c r="I3919" s="3"/>
    </row>
    <row r="3920" spans="2:9" x14ac:dyDescent="0.25">
      <c r="B3920" s="6"/>
      <c r="C3920" s="7"/>
      <c r="D3920" s="7"/>
      <c r="E3920" s="7"/>
      <c r="F3920" s="7"/>
      <c r="G3920" s="7"/>
      <c r="I3920" s="3"/>
    </row>
    <row r="3921" spans="2:9" x14ac:dyDescent="0.25">
      <c r="B3921" s="6"/>
      <c r="C3921" s="7"/>
      <c r="D3921" s="7"/>
      <c r="E3921" s="7"/>
      <c r="F3921" s="7"/>
      <c r="G3921" s="7"/>
      <c r="I3921" s="3"/>
    </row>
    <row r="3922" spans="2:9" x14ac:dyDescent="0.25">
      <c r="B3922" s="6"/>
      <c r="C3922" s="7"/>
      <c r="D3922" s="7"/>
      <c r="E3922" s="7"/>
      <c r="F3922" s="7"/>
      <c r="G3922" s="7"/>
      <c r="I3922" s="3"/>
    </row>
    <row r="3923" spans="2:9" x14ac:dyDescent="0.25">
      <c r="B3923" s="6"/>
      <c r="C3923" s="7"/>
      <c r="D3923" s="7"/>
      <c r="E3923" s="7"/>
      <c r="F3923" s="7"/>
      <c r="G3923" s="7"/>
      <c r="I3923" s="3"/>
    </row>
    <row r="3924" spans="2:9" x14ac:dyDescent="0.25">
      <c r="B3924" s="6"/>
      <c r="C3924" s="7"/>
      <c r="D3924" s="7"/>
      <c r="E3924" s="7"/>
      <c r="F3924" s="7"/>
      <c r="G3924" s="7"/>
      <c r="I3924" s="3"/>
    </row>
    <row r="3925" spans="2:9" x14ac:dyDescent="0.25">
      <c r="B3925" s="6"/>
      <c r="C3925" s="7"/>
      <c r="D3925" s="7"/>
      <c r="E3925" s="7"/>
      <c r="F3925" s="7"/>
      <c r="G3925" s="7"/>
      <c r="I3925" s="3"/>
    </row>
    <row r="3926" spans="2:9" x14ac:dyDescent="0.25">
      <c r="B3926" s="6"/>
      <c r="C3926" s="7"/>
      <c r="D3926" s="7"/>
      <c r="E3926" s="7"/>
      <c r="F3926" s="7"/>
      <c r="G3926" s="7"/>
      <c r="I3926" s="3"/>
    </row>
    <row r="3927" spans="2:9" x14ac:dyDescent="0.25">
      <c r="B3927" s="6"/>
      <c r="C3927" s="7"/>
      <c r="D3927" s="7"/>
      <c r="E3927" s="7"/>
      <c r="F3927" s="7"/>
      <c r="G3927" s="7"/>
      <c r="I3927" s="3"/>
    </row>
    <row r="3928" spans="2:9" x14ac:dyDescent="0.25">
      <c r="B3928" s="6"/>
      <c r="C3928" s="7"/>
      <c r="D3928" s="7"/>
      <c r="E3928" s="7"/>
      <c r="F3928" s="7"/>
      <c r="G3928" s="7"/>
      <c r="I3928" s="3"/>
    </row>
    <row r="3929" spans="2:9" x14ac:dyDescent="0.25">
      <c r="B3929" s="6"/>
      <c r="C3929" s="7"/>
      <c r="D3929" s="7"/>
      <c r="E3929" s="7"/>
      <c r="F3929" s="7"/>
      <c r="G3929" s="7"/>
      <c r="I3929" s="3"/>
    </row>
    <row r="3930" spans="2:9" x14ac:dyDescent="0.25">
      <c r="B3930" s="6"/>
      <c r="C3930" s="7"/>
      <c r="D3930" s="7"/>
      <c r="E3930" s="7"/>
      <c r="F3930" s="7"/>
      <c r="G3930" s="7"/>
      <c r="I3930" s="3"/>
    </row>
    <row r="3931" spans="2:9" x14ac:dyDescent="0.25">
      <c r="B3931" s="6"/>
      <c r="C3931" s="7"/>
      <c r="D3931" s="7"/>
      <c r="E3931" s="7"/>
      <c r="F3931" s="7"/>
      <c r="G3931" s="7"/>
      <c r="I3931" s="3"/>
    </row>
    <row r="3932" spans="2:9" x14ac:dyDescent="0.25">
      <c r="B3932" s="6"/>
      <c r="C3932" s="7"/>
      <c r="D3932" s="7"/>
      <c r="E3932" s="7"/>
      <c r="F3932" s="7"/>
      <c r="G3932" s="7"/>
      <c r="I3932" s="3"/>
    </row>
    <row r="3933" spans="2:9" x14ac:dyDescent="0.25">
      <c r="B3933" s="6"/>
      <c r="C3933" s="7"/>
      <c r="D3933" s="7"/>
      <c r="E3933" s="7"/>
      <c r="F3933" s="7"/>
      <c r="G3933" s="7"/>
      <c r="I3933" s="3"/>
    </row>
    <row r="3934" spans="2:9" x14ac:dyDescent="0.25">
      <c r="B3934" s="6"/>
      <c r="C3934" s="7"/>
      <c r="D3934" s="7"/>
      <c r="E3934" s="7"/>
      <c r="F3934" s="7"/>
      <c r="G3934" s="7"/>
      <c r="I3934" s="3"/>
    </row>
    <row r="3935" spans="2:9" x14ac:dyDescent="0.25">
      <c r="B3935" s="6"/>
      <c r="C3935" s="7"/>
      <c r="D3935" s="7"/>
      <c r="E3935" s="7"/>
      <c r="F3935" s="7"/>
      <c r="G3935" s="7"/>
      <c r="I3935" s="3"/>
    </row>
    <row r="3936" spans="2:9" x14ac:dyDescent="0.25">
      <c r="B3936" s="6"/>
      <c r="C3936" s="7"/>
      <c r="D3936" s="7"/>
      <c r="E3936" s="7"/>
      <c r="F3936" s="7"/>
      <c r="G3936" s="7"/>
      <c r="I3936" s="3"/>
    </row>
    <row r="3937" spans="2:9" x14ac:dyDescent="0.25">
      <c r="B3937" s="6"/>
      <c r="C3937" s="7"/>
      <c r="D3937" s="7"/>
      <c r="E3937" s="7"/>
      <c r="F3937" s="7"/>
      <c r="G3937" s="7"/>
      <c r="I3937" s="3"/>
    </row>
    <row r="3938" spans="2:9" x14ac:dyDescent="0.25">
      <c r="B3938" s="6"/>
      <c r="C3938" s="7"/>
      <c r="D3938" s="7"/>
      <c r="E3938" s="7"/>
      <c r="F3938" s="7"/>
      <c r="G3938" s="7"/>
      <c r="I3938" s="3"/>
    </row>
    <row r="3939" spans="2:9" x14ac:dyDescent="0.25">
      <c r="B3939" s="6"/>
      <c r="C3939" s="7"/>
      <c r="D3939" s="7"/>
      <c r="E3939" s="7"/>
      <c r="F3939" s="7"/>
      <c r="G3939" s="7"/>
      <c r="I3939" s="3"/>
    </row>
    <row r="3940" spans="2:9" x14ac:dyDescent="0.25">
      <c r="B3940" s="6"/>
      <c r="C3940" s="7"/>
      <c r="D3940" s="7"/>
      <c r="E3940" s="7"/>
      <c r="F3940" s="7"/>
      <c r="G3940" s="7"/>
      <c r="I3940" s="3"/>
    </row>
    <row r="3941" spans="2:9" x14ac:dyDescent="0.25">
      <c r="B3941" s="6"/>
      <c r="C3941" s="7"/>
      <c r="D3941" s="7"/>
      <c r="E3941" s="7"/>
      <c r="F3941" s="7"/>
      <c r="G3941" s="7"/>
      <c r="I3941" s="3"/>
    </row>
    <row r="3942" spans="2:9" x14ac:dyDescent="0.25">
      <c r="B3942" s="6"/>
      <c r="C3942" s="7"/>
      <c r="D3942" s="7"/>
      <c r="E3942" s="7"/>
      <c r="F3942" s="7"/>
      <c r="G3942" s="7"/>
      <c r="I3942" s="3"/>
    </row>
    <row r="3943" spans="2:9" x14ac:dyDescent="0.25">
      <c r="B3943" s="6"/>
      <c r="C3943" s="7"/>
      <c r="D3943" s="7"/>
      <c r="E3943" s="7"/>
      <c r="F3943" s="7"/>
      <c r="G3943" s="7"/>
      <c r="I3943" s="3"/>
    </row>
    <row r="3944" spans="2:9" x14ac:dyDescent="0.25">
      <c r="B3944" s="6"/>
      <c r="C3944" s="7"/>
      <c r="D3944" s="7"/>
      <c r="E3944" s="7"/>
      <c r="F3944" s="7"/>
      <c r="G3944" s="7"/>
      <c r="I3944" s="3"/>
    </row>
    <row r="3945" spans="2:9" x14ac:dyDescent="0.25">
      <c r="B3945" s="6"/>
      <c r="C3945" s="7"/>
      <c r="D3945" s="7"/>
      <c r="E3945" s="7"/>
      <c r="F3945" s="7"/>
      <c r="G3945" s="7"/>
      <c r="I3945" s="3"/>
    </row>
    <row r="3946" spans="2:9" x14ac:dyDescent="0.25">
      <c r="B3946" s="6"/>
      <c r="C3946" s="7"/>
      <c r="D3946" s="7"/>
      <c r="E3946" s="7"/>
      <c r="F3946" s="7"/>
      <c r="G3946" s="7"/>
      <c r="I3946" s="3"/>
    </row>
    <row r="3947" spans="2:9" x14ac:dyDescent="0.25">
      <c r="B3947" s="6"/>
      <c r="C3947" s="7"/>
      <c r="D3947" s="7"/>
      <c r="E3947" s="7"/>
      <c r="F3947" s="7"/>
      <c r="G3947" s="7"/>
      <c r="I3947" s="3"/>
    </row>
    <row r="3948" spans="2:9" x14ac:dyDescent="0.25">
      <c r="B3948" s="6"/>
      <c r="C3948" s="7"/>
      <c r="D3948" s="7"/>
      <c r="E3948" s="7"/>
      <c r="F3948" s="7"/>
      <c r="G3948" s="7"/>
      <c r="I3948" s="3"/>
    </row>
    <row r="3949" spans="2:9" x14ac:dyDescent="0.25">
      <c r="B3949" s="6"/>
      <c r="C3949" s="7"/>
      <c r="D3949" s="7"/>
      <c r="E3949" s="7"/>
      <c r="F3949" s="7"/>
      <c r="G3949" s="7"/>
      <c r="I3949" s="3"/>
    </row>
    <row r="3950" spans="2:9" x14ac:dyDescent="0.25">
      <c r="B3950" s="6"/>
      <c r="C3950" s="7"/>
      <c r="D3950" s="7"/>
      <c r="E3950" s="7"/>
      <c r="F3950" s="7"/>
      <c r="G3950" s="7"/>
      <c r="I3950" s="3"/>
    </row>
    <row r="3951" spans="2:9" x14ac:dyDescent="0.25">
      <c r="B3951" s="6"/>
      <c r="C3951" s="7"/>
      <c r="D3951" s="7"/>
      <c r="E3951" s="7"/>
      <c r="F3951" s="7"/>
      <c r="G3951" s="7"/>
      <c r="I3951" s="3"/>
    </row>
    <row r="3952" spans="2:9" x14ac:dyDescent="0.25">
      <c r="B3952" s="6"/>
      <c r="C3952" s="7"/>
      <c r="D3952" s="7"/>
      <c r="E3952" s="7"/>
      <c r="F3952" s="7"/>
      <c r="G3952" s="7"/>
      <c r="I3952" s="3"/>
    </row>
    <row r="3953" spans="2:9" x14ac:dyDescent="0.25">
      <c r="B3953" s="6"/>
      <c r="C3953" s="7"/>
      <c r="D3953" s="7"/>
      <c r="E3953" s="7"/>
      <c r="F3953" s="7"/>
      <c r="G3953" s="7"/>
      <c r="I3953" s="3"/>
    </row>
    <row r="3954" spans="2:9" x14ac:dyDescent="0.25">
      <c r="B3954" s="6"/>
      <c r="C3954" s="7"/>
      <c r="D3954" s="7"/>
      <c r="E3954" s="7"/>
      <c r="F3954" s="7"/>
      <c r="G3954" s="7"/>
      <c r="I3954" s="3"/>
    </row>
    <row r="3955" spans="2:9" x14ac:dyDescent="0.25">
      <c r="B3955" s="6"/>
      <c r="C3955" s="7"/>
      <c r="D3955" s="7"/>
      <c r="E3955" s="7"/>
      <c r="F3955" s="7"/>
      <c r="G3955" s="7"/>
      <c r="I3955" s="3"/>
    </row>
    <row r="3956" spans="2:9" x14ac:dyDescent="0.25">
      <c r="B3956" s="6"/>
      <c r="C3956" s="7"/>
      <c r="D3956" s="7"/>
      <c r="E3956" s="7"/>
      <c r="F3956" s="7"/>
      <c r="G3956" s="7"/>
      <c r="I3956" s="3"/>
    </row>
    <row r="3957" spans="2:9" x14ac:dyDescent="0.25">
      <c r="B3957" s="6"/>
      <c r="C3957" s="7"/>
      <c r="D3957" s="7"/>
      <c r="E3957" s="7"/>
      <c r="F3957" s="7"/>
      <c r="G3957" s="7"/>
      <c r="I3957" s="3"/>
    </row>
    <row r="3958" spans="2:9" x14ac:dyDescent="0.25">
      <c r="B3958" s="6"/>
      <c r="C3958" s="7"/>
      <c r="D3958" s="7"/>
      <c r="E3958" s="7"/>
      <c r="F3958" s="7"/>
      <c r="G3958" s="7"/>
      <c r="I3958" s="3"/>
    </row>
    <row r="3959" spans="2:9" x14ac:dyDescent="0.25">
      <c r="B3959" s="6"/>
      <c r="C3959" s="7"/>
      <c r="D3959" s="7"/>
      <c r="E3959" s="7"/>
      <c r="F3959" s="7"/>
      <c r="G3959" s="7"/>
      <c r="I3959" s="3"/>
    </row>
    <row r="3960" spans="2:9" x14ac:dyDescent="0.25">
      <c r="B3960" s="6"/>
      <c r="C3960" s="7"/>
      <c r="D3960" s="7"/>
      <c r="E3960" s="7"/>
      <c r="F3960" s="7"/>
      <c r="G3960" s="7"/>
      <c r="I3960" s="3"/>
    </row>
    <row r="3961" spans="2:9" x14ac:dyDescent="0.25">
      <c r="B3961" s="6"/>
      <c r="C3961" s="7"/>
      <c r="D3961" s="7"/>
      <c r="E3961" s="7"/>
      <c r="F3961" s="7"/>
      <c r="G3961" s="7"/>
      <c r="I3961" s="3"/>
    </row>
    <row r="3962" spans="2:9" x14ac:dyDescent="0.25">
      <c r="B3962" s="6"/>
      <c r="C3962" s="7"/>
      <c r="D3962" s="7"/>
      <c r="E3962" s="7"/>
      <c r="F3962" s="7"/>
      <c r="G3962" s="7"/>
      <c r="I3962" s="3"/>
    </row>
    <row r="3963" spans="2:9" x14ac:dyDescent="0.25">
      <c r="B3963" s="6"/>
      <c r="C3963" s="7"/>
      <c r="D3963" s="7"/>
      <c r="E3963" s="7"/>
      <c r="F3963" s="7"/>
      <c r="G3963" s="7"/>
      <c r="I3963" s="3"/>
    </row>
    <row r="3964" spans="2:9" x14ac:dyDescent="0.25">
      <c r="B3964" s="6"/>
      <c r="C3964" s="7"/>
      <c r="D3964" s="7"/>
      <c r="E3964" s="7"/>
      <c r="F3964" s="7"/>
      <c r="G3964" s="7"/>
      <c r="I3964" s="3"/>
    </row>
    <row r="3965" spans="2:9" x14ac:dyDescent="0.25">
      <c r="B3965" s="6"/>
      <c r="C3965" s="7"/>
      <c r="D3965" s="7"/>
      <c r="E3965" s="7"/>
      <c r="F3965" s="7"/>
      <c r="G3965" s="7"/>
      <c r="I3965" s="3"/>
    </row>
    <row r="3966" spans="2:9" x14ac:dyDescent="0.25">
      <c r="B3966" s="6"/>
      <c r="C3966" s="7"/>
      <c r="D3966" s="7"/>
      <c r="E3966" s="7"/>
      <c r="F3966" s="7"/>
      <c r="G3966" s="7"/>
      <c r="I3966" s="3"/>
    </row>
    <row r="3967" spans="2:9" x14ac:dyDescent="0.25">
      <c r="B3967" s="6"/>
      <c r="C3967" s="7"/>
      <c r="D3967" s="7"/>
      <c r="E3967" s="7"/>
      <c r="F3967" s="7"/>
      <c r="G3967" s="7"/>
      <c r="I3967" s="3"/>
    </row>
    <row r="3968" spans="2:9" x14ac:dyDescent="0.25">
      <c r="B3968" s="6"/>
      <c r="C3968" s="7"/>
      <c r="D3968" s="7"/>
      <c r="E3968" s="7"/>
      <c r="F3968" s="7"/>
      <c r="G3968" s="7"/>
      <c r="I3968" s="3"/>
    </row>
    <row r="3969" spans="2:9" x14ac:dyDescent="0.25">
      <c r="B3969" s="6"/>
      <c r="C3969" s="7"/>
      <c r="D3969" s="7"/>
      <c r="E3969" s="7"/>
      <c r="F3969" s="7"/>
      <c r="G3969" s="7"/>
      <c r="I3969" s="3"/>
    </row>
    <row r="3970" spans="2:9" x14ac:dyDescent="0.25">
      <c r="B3970" s="6"/>
      <c r="C3970" s="7"/>
      <c r="D3970" s="7"/>
      <c r="E3970" s="7"/>
      <c r="F3970" s="7"/>
      <c r="G3970" s="7"/>
      <c r="I3970" s="3"/>
    </row>
    <row r="3971" spans="2:9" x14ac:dyDescent="0.25">
      <c r="B3971" s="6"/>
      <c r="C3971" s="7"/>
      <c r="D3971" s="7"/>
      <c r="E3971" s="7"/>
      <c r="F3971" s="7"/>
      <c r="G3971" s="7"/>
      <c r="I3971" s="3"/>
    </row>
    <row r="3972" spans="2:9" x14ac:dyDescent="0.25">
      <c r="B3972" s="6"/>
      <c r="C3972" s="7"/>
      <c r="D3972" s="7"/>
      <c r="E3972" s="7"/>
      <c r="F3972" s="7"/>
      <c r="G3972" s="7"/>
      <c r="I3972" s="3"/>
    </row>
    <row r="3973" spans="2:9" x14ac:dyDescent="0.25">
      <c r="B3973" s="6"/>
      <c r="C3973" s="7"/>
      <c r="D3973" s="7"/>
      <c r="E3973" s="7"/>
      <c r="F3973" s="7"/>
      <c r="G3973" s="7"/>
      <c r="I3973" s="3"/>
    </row>
    <row r="3974" spans="2:9" x14ac:dyDescent="0.25">
      <c r="B3974" s="6"/>
      <c r="C3974" s="7"/>
      <c r="D3974" s="7"/>
      <c r="E3974" s="7"/>
      <c r="F3974" s="7"/>
      <c r="G3974" s="7"/>
      <c r="I3974" s="3"/>
    </row>
    <row r="3975" spans="2:9" x14ac:dyDescent="0.25">
      <c r="B3975" s="6"/>
      <c r="C3975" s="7"/>
      <c r="D3975" s="7"/>
      <c r="E3975" s="7"/>
      <c r="F3975" s="7"/>
      <c r="G3975" s="7"/>
      <c r="I3975" s="3"/>
    </row>
    <row r="3976" spans="2:9" x14ac:dyDescent="0.25">
      <c r="B3976" s="6"/>
      <c r="C3976" s="7"/>
      <c r="D3976" s="7"/>
      <c r="E3976" s="7"/>
      <c r="F3976" s="7"/>
      <c r="G3976" s="7"/>
      <c r="I3976" s="3"/>
    </row>
    <row r="3977" spans="2:9" x14ac:dyDescent="0.25">
      <c r="B3977" s="6"/>
      <c r="C3977" s="7"/>
      <c r="D3977" s="7"/>
      <c r="E3977" s="7"/>
      <c r="F3977" s="7"/>
      <c r="G3977" s="7"/>
      <c r="I3977" s="3"/>
    </row>
    <row r="3978" spans="2:9" x14ac:dyDescent="0.25">
      <c r="B3978" s="6"/>
      <c r="C3978" s="7"/>
      <c r="D3978" s="7"/>
      <c r="E3978" s="7"/>
      <c r="F3978" s="7"/>
      <c r="G3978" s="7"/>
      <c r="I3978" s="3"/>
    </row>
    <row r="3979" spans="2:9" x14ac:dyDescent="0.25">
      <c r="B3979" s="6"/>
      <c r="C3979" s="7"/>
      <c r="D3979" s="7"/>
      <c r="E3979" s="7"/>
      <c r="F3979" s="7"/>
      <c r="G3979" s="7"/>
      <c r="I3979" s="3"/>
    </row>
    <row r="3980" spans="2:9" x14ac:dyDescent="0.25">
      <c r="B3980" s="6"/>
      <c r="C3980" s="7"/>
      <c r="D3980" s="7"/>
      <c r="E3980" s="7"/>
      <c r="F3980" s="7"/>
      <c r="G3980" s="7"/>
      <c r="I3980" s="3"/>
    </row>
    <row r="3981" spans="2:9" x14ac:dyDescent="0.25">
      <c r="B3981" s="6"/>
      <c r="C3981" s="7"/>
      <c r="D3981" s="7"/>
      <c r="E3981" s="7"/>
      <c r="F3981" s="7"/>
      <c r="G3981" s="7"/>
      <c r="I3981" s="3"/>
    </row>
    <row r="3982" spans="2:9" x14ac:dyDescent="0.25">
      <c r="B3982" s="6"/>
      <c r="C3982" s="7"/>
      <c r="D3982" s="7"/>
      <c r="E3982" s="7"/>
      <c r="F3982" s="7"/>
      <c r="G3982" s="7"/>
      <c r="I3982" s="3"/>
    </row>
    <row r="3983" spans="2:9" x14ac:dyDescent="0.25">
      <c r="B3983" s="6"/>
      <c r="C3983" s="7"/>
      <c r="D3983" s="7"/>
      <c r="E3983" s="7"/>
      <c r="F3983" s="7"/>
      <c r="G3983" s="7"/>
      <c r="I3983" s="3"/>
    </row>
    <row r="3984" spans="2:9" x14ac:dyDescent="0.25">
      <c r="B3984" s="6"/>
      <c r="C3984" s="7"/>
      <c r="D3984" s="7"/>
      <c r="E3984" s="7"/>
      <c r="F3984" s="7"/>
      <c r="G3984" s="7"/>
      <c r="I3984" s="3"/>
    </row>
    <row r="3985" spans="2:9" x14ac:dyDescent="0.25">
      <c r="B3985" s="6"/>
      <c r="C3985" s="7"/>
      <c r="D3985" s="7"/>
      <c r="E3985" s="7"/>
      <c r="F3985" s="7"/>
      <c r="G3985" s="7"/>
      <c r="I3985" s="3"/>
    </row>
    <row r="3986" spans="2:9" x14ac:dyDescent="0.25">
      <c r="B3986" s="6"/>
      <c r="C3986" s="7"/>
      <c r="D3986" s="7"/>
      <c r="E3986" s="7"/>
      <c r="F3986" s="7"/>
      <c r="G3986" s="7"/>
      <c r="I3986" s="3"/>
    </row>
    <row r="3987" spans="2:9" x14ac:dyDescent="0.25">
      <c r="B3987" s="6"/>
      <c r="C3987" s="7"/>
      <c r="D3987" s="7"/>
      <c r="E3987" s="7"/>
      <c r="F3987" s="7"/>
      <c r="G3987" s="7"/>
      <c r="I3987" s="3"/>
    </row>
    <row r="3988" spans="2:9" x14ac:dyDescent="0.25">
      <c r="B3988" s="6"/>
      <c r="C3988" s="7"/>
      <c r="D3988" s="7"/>
      <c r="E3988" s="7"/>
      <c r="F3988" s="7"/>
      <c r="G3988" s="7"/>
      <c r="I3988" s="3"/>
    </row>
    <row r="3989" spans="2:9" x14ac:dyDescent="0.25">
      <c r="B3989" s="6"/>
      <c r="C3989" s="7"/>
      <c r="D3989" s="7"/>
      <c r="E3989" s="7"/>
      <c r="F3989" s="7"/>
      <c r="G3989" s="7"/>
      <c r="I3989" s="3"/>
    </row>
    <row r="3990" spans="2:9" x14ac:dyDescent="0.25">
      <c r="B3990" s="6"/>
      <c r="C3990" s="7"/>
      <c r="D3990" s="7"/>
      <c r="E3990" s="7"/>
      <c r="F3990" s="7"/>
      <c r="G3990" s="7"/>
      <c r="I3990" s="3"/>
    </row>
    <row r="3991" spans="2:9" x14ac:dyDescent="0.25">
      <c r="B3991" s="6"/>
      <c r="C3991" s="7"/>
      <c r="D3991" s="7"/>
      <c r="E3991" s="7"/>
      <c r="F3991" s="7"/>
      <c r="G3991" s="7"/>
      <c r="I3991" s="3"/>
    </row>
    <row r="3992" spans="2:9" x14ac:dyDescent="0.25">
      <c r="B3992" s="6"/>
      <c r="C3992" s="7"/>
      <c r="D3992" s="7"/>
      <c r="E3992" s="7"/>
      <c r="F3992" s="7"/>
      <c r="G3992" s="7"/>
      <c r="I3992" s="3"/>
    </row>
    <row r="3993" spans="2:9" x14ac:dyDescent="0.25">
      <c r="B3993" s="6"/>
      <c r="C3993" s="7"/>
      <c r="D3993" s="7"/>
      <c r="E3993" s="7"/>
      <c r="F3993" s="7"/>
      <c r="G3993" s="7"/>
      <c r="I3993" s="3"/>
    </row>
    <row r="3994" spans="2:9" x14ac:dyDescent="0.25">
      <c r="B3994" s="6"/>
      <c r="C3994" s="7"/>
      <c r="D3994" s="7"/>
      <c r="E3994" s="7"/>
      <c r="F3994" s="7"/>
      <c r="G3994" s="7"/>
      <c r="I3994" s="3"/>
    </row>
    <row r="3995" spans="2:9" x14ac:dyDescent="0.25">
      <c r="B3995" s="6"/>
      <c r="C3995" s="7"/>
      <c r="D3995" s="7"/>
      <c r="E3995" s="7"/>
      <c r="F3995" s="7"/>
      <c r="G3995" s="7"/>
      <c r="I3995" s="3"/>
    </row>
    <row r="3996" spans="2:9" x14ac:dyDescent="0.25">
      <c r="B3996" s="6"/>
      <c r="C3996" s="7"/>
      <c r="D3996" s="7"/>
      <c r="E3996" s="7"/>
      <c r="F3996" s="7"/>
      <c r="G3996" s="7"/>
      <c r="I3996" s="3"/>
    </row>
    <row r="3997" spans="2:9" x14ac:dyDescent="0.25">
      <c r="B3997" s="6"/>
      <c r="C3997" s="7"/>
      <c r="D3997" s="7"/>
      <c r="E3997" s="7"/>
      <c r="F3997" s="7"/>
      <c r="G3997" s="7"/>
      <c r="I3997" s="3"/>
    </row>
    <row r="3998" spans="2:9" x14ac:dyDescent="0.25">
      <c r="B3998" s="6"/>
      <c r="C3998" s="7"/>
      <c r="D3998" s="7"/>
      <c r="E3998" s="7"/>
      <c r="F3998" s="7"/>
      <c r="G3998" s="7"/>
      <c r="I3998" s="3"/>
    </row>
    <row r="3999" spans="2:9" x14ac:dyDescent="0.25">
      <c r="B3999" s="6"/>
      <c r="C3999" s="7"/>
      <c r="D3999" s="7"/>
      <c r="E3999" s="7"/>
      <c r="F3999" s="7"/>
      <c r="G3999" s="7"/>
      <c r="I3999" s="3"/>
    </row>
    <row r="4000" spans="2:9" x14ac:dyDescent="0.25">
      <c r="B4000" s="6"/>
      <c r="C4000" s="7"/>
      <c r="D4000" s="7"/>
      <c r="E4000" s="7"/>
      <c r="F4000" s="7"/>
      <c r="G4000" s="7"/>
      <c r="I4000" s="3"/>
    </row>
    <row r="4001" spans="2:9" x14ac:dyDescent="0.25">
      <c r="B4001" s="6"/>
      <c r="C4001" s="7"/>
      <c r="D4001" s="7"/>
      <c r="E4001" s="7"/>
      <c r="F4001" s="7"/>
      <c r="G4001" s="7"/>
      <c r="I4001" s="3"/>
    </row>
    <row r="4002" spans="2:9" x14ac:dyDescent="0.25">
      <c r="B4002" s="6"/>
      <c r="C4002" s="7"/>
      <c r="D4002" s="7"/>
      <c r="E4002" s="7"/>
      <c r="F4002" s="7"/>
      <c r="G4002" s="7"/>
      <c r="I4002" s="3"/>
    </row>
    <row r="4003" spans="2:9" x14ac:dyDescent="0.25">
      <c r="B4003" s="6"/>
      <c r="C4003" s="7"/>
      <c r="D4003" s="7"/>
      <c r="E4003" s="7"/>
      <c r="F4003" s="7"/>
      <c r="G4003" s="7"/>
      <c r="I4003" s="3"/>
    </row>
    <row r="4004" spans="2:9" x14ac:dyDescent="0.25">
      <c r="B4004" s="6"/>
      <c r="C4004" s="7"/>
      <c r="D4004" s="7"/>
      <c r="E4004" s="7"/>
      <c r="F4004" s="7"/>
      <c r="G4004" s="7"/>
      <c r="I4004" s="3"/>
    </row>
    <row r="4005" spans="2:9" x14ac:dyDescent="0.25">
      <c r="B4005" s="6"/>
      <c r="C4005" s="7"/>
      <c r="D4005" s="7"/>
      <c r="E4005" s="7"/>
      <c r="F4005" s="7"/>
      <c r="G4005" s="7"/>
      <c r="I4005" s="3"/>
    </row>
    <row r="4006" spans="2:9" x14ac:dyDescent="0.25">
      <c r="B4006" s="6"/>
      <c r="C4006" s="7"/>
      <c r="D4006" s="7"/>
      <c r="E4006" s="7"/>
      <c r="F4006" s="7"/>
      <c r="G4006" s="7"/>
      <c r="I4006" s="3"/>
    </row>
    <row r="4007" spans="2:9" x14ac:dyDescent="0.25">
      <c r="B4007" s="6"/>
      <c r="C4007" s="7"/>
      <c r="D4007" s="7"/>
      <c r="E4007" s="7"/>
      <c r="F4007" s="7"/>
      <c r="G4007" s="7"/>
      <c r="I4007" s="3"/>
    </row>
    <row r="4008" spans="2:9" x14ac:dyDescent="0.25">
      <c r="B4008" s="6"/>
      <c r="C4008" s="7"/>
      <c r="D4008" s="7"/>
      <c r="E4008" s="7"/>
      <c r="F4008" s="7"/>
      <c r="G4008" s="7"/>
      <c r="I4008" s="3"/>
    </row>
    <row r="4009" spans="2:9" x14ac:dyDescent="0.25">
      <c r="B4009" s="6"/>
      <c r="C4009" s="7"/>
      <c r="D4009" s="7"/>
      <c r="E4009" s="7"/>
      <c r="F4009" s="7"/>
      <c r="G4009" s="7"/>
      <c r="I4009" s="3"/>
    </row>
    <row r="4010" spans="2:9" x14ac:dyDescent="0.25">
      <c r="B4010" s="6"/>
      <c r="C4010" s="7"/>
      <c r="D4010" s="7"/>
      <c r="E4010" s="7"/>
      <c r="F4010" s="7"/>
      <c r="G4010" s="7"/>
      <c r="I4010" s="3"/>
    </row>
    <row r="4011" spans="2:9" x14ac:dyDescent="0.25">
      <c r="B4011" s="6"/>
      <c r="C4011" s="7"/>
      <c r="D4011" s="7"/>
      <c r="E4011" s="7"/>
      <c r="F4011" s="7"/>
      <c r="G4011" s="7"/>
      <c r="I4011" s="3"/>
    </row>
    <row r="4012" spans="2:9" x14ac:dyDescent="0.25">
      <c r="B4012" s="6"/>
      <c r="C4012" s="7"/>
      <c r="D4012" s="7"/>
      <c r="E4012" s="7"/>
      <c r="F4012" s="7"/>
      <c r="G4012" s="7"/>
      <c r="I4012" s="3"/>
    </row>
    <row r="4013" spans="2:9" x14ac:dyDescent="0.25">
      <c r="B4013" s="6"/>
      <c r="C4013" s="7"/>
      <c r="D4013" s="7"/>
      <c r="E4013" s="7"/>
      <c r="F4013" s="7"/>
      <c r="G4013" s="7"/>
      <c r="I4013" s="3"/>
    </row>
    <row r="4014" spans="2:9" x14ac:dyDescent="0.25">
      <c r="B4014" s="6"/>
      <c r="C4014" s="7"/>
      <c r="D4014" s="7"/>
      <c r="E4014" s="7"/>
      <c r="F4014" s="7"/>
      <c r="G4014" s="7"/>
      <c r="I4014" s="3"/>
    </row>
    <row r="4015" spans="2:9" x14ac:dyDescent="0.25">
      <c r="B4015" s="6"/>
      <c r="C4015" s="7"/>
      <c r="D4015" s="7"/>
      <c r="E4015" s="7"/>
      <c r="F4015" s="7"/>
      <c r="G4015" s="7"/>
      <c r="I4015" s="3"/>
    </row>
    <row r="4016" spans="2:9" x14ac:dyDescent="0.25">
      <c r="B4016" s="6"/>
      <c r="C4016" s="7"/>
      <c r="D4016" s="7"/>
      <c r="E4016" s="7"/>
      <c r="F4016" s="7"/>
      <c r="G4016" s="7"/>
      <c r="I4016" s="3"/>
    </row>
    <row r="4017" spans="2:9" x14ac:dyDescent="0.25">
      <c r="B4017" s="6"/>
      <c r="C4017" s="7"/>
      <c r="D4017" s="7"/>
      <c r="E4017" s="7"/>
      <c r="F4017" s="7"/>
      <c r="G4017" s="7"/>
      <c r="I4017" s="3"/>
    </row>
    <row r="4018" spans="2:9" x14ac:dyDescent="0.25">
      <c r="B4018" s="6"/>
      <c r="C4018" s="7"/>
      <c r="D4018" s="7"/>
      <c r="E4018" s="7"/>
      <c r="F4018" s="7"/>
      <c r="G4018" s="7"/>
      <c r="I4018" s="3"/>
    </row>
    <row r="4019" spans="2:9" x14ac:dyDescent="0.25">
      <c r="B4019" s="6"/>
      <c r="C4019" s="7"/>
      <c r="D4019" s="7"/>
      <c r="E4019" s="7"/>
      <c r="F4019" s="7"/>
      <c r="G4019" s="7"/>
      <c r="I4019" s="3"/>
    </row>
    <row r="4020" spans="2:9" x14ac:dyDescent="0.25">
      <c r="B4020" s="6"/>
      <c r="C4020" s="7"/>
      <c r="D4020" s="7"/>
      <c r="E4020" s="7"/>
      <c r="F4020" s="7"/>
      <c r="G4020" s="7"/>
      <c r="I4020" s="3"/>
    </row>
    <row r="4021" spans="2:9" x14ac:dyDescent="0.25">
      <c r="B4021" s="6"/>
      <c r="C4021" s="7"/>
      <c r="D4021" s="7"/>
      <c r="E4021" s="7"/>
      <c r="F4021" s="7"/>
      <c r="G4021" s="7"/>
      <c r="I4021" s="3"/>
    </row>
    <row r="4022" spans="2:9" x14ac:dyDescent="0.25">
      <c r="B4022" s="6"/>
      <c r="C4022" s="7"/>
      <c r="D4022" s="7"/>
      <c r="E4022" s="7"/>
      <c r="F4022" s="7"/>
      <c r="G4022" s="7"/>
      <c r="I4022" s="3"/>
    </row>
    <row r="4023" spans="2:9" x14ac:dyDescent="0.25">
      <c r="B4023" s="6"/>
      <c r="C4023" s="7"/>
      <c r="D4023" s="7"/>
      <c r="E4023" s="7"/>
      <c r="F4023" s="7"/>
      <c r="G4023" s="7"/>
      <c r="I4023" s="3"/>
    </row>
    <row r="4024" spans="2:9" x14ac:dyDescent="0.25">
      <c r="B4024" s="6"/>
      <c r="C4024" s="7"/>
      <c r="D4024" s="7"/>
      <c r="E4024" s="7"/>
      <c r="F4024" s="7"/>
      <c r="G4024" s="7"/>
      <c r="I4024" s="3"/>
    </row>
    <row r="4025" spans="2:9" x14ac:dyDescent="0.25">
      <c r="B4025" s="6"/>
      <c r="C4025" s="7"/>
      <c r="D4025" s="7"/>
      <c r="E4025" s="7"/>
      <c r="F4025" s="7"/>
      <c r="G4025" s="7"/>
      <c r="I4025" s="3"/>
    </row>
    <row r="4026" spans="2:9" x14ac:dyDescent="0.25">
      <c r="B4026" s="6"/>
      <c r="C4026" s="7"/>
      <c r="D4026" s="7"/>
      <c r="E4026" s="7"/>
      <c r="F4026" s="7"/>
      <c r="G4026" s="7"/>
      <c r="I4026" s="3"/>
    </row>
    <row r="4027" spans="2:9" x14ac:dyDescent="0.25">
      <c r="B4027" s="6"/>
      <c r="C4027" s="7"/>
      <c r="D4027" s="7"/>
      <c r="E4027" s="7"/>
      <c r="F4027" s="7"/>
      <c r="G4027" s="7"/>
      <c r="I4027" s="3"/>
    </row>
    <row r="4028" spans="2:9" x14ac:dyDescent="0.25">
      <c r="B4028" s="6"/>
      <c r="C4028" s="7"/>
      <c r="D4028" s="7"/>
      <c r="E4028" s="7"/>
      <c r="F4028" s="7"/>
      <c r="G4028" s="7"/>
      <c r="I4028" s="3"/>
    </row>
    <row r="4029" spans="2:9" x14ac:dyDescent="0.25">
      <c r="B4029" s="6"/>
      <c r="C4029" s="7"/>
      <c r="D4029" s="7"/>
      <c r="E4029" s="7"/>
      <c r="F4029" s="7"/>
      <c r="G4029" s="7"/>
      <c r="I4029" s="3"/>
    </row>
    <row r="4030" spans="2:9" x14ac:dyDescent="0.25">
      <c r="B4030" s="6"/>
      <c r="C4030" s="7"/>
      <c r="D4030" s="7"/>
      <c r="E4030" s="7"/>
      <c r="F4030" s="7"/>
      <c r="G4030" s="7"/>
      <c r="I4030" s="3"/>
    </row>
    <row r="4031" spans="2:9" x14ac:dyDescent="0.25">
      <c r="B4031" s="6"/>
      <c r="C4031" s="7"/>
      <c r="D4031" s="7"/>
      <c r="E4031" s="7"/>
      <c r="F4031" s="7"/>
      <c r="G4031" s="7"/>
      <c r="I4031" s="3"/>
    </row>
    <row r="4032" spans="2:9" x14ac:dyDescent="0.25">
      <c r="B4032" s="6"/>
      <c r="C4032" s="7"/>
      <c r="D4032" s="7"/>
      <c r="E4032" s="7"/>
      <c r="F4032" s="7"/>
      <c r="G4032" s="7"/>
      <c r="I4032" s="3"/>
    </row>
    <row r="4033" spans="2:9" x14ac:dyDescent="0.25">
      <c r="B4033" s="6"/>
      <c r="C4033" s="7"/>
      <c r="D4033" s="7"/>
      <c r="E4033" s="7"/>
      <c r="F4033" s="7"/>
      <c r="G4033" s="7"/>
      <c r="I4033" s="3"/>
    </row>
    <row r="4034" spans="2:9" x14ac:dyDescent="0.25">
      <c r="B4034" s="6"/>
      <c r="C4034" s="7"/>
      <c r="D4034" s="7"/>
      <c r="E4034" s="7"/>
      <c r="F4034" s="7"/>
      <c r="G4034" s="7"/>
      <c r="I4034" s="3"/>
    </row>
    <row r="4035" spans="2:9" x14ac:dyDescent="0.25">
      <c r="B4035" s="6"/>
      <c r="C4035" s="7"/>
      <c r="D4035" s="7"/>
      <c r="E4035" s="7"/>
      <c r="F4035" s="7"/>
      <c r="G4035" s="7"/>
      <c r="I4035" s="3"/>
    </row>
    <row r="4036" spans="2:9" x14ac:dyDescent="0.25">
      <c r="B4036" s="6"/>
      <c r="C4036" s="7"/>
      <c r="D4036" s="7"/>
      <c r="E4036" s="7"/>
      <c r="F4036" s="7"/>
      <c r="G4036" s="7"/>
      <c r="I4036" s="3"/>
    </row>
    <row r="4037" spans="2:9" x14ac:dyDescent="0.25">
      <c r="B4037" s="6"/>
      <c r="C4037" s="7"/>
      <c r="D4037" s="7"/>
      <c r="E4037" s="7"/>
      <c r="F4037" s="7"/>
      <c r="G4037" s="7"/>
      <c r="I4037" s="3"/>
    </row>
    <row r="4038" spans="2:9" x14ac:dyDescent="0.25">
      <c r="B4038" s="6"/>
      <c r="C4038" s="7"/>
      <c r="D4038" s="7"/>
      <c r="E4038" s="7"/>
      <c r="F4038" s="7"/>
      <c r="G4038" s="7"/>
      <c r="I4038" s="3"/>
    </row>
    <row r="4039" spans="2:9" x14ac:dyDescent="0.25">
      <c r="B4039" s="6"/>
      <c r="C4039" s="7"/>
      <c r="D4039" s="7"/>
      <c r="E4039" s="7"/>
      <c r="F4039" s="7"/>
      <c r="G4039" s="7"/>
      <c r="I4039" s="3"/>
    </row>
    <row r="4040" spans="2:9" x14ac:dyDescent="0.25">
      <c r="B4040" s="6"/>
      <c r="C4040" s="7"/>
      <c r="D4040" s="7"/>
      <c r="E4040" s="7"/>
      <c r="F4040" s="7"/>
      <c r="G4040" s="7"/>
      <c r="I4040" s="3"/>
    </row>
    <row r="4041" spans="2:9" x14ac:dyDescent="0.25">
      <c r="B4041" s="6"/>
      <c r="C4041" s="7"/>
      <c r="D4041" s="7"/>
      <c r="E4041" s="7"/>
      <c r="F4041" s="7"/>
      <c r="G4041" s="7"/>
      <c r="I4041" s="3"/>
    </row>
    <row r="4042" spans="2:9" x14ac:dyDescent="0.25">
      <c r="B4042" s="6"/>
      <c r="C4042" s="7"/>
      <c r="D4042" s="7"/>
      <c r="E4042" s="7"/>
      <c r="F4042" s="7"/>
      <c r="G4042" s="7"/>
      <c r="I4042" s="3"/>
    </row>
    <row r="4043" spans="2:9" x14ac:dyDescent="0.25">
      <c r="B4043" s="6"/>
      <c r="C4043" s="7"/>
      <c r="D4043" s="7"/>
      <c r="E4043" s="7"/>
      <c r="F4043" s="7"/>
      <c r="G4043" s="7"/>
      <c r="I4043" s="3"/>
    </row>
    <row r="4044" spans="2:9" x14ac:dyDescent="0.25">
      <c r="B4044" s="6"/>
      <c r="C4044" s="7"/>
      <c r="D4044" s="7"/>
      <c r="E4044" s="7"/>
      <c r="F4044" s="7"/>
      <c r="G4044" s="7"/>
      <c r="I4044" s="3"/>
    </row>
    <row r="4045" spans="2:9" x14ac:dyDescent="0.25">
      <c r="B4045" s="6"/>
      <c r="C4045" s="7"/>
      <c r="D4045" s="7"/>
      <c r="E4045" s="7"/>
      <c r="F4045" s="7"/>
      <c r="G4045" s="7"/>
      <c r="I4045" s="3"/>
    </row>
    <row r="4046" spans="2:9" x14ac:dyDescent="0.25">
      <c r="B4046" s="6"/>
      <c r="C4046" s="7"/>
      <c r="D4046" s="7"/>
      <c r="E4046" s="7"/>
      <c r="F4046" s="7"/>
      <c r="G4046" s="7"/>
      <c r="I4046" s="3"/>
    </row>
    <row r="4047" spans="2:9" x14ac:dyDescent="0.25">
      <c r="B4047" s="6"/>
      <c r="C4047" s="7"/>
      <c r="D4047" s="7"/>
      <c r="E4047" s="7"/>
      <c r="F4047" s="7"/>
      <c r="G4047" s="7"/>
      <c r="I4047" s="3"/>
    </row>
    <row r="4048" spans="2:9" x14ac:dyDescent="0.25">
      <c r="B4048" s="6"/>
      <c r="C4048" s="7"/>
      <c r="D4048" s="7"/>
      <c r="E4048" s="7"/>
      <c r="F4048" s="7"/>
      <c r="G4048" s="7"/>
      <c r="I4048" s="3"/>
    </row>
    <row r="4049" spans="2:9" x14ac:dyDescent="0.25">
      <c r="B4049" s="6"/>
      <c r="C4049" s="7"/>
      <c r="D4049" s="7"/>
      <c r="E4049" s="7"/>
      <c r="F4049" s="7"/>
      <c r="G4049" s="7"/>
      <c r="I4049" s="3"/>
    </row>
    <row r="4050" spans="2:9" x14ac:dyDescent="0.25">
      <c r="B4050" s="6"/>
      <c r="C4050" s="7"/>
      <c r="D4050" s="7"/>
      <c r="E4050" s="7"/>
      <c r="F4050" s="7"/>
      <c r="G4050" s="7"/>
      <c r="I4050" s="3"/>
    </row>
    <row r="4051" spans="2:9" x14ac:dyDescent="0.25">
      <c r="B4051" s="6"/>
      <c r="C4051" s="7"/>
      <c r="D4051" s="7"/>
      <c r="E4051" s="7"/>
      <c r="F4051" s="7"/>
      <c r="G4051" s="7"/>
      <c r="I4051" s="3"/>
    </row>
    <row r="4052" spans="2:9" x14ac:dyDescent="0.25">
      <c r="B4052" s="6"/>
      <c r="C4052" s="7"/>
      <c r="D4052" s="7"/>
      <c r="E4052" s="7"/>
      <c r="F4052" s="7"/>
      <c r="G4052" s="7"/>
      <c r="I4052" s="3"/>
    </row>
    <row r="4053" spans="2:9" x14ac:dyDescent="0.25">
      <c r="B4053" s="6"/>
      <c r="C4053" s="7"/>
      <c r="D4053" s="7"/>
      <c r="E4053" s="7"/>
      <c r="F4053" s="7"/>
      <c r="G4053" s="7"/>
      <c r="I4053" s="3"/>
    </row>
    <row r="4054" spans="2:9" x14ac:dyDescent="0.25">
      <c r="B4054" s="6"/>
      <c r="C4054" s="7"/>
      <c r="D4054" s="7"/>
      <c r="E4054" s="7"/>
      <c r="F4054" s="7"/>
      <c r="G4054" s="7"/>
      <c r="I4054" s="3"/>
    </row>
    <row r="4055" spans="2:9" x14ac:dyDescent="0.25">
      <c r="B4055" s="6"/>
      <c r="C4055" s="7"/>
      <c r="D4055" s="7"/>
      <c r="E4055" s="7"/>
      <c r="F4055" s="7"/>
      <c r="G4055" s="7"/>
      <c r="I4055" s="3"/>
    </row>
    <row r="4056" spans="2:9" x14ac:dyDescent="0.25">
      <c r="B4056" s="6"/>
      <c r="C4056" s="7"/>
      <c r="D4056" s="7"/>
      <c r="E4056" s="7"/>
      <c r="F4056" s="7"/>
      <c r="G4056" s="7"/>
      <c r="I4056" s="3"/>
    </row>
    <row r="4057" spans="2:9" x14ac:dyDescent="0.25">
      <c r="B4057" s="6"/>
      <c r="C4057" s="7"/>
      <c r="D4057" s="7"/>
      <c r="E4057" s="7"/>
      <c r="F4057" s="7"/>
      <c r="G4057" s="7"/>
      <c r="I4057" s="3"/>
    </row>
    <row r="4058" spans="2:9" x14ac:dyDescent="0.25">
      <c r="B4058" s="6"/>
      <c r="C4058" s="7"/>
      <c r="D4058" s="7"/>
      <c r="E4058" s="7"/>
      <c r="F4058" s="7"/>
      <c r="G4058" s="7"/>
      <c r="I4058" s="3"/>
    </row>
    <row r="4059" spans="2:9" x14ac:dyDescent="0.25">
      <c r="B4059" s="6"/>
      <c r="C4059" s="7"/>
      <c r="D4059" s="7"/>
      <c r="E4059" s="7"/>
      <c r="F4059" s="7"/>
      <c r="G4059" s="7"/>
      <c r="I4059" s="3"/>
    </row>
    <row r="4060" spans="2:9" x14ac:dyDescent="0.25">
      <c r="B4060" s="6"/>
      <c r="C4060" s="7"/>
      <c r="D4060" s="7"/>
      <c r="E4060" s="7"/>
      <c r="F4060" s="7"/>
      <c r="G4060" s="7"/>
      <c r="I4060" s="3"/>
    </row>
    <row r="4061" spans="2:9" x14ac:dyDescent="0.25">
      <c r="B4061" s="6"/>
      <c r="C4061" s="7"/>
      <c r="D4061" s="7"/>
      <c r="E4061" s="7"/>
      <c r="F4061" s="7"/>
      <c r="G4061" s="7"/>
      <c r="I4061" s="3"/>
    </row>
    <row r="4062" spans="2:9" x14ac:dyDescent="0.25">
      <c r="B4062" s="6"/>
      <c r="C4062" s="7"/>
      <c r="D4062" s="7"/>
      <c r="E4062" s="7"/>
      <c r="F4062" s="7"/>
      <c r="G4062" s="7"/>
      <c r="I4062" s="3"/>
    </row>
    <row r="4063" spans="2:9" x14ac:dyDescent="0.25">
      <c r="B4063" s="6"/>
      <c r="C4063" s="7"/>
      <c r="D4063" s="7"/>
      <c r="E4063" s="7"/>
      <c r="F4063" s="7"/>
      <c r="G4063" s="7"/>
      <c r="I4063" s="3"/>
    </row>
    <row r="4064" spans="2:9" x14ac:dyDescent="0.25">
      <c r="B4064" s="6"/>
      <c r="C4064" s="7"/>
      <c r="D4064" s="7"/>
      <c r="E4064" s="7"/>
      <c r="F4064" s="7"/>
      <c r="G4064" s="7"/>
      <c r="I4064" s="3"/>
    </row>
    <row r="4065" spans="2:9" x14ac:dyDescent="0.25">
      <c r="B4065" s="6"/>
      <c r="C4065" s="7"/>
      <c r="D4065" s="7"/>
      <c r="E4065" s="7"/>
      <c r="F4065" s="7"/>
      <c r="G4065" s="7"/>
      <c r="I4065" s="3"/>
    </row>
    <row r="4066" spans="2:9" x14ac:dyDescent="0.25">
      <c r="B4066" s="6"/>
      <c r="C4066" s="7"/>
      <c r="D4066" s="7"/>
      <c r="E4066" s="7"/>
      <c r="F4066" s="7"/>
      <c r="G4066" s="7"/>
      <c r="I4066" s="3"/>
    </row>
    <row r="4067" spans="2:9" x14ac:dyDescent="0.25">
      <c r="B4067" s="6"/>
      <c r="C4067" s="7"/>
      <c r="D4067" s="7"/>
      <c r="E4067" s="7"/>
      <c r="F4067" s="7"/>
      <c r="G4067" s="7"/>
      <c r="I4067" s="3"/>
    </row>
    <row r="4068" spans="2:9" x14ac:dyDescent="0.25">
      <c r="B4068" s="6"/>
      <c r="C4068" s="7"/>
      <c r="D4068" s="7"/>
      <c r="E4068" s="7"/>
      <c r="F4068" s="7"/>
      <c r="G4068" s="7"/>
      <c r="I4068" s="3"/>
    </row>
    <row r="4069" spans="2:9" x14ac:dyDescent="0.25">
      <c r="B4069" s="6"/>
      <c r="C4069" s="7"/>
      <c r="D4069" s="7"/>
      <c r="E4069" s="7"/>
      <c r="F4069" s="7"/>
      <c r="G4069" s="7"/>
      <c r="I4069" s="3"/>
    </row>
    <row r="4070" spans="2:9" x14ac:dyDescent="0.25">
      <c r="B4070" s="6"/>
      <c r="C4070" s="7"/>
      <c r="D4070" s="7"/>
      <c r="E4070" s="7"/>
      <c r="F4070" s="7"/>
      <c r="G4070" s="7"/>
      <c r="I4070" s="3"/>
    </row>
    <row r="4071" spans="2:9" x14ac:dyDescent="0.25">
      <c r="B4071" s="6"/>
      <c r="C4071" s="7"/>
      <c r="D4071" s="7"/>
      <c r="E4071" s="7"/>
      <c r="F4071" s="7"/>
      <c r="G4071" s="7"/>
      <c r="I4071" s="3"/>
    </row>
    <row r="4072" spans="2:9" x14ac:dyDescent="0.25">
      <c r="B4072" s="6"/>
      <c r="C4072" s="7"/>
      <c r="D4072" s="7"/>
      <c r="E4072" s="7"/>
      <c r="F4072" s="7"/>
      <c r="G4072" s="7"/>
      <c r="I4072" s="3"/>
    </row>
    <row r="4073" spans="2:9" x14ac:dyDescent="0.25">
      <c r="B4073" s="6"/>
      <c r="C4073" s="7"/>
      <c r="D4073" s="7"/>
      <c r="E4073" s="7"/>
      <c r="F4073" s="7"/>
      <c r="G4073" s="7"/>
      <c r="I4073" s="3"/>
    </row>
    <row r="4074" spans="2:9" x14ac:dyDescent="0.25">
      <c r="B4074" s="6"/>
      <c r="C4074" s="7"/>
      <c r="D4074" s="7"/>
      <c r="E4074" s="7"/>
      <c r="F4074" s="7"/>
      <c r="G4074" s="7"/>
      <c r="I4074" s="3"/>
    </row>
    <row r="4075" spans="2:9" x14ac:dyDescent="0.25">
      <c r="B4075" s="6"/>
      <c r="C4075" s="7"/>
      <c r="D4075" s="7"/>
      <c r="E4075" s="7"/>
      <c r="F4075" s="7"/>
      <c r="G4075" s="7"/>
      <c r="I4075" s="3"/>
    </row>
    <row r="4076" spans="2:9" x14ac:dyDescent="0.25">
      <c r="B4076" s="6"/>
      <c r="C4076" s="7"/>
      <c r="D4076" s="7"/>
      <c r="E4076" s="7"/>
      <c r="F4076" s="7"/>
      <c r="G4076" s="7"/>
      <c r="I4076" s="3"/>
    </row>
    <row r="4077" spans="2:9" x14ac:dyDescent="0.25">
      <c r="B4077" s="6"/>
      <c r="C4077" s="7"/>
      <c r="D4077" s="7"/>
      <c r="E4077" s="7"/>
      <c r="F4077" s="7"/>
      <c r="G4077" s="7"/>
      <c r="I4077" s="3"/>
    </row>
    <row r="4078" spans="2:9" x14ac:dyDescent="0.25">
      <c r="B4078" s="6"/>
      <c r="C4078" s="7"/>
      <c r="D4078" s="7"/>
      <c r="E4078" s="7"/>
      <c r="F4078" s="7"/>
      <c r="G4078" s="7"/>
      <c r="I4078" s="3"/>
    </row>
    <row r="4079" spans="2:9" x14ac:dyDescent="0.25">
      <c r="B4079" s="6"/>
      <c r="C4079" s="7"/>
      <c r="D4079" s="7"/>
      <c r="E4079" s="7"/>
      <c r="F4079" s="7"/>
      <c r="G4079" s="7"/>
      <c r="I4079" s="3"/>
    </row>
    <row r="4080" spans="2:9" x14ac:dyDescent="0.25">
      <c r="B4080" s="6"/>
      <c r="C4080" s="7"/>
      <c r="D4080" s="7"/>
      <c r="E4080" s="7"/>
      <c r="F4080" s="7"/>
      <c r="G4080" s="7"/>
      <c r="I4080" s="3"/>
    </row>
    <row r="4081" spans="2:9" x14ac:dyDescent="0.25">
      <c r="B4081" s="6"/>
      <c r="C4081" s="7"/>
      <c r="D4081" s="7"/>
      <c r="E4081" s="7"/>
      <c r="F4081" s="7"/>
      <c r="G4081" s="7"/>
      <c r="I4081" s="3"/>
    </row>
    <row r="4082" spans="2:9" x14ac:dyDescent="0.25">
      <c r="B4082" s="6"/>
      <c r="C4082" s="7"/>
      <c r="D4082" s="7"/>
      <c r="E4082" s="7"/>
      <c r="F4082" s="7"/>
      <c r="G4082" s="7"/>
      <c r="I4082" s="3"/>
    </row>
    <row r="4083" spans="2:9" x14ac:dyDescent="0.25">
      <c r="B4083" s="6"/>
      <c r="C4083" s="7"/>
      <c r="D4083" s="7"/>
      <c r="E4083" s="7"/>
      <c r="F4083" s="7"/>
      <c r="G4083" s="7"/>
      <c r="I4083" s="3"/>
    </row>
    <row r="4084" spans="2:9" x14ac:dyDescent="0.25">
      <c r="B4084" s="6"/>
      <c r="C4084" s="7"/>
      <c r="D4084" s="7"/>
      <c r="E4084" s="7"/>
      <c r="F4084" s="7"/>
      <c r="G4084" s="7"/>
      <c r="I4084" s="3"/>
    </row>
    <row r="4085" spans="2:9" x14ac:dyDescent="0.25">
      <c r="B4085" s="6"/>
      <c r="C4085" s="7"/>
      <c r="D4085" s="7"/>
      <c r="E4085" s="7"/>
      <c r="F4085" s="7"/>
      <c r="G4085" s="7"/>
      <c r="I4085" s="3"/>
    </row>
    <row r="4086" spans="2:9" x14ac:dyDescent="0.25">
      <c r="B4086" s="6"/>
      <c r="C4086" s="7"/>
      <c r="D4086" s="7"/>
      <c r="E4086" s="7"/>
      <c r="F4086" s="7"/>
      <c r="G4086" s="7"/>
      <c r="I4086" s="3"/>
    </row>
    <row r="4087" spans="2:9" x14ac:dyDescent="0.25">
      <c r="B4087" s="6"/>
      <c r="C4087" s="7"/>
      <c r="D4087" s="7"/>
      <c r="E4087" s="7"/>
      <c r="F4087" s="7"/>
      <c r="G4087" s="7"/>
      <c r="I4087" s="3"/>
    </row>
    <row r="4088" spans="2:9" x14ac:dyDescent="0.25">
      <c r="B4088" s="6"/>
      <c r="C4088" s="7"/>
      <c r="D4088" s="7"/>
      <c r="E4088" s="7"/>
      <c r="F4088" s="7"/>
      <c r="G4088" s="7"/>
      <c r="I4088" s="3"/>
    </row>
    <row r="4089" spans="2:9" x14ac:dyDescent="0.25">
      <c r="B4089" s="6"/>
      <c r="C4089" s="7"/>
      <c r="D4089" s="7"/>
      <c r="E4089" s="7"/>
      <c r="F4089" s="7"/>
      <c r="G4089" s="7"/>
      <c r="I4089" s="3"/>
    </row>
    <row r="4090" spans="2:9" x14ac:dyDescent="0.25">
      <c r="B4090" s="6"/>
      <c r="C4090" s="7"/>
      <c r="D4090" s="7"/>
      <c r="E4090" s="7"/>
      <c r="F4090" s="7"/>
      <c r="G4090" s="7"/>
      <c r="I4090" s="3"/>
    </row>
    <row r="4091" spans="2:9" x14ac:dyDescent="0.25">
      <c r="B4091" s="6"/>
      <c r="C4091" s="7"/>
      <c r="D4091" s="7"/>
      <c r="E4091" s="7"/>
      <c r="F4091" s="7"/>
      <c r="G4091" s="7"/>
      <c r="I4091" s="3"/>
    </row>
    <row r="4092" spans="2:9" x14ac:dyDescent="0.25">
      <c r="B4092" s="6"/>
      <c r="C4092" s="7"/>
      <c r="D4092" s="7"/>
      <c r="E4092" s="7"/>
      <c r="F4092" s="7"/>
      <c r="G4092" s="7"/>
      <c r="I4092" s="3"/>
    </row>
    <row r="4093" spans="2:9" x14ac:dyDescent="0.25">
      <c r="B4093" s="6"/>
      <c r="C4093" s="7"/>
      <c r="D4093" s="7"/>
      <c r="E4093" s="7"/>
      <c r="F4093" s="7"/>
      <c r="G4093" s="7"/>
      <c r="I4093" s="3"/>
    </row>
    <row r="4094" spans="2:9" x14ac:dyDescent="0.25">
      <c r="B4094" s="6"/>
      <c r="C4094" s="7"/>
      <c r="D4094" s="7"/>
      <c r="E4094" s="7"/>
      <c r="F4094" s="7"/>
      <c r="G4094" s="7"/>
      <c r="I4094" s="3"/>
    </row>
    <row r="4095" spans="2:9" x14ac:dyDescent="0.25">
      <c r="B4095" s="6"/>
      <c r="C4095" s="7"/>
      <c r="D4095" s="7"/>
      <c r="E4095" s="7"/>
      <c r="F4095" s="7"/>
      <c r="G4095" s="7"/>
      <c r="I4095" s="3"/>
    </row>
    <row r="4096" spans="2:9" x14ac:dyDescent="0.25">
      <c r="B4096" s="6"/>
      <c r="C4096" s="7"/>
      <c r="D4096" s="7"/>
      <c r="E4096" s="7"/>
      <c r="F4096" s="7"/>
      <c r="G4096" s="7"/>
      <c r="I4096" s="3"/>
    </row>
    <row r="4097" spans="2:9" x14ac:dyDescent="0.25">
      <c r="B4097" s="6"/>
      <c r="C4097" s="7"/>
      <c r="D4097" s="7"/>
      <c r="E4097" s="7"/>
      <c r="F4097" s="7"/>
      <c r="G4097" s="7"/>
      <c r="I4097" s="3"/>
    </row>
    <row r="4098" spans="2:9" x14ac:dyDescent="0.25">
      <c r="B4098" s="6"/>
      <c r="C4098" s="7"/>
      <c r="D4098" s="7"/>
      <c r="E4098" s="7"/>
      <c r="F4098" s="7"/>
      <c r="G4098" s="7"/>
      <c r="I4098" s="3"/>
    </row>
    <row r="4099" spans="2:9" x14ac:dyDescent="0.25">
      <c r="B4099" s="6"/>
      <c r="C4099" s="7"/>
      <c r="D4099" s="7"/>
      <c r="E4099" s="7"/>
      <c r="F4099" s="7"/>
      <c r="G4099" s="7"/>
      <c r="I4099" s="3"/>
    </row>
    <row r="4100" spans="2:9" x14ac:dyDescent="0.25">
      <c r="B4100" s="6"/>
      <c r="C4100" s="7"/>
      <c r="D4100" s="7"/>
      <c r="E4100" s="7"/>
      <c r="F4100" s="7"/>
      <c r="G4100" s="7"/>
      <c r="I4100" s="3"/>
    </row>
    <row r="4101" spans="2:9" x14ac:dyDescent="0.25">
      <c r="B4101" s="6"/>
      <c r="C4101" s="7"/>
      <c r="D4101" s="7"/>
      <c r="E4101" s="7"/>
      <c r="F4101" s="7"/>
      <c r="G4101" s="7"/>
      <c r="I4101" s="3"/>
    </row>
    <row r="4102" spans="2:9" x14ac:dyDescent="0.25">
      <c r="B4102" s="6"/>
      <c r="C4102" s="7"/>
      <c r="D4102" s="7"/>
      <c r="E4102" s="7"/>
      <c r="F4102" s="7"/>
      <c r="G4102" s="7"/>
      <c r="I4102" s="3"/>
    </row>
    <row r="4103" spans="2:9" x14ac:dyDescent="0.25">
      <c r="B4103" s="6"/>
      <c r="C4103" s="7"/>
      <c r="D4103" s="7"/>
      <c r="E4103" s="7"/>
      <c r="F4103" s="7"/>
      <c r="G4103" s="7"/>
      <c r="I4103" s="3"/>
    </row>
    <row r="4104" spans="2:9" x14ac:dyDescent="0.25">
      <c r="B4104" s="6"/>
      <c r="C4104" s="7"/>
      <c r="D4104" s="7"/>
      <c r="E4104" s="7"/>
      <c r="F4104" s="7"/>
      <c r="G4104" s="7"/>
      <c r="I4104" s="3"/>
    </row>
    <row r="4105" spans="2:9" x14ac:dyDescent="0.25">
      <c r="B4105" s="6"/>
      <c r="C4105" s="7"/>
      <c r="D4105" s="7"/>
      <c r="E4105" s="7"/>
      <c r="F4105" s="7"/>
      <c r="G4105" s="7"/>
      <c r="I4105" s="3"/>
    </row>
    <row r="4106" spans="2:9" x14ac:dyDescent="0.25">
      <c r="B4106" s="6"/>
      <c r="C4106" s="7"/>
      <c r="D4106" s="7"/>
      <c r="E4106" s="7"/>
      <c r="F4106" s="7"/>
      <c r="G4106" s="7"/>
      <c r="I4106" s="3"/>
    </row>
    <row r="4107" spans="2:9" x14ac:dyDescent="0.25">
      <c r="B4107" s="6"/>
      <c r="C4107" s="7"/>
      <c r="D4107" s="7"/>
      <c r="E4107" s="7"/>
      <c r="F4107" s="7"/>
      <c r="G4107" s="7"/>
      <c r="I4107" s="3"/>
    </row>
    <row r="4108" spans="2:9" x14ac:dyDescent="0.25">
      <c r="B4108" s="6"/>
      <c r="C4108" s="7"/>
      <c r="D4108" s="7"/>
      <c r="E4108" s="7"/>
      <c r="F4108" s="7"/>
      <c r="G4108" s="7"/>
      <c r="I4108" s="3"/>
    </row>
    <row r="4109" spans="2:9" x14ac:dyDescent="0.25">
      <c r="B4109" s="6"/>
      <c r="C4109" s="7"/>
      <c r="D4109" s="7"/>
      <c r="E4109" s="7"/>
      <c r="F4109" s="7"/>
      <c r="G4109" s="7"/>
      <c r="I4109" s="3"/>
    </row>
    <row r="4110" spans="2:9" x14ac:dyDescent="0.25">
      <c r="B4110" s="6"/>
      <c r="C4110" s="7"/>
      <c r="D4110" s="7"/>
      <c r="E4110" s="7"/>
      <c r="F4110" s="7"/>
      <c r="G4110" s="7"/>
      <c r="I4110" s="3"/>
    </row>
    <row r="4111" spans="2:9" x14ac:dyDescent="0.25">
      <c r="B4111" s="6"/>
      <c r="C4111" s="7"/>
      <c r="D4111" s="7"/>
      <c r="E4111" s="7"/>
      <c r="F4111" s="7"/>
      <c r="G4111" s="7"/>
      <c r="I4111" s="3"/>
    </row>
    <row r="4112" spans="2:9" x14ac:dyDescent="0.25">
      <c r="B4112" s="6"/>
      <c r="C4112" s="7"/>
      <c r="D4112" s="7"/>
      <c r="E4112" s="7"/>
      <c r="F4112" s="7"/>
      <c r="G4112" s="7"/>
      <c r="I4112" s="3"/>
    </row>
    <row r="4113" spans="2:9" x14ac:dyDescent="0.25">
      <c r="B4113" s="6"/>
      <c r="C4113" s="7"/>
      <c r="D4113" s="7"/>
      <c r="E4113" s="7"/>
      <c r="F4113" s="7"/>
      <c r="G4113" s="7"/>
      <c r="I4113" s="3"/>
    </row>
    <row r="4114" spans="2:9" x14ac:dyDescent="0.25">
      <c r="B4114" s="6"/>
      <c r="C4114" s="7"/>
      <c r="D4114" s="7"/>
      <c r="E4114" s="7"/>
      <c r="F4114" s="7"/>
      <c r="G4114" s="7"/>
      <c r="I4114" s="3"/>
    </row>
    <row r="4115" spans="2:9" x14ac:dyDescent="0.25">
      <c r="B4115" s="6"/>
      <c r="C4115" s="7"/>
      <c r="D4115" s="7"/>
      <c r="E4115" s="7"/>
      <c r="F4115" s="7"/>
      <c r="G4115" s="7"/>
      <c r="I4115" s="3"/>
    </row>
    <row r="4116" spans="2:9" x14ac:dyDescent="0.25">
      <c r="B4116" s="6"/>
      <c r="C4116" s="7"/>
      <c r="D4116" s="7"/>
      <c r="E4116" s="7"/>
      <c r="F4116" s="7"/>
      <c r="G4116" s="7"/>
      <c r="I4116" s="3"/>
    </row>
    <row r="4117" spans="2:9" x14ac:dyDescent="0.25">
      <c r="B4117" s="6"/>
      <c r="C4117" s="7"/>
      <c r="D4117" s="7"/>
      <c r="E4117" s="7"/>
      <c r="F4117" s="7"/>
      <c r="G4117" s="7"/>
      <c r="I4117" s="3"/>
    </row>
    <row r="4118" spans="2:9" x14ac:dyDescent="0.25">
      <c r="B4118" s="6"/>
      <c r="C4118" s="7"/>
      <c r="D4118" s="7"/>
      <c r="E4118" s="7"/>
      <c r="F4118" s="7"/>
      <c r="G4118" s="7"/>
      <c r="I4118" s="3"/>
    </row>
    <row r="4119" spans="2:9" x14ac:dyDescent="0.25">
      <c r="B4119" s="6"/>
      <c r="C4119" s="7"/>
      <c r="D4119" s="7"/>
      <c r="E4119" s="7"/>
      <c r="F4119" s="7"/>
      <c r="G4119" s="7"/>
      <c r="I4119" s="3"/>
    </row>
    <row r="4120" spans="2:9" x14ac:dyDescent="0.25">
      <c r="B4120" s="6"/>
      <c r="C4120" s="7"/>
      <c r="D4120" s="7"/>
      <c r="E4120" s="7"/>
      <c r="F4120" s="7"/>
      <c r="G4120" s="7"/>
      <c r="I4120" s="3"/>
    </row>
    <row r="4121" spans="2:9" x14ac:dyDescent="0.25">
      <c r="B4121" s="6"/>
      <c r="C4121" s="7"/>
      <c r="D4121" s="7"/>
      <c r="E4121" s="7"/>
      <c r="F4121" s="7"/>
      <c r="G4121" s="7"/>
      <c r="I4121" s="3"/>
    </row>
    <row r="4122" spans="2:9" x14ac:dyDescent="0.25">
      <c r="B4122" s="6"/>
      <c r="C4122" s="7"/>
      <c r="D4122" s="7"/>
      <c r="E4122" s="7"/>
      <c r="F4122" s="7"/>
      <c r="G4122" s="7"/>
      <c r="I4122" s="3"/>
    </row>
    <row r="4123" spans="2:9" x14ac:dyDescent="0.25">
      <c r="B4123" s="6"/>
      <c r="C4123" s="7"/>
      <c r="D4123" s="7"/>
      <c r="E4123" s="7"/>
      <c r="F4123" s="7"/>
      <c r="G4123" s="7"/>
      <c r="I4123" s="3"/>
    </row>
    <row r="4124" spans="2:9" x14ac:dyDescent="0.25">
      <c r="B4124" s="6"/>
      <c r="C4124" s="7"/>
      <c r="D4124" s="7"/>
      <c r="E4124" s="7"/>
      <c r="F4124" s="7"/>
      <c r="G4124" s="7"/>
      <c r="I4124" s="3"/>
    </row>
    <row r="4125" spans="2:9" x14ac:dyDescent="0.25">
      <c r="B4125" s="6"/>
      <c r="C4125" s="7"/>
      <c r="D4125" s="7"/>
      <c r="E4125" s="7"/>
      <c r="F4125" s="7"/>
      <c r="G4125" s="7"/>
      <c r="I4125" s="3"/>
    </row>
    <row r="4126" spans="2:9" x14ac:dyDescent="0.25">
      <c r="B4126" s="6"/>
      <c r="C4126" s="7"/>
      <c r="D4126" s="7"/>
      <c r="E4126" s="7"/>
      <c r="F4126" s="7"/>
      <c r="G4126" s="7"/>
      <c r="I4126" s="3"/>
    </row>
    <row r="4127" spans="2:9" x14ac:dyDescent="0.25">
      <c r="B4127" s="6"/>
      <c r="C4127" s="7"/>
      <c r="D4127" s="7"/>
      <c r="E4127" s="7"/>
      <c r="F4127" s="7"/>
      <c r="G4127" s="7"/>
      <c r="I4127" s="3"/>
    </row>
    <row r="4128" spans="2:9" x14ac:dyDescent="0.25">
      <c r="B4128" s="6"/>
      <c r="C4128" s="7"/>
      <c r="D4128" s="7"/>
      <c r="E4128" s="7"/>
      <c r="F4128" s="7"/>
      <c r="G4128" s="7"/>
      <c r="I4128" s="3"/>
    </row>
    <row r="4129" spans="2:9" x14ac:dyDescent="0.25">
      <c r="B4129" s="6"/>
      <c r="C4129" s="7"/>
      <c r="D4129" s="7"/>
      <c r="E4129" s="7"/>
      <c r="F4129" s="7"/>
      <c r="G4129" s="7"/>
      <c r="I4129" s="3"/>
    </row>
    <row r="4130" spans="2:9" x14ac:dyDescent="0.25">
      <c r="B4130" s="6"/>
      <c r="C4130" s="7"/>
      <c r="D4130" s="7"/>
      <c r="E4130" s="7"/>
      <c r="F4130" s="7"/>
      <c r="G4130" s="7"/>
      <c r="I4130" s="3"/>
    </row>
    <row r="4131" spans="2:9" x14ac:dyDescent="0.25">
      <c r="B4131" s="6"/>
      <c r="C4131" s="7"/>
      <c r="D4131" s="7"/>
      <c r="E4131" s="7"/>
      <c r="F4131" s="7"/>
      <c r="G4131" s="7"/>
      <c r="I4131" s="3"/>
    </row>
    <row r="4132" spans="2:9" x14ac:dyDescent="0.25">
      <c r="B4132" s="6"/>
      <c r="C4132" s="7"/>
      <c r="D4132" s="7"/>
      <c r="E4132" s="7"/>
      <c r="F4132" s="7"/>
      <c r="G4132" s="7"/>
      <c r="I4132" s="3"/>
    </row>
    <row r="4133" spans="2:9" x14ac:dyDescent="0.25">
      <c r="B4133" s="6"/>
      <c r="C4133" s="7"/>
      <c r="D4133" s="7"/>
      <c r="E4133" s="7"/>
      <c r="F4133" s="7"/>
      <c r="G4133" s="7"/>
      <c r="I4133" s="3"/>
    </row>
    <row r="4134" spans="2:9" x14ac:dyDescent="0.25">
      <c r="B4134" s="6"/>
      <c r="C4134" s="7"/>
      <c r="D4134" s="7"/>
      <c r="E4134" s="7"/>
      <c r="F4134" s="7"/>
      <c r="G4134" s="7"/>
      <c r="I4134" s="3"/>
    </row>
    <row r="4135" spans="2:9" x14ac:dyDescent="0.25">
      <c r="B4135" s="6"/>
      <c r="C4135" s="7"/>
      <c r="D4135" s="7"/>
      <c r="E4135" s="7"/>
      <c r="F4135" s="7"/>
      <c r="G4135" s="7"/>
      <c r="I4135" s="3"/>
    </row>
    <row r="4136" spans="2:9" x14ac:dyDescent="0.25">
      <c r="B4136" s="6"/>
      <c r="C4136" s="7"/>
      <c r="D4136" s="7"/>
      <c r="E4136" s="7"/>
      <c r="F4136" s="7"/>
      <c r="G4136" s="7"/>
      <c r="I4136" s="3"/>
    </row>
    <row r="4137" spans="2:9" x14ac:dyDescent="0.25">
      <c r="B4137" s="6"/>
      <c r="C4137" s="7"/>
      <c r="D4137" s="7"/>
      <c r="E4137" s="7"/>
      <c r="F4137" s="7"/>
      <c r="G4137" s="7"/>
      <c r="I4137" s="3"/>
    </row>
    <row r="4138" spans="2:9" x14ac:dyDescent="0.25">
      <c r="B4138" s="6"/>
      <c r="C4138" s="7"/>
      <c r="D4138" s="7"/>
      <c r="E4138" s="7"/>
      <c r="F4138" s="7"/>
      <c r="G4138" s="7"/>
      <c r="I4138" s="3"/>
    </row>
    <row r="4139" spans="2:9" x14ac:dyDescent="0.25">
      <c r="B4139" s="6"/>
      <c r="C4139" s="7"/>
      <c r="D4139" s="7"/>
      <c r="E4139" s="7"/>
      <c r="F4139" s="7"/>
      <c r="G4139" s="7"/>
      <c r="I4139" s="3"/>
    </row>
    <row r="4140" spans="2:9" x14ac:dyDescent="0.25">
      <c r="B4140" s="6"/>
      <c r="C4140" s="7"/>
      <c r="D4140" s="7"/>
      <c r="E4140" s="7"/>
      <c r="F4140" s="7"/>
      <c r="G4140" s="7"/>
      <c r="I4140" s="3"/>
    </row>
    <row r="4141" spans="2:9" x14ac:dyDescent="0.25">
      <c r="B4141" s="6"/>
      <c r="C4141" s="7"/>
      <c r="D4141" s="7"/>
      <c r="E4141" s="7"/>
      <c r="F4141" s="7"/>
      <c r="G4141" s="7"/>
      <c r="I4141" s="3"/>
    </row>
    <row r="4142" spans="2:9" x14ac:dyDescent="0.25">
      <c r="B4142" s="6"/>
      <c r="C4142" s="7"/>
      <c r="D4142" s="7"/>
      <c r="E4142" s="7"/>
      <c r="F4142" s="7"/>
      <c r="G4142" s="7"/>
      <c r="I4142" s="3"/>
    </row>
    <row r="4143" spans="2:9" x14ac:dyDescent="0.25">
      <c r="B4143" s="6"/>
      <c r="C4143" s="7"/>
      <c r="D4143" s="7"/>
      <c r="E4143" s="7"/>
      <c r="F4143" s="7"/>
      <c r="G4143" s="7"/>
      <c r="I4143" s="3"/>
    </row>
    <row r="4144" spans="2:9" x14ac:dyDescent="0.25">
      <c r="B4144" s="6"/>
      <c r="C4144" s="7"/>
      <c r="D4144" s="7"/>
      <c r="E4144" s="7"/>
      <c r="F4144" s="7"/>
      <c r="G4144" s="7"/>
      <c r="I4144" s="3"/>
    </row>
    <row r="4145" spans="2:9" x14ac:dyDescent="0.25">
      <c r="B4145" s="6"/>
      <c r="C4145" s="7"/>
      <c r="D4145" s="7"/>
      <c r="E4145" s="7"/>
      <c r="F4145" s="7"/>
      <c r="G4145" s="7"/>
      <c r="I4145" s="3"/>
    </row>
    <row r="4146" spans="2:9" x14ac:dyDescent="0.25">
      <c r="B4146" s="6"/>
      <c r="C4146" s="7"/>
      <c r="D4146" s="7"/>
      <c r="E4146" s="7"/>
      <c r="F4146" s="7"/>
      <c r="G4146" s="7"/>
      <c r="I4146" s="3"/>
    </row>
    <row r="4147" spans="2:9" x14ac:dyDescent="0.25">
      <c r="B4147" s="6"/>
      <c r="C4147" s="7"/>
      <c r="D4147" s="7"/>
      <c r="E4147" s="7"/>
      <c r="F4147" s="7"/>
      <c r="G4147" s="7"/>
      <c r="I4147" s="3"/>
    </row>
    <row r="4148" spans="2:9" x14ac:dyDescent="0.25">
      <c r="B4148" s="6"/>
      <c r="C4148" s="7"/>
      <c r="D4148" s="7"/>
      <c r="E4148" s="7"/>
      <c r="F4148" s="7"/>
      <c r="G4148" s="7"/>
      <c r="I4148" s="3"/>
    </row>
    <row r="4149" spans="2:9" x14ac:dyDescent="0.25">
      <c r="B4149" s="6"/>
      <c r="C4149" s="7"/>
      <c r="D4149" s="7"/>
      <c r="E4149" s="7"/>
      <c r="F4149" s="7"/>
      <c r="G4149" s="7"/>
      <c r="I4149" s="3"/>
    </row>
    <row r="4150" spans="2:9" x14ac:dyDescent="0.25">
      <c r="B4150" s="6"/>
      <c r="C4150" s="7"/>
      <c r="D4150" s="7"/>
      <c r="E4150" s="7"/>
      <c r="F4150" s="7"/>
      <c r="G4150" s="7"/>
      <c r="I4150" s="3"/>
    </row>
    <row r="4151" spans="2:9" x14ac:dyDescent="0.25">
      <c r="B4151" s="6"/>
      <c r="C4151" s="7"/>
      <c r="D4151" s="7"/>
      <c r="E4151" s="7"/>
      <c r="F4151" s="7"/>
      <c r="G4151" s="7"/>
      <c r="I4151" s="3"/>
    </row>
    <row r="4152" spans="2:9" x14ac:dyDescent="0.25">
      <c r="B4152" s="6"/>
      <c r="C4152" s="7"/>
      <c r="D4152" s="7"/>
      <c r="E4152" s="7"/>
      <c r="F4152" s="7"/>
      <c r="G4152" s="7"/>
      <c r="I4152" s="3"/>
    </row>
    <row r="4153" spans="2:9" x14ac:dyDescent="0.25">
      <c r="B4153" s="6"/>
      <c r="C4153" s="7"/>
      <c r="D4153" s="7"/>
      <c r="E4153" s="7"/>
      <c r="F4153" s="7"/>
      <c r="G4153" s="7"/>
      <c r="I4153" s="3"/>
    </row>
    <row r="4154" spans="2:9" x14ac:dyDescent="0.25">
      <c r="B4154" s="6"/>
      <c r="C4154" s="7"/>
      <c r="D4154" s="7"/>
      <c r="E4154" s="7"/>
      <c r="F4154" s="7"/>
      <c r="G4154" s="7"/>
      <c r="I4154" s="3"/>
    </row>
    <row r="4155" spans="2:9" x14ac:dyDescent="0.25">
      <c r="B4155" s="6"/>
      <c r="C4155" s="7"/>
      <c r="D4155" s="7"/>
      <c r="E4155" s="7"/>
      <c r="F4155" s="7"/>
      <c r="G4155" s="7"/>
      <c r="I4155" s="3"/>
    </row>
    <row r="4156" spans="2:9" x14ac:dyDescent="0.25">
      <c r="B4156" s="6"/>
      <c r="C4156" s="7"/>
      <c r="D4156" s="7"/>
      <c r="E4156" s="7"/>
      <c r="F4156" s="7"/>
      <c r="G4156" s="7"/>
      <c r="I4156" s="3"/>
    </row>
    <row r="4157" spans="2:9" x14ac:dyDescent="0.25">
      <c r="B4157" s="6"/>
      <c r="C4157" s="7"/>
      <c r="D4157" s="7"/>
      <c r="E4157" s="7"/>
      <c r="F4157" s="7"/>
      <c r="G4157" s="7"/>
      <c r="I4157" s="3"/>
    </row>
    <row r="4158" spans="2:9" x14ac:dyDescent="0.25">
      <c r="B4158" s="6"/>
      <c r="C4158" s="7"/>
      <c r="D4158" s="7"/>
      <c r="E4158" s="7"/>
      <c r="F4158" s="7"/>
      <c r="G4158" s="7"/>
      <c r="I4158" s="3"/>
    </row>
    <row r="4159" spans="2:9" x14ac:dyDescent="0.25">
      <c r="B4159" s="6"/>
      <c r="C4159" s="7"/>
      <c r="D4159" s="7"/>
      <c r="E4159" s="7"/>
      <c r="F4159" s="7"/>
      <c r="G4159" s="7"/>
      <c r="I4159" s="3"/>
    </row>
    <row r="4160" spans="2:9" x14ac:dyDescent="0.25">
      <c r="B4160" s="6"/>
      <c r="C4160" s="7"/>
      <c r="D4160" s="7"/>
      <c r="E4160" s="7"/>
      <c r="F4160" s="7"/>
      <c r="G4160" s="7"/>
      <c r="I4160" s="3"/>
    </row>
    <row r="4161" spans="2:9" x14ac:dyDescent="0.25">
      <c r="B4161" s="6"/>
      <c r="C4161" s="7"/>
      <c r="D4161" s="7"/>
      <c r="E4161" s="7"/>
      <c r="F4161" s="7"/>
      <c r="G4161" s="7"/>
      <c r="I4161" s="3"/>
    </row>
    <row r="4162" spans="2:9" x14ac:dyDescent="0.25">
      <c r="B4162" s="6"/>
      <c r="C4162" s="7"/>
      <c r="D4162" s="7"/>
      <c r="E4162" s="7"/>
      <c r="F4162" s="7"/>
      <c r="G4162" s="7"/>
      <c r="I4162" s="3"/>
    </row>
    <row r="4163" spans="2:9" x14ac:dyDescent="0.25">
      <c r="B4163" s="6"/>
      <c r="C4163" s="7"/>
      <c r="D4163" s="7"/>
      <c r="E4163" s="7"/>
      <c r="F4163" s="7"/>
      <c r="G4163" s="7"/>
      <c r="I4163" s="3"/>
    </row>
    <row r="4164" spans="2:9" x14ac:dyDescent="0.25">
      <c r="B4164" s="6"/>
      <c r="C4164" s="7"/>
      <c r="D4164" s="7"/>
      <c r="E4164" s="7"/>
      <c r="F4164" s="7"/>
      <c r="G4164" s="7"/>
      <c r="I4164" s="3"/>
    </row>
    <row r="4165" spans="2:9" x14ac:dyDescent="0.25">
      <c r="B4165" s="6"/>
      <c r="C4165" s="7"/>
      <c r="D4165" s="7"/>
      <c r="E4165" s="7"/>
      <c r="F4165" s="7"/>
      <c r="G4165" s="7"/>
      <c r="I4165" s="3"/>
    </row>
    <row r="4166" spans="2:9" x14ac:dyDescent="0.25">
      <c r="B4166" s="6"/>
      <c r="C4166" s="7"/>
      <c r="D4166" s="7"/>
      <c r="E4166" s="7"/>
      <c r="F4166" s="7"/>
      <c r="G4166" s="7"/>
      <c r="I4166" s="3"/>
    </row>
    <row r="4167" spans="2:9" x14ac:dyDescent="0.25">
      <c r="B4167" s="6"/>
      <c r="C4167" s="7"/>
      <c r="D4167" s="7"/>
      <c r="E4167" s="7"/>
      <c r="F4167" s="7"/>
      <c r="G4167" s="7"/>
      <c r="I4167" s="3"/>
    </row>
    <row r="4168" spans="2:9" x14ac:dyDescent="0.25">
      <c r="B4168" s="6"/>
      <c r="C4168" s="7"/>
      <c r="D4168" s="7"/>
      <c r="E4168" s="7"/>
      <c r="F4168" s="7"/>
      <c r="G4168" s="7"/>
      <c r="I4168" s="3"/>
    </row>
    <row r="4169" spans="2:9" x14ac:dyDescent="0.25">
      <c r="B4169" s="6"/>
      <c r="C4169" s="7"/>
      <c r="D4169" s="7"/>
      <c r="E4169" s="7"/>
      <c r="F4169" s="7"/>
      <c r="G4169" s="7"/>
      <c r="I4169" s="3"/>
    </row>
    <row r="4170" spans="2:9" x14ac:dyDescent="0.25">
      <c r="B4170" s="6"/>
      <c r="C4170" s="7"/>
      <c r="D4170" s="7"/>
      <c r="E4170" s="7"/>
      <c r="F4170" s="7"/>
      <c r="G4170" s="7"/>
      <c r="I4170" s="3"/>
    </row>
    <row r="4171" spans="2:9" x14ac:dyDescent="0.25">
      <c r="B4171" s="6"/>
      <c r="C4171" s="7"/>
      <c r="D4171" s="7"/>
      <c r="E4171" s="7"/>
      <c r="F4171" s="7"/>
      <c r="G4171" s="7"/>
      <c r="I4171" s="3"/>
    </row>
    <row r="4172" spans="2:9" x14ac:dyDescent="0.25">
      <c r="B4172" s="6"/>
      <c r="C4172" s="7"/>
      <c r="D4172" s="7"/>
      <c r="E4172" s="7"/>
      <c r="F4172" s="7"/>
      <c r="G4172" s="7"/>
      <c r="I4172" s="3"/>
    </row>
    <row r="4173" spans="2:9" x14ac:dyDescent="0.25">
      <c r="B4173" s="6"/>
      <c r="C4173" s="7"/>
      <c r="D4173" s="7"/>
      <c r="E4173" s="7"/>
      <c r="F4173" s="7"/>
      <c r="G4173" s="7"/>
      <c r="I4173" s="3"/>
    </row>
    <row r="4174" spans="2:9" x14ac:dyDescent="0.25">
      <c r="B4174" s="6"/>
      <c r="C4174" s="7"/>
      <c r="D4174" s="7"/>
      <c r="E4174" s="7"/>
      <c r="F4174" s="7"/>
      <c r="G4174" s="7"/>
      <c r="I4174" s="3"/>
    </row>
    <row r="4175" spans="2:9" x14ac:dyDescent="0.25">
      <c r="B4175" s="6"/>
      <c r="C4175" s="7"/>
      <c r="D4175" s="7"/>
      <c r="E4175" s="7"/>
      <c r="F4175" s="7"/>
      <c r="G4175" s="7"/>
      <c r="I4175" s="3"/>
    </row>
    <row r="4176" spans="2:9" x14ac:dyDescent="0.25">
      <c r="B4176" s="6"/>
      <c r="C4176" s="7"/>
      <c r="D4176" s="7"/>
      <c r="E4176" s="7"/>
      <c r="F4176" s="7"/>
      <c r="G4176" s="7"/>
      <c r="I4176" s="3"/>
    </row>
    <row r="4177" spans="2:9" x14ac:dyDescent="0.25">
      <c r="B4177" s="6"/>
      <c r="C4177" s="7"/>
      <c r="D4177" s="7"/>
      <c r="E4177" s="7"/>
      <c r="F4177" s="7"/>
      <c r="G4177" s="7"/>
      <c r="I4177" s="3"/>
    </row>
    <row r="4178" spans="2:9" x14ac:dyDescent="0.25">
      <c r="B4178" s="6"/>
      <c r="C4178" s="7"/>
      <c r="D4178" s="7"/>
      <c r="E4178" s="7"/>
      <c r="F4178" s="7"/>
      <c r="G4178" s="7"/>
      <c r="I4178" s="3"/>
    </row>
    <row r="4179" spans="2:9" x14ac:dyDescent="0.25">
      <c r="B4179" s="6"/>
      <c r="C4179" s="7"/>
      <c r="D4179" s="7"/>
      <c r="E4179" s="7"/>
      <c r="F4179" s="7"/>
      <c r="G4179" s="7"/>
      <c r="I4179" s="3"/>
    </row>
    <row r="4180" spans="2:9" x14ac:dyDescent="0.25">
      <c r="B4180" s="6"/>
      <c r="C4180" s="7"/>
      <c r="D4180" s="7"/>
      <c r="E4180" s="7"/>
      <c r="F4180" s="7"/>
      <c r="G4180" s="7"/>
      <c r="I4180" s="3"/>
    </row>
    <row r="4181" spans="2:9" x14ac:dyDescent="0.25">
      <c r="B4181" s="6"/>
      <c r="C4181" s="7"/>
      <c r="D4181" s="7"/>
      <c r="E4181" s="7"/>
      <c r="F4181" s="7"/>
      <c r="G4181" s="7"/>
      <c r="I4181" s="3"/>
    </row>
    <row r="4182" spans="2:9" x14ac:dyDescent="0.25">
      <c r="B4182" s="6"/>
      <c r="C4182" s="7"/>
      <c r="D4182" s="7"/>
      <c r="E4182" s="7"/>
      <c r="F4182" s="7"/>
      <c r="G4182" s="7"/>
      <c r="I4182" s="3"/>
    </row>
    <row r="4183" spans="2:9" x14ac:dyDescent="0.25">
      <c r="B4183" s="6"/>
      <c r="C4183" s="7"/>
      <c r="D4183" s="7"/>
      <c r="E4183" s="7"/>
      <c r="F4183" s="7"/>
      <c r="G4183" s="7"/>
      <c r="I4183" s="3"/>
    </row>
    <row r="4184" spans="2:9" x14ac:dyDescent="0.25">
      <c r="B4184" s="6"/>
      <c r="C4184" s="7"/>
      <c r="D4184" s="7"/>
      <c r="E4184" s="7"/>
      <c r="F4184" s="7"/>
      <c r="G4184" s="7"/>
      <c r="I4184" s="3"/>
    </row>
    <row r="4185" spans="2:9" x14ac:dyDescent="0.25">
      <c r="B4185" s="6"/>
      <c r="C4185" s="7"/>
      <c r="D4185" s="7"/>
      <c r="E4185" s="7"/>
      <c r="F4185" s="7"/>
      <c r="G4185" s="7"/>
      <c r="I4185" s="3"/>
    </row>
    <row r="4186" spans="2:9" x14ac:dyDescent="0.25">
      <c r="B4186" s="6"/>
      <c r="C4186" s="7"/>
      <c r="D4186" s="7"/>
      <c r="E4186" s="7"/>
      <c r="F4186" s="7"/>
      <c r="G4186" s="7"/>
      <c r="I4186" s="3"/>
    </row>
    <row r="4187" spans="2:9" x14ac:dyDescent="0.25">
      <c r="B4187" s="6"/>
      <c r="C4187" s="7"/>
      <c r="D4187" s="7"/>
      <c r="E4187" s="7"/>
      <c r="F4187" s="7"/>
      <c r="G4187" s="7"/>
      <c r="I4187" s="3"/>
    </row>
    <row r="4188" spans="2:9" x14ac:dyDescent="0.25">
      <c r="B4188" s="6"/>
      <c r="C4188" s="7"/>
      <c r="D4188" s="7"/>
      <c r="E4188" s="7"/>
      <c r="F4188" s="7"/>
      <c r="G4188" s="7"/>
      <c r="I4188" s="3"/>
    </row>
    <row r="4189" spans="2:9" x14ac:dyDescent="0.25">
      <c r="B4189" s="6"/>
      <c r="C4189" s="7"/>
      <c r="D4189" s="7"/>
      <c r="E4189" s="7"/>
      <c r="F4189" s="7"/>
      <c r="G4189" s="7"/>
      <c r="I4189" s="3"/>
    </row>
    <row r="4190" spans="2:9" x14ac:dyDescent="0.25">
      <c r="B4190" s="6"/>
      <c r="C4190" s="7"/>
      <c r="D4190" s="7"/>
      <c r="E4190" s="7"/>
      <c r="F4190" s="7"/>
      <c r="G4190" s="7"/>
      <c r="I4190" s="3"/>
    </row>
    <row r="4191" spans="2:9" x14ac:dyDescent="0.25">
      <c r="B4191" s="6"/>
      <c r="C4191" s="7"/>
      <c r="D4191" s="7"/>
      <c r="E4191" s="7"/>
      <c r="F4191" s="7"/>
      <c r="G4191" s="7"/>
      <c r="I4191" s="3"/>
    </row>
    <row r="4192" spans="2:9" x14ac:dyDescent="0.25">
      <c r="B4192" s="6"/>
      <c r="C4192" s="7"/>
      <c r="D4192" s="7"/>
      <c r="E4192" s="7"/>
      <c r="F4192" s="7"/>
      <c r="G4192" s="7"/>
      <c r="I4192" s="3"/>
    </row>
    <row r="4193" spans="2:9" x14ac:dyDescent="0.25">
      <c r="B4193" s="6"/>
      <c r="C4193" s="7"/>
      <c r="D4193" s="7"/>
      <c r="E4193" s="7"/>
      <c r="F4193" s="7"/>
      <c r="G4193" s="7"/>
      <c r="I4193" s="3"/>
    </row>
    <row r="4194" spans="2:9" x14ac:dyDescent="0.25">
      <c r="B4194" s="6"/>
      <c r="C4194" s="7"/>
      <c r="D4194" s="7"/>
      <c r="E4194" s="7"/>
      <c r="F4194" s="7"/>
      <c r="G4194" s="7"/>
      <c r="I4194" s="3"/>
    </row>
    <row r="4195" spans="2:9" x14ac:dyDescent="0.25">
      <c r="B4195" s="6"/>
      <c r="C4195" s="7"/>
      <c r="D4195" s="7"/>
      <c r="E4195" s="7"/>
      <c r="F4195" s="7"/>
      <c r="G4195" s="7"/>
      <c r="I4195" s="3"/>
    </row>
    <row r="4196" spans="2:9" x14ac:dyDescent="0.25">
      <c r="B4196" s="6"/>
      <c r="C4196" s="7"/>
      <c r="D4196" s="7"/>
      <c r="E4196" s="7"/>
      <c r="F4196" s="7"/>
      <c r="G4196" s="7"/>
      <c r="I4196" s="3"/>
    </row>
    <row r="4197" spans="2:9" x14ac:dyDescent="0.25">
      <c r="B4197" s="6"/>
      <c r="C4197" s="7"/>
      <c r="D4197" s="7"/>
      <c r="E4197" s="7"/>
      <c r="F4197" s="7"/>
      <c r="G4197" s="7"/>
      <c r="I4197" s="3"/>
    </row>
    <row r="4198" spans="2:9" x14ac:dyDescent="0.25">
      <c r="B4198" s="6"/>
      <c r="C4198" s="7"/>
      <c r="D4198" s="7"/>
      <c r="E4198" s="7"/>
      <c r="F4198" s="7"/>
      <c r="G4198" s="7"/>
      <c r="I4198" s="3"/>
    </row>
    <row r="4199" spans="2:9" x14ac:dyDescent="0.25">
      <c r="B4199" s="6"/>
      <c r="C4199" s="7"/>
      <c r="D4199" s="7"/>
      <c r="E4199" s="7"/>
      <c r="F4199" s="7"/>
      <c r="G4199" s="7"/>
      <c r="I4199" s="3"/>
    </row>
    <row r="4200" spans="2:9" x14ac:dyDescent="0.25">
      <c r="B4200" s="6"/>
      <c r="C4200" s="7"/>
      <c r="D4200" s="7"/>
      <c r="E4200" s="7"/>
      <c r="F4200" s="7"/>
      <c r="G4200" s="7"/>
      <c r="I4200" s="3"/>
    </row>
    <row r="4201" spans="2:9" x14ac:dyDescent="0.25">
      <c r="B4201" s="6"/>
      <c r="C4201" s="7"/>
      <c r="D4201" s="7"/>
      <c r="E4201" s="7"/>
      <c r="F4201" s="7"/>
      <c r="G4201" s="7"/>
      <c r="I4201" s="3"/>
    </row>
    <row r="4202" spans="2:9" x14ac:dyDescent="0.25">
      <c r="B4202" s="6"/>
      <c r="C4202" s="7"/>
      <c r="D4202" s="7"/>
      <c r="E4202" s="7"/>
      <c r="F4202" s="7"/>
      <c r="G4202" s="7"/>
      <c r="I4202" s="3"/>
    </row>
    <row r="4203" spans="2:9" x14ac:dyDescent="0.25">
      <c r="B4203" s="6"/>
      <c r="C4203" s="7"/>
      <c r="D4203" s="7"/>
      <c r="E4203" s="7"/>
      <c r="F4203" s="7"/>
      <c r="G4203" s="7"/>
      <c r="I4203" s="3"/>
    </row>
    <row r="4204" spans="2:9" x14ac:dyDescent="0.25">
      <c r="B4204" s="6"/>
      <c r="C4204" s="7"/>
      <c r="D4204" s="7"/>
      <c r="E4204" s="7"/>
      <c r="F4204" s="7"/>
      <c r="G4204" s="7"/>
      <c r="I4204" s="3"/>
    </row>
    <row r="4205" spans="2:9" x14ac:dyDescent="0.25">
      <c r="B4205" s="6"/>
      <c r="C4205" s="7"/>
      <c r="D4205" s="7"/>
      <c r="E4205" s="7"/>
      <c r="F4205" s="7"/>
      <c r="G4205" s="7"/>
      <c r="I4205" s="3"/>
    </row>
    <row r="4206" spans="2:9" x14ac:dyDescent="0.25">
      <c r="B4206" s="6"/>
      <c r="C4206" s="7"/>
      <c r="D4206" s="7"/>
      <c r="E4206" s="7"/>
      <c r="F4206" s="7"/>
      <c r="G4206" s="7"/>
      <c r="I4206" s="3"/>
    </row>
    <row r="4207" spans="2:9" x14ac:dyDescent="0.25">
      <c r="B4207" s="6"/>
      <c r="C4207" s="7"/>
      <c r="D4207" s="7"/>
      <c r="E4207" s="7"/>
      <c r="F4207" s="7"/>
      <c r="G4207" s="7"/>
      <c r="I4207" s="3"/>
    </row>
    <row r="4208" spans="2:9" x14ac:dyDescent="0.25">
      <c r="B4208" s="6"/>
      <c r="C4208" s="7"/>
      <c r="D4208" s="7"/>
      <c r="E4208" s="7"/>
      <c r="F4208" s="7"/>
      <c r="G4208" s="7"/>
      <c r="I4208" s="3"/>
    </row>
    <row r="4209" spans="2:9" x14ac:dyDescent="0.25">
      <c r="B4209" s="6"/>
      <c r="C4209" s="7"/>
      <c r="D4209" s="7"/>
      <c r="E4209" s="7"/>
      <c r="F4209" s="7"/>
      <c r="G4209" s="7"/>
      <c r="I4209" s="3"/>
    </row>
    <row r="4210" spans="2:9" x14ac:dyDescent="0.25">
      <c r="B4210" s="6"/>
      <c r="C4210" s="7"/>
      <c r="D4210" s="7"/>
      <c r="E4210" s="7"/>
      <c r="F4210" s="7"/>
      <c r="G4210" s="7"/>
      <c r="I4210" s="3"/>
    </row>
    <row r="4211" spans="2:9" x14ac:dyDescent="0.25">
      <c r="B4211" s="6"/>
      <c r="C4211" s="7"/>
      <c r="D4211" s="7"/>
      <c r="E4211" s="7"/>
      <c r="F4211" s="7"/>
      <c r="G4211" s="7"/>
      <c r="I4211" s="3"/>
    </row>
    <row r="4212" spans="2:9" x14ac:dyDescent="0.25">
      <c r="B4212" s="6"/>
      <c r="C4212" s="7"/>
      <c r="D4212" s="7"/>
      <c r="E4212" s="7"/>
      <c r="F4212" s="7"/>
      <c r="G4212" s="7"/>
      <c r="I4212" s="3"/>
    </row>
    <row r="4213" spans="2:9" x14ac:dyDescent="0.25">
      <c r="B4213" s="6"/>
      <c r="C4213" s="7"/>
      <c r="D4213" s="7"/>
      <c r="E4213" s="7"/>
      <c r="F4213" s="7"/>
      <c r="G4213" s="7"/>
      <c r="I4213" s="3"/>
    </row>
    <row r="4214" spans="2:9" x14ac:dyDescent="0.25">
      <c r="B4214" s="6"/>
      <c r="C4214" s="7"/>
      <c r="D4214" s="7"/>
      <c r="E4214" s="7"/>
      <c r="F4214" s="7"/>
      <c r="G4214" s="7"/>
      <c r="I4214" s="3"/>
    </row>
    <row r="4215" spans="2:9" x14ac:dyDescent="0.25">
      <c r="B4215" s="6"/>
      <c r="C4215" s="7"/>
      <c r="D4215" s="7"/>
      <c r="E4215" s="7"/>
      <c r="F4215" s="7"/>
      <c r="G4215" s="7"/>
      <c r="I4215" s="3"/>
    </row>
    <row r="4216" spans="2:9" x14ac:dyDescent="0.25">
      <c r="B4216" s="6"/>
      <c r="C4216" s="7"/>
      <c r="D4216" s="7"/>
      <c r="E4216" s="7"/>
      <c r="F4216" s="7"/>
      <c r="G4216" s="7"/>
      <c r="I4216" s="3"/>
    </row>
    <row r="4217" spans="2:9" x14ac:dyDescent="0.25">
      <c r="B4217" s="6"/>
      <c r="C4217" s="7"/>
      <c r="D4217" s="7"/>
      <c r="E4217" s="7"/>
      <c r="F4217" s="7"/>
      <c r="G4217" s="7"/>
      <c r="I4217" s="3"/>
    </row>
    <row r="4218" spans="2:9" x14ac:dyDescent="0.25">
      <c r="B4218" s="6"/>
      <c r="C4218" s="7"/>
      <c r="D4218" s="7"/>
      <c r="E4218" s="7"/>
      <c r="F4218" s="7"/>
      <c r="G4218" s="7"/>
      <c r="I4218" s="3"/>
    </row>
    <row r="4219" spans="2:9" x14ac:dyDescent="0.25">
      <c r="B4219" s="6"/>
      <c r="C4219" s="7"/>
      <c r="D4219" s="7"/>
      <c r="E4219" s="7"/>
      <c r="F4219" s="7"/>
      <c r="G4219" s="7"/>
      <c r="I4219" s="3"/>
    </row>
    <row r="4220" spans="2:9" x14ac:dyDescent="0.25">
      <c r="B4220" s="6"/>
      <c r="C4220" s="7"/>
      <c r="D4220" s="7"/>
      <c r="E4220" s="7"/>
      <c r="F4220" s="7"/>
      <c r="G4220" s="7"/>
      <c r="I4220" s="3"/>
    </row>
    <row r="4221" spans="2:9" x14ac:dyDescent="0.25">
      <c r="B4221" s="6"/>
      <c r="C4221" s="7"/>
      <c r="D4221" s="7"/>
      <c r="E4221" s="7"/>
      <c r="F4221" s="7"/>
      <c r="G4221" s="7"/>
      <c r="I4221" s="3"/>
    </row>
    <row r="4222" spans="2:9" x14ac:dyDescent="0.25">
      <c r="B4222" s="6"/>
      <c r="C4222" s="7"/>
      <c r="D4222" s="7"/>
      <c r="E4222" s="7"/>
      <c r="F4222" s="7"/>
      <c r="G4222" s="7"/>
      <c r="I4222" s="3"/>
    </row>
    <row r="4223" spans="2:9" x14ac:dyDescent="0.25">
      <c r="B4223" s="6"/>
      <c r="C4223" s="7"/>
      <c r="D4223" s="7"/>
      <c r="E4223" s="7"/>
      <c r="F4223" s="7"/>
      <c r="G4223" s="7"/>
      <c r="I4223" s="3"/>
    </row>
    <row r="4224" spans="2:9" x14ac:dyDescent="0.25">
      <c r="B4224" s="6"/>
      <c r="C4224" s="7"/>
      <c r="D4224" s="7"/>
      <c r="E4224" s="7"/>
      <c r="F4224" s="7"/>
      <c r="G4224" s="7"/>
      <c r="I4224" s="3"/>
    </row>
    <row r="4225" spans="2:9" x14ac:dyDescent="0.25">
      <c r="B4225" s="6"/>
      <c r="C4225" s="7"/>
      <c r="D4225" s="7"/>
      <c r="E4225" s="7"/>
      <c r="F4225" s="7"/>
      <c r="G4225" s="7"/>
      <c r="I4225" s="3"/>
    </row>
    <row r="4226" spans="2:9" x14ac:dyDescent="0.25">
      <c r="B4226" s="6"/>
      <c r="C4226" s="7"/>
      <c r="D4226" s="7"/>
      <c r="E4226" s="7"/>
      <c r="F4226" s="7"/>
      <c r="G4226" s="7"/>
      <c r="I4226" s="3"/>
    </row>
    <row r="4227" spans="2:9" x14ac:dyDescent="0.25">
      <c r="B4227" s="6"/>
      <c r="C4227" s="7"/>
      <c r="D4227" s="7"/>
      <c r="E4227" s="7"/>
      <c r="F4227" s="7"/>
      <c r="G4227" s="7"/>
      <c r="I4227" s="3"/>
    </row>
    <row r="4228" spans="2:9" x14ac:dyDescent="0.25">
      <c r="B4228" s="6"/>
      <c r="C4228" s="7"/>
      <c r="D4228" s="7"/>
      <c r="E4228" s="7"/>
      <c r="F4228" s="7"/>
      <c r="G4228" s="7"/>
      <c r="I4228" s="3"/>
    </row>
    <row r="4229" spans="2:9" x14ac:dyDescent="0.25">
      <c r="B4229" s="6"/>
      <c r="C4229" s="7"/>
      <c r="D4229" s="7"/>
      <c r="E4229" s="7"/>
      <c r="F4229" s="7"/>
      <c r="G4229" s="7"/>
      <c r="I4229" s="3"/>
    </row>
    <row r="4230" spans="2:9" x14ac:dyDescent="0.25">
      <c r="B4230" s="6"/>
      <c r="C4230" s="7"/>
      <c r="D4230" s="7"/>
      <c r="E4230" s="7"/>
      <c r="F4230" s="7"/>
      <c r="G4230" s="7"/>
      <c r="I4230" s="3"/>
    </row>
    <row r="4231" spans="2:9" x14ac:dyDescent="0.25">
      <c r="B4231" s="6"/>
      <c r="C4231" s="7"/>
      <c r="D4231" s="7"/>
      <c r="E4231" s="7"/>
      <c r="F4231" s="7"/>
      <c r="G4231" s="7"/>
      <c r="I4231" s="3"/>
    </row>
    <row r="4232" spans="2:9" x14ac:dyDescent="0.25">
      <c r="B4232" s="6"/>
      <c r="C4232" s="7"/>
      <c r="D4232" s="7"/>
      <c r="E4232" s="7"/>
      <c r="F4232" s="7"/>
      <c r="G4232" s="7"/>
      <c r="I4232" s="3"/>
    </row>
    <row r="4233" spans="2:9" x14ac:dyDescent="0.25">
      <c r="B4233" s="6"/>
      <c r="C4233" s="7"/>
      <c r="D4233" s="7"/>
      <c r="E4233" s="7"/>
      <c r="F4233" s="7"/>
      <c r="G4233" s="7"/>
      <c r="I4233" s="3"/>
    </row>
    <row r="4234" spans="2:9" x14ac:dyDescent="0.25">
      <c r="B4234" s="6"/>
      <c r="C4234" s="7"/>
      <c r="D4234" s="7"/>
      <c r="E4234" s="7"/>
      <c r="F4234" s="7"/>
      <c r="G4234" s="7"/>
      <c r="I4234" s="3"/>
    </row>
    <row r="4235" spans="2:9" x14ac:dyDescent="0.25">
      <c r="B4235" s="6"/>
      <c r="C4235" s="7"/>
      <c r="D4235" s="7"/>
      <c r="E4235" s="7"/>
      <c r="F4235" s="7"/>
      <c r="G4235" s="7"/>
      <c r="I4235" s="3"/>
    </row>
    <row r="4236" spans="2:9" x14ac:dyDescent="0.25">
      <c r="B4236" s="6"/>
      <c r="C4236" s="7"/>
      <c r="D4236" s="7"/>
      <c r="E4236" s="7"/>
      <c r="F4236" s="7"/>
      <c r="G4236" s="7"/>
      <c r="I4236" s="3"/>
    </row>
    <row r="4237" spans="2:9" x14ac:dyDescent="0.25">
      <c r="B4237" s="6"/>
      <c r="C4237" s="7"/>
      <c r="D4237" s="7"/>
      <c r="E4237" s="7"/>
      <c r="F4237" s="7"/>
      <c r="G4237" s="7"/>
      <c r="I4237" s="3"/>
    </row>
    <row r="4238" spans="2:9" x14ac:dyDescent="0.25">
      <c r="B4238" s="6"/>
      <c r="C4238" s="7"/>
      <c r="D4238" s="7"/>
      <c r="E4238" s="7"/>
      <c r="F4238" s="7"/>
      <c r="G4238" s="7"/>
      <c r="I4238" s="3"/>
    </row>
    <row r="4239" spans="2:9" x14ac:dyDescent="0.25">
      <c r="B4239" s="6"/>
      <c r="C4239" s="7"/>
      <c r="D4239" s="7"/>
      <c r="E4239" s="7"/>
      <c r="F4239" s="7"/>
      <c r="G4239" s="7"/>
      <c r="I4239" s="3"/>
    </row>
    <row r="4240" spans="2:9" x14ac:dyDescent="0.25">
      <c r="B4240" s="6"/>
      <c r="C4240" s="7"/>
      <c r="D4240" s="7"/>
      <c r="E4240" s="7"/>
      <c r="F4240" s="7"/>
      <c r="G4240" s="7"/>
      <c r="I4240" s="3"/>
    </row>
    <row r="4241" spans="2:9" x14ac:dyDescent="0.25">
      <c r="B4241" s="6"/>
      <c r="C4241" s="7"/>
      <c r="D4241" s="7"/>
      <c r="E4241" s="7"/>
      <c r="F4241" s="7"/>
      <c r="G4241" s="7"/>
      <c r="I4241" s="3"/>
    </row>
    <row r="4242" spans="2:9" x14ac:dyDescent="0.25">
      <c r="B4242" s="6"/>
      <c r="C4242" s="7"/>
      <c r="D4242" s="7"/>
      <c r="E4242" s="7"/>
      <c r="F4242" s="7"/>
      <c r="G4242" s="7"/>
      <c r="I4242" s="3"/>
    </row>
    <row r="4243" spans="2:9" x14ac:dyDescent="0.25">
      <c r="B4243" s="6"/>
      <c r="C4243" s="7"/>
      <c r="D4243" s="7"/>
      <c r="E4243" s="7"/>
      <c r="F4243" s="7"/>
      <c r="G4243" s="7"/>
      <c r="I4243" s="3"/>
    </row>
    <row r="4244" spans="2:9" x14ac:dyDescent="0.25">
      <c r="B4244" s="6"/>
      <c r="C4244" s="7"/>
      <c r="D4244" s="7"/>
      <c r="E4244" s="7"/>
      <c r="F4244" s="7"/>
      <c r="G4244" s="7"/>
      <c r="I4244" s="3"/>
    </row>
    <row r="4245" spans="2:9" x14ac:dyDescent="0.25">
      <c r="B4245" s="6"/>
      <c r="C4245" s="7"/>
      <c r="D4245" s="7"/>
      <c r="E4245" s="7"/>
      <c r="F4245" s="7"/>
      <c r="G4245" s="7"/>
      <c r="I4245" s="3"/>
    </row>
    <row r="4246" spans="2:9" x14ac:dyDescent="0.25">
      <c r="B4246" s="6"/>
      <c r="C4246" s="7"/>
      <c r="D4246" s="7"/>
      <c r="E4246" s="7"/>
      <c r="F4246" s="7"/>
      <c r="G4246" s="7"/>
      <c r="I4246" s="3"/>
    </row>
    <row r="4247" spans="2:9" x14ac:dyDescent="0.25">
      <c r="B4247" s="6"/>
      <c r="C4247" s="7"/>
      <c r="D4247" s="7"/>
      <c r="E4247" s="7"/>
      <c r="F4247" s="7"/>
      <c r="G4247" s="7"/>
      <c r="I4247" s="3"/>
    </row>
    <row r="4248" spans="2:9" x14ac:dyDescent="0.25">
      <c r="B4248" s="6"/>
      <c r="C4248" s="7"/>
      <c r="D4248" s="7"/>
      <c r="E4248" s="7"/>
      <c r="F4248" s="7"/>
      <c r="G4248" s="7"/>
      <c r="I4248" s="3"/>
    </row>
    <row r="4249" spans="2:9" x14ac:dyDescent="0.25">
      <c r="B4249" s="6"/>
      <c r="C4249" s="7"/>
      <c r="D4249" s="7"/>
      <c r="E4249" s="7"/>
      <c r="F4249" s="7"/>
      <c r="G4249" s="7"/>
      <c r="I4249" s="3"/>
    </row>
    <row r="4250" spans="2:9" x14ac:dyDescent="0.25">
      <c r="B4250" s="6"/>
      <c r="C4250" s="7"/>
      <c r="D4250" s="7"/>
      <c r="E4250" s="7"/>
      <c r="F4250" s="7"/>
      <c r="G4250" s="7"/>
      <c r="I4250" s="3"/>
    </row>
    <row r="4251" spans="2:9" x14ac:dyDescent="0.25">
      <c r="B4251" s="6"/>
      <c r="C4251" s="7"/>
      <c r="D4251" s="7"/>
      <c r="E4251" s="7"/>
      <c r="F4251" s="7"/>
      <c r="G4251" s="7"/>
      <c r="I4251" s="3"/>
    </row>
    <row r="4252" spans="2:9" x14ac:dyDescent="0.25">
      <c r="B4252" s="6"/>
      <c r="C4252" s="7"/>
      <c r="D4252" s="7"/>
      <c r="E4252" s="7"/>
      <c r="F4252" s="7"/>
      <c r="G4252" s="7"/>
      <c r="I4252" s="3"/>
    </row>
    <row r="4253" spans="2:9" x14ac:dyDescent="0.25">
      <c r="B4253" s="6"/>
      <c r="C4253" s="7"/>
      <c r="D4253" s="7"/>
      <c r="E4253" s="7"/>
      <c r="F4253" s="7"/>
      <c r="G4253" s="7"/>
      <c r="I4253" s="3"/>
    </row>
    <row r="4254" spans="2:9" x14ac:dyDescent="0.25">
      <c r="B4254" s="6"/>
      <c r="C4254" s="7"/>
      <c r="D4254" s="7"/>
      <c r="E4254" s="7"/>
      <c r="F4254" s="7"/>
      <c r="G4254" s="7"/>
      <c r="I4254" s="3"/>
    </row>
    <row r="4255" spans="2:9" x14ac:dyDescent="0.25">
      <c r="B4255" s="6"/>
      <c r="C4255" s="7"/>
      <c r="D4255" s="7"/>
      <c r="E4255" s="7"/>
      <c r="F4255" s="7"/>
      <c r="G4255" s="7"/>
      <c r="I4255" s="3"/>
    </row>
    <row r="4256" spans="2:9" x14ac:dyDescent="0.25">
      <c r="B4256" s="6"/>
      <c r="C4256" s="7"/>
      <c r="D4256" s="7"/>
      <c r="E4256" s="7"/>
      <c r="F4256" s="7"/>
      <c r="G4256" s="7"/>
      <c r="I4256" s="3"/>
    </row>
    <row r="4257" spans="2:9" x14ac:dyDescent="0.25">
      <c r="B4257" s="6"/>
      <c r="C4257" s="7"/>
      <c r="D4257" s="7"/>
      <c r="E4257" s="7"/>
      <c r="F4257" s="7"/>
      <c r="G4257" s="7"/>
      <c r="I4257" s="3"/>
    </row>
    <row r="4258" spans="2:9" x14ac:dyDescent="0.25">
      <c r="B4258" s="6"/>
      <c r="C4258" s="7"/>
      <c r="D4258" s="7"/>
      <c r="E4258" s="7"/>
      <c r="F4258" s="7"/>
      <c r="G4258" s="7"/>
      <c r="I4258" s="3"/>
    </row>
    <row r="4259" spans="2:9" x14ac:dyDescent="0.25">
      <c r="B4259" s="6"/>
      <c r="C4259" s="7"/>
      <c r="D4259" s="7"/>
      <c r="E4259" s="7"/>
      <c r="F4259" s="7"/>
      <c r="G4259" s="7"/>
      <c r="I4259" s="3"/>
    </row>
    <row r="4260" spans="2:9" x14ac:dyDescent="0.25">
      <c r="B4260" s="6"/>
      <c r="C4260" s="7"/>
      <c r="D4260" s="7"/>
      <c r="E4260" s="7"/>
      <c r="F4260" s="7"/>
      <c r="G4260" s="7"/>
      <c r="I4260" s="3"/>
    </row>
    <row r="4261" spans="2:9" x14ac:dyDescent="0.25">
      <c r="B4261" s="6"/>
      <c r="C4261" s="7"/>
      <c r="D4261" s="7"/>
      <c r="E4261" s="7"/>
      <c r="F4261" s="7"/>
      <c r="G4261" s="7"/>
      <c r="I4261" s="3"/>
    </row>
    <row r="4262" spans="2:9" x14ac:dyDescent="0.25">
      <c r="B4262" s="6"/>
      <c r="C4262" s="7"/>
      <c r="D4262" s="7"/>
      <c r="E4262" s="7"/>
      <c r="F4262" s="7"/>
      <c r="G4262" s="7"/>
      <c r="I4262" s="3"/>
    </row>
    <row r="4263" spans="2:9" x14ac:dyDescent="0.25">
      <c r="B4263" s="6"/>
      <c r="C4263" s="7"/>
      <c r="D4263" s="7"/>
      <c r="E4263" s="7"/>
      <c r="F4263" s="7"/>
      <c r="G4263" s="7"/>
      <c r="I4263" s="3"/>
    </row>
    <row r="4264" spans="2:9" x14ac:dyDescent="0.25">
      <c r="B4264" s="6"/>
      <c r="C4264" s="7"/>
      <c r="D4264" s="7"/>
      <c r="E4264" s="7"/>
      <c r="F4264" s="7"/>
      <c r="G4264" s="7"/>
      <c r="I4264" s="3"/>
    </row>
    <row r="4265" spans="2:9" x14ac:dyDescent="0.25">
      <c r="B4265" s="6"/>
      <c r="C4265" s="7"/>
      <c r="D4265" s="7"/>
      <c r="E4265" s="7"/>
      <c r="F4265" s="7"/>
      <c r="G4265" s="7"/>
      <c r="I4265" s="3"/>
    </row>
    <row r="4266" spans="2:9" x14ac:dyDescent="0.25">
      <c r="B4266" s="6"/>
      <c r="C4266" s="7"/>
      <c r="D4266" s="7"/>
      <c r="E4266" s="7"/>
      <c r="F4266" s="7"/>
      <c r="G4266" s="7"/>
      <c r="I4266" s="3"/>
    </row>
    <row r="4267" spans="2:9" x14ac:dyDescent="0.25">
      <c r="B4267" s="6"/>
      <c r="C4267" s="7"/>
      <c r="D4267" s="7"/>
      <c r="E4267" s="7"/>
      <c r="F4267" s="7"/>
      <c r="G4267" s="7"/>
      <c r="I4267" s="3"/>
    </row>
    <row r="4268" spans="2:9" x14ac:dyDescent="0.25">
      <c r="B4268" s="6"/>
      <c r="C4268" s="7"/>
      <c r="D4268" s="7"/>
      <c r="E4268" s="7"/>
      <c r="F4268" s="7"/>
      <c r="G4268" s="7"/>
      <c r="I4268" s="3"/>
    </row>
    <row r="4269" spans="2:9" x14ac:dyDescent="0.25">
      <c r="B4269" s="6"/>
      <c r="C4269" s="7"/>
      <c r="D4269" s="7"/>
      <c r="E4269" s="7"/>
      <c r="F4269" s="7"/>
      <c r="G4269" s="7"/>
      <c r="I4269" s="3"/>
    </row>
    <row r="4270" spans="2:9" x14ac:dyDescent="0.25">
      <c r="B4270" s="6"/>
      <c r="C4270" s="7"/>
      <c r="D4270" s="7"/>
      <c r="E4270" s="7"/>
      <c r="F4270" s="7"/>
      <c r="G4270" s="7"/>
      <c r="I4270" s="3"/>
    </row>
    <row r="4271" spans="2:9" x14ac:dyDescent="0.25">
      <c r="B4271" s="6"/>
      <c r="C4271" s="7"/>
      <c r="D4271" s="7"/>
      <c r="E4271" s="7"/>
      <c r="F4271" s="7"/>
      <c r="G4271" s="7"/>
      <c r="I4271" s="3"/>
    </row>
    <row r="4272" spans="2:9" x14ac:dyDescent="0.25">
      <c r="B4272" s="6"/>
      <c r="C4272" s="7"/>
      <c r="D4272" s="7"/>
      <c r="E4272" s="7"/>
      <c r="F4272" s="7"/>
      <c r="G4272" s="7"/>
      <c r="I4272" s="3"/>
    </row>
    <row r="4273" spans="2:9" x14ac:dyDescent="0.25">
      <c r="B4273" s="6"/>
      <c r="C4273" s="7"/>
      <c r="D4273" s="7"/>
      <c r="E4273" s="7"/>
      <c r="F4273" s="7"/>
      <c r="G4273" s="7"/>
      <c r="I4273" s="3"/>
    </row>
    <row r="4274" spans="2:9" x14ac:dyDescent="0.25">
      <c r="B4274" s="6"/>
      <c r="C4274" s="7"/>
      <c r="D4274" s="7"/>
      <c r="E4274" s="7"/>
      <c r="F4274" s="7"/>
      <c r="G4274" s="7"/>
      <c r="I4274" s="3"/>
    </row>
    <row r="4275" spans="2:9" x14ac:dyDescent="0.25">
      <c r="B4275" s="6"/>
      <c r="C4275" s="7"/>
      <c r="D4275" s="7"/>
      <c r="E4275" s="7"/>
      <c r="F4275" s="7"/>
      <c r="G4275" s="7"/>
      <c r="I4275" s="3"/>
    </row>
    <row r="4276" spans="2:9" x14ac:dyDescent="0.25">
      <c r="B4276" s="6"/>
      <c r="C4276" s="7"/>
      <c r="D4276" s="7"/>
      <c r="E4276" s="7"/>
      <c r="F4276" s="7"/>
      <c r="G4276" s="7"/>
      <c r="I4276" s="3"/>
    </row>
    <row r="4277" spans="2:9" x14ac:dyDescent="0.25">
      <c r="B4277" s="6"/>
      <c r="C4277" s="7"/>
      <c r="D4277" s="7"/>
      <c r="E4277" s="7"/>
      <c r="F4277" s="7"/>
      <c r="G4277" s="7"/>
      <c r="I4277" s="3"/>
    </row>
    <row r="4278" spans="2:9" x14ac:dyDescent="0.25">
      <c r="B4278" s="6"/>
      <c r="C4278" s="7"/>
      <c r="D4278" s="7"/>
      <c r="E4278" s="7"/>
      <c r="F4278" s="7"/>
      <c r="G4278" s="7"/>
      <c r="I4278" s="3"/>
    </row>
    <row r="4279" spans="2:9" x14ac:dyDescent="0.25">
      <c r="B4279" s="6"/>
      <c r="C4279" s="7"/>
      <c r="D4279" s="7"/>
      <c r="E4279" s="7"/>
      <c r="F4279" s="7"/>
      <c r="G4279" s="7"/>
      <c r="I4279" s="3"/>
    </row>
    <row r="4280" spans="2:9" x14ac:dyDescent="0.25">
      <c r="B4280" s="6"/>
      <c r="C4280" s="7"/>
      <c r="D4280" s="7"/>
      <c r="E4280" s="7"/>
      <c r="F4280" s="7"/>
      <c r="G4280" s="7"/>
      <c r="I4280" s="3"/>
    </row>
    <row r="4281" spans="2:9" x14ac:dyDescent="0.25">
      <c r="B4281" s="6"/>
      <c r="C4281" s="7"/>
      <c r="D4281" s="7"/>
      <c r="E4281" s="7"/>
      <c r="F4281" s="7"/>
      <c r="G4281" s="7"/>
      <c r="I4281" s="3"/>
    </row>
    <row r="4282" spans="2:9" x14ac:dyDescent="0.25">
      <c r="B4282" s="6"/>
      <c r="C4282" s="7"/>
      <c r="D4282" s="7"/>
      <c r="E4282" s="7"/>
      <c r="F4282" s="7"/>
      <c r="G4282" s="7"/>
      <c r="I4282" s="3"/>
    </row>
    <row r="4283" spans="2:9" x14ac:dyDescent="0.25">
      <c r="B4283" s="6"/>
      <c r="C4283" s="7"/>
      <c r="D4283" s="7"/>
      <c r="E4283" s="7"/>
      <c r="F4283" s="7"/>
      <c r="G4283" s="7"/>
      <c r="I4283" s="3"/>
    </row>
    <row r="4284" spans="2:9" x14ac:dyDescent="0.25">
      <c r="B4284" s="6"/>
      <c r="C4284" s="7"/>
      <c r="D4284" s="7"/>
      <c r="E4284" s="7"/>
      <c r="F4284" s="7"/>
      <c r="G4284" s="7"/>
      <c r="I4284" s="3"/>
    </row>
    <row r="4285" spans="2:9" x14ac:dyDescent="0.25">
      <c r="B4285" s="6"/>
      <c r="C4285" s="7"/>
      <c r="D4285" s="7"/>
      <c r="E4285" s="7"/>
      <c r="F4285" s="7"/>
      <c r="G4285" s="7"/>
      <c r="I4285" s="3"/>
    </row>
    <row r="4286" spans="2:9" x14ac:dyDescent="0.25">
      <c r="B4286" s="6"/>
      <c r="C4286" s="7"/>
      <c r="D4286" s="7"/>
      <c r="E4286" s="7"/>
      <c r="F4286" s="7"/>
      <c r="G4286" s="7"/>
      <c r="I4286" s="3"/>
    </row>
    <row r="4287" spans="2:9" x14ac:dyDescent="0.25">
      <c r="B4287" s="6"/>
      <c r="C4287" s="7"/>
      <c r="D4287" s="7"/>
      <c r="E4287" s="7"/>
      <c r="F4287" s="7"/>
      <c r="G4287" s="7"/>
      <c r="I4287" s="3"/>
    </row>
    <row r="4288" spans="2:9" x14ac:dyDescent="0.25">
      <c r="B4288" s="6"/>
      <c r="C4288" s="7"/>
      <c r="D4288" s="7"/>
      <c r="E4288" s="7"/>
      <c r="F4288" s="7"/>
      <c r="G4288" s="7"/>
      <c r="I4288" s="3"/>
    </row>
    <row r="4289" spans="2:9" x14ac:dyDescent="0.25">
      <c r="B4289" s="6"/>
      <c r="C4289" s="7"/>
      <c r="D4289" s="7"/>
      <c r="E4289" s="7"/>
      <c r="F4289" s="7"/>
      <c r="G4289" s="7"/>
      <c r="I4289" s="3"/>
    </row>
    <row r="4290" spans="2:9" x14ac:dyDescent="0.25">
      <c r="B4290" s="6"/>
      <c r="C4290" s="7"/>
      <c r="D4290" s="7"/>
      <c r="E4290" s="7"/>
      <c r="F4290" s="7"/>
      <c r="G4290" s="7"/>
      <c r="I4290" s="3"/>
    </row>
    <row r="4291" spans="2:9" x14ac:dyDescent="0.25">
      <c r="B4291" s="6"/>
      <c r="C4291" s="7"/>
      <c r="D4291" s="7"/>
      <c r="E4291" s="7"/>
      <c r="F4291" s="7"/>
      <c r="G4291" s="7"/>
      <c r="I4291" s="3"/>
    </row>
    <row r="4292" spans="2:9" x14ac:dyDescent="0.25">
      <c r="B4292" s="6"/>
      <c r="C4292" s="7"/>
      <c r="D4292" s="7"/>
      <c r="E4292" s="7"/>
      <c r="F4292" s="7"/>
      <c r="G4292" s="7"/>
      <c r="I4292" s="3"/>
    </row>
    <row r="4293" spans="2:9" x14ac:dyDescent="0.25">
      <c r="B4293" s="6"/>
      <c r="C4293" s="7"/>
      <c r="D4293" s="7"/>
      <c r="E4293" s="7"/>
      <c r="F4293" s="7"/>
      <c r="G4293" s="7"/>
      <c r="I4293" s="3"/>
    </row>
    <row r="4294" spans="2:9" x14ac:dyDescent="0.25">
      <c r="B4294" s="6"/>
      <c r="C4294" s="7"/>
      <c r="D4294" s="7"/>
      <c r="E4294" s="7"/>
      <c r="F4294" s="7"/>
      <c r="G4294" s="7"/>
      <c r="I4294" s="3"/>
    </row>
    <row r="4295" spans="2:9" x14ac:dyDescent="0.25">
      <c r="B4295" s="6"/>
      <c r="C4295" s="7"/>
      <c r="D4295" s="7"/>
      <c r="E4295" s="7"/>
      <c r="F4295" s="7"/>
      <c r="G4295" s="7"/>
      <c r="I4295" s="3"/>
    </row>
    <row r="4296" spans="2:9" x14ac:dyDescent="0.25">
      <c r="B4296" s="6"/>
      <c r="C4296" s="7"/>
      <c r="D4296" s="7"/>
      <c r="E4296" s="7"/>
      <c r="F4296" s="7"/>
      <c r="G4296" s="7"/>
      <c r="I4296" s="3"/>
    </row>
    <row r="4297" spans="2:9" x14ac:dyDescent="0.25">
      <c r="B4297" s="6"/>
      <c r="C4297" s="7"/>
      <c r="D4297" s="7"/>
      <c r="E4297" s="7"/>
      <c r="F4297" s="7"/>
      <c r="G4297" s="7"/>
      <c r="I4297" s="3"/>
    </row>
    <row r="4298" spans="2:9" x14ac:dyDescent="0.25">
      <c r="B4298" s="6"/>
      <c r="C4298" s="7"/>
      <c r="D4298" s="7"/>
      <c r="E4298" s="7"/>
      <c r="F4298" s="7"/>
      <c r="G4298" s="7"/>
      <c r="I4298" s="3"/>
    </row>
    <row r="4299" spans="2:9" x14ac:dyDescent="0.25">
      <c r="B4299" s="6"/>
      <c r="C4299" s="7"/>
      <c r="D4299" s="7"/>
      <c r="E4299" s="7"/>
      <c r="F4299" s="7"/>
      <c r="G4299" s="7"/>
      <c r="I4299" s="3"/>
    </row>
    <row r="4300" spans="2:9" x14ac:dyDescent="0.25">
      <c r="B4300" s="6"/>
      <c r="C4300" s="7"/>
      <c r="D4300" s="7"/>
      <c r="E4300" s="7"/>
      <c r="F4300" s="7"/>
      <c r="G4300" s="7"/>
      <c r="I4300" s="3"/>
    </row>
    <row r="4301" spans="2:9" x14ac:dyDescent="0.25">
      <c r="B4301" s="6"/>
      <c r="C4301" s="7"/>
      <c r="D4301" s="7"/>
      <c r="E4301" s="7"/>
      <c r="F4301" s="7"/>
      <c r="G4301" s="7"/>
      <c r="I4301" s="3"/>
    </row>
    <row r="4302" spans="2:9" x14ac:dyDescent="0.25">
      <c r="B4302" s="6"/>
      <c r="C4302" s="7"/>
      <c r="D4302" s="7"/>
      <c r="E4302" s="7"/>
      <c r="F4302" s="7"/>
      <c r="G4302" s="7"/>
      <c r="I4302" s="3"/>
    </row>
    <row r="4303" spans="2:9" x14ac:dyDescent="0.25">
      <c r="B4303" s="6"/>
      <c r="C4303" s="7"/>
      <c r="D4303" s="7"/>
      <c r="E4303" s="7"/>
      <c r="F4303" s="7"/>
      <c r="G4303" s="7"/>
      <c r="I4303" s="3"/>
    </row>
    <row r="4304" spans="2:9" x14ac:dyDescent="0.25">
      <c r="B4304" s="6"/>
      <c r="C4304" s="7"/>
      <c r="D4304" s="7"/>
      <c r="E4304" s="7"/>
      <c r="F4304" s="7"/>
      <c r="G4304" s="7"/>
      <c r="I4304" s="3"/>
    </row>
    <row r="4305" spans="2:9" x14ac:dyDescent="0.25">
      <c r="B4305" s="6"/>
      <c r="C4305" s="7"/>
      <c r="D4305" s="7"/>
      <c r="E4305" s="7"/>
      <c r="F4305" s="7"/>
      <c r="G4305" s="7"/>
      <c r="I4305" s="3"/>
    </row>
    <row r="4306" spans="2:9" x14ac:dyDescent="0.25">
      <c r="B4306" s="6"/>
      <c r="C4306" s="7"/>
      <c r="D4306" s="7"/>
      <c r="E4306" s="7"/>
      <c r="F4306" s="7"/>
      <c r="G4306" s="7"/>
      <c r="I4306" s="3"/>
    </row>
    <row r="4307" spans="2:9" x14ac:dyDescent="0.25">
      <c r="B4307" s="6"/>
      <c r="C4307" s="7"/>
      <c r="D4307" s="7"/>
      <c r="E4307" s="7"/>
      <c r="F4307" s="7"/>
      <c r="G4307" s="7"/>
      <c r="I4307" s="3"/>
    </row>
    <row r="4308" spans="2:9" x14ac:dyDescent="0.25">
      <c r="B4308" s="6"/>
      <c r="C4308" s="7"/>
      <c r="D4308" s="7"/>
      <c r="E4308" s="7"/>
      <c r="F4308" s="7"/>
      <c r="G4308" s="7"/>
      <c r="I4308" s="3"/>
    </row>
    <row r="4309" spans="2:9" x14ac:dyDescent="0.25">
      <c r="B4309" s="6"/>
      <c r="C4309" s="7"/>
      <c r="D4309" s="7"/>
      <c r="E4309" s="7"/>
      <c r="F4309" s="7"/>
      <c r="G4309" s="7"/>
      <c r="I4309" s="3"/>
    </row>
    <row r="4310" spans="2:9" x14ac:dyDescent="0.25">
      <c r="B4310" s="6"/>
      <c r="C4310" s="7"/>
      <c r="D4310" s="7"/>
      <c r="E4310" s="7"/>
      <c r="F4310" s="7"/>
      <c r="G4310" s="7"/>
      <c r="I4310" s="3"/>
    </row>
    <row r="4311" spans="2:9" x14ac:dyDescent="0.25">
      <c r="B4311" s="6"/>
      <c r="C4311" s="7"/>
      <c r="D4311" s="7"/>
      <c r="E4311" s="7"/>
      <c r="F4311" s="7"/>
      <c r="G4311" s="7"/>
      <c r="I4311" s="3"/>
    </row>
    <row r="4312" spans="2:9" x14ac:dyDescent="0.25">
      <c r="B4312" s="6"/>
      <c r="C4312" s="7"/>
      <c r="D4312" s="7"/>
      <c r="E4312" s="7"/>
      <c r="F4312" s="7"/>
      <c r="G4312" s="7"/>
      <c r="I4312" s="3"/>
    </row>
    <row r="4313" spans="2:9" x14ac:dyDescent="0.25">
      <c r="B4313" s="6"/>
      <c r="C4313" s="7"/>
      <c r="D4313" s="7"/>
      <c r="E4313" s="7"/>
      <c r="F4313" s="7"/>
      <c r="G4313" s="7"/>
      <c r="I4313" s="3"/>
    </row>
    <row r="4314" spans="2:9" x14ac:dyDescent="0.25">
      <c r="B4314" s="6"/>
      <c r="C4314" s="7"/>
      <c r="D4314" s="7"/>
      <c r="E4314" s="7"/>
      <c r="F4314" s="7"/>
      <c r="G4314" s="7"/>
      <c r="I4314" s="3"/>
    </row>
    <row r="4315" spans="2:9" x14ac:dyDescent="0.25">
      <c r="B4315" s="6"/>
      <c r="C4315" s="7"/>
      <c r="D4315" s="7"/>
      <c r="E4315" s="7"/>
      <c r="F4315" s="7"/>
      <c r="G4315" s="7"/>
      <c r="I4315" s="3"/>
    </row>
    <row r="4316" spans="2:9" x14ac:dyDescent="0.25">
      <c r="B4316" s="6"/>
      <c r="C4316" s="7"/>
      <c r="D4316" s="7"/>
      <c r="E4316" s="7"/>
      <c r="F4316" s="7"/>
      <c r="G4316" s="7"/>
      <c r="I4316" s="3"/>
    </row>
    <row r="4317" spans="2:9" x14ac:dyDescent="0.25">
      <c r="B4317" s="6"/>
      <c r="C4317" s="7"/>
      <c r="D4317" s="7"/>
      <c r="E4317" s="7"/>
      <c r="F4317" s="7"/>
      <c r="G4317" s="7"/>
      <c r="I4317" s="3"/>
    </row>
    <row r="4318" spans="2:9" x14ac:dyDescent="0.25">
      <c r="B4318" s="6"/>
      <c r="C4318" s="7"/>
      <c r="D4318" s="7"/>
      <c r="E4318" s="7"/>
      <c r="F4318" s="7"/>
      <c r="G4318" s="7"/>
      <c r="I4318" s="3"/>
    </row>
    <row r="4319" spans="2:9" x14ac:dyDescent="0.25">
      <c r="B4319" s="6"/>
      <c r="C4319" s="7"/>
      <c r="D4319" s="7"/>
      <c r="E4319" s="7"/>
      <c r="F4319" s="7"/>
      <c r="G4319" s="7"/>
      <c r="I4319" s="3"/>
    </row>
    <row r="4320" spans="2:9" x14ac:dyDescent="0.25">
      <c r="B4320" s="6"/>
      <c r="C4320" s="7"/>
      <c r="D4320" s="7"/>
      <c r="E4320" s="7"/>
      <c r="F4320" s="7"/>
      <c r="G4320" s="7"/>
      <c r="I4320" s="3"/>
    </row>
    <row r="4321" spans="2:9" x14ac:dyDescent="0.25">
      <c r="B4321" s="6"/>
      <c r="C4321" s="7"/>
      <c r="D4321" s="7"/>
      <c r="E4321" s="7"/>
      <c r="F4321" s="7"/>
      <c r="G4321" s="7"/>
      <c r="I4321" s="3"/>
    </row>
    <row r="4322" spans="2:9" x14ac:dyDescent="0.25">
      <c r="B4322" s="6"/>
      <c r="C4322" s="7"/>
      <c r="D4322" s="7"/>
      <c r="E4322" s="7"/>
      <c r="F4322" s="7"/>
      <c r="G4322" s="7"/>
      <c r="I4322" s="3"/>
    </row>
    <row r="4323" spans="2:9" x14ac:dyDescent="0.25">
      <c r="B4323" s="6"/>
      <c r="C4323" s="7"/>
      <c r="D4323" s="7"/>
      <c r="E4323" s="7"/>
      <c r="F4323" s="7"/>
      <c r="G4323" s="7"/>
      <c r="I4323" s="3"/>
    </row>
    <row r="4324" spans="2:9" x14ac:dyDescent="0.25">
      <c r="B4324" s="6"/>
      <c r="C4324" s="7"/>
      <c r="D4324" s="7"/>
      <c r="E4324" s="7"/>
      <c r="F4324" s="7"/>
      <c r="G4324" s="7"/>
      <c r="I4324" s="3"/>
    </row>
    <row r="4325" spans="2:9" x14ac:dyDescent="0.25">
      <c r="B4325" s="6"/>
      <c r="C4325" s="7"/>
      <c r="D4325" s="7"/>
      <c r="E4325" s="7"/>
      <c r="F4325" s="7"/>
      <c r="G4325" s="7"/>
      <c r="I4325" s="3"/>
    </row>
    <row r="4326" spans="2:9" x14ac:dyDescent="0.25">
      <c r="B4326" s="6"/>
      <c r="C4326" s="7"/>
      <c r="D4326" s="7"/>
      <c r="E4326" s="7"/>
      <c r="F4326" s="7"/>
      <c r="G4326" s="7"/>
      <c r="I4326" s="3"/>
    </row>
    <row r="4327" spans="2:9" x14ac:dyDescent="0.25">
      <c r="B4327" s="6"/>
      <c r="C4327" s="7"/>
      <c r="D4327" s="7"/>
      <c r="E4327" s="7"/>
      <c r="F4327" s="7"/>
      <c r="G4327" s="7"/>
      <c r="I4327" s="3"/>
    </row>
    <row r="4328" spans="2:9" x14ac:dyDescent="0.25">
      <c r="B4328" s="6"/>
      <c r="C4328" s="7"/>
      <c r="D4328" s="7"/>
      <c r="E4328" s="7"/>
      <c r="F4328" s="7"/>
      <c r="G4328" s="7"/>
      <c r="I4328" s="3"/>
    </row>
    <row r="4329" spans="2:9" x14ac:dyDescent="0.25">
      <c r="B4329" s="6"/>
      <c r="C4329" s="7"/>
      <c r="D4329" s="7"/>
      <c r="E4329" s="7"/>
      <c r="F4329" s="7"/>
      <c r="G4329" s="7"/>
      <c r="I4329" s="3"/>
    </row>
    <row r="4330" spans="2:9" x14ac:dyDescent="0.25">
      <c r="B4330" s="6"/>
      <c r="C4330" s="7"/>
      <c r="D4330" s="7"/>
      <c r="E4330" s="7"/>
      <c r="F4330" s="7"/>
      <c r="G4330" s="7"/>
      <c r="I4330" s="3"/>
    </row>
    <row r="4331" spans="2:9" x14ac:dyDescent="0.25">
      <c r="B4331" s="6"/>
      <c r="C4331" s="7"/>
      <c r="D4331" s="7"/>
      <c r="E4331" s="7"/>
      <c r="F4331" s="7"/>
      <c r="G4331" s="7"/>
      <c r="I4331" s="3"/>
    </row>
    <row r="4332" spans="2:9" x14ac:dyDescent="0.25">
      <c r="B4332" s="6"/>
      <c r="C4332" s="7"/>
      <c r="D4332" s="7"/>
      <c r="E4332" s="7"/>
      <c r="F4332" s="7"/>
      <c r="G4332" s="7"/>
      <c r="I4332" s="3"/>
    </row>
    <row r="4333" spans="2:9" x14ac:dyDescent="0.25">
      <c r="B4333" s="6"/>
      <c r="C4333" s="7"/>
      <c r="D4333" s="7"/>
      <c r="E4333" s="7"/>
      <c r="F4333" s="7"/>
      <c r="G4333" s="7"/>
      <c r="I4333" s="3"/>
    </row>
    <row r="4334" spans="2:9" x14ac:dyDescent="0.25">
      <c r="B4334" s="6"/>
      <c r="C4334" s="7"/>
      <c r="D4334" s="7"/>
      <c r="E4334" s="7"/>
      <c r="F4334" s="7"/>
      <c r="G4334" s="7"/>
      <c r="I4334" s="3"/>
    </row>
    <row r="4335" spans="2:9" x14ac:dyDescent="0.25">
      <c r="B4335" s="6"/>
      <c r="C4335" s="7"/>
      <c r="D4335" s="7"/>
      <c r="E4335" s="7"/>
      <c r="F4335" s="7"/>
      <c r="G4335" s="7"/>
      <c r="I4335" s="3"/>
    </row>
    <row r="4336" spans="2:9" x14ac:dyDescent="0.25">
      <c r="B4336" s="6"/>
      <c r="C4336" s="7"/>
      <c r="D4336" s="7"/>
      <c r="E4336" s="7"/>
      <c r="F4336" s="7"/>
      <c r="G4336" s="7"/>
      <c r="I4336" s="3"/>
    </row>
    <row r="4337" spans="2:9" x14ac:dyDescent="0.25">
      <c r="B4337" s="6"/>
      <c r="C4337" s="7"/>
      <c r="D4337" s="7"/>
      <c r="E4337" s="7"/>
      <c r="F4337" s="7"/>
      <c r="G4337" s="7"/>
      <c r="I4337" s="3"/>
    </row>
    <row r="4338" spans="2:9" x14ac:dyDescent="0.25">
      <c r="B4338" s="6"/>
      <c r="C4338" s="7"/>
      <c r="D4338" s="7"/>
      <c r="E4338" s="7"/>
      <c r="F4338" s="7"/>
      <c r="G4338" s="7"/>
      <c r="I4338" s="3"/>
    </row>
    <row r="4339" spans="2:9" x14ac:dyDescent="0.25">
      <c r="B4339" s="6"/>
      <c r="C4339" s="7"/>
      <c r="D4339" s="7"/>
      <c r="E4339" s="7"/>
      <c r="F4339" s="7"/>
      <c r="G4339" s="7"/>
      <c r="I4339" s="3"/>
    </row>
    <row r="4340" spans="2:9" x14ac:dyDescent="0.25">
      <c r="B4340" s="6"/>
      <c r="C4340" s="7"/>
      <c r="D4340" s="7"/>
      <c r="E4340" s="7"/>
      <c r="F4340" s="7"/>
      <c r="G4340" s="7"/>
      <c r="I4340" s="3"/>
    </row>
    <row r="4341" spans="2:9" x14ac:dyDescent="0.25">
      <c r="B4341" s="6"/>
      <c r="C4341" s="7"/>
      <c r="D4341" s="7"/>
      <c r="E4341" s="7"/>
      <c r="F4341" s="7"/>
      <c r="G4341" s="7"/>
      <c r="I4341" s="3"/>
    </row>
    <row r="4342" spans="2:9" x14ac:dyDescent="0.25">
      <c r="B4342" s="6"/>
      <c r="C4342" s="7"/>
      <c r="D4342" s="7"/>
      <c r="E4342" s="7"/>
      <c r="F4342" s="7"/>
      <c r="G4342" s="7"/>
      <c r="I4342" s="3"/>
    </row>
    <row r="4343" spans="2:9" x14ac:dyDescent="0.25">
      <c r="B4343" s="6"/>
      <c r="C4343" s="7"/>
      <c r="D4343" s="7"/>
      <c r="E4343" s="7"/>
      <c r="F4343" s="7"/>
      <c r="G4343" s="7"/>
      <c r="I4343" s="3"/>
    </row>
    <row r="4344" spans="2:9" x14ac:dyDescent="0.25">
      <c r="B4344" s="6"/>
      <c r="C4344" s="7"/>
      <c r="D4344" s="7"/>
      <c r="E4344" s="7"/>
      <c r="F4344" s="7"/>
      <c r="G4344" s="7"/>
      <c r="I4344" s="3"/>
    </row>
    <row r="4345" spans="2:9" x14ac:dyDescent="0.25">
      <c r="B4345" s="6"/>
      <c r="C4345" s="7"/>
      <c r="D4345" s="7"/>
      <c r="E4345" s="7"/>
      <c r="F4345" s="7"/>
      <c r="G4345" s="7"/>
      <c r="I4345" s="3"/>
    </row>
    <row r="4346" spans="2:9" x14ac:dyDescent="0.25">
      <c r="B4346" s="6"/>
      <c r="C4346" s="7"/>
      <c r="D4346" s="7"/>
      <c r="E4346" s="7"/>
      <c r="F4346" s="7"/>
      <c r="G4346" s="7"/>
      <c r="I4346" s="3"/>
    </row>
    <row r="4347" spans="2:9" x14ac:dyDescent="0.25">
      <c r="B4347" s="6"/>
      <c r="C4347" s="7"/>
      <c r="D4347" s="7"/>
      <c r="E4347" s="7"/>
      <c r="F4347" s="7"/>
      <c r="G4347" s="7"/>
      <c r="I4347" s="3"/>
    </row>
    <row r="4348" spans="2:9" x14ac:dyDescent="0.25">
      <c r="B4348" s="6"/>
      <c r="C4348" s="7"/>
      <c r="D4348" s="7"/>
      <c r="E4348" s="7"/>
      <c r="F4348" s="7"/>
      <c r="G4348" s="7"/>
      <c r="I4348" s="3"/>
    </row>
    <row r="4349" spans="2:9" x14ac:dyDescent="0.25">
      <c r="B4349" s="6"/>
      <c r="C4349" s="7"/>
      <c r="D4349" s="7"/>
      <c r="E4349" s="7"/>
      <c r="F4349" s="7"/>
      <c r="G4349" s="7"/>
      <c r="I4349" s="3"/>
    </row>
    <row r="4350" spans="2:9" x14ac:dyDescent="0.25">
      <c r="B4350" s="6"/>
      <c r="C4350" s="7"/>
      <c r="D4350" s="7"/>
      <c r="E4350" s="7"/>
      <c r="F4350" s="7"/>
      <c r="G4350" s="7"/>
      <c r="I4350" s="3"/>
    </row>
    <row r="4351" spans="2:9" x14ac:dyDescent="0.25">
      <c r="B4351" s="6"/>
      <c r="C4351" s="7"/>
      <c r="D4351" s="7"/>
      <c r="E4351" s="7"/>
      <c r="F4351" s="7"/>
      <c r="G4351" s="7"/>
      <c r="I4351" s="3"/>
    </row>
    <row r="4352" spans="2:9" x14ac:dyDescent="0.25">
      <c r="B4352" s="6"/>
      <c r="C4352" s="7"/>
      <c r="D4352" s="7"/>
      <c r="E4352" s="7"/>
      <c r="F4352" s="7"/>
      <c r="G4352" s="7"/>
      <c r="I4352" s="3"/>
    </row>
    <row r="4353" spans="2:9" x14ac:dyDescent="0.25">
      <c r="B4353" s="6"/>
      <c r="C4353" s="7"/>
      <c r="D4353" s="7"/>
      <c r="E4353" s="7"/>
      <c r="F4353" s="7"/>
      <c r="G4353" s="7"/>
      <c r="I4353" s="3"/>
    </row>
    <row r="4354" spans="2:9" x14ac:dyDescent="0.25">
      <c r="B4354" s="6"/>
      <c r="C4354" s="7"/>
      <c r="D4354" s="7"/>
      <c r="E4354" s="7"/>
      <c r="F4354" s="7"/>
      <c r="G4354" s="7"/>
      <c r="I4354" s="3"/>
    </row>
    <row r="4355" spans="2:9" x14ac:dyDescent="0.25">
      <c r="B4355" s="6"/>
      <c r="C4355" s="7"/>
      <c r="D4355" s="7"/>
      <c r="E4355" s="7"/>
      <c r="F4355" s="7"/>
      <c r="G4355" s="7"/>
      <c r="I4355" s="3"/>
    </row>
    <row r="4356" spans="2:9" x14ac:dyDescent="0.25">
      <c r="B4356" s="6"/>
      <c r="C4356" s="7"/>
      <c r="D4356" s="7"/>
      <c r="E4356" s="7"/>
      <c r="F4356" s="7"/>
      <c r="G4356" s="7"/>
      <c r="I4356" s="3"/>
    </row>
    <row r="4357" spans="2:9" x14ac:dyDescent="0.25">
      <c r="B4357" s="6"/>
      <c r="C4357" s="7"/>
      <c r="D4357" s="7"/>
      <c r="E4357" s="7"/>
      <c r="F4357" s="7"/>
      <c r="G4357" s="7"/>
      <c r="I4357" s="3"/>
    </row>
    <row r="4358" spans="2:9" x14ac:dyDescent="0.25">
      <c r="B4358" s="6"/>
      <c r="C4358" s="7"/>
      <c r="D4358" s="7"/>
      <c r="E4358" s="7"/>
      <c r="F4358" s="7"/>
      <c r="G4358" s="7"/>
      <c r="I4358" s="3"/>
    </row>
    <row r="4359" spans="2:9" x14ac:dyDescent="0.25">
      <c r="B4359" s="6"/>
      <c r="C4359" s="7"/>
      <c r="D4359" s="7"/>
      <c r="E4359" s="7"/>
      <c r="F4359" s="7"/>
      <c r="G4359" s="7"/>
      <c r="I4359" s="3"/>
    </row>
    <row r="4360" spans="2:9" x14ac:dyDescent="0.25">
      <c r="B4360" s="6"/>
      <c r="C4360" s="7"/>
      <c r="D4360" s="7"/>
      <c r="E4360" s="7"/>
      <c r="F4360" s="7"/>
      <c r="G4360" s="7"/>
      <c r="I4360" s="3"/>
    </row>
    <row r="4361" spans="2:9" x14ac:dyDescent="0.25">
      <c r="B4361" s="6"/>
      <c r="C4361" s="7"/>
      <c r="D4361" s="7"/>
      <c r="E4361" s="7"/>
      <c r="F4361" s="7"/>
      <c r="G4361" s="7"/>
      <c r="I4361" s="3"/>
    </row>
    <row r="4362" spans="2:9" x14ac:dyDescent="0.25">
      <c r="B4362" s="6"/>
      <c r="C4362" s="7"/>
      <c r="D4362" s="7"/>
      <c r="E4362" s="7"/>
      <c r="F4362" s="7"/>
      <c r="G4362" s="7"/>
      <c r="I4362" s="3"/>
    </row>
    <row r="4363" spans="2:9" x14ac:dyDescent="0.25">
      <c r="B4363" s="6"/>
      <c r="C4363" s="7"/>
      <c r="D4363" s="7"/>
      <c r="E4363" s="7"/>
      <c r="F4363" s="7"/>
      <c r="G4363" s="7"/>
      <c r="I4363" s="3"/>
    </row>
    <row r="4364" spans="2:9" x14ac:dyDescent="0.25">
      <c r="B4364" s="6"/>
      <c r="C4364" s="7"/>
      <c r="D4364" s="7"/>
      <c r="E4364" s="7"/>
      <c r="F4364" s="7"/>
      <c r="G4364" s="7"/>
      <c r="I4364" s="3"/>
    </row>
    <row r="4365" spans="2:9" x14ac:dyDescent="0.25">
      <c r="B4365" s="6"/>
      <c r="C4365" s="7"/>
      <c r="D4365" s="7"/>
      <c r="E4365" s="7"/>
      <c r="F4365" s="7"/>
      <c r="G4365" s="7"/>
      <c r="I4365" s="3"/>
    </row>
    <row r="4366" spans="2:9" x14ac:dyDescent="0.25">
      <c r="B4366" s="6"/>
      <c r="C4366" s="7"/>
      <c r="D4366" s="7"/>
      <c r="E4366" s="7"/>
      <c r="F4366" s="7"/>
      <c r="G4366" s="7"/>
      <c r="I4366" s="3"/>
    </row>
    <row r="4367" spans="2:9" x14ac:dyDescent="0.25">
      <c r="B4367" s="6"/>
      <c r="C4367" s="7"/>
      <c r="D4367" s="7"/>
      <c r="E4367" s="7"/>
      <c r="F4367" s="7"/>
      <c r="G4367" s="7"/>
      <c r="I4367" s="3"/>
    </row>
    <row r="4368" spans="2:9" x14ac:dyDescent="0.25">
      <c r="B4368" s="6"/>
      <c r="C4368" s="7"/>
      <c r="D4368" s="7"/>
      <c r="E4368" s="7"/>
      <c r="F4368" s="7"/>
      <c r="G4368" s="7"/>
      <c r="I4368" s="3"/>
    </row>
    <row r="4369" spans="2:9" x14ac:dyDescent="0.25">
      <c r="B4369" s="6"/>
      <c r="C4369" s="7"/>
      <c r="D4369" s="7"/>
      <c r="E4369" s="7"/>
      <c r="F4369" s="7"/>
      <c r="G4369" s="7"/>
      <c r="I4369" s="3"/>
    </row>
    <row r="4370" spans="2:9" x14ac:dyDescent="0.25">
      <c r="B4370" s="6"/>
      <c r="C4370" s="7"/>
      <c r="D4370" s="7"/>
      <c r="E4370" s="7"/>
      <c r="F4370" s="7"/>
      <c r="G4370" s="7"/>
      <c r="I4370" s="3"/>
    </row>
    <row r="4371" spans="2:9" x14ac:dyDescent="0.25">
      <c r="B4371" s="6"/>
      <c r="C4371" s="7"/>
      <c r="D4371" s="7"/>
      <c r="E4371" s="7"/>
      <c r="F4371" s="7"/>
      <c r="G4371" s="7"/>
      <c r="I4371" s="3"/>
    </row>
    <row r="4372" spans="2:9" x14ac:dyDescent="0.25">
      <c r="B4372" s="6"/>
      <c r="C4372" s="7"/>
      <c r="D4372" s="7"/>
      <c r="E4372" s="7"/>
      <c r="F4372" s="7"/>
      <c r="G4372" s="7"/>
      <c r="I4372" s="3"/>
    </row>
    <row r="4373" spans="2:9" x14ac:dyDescent="0.25">
      <c r="B4373" s="6"/>
      <c r="C4373" s="7"/>
      <c r="D4373" s="7"/>
      <c r="E4373" s="7"/>
      <c r="F4373" s="7"/>
      <c r="G4373" s="7"/>
      <c r="I4373" s="3"/>
    </row>
    <row r="4374" spans="2:9" x14ac:dyDescent="0.25">
      <c r="B4374" s="6"/>
      <c r="C4374" s="7"/>
      <c r="D4374" s="7"/>
      <c r="E4374" s="7"/>
      <c r="F4374" s="7"/>
      <c r="G4374" s="7"/>
      <c r="I4374" s="3"/>
    </row>
    <row r="4375" spans="2:9" x14ac:dyDescent="0.25">
      <c r="B4375" s="6"/>
      <c r="C4375" s="7"/>
      <c r="D4375" s="7"/>
      <c r="E4375" s="7"/>
      <c r="F4375" s="7"/>
      <c r="G4375" s="7"/>
      <c r="I4375" s="3"/>
    </row>
    <row r="4376" spans="2:9" x14ac:dyDescent="0.25">
      <c r="B4376" s="6"/>
      <c r="C4376" s="7"/>
      <c r="D4376" s="7"/>
      <c r="E4376" s="7"/>
      <c r="F4376" s="7"/>
      <c r="G4376" s="7"/>
      <c r="I4376" s="3"/>
    </row>
    <row r="4377" spans="2:9" x14ac:dyDescent="0.25">
      <c r="B4377" s="6"/>
      <c r="C4377" s="7"/>
      <c r="D4377" s="7"/>
      <c r="E4377" s="7"/>
      <c r="F4377" s="7"/>
      <c r="G4377" s="7"/>
      <c r="I4377" s="3"/>
    </row>
    <row r="4378" spans="2:9" x14ac:dyDescent="0.25">
      <c r="B4378" s="6"/>
      <c r="C4378" s="7"/>
      <c r="D4378" s="7"/>
      <c r="E4378" s="7"/>
      <c r="F4378" s="7"/>
      <c r="G4378" s="7"/>
      <c r="I4378" s="3"/>
    </row>
    <row r="4379" spans="2:9" x14ac:dyDescent="0.25">
      <c r="B4379" s="6"/>
      <c r="C4379" s="7"/>
      <c r="D4379" s="7"/>
      <c r="E4379" s="7"/>
      <c r="F4379" s="7"/>
      <c r="G4379" s="7"/>
      <c r="I4379" s="3"/>
    </row>
    <row r="4380" spans="2:9" x14ac:dyDescent="0.25">
      <c r="B4380" s="6"/>
      <c r="C4380" s="7"/>
      <c r="D4380" s="7"/>
      <c r="E4380" s="7"/>
      <c r="F4380" s="7"/>
      <c r="G4380" s="7"/>
      <c r="I4380" s="3"/>
    </row>
    <row r="4381" spans="2:9" x14ac:dyDescent="0.25">
      <c r="B4381" s="6"/>
      <c r="C4381" s="7"/>
      <c r="D4381" s="7"/>
      <c r="E4381" s="7"/>
      <c r="F4381" s="7"/>
      <c r="G4381" s="7"/>
      <c r="I4381" s="3"/>
    </row>
    <row r="4382" spans="2:9" x14ac:dyDescent="0.25">
      <c r="B4382" s="6"/>
      <c r="C4382" s="7"/>
      <c r="D4382" s="7"/>
      <c r="E4382" s="7"/>
      <c r="F4382" s="7"/>
      <c r="G4382" s="7"/>
      <c r="I4382" s="3"/>
    </row>
    <row r="4383" spans="2:9" x14ac:dyDescent="0.25">
      <c r="B4383" s="6"/>
      <c r="C4383" s="7"/>
      <c r="D4383" s="7"/>
      <c r="E4383" s="7"/>
      <c r="F4383" s="7"/>
      <c r="G4383" s="7"/>
      <c r="I4383" s="3"/>
    </row>
    <row r="4384" spans="2:9" x14ac:dyDescent="0.25">
      <c r="B4384" s="6"/>
      <c r="C4384" s="7"/>
      <c r="D4384" s="7"/>
      <c r="E4384" s="7"/>
      <c r="F4384" s="7"/>
      <c r="G4384" s="7"/>
      <c r="I4384" s="3"/>
    </row>
    <row r="4385" spans="2:9" x14ac:dyDescent="0.25">
      <c r="B4385" s="6"/>
      <c r="C4385" s="7"/>
      <c r="D4385" s="7"/>
      <c r="E4385" s="7"/>
      <c r="F4385" s="7"/>
      <c r="G4385" s="7"/>
      <c r="I4385" s="3"/>
    </row>
    <row r="4386" spans="2:9" x14ac:dyDescent="0.25">
      <c r="B4386" s="6"/>
      <c r="C4386" s="7"/>
      <c r="D4386" s="7"/>
      <c r="E4386" s="7"/>
      <c r="F4386" s="7"/>
      <c r="G4386" s="7"/>
      <c r="I4386" s="3"/>
    </row>
    <row r="4387" spans="2:9" x14ac:dyDescent="0.25">
      <c r="B4387" s="6"/>
      <c r="C4387" s="7"/>
      <c r="D4387" s="7"/>
      <c r="E4387" s="7"/>
      <c r="F4387" s="7"/>
      <c r="G4387" s="7"/>
      <c r="I4387" s="3"/>
    </row>
    <row r="4388" spans="2:9" x14ac:dyDescent="0.25">
      <c r="B4388" s="6"/>
      <c r="C4388" s="7"/>
      <c r="D4388" s="7"/>
      <c r="E4388" s="7"/>
      <c r="F4388" s="7"/>
      <c r="G4388" s="7"/>
      <c r="I4388" s="3"/>
    </row>
    <row r="4389" spans="2:9" x14ac:dyDescent="0.25">
      <c r="B4389" s="6"/>
      <c r="C4389" s="7"/>
      <c r="D4389" s="7"/>
      <c r="E4389" s="7"/>
      <c r="F4389" s="7"/>
      <c r="G4389" s="7"/>
      <c r="I4389" s="3"/>
    </row>
    <row r="4390" spans="2:9" x14ac:dyDescent="0.25">
      <c r="B4390" s="6"/>
      <c r="C4390" s="7"/>
      <c r="D4390" s="7"/>
      <c r="E4390" s="7"/>
      <c r="F4390" s="7"/>
      <c r="G4390" s="7"/>
      <c r="I4390" s="3"/>
    </row>
    <row r="4391" spans="2:9" x14ac:dyDescent="0.25">
      <c r="B4391" s="6"/>
      <c r="C4391" s="7"/>
      <c r="D4391" s="7"/>
      <c r="E4391" s="7"/>
      <c r="F4391" s="7"/>
      <c r="G4391" s="7"/>
      <c r="I4391" s="3"/>
    </row>
    <row r="4392" spans="2:9" x14ac:dyDescent="0.25">
      <c r="B4392" s="6"/>
      <c r="C4392" s="7"/>
      <c r="D4392" s="7"/>
      <c r="E4392" s="7"/>
      <c r="F4392" s="7"/>
      <c r="G4392" s="7"/>
      <c r="I4392" s="3"/>
    </row>
    <row r="4393" spans="2:9" x14ac:dyDescent="0.25">
      <c r="B4393" s="6"/>
      <c r="C4393" s="7"/>
      <c r="D4393" s="7"/>
      <c r="E4393" s="7"/>
      <c r="F4393" s="7"/>
      <c r="G4393" s="7"/>
      <c r="I4393" s="3"/>
    </row>
    <row r="4394" spans="2:9" x14ac:dyDescent="0.25">
      <c r="B4394" s="6"/>
      <c r="C4394" s="7"/>
      <c r="D4394" s="7"/>
      <c r="E4394" s="7"/>
      <c r="F4394" s="7"/>
      <c r="G4394" s="7"/>
      <c r="I4394" s="3"/>
    </row>
    <row r="4395" spans="2:9" x14ac:dyDescent="0.25">
      <c r="B4395" s="6"/>
      <c r="C4395" s="7"/>
      <c r="D4395" s="7"/>
      <c r="E4395" s="7"/>
      <c r="F4395" s="7"/>
      <c r="G4395" s="7"/>
      <c r="I4395" s="3"/>
    </row>
    <row r="4396" spans="2:9" x14ac:dyDescent="0.25">
      <c r="B4396" s="6"/>
      <c r="C4396" s="7"/>
      <c r="D4396" s="7"/>
      <c r="E4396" s="7"/>
      <c r="F4396" s="7"/>
      <c r="G4396" s="7"/>
      <c r="I4396" s="3"/>
    </row>
    <row r="4397" spans="2:9" x14ac:dyDescent="0.25">
      <c r="B4397" s="6"/>
      <c r="C4397" s="7"/>
      <c r="D4397" s="7"/>
      <c r="E4397" s="7"/>
      <c r="F4397" s="7"/>
      <c r="G4397" s="7"/>
      <c r="I4397" s="3"/>
    </row>
    <row r="4398" spans="2:9" x14ac:dyDescent="0.25">
      <c r="B4398" s="6"/>
      <c r="C4398" s="7"/>
      <c r="D4398" s="7"/>
      <c r="E4398" s="7"/>
      <c r="F4398" s="7"/>
      <c r="G4398" s="7"/>
      <c r="I4398" s="3"/>
    </row>
    <row r="4399" spans="2:9" x14ac:dyDescent="0.25">
      <c r="B4399" s="6"/>
      <c r="C4399" s="7"/>
      <c r="D4399" s="7"/>
      <c r="E4399" s="7"/>
      <c r="F4399" s="7"/>
      <c r="G4399" s="7"/>
      <c r="I4399" s="3"/>
    </row>
    <row r="4400" spans="2:9" x14ac:dyDescent="0.25">
      <c r="B4400" s="6"/>
      <c r="C4400" s="7"/>
      <c r="D4400" s="7"/>
      <c r="E4400" s="7"/>
      <c r="F4400" s="7"/>
      <c r="G4400" s="7"/>
      <c r="I4400" s="3"/>
    </row>
    <row r="4401" spans="2:9" x14ac:dyDescent="0.25">
      <c r="B4401" s="6"/>
      <c r="C4401" s="7"/>
      <c r="D4401" s="7"/>
      <c r="E4401" s="7"/>
      <c r="F4401" s="7"/>
      <c r="G4401" s="7"/>
      <c r="I4401" s="3"/>
    </row>
    <row r="4402" spans="2:9" x14ac:dyDescent="0.25">
      <c r="B4402" s="6"/>
      <c r="C4402" s="7"/>
      <c r="D4402" s="7"/>
      <c r="E4402" s="7"/>
      <c r="F4402" s="7"/>
      <c r="G4402" s="7"/>
      <c r="I4402" s="3"/>
    </row>
    <row r="4403" spans="2:9" x14ac:dyDescent="0.25">
      <c r="B4403" s="6"/>
      <c r="C4403" s="7"/>
      <c r="D4403" s="7"/>
      <c r="E4403" s="7"/>
      <c r="F4403" s="7"/>
      <c r="G4403" s="7"/>
      <c r="I4403" s="3"/>
    </row>
    <row r="4404" spans="2:9" x14ac:dyDescent="0.25">
      <c r="B4404" s="6"/>
      <c r="C4404" s="7"/>
      <c r="D4404" s="7"/>
      <c r="E4404" s="7"/>
      <c r="F4404" s="7"/>
      <c r="G4404" s="7"/>
      <c r="I4404" s="3"/>
    </row>
    <row r="4405" spans="2:9" x14ac:dyDescent="0.25">
      <c r="B4405" s="6"/>
      <c r="C4405" s="7"/>
      <c r="D4405" s="7"/>
      <c r="E4405" s="7"/>
      <c r="F4405" s="7"/>
      <c r="G4405" s="7"/>
      <c r="I4405" s="3"/>
    </row>
    <row r="4406" spans="2:9" x14ac:dyDescent="0.25">
      <c r="B4406" s="6"/>
      <c r="C4406" s="7"/>
      <c r="D4406" s="7"/>
      <c r="E4406" s="7"/>
      <c r="F4406" s="7"/>
      <c r="G4406" s="7"/>
      <c r="I4406" s="3"/>
    </row>
    <row r="4407" spans="2:9" x14ac:dyDescent="0.25">
      <c r="B4407" s="6"/>
      <c r="C4407" s="7"/>
      <c r="D4407" s="7"/>
      <c r="E4407" s="7"/>
      <c r="F4407" s="7"/>
      <c r="G4407" s="7"/>
      <c r="I4407" s="3"/>
    </row>
    <row r="4408" spans="2:9" x14ac:dyDescent="0.25">
      <c r="B4408" s="6"/>
      <c r="C4408" s="7"/>
      <c r="D4408" s="7"/>
      <c r="E4408" s="7"/>
      <c r="F4408" s="7"/>
      <c r="G4408" s="7"/>
      <c r="I4408" s="3"/>
    </row>
    <row r="4409" spans="2:9" x14ac:dyDescent="0.25">
      <c r="B4409" s="6"/>
      <c r="C4409" s="7"/>
      <c r="D4409" s="7"/>
      <c r="E4409" s="7"/>
      <c r="F4409" s="7"/>
      <c r="G4409" s="7"/>
      <c r="I4409" s="3"/>
    </row>
    <row r="4410" spans="2:9" x14ac:dyDescent="0.25">
      <c r="B4410" s="6"/>
      <c r="C4410" s="7"/>
      <c r="D4410" s="7"/>
      <c r="E4410" s="7"/>
      <c r="F4410" s="7"/>
      <c r="G4410" s="7"/>
      <c r="I4410" s="3"/>
    </row>
    <row r="4411" spans="2:9" x14ac:dyDescent="0.25">
      <c r="B4411" s="6"/>
      <c r="C4411" s="7"/>
      <c r="D4411" s="7"/>
      <c r="E4411" s="7"/>
      <c r="F4411" s="7"/>
      <c r="G4411" s="7"/>
      <c r="I4411" s="3"/>
    </row>
    <row r="4412" spans="2:9" x14ac:dyDescent="0.25">
      <c r="B4412" s="6"/>
      <c r="C4412" s="7"/>
      <c r="D4412" s="7"/>
      <c r="E4412" s="7"/>
      <c r="F4412" s="7"/>
      <c r="G4412" s="7"/>
      <c r="I4412" s="3"/>
    </row>
    <row r="4413" spans="2:9" x14ac:dyDescent="0.25">
      <c r="B4413" s="6"/>
      <c r="C4413" s="7"/>
      <c r="D4413" s="7"/>
      <c r="E4413" s="7"/>
      <c r="F4413" s="7"/>
      <c r="G4413" s="7"/>
      <c r="I4413" s="3"/>
    </row>
    <row r="4414" spans="2:9" x14ac:dyDescent="0.25">
      <c r="B4414" s="6"/>
      <c r="C4414" s="7"/>
      <c r="D4414" s="7"/>
      <c r="E4414" s="7"/>
      <c r="F4414" s="7"/>
      <c r="G4414" s="7"/>
      <c r="I4414" s="3"/>
    </row>
    <row r="4415" spans="2:9" x14ac:dyDescent="0.25">
      <c r="B4415" s="6"/>
      <c r="C4415" s="7"/>
      <c r="D4415" s="7"/>
      <c r="E4415" s="7"/>
      <c r="F4415" s="7"/>
      <c r="G4415" s="7"/>
      <c r="I4415" s="3"/>
    </row>
    <row r="4416" spans="2:9" x14ac:dyDescent="0.25">
      <c r="B4416" s="6"/>
      <c r="C4416" s="7"/>
      <c r="D4416" s="7"/>
      <c r="E4416" s="7"/>
      <c r="F4416" s="7"/>
      <c r="G4416" s="7"/>
      <c r="I4416" s="3"/>
    </row>
    <row r="4417" spans="2:9" x14ac:dyDescent="0.25">
      <c r="B4417" s="6"/>
      <c r="C4417" s="7"/>
      <c r="D4417" s="7"/>
      <c r="E4417" s="7"/>
      <c r="F4417" s="7"/>
      <c r="G4417" s="7"/>
      <c r="I4417" s="3"/>
    </row>
    <row r="4418" spans="2:9" x14ac:dyDescent="0.25">
      <c r="B4418" s="6"/>
      <c r="C4418" s="7"/>
      <c r="D4418" s="7"/>
      <c r="E4418" s="7"/>
      <c r="F4418" s="7"/>
      <c r="G4418" s="7"/>
      <c r="I4418" s="3"/>
    </row>
    <row r="4419" spans="2:9" x14ac:dyDescent="0.25">
      <c r="B4419" s="6"/>
      <c r="C4419" s="7"/>
      <c r="D4419" s="7"/>
      <c r="E4419" s="7"/>
      <c r="F4419" s="7"/>
      <c r="G4419" s="7"/>
      <c r="I4419" s="3"/>
    </row>
    <row r="4420" spans="2:9" x14ac:dyDescent="0.25">
      <c r="B4420" s="6"/>
      <c r="C4420" s="7"/>
      <c r="D4420" s="7"/>
      <c r="E4420" s="7"/>
      <c r="F4420" s="7"/>
      <c r="G4420" s="7"/>
      <c r="I4420" s="3"/>
    </row>
    <row r="4421" spans="2:9" x14ac:dyDescent="0.25">
      <c r="B4421" s="6"/>
      <c r="C4421" s="7"/>
      <c r="D4421" s="7"/>
      <c r="E4421" s="7"/>
      <c r="F4421" s="7"/>
      <c r="G4421" s="7"/>
      <c r="I4421" s="3"/>
    </row>
    <row r="4422" spans="2:9" x14ac:dyDescent="0.25">
      <c r="B4422" s="6"/>
      <c r="C4422" s="7"/>
      <c r="D4422" s="7"/>
      <c r="E4422" s="7"/>
      <c r="F4422" s="7"/>
      <c r="G4422" s="7"/>
      <c r="I4422" s="3"/>
    </row>
    <row r="4423" spans="2:9" x14ac:dyDescent="0.25">
      <c r="B4423" s="6"/>
      <c r="C4423" s="7"/>
      <c r="D4423" s="7"/>
      <c r="E4423" s="7"/>
      <c r="F4423" s="7"/>
      <c r="G4423" s="7"/>
      <c r="I4423" s="3"/>
    </row>
    <row r="4424" spans="2:9" x14ac:dyDescent="0.25">
      <c r="B4424" s="6"/>
      <c r="C4424" s="7"/>
      <c r="D4424" s="7"/>
      <c r="E4424" s="7"/>
      <c r="F4424" s="7"/>
      <c r="G4424" s="7"/>
      <c r="I4424" s="3"/>
    </row>
    <row r="4425" spans="2:9" x14ac:dyDescent="0.25">
      <c r="B4425" s="6"/>
      <c r="C4425" s="7"/>
      <c r="D4425" s="7"/>
      <c r="E4425" s="7"/>
      <c r="F4425" s="7"/>
      <c r="G4425" s="7"/>
      <c r="I4425" s="3"/>
    </row>
    <row r="4426" spans="2:9" x14ac:dyDescent="0.25">
      <c r="B4426" s="6"/>
      <c r="C4426" s="7"/>
      <c r="D4426" s="7"/>
      <c r="E4426" s="7"/>
      <c r="F4426" s="7"/>
      <c r="G4426" s="7"/>
      <c r="I4426" s="3"/>
    </row>
    <row r="4427" spans="2:9" x14ac:dyDescent="0.25">
      <c r="B4427" s="6"/>
      <c r="C4427" s="7"/>
      <c r="D4427" s="7"/>
      <c r="E4427" s="7"/>
      <c r="F4427" s="7"/>
      <c r="G4427" s="7"/>
      <c r="I4427" s="3"/>
    </row>
    <row r="4428" spans="2:9" x14ac:dyDescent="0.25">
      <c r="B4428" s="6"/>
      <c r="C4428" s="7"/>
      <c r="D4428" s="7"/>
      <c r="E4428" s="7"/>
      <c r="F4428" s="7"/>
      <c r="G4428" s="7"/>
      <c r="I4428" s="3"/>
    </row>
    <row r="4429" spans="2:9" x14ac:dyDescent="0.25">
      <c r="B4429" s="6"/>
      <c r="C4429" s="7"/>
      <c r="D4429" s="7"/>
      <c r="E4429" s="7"/>
      <c r="F4429" s="7"/>
      <c r="G4429" s="7"/>
      <c r="I4429" s="3"/>
    </row>
    <row r="4430" spans="2:9" x14ac:dyDescent="0.25">
      <c r="B4430" s="6"/>
      <c r="C4430" s="7"/>
      <c r="D4430" s="7"/>
      <c r="E4430" s="7"/>
      <c r="F4430" s="7"/>
      <c r="G4430" s="7"/>
      <c r="I4430" s="3"/>
    </row>
    <row r="4431" spans="2:9" x14ac:dyDescent="0.25">
      <c r="B4431" s="6"/>
      <c r="C4431" s="7"/>
      <c r="D4431" s="7"/>
      <c r="E4431" s="7"/>
      <c r="F4431" s="7"/>
      <c r="G4431" s="7"/>
      <c r="I4431" s="3"/>
    </row>
    <row r="4432" spans="2:9" x14ac:dyDescent="0.25">
      <c r="B4432" s="6"/>
      <c r="C4432" s="7"/>
      <c r="D4432" s="7"/>
      <c r="E4432" s="7"/>
      <c r="F4432" s="7"/>
      <c r="G4432" s="7"/>
      <c r="I4432" s="3"/>
    </row>
    <row r="4433" spans="2:9" x14ac:dyDescent="0.25">
      <c r="B4433" s="6"/>
      <c r="C4433" s="7"/>
      <c r="D4433" s="7"/>
      <c r="E4433" s="7"/>
      <c r="F4433" s="7"/>
      <c r="G4433" s="7"/>
      <c r="I4433" s="3"/>
    </row>
    <row r="4434" spans="2:9" x14ac:dyDescent="0.25">
      <c r="B4434" s="6"/>
      <c r="C4434" s="7"/>
      <c r="D4434" s="7"/>
      <c r="E4434" s="7"/>
      <c r="F4434" s="7"/>
      <c r="G4434" s="7"/>
      <c r="I4434" s="3"/>
    </row>
    <row r="4435" spans="2:9" x14ac:dyDescent="0.25">
      <c r="B4435" s="6"/>
      <c r="C4435" s="7"/>
      <c r="D4435" s="7"/>
      <c r="E4435" s="7"/>
      <c r="F4435" s="7"/>
      <c r="G4435" s="7"/>
      <c r="I4435" s="3"/>
    </row>
    <row r="4436" spans="2:9" x14ac:dyDescent="0.25">
      <c r="B4436" s="6"/>
      <c r="C4436" s="7"/>
      <c r="D4436" s="7"/>
      <c r="E4436" s="7"/>
      <c r="F4436" s="7"/>
      <c r="G4436" s="7"/>
      <c r="I4436" s="3"/>
    </row>
    <row r="4437" spans="2:9" x14ac:dyDescent="0.25">
      <c r="B4437" s="6"/>
      <c r="C4437" s="7"/>
      <c r="D4437" s="7"/>
      <c r="E4437" s="7"/>
      <c r="F4437" s="7"/>
      <c r="G4437" s="7"/>
      <c r="I4437" s="3"/>
    </row>
    <row r="4438" spans="2:9" x14ac:dyDescent="0.25">
      <c r="B4438" s="6"/>
      <c r="C4438" s="7"/>
      <c r="D4438" s="7"/>
      <c r="E4438" s="7"/>
      <c r="F4438" s="7"/>
      <c r="G4438" s="7"/>
      <c r="I4438" s="3"/>
    </row>
    <row r="4439" spans="2:9" x14ac:dyDescent="0.25">
      <c r="B4439" s="6"/>
      <c r="C4439" s="7"/>
      <c r="D4439" s="7"/>
      <c r="E4439" s="7"/>
      <c r="F4439" s="7"/>
      <c r="G4439" s="7"/>
      <c r="I4439" s="3"/>
    </row>
    <row r="4440" spans="2:9" x14ac:dyDescent="0.25">
      <c r="B4440" s="6"/>
      <c r="C4440" s="7"/>
      <c r="D4440" s="7"/>
      <c r="E4440" s="7"/>
      <c r="F4440" s="7"/>
      <c r="G4440" s="7"/>
      <c r="I4440" s="3"/>
    </row>
    <row r="4441" spans="2:9" x14ac:dyDescent="0.25">
      <c r="B4441" s="6"/>
      <c r="C4441" s="7"/>
      <c r="D4441" s="7"/>
      <c r="E4441" s="7"/>
      <c r="F4441" s="7"/>
      <c r="G4441" s="7"/>
      <c r="I4441" s="3"/>
    </row>
    <row r="4442" spans="2:9" x14ac:dyDescent="0.25">
      <c r="B4442" s="6"/>
      <c r="C4442" s="7"/>
      <c r="D4442" s="7"/>
      <c r="E4442" s="7"/>
      <c r="F4442" s="7"/>
      <c r="G4442" s="7"/>
      <c r="I4442" s="3"/>
    </row>
    <row r="4443" spans="2:9" x14ac:dyDescent="0.25">
      <c r="B4443" s="6"/>
      <c r="C4443" s="7"/>
      <c r="D4443" s="7"/>
      <c r="E4443" s="7"/>
      <c r="F4443" s="7"/>
      <c r="G4443" s="7"/>
      <c r="I4443" s="3"/>
    </row>
    <row r="4444" spans="2:9" x14ac:dyDescent="0.25">
      <c r="B4444" s="6"/>
      <c r="C4444" s="7"/>
      <c r="D4444" s="7"/>
      <c r="E4444" s="7"/>
      <c r="F4444" s="7"/>
      <c r="G4444" s="7"/>
      <c r="I4444" s="3"/>
    </row>
    <row r="4445" spans="2:9" x14ac:dyDescent="0.25">
      <c r="B4445" s="6"/>
      <c r="C4445" s="7"/>
      <c r="D4445" s="7"/>
      <c r="E4445" s="7"/>
      <c r="F4445" s="7"/>
      <c r="G4445" s="7"/>
      <c r="I4445" s="3"/>
    </row>
    <row r="4446" spans="2:9" x14ac:dyDescent="0.25">
      <c r="B4446" s="6"/>
      <c r="C4446" s="7"/>
      <c r="D4446" s="7"/>
      <c r="E4446" s="7"/>
      <c r="F4446" s="7"/>
      <c r="G4446" s="7"/>
      <c r="I4446" s="3"/>
    </row>
    <row r="4447" spans="2:9" x14ac:dyDescent="0.25">
      <c r="B4447" s="6"/>
      <c r="C4447" s="7"/>
      <c r="D4447" s="7"/>
      <c r="E4447" s="7"/>
      <c r="F4447" s="7"/>
      <c r="G4447" s="7"/>
      <c r="I4447" s="3"/>
    </row>
    <row r="4448" spans="2:9" x14ac:dyDescent="0.25">
      <c r="B4448" s="6"/>
      <c r="C4448" s="7"/>
      <c r="D4448" s="7"/>
      <c r="E4448" s="7"/>
      <c r="F4448" s="7"/>
      <c r="G4448" s="7"/>
      <c r="I4448" s="3"/>
    </row>
    <row r="4449" spans="2:9" x14ac:dyDescent="0.25">
      <c r="B4449" s="6"/>
      <c r="C4449" s="7"/>
      <c r="D4449" s="7"/>
      <c r="E4449" s="7"/>
      <c r="F4449" s="7"/>
      <c r="G4449" s="7"/>
      <c r="I4449" s="3"/>
    </row>
    <row r="4450" spans="2:9" x14ac:dyDescent="0.25">
      <c r="B4450" s="6"/>
      <c r="C4450" s="7"/>
      <c r="D4450" s="7"/>
      <c r="E4450" s="7"/>
      <c r="F4450" s="7"/>
      <c r="G4450" s="7"/>
      <c r="I4450" s="3"/>
    </row>
    <row r="4451" spans="2:9" x14ac:dyDescent="0.25">
      <c r="B4451" s="6"/>
      <c r="C4451" s="7"/>
      <c r="D4451" s="7"/>
      <c r="E4451" s="7"/>
      <c r="F4451" s="7"/>
      <c r="G4451" s="7"/>
      <c r="I4451" s="3"/>
    </row>
    <row r="4452" spans="2:9" x14ac:dyDescent="0.25">
      <c r="B4452" s="6"/>
      <c r="C4452" s="7"/>
      <c r="D4452" s="7"/>
      <c r="E4452" s="7"/>
      <c r="F4452" s="7"/>
      <c r="G4452" s="7"/>
      <c r="I4452" s="3"/>
    </row>
    <row r="4453" spans="2:9" x14ac:dyDescent="0.25">
      <c r="B4453" s="6"/>
      <c r="C4453" s="7"/>
      <c r="D4453" s="7"/>
      <c r="E4453" s="7"/>
      <c r="F4453" s="7"/>
      <c r="G4453" s="7"/>
      <c r="I4453" s="3"/>
    </row>
    <row r="4454" spans="2:9" x14ac:dyDescent="0.25">
      <c r="B4454" s="6"/>
      <c r="C4454" s="7"/>
      <c r="D4454" s="7"/>
      <c r="E4454" s="7"/>
      <c r="F4454" s="7"/>
      <c r="G4454" s="7"/>
      <c r="I4454" s="3"/>
    </row>
    <row r="4455" spans="2:9" x14ac:dyDescent="0.25">
      <c r="B4455" s="6"/>
      <c r="C4455" s="7"/>
      <c r="D4455" s="7"/>
      <c r="E4455" s="7"/>
      <c r="F4455" s="7"/>
      <c r="G4455" s="7"/>
      <c r="I4455" s="3"/>
    </row>
    <row r="4456" spans="2:9" x14ac:dyDescent="0.25">
      <c r="B4456" s="6"/>
      <c r="C4456" s="7"/>
      <c r="D4456" s="7"/>
      <c r="E4456" s="7"/>
      <c r="F4456" s="7"/>
      <c r="G4456" s="7"/>
      <c r="I4456" s="3"/>
    </row>
    <row r="4457" spans="2:9" x14ac:dyDescent="0.25">
      <c r="B4457" s="6"/>
      <c r="C4457" s="7"/>
      <c r="D4457" s="7"/>
      <c r="E4457" s="7"/>
      <c r="F4457" s="7"/>
      <c r="G4457" s="7"/>
      <c r="I4457" s="3"/>
    </row>
    <row r="4458" spans="2:9" x14ac:dyDescent="0.25">
      <c r="B4458" s="6"/>
      <c r="C4458" s="7"/>
      <c r="D4458" s="7"/>
      <c r="E4458" s="7"/>
      <c r="F4458" s="7"/>
      <c r="G4458" s="7"/>
      <c r="I4458" s="3"/>
    </row>
    <row r="4459" spans="2:9" x14ac:dyDescent="0.25">
      <c r="B4459" s="6"/>
      <c r="C4459" s="7"/>
      <c r="D4459" s="7"/>
      <c r="E4459" s="7"/>
      <c r="F4459" s="7"/>
      <c r="G4459" s="7"/>
      <c r="I4459" s="3"/>
    </row>
    <row r="4460" spans="2:9" x14ac:dyDescent="0.25">
      <c r="B4460" s="6"/>
      <c r="C4460" s="7"/>
      <c r="D4460" s="7"/>
      <c r="E4460" s="7"/>
      <c r="F4460" s="7"/>
      <c r="G4460" s="7"/>
      <c r="I4460" s="3"/>
    </row>
    <row r="4461" spans="2:9" x14ac:dyDescent="0.25">
      <c r="B4461" s="6"/>
      <c r="C4461" s="7"/>
      <c r="D4461" s="7"/>
      <c r="E4461" s="7"/>
      <c r="F4461" s="7"/>
      <c r="G4461" s="7"/>
      <c r="I4461" s="3"/>
    </row>
    <row r="4462" spans="2:9" x14ac:dyDescent="0.25">
      <c r="B4462" s="6"/>
      <c r="C4462" s="7"/>
      <c r="D4462" s="7"/>
      <c r="E4462" s="7"/>
      <c r="F4462" s="7"/>
      <c r="G4462" s="7"/>
      <c r="I4462" s="3"/>
    </row>
    <row r="4463" spans="2:9" x14ac:dyDescent="0.25">
      <c r="B4463" s="6"/>
      <c r="C4463" s="7"/>
      <c r="D4463" s="7"/>
      <c r="E4463" s="7"/>
      <c r="F4463" s="7"/>
      <c r="G4463" s="7"/>
      <c r="I4463" s="3"/>
    </row>
    <row r="4464" spans="2:9" x14ac:dyDescent="0.25">
      <c r="B4464" s="6"/>
      <c r="C4464" s="7"/>
      <c r="D4464" s="7"/>
      <c r="E4464" s="7"/>
      <c r="F4464" s="7"/>
      <c r="G4464" s="7"/>
      <c r="I4464" s="3"/>
    </row>
    <row r="4465" spans="2:9" x14ac:dyDescent="0.25">
      <c r="B4465" s="6"/>
      <c r="C4465" s="7"/>
      <c r="D4465" s="7"/>
      <c r="E4465" s="7"/>
      <c r="F4465" s="7"/>
      <c r="G4465" s="7"/>
      <c r="I4465" s="3"/>
    </row>
    <row r="4466" spans="2:9" x14ac:dyDescent="0.25">
      <c r="B4466" s="6"/>
      <c r="C4466" s="7"/>
      <c r="D4466" s="7"/>
      <c r="E4466" s="7"/>
      <c r="F4466" s="7"/>
      <c r="G4466" s="7"/>
      <c r="I4466" s="3"/>
    </row>
    <row r="4467" spans="2:9" x14ac:dyDescent="0.25">
      <c r="B4467" s="6"/>
      <c r="C4467" s="7"/>
      <c r="D4467" s="7"/>
      <c r="E4467" s="7"/>
      <c r="F4467" s="7"/>
      <c r="G4467" s="7"/>
      <c r="I4467" s="3"/>
    </row>
    <row r="4468" spans="2:9" x14ac:dyDescent="0.25">
      <c r="B4468" s="6"/>
      <c r="C4468" s="7"/>
      <c r="D4468" s="7"/>
      <c r="E4468" s="7"/>
      <c r="F4468" s="7"/>
      <c r="G4468" s="7"/>
      <c r="I4468" s="3"/>
    </row>
    <row r="4469" spans="2:9" x14ac:dyDescent="0.25">
      <c r="B4469" s="6"/>
      <c r="C4469" s="7"/>
      <c r="D4469" s="7"/>
      <c r="E4469" s="7"/>
      <c r="F4469" s="7"/>
      <c r="G4469" s="7"/>
      <c r="I4469" s="3"/>
    </row>
    <row r="4470" spans="2:9" x14ac:dyDescent="0.25">
      <c r="B4470" s="6"/>
      <c r="C4470" s="7"/>
      <c r="D4470" s="7"/>
      <c r="E4470" s="7"/>
      <c r="F4470" s="7"/>
      <c r="G4470" s="7"/>
      <c r="I4470" s="3"/>
    </row>
    <row r="4471" spans="2:9" x14ac:dyDescent="0.25">
      <c r="B4471" s="6"/>
      <c r="C4471" s="7"/>
      <c r="D4471" s="7"/>
      <c r="E4471" s="7"/>
      <c r="F4471" s="7"/>
      <c r="G4471" s="7"/>
      <c r="I4471" s="3"/>
    </row>
    <row r="4472" spans="2:9" x14ac:dyDescent="0.25">
      <c r="B4472" s="6"/>
      <c r="C4472" s="7"/>
      <c r="D4472" s="7"/>
      <c r="E4472" s="7"/>
      <c r="F4472" s="7"/>
      <c r="G4472" s="7"/>
      <c r="I4472" s="3"/>
    </row>
    <row r="4473" spans="2:9" x14ac:dyDescent="0.25">
      <c r="B4473" s="6"/>
      <c r="C4473" s="7"/>
      <c r="D4473" s="7"/>
      <c r="E4473" s="7"/>
      <c r="F4473" s="7"/>
      <c r="G4473" s="7"/>
      <c r="I4473" s="3"/>
    </row>
    <row r="4474" spans="2:9" x14ac:dyDescent="0.25">
      <c r="B4474" s="6"/>
      <c r="C4474" s="7"/>
      <c r="D4474" s="7"/>
      <c r="E4474" s="7"/>
      <c r="F4474" s="7"/>
      <c r="G4474" s="7"/>
      <c r="I4474" s="3"/>
    </row>
    <row r="4475" spans="2:9" x14ac:dyDescent="0.25">
      <c r="B4475" s="6"/>
      <c r="C4475" s="7"/>
      <c r="D4475" s="7"/>
      <c r="E4475" s="7"/>
      <c r="F4475" s="7"/>
      <c r="G4475" s="7"/>
      <c r="I4475" s="3"/>
    </row>
    <row r="4476" spans="2:9" x14ac:dyDescent="0.25">
      <c r="B4476" s="6"/>
      <c r="C4476" s="7"/>
      <c r="D4476" s="7"/>
      <c r="E4476" s="7"/>
      <c r="F4476" s="7"/>
      <c r="G4476" s="7"/>
      <c r="I4476" s="3"/>
    </row>
    <row r="4477" spans="2:9" x14ac:dyDescent="0.25">
      <c r="B4477" s="6"/>
      <c r="C4477" s="7"/>
      <c r="D4477" s="7"/>
      <c r="E4477" s="7"/>
      <c r="F4477" s="7"/>
      <c r="G4477" s="7"/>
      <c r="I4477" s="3"/>
    </row>
    <row r="4478" spans="2:9" x14ac:dyDescent="0.25">
      <c r="B4478" s="6"/>
      <c r="C4478" s="7"/>
      <c r="D4478" s="7"/>
      <c r="E4478" s="7"/>
      <c r="F4478" s="7"/>
      <c r="G4478" s="7"/>
      <c r="I4478" s="3"/>
    </row>
    <row r="4479" spans="2:9" x14ac:dyDescent="0.25">
      <c r="B4479" s="6"/>
      <c r="C4479" s="7"/>
      <c r="D4479" s="7"/>
      <c r="E4479" s="7"/>
      <c r="F4479" s="7"/>
      <c r="G4479" s="7"/>
      <c r="I4479" s="3"/>
    </row>
    <row r="4480" spans="2:9" x14ac:dyDescent="0.25">
      <c r="B4480" s="6"/>
      <c r="C4480" s="7"/>
      <c r="D4480" s="7"/>
      <c r="E4480" s="7"/>
      <c r="F4480" s="7"/>
      <c r="G4480" s="7"/>
      <c r="I4480" s="3"/>
    </row>
    <row r="4481" spans="2:9" x14ac:dyDescent="0.25">
      <c r="B4481" s="6"/>
      <c r="C4481" s="7"/>
      <c r="D4481" s="7"/>
      <c r="E4481" s="7"/>
      <c r="F4481" s="7"/>
      <c r="G4481" s="7"/>
      <c r="I4481" s="3"/>
    </row>
    <row r="4482" spans="2:9" x14ac:dyDescent="0.25">
      <c r="B4482" s="6"/>
      <c r="C4482" s="7"/>
      <c r="D4482" s="7"/>
      <c r="E4482" s="7"/>
      <c r="F4482" s="7"/>
      <c r="G4482" s="7"/>
      <c r="I4482" s="3"/>
    </row>
    <row r="4483" spans="2:9" x14ac:dyDescent="0.25">
      <c r="B4483" s="6"/>
      <c r="C4483" s="7"/>
      <c r="D4483" s="7"/>
      <c r="E4483" s="7"/>
      <c r="F4483" s="7"/>
      <c r="G4483" s="7"/>
      <c r="I4483" s="3"/>
    </row>
    <row r="4484" spans="2:9" x14ac:dyDescent="0.25">
      <c r="B4484" s="6"/>
      <c r="C4484" s="7"/>
      <c r="D4484" s="7"/>
      <c r="E4484" s="7"/>
      <c r="F4484" s="7"/>
      <c r="G4484" s="7"/>
      <c r="I4484" s="3"/>
    </row>
    <row r="4485" spans="2:9" x14ac:dyDescent="0.25">
      <c r="B4485" s="6"/>
      <c r="C4485" s="7"/>
      <c r="D4485" s="7"/>
      <c r="E4485" s="7"/>
      <c r="F4485" s="7"/>
      <c r="G4485" s="7"/>
      <c r="I4485" s="3"/>
    </row>
    <row r="4486" spans="2:9" x14ac:dyDescent="0.25">
      <c r="B4486" s="6"/>
      <c r="C4486" s="7"/>
      <c r="D4486" s="7"/>
      <c r="E4486" s="7"/>
      <c r="F4486" s="7"/>
      <c r="G4486" s="7"/>
      <c r="I4486" s="3"/>
    </row>
    <row r="4487" spans="2:9" x14ac:dyDescent="0.25">
      <c r="B4487" s="6"/>
      <c r="C4487" s="7"/>
      <c r="D4487" s="7"/>
      <c r="E4487" s="7"/>
      <c r="F4487" s="7"/>
      <c r="G4487" s="7"/>
      <c r="I4487" s="3"/>
    </row>
    <row r="4488" spans="2:9" x14ac:dyDescent="0.25">
      <c r="B4488" s="6"/>
      <c r="C4488" s="7"/>
      <c r="D4488" s="7"/>
      <c r="E4488" s="7"/>
      <c r="F4488" s="7"/>
      <c r="G4488" s="7"/>
      <c r="I4488" s="3"/>
    </row>
    <row r="4489" spans="2:9" x14ac:dyDescent="0.25">
      <c r="B4489" s="6"/>
      <c r="C4489" s="7"/>
      <c r="D4489" s="7"/>
      <c r="E4489" s="7"/>
      <c r="F4489" s="7"/>
      <c r="G4489" s="7"/>
      <c r="I4489" s="3"/>
    </row>
    <row r="4490" spans="2:9" x14ac:dyDescent="0.25">
      <c r="B4490" s="6"/>
      <c r="C4490" s="7"/>
      <c r="D4490" s="7"/>
      <c r="E4490" s="7"/>
      <c r="F4490" s="7"/>
      <c r="G4490" s="7"/>
      <c r="I4490" s="3"/>
    </row>
    <row r="4491" spans="2:9" x14ac:dyDescent="0.25">
      <c r="B4491" s="6"/>
      <c r="C4491" s="7"/>
      <c r="D4491" s="7"/>
      <c r="E4491" s="7"/>
      <c r="F4491" s="7"/>
      <c r="G4491" s="7"/>
      <c r="I4491" s="3"/>
    </row>
    <row r="4492" spans="2:9" x14ac:dyDescent="0.25">
      <c r="B4492" s="6"/>
      <c r="C4492" s="7"/>
      <c r="D4492" s="7"/>
      <c r="E4492" s="7"/>
      <c r="F4492" s="7"/>
      <c r="G4492" s="7"/>
      <c r="I4492" s="3"/>
    </row>
    <row r="4493" spans="2:9" x14ac:dyDescent="0.25">
      <c r="B4493" s="6"/>
      <c r="C4493" s="7"/>
      <c r="D4493" s="7"/>
      <c r="E4493" s="7"/>
      <c r="F4493" s="7"/>
      <c r="G4493" s="7"/>
      <c r="I4493" s="3"/>
    </row>
    <row r="4494" spans="2:9" x14ac:dyDescent="0.25">
      <c r="B4494" s="6"/>
      <c r="C4494" s="7"/>
      <c r="D4494" s="7"/>
      <c r="E4494" s="7"/>
      <c r="F4494" s="7"/>
      <c r="G4494" s="7"/>
      <c r="I4494" s="3"/>
    </row>
    <row r="4495" spans="2:9" x14ac:dyDescent="0.25">
      <c r="B4495" s="6"/>
      <c r="C4495" s="7"/>
      <c r="D4495" s="7"/>
      <c r="E4495" s="7"/>
      <c r="F4495" s="7"/>
      <c r="G4495" s="7"/>
      <c r="I4495" s="3"/>
    </row>
    <row r="4496" spans="2:9" x14ac:dyDescent="0.25">
      <c r="B4496" s="6"/>
      <c r="C4496" s="7"/>
      <c r="D4496" s="7"/>
      <c r="E4496" s="7"/>
      <c r="F4496" s="7"/>
      <c r="G4496" s="7"/>
      <c r="I4496" s="3"/>
    </row>
    <row r="4497" spans="2:9" x14ac:dyDescent="0.25">
      <c r="B4497" s="6"/>
      <c r="C4497" s="7"/>
      <c r="D4497" s="7"/>
      <c r="E4497" s="7"/>
      <c r="F4497" s="7"/>
      <c r="G4497" s="7"/>
      <c r="I4497" s="3"/>
    </row>
    <row r="4498" spans="2:9" x14ac:dyDescent="0.25">
      <c r="B4498" s="6"/>
      <c r="C4498" s="7"/>
      <c r="D4498" s="7"/>
      <c r="E4498" s="7"/>
      <c r="F4498" s="7"/>
      <c r="G4498" s="7"/>
      <c r="I4498" s="3"/>
    </row>
    <row r="4499" spans="2:9" x14ac:dyDescent="0.25">
      <c r="B4499" s="6"/>
      <c r="C4499" s="7"/>
      <c r="D4499" s="7"/>
      <c r="E4499" s="7"/>
      <c r="F4499" s="7"/>
      <c r="G4499" s="7"/>
      <c r="I4499" s="3"/>
    </row>
    <row r="4500" spans="2:9" x14ac:dyDescent="0.25">
      <c r="B4500" s="6"/>
      <c r="C4500" s="7"/>
      <c r="D4500" s="7"/>
      <c r="E4500" s="7"/>
      <c r="F4500" s="7"/>
      <c r="G4500" s="7"/>
      <c r="I4500" s="3"/>
    </row>
    <row r="4501" spans="2:9" x14ac:dyDescent="0.25">
      <c r="B4501" s="6"/>
      <c r="C4501" s="7"/>
      <c r="D4501" s="7"/>
      <c r="E4501" s="7"/>
      <c r="F4501" s="7"/>
      <c r="G4501" s="7"/>
      <c r="I4501" s="3"/>
    </row>
    <row r="4502" spans="2:9" x14ac:dyDescent="0.25">
      <c r="B4502" s="6"/>
      <c r="C4502" s="7"/>
      <c r="D4502" s="7"/>
      <c r="E4502" s="7"/>
      <c r="F4502" s="7"/>
      <c r="G4502" s="7"/>
      <c r="I4502" s="3"/>
    </row>
    <row r="4503" spans="2:9" x14ac:dyDescent="0.25">
      <c r="B4503" s="6"/>
      <c r="C4503" s="7"/>
      <c r="D4503" s="7"/>
      <c r="E4503" s="7"/>
      <c r="F4503" s="7"/>
      <c r="G4503" s="7"/>
      <c r="I4503" s="3"/>
    </row>
    <row r="4504" spans="2:9" x14ac:dyDescent="0.25">
      <c r="B4504" s="6"/>
      <c r="C4504" s="7"/>
      <c r="D4504" s="7"/>
      <c r="E4504" s="7"/>
      <c r="F4504" s="7"/>
      <c r="G4504" s="7"/>
      <c r="I4504" s="3"/>
    </row>
    <row r="4505" spans="2:9" x14ac:dyDescent="0.25">
      <c r="B4505" s="6"/>
      <c r="C4505" s="7"/>
      <c r="D4505" s="7"/>
      <c r="E4505" s="7"/>
      <c r="F4505" s="7"/>
      <c r="G4505" s="7"/>
      <c r="I4505" s="3"/>
    </row>
    <row r="4506" spans="2:9" x14ac:dyDescent="0.25">
      <c r="B4506" s="6"/>
      <c r="C4506" s="7"/>
      <c r="D4506" s="7"/>
      <c r="E4506" s="7"/>
      <c r="F4506" s="7"/>
      <c r="G4506" s="7"/>
      <c r="I4506" s="3"/>
    </row>
    <row r="4507" spans="2:9" x14ac:dyDescent="0.25">
      <c r="B4507" s="6"/>
      <c r="C4507" s="7"/>
      <c r="D4507" s="7"/>
      <c r="E4507" s="7"/>
      <c r="F4507" s="7"/>
      <c r="G4507" s="7"/>
      <c r="I4507" s="3"/>
    </row>
    <row r="4508" spans="2:9" x14ac:dyDescent="0.25">
      <c r="B4508" s="6"/>
      <c r="C4508" s="7"/>
      <c r="D4508" s="7"/>
      <c r="E4508" s="7"/>
      <c r="F4508" s="7"/>
      <c r="G4508" s="7"/>
      <c r="I4508" s="3"/>
    </row>
    <row r="4509" spans="2:9" x14ac:dyDescent="0.25">
      <c r="B4509" s="6"/>
      <c r="C4509" s="7"/>
      <c r="D4509" s="7"/>
      <c r="E4509" s="7"/>
      <c r="F4509" s="7"/>
      <c r="G4509" s="7"/>
      <c r="I4509" s="3"/>
    </row>
    <row r="4510" spans="2:9" x14ac:dyDescent="0.25">
      <c r="B4510" s="6"/>
      <c r="C4510" s="7"/>
      <c r="D4510" s="7"/>
      <c r="E4510" s="7"/>
      <c r="F4510" s="7"/>
      <c r="G4510" s="7"/>
      <c r="I4510" s="3"/>
    </row>
    <row r="4511" spans="2:9" x14ac:dyDescent="0.25">
      <c r="B4511" s="6"/>
      <c r="C4511" s="7"/>
      <c r="D4511" s="7"/>
      <c r="E4511" s="7"/>
      <c r="F4511" s="7"/>
      <c r="G4511" s="7"/>
      <c r="I4511" s="3"/>
    </row>
    <row r="4512" spans="2:9" x14ac:dyDescent="0.25">
      <c r="B4512" s="6"/>
      <c r="C4512" s="7"/>
      <c r="D4512" s="7"/>
      <c r="E4512" s="7"/>
      <c r="F4512" s="7"/>
      <c r="G4512" s="7"/>
      <c r="I4512" s="3"/>
    </row>
    <row r="4513" spans="2:9" x14ac:dyDescent="0.25">
      <c r="B4513" s="6"/>
      <c r="C4513" s="7"/>
      <c r="D4513" s="7"/>
      <c r="E4513" s="7"/>
      <c r="F4513" s="7"/>
      <c r="G4513" s="7"/>
      <c r="I4513" s="3"/>
    </row>
    <row r="4514" spans="2:9" x14ac:dyDescent="0.25">
      <c r="B4514" s="6"/>
      <c r="C4514" s="7"/>
      <c r="D4514" s="7"/>
      <c r="E4514" s="7"/>
      <c r="F4514" s="7"/>
      <c r="G4514" s="7"/>
      <c r="I4514" s="3"/>
    </row>
    <row r="4515" spans="2:9" x14ac:dyDescent="0.25">
      <c r="B4515" s="6"/>
      <c r="C4515" s="7"/>
      <c r="D4515" s="7"/>
      <c r="E4515" s="7"/>
      <c r="F4515" s="7"/>
      <c r="G4515" s="7"/>
      <c r="I4515" s="3"/>
    </row>
    <row r="4516" spans="2:9" x14ac:dyDescent="0.25">
      <c r="B4516" s="6"/>
      <c r="C4516" s="7"/>
      <c r="D4516" s="7"/>
      <c r="E4516" s="7"/>
      <c r="F4516" s="7"/>
      <c r="G4516" s="7"/>
      <c r="I4516" s="3"/>
    </row>
    <row r="4517" spans="2:9" x14ac:dyDescent="0.25">
      <c r="B4517" s="6"/>
      <c r="C4517" s="7"/>
      <c r="D4517" s="7"/>
      <c r="E4517" s="7"/>
      <c r="F4517" s="7"/>
      <c r="G4517" s="7"/>
      <c r="I4517" s="3"/>
    </row>
    <row r="4518" spans="2:9" x14ac:dyDescent="0.25">
      <c r="B4518" s="6"/>
      <c r="C4518" s="7"/>
      <c r="D4518" s="7"/>
      <c r="E4518" s="7"/>
      <c r="F4518" s="7"/>
      <c r="G4518" s="7"/>
      <c r="I4518" s="3"/>
    </row>
    <row r="4519" spans="2:9" x14ac:dyDescent="0.25">
      <c r="B4519" s="6"/>
      <c r="C4519" s="7"/>
      <c r="D4519" s="7"/>
      <c r="E4519" s="7"/>
      <c r="F4519" s="7"/>
      <c r="G4519" s="7"/>
      <c r="I4519" s="3"/>
    </row>
    <row r="4520" spans="2:9" x14ac:dyDescent="0.25">
      <c r="B4520" s="6"/>
      <c r="C4520" s="7"/>
      <c r="D4520" s="7"/>
      <c r="E4520" s="7"/>
      <c r="F4520" s="7"/>
      <c r="G4520" s="7"/>
      <c r="I4520" s="3"/>
    </row>
    <row r="4521" spans="2:9" x14ac:dyDescent="0.25">
      <c r="B4521" s="6"/>
      <c r="C4521" s="7"/>
      <c r="D4521" s="7"/>
      <c r="E4521" s="7"/>
      <c r="F4521" s="7"/>
      <c r="G4521" s="7"/>
      <c r="I4521" s="3"/>
    </row>
    <row r="4522" spans="2:9" x14ac:dyDescent="0.25">
      <c r="B4522" s="6"/>
      <c r="C4522" s="7"/>
      <c r="D4522" s="7"/>
      <c r="E4522" s="7"/>
      <c r="F4522" s="7"/>
      <c r="G4522" s="7"/>
      <c r="I4522" s="3"/>
    </row>
    <row r="4523" spans="2:9" x14ac:dyDescent="0.25">
      <c r="B4523" s="6"/>
      <c r="C4523" s="7"/>
      <c r="D4523" s="7"/>
      <c r="E4523" s="7"/>
      <c r="F4523" s="7"/>
      <c r="G4523" s="7"/>
      <c r="I4523" s="3"/>
    </row>
    <row r="4524" spans="2:9" x14ac:dyDescent="0.25">
      <c r="B4524" s="6"/>
      <c r="C4524" s="7"/>
      <c r="D4524" s="7"/>
      <c r="E4524" s="7"/>
      <c r="F4524" s="7"/>
      <c r="G4524" s="7"/>
      <c r="I4524" s="3"/>
    </row>
    <row r="4525" spans="2:9" x14ac:dyDescent="0.25">
      <c r="B4525" s="6"/>
      <c r="C4525" s="7"/>
      <c r="D4525" s="7"/>
      <c r="E4525" s="7"/>
      <c r="F4525" s="7"/>
      <c r="G4525" s="7"/>
      <c r="I4525" s="3"/>
    </row>
    <row r="4526" spans="2:9" x14ac:dyDescent="0.25">
      <c r="B4526" s="6"/>
      <c r="C4526" s="7"/>
      <c r="D4526" s="7"/>
      <c r="E4526" s="7"/>
      <c r="F4526" s="7"/>
      <c r="G4526" s="7"/>
      <c r="I4526" s="3"/>
    </row>
    <row r="4527" spans="2:9" x14ac:dyDescent="0.25">
      <c r="B4527" s="6"/>
      <c r="C4527" s="7"/>
      <c r="D4527" s="7"/>
      <c r="E4527" s="7"/>
      <c r="F4527" s="7"/>
      <c r="G4527" s="7"/>
      <c r="I4527" s="3"/>
    </row>
    <row r="4528" spans="2:9" x14ac:dyDescent="0.25">
      <c r="B4528" s="6"/>
      <c r="C4528" s="7"/>
      <c r="D4528" s="7"/>
      <c r="E4528" s="7"/>
      <c r="F4528" s="7"/>
      <c r="G4528" s="7"/>
      <c r="I4528" s="3"/>
    </row>
    <row r="4529" spans="2:9" x14ac:dyDescent="0.25">
      <c r="B4529" s="6"/>
      <c r="C4529" s="7"/>
      <c r="D4529" s="7"/>
      <c r="E4529" s="7"/>
      <c r="F4529" s="7"/>
      <c r="G4529" s="7"/>
      <c r="I4529" s="3"/>
    </row>
    <row r="4530" spans="2:9" x14ac:dyDescent="0.25">
      <c r="B4530" s="6"/>
      <c r="C4530" s="7"/>
      <c r="D4530" s="7"/>
      <c r="E4530" s="7"/>
      <c r="F4530" s="7"/>
      <c r="G4530" s="7"/>
      <c r="I4530" s="3"/>
    </row>
    <row r="4531" spans="2:9" x14ac:dyDescent="0.25">
      <c r="B4531" s="6"/>
      <c r="C4531" s="7"/>
      <c r="D4531" s="7"/>
      <c r="E4531" s="7"/>
      <c r="F4531" s="7"/>
      <c r="G4531" s="7"/>
      <c r="I4531" s="3"/>
    </row>
    <row r="4532" spans="2:9" x14ac:dyDescent="0.25">
      <c r="B4532" s="6"/>
      <c r="C4532" s="7"/>
      <c r="D4532" s="7"/>
      <c r="E4532" s="7"/>
      <c r="F4532" s="7"/>
      <c r="G4532" s="7"/>
      <c r="I4532" s="3"/>
    </row>
    <row r="4533" spans="2:9" x14ac:dyDescent="0.25">
      <c r="B4533" s="6"/>
      <c r="C4533" s="7"/>
      <c r="D4533" s="7"/>
      <c r="E4533" s="7"/>
      <c r="F4533" s="7"/>
      <c r="G4533" s="7"/>
      <c r="I4533" s="3"/>
    </row>
    <row r="4534" spans="2:9" x14ac:dyDescent="0.25">
      <c r="B4534" s="6"/>
      <c r="C4534" s="7"/>
      <c r="D4534" s="7"/>
      <c r="E4534" s="7"/>
      <c r="F4534" s="7"/>
      <c r="G4534" s="7"/>
      <c r="I4534" s="3"/>
    </row>
    <row r="4535" spans="2:9" x14ac:dyDescent="0.25">
      <c r="B4535" s="6"/>
      <c r="C4535" s="7"/>
      <c r="D4535" s="7"/>
      <c r="E4535" s="7"/>
      <c r="F4535" s="7"/>
      <c r="G4535" s="7"/>
      <c r="I4535" s="3"/>
    </row>
    <row r="4536" spans="2:9" x14ac:dyDescent="0.25">
      <c r="B4536" s="6"/>
      <c r="C4536" s="7"/>
      <c r="D4536" s="7"/>
      <c r="E4536" s="7"/>
      <c r="F4536" s="7"/>
      <c r="G4536" s="7"/>
      <c r="I4536" s="3"/>
    </row>
    <row r="4537" spans="2:9" x14ac:dyDescent="0.25">
      <c r="B4537" s="6"/>
      <c r="C4537" s="7"/>
      <c r="D4537" s="7"/>
      <c r="E4537" s="7"/>
      <c r="F4537" s="7"/>
      <c r="G4537" s="7"/>
      <c r="I4537" s="3"/>
    </row>
    <row r="4538" spans="2:9" x14ac:dyDescent="0.25">
      <c r="B4538" s="6"/>
      <c r="C4538" s="7"/>
      <c r="D4538" s="7"/>
      <c r="E4538" s="7"/>
      <c r="F4538" s="7"/>
      <c r="G4538" s="7"/>
      <c r="I4538" s="3"/>
    </row>
    <row r="4539" spans="2:9" x14ac:dyDescent="0.25">
      <c r="B4539" s="6"/>
      <c r="C4539" s="7"/>
      <c r="D4539" s="7"/>
      <c r="E4539" s="7"/>
      <c r="F4539" s="7"/>
      <c r="G4539" s="7"/>
      <c r="I4539" s="3"/>
    </row>
    <row r="4540" spans="2:9" x14ac:dyDescent="0.25">
      <c r="B4540" s="6"/>
      <c r="C4540" s="7"/>
      <c r="D4540" s="7"/>
      <c r="E4540" s="7"/>
      <c r="F4540" s="7"/>
      <c r="G4540" s="7"/>
      <c r="I4540" s="3"/>
    </row>
    <row r="4541" spans="2:9" x14ac:dyDescent="0.25">
      <c r="B4541" s="6"/>
      <c r="C4541" s="7"/>
      <c r="D4541" s="7"/>
      <c r="E4541" s="7"/>
      <c r="F4541" s="7"/>
      <c r="G4541" s="7"/>
      <c r="I4541" s="3"/>
    </row>
    <row r="4542" spans="2:9" x14ac:dyDescent="0.25">
      <c r="B4542" s="6"/>
      <c r="C4542" s="7"/>
      <c r="D4542" s="7"/>
      <c r="E4542" s="7"/>
      <c r="F4542" s="7"/>
      <c r="G4542" s="7"/>
      <c r="I4542" s="3"/>
    </row>
    <row r="4543" spans="2:9" x14ac:dyDescent="0.25">
      <c r="B4543" s="6"/>
      <c r="C4543" s="7"/>
      <c r="D4543" s="7"/>
      <c r="E4543" s="7"/>
      <c r="F4543" s="7"/>
      <c r="G4543" s="7"/>
      <c r="I4543" s="3"/>
    </row>
    <row r="4544" spans="2:9" x14ac:dyDescent="0.25">
      <c r="B4544" s="6"/>
      <c r="C4544" s="7"/>
      <c r="D4544" s="7"/>
      <c r="E4544" s="7"/>
      <c r="F4544" s="7"/>
      <c r="G4544" s="7"/>
      <c r="I4544" s="3"/>
    </row>
    <row r="4545" spans="2:9" x14ac:dyDescent="0.25">
      <c r="B4545" s="6"/>
      <c r="C4545" s="7"/>
      <c r="D4545" s="7"/>
      <c r="E4545" s="7"/>
      <c r="F4545" s="7"/>
      <c r="G4545" s="7"/>
      <c r="I4545" s="3"/>
    </row>
    <row r="4546" spans="2:9" x14ac:dyDescent="0.25">
      <c r="B4546" s="6"/>
      <c r="C4546" s="7"/>
      <c r="D4546" s="7"/>
      <c r="E4546" s="7"/>
      <c r="F4546" s="7"/>
      <c r="G4546" s="7"/>
      <c r="I4546" s="3"/>
    </row>
    <row r="4547" spans="2:9" x14ac:dyDescent="0.25">
      <c r="B4547" s="6"/>
      <c r="C4547" s="7"/>
      <c r="D4547" s="7"/>
      <c r="E4547" s="7"/>
      <c r="F4547" s="7"/>
      <c r="G4547" s="7"/>
      <c r="I4547" s="3"/>
    </row>
    <row r="4548" spans="2:9" x14ac:dyDescent="0.25">
      <c r="B4548" s="6"/>
      <c r="C4548" s="7"/>
      <c r="D4548" s="7"/>
      <c r="E4548" s="7"/>
      <c r="F4548" s="7"/>
      <c r="G4548" s="7"/>
      <c r="I4548" s="3"/>
    </row>
    <row r="4549" spans="2:9" x14ac:dyDescent="0.25">
      <c r="B4549" s="6"/>
      <c r="C4549" s="7"/>
      <c r="D4549" s="7"/>
      <c r="E4549" s="7"/>
      <c r="F4549" s="7"/>
      <c r="G4549" s="7"/>
      <c r="I4549" s="3"/>
    </row>
    <row r="4550" spans="2:9" x14ac:dyDescent="0.25">
      <c r="B4550" s="6"/>
      <c r="C4550" s="7"/>
      <c r="D4550" s="7"/>
      <c r="E4550" s="7"/>
      <c r="F4550" s="7"/>
      <c r="G4550" s="7"/>
      <c r="I4550" s="3"/>
    </row>
    <row r="4551" spans="2:9" x14ac:dyDescent="0.25">
      <c r="B4551" s="6"/>
      <c r="C4551" s="7"/>
      <c r="D4551" s="7"/>
      <c r="E4551" s="7"/>
      <c r="F4551" s="7"/>
      <c r="G4551" s="7"/>
      <c r="I4551" s="3"/>
    </row>
    <row r="4552" spans="2:9" x14ac:dyDescent="0.25">
      <c r="B4552" s="6"/>
      <c r="C4552" s="7"/>
      <c r="D4552" s="7"/>
      <c r="E4552" s="7"/>
      <c r="F4552" s="7"/>
      <c r="G4552" s="7"/>
      <c r="I4552" s="3"/>
    </row>
    <row r="4553" spans="2:9" x14ac:dyDescent="0.25">
      <c r="B4553" s="6"/>
      <c r="C4553" s="7"/>
      <c r="D4553" s="7"/>
      <c r="E4553" s="7"/>
      <c r="F4553" s="7"/>
      <c r="G4553" s="7"/>
      <c r="I4553" s="3"/>
    </row>
    <row r="4554" spans="2:9" x14ac:dyDescent="0.25">
      <c r="B4554" s="6"/>
      <c r="C4554" s="7"/>
      <c r="D4554" s="7"/>
      <c r="E4554" s="7"/>
      <c r="F4554" s="7"/>
      <c r="G4554" s="7"/>
      <c r="I4554" s="3"/>
    </row>
    <row r="4555" spans="2:9" x14ac:dyDescent="0.25">
      <c r="B4555" s="6"/>
      <c r="C4555" s="7"/>
      <c r="D4555" s="7"/>
      <c r="E4555" s="7"/>
      <c r="F4555" s="7"/>
      <c r="G4555" s="7"/>
      <c r="I4555" s="3"/>
    </row>
    <row r="4556" spans="2:9" x14ac:dyDescent="0.25">
      <c r="B4556" s="6"/>
      <c r="C4556" s="7"/>
      <c r="D4556" s="7"/>
      <c r="E4556" s="7"/>
      <c r="F4556" s="7"/>
      <c r="G4556" s="7"/>
      <c r="I4556" s="3"/>
    </row>
    <row r="4557" spans="2:9" x14ac:dyDescent="0.25">
      <c r="B4557" s="6"/>
      <c r="C4557" s="7"/>
      <c r="D4557" s="7"/>
      <c r="E4557" s="7"/>
      <c r="F4557" s="7"/>
      <c r="G4557" s="7"/>
      <c r="I4557" s="3"/>
    </row>
    <row r="4558" spans="2:9" x14ac:dyDescent="0.25">
      <c r="B4558" s="6"/>
      <c r="C4558" s="7"/>
      <c r="D4558" s="7"/>
      <c r="E4558" s="7"/>
      <c r="F4558" s="7"/>
      <c r="G4558" s="7"/>
      <c r="I4558" s="3"/>
    </row>
    <row r="4559" spans="2:9" x14ac:dyDescent="0.25">
      <c r="B4559" s="6"/>
      <c r="C4559" s="7"/>
      <c r="D4559" s="7"/>
      <c r="E4559" s="7"/>
      <c r="F4559" s="7"/>
      <c r="G4559" s="7"/>
      <c r="I4559" s="3"/>
    </row>
    <row r="4560" spans="2:9" x14ac:dyDescent="0.25">
      <c r="B4560" s="6"/>
      <c r="C4560" s="7"/>
      <c r="D4560" s="7"/>
      <c r="E4560" s="7"/>
      <c r="F4560" s="7"/>
      <c r="G4560" s="7"/>
      <c r="I4560" s="3"/>
    </row>
    <row r="4561" spans="2:9" x14ac:dyDescent="0.25">
      <c r="B4561" s="6"/>
      <c r="C4561" s="7"/>
      <c r="D4561" s="7"/>
      <c r="E4561" s="7"/>
      <c r="F4561" s="7"/>
      <c r="G4561" s="7"/>
      <c r="I4561" s="3"/>
    </row>
    <row r="4562" spans="2:9" x14ac:dyDescent="0.25">
      <c r="B4562" s="6"/>
      <c r="C4562" s="7"/>
      <c r="D4562" s="7"/>
      <c r="E4562" s="7"/>
      <c r="F4562" s="7"/>
      <c r="G4562" s="7"/>
      <c r="I4562" s="3"/>
    </row>
    <row r="4563" spans="2:9" x14ac:dyDescent="0.25">
      <c r="B4563" s="6"/>
      <c r="C4563" s="7"/>
      <c r="D4563" s="7"/>
      <c r="E4563" s="7"/>
      <c r="F4563" s="7"/>
      <c r="G4563" s="7"/>
      <c r="I4563" s="3"/>
    </row>
    <row r="4564" spans="2:9" x14ac:dyDescent="0.25">
      <c r="B4564" s="6"/>
      <c r="C4564" s="7"/>
      <c r="D4564" s="7"/>
      <c r="E4564" s="7"/>
      <c r="F4564" s="7"/>
      <c r="G4564" s="7"/>
      <c r="I4564" s="3"/>
    </row>
    <row r="4565" spans="2:9" x14ac:dyDescent="0.25">
      <c r="B4565" s="6"/>
      <c r="C4565" s="7"/>
      <c r="D4565" s="7"/>
      <c r="E4565" s="7"/>
      <c r="F4565" s="7"/>
      <c r="G4565" s="7"/>
      <c r="I4565" s="3"/>
    </row>
    <row r="4566" spans="2:9" x14ac:dyDescent="0.25">
      <c r="B4566" s="6"/>
      <c r="C4566" s="7"/>
      <c r="D4566" s="7"/>
      <c r="E4566" s="7"/>
      <c r="F4566" s="7"/>
      <c r="G4566" s="7"/>
      <c r="I4566" s="3"/>
    </row>
    <row r="4567" spans="2:9" x14ac:dyDescent="0.25">
      <c r="B4567" s="6"/>
      <c r="C4567" s="7"/>
      <c r="D4567" s="7"/>
      <c r="E4567" s="7"/>
      <c r="F4567" s="7"/>
      <c r="G4567" s="7"/>
      <c r="I4567" s="3"/>
    </row>
    <row r="4568" spans="2:9" x14ac:dyDescent="0.25">
      <c r="B4568" s="6"/>
      <c r="C4568" s="7"/>
      <c r="D4568" s="7"/>
      <c r="E4568" s="7"/>
      <c r="F4568" s="7"/>
      <c r="G4568" s="7"/>
      <c r="I4568" s="3"/>
    </row>
    <row r="4569" spans="2:9" x14ac:dyDescent="0.25">
      <c r="B4569" s="6"/>
      <c r="C4569" s="7"/>
      <c r="D4569" s="7"/>
      <c r="E4569" s="7"/>
      <c r="F4569" s="7"/>
      <c r="G4569" s="7"/>
      <c r="I4569" s="3"/>
    </row>
    <row r="4570" spans="2:9" x14ac:dyDescent="0.25">
      <c r="B4570" s="6"/>
      <c r="C4570" s="7"/>
      <c r="D4570" s="7"/>
      <c r="E4570" s="7"/>
      <c r="F4570" s="7"/>
      <c r="G4570" s="7"/>
      <c r="I4570" s="3"/>
    </row>
    <row r="4571" spans="2:9" x14ac:dyDescent="0.25">
      <c r="B4571" s="6"/>
      <c r="C4571" s="7"/>
      <c r="D4571" s="7"/>
      <c r="E4571" s="7"/>
      <c r="F4571" s="7"/>
      <c r="G4571" s="7"/>
      <c r="I4571" s="3"/>
    </row>
    <row r="4572" spans="2:9" x14ac:dyDescent="0.25">
      <c r="B4572" s="6"/>
      <c r="C4572" s="7"/>
      <c r="D4572" s="7"/>
      <c r="E4572" s="7"/>
      <c r="F4572" s="7"/>
      <c r="G4572" s="7"/>
      <c r="I4572" s="3"/>
    </row>
    <row r="4573" spans="2:9" x14ac:dyDescent="0.25">
      <c r="B4573" s="6"/>
      <c r="C4573" s="7"/>
      <c r="D4573" s="7"/>
      <c r="E4573" s="7"/>
      <c r="F4573" s="7"/>
      <c r="G4573" s="7"/>
      <c r="I4573" s="3"/>
    </row>
    <row r="4574" spans="2:9" x14ac:dyDescent="0.25">
      <c r="B4574" s="6"/>
      <c r="C4574" s="7"/>
      <c r="D4574" s="7"/>
      <c r="E4574" s="7"/>
      <c r="F4574" s="7"/>
      <c r="G4574" s="7"/>
      <c r="I4574" s="3"/>
    </row>
    <row r="4575" spans="2:9" x14ac:dyDescent="0.25">
      <c r="B4575" s="6"/>
      <c r="C4575" s="7"/>
      <c r="D4575" s="7"/>
      <c r="E4575" s="7"/>
      <c r="F4575" s="7"/>
      <c r="G4575" s="7"/>
      <c r="I4575" s="3"/>
    </row>
    <row r="4576" spans="2:9" x14ac:dyDescent="0.25">
      <c r="B4576" s="6"/>
      <c r="C4576" s="7"/>
      <c r="D4576" s="7"/>
      <c r="E4576" s="7"/>
      <c r="F4576" s="7"/>
      <c r="G4576" s="7"/>
      <c r="I4576" s="3"/>
    </row>
    <row r="4577" spans="2:9" x14ac:dyDescent="0.25">
      <c r="B4577" s="6"/>
      <c r="C4577" s="7"/>
      <c r="D4577" s="7"/>
      <c r="E4577" s="7"/>
      <c r="F4577" s="7"/>
      <c r="G4577" s="7"/>
      <c r="I4577" s="3"/>
    </row>
    <row r="4578" spans="2:9" x14ac:dyDescent="0.25">
      <c r="B4578" s="6"/>
      <c r="C4578" s="7"/>
      <c r="D4578" s="7"/>
      <c r="E4578" s="7"/>
      <c r="F4578" s="7"/>
      <c r="G4578" s="7"/>
      <c r="I4578" s="3"/>
    </row>
    <row r="4579" spans="2:9" x14ac:dyDescent="0.25">
      <c r="B4579" s="6"/>
      <c r="C4579" s="7"/>
      <c r="D4579" s="7"/>
      <c r="E4579" s="7"/>
      <c r="F4579" s="7"/>
      <c r="G4579" s="7"/>
      <c r="I4579" s="3"/>
    </row>
    <row r="4580" spans="2:9" x14ac:dyDescent="0.25">
      <c r="B4580" s="6"/>
      <c r="C4580" s="7"/>
      <c r="D4580" s="7"/>
      <c r="E4580" s="7"/>
      <c r="F4580" s="7"/>
      <c r="G4580" s="7"/>
      <c r="I4580" s="3"/>
    </row>
    <row r="4581" spans="2:9" x14ac:dyDescent="0.25">
      <c r="B4581" s="6"/>
      <c r="C4581" s="7"/>
      <c r="D4581" s="7"/>
      <c r="E4581" s="7"/>
      <c r="F4581" s="7"/>
      <c r="G4581" s="7"/>
      <c r="I4581" s="3"/>
    </row>
    <row r="4582" spans="2:9" x14ac:dyDescent="0.25">
      <c r="B4582" s="6"/>
      <c r="C4582" s="7"/>
      <c r="D4582" s="7"/>
      <c r="E4582" s="7"/>
      <c r="F4582" s="7"/>
      <c r="G4582" s="7"/>
      <c r="I4582" s="3"/>
    </row>
    <row r="4583" spans="2:9" x14ac:dyDescent="0.25">
      <c r="B4583" s="6"/>
      <c r="C4583" s="7"/>
      <c r="D4583" s="7"/>
      <c r="E4583" s="7"/>
      <c r="F4583" s="7"/>
      <c r="G4583" s="7"/>
      <c r="I4583" s="3"/>
    </row>
    <row r="4584" spans="2:9" x14ac:dyDescent="0.25">
      <c r="B4584" s="6"/>
      <c r="C4584" s="7"/>
      <c r="D4584" s="7"/>
      <c r="E4584" s="7"/>
      <c r="F4584" s="7"/>
      <c r="G4584" s="7"/>
      <c r="I4584" s="3"/>
    </row>
    <row r="4585" spans="2:9" x14ac:dyDescent="0.25">
      <c r="B4585" s="6"/>
      <c r="C4585" s="7"/>
      <c r="D4585" s="7"/>
      <c r="E4585" s="7"/>
      <c r="F4585" s="7"/>
      <c r="G4585" s="7"/>
      <c r="I4585" s="3"/>
    </row>
    <row r="4586" spans="2:9" x14ac:dyDescent="0.25">
      <c r="B4586" s="6"/>
      <c r="C4586" s="7"/>
      <c r="D4586" s="7"/>
      <c r="E4586" s="7"/>
      <c r="F4586" s="7"/>
      <c r="G4586" s="7"/>
      <c r="I4586" s="3"/>
    </row>
    <row r="4587" spans="2:9" x14ac:dyDescent="0.25">
      <c r="B4587" s="6"/>
      <c r="C4587" s="7"/>
      <c r="D4587" s="7"/>
      <c r="E4587" s="7"/>
      <c r="F4587" s="7"/>
      <c r="G4587" s="7"/>
      <c r="I4587" s="3"/>
    </row>
    <row r="4588" spans="2:9" x14ac:dyDescent="0.25">
      <c r="B4588" s="6"/>
      <c r="C4588" s="7"/>
      <c r="D4588" s="7"/>
      <c r="E4588" s="7"/>
      <c r="F4588" s="7"/>
      <c r="G4588" s="7"/>
      <c r="I4588" s="3"/>
    </row>
    <row r="4589" spans="2:9" x14ac:dyDescent="0.25">
      <c r="B4589" s="6"/>
      <c r="C4589" s="7"/>
      <c r="D4589" s="7"/>
      <c r="E4589" s="7"/>
      <c r="F4589" s="7"/>
      <c r="G4589" s="7"/>
      <c r="I4589" s="3"/>
    </row>
    <row r="4590" spans="2:9" x14ac:dyDescent="0.25">
      <c r="B4590" s="6"/>
      <c r="C4590" s="7"/>
      <c r="D4590" s="7"/>
      <c r="E4590" s="7"/>
      <c r="F4590" s="7"/>
      <c r="G4590" s="7"/>
      <c r="I4590" s="3"/>
    </row>
    <row r="4591" spans="2:9" x14ac:dyDescent="0.25">
      <c r="B4591" s="6"/>
      <c r="C4591" s="7"/>
      <c r="D4591" s="7"/>
      <c r="E4591" s="7"/>
      <c r="F4591" s="7"/>
      <c r="G4591" s="7"/>
      <c r="I4591" s="3"/>
    </row>
    <row r="4592" spans="2:9" x14ac:dyDescent="0.25">
      <c r="B4592" s="6"/>
      <c r="C4592" s="7"/>
      <c r="D4592" s="7"/>
      <c r="E4592" s="7"/>
      <c r="F4592" s="7"/>
      <c r="G4592" s="7"/>
      <c r="I4592" s="3"/>
    </row>
    <row r="4593" spans="2:9" x14ac:dyDescent="0.25">
      <c r="B4593" s="6"/>
      <c r="C4593" s="7"/>
      <c r="D4593" s="7"/>
      <c r="E4593" s="7"/>
      <c r="F4593" s="7"/>
      <c r="G4593" s="7"/>
      <c r="I4593" s="3"/>
    </row>
    <row r="4594" spans="2:9" x14ac:dyDescent="0.25">
      <c r="B4594" s="6"/>
      <c r="C4594" s="7"/>
      <c r="D4594" s="7"/>
      <c r="E4594" s="7"/>
      <c r="F4594" s="7"/>
      <c r="G4594" s="7"/>
      <c r="I4594" s="3"/>
    </row>
    <row r="4595" spans="2:9" x14ac:dyDescent="0.25">
      <c r="B4595" s="6"/>
      <c r="C4595" s="7"/>
      <c r="D4595" s="7"/>
      <c r="E4595" s="7"/>
      <c r="F4595" s="7"/>
      <c r="G4595" s="7"/>
      <c r="I4595" s="3"/>
    </row>
    <row r="4596" spans="2:9" x14ac:dyDescent="0.25">
      <c r="B4596" s="6"/>
      <c r="C4596" s="7"/>
      <c r="D4596" s="7"/>
      <c r="E4596" s="7"/>
      <c r="F4596" s="7"/>
      <c r="G4596" s="7"/>
      <c r="I4596" s="3"/>
    </row>
    <row r="4597" spans="2:9" x14ac:dyDescent="0.25">
      <c r="B4597" s="6"/>
      <c r="C4597" s="7"/>
      <c r="D4597" s="7"/>
      <c r="E4597" s="7"/>
      <c r="F4597" s="7"/>
      <c r="G4597" s="7"/>
      <c r="I4597" s="3"/>
    </row>
    <row r="4598" spans="2:9" x14ac:dyDescent="0.25">
      <c r="B4598" s="6"/>
      <c r="C4598" s="7"/>
      <c r="D4598" s="7"/>
      <c r="E4598" s="7"/>
      <c r="F4598" s="7"/>
      <c r="G4598" s="7"/>
      <c r="I4598" s="3"/>
    </row>
    <row r="4599" spans="2:9" x14ac:dyDescent="0.25">
      <c r="B4599" s="6"/>
      <c r="C4599" s="7"/>
      <c r="D4599" s="7"/>
      <c r="E4599" s="7"/>
      <c r="F4599" s="7"/>
      <c r="G4599" s="7"/>
      <c r="I4599" s="3"/>
    </row>
    <row r="4600" spans="2:9" x14ac:dyDescent="0.25">
      <c r="B4600" s="6"/>
      <c r="C4600" s="7"/>
      <c r="D4600" s="7"/>
      <c r="E4600" s="7"/>
      <c r="F4600" s="7"/>
      <c r="G4600" s="7"/>
      <c r="I4600" s="3"/>
    </row>
    <row r="4601" spans="2:9" x14ac:dyDescent="0.25">
      <c r="B4601" s="6"/>
      <c r="C4601" s="7"/>
      <c r="D4601" s="7"/>
      <c r="E4601" s="7"/>
      <c r="F4601" s="7"/>
      <c r="G4601" s="7"/>
      <c r="I4601" s="3"/>
    </row>
    <row r="4602" spans="2:9" x14ac:dyDescent="0.25">
      <c r="B4602" s="6"/>
      <c r="C4602" s="7"/>
      <c r="D4602" s="7"/>
      <c r="E4602" s="7"/>
      <c r="F4602" s="7"/>
      <c r="G4602" s="7"/>
      <c r="I4602" s="3"/>
    </row>
    <row r="4603" spans="2:9" x14ac:dyDescent="0.25">
      <c r="B4603" s="6"/>
      <c r="C4603" s="7"/>
      <c r="D4603" s="7"/>
      <c r="E4603" s="7"/>
      <c r="F4603" s="7"/>
      <c r="G4603" s="7"/>
      <c r="I4603" s="3"/>
    </row>
    <row r="4604" spans="2:9" x14ac:dyDescent="0.25">
      <c r="B4604" s="6"/>
      <c r="C4604" s="7"/>
      <c r="D4604" s="7"/>
      <c r="E4604" s="7"/>
      <c r="F4604" s="7"/>
      <c r="G4604" s="7"/>
      <c r="I4604" s="3"/>
    </row>
    <row r="4605" spans="2:9" x14ac:dyDescent="0.25">
      <c r="B4605" s="6"/>
      <c r="C4605" s="7"/>
      <c r="D4605" s="7"/>
      <c r="E4605" s="7"/>
      <c r="F4605" s="7"/>
      <c r="G4605" s="7"/>
      <c r="I4605" s="3"/>
    </row>
    <row r="4606" spans="2:9" x14ac:dyDescent="0.25">
      <c r="B4606" s="6"/>
      <c r="C4606" s="7"/>
      <c r="D4606" s="7"/>
      <c r="E4606" s="7"/>
      <c r="F4606" s="7"/>
      <c r="G4606" s="7"/>
      <c r="I4606" s="3"/>
    </row>
    <row r="4607" spans="2:9" x14ac:dyDescent="0.25">
      <c r="B4607" s="6"/>
      <c r="C4607" s="7"/>
      <c r="D4607" s="7"/>
      <c r="E4607" s="7"/>
      <c r="F4607" s="7"/>
      <c r="G4607" s="7"/>
      <c r="I4607" s="3"/>
    </row>
    <row r="4608" spans="2:9" x14ac:dyDescent="0.25">
      <c r="B4608" s="6"/>
      <c r="C4608" s="7"/>
      <c r="D4608" s="7"/>
      <c r="E4608" s="7"/>
      <c r="F4608" s="7"/>
      <c r="G4608" s="7"/>
      <c r="I4608" s="3"/>
    </row>
    <row r="4609" spans="2:9" x14ac:dyDescent="0.25">
      <c r="B4609" s="6"/>
      <c r="C4609" s="7"/>
      <c r="D4609" s="7"/>
      <c r="E4609" s="7"/>
      <c r="F4609" s="7"/>
      <c r="G4609" s="7"/>
      <c r="I4609" s="3"/>
    </row>
    <row r="4610" spans="2:9" x14ac:dyDescent="0.25">
      <c r="B4610" s="6"/>
      <c r="C4610" s="7"/>
      <c r="D4610" s="7"/>
      <c r="E4610" s="7"/>
      <c r="F4610" s="7"/>
      <c r="G4610" s="7"/>
      <c r="I4610" s="3"/>
    </row>
    <row r="4611" spans="2:9" x14ac:dyDescent="0.25">
      <c r="B4611" s="6"/>
      <c r="C4611" s="7"/>
      <c r="D4611" s="7"/>
      <c r="E4611" s="7"/>
      <c r="F4611" s="7"/>
      <c r="G4611" s="7"/>
      <c r="I4611" s="3"/>
    </row>
    <row r="4612" spans="2:9" x14ac:dyDescent="0.25">
      <c r="B4612" s="6"/>
      <c r="C4612" s="7"/>
      <c r="D4612" s="7"/>
      <c r="E4612" s="7"/>
      <c r="F4612" s="7"/>
      <c r="G4612" s="7"/>
      <c r="I4612" s="3"/>
    </row>
    <row r="4613" spans="2:9" x14ac:dyDescent="0.25">
      <c r="B4613" s="6"/>
      <c r="C4613" s="7"/>
      <c r="D4613" s="7"/>
      <c r="E4613" s="7"/>
      <c r="F4613" s="7"/>
      <c r="G4613" s="7"/>
      <c r="I4613" s="3"/>
    </row>
    <row r="4614" spans="2:9" x14ac:dyDescent="0.25">
      <c r="B4614" s="6"/>
      <c r="C4614" s="7"/>
      <c r="D4614" s="7"/>
      <c r="E4614" s="7"/>
      <c r="F4614" s="7"/>
      <c r="G4614" s="7"/>
      <c r="I4614" s="3"/>
    </row>
    <row r="4615" spans="2:9" x14ac:dyDescent="0.25">
      <c r="B4615" s="6"/>
      <c r="C4615" s="7"/>
      <c r="D4615" s="7"/>
      <c r="E4615" s="7"/>
      <c r="F4615" s="7"/>
      <c r="G4615" s="7"/>
      <c r="I4615" s="3"/>
    </row>
    <row r="4616" spans="2:9" x14ac:dyDescent="0.25">
      <c r="B4616" s="6"/>
      <c r="C4616" s="7"/>
      <c r="D4616" s="7"/>
      <c r="E4616" s="7"/>
      <c r="F4616" s="7"/>
      <c r="G4616" s="7"/>
      <c r="I4616" s="3"/>
    </row>
    <row r="4617" spans="2:9" x14ac:dyDescent="0.25">
      <c r="B4617" s="6"/>
      <c r="C4617" s="7"/>
      <c r="D4617" s="7"/>
      <c r="E4617" s="7"/>
      <c r="F4617" s="7"/>
      <c r="G4617" s="7"/>
      <c r="I4617" s="3"/>
    </row>
    <row r="4618" spans="2:9" x14ac:dyDescent="0.25">
      <c r="B4618" s="6"/>
      <c r="C4618" s="7"/>
      <c r="D4618" s="7"/>
      <c r="E4618" s="7"/>
      <c r="F4618" s="7"/>
      <c r="G4618" s="7"/>
      <c r="I4618" s="3"/>
    </row>
    <row r="4619" spans="2:9" x14ac:dyDescent="0.25">
      <c r="B4619" s="6"/>
      <c r="C4619" s="7"/>
      <c r="D4619" s="7"/>
      <c r="E4619" s="7"/>
      <c r="F4619" s="7"/>
      <c r="G4619" s="7"/>
      <c r="I4619" s="3"/>
    </row>
    <row r="4620" spans="2:9" x14ac:dyDescent="0.25">
      <c r="B4620" s="6"/>
      <c r="C4620" s="7"/>
      <c r="D4620" s="7"/>
      <c r="E4620" s="7"/>
      <c r="F4620" s="7"/>
      <c r="G4620" s="7"/>
      <c r="I4620" s="3"/>
    </row>
    <row r="4621" spans="2:9" x14ac:dyDescent="0.25">
      <c r="B4621" s="6"/>
      <c r="C4621" s="7"/>
      <c r="D4621" s="7"/>
      <c r="E4621" s="7"/>
      <c r="F4621" s="7"/>
      <c r="G4621" s="7"/>
      <c r="I4621" s="3"/>
    </row>
    <row r="4622" spans="2:9" x14ac:dyDescent="0.25">
      <c r="B4622" s="6"/>
      <c r="C4622" s="7"/>
      <c r="D4622" s="7"/>
      <c r="E4622" s="7"/>
      <c r="F4622" s="7"/>
      <c r="G4622" s="7"/>
      <c r="I4622" s="3"/>
    </row>
    <row r="4623" spans="2:9" x14ac:dyDescent="0.25">
      <c r="B4623" s="6"/>
      <c r="C4623" s="7"/>
      <c r="D4623" s="7"/>
      <c r="E4623" s="7"/>
      <c r="F4623" s="7"/>
      <c r="G4623" s="7"/>
      <c r="I4623" s="3"/>
    </row>
    <row r="4624" spans="2:9" x14ac:dyDescent="0.25">
      <c r="B4624" s="6"/>
      <c r="C4624" s="7"/>
      <c r="D4624" s="7"/>
      <c r="E4624" s="7"/>
      <c r="F4624" s="7"/>
      <c r="G4624" s="7"/>
      <c r="I4624" s="3"/>
    </row>
    <row r="4625" spans="2:9" x14ac:dyDescent="0.25">
      <c r="B4625" s="6"/>
      <c r="C4625" s="7"/>
      <c r="D4625" s="7"/>
      <c r="E4625" s="7"/>
      <c r="F4625" s="7"/>
      <c r="G4625" s="7"/>
      <c r="I4625" s="3"/>
    </row>
    <row r="4626" spans="2:9" x14ac:dyDescent="0.25">
      <c r="B4626" s="6"/>
      <c r="C4626" s="7"/>
      <c r="D4626" s="7"/>
      <c r="E4626" s="7"/>
      <c r="F4626" s="7"/>
      <c r="G4626" s="7"/>
      <c r="I4626" s="3"/>
    </row>
    <row r="4627" spans="2:9" x14ac:dyDescent="0.25">
      <c r="B4627" s="6"/>
      <c r="C4627" s="7"/>
      <c r="D4627" s="7"/>
      <c r="E4627" s="7"/>
      <c r="F4627" s="7"/>
      <c r="G4627" s="7"/>
      <c r="I4627" s="3"/>
    </row>
    <row r="4628" spans="2:9" x14ac:dyDescent="0.25">
      <c r="B4628" s="6"/>
      <c r="C4628" s="7"/>
      <c r="D4628" s="7"/>
      <c r="E4628" s="7"/>
      <c r="F4628" s="7"/>
      <c r="G4628" s="7"/>
      <c r="I4628" s="3"/>
    </row>
    <row r="4629" spans="2:9" x14ac:dyDescent="0.25">
      <c r="B4629" s="6"/>
      <c r="C4629" s="7"/>
      <c r="D4629" s="7"/>
      <c r="E4629" s="7"/>
      <c r="F4629" s="7"/>
      <c r="G4629" s="7"/>
      <c r="I4629" s="3"/>
    </row>
    <row r="4630" spans="2:9" x14ac:dyDescent="0.25">
      <c r="B4630" s="6"/>
      <c r="C4630" s="7"/>
      <c r="D4630" s="7"/>
      <c r="E4630" s="7"/>
      <c r="F4630" s="7"/>
      <c r="G4630" s="7"/>
      <c r="I4630" s="3"/>
    </row>
    <row r="4631" spans="2:9" x14ac:dyDescent="0.25">
      <c r="B4631" s="6"/>
      <c r="C4631" s="7"/>
      <c r="D4631" s="7"/>
      <c r="E4631" s="7"/>
      <c r="F4631" s="7"/>
      <c r="G4631" s="7"/>
      <c r="I4631" s="3"/>
    </row>
    <row r="4632" spans="2:9" x14ac:dyDescent="0.25">
      <c r="B4632" s="6"/>
      <c r="C4632" s="7"/>
      <c r="D4632" s="7"/>
      <c r="E4632" s="7"/>
      <c r="F4632" s="7"/>
      <c r="G4632" s="7"/>
      <c r="I4632" s="3"/>
    </row>
    <row r="4633" spans="2:9" x14ac:dyDescent="0.25">
      <c r="B4633" s="6"/>
      <c r="C4633" s="7"/>
      <c r="D4633" s="7"/>
      <c r="E4633" s="7"/>
      <c r="F4633" s="7"/>
      <c r="G4633" s="7"/>
      <c r="I4633" s="3"/>
    </row>
    <row r="4634" spans="2:9" x14ac:dyDescent="0.25">
      <c r="B4634" s="6"/>
      <c r="C4634" s="7"/>
      <c r="D4634" s="7"/>
      <c r="E4634" s="7"/>
      <c r="F4634" s="7"/>
      <c r="G4634" s="7"/>
      <c r="I4634" s="3"/>
    </row>
    <row r="4635" spans="2:9" x14ac:dyDescent="0.25">
      <c r="B4635" s="6"/>
      <c r="C4635" s="7"/>
      <c r="D4635" s="7"/>
      <c r="E4635" s="7"/>
      <c r="F4635" s="7"/>
      <c r="G4635" s="7"/>
      <c r="I4635" s="3"/>
    </row>
    <row r="4636" spans="2:9" x14ac:dyDescent="0.25">
      <c r="B4636" s="6"/>
      <c r="C4636" s="7"/>
      <c r="D4636" s="7"/>
      <c r="E4636" s="7"/>
      <c r="F4636" s="7"/>
      <c r="G4636" s="7"/>
      <c r="I4636" s="3"/>
    </row>
    <row r="4637" spans="2:9" x14ac:dyDescent="0.25">
      <c r="B4637" s="6"/>
      <c r="C4637" s="7"/>
      <c r="D4637" s="7"/>
      <c r="E4637" s="7"/>
      <c r="F4637" s="7"/>
      <c r="G4637" s="7"/>
      <c r="I4637" s="3"/>
    </row>
    <row r="4638" spans="2:9" x14ac:dyDescent="0.25">
      <c r="B4638" s="6"/>
      <c r="C4638" s="7"/>
      <c r="D4638" s="7"/>
      <c r="E4638" s="7"/>
      <c r="F4638" s="7"/>
      <c r="G4638" s="7"/>
      <c r="I4638" s="3"/>
    </row>
    <row r="4639" spans="2:9" x14ac:dyDescent="0.25">
      <c r="B4639" s="6"/>
      <c r="C4639" s="7"/>
      <c r="D4639" s="7"/>
      <c r="E4639" s="7"/>
      <c r="F4639" s="7"/>
      <c r="G4639" s="7"/>
      <c r="I4639" s="3"/>
    </row>
    <row r="4640" spans="2:9" x14ac:dyDescent="0.25">
      <c r="B4640" s="6"/>
      <c r="C4640" s="7"/>
      <c r="D4640" s="7"/>
      <c r="E4640" s="7"/>
      <c r="F4640" s="7"/>
      <c r="G4640" s="7"/>
      <c r="I4640" s="3"/>
    </row>
    <row r="4641" spans="2:9" x14ac:dyDescent="0.25">
      <c r="B4641" s="6"/>
      <c r="C4641" s="7"/>
      <c r="D4641" s="7"/>
      <c r="E4641" s="7"/>
      <c r="F4641" s="7"/>
      <c r="G4641" s="7"/>
      <c r="I4641" s="3"/>
    </row>
    <row r="4642" spans="2:9" x14ac:dyDescent="0.25">
      <c r="B4642" s="6"/>
      <c r="C4642" s="7"/>
      <c r="D4642" s="7"/>
      <c r="E4642" s="7"/>
      <c r="F4642" s="7"/>
      <c r="G4642" s="7"/>
      <c r="I4642" s="3"/>
    </row>
    <row r="4643" spans="2:9" x14ac:dyDescent="0.25">
      <c r="B4643" s="6"/>
      <c r="C4643" s="7"/>
      <c r="D4643" s="7"/>
      <c r="E4643" s="7"/>
      <c r="F4643" s="7"/>
      <c r="G4643" s="7"/>
      <c r="I4643" s="3"/>
    </row>
    <row r="4644" spans="2:9" x14ac:dyDescent="0.25">
      <c r="B4644" s="6"/>
      <c r="C4644" s="7"/>
      <c r="D4644" s="7"/>
      <c r="E4644" s="7"/>
      <c r="F4644" s="7"/>
      <c r="G4644" s="7"/>
      <c r="I4644" s="3"/>
    </row>
    <row r="4645" spans="2:9" x14ac:dyDescent="0.25">
      <c r="B4645" s="6"/>
      <c r="C4645" s="7"/>
      <c r="D4645" s="7"/>
      <c r="E4645" s="7"/>
      <c r="F4645" s="7"/>
      <c r="G4645" s="7"/>
      <c r="I4645" s="3"/>
    </row>
    <row r="4646" spans="2:9" x14ac:dyDescent="0.25">
      <c r="B4646" s="6"/>
      <c r="C4646" s="7"/>
      <c r="D4646" s="7"/>
      <c r="E4646" s="7"/>
      <c r="F4646" s="7"/>
      <c r="G4646" s="7"/>
      <c r="I4646" s="3"/>
    </row>
    <row r="4647" spans="2:9" x14ac:dyDescent="0.25">
      <c r="B4647" s="6"/>
      <c r="C4647" s="7"/>
      <c r="D4647" s="7"/>
      <c r="E4647" s="7"/>
      <c r="F4647" s="7"/>
      <c r="G4647" s="7"/>
      <c r="I4647" s="3"/>
    </row>
    <row r="4648" spans="2:9" x14ac:dyDescent="0.25">
      <c r="B4648" s="6"/>
      <c r="C4648" s="7"/>
      <c r="D4648" s="7"/>
      <c r="E4648" s="7"/>
      <c r="F4648" s="7"/>
      <c r="G4648" s="7"/>
      <c r="I4648" s="3"/>
    </row>
    <row r="4649" spans="2:9" x14ac:dyDescent="0.25">
      <c r="B4649" s="6"/>
      <c r="C4649" s="7"/>
      <c r="D4649" s="7"/>
      <c r="E4649" s="7"/>
      <c r="F4649" s="7"/>
      <c r="G4649" s="7"/>
      <c r="I4649" s="3"/>
    </row>
    <row r="4650" spans="2:9" x14ac:dyDescent="0.25">
      <c r="B4650" s="6"/>
      <c r="C4650" s="7"/>
      <c r="D4650" s="7"/>
      <c r="E4650" s="7"/>
      <c r="F4650" s="7"/>
      <c r="G4650" s="7"/>
      <c r="I4650" s="3"/>
    </row>
    <row r="4651" spans="2:9" x14ac:dyDescent="0.25">
      <c r="B4651" s="6"/>
      <c r="C4651" s="7"/>
      <c r="D4651" s="7"/>
      <c r="E4651" s="7"/>
      <c r="F4651" s="7"/>
      <c r="G4651" s="7"/>
      <c r="I4651" s="3"/>
    </row>
    <row r="4652" spans="2:9" x14ac:dyDescent="0.25">
      <c r="B4652" s="6"/>
      <c r="C4652" s="7"/>
      <c r="D4652" s="7"/>
      <c r="E4652" s="7"/>
      <c r="F4652" s="7"/>
      <c r="G4652" s="7"/>
      <c r="I4652" s="3"/>
    </row>
    <row r="4653" spans="2:9" x14ac:dyDescent="0.25">
      <c r="B4653" s="6"/>
      <c r="C4653" s="7"/>
      <c r="D4653" s="7"/>
      <c r="E4653" s="7"/>
      <c r="F4653" s="7"/>
      <c r="G4653" s="7"/>
      <c r="I4653" s="3"/>
    </row>
    <row r="4654" spans="2:9" x14ac:dyDescent="0.25">
      <c r="B4654" s="6"/>
      <c r="C4654" s="7"/>
      <c r="D4654" s="7"/>
      <c r="E4654" s="7"/>
      <c r="F4654" s="7"/>
      <c r="G4654" s="7"/>
      <c r="I4654" s="3"/>
    </row>
    <row r="4655" spans="2:9" x14ac:dyDescent="0.25">
      <c r="B4655" s="6"/>
      <c r="C4655" s="7"/>
      <c r="D4655" s="7"/>
      <c r="E4655" s="7"/>
      <c r="F4655" s="7"/>
      <c r="G4655" s="7"/>
      <c r="I4655" s="3"/>
    </row>
    <row r="4656" spans="2:9" x14ac:dyDescent="0.25">
      <c r="B4656" s="6"/>
      <c r="C4656" s="7"/>
      <c r="D4656" s="7"/>
      <c r="E4656" s="7"/>
      <c r="F4656" s="7"/>
      <c r="G4656" s="7"/>
      <c r="I4656" s="3"/>
    </row>
    <row r="4657" spans="2:9" x14ac:dyDescent="0.25">
      <c r="B4657" s="6"/>
      <c r="C4657" s="7"/>
      <c r="D4657" s="7"/>
      <c r="E4657" s="7"/>
      <c r="F4657" s="7"/>
      <c r="G4657" s="7"/>
      <c r="I4657" s="3"/>
    </row>
    <row r="4658" spans="2:9" x14ac:dyDescent="0.25">
      <c r="B4658" s="6"/>
      <c r="C4658" s="7"/>
      <c r="D4658" s="7"/>
      <c r="E4658" s="7"/>
      <c r="F4658" s="7"/>
      <c r="G4658" s="7"/>
      <c r="I4658" s="3"/>
    </row>
    <row r="4659" spans="2:9" x14ac:dyDescent="0.25">
      <c r="B4659" s="6"/>
      <c r="C4659" s="7"/>
      <c r="D4659" s="7"/>
      <c r="E4659" s="7"/>
      <c r="F4659" s="7"/>
      <c r="G4659" s="7"/>
      <c r="I4659" s="3"/>
    </row>
    <row r="4660" spans="2:9" x14ac:dyDescent="0.25">
      <c r="B4660" s="6"/>
      <c r="C4660" s="7"/>
      <c r="D4660" s="7"/>
      <c r="E4660" s="7"/>
      <c r="F4660" s="7"/>
      <c r="G4660" s="7"/>
      <c r="I4660" s="3"/>
    </row>
    <row r="4661" spans="2:9" x14ac:dyDescent="0.25">
      <c r="B4661" s="6"/>
      <c r="C4661" s="7"/>
      <c r="D4661" s="7"/>
      <c r="E4661" s="7"/>
      <c r="F4661" s="7"/>
      <c r="G4661" s="7"/>
      <c r="I4661" s="3"/>
    </row>
    <row r="4662" spans="2:9" x14ac:dyDescent="0.25">
      <c r="B4662" s="6"/>
      <c r="C4662" s="7"/>
      <c r="D4662" s="7"/>
      <c r="E4662" s="7"/>
      <c r="F4662" s="7"/>
      <c r="G4662" s="7"/>
      <c r="I4662" s="3"/>
    </row>
    <row r="4663" spans="2:9" x14ac:dyDescent="0.25">
      <c r="B4663" s="6"/>
      <c r="C4663" s="7"/>
      <c r="D4663" s="7"/>
      <c r="E4663" s="7"/>
      <c r="F4663" s="7"/>
      <c r="G4663" s="7"/>
      <c r="I4663" s="3"/>
    </row>
    <row r="4664" spans="2:9" x14ac:dyDescent="0.25">
      <c r="B4664" s="6"/>
      <c r="C4664" s="7"/>
      <c r="D4664" s="7"/>
      <c r="E4664" s="7"/>
      <c r="F4664" s="7"/>
      <c r="G4664" s="7"/>
      <c r="I4664" s="3"/>
    </row>
    <row r="4665" spans="2:9" x14ac:dyDescent="0.25">
      <c r="B4665" s="6"/>
      <c r="C4665" s="7"/>
      <c r="D4665" s="7"/>
      <c r="E4665" s="7"/>
      <c r="F4665" s="7"/>
      <c r="G4665" s="7"/>
      <c r="I4665" s="3"/>
    </row>
    <row r="4666" spans="2:9" x14ac:dyDescent="0.25">
      <c r="B4666" s="6"/>
      <c r="C4666" s="7"/>
      <c r="D4666" s="7"/>
      <c r="E4666" s="7"/>
      <c r="F4666" s="7"/>
      <c r="G4666" s="7"/>
      <c r="I4666" s="3"/>
    </row>
    <row r="4667" spans="2:9" x14ac:dyDescent="0.25">
      <c r="B4667" s="6"/>
      <c r="C4667" s="7"/>
      <c r="D4667" s="7"/>
      <c r="E4667" s="7"/>
      <c r="F4667" s="7"/>
      <c r="G4667" s="7"/>
      <c r="I4667" s="3"/>
    </row>
    <row r="4668" spans="2:9" x14ac:dyDescent="0.25">
      <c r="B4668" s="6"/>
      <c r="C4668" s="7"/>
      <c r="D4668" s="7"/>
      <c r="E4668" s="7"/>
      <c r="F4668" s="7"/>
      <c r="G4668" s="7"/>
      <c r="I4668" s="3"/>
    </row>
    <row r="4669" spans="2:9" x14ac:dyDescent="0.25">
      <c r="B4669" s="6"/>
      <c r="C4669" s="7"/>
      <c r="D4669" s="7"/>
      <c r="E4669" s="7"/>
      <c r="F4669" s="7"/>
      <c r="G4669" s="7"/>
      <c r="I4669" s="3"/>
    </row>
    <row r="4670" spans="2:9" x14ac:dyDescent="0.25">
      <c r="B4670" s="6"/>
      <c r="C4670" s="7"/>
      <c r="D4670" s="7"/>
      <c r="E4670" s="7"/>
      <c r="F4670" s="7"/>
      <c r="G4670" s="7"/>
      <c r="I4670" s="3"/>
    </row>
    <row r="4671" spans="2:9" x14ac:dyDescent="0.25">
      <c r="B4671" s="6"/>
      <c r="C4671" s="7"/>
      <c r="D4671" s="7"/>
      <c r="E4671" s="7"/>
      <c r="F4671" s="7"/>
      <c r="G4671" s="7"/>
      <c r="I4671" s="3"/>
    </row>
    <row r="4672" spans="2:9" x14ac:dyDescent="0.25">
      <c r="B4672" s="6"/>
      <c r="C4672" s="7"/>
      <c r="D4672" s="7"/>
      <c r="E4672" s="7"/>
      <c r="F4672" s="7"/>
      <c r="G4672" s="7"/>
      <c r="I4672" s="3"/>
    </row>
    <row r="4673" spans="2:9" x14ac:dyDescent="0.25">
      <c r="B4673" s="6"/>
      <c r="C4673" s="7"/>
      <c r="D4673" s="7"/>
      <c r="E4673" s="7"/>
      <c r="F4673" s="7"/>
      <c r="G4673" s="7"/>
      <c r="I4673" s="3"/>
    </row>
    <row r="4674" spans="2:9" x14ac:dyDescent="0.25">
      <c r="B4674" s="6"/>
      <c r="C4674" s="7"/>
      <c r="D4674" s="7"/>
      <c r="E4674" s="7"/>
      <c r="F4674" s="7"/>
      <c r="G4674" s="7"/>
      <c r="I4674" s="3"/>
    </row>
    <row r="4675" spans="2:9" x14ac:dyDescent="0.25">
      <c r="B4675" s="6"/>
      <c r="C4675" s="7"/>
      <c r="D4675" s="7"/>
      <c r="E4675" s="7"/>
      <c r="F4675" s="7"/>
      <c r="G4675" s="7"/>
      <c r="I4675" s="3"/>
    </row>
    <row r="4676" spans="2:9" x14ac:dyDescent="0.25">
      <c r="B4676" s="6"/>
      <c r="C4676" s="7"/>
      <c r="D4676" s="7"/>
      <c r="E4676" s="7"/>
      <c r="F4676" s="7"/>
      <c r="G4676" s="7"/>
      <c r="I4676" s="3"/>
    </row>
    <row r="4677" spans="2:9" x14ac:dyDescent="0.25">
      <c r="B4677" s="6"/>
      <c r="C4677" s="7"/>
      <c r="D4677" s="7"/>
      <c r="E4677" s="7"/>
      <c r="F4677" s="7"/>
      <c r="G4677" s="7"/>
      <c r="I4677" s="3"/>
    </row>
    <row r="4678" spans="2:9" x14ac:dyDescent="0.25">
      <c r="B4678" s="6"/>
      <c r="C4678" s="7"/>
      <c r="D4678" s="7"/>
      <c r="E4678" s="7"/>
      <c r="F4678" s="7"/>
      <c r="G4678" s="7"/>
      <c r="I4678" s="3"/>
    </row>
    <row r="4679" spans="2:9" x14ac:dyDescent="0.25">
      <c r="B4679" s="6"/>
      <c r="C4679" s="7"/>
      <c r="D4679" s="7"/>
      <c r="E4679" s="7"/>
      <c r="F4679" s="7"/>
      <c r="G4679" s="7"/>
      <c r="I4679" s="3"/>
    </row>
    <row r="4680" spans="2:9" x14ac:dyDescent="0.25">
      <c r="B4680" s="6"/>
      <c r="C4680" s="7"/>
      <c r="D4680" s="7"/>
      <c r="E4680" s="7"/>
      <c r="F4680" s="7"/>
      <c r="G4680" s="7"/>
      <c r="I4680" s="3"/>
    </row>
    <row r="4681" spans="2:9" x14ac:dyDescent="0.25">
      <c r="B4681" s="6"/>
      <c r="C4681" s="7"/>
      <c r="D4681" s="7"/>
      <c r="E4681" s="7"/>
      <c r="F4681" s="7"/>
      <c r="G4681" s="7"/>
      <c r="I4681" s="3"/>
    </row>
    <row r="4682" spans="2:9" x14ac:dyDescent="0.25">
      <c r="B4682" s="6"/>
      <c r="C4682" s="7"/>
      <c r="D4682" s="7"/>
      <c r="E4682" s="7"/>
      <c r="F4682" s="7"/>
      <c r="G4682" s="7"/>
      <c r="I4682" s="3"/>
    </row>
    <row r="4683" spans="2:9" x14ac:dyDescent="0.25">
      <c r="B4683" s="6"/>
      <c r="C4683" s="7"/>
      <c r="D4683" s="7"/>
      <c r="E4683" s="7"/>
      <c r="F4683" s="7"/>
      <c r="G4683" s="7"/>
      <c r="I4683" s="3"/>
    </row>
    <row r="4684" spans="2:9" x14ac:dyDescent="0.25">
      <c r="B4684" s="6"/>
      <c r="C4684" s="7"/>
      <c r="D4684" s="7"/>
      <c r="E4684" s="7"/>
      <c r="F4684" s="7"/>
      <c r="G4684" s="7"/>
      <c r="I4684" s="3"/>
    </row>
    <row r="4685" spans="2:9" x14ac:dyDescent="0.25">
      <c r="B4685" s="6"/>
      <c r="C4685" s="7"/>
      <c r="D4685" s="7"/>
      <c r="E4685" s="7"/>
      <c r="F4685" s="7"/>
      <c r="G4685" s="7"/>
      <c r="I4685" s="3"/>
    </row>
    <row r="4686" spans="2:9" x14ac:dyDescent="0.25">
      <c r="B4686" s="6"/>
      <c r="C4686" s="7"/>
      <c r="D4686" s="7"/>
      <c r="E4686" s="7"/>
      <c r="F4686" s="7"/>
      <c r="G4686" s="7"/>
      <c r="I4686" s="3"/>
    </row>
    <row r="4687" spans="2:9" x14ac:dyDescent="0.25">
      <c r="B4687" s="6"/>
      <c r="C4687" s="7"/>
      <c r="D4687" s="7"/>
      <c r="E4687" s="7"/>
      <c r="F4687" s="7"/>
      <c r="G4687" s="7"/>
      <c r="I4687" s="3"/>
    </row>
    <row r="4688" spans="2:9" x14ac:dyDescent="0.25">
      <c r="B4688" s="6"/>
      <c r="C4688" s="7"/>
      <c r="D4688" s="7"/>
      <c r="E4688" s="7"/>
      <c r="F4688" s="7"/>
      <c r="G4688" s="7"/>
      <c r="I4688" s="3"/>
    </row>
    <row r="4689" spans="2:9" x14ac:dyDescent="0.25">
      <c r="B4689" s="6"/>
      <c r="C4689" s="7"/>
      <c r="D4689" s="7"/>
      <c r="E4689" s="7"/>
      <c r="F4689" s="7"/>
      <c r="G4689" s="7"/>
      <c r="I4689" s="3"/>
    </row>
    <row r="4690" spans="2:9" x14ac:dyDescent="0.25">
      <c r="B4690" s="6"/>
      <c r="C4690" s="7"/>
      <c r="D4690" s="7"/>
      <c r="E4690" s="7"/>
      <c r="F4690" s="7"/>
      <c r="G4690" s="7"/>
      <c r="I4690" s="3"/>
    </row>
    <row r="4691" spans="2:9" x14ac:dyDescent="0.25">
      <c r="B4691" s="6"/>
      <c r="C4691" s="7"/>
      <c r="D4691" s="7"/>
      <c r="E4691" s="7"/>
      <c r="F4691" s="7"/>
      <c r="G4691" s="7"/>
      <c r="I4691" s="3"/>
    </row>
    <row r="4692" spans="2:9" x14ac:dyDescent="0.25">
      <c r="B4692" s="6"/>
      <c r="C4692" s="7"/>
      <c r="D4692" s="7"/>
      <c r="E4692" s="7"/>
      <c r="F4692" s="7"/>
      <c r="G4692" s="7"/>
      <c r="I4692" s="3"/>
    </row>
    <row r="4693" spans="2:9" x14ac:dyDescent="0.25">
      <c r="B4693" s="6"/>
      <c r="C4693" s="7"/>
      <c r="D4693" s="7"/>
      <c r="E4693" s="7"/>
      <c r="F4693" s="7"/>
      <c r="G4693" s="7"/>
      <c r="I4693" s="3"/>
    </row>
    <row r="4694" spans="2:9" x14ac:dyDescent="0.25">
      <c r="B4694" s="6"/>
      <c r="C4694" s="7"/>
      <c r="D4694" s="7"/>
      <c r="E4694" s="7"/>
      <c r="F4694" s="7"/>
      <c r="G4694" s="7"/>
      <c r="I4694" s="3"/>
    </row>
    <row r="4695" spans="2:9" x14ac:dyDescent="0.25">
      <c r="B4695" s="6"/>
      <c r="C4695" s="7"/>
      <c r="D4695" s="7"/>
      <c r="E4695" s="7"/>
      <c r="F4695" s="7"/>
      <c r="G4695" s="7"/>
      <c r="I4695" s="3"/>
    </row>
    <row r="4696" spans="2:9" x14ac:dyDescent="0.25">
      <c r="B4696" s="6"/>
      <c r="C4696" s="7"/>
      <c r="D4696" s="7"/>
      <c r="E4696" s="7"/>
      <c r="F4696" s="7"/>
      <c r="G4696" s="7"/>
      <c r="I4696" s="3"/>
    </row>
    <row r="4697" spans="2:9" x14ac:dyDescent="0.25">
      <c r="B4697" s="6"/>
      <c r="C4697" s="7"/>
      <c r="D4697" s="7"/>
      <c r="E4697" s="7"/>
      <c r="F4697" s="7"/>
      <c r="G4697" s="7"/>
      <c r="I4697" s="3"/>
    </row>
    <row r="4698" spans="2:9" x14ac:dyDescent="0.25">
      <c r="B4698" s="6"/>
      <c r="C4698" s="7"/>
      <c r="D4698" s="7"/>
      <c r="E4698" s="7"/>
      <c r="F4698" s="7"/>
      <c r="G4698" s="7"/>
      <c r="I4698" s="3"/>
    </row>
    <row r="4699" spans="2:9" x14ac:dyDescent="0.25">
      <c r="B4699" s="6"/>
      <c r="C4699" s="7"/>
      <c r="D4699" s="7"/>
      <c r="E4699" s="7"/>
      <c r="F4699" s="7"/>
      <c r="G4699" s="7"/>
      <c r="I4699" s="3"/>
    </row>
    <row r="4700" spans="2:9" x14ac:dyDescent="0.25">
      <c r="B4700" s="6"/>
      <c r="C4700" s="7"/>
      <c r="D4700" s="7"/>
      <c r="E4700" s="7"/>
      <c r="F4700" s="7"/>
      <c r="G4700" s="7"/>
      <c r="I4700" s="3"/>
    </row>
    <row r="4701" spans="2:9" x14ac:dyDescent="0.25">
      <c r="B4701" s="6"/>
      <c r="C4701" s="7"/>
      <c r="D4701" s="7"/>
      <c r="E4701" s="7"/>
      <c r="F4701" s="7"/>
      <c r="G4701" s="7"/>
      <c r="I4701" s="3"/>
    </row>
    <row r="4702" spans="2:9" x14ac:dyDescent="0.25">
      <c r="B4702" s="6"/>
      <c r="C4702" s="7"/>
      <c r="D4702" s="7"/>
      <c r="E4702" s="7"/>
      <c r="F4702" s="7"/>
      <c r="G4702" s="7"/>
      <c r="I4702" s="3"/>
    </row>
    <row r="4703" spans="2:9" x14ac:dyDescent="0.25">
      <c r="B4703" s="6"/>
      <c r="C4703" s="7"/>
      <c r="D4703" s="7"/>
      <c r="E4703" s="7"/>
      <c r="F4703" s="7"/>
      <c r="G4703" s="7"/>
      <c r="I4703" s="3"/>
    </row>
    <row r="4704" spans="2:9" x14ac:dyDescent="0.25">
      <c r="B4704" s="6"/>
      <c r="C4704" s="7"/>
      <c r="D4704" s="7"/>
      <c r="E4704" s="7"/>
      <c r="F4704" s="7"/>
      <c r="G4704" s="7"/>
      <c r="I4704" s="3"/>
    </row>
    <row r="4705" spans="2:9" x14ac:dyDescent="0.25">
      <c r="B4705" s="6"/>
      <c r="C4705" s="7"/>
      <c r="D4705" s="7"/>
      <c r="E4705" s="7"/>
      <c r="F4705" s="7"/>
      <c r="G4705" s="7"/>
      <c r="I4705" s="3"/>
    </row>
    <row r="4706" spans="2:9" x14ac:dyDescent="0.25">
      <c r="B4706" s="6"/>
      <c r="C4706" s="7"/>
      <c r="D4706" s="7"/>
      <c r="E4706" s="7"/>
      <c r="F4706" s="7"/>
      <c r="G4706" s="7"/>
      <c r="I4706" s="3"/>
    </row>
    <row r="4707" spans="2:9" x14ac:dyDescent="0.25">
      <c r="B4707" s="6"/>
      <c r="C4707" s="7"/>
      <c r="D4707" s="7"/>
      <c r="E4707" s="7"/>
      <c r="F4707" s="7"/>
      <c r="G4707" s="7"/>
      <c r="I4707" s="3"/>
    </row>
    <row r="4708" spans="2:9" x14ac:dyDescent="0.25">
      <c r="B4708" s="6"/>
      <c r="C4708" s="7"/>
      <c r="D4708" s="7"/>
      <c r="E4708" s="7"/>
      <c r="F4708" s="7"/>
      <c r="G4708" s="7"/>
      <c r="I4708" s="3"/>
    </row>
    <row r="4709" spans="2:9" x14ac:dyDescent="0.25">
      <c r="B4709" s="6"/>
      <c r="C4709" s="7"/>
      <c r="D4709" s="7"/>
      <c r="E4709" s="7"/>
      <c r="F4709" s="7"/>
      <c r="G4709" s="7"/>
      <c r="I4709" s="3"/>
    </row>
    <row r="4710" spans="2:9" x14ac:dyDescent="0.25">
      <c r="B4710" s="6"/>
      <c r="C4710" s="7"/>
      <c r="D4710" s="7"/>
      <c r="E4710" s="7"/>
      <c r="F4710" s="7"/>
      <c r="G4710" s="7"/>
      <c r="I4710" s="3"/>
    </row>
    <row r="4711" spans="2:9" x14ac:dyDescent="0.25">
      <c r="B4711" s="6"/>
      <c r="C4711" s="7"/>
      <c r="D4711" s="7"/>
      <c r="E4711" s="7"/>
      <c r="F4711" s="7"/>
      <c r="G4711" s="7"/>
      <c r="I4711" s="3"/>
    </row>
    <row r="4712" spans="2:9" x14ac:dyDescent="0.25">
      <c r="B4712" s="6"/>
      <c r="C4712" s="7"/>
      <c r="D4712" s="7"/>
      <c r="E4712" s="7"/>
      <c r="F4712" s="7"/>
      <c r="G4712" s="7"/>
      <c r="I4712" s="3"/>
    </row>
    <row r="4713" spans="2:9" x14ac:dyDescent="0.25">
      <c r="B4713" s="6"/>
      <c r="C4713" s="7"/>
      <c r="D4713" s="7"/>
      <c r="E4713" s="7"/>
      <c r="F4713" s="7"/>
      <c r="G4713" s="7"/>
      <c r="I4713" s="3"/>
    </row>
    <row r="4714" spans="2:9" x14ac:dyDescent="0.25">
      <c r="B4714" s="6"/>
      <c r="C4714" s="7"/>
      <c r="D4714" s="7"/>
      <c r="E4714" s="7"/>
      <c r="F4714" s="7"/>
      <c r="G4714" s="7"/>
      <c r="I4714" s="3"/>
    </row>
    <row r="4715" spans="2:9" x14ac:dyDescent="0.25">
      <c r="B4715" s="6"/>
      <c r="C4715" s="7"/>
      <c r="D4715" s="7"/>
      <c r="E4715" s="7"/>
      <c r="F4715" s="7"/>
      <c r="G4715" s="7"/>
      <c r="I4715" s="3"/>
    </row>
    <row r="4716" spans="2:9" x14ac:dyDescent="0.25">
      <c r="B4716" s="6"/>
      <c r="C4716" s="7"/>
      <c r="D4716" s="7"/>
      <c r="E4716" s="7"/>
      <c r="F4716" s="7"/>
      <c r="G4716" s="7"/>
      <c r="I4716" s="3"/>
    </row>
    <row r="4717" spans="2:9" x14ac:dyDescent="0.25">
      <c r="B4717" s="6"/>
      <c r="C4717" s="7"/>
      <c r="D4717" s="7"/>
      <c r="E4717" s="7"/>
      <c r="F4717" s="7"/>
      <c r="G4717" s="7"/>
      <c r="I4717" s="3"/>
    </row>
    <row r="4718" spans="2:9" x14ac:dyDescent="0.25">
      <c r="B4718" s="6"/>
      <c r="C4718" s="7"/>
      <c r="D4718" s="7"/>
      <c r="E4718" s="7"/>
      <c r="F4718" s="7"/>
      <c r="G4718" s="7"/>
      <c r="I4718" s="3"/>
    </row>
    <row r="4719" spans="2:9" x14ac:dyDescent="0.25">
      <c r="B4719" s="6"/>
      <c r="C4719" s="7"/>
      <c r="D4719" s="7"/>
      <c r="E4719" s="7"/>
      <c r="F4719" s="7"/>
      <c r="G4719" s="7"/>
      <c r="I4719" s="3"/>
    </row>
    <row r="4720" spans="2:9" x14ac:dyDescent="0.25">
      <c r="B4720" s="6"/>
      <c r="C4720" s="7"/>
      <c r="D4720" s="7"/>
      <c r="E4720" s="7"/>
      <c r="F4720" s="7"/>
      <c r="G4720" s="7"/>
      <c r="I4720" s="3"/>
    </row>
    <row r="4721" spans="2:9" x14ac:dyDescent="0.25">
      <c r="B4721" s="6"/>
      <c r="C4721" s="7"/>
      <c r="D4721" s="7"/>
      <c r="E4721" s="7"/>
      <c r="F4721" s="7"/>
      <c r="G4721" s="7"/>
      <c r="I4721" s="3"/>
    </row>
    <row r="4722" spans="2:9" x14ac:dyDescent="0.25">
      <c r="B4722" s="6"/>
      <c r="C4722" s="7"/>
      <c r="D4722" s="7"/>
      <c r="E4722" s="7"/>
      <c r="F4722" s="7"/>
      <c r="G4722" s="7"/>
      <c r="I4722" s="3"/>
    </row>
    <row r="4723" spans="2:9" x14ac:dyDescent="0.25">
      <c r="B4723" s="6"/>
      <c r="C4723" s="7"/>
      <c r="D4723" s="7"/>
      <c r="E4723" s="7"/>
      <c r="F4723" s="7"/>
      <c r="G4723" s="7"/>
      <c r="I4723" s="3"/>
    </row>
    <row r="4724" spans="2:9" x14ac:dyDescent="0.25">
      <c r="B4724" s="6"/>
      <c r="C4724" s="7"/>
      <c r="D4724" s="7"/>
      <c r="E4724" s="7"/>
      <c r="F4724" s="7"/>
      <c r="G4724" s="7"/>
      <c r="I4724" s="3"/>
    </row>
    <row r="4725" spans="2:9" x14ac:dyDescent="0.25">
      <c r="B4725" s="6"/>
      <c r="C4725" s="7"/>
      <c r="D4725" s="7"/>
      <c r="E4725" s="7"/>
      <c r="F4725" s="7"/>
      <c r="G4725" s="7"/>
      <c r="I4725" s="3"/>
    </row>
    <row r="4726" spans="2:9" x14ac:dyDescent="0.25">
      <c r="B4726" s="6"/>
      <c r="C4726" s="7"/>
      <c r="D4726" s="7"/>
      <c r="E4726" s="7"/>
      <c r="F4726" s="7"/>
      <c r="G4726" s="7"/>
      <c r="I4726" s="3"/>
    </row>
    <row r="4727" spans="2:9" x14ac:dyDescent="0.25">
      <c r="B4727" s="6"/>
      <c r="C4727" s="7"/>
      <c r="D4727" s="7"/>
      <c r="E4727" s="7"/>
      <c r="F4727" s="7"/>
      <c r="G4727" s="7"/>
      <c r="I4727" s="3"/>
    </row>
    <row r="4728" spans="2:9" x14ac:dyDescent="0.25">
      <c r="B4728" s="6"/>
      <c r="C4728" s="7"/>
      <c r="D4728" s="7"/>
      <c r="E4728" s="7"/>
      <c r="F4728" s="7"/>
      <c r="G4728" s="7"/>
      <c r="I4728" s="3"/>
    </row>
    <row r="4729" spans="2:9" x14ac:dyDescent="0.25">
      <c r="B4729" s="6"/>
      <c r="C4729" s="7"/>
      <c r="D4729" s="7"/>
      <c r="E4729" s="7"/>
      <c r="F4729" s="7"/>
      <c r="G4729" s="7"/>
      <c r="I4729" s="3"/>
    </row>
    <row r="4730" spans="2:9" x14ac:dyDescent="0.25">
      <c r="B4730" s="6"/>
      <c r="C4730" s="7"/>
      <c r="D4730" s="7"/>
      <c r="E4730" s="7"/>
      <c r="F4730" s="7"/>
      <c r="G4730" s="7"/>
      <c r="I4730" s="3"/>
    </row>
    <row r="4731" spans="2:9" x14ac:dyDescent="0.25">
      <c r="B4731" s="6"/>
      <c r="C4731" s="7"/>
      <c r="D4731" s="7"/>
      <c r="E4731" s="7"/>
      <c r="F4731" s="7"/>
      <c r="G4731" s="7"/>
      <c r="I4731" s="3"/>
    </row>
    <row r="4732" spans="2:9" x14ac:dyDescent="0.25">
      <c r="B4732" s="6"/>
      <c r="C4732" s="7"/>
      <c r="D4732" s="7"/>
      <c r="E4732" s="7"/>
      <c r="F4732" s="7"/>
      <c r="G4732" s="7"/>
      <c r="I4732" s="3"/>
    </row>
    <row r="4733" spans="2:9" x14ac:dyDescent="0.25">
      <c r="B4733" s="6"/>
      <c r="C4733" s="7"/>
      <c r="D4733" s="7"/>
      <c r="E4733" s="7"/>
      <c r="F4733" s="7"/>
      <c r="G4733" s="7"/>
      <c r="I4733" s="3"/>
    </row>
    <row r="4734" spans="2:9" x14ac:dyDescent="0.25">
      <c r="B4734" s="6"/>
      <c r="C4734" s="7"/>
      <c r="D4734" s="7"/>
      <c r="E4734" s="7"/>
      <c r="F4734" s="7"/>
      <c r="G4734" s="7"/>
      <c r="I4734" s="3"/>
    </row>
    <row r="4735" spans="2:9" x14ac:dyDescent="0.25">
      <c r="B4735" s="6"/>
      <c r="C4735" s="7"/>
      <c r="D4735" s="7"/>
      <c r="E4735" s="7"/>
      <c r="F4735" s="7"/>
      <c r="G4735" s="7"/>
      <c r="I4735" s="3"/>
    </row>
    <row r="4736" spans="2:9" x14ac:dyDescent="0.25">
      <c r="B4736" s="6"/>
      <c r="C4736" s="7"/>
      <c r="D4736" s="7"/>
      <c r="E4736" s="7"/>
      <c r="F4736" s="7"/>
      <c r="G4736" s="7"/>
      <c r="I4736" s="3"/>
    </row>
    <row r="4737" spans="2:9" x14ac:dyDescent="0.25">
      <c r="B4737" s="6"/>
      <c r="C4737" s="7"/>
      <c r="D4737" s="7"/>
      <c r="E4737" s="7"/>
      <c r="F4737" s="7"/>
      <c r="G4737" s="7"/>
      <c r="I4737" s="3"/>
    </row>
    <row r="4738" spans="2:9" x14ac:dyDescent="0.25">
      <c r="B4738" s="6"/>
      <c r="C4738" s="7"/>
      <c r="D4738" s="7"/>
      <c r="E4738" s="7"/>
      <c r="F4738" s="7"/>
      <c r="G4738" s="7"/>
      <c r="I4738" s="3"/>
    </row>
    <row r="4739" spans="2:9" x14ac:dyDescent="0.25">
      <c r="B4739" s="6"/>
      <c r="C4739" s="7"/>
      <c r="D4739" s="7"/>
      <c r="E4739" s="7"/>
      <c r="F4739" s="7"/>
      <c r="G4739" s="7"/>
      <c r="I4739" s="3"/>
    </row>
    <row r="4740" spans="2:9" x14ac:dyDescent="0.25">
      <c r="B4740" s="6"/>
      <c r="C4740" s="7"/>
      <c r="D4740" s="7"/>
      <c r="E4740" s="7"/>
      <c r="F4740" s="7"/>
      <c r="G4740" s="7"/>
      <c r="I4740" s="3"/>
    </row>
    <row r="4741" spans="2:9" x14ac:dyDescent="0.25">
      <c r="B4741" s="6"/>
      <c r="C4741" s="7"/>
      <c r="D4741" s="7"/>
      <c r="E4741" s="7"/>
      <c r="F4741" s="7"/>
      <c r="G4741" s="7"/>
      <c r="I4741" s="3"/>
    </row>
    <row r="4742" spans="2:9" x14ac:dyDescent="0.25">
      <c r="B4742" s="6"/>
      <c r="C4742" s="7"/>
      <c r="D4742" s="7"/>
      <c r="E4742" s="7"/>
      <c r="F4742" s="7"/>
      <c r="G4742" s="7"/>
      <c r="I4742" s="3"/>
    </row>
    <row r="4743" spans="2:9" x14ac:dyDescent="0.25">
      <c r="B4743" s="6"/>
      <c r="C4743" s="7"/>
      <c r="D4743" s="7"/>
      <c r="E4743" s="7"/>
      <c r="F4743" s="7"/>
      <c r="G4743" s="7"/>
      <c r="I4743" s="3"/>
    </row>
    <row r="4744" spans="2:9" x14ac:dyDescent="0.25">
      <c r="B4744" s="6"/>
      <c r="C4744" s="7"/>
      <c r="D4744" s="7"/>
      <c r="E4744" s="7"/>
      <c r="F4744" s="7"/>
      <c r="G4744" s="7"/>
      <c r="I4744" s="3"/>
    </row>
    <row r="4745" spans="2:9" x14ac:dyDescent="0.25">
      <c r="B4745" s="6"/>
      <c r="C4745" s="7"/>
      <c r="D4745" s="7"/>
      <c r="E4745" s="7"/>
      <c r="F4745" s="7"/>
      <c r="G4745" s="7"/>
      <c r="I4745" s="3"/>
    </row>
    <row r="4746" spans="2:9" x14ac:dyDescent="0.25">
      <c r="B4746" s="6"/>
      <c r="C4746" s="7"/>
      <c r="D4746" s="7"/>
      <c r="E4746" s="7"/>
      <c r="F4746" s="7"/>
      <c r="G4746" s="7"/>
      <c r="I4746" s="3"/>
    </row>
    <row r="4747" spans="2:9" x14ac:dyDescent="0.25">
      <c r="B4747" s="6"/>
      <c r="C4747" s="7"/>
      <c r="D4747" s="7"/>
      <c r="E4747" s="7"/>
      <c r="F4747" s="7"/>
      <c r="G4747" s="7"/>
      <c r="I4747" s="3"/>
    </row>
    <row r="4748" spans="2:9" x14ac:dyDescent="0.25">
      <c r="B4748" s="6"/>
      <c r="C4748" s="7"/>
      <c r="D4748" s="7"/>
      <c r="E4748" s="7"/>
      <c r="F4748" s="7"/>
      <c r="G4748" s="7"/>
      <c r="I4748" s="3"/>
    </row>
    <row r="4749" spans="2:9" x14ac:dyDescent="0.25">
      <c r="B4749" s="6"/>
      <c r="C4749" s="7"/>
      <c r="D4749" s="7"/>
      <c r="E4749" s="7"/>
      <c r="F4749" s="7"/>
      <c r="G4749" s="7"/>
      <c r="I4749" s="3"/>
    </row>
    <row r="4750" spans="2:9" x14ac:dyDescent="0.25">
      <c r="B4750" s="6"/>
      <c r="C4750" s="7"/>
      <c r="D4750" s="7"/>
      <c r="E4750" s="7"/>
      <c r="F4750" s="7"/>
      <c r="G4750" s="7"/>
      <c r="I4750" s="3"/>
    </row>
    <row r="4751" spans="2:9" x14ac:dyDescent="0.25">
      <c r="B4751" s="6"/>
      <c r="C4751" s="7"/>
      <c r="D4751" s="7"/>
      <c r="E4751" s="7"/>
      <c r="F4751" s="7"/>
      <c r="G4751" s="7"/>
      <c r="I4751" s="3"/>
    </row>
    <row r="4752" spans="2:9" x14ac:dyDescent="0.25">
      <c r="B4752" s="6"/>
      <c r="C4752" s="7"/>
      <c r="D4752" s="7"/>
      <c r="E4752" s="7"/>
      <c r="F4752" s="7"/>
      <c r="G4752" s="7"/>
      <c r="I4752" s="3"/>
    </row>
    <row r="4753" spans="2:9" x14ac:dyDescent="0.25">
      <c r="B4753" s="6"/>
      <c r="C4753" s="7"/>
      <c r="D4753" s="7"/>
      <c r="E4753" s="7"/>
      <c r="F4753" s="7"/>
      <c r="G4753" s="7"/>
      <c r="I4753" s="3"/>
    </row>
    <row r="4754" spans="2:9" x14ac:dyDescent="0.25">
      <c r="B4754" s="6"/>
      <c r="C4754" s="7"/>
      <c r="D4754" s="7"/>
      <c r="E4754" s="7"/>
      <c r="F4754" s="7"/>
      <c r="G4754" s="7"/>
      <c r="I4754" s="3"/>
    </row>
    <row r="4755" spans="2:9" x14ac:dyDescent="0.25">
      <c r="B4755" s="6"/>
      <c r="C4755" s="7"/>
      <c r="D4755" s="7"/>
      <c r="E4755" s="7"/>
      <c r="F4755" s="7"/>
      <c r="G4755" s="7"/>
      <c r="I4755" s="3"/>
    </row>
    <row r="4756" spans="2:9" x14ac:dyDescent="0.25">
      <c r="B4756" s="6"/>
      <c r="C4756" s="7"/>
      <c r="D4756" s="7"/>
      <c r="E4756" s="7"/>
      <c r="F4756" s="7"/>
      <c r="G4756" s="7"/>
      <c r="I4756" s="3"/>
    </row>
    <row r="4757" spans="2:9" x14ac:dyDescent="0.25">
      <c r="B4757" s="6"/>
      <c r="C4757" s="7"/>
      <c r="D4757" s="7"/>
      <c r="E4757" s="7"/>
      <c r="F4757" s="7"/>
      <c r="G4757" s="7"/>
      <c r="I4757" s="3"/>
    </row>
    <row r="4758" spans="2:9" x14ac:dyDescent="0.25">
      <c r="B4758" s="6"/>
      <c r="C4758" s="7"/>
      <c r="D4758" s="7"/>
      <c r="E4758" s="7"/>
      <c r="F4758" s="7"/>
      <c r="G4758" s="7"/>
      <c r="I4758" s="3"/>
    </row>
    <row r="4759" spans="2:9" x14ac:dyDescent="0.25">
      <c r="B4759" s="6"/>
      <c r="C4759" s="7"/>
      <c r="D4759" s="7"/>
      <c r="E4759" s="7"/>
      <c r="F4759" s="7"/>
      <c r="G4759" s="7"/>
      <c r="I4759" s="3"/>
    </row>
    <row r="4760" spans="2:9" x14ac:dyDescent="0.25">
      <c r="B4760" s="6"/>
      <c r="C4760" s="7"/>
      <c r="D4760" s="7"/>
      <c r="E4760" s="7"/>
      <c r="F4760" s="7"/>
      <c r="G4760" s="7"/>
      <c r="I4760" s="3"/>
    </row>
    <row r="4761" spans="2:9" x14ac:dyDescent="0.25">
      <c r="B4761" s="6"/>
      <c r="C4761" s="7"/>
      <c r="D4761" s="7"/>
      <c r="E4761" s="7"/>
      <c r="F4761" s="7"/>
      <c r="G4761" s="7"/>
      <c r="I4761" s="3"/>
    </row>
    <row r="4762" spans="2:9" x14ac:dyDescent="0.25">
      <c r="B4762" s="6"/>
      <c r="C4762" s="7"/>
      <c r="D4762" s="7"/>
      <c r="E4762" s="7"/>
      <c r="F4762" s="7"/>
      <c r="G4762" s="7"/>
      <c r="I4762" s="3"/>
    </row>
    <row r="4763" spans="2:9" x14ac:dyDescent="0.25">
      <c r="B4763" s="6"/>
      <c r="C4763" s="7"/>
      <c r="D4763" s="7"/>
      <c r="E4763" s="7"/>
      <c r="F4763" s="7"/>
      <c r="G4763" s="7"/>
      <c r="I4763" s="3"/>
    </row>
    <row r="4764" spans="2:9" x14ac:dyDescent="0.25">
      <c r="B4764" s="6"/>
      <c r="C4764" s="7"/>
      <c r="D4764" s="7"/>
      <c r="E4764" s="7"/>
      <c r="F4764" s="7"/>
      <c r="G4764" s="7"/>
      <c r="I4764" s="3"/>
    </row>
    <row r="4765" spans="2:9" x14ac:dyDescent="0.25">
      <c r="B4765" s="6"/>
      <c r="C4765" s="7"/>
      <c r="D4765" s="7"/>
      <c r="E4765" s="7"/>
      <c r="F4765" s="7"/>
      <c r="G4765" s="7"/>
      <c r="I4765" s="3"/>
    </row>
    <row r="4766" spans="2:9" x14ac:dyDescent="0.25">
      <c r="B4766" s="6"/>
      <c r="C4766" s="7"/>
      <c r="D4766" s="7"/>
      <c r="E4766" s="7"/>
      <c r="F4766" s="7"/>
      <c r="G4766" s="7"/>
      <c r="I4766" s="3"/>
    </row>
    <row r="4767" spans="2:9" x14ac:dyDescent="0.25">
      <c r="B4767" s="6"/>
      <c r="C4767" s="7"/>
      <c r="D4767" s="7"/>
      <c r="E4767" s="7"/>
      <c r="F4767" s="7"/>
      <c r="G4767" s="7"/>
      <c r="I4767" s="3"/>
    </row>
    <row r="4768" spans="2:9" x14ac:dyDescent="0.25">
      <c r="B4768" s="6"/>
      <c r="C4768" s="7"/>
      <c r="D4768" s="7"/>
      <c r="E4768" s="7"/>
      <c r="F4768" s="7"/>
      <c r="G4768" s="7"/>
      <c r="I4768" s="3"/>
    </row>
    <row r="4769" spans="2:9" x14ac:dyDescent="0.25">
      <c r="B4769" s="6"/>
      <c r="C4769" s="7"/>
      <c r="D4769" s="7"/>
      <c r="E4769" s="7"/>
      <c r="F4769" s="7"/>
      <c r="G4769" s="7"/>
      <c r="I4769" s="3"/>
    </row>
    <row r="4770" spans="2:9" x14ac:dyDescent="0.25">
      <c r="B4770" s="6"/>
      <c r="C4770" s="7"/>
      <c r="D4770" s="7"/>
      <c r="E4770" s="7"/>
      <c r="F4770" s="7"/>
      <c r="G4770" s="7"/>
      <c r="I4770" s="3"/>
    </row>
    <row r="4771" spans="2:9" x14ac:dyDescent="0.25">
      <c r="B4771" s="6"/>
      <c r="C4771" s="7"/>
      <c r="D4771" s="7"/>
      <c r="E4771" s="7"/>
      <c r="F4771" s="7"/>
      <c r="G4771" s="7"/>
      <c r="I4771" s="3"/>
    </row>
    <row r="4772" spans="2:9" x14ac:dyDescent="0.25">
      <c r="B4772" s="6"/>
      <c r="C4772" s="7"/>
      <c r="D4772" s="7"/>
      <c r="E4772" s="7"/>
      <c r="F4772" s="7"/>
      <c r="G4772" s="7"/>
      <c r="I4772" s="3"/>
    </row>
    <row r="4773" spans="2:9" x14ac:dyDescent="0.25">
      <c r="B4773" s="6"/>
      <c r="C4773" s="7"/>
      <c r="D4773" s="7"/>
      <c r="E4773" s="7"/>
      <c r="F4773" s="7"/>
      <c r="G4773" s="7"/>
      <c r="I4773" s="3"/>
    </row>
    <row r="4774" spans="2:9" x14ac:dyDescent="0.25">
      <c r="B4774" s="6"/>
      <c r="C4774" s="7"/>
      <c r="D4774" s="7"/>
      <c r="E4774" s="7"/>
      <c r="F4774" s="7"/>
      <c r="G4774" s="7"/>
      <c r="I4774" s="3"/>
    </row>
    <row r="4775" spans="2:9" x14ac:dyDescent="0.25">
      <c r="B4775" s="6"/>
      <c r="C4775" s="7"/>
      <c r="D4775" s="7"/>
      <c r="E4775" s="7"/>
      <c r="F4775" s="7"/>
      <c r="G4775" s="7"/>
      <c r="I4775" s="3"/>
    </row>
    <row r="4776" spans="2:9" x14ac:dyDescent="0.25">
      <c r="B4776" s="6"/>
      <c r="C4776" s="7"/>
      <c r="D4776" s="7"/>
      <c r="E4776" s="7"/>
      <c r="F4776" s="7"/>
      <c r="G4776" s="7"/>
      <c r="I4776" s="3"/>
    </row>
    <row r="4777" spans="2:9" x14ac:dyDescent="0.25">
      <c r="B4777" s="6"/>
      <c r="C4777" s="7"/>
      <c r="D4777" s="7"/>
      <c r="E4777" s="7"/>
      <c r="F4777" s="7"/>
      <c r="G4777" s="7"/>
      <c r="I4777" s="3"/>
    </row>
    <row r="4778" spans="2:9" x14ac:dyDescent="0.25">
      <c r="B4778" s="6"/>
      <c r="C4778" s="7"/>
      <c r="D4778" s="7"/>
      <c r="E4778" s="7"/>
      <c r="F4778" s="7"/>
      <c r="G4778" s="7"/>
      <c r="I4778" s="3"/>
    </row>
    <row r="4779" spans="2:9" x14ac:dyDescent="0.25">
      <c r="B4779" s="6"/>
      <c r="C4779" s="7"/>
      <c r="D4779" s="7"/>
      <c r="E4779" s="7"/>
      <c r="F4779" s="7"/>
      <c r="G4779" s="7"/>
      <c r="I4779" s="3"/>
    </row>
    <row r="4780" spans="2:9" x14ac:dyDescent="0.25">
      <c r="B4780" s="6"/>
      <c r="C4780" s="7"/>
      <c r="D4780" s="7"/>
      <c r="E4780" s="7"/>
      <c r="F4780" s="7"/>
      <c r="G4780" s="7"/>
      <c r="I4780" s="3"/>
    </row>
    <row r="4781" spans="2:9" x14ac:dyDescent="0.25">
      <c r="B4781" s="6"/>
      <c r="C4781" s="7"/>
      <c r="D4781" s="7"/>
      <c r="E4781" s="7"/>
      <c r="F4781" s="7"/>
      <c r="G4781" s="7"/>
      <c r="I4781" s="3"/>
    </row>
    <row r="4782" spans="2:9" x14ac:dyDescent="0.25">
      <c r="B4782" s="6"/>
      <c r="C4782" s="7"/>
      <c r="D4782" s="7"/>
      <c r="E4782" s="7"/>
      <c r="F4782" s="7"/>
      <c r="G4782" s="7"/>
      <c r="I4782" s="3"/>
    </row>
    <row r="4783" spans="2:9" x14ac:dyDescent="0.25">
      <c r="B4783" s="6"/>
      <c r="C4783" s="7"/>
      <c r="D4783" s="7"/>
      <c r="E4783" s="7"/>
      <c r="F4783" s="7"/>
      <c r="G4783" s="7"/>
      <c r="I4783" s="3"/>
    </row>
    <row r="4784" spans="2:9" x14ac:dyDescent="0.25">
      <c r="B4784" s="6"/>
      <c r="C4784" s="7"/>
      <c r="D4784" s="7"/>
      <c r="E4784" s="7"/>
      <c r="F4784" s="7"/>
      <c r="G4784" s="7"/>
      <c r="I4784" s="3"/>
    </row>
    <row r="4785" spans="2:9" x14ac:dyDescent="0.25">
      <c r="B4785" s="6"/>
      <c r="C4785" s="7"/>
      <c r="D4785" s="7"/>
      <c r="E4785" s="7"/>
      <c r="F4785" s="7"/>
      <c r="G4785" s="7"/>
      <c r="I4785" s="3"/>
    </row>
    <row r="4786" spans="2:9" x14ac:dyDescent="0.25">
      <c r="B4786" s="6"/>
      <c r="C4786" s="7"/>
      <c r="D4786" s="7"/>
      <c r="E4786" s="7"/>
      <c r="F4786" s="7"/>
      <c r="G4786" s="7"/>
      <c r="I4786" s="3"/>
    </row>
    <row r="4787" spans="2:9" x14ac:dyDescent="0.25">
      <c r="B4787" s="6"/>
      <c r="C4787" s="7"/>
      <c r="D4787" s="7"/>
      <c r="E4787" s="7"/>
      <c r="F4787" s="7"/>
      <c r="G4787" s="7"/>
      <c r="I4787" s="3"/>
    </row>
    <row r="4788" spans="2:9" x14ac:dyDescent="0.25">
      <c r="B4788" s="6"/>
      <c r="C4788" s="7"/>
      <c r="D4788" s="7"/>
      <c r="E4788" s="7"/>
      <c r="F4788" s="7"/>
      <c r="G4788" s="7"/>
      <c r="I4788" s="3"/>
    </row>
    <row r="4789" spans="2:9" x14ac:dyDescent="0.25">
      <c r="B4789" s="6"/>
      <c r="C4789" s="7"/>
      <c r="D4789" s="7"/>
      <c r="E4789" s="7"/>
      <c r="F4789" s="7"/>
      <c r="G4789" s="7"/>
      <c r="I4789" s="3"/>
    </row>
    <row r="4790" spans="2:9" x14ac:dyDescent="0.25">
      <c r="B4790" s="6"/>
      <c r="C4790" s="7"/>
      <c r="D4790" s="7"/>
      <c r="E4790" s="7"/>
      <c r="F4790" s="7"/>
      <c r="G4790" s="7"/>
      <c r="I4790" s="3"/>
    </row>
    <row r="4791" spans="2:9" x14ac:dyDescent="0.25">
      <c r="B4791" s="6"/>
      <c r="C4791" s="7"/>
      <c r="D4791" s="7"/>
      <c r="E4791" s="7"/>
      <c r="F4791" s="7"/>
      <c r="G4791" s="7"/>
      <c r="I4791" s="3"/>
    </row>
    <row r="4792" spans="2:9" x14ac:dyDescent="0.25">
      <c r="B4792" s="6"/>
      <c r="C4792" s="7"/>
      <c r="D4792" s="7"/>
      <c r="E4792" s="7"/>
      <c r="F4792" s="7"/>
      <c r="G4792" s="7"/>
      <c r="I4792" s="3"/>
    </row>
    <row r="4793" spans="2:9" x14ac:dyDescent="0.25">
      <c r="B4793" s="6"/>
      <c r="C4793" s="7"/>
      <c r="D4793" s="7"/>
      <c r="E4793" s="7"/>
      <c r="F4793" s="7"/>
      <c r="G4793" s="7"/>
      <c r="I4793" s="3"/>
    </row>
    <row r="4794" spans="2:9" x14ac:dyDescent="0.25">
      <c r="B4794" s="6"/>
      <c r="C4794" s="7"/>
      <c r="D4794" s="7"/>
      <c r="E4794" s="7"/>
      <c r="F4794" s="7"/>
      <c r="G4794" s="7"/>
      <c r="I4794" s="3"/>
    </row>
    <row r="4795" spans="2:9" x14ac:dyDescent="0.25">
      <c r="B4795" s="6"/>
      <c r="C4795" s="7"/>
      <c r="D4795" s="7"/>
      <c r="E4795" s="7"/>
      <c r="F4795" s="7"/>
      <c r="G4795" s="7"/>
      <c r="I4795" s="3"/>
    </row>
    <row r="4796" spans="2:9" x14ac:dyDescent="0.25">
      <c r="B4796" s="6"/>
      <c r="C4796" s="7"/>
      <c r="D4796" s="7"/>
      <c r="E4796" s="7"/>
      <c r="F4796" s="7"/>
      <c r="G4796" s="7"/>
      <c r="I4796" s="3"/>
    </row>
    <row r="4797" spans="2:9" x14ac:dyDescent="0.25">
      <c r="B4797" s="6"/>
      <c r="C4797" s="7"/>
      <c r="D4797" s="7"/>
      <c r="E4797" s="7"/>
      <c r="F4797" s="7"/>
      <c r="G4797" s="7"/>
      <c r="I4797" s="3"/>
    </row>
    <row r="4798" spans="2:9" x14ac:dyDescent="0.25">
      <c r="B4798" s="6"/>
      <c r="C4798" s="7"/>
      <c r="D4798" s="7"/>
      <c r="E4798" s="7"/>
      <c r="F4798" s="7"/>
      <c r="G4798" s="7"/>
      <c r="I4798" s="3"/>
    </row>
    <row r="4799" spans="2:9" x14ac:dyDescent="0.25">
      <c r="B4799" s="6"/>
      <c r="C4799" s="7"/>
      <c r="D4799" s="7"/>
      <c r="E4799" s="7"/>
      <c r="F4799" s="7"/>
      <c r="G4799" s="7"/>
      <c r="I4799" s="3"/>
    </row>
    <row r="4800" spans="2:9" x14ac:dyDescent="0.25">
      <c r="B4800" s="6"/>
      <c r="C4800" s="7"/>
      <c r="D4800" s="7"/>
      <c r="E4800" s="7"/>
      <c r="F4800" s="7"/>
      <c r="G4800" s="7"/>
      <c r="I4800" s="3"/>
    </row>
    <row r="4801" spans="2:9" x14ac:dyDescent="0.25">
      <c r="B4801" s="6"/>
      <c r="C4801" s="7"/>
      <c r="D4801" s="7"/>
      <c r="E4801" s="7"/>
      <c r="F4801" s="7"/>
      <c r="G4801" s="7"/>
      <c r="I4801" s="3"/>
    </row>
    <row r="4802" spans="2:9" x14ac:dyDescent="0.25">
      <c r="B4802" s="6"/>
      <c r="C4802" s="7"/>
      <c r="D4802" s="7"/>
      <c r="E4802" s="7"/>
      <c r="F4802" s="7"/>
      <c r="G4802" s="7"/>
      <c r="I4802" s="3"/>
    </row>
    <row r="4803" spans="2:9" x14ac:dyDescent="0.25">
      <c r="B4803" s="6"/>
      <c r="C4803" s="7"/>
      <c r="D4803" s="7"/>
      <c r="E4803" s="7"/>
      <c r="F4803" s="7"/>
      <c r="G4803" s="7"/>
      <c r="I4803" s="3"/>
    </row>
    <row r="4804" spans="2:9" x14ac:dyDescent="0.25">
      <c r="B4804" s="6"/>
      <c r="C4804" s="7"/>
      <c r="D4804" s="7"/>
      <c r="E4804" s="7"/>
      <c r="F4804" s="7"/>
      <c r="G4804" s="7"/>
      <c r="I4804" s="3"/>
    </row>
    <row r="4805" spans="2:9" x14ac:dyDescent="0.25">
      <c r="B4805" s="6"/>
      <c r="C4805" s="7"/>
      <c r="D4805" s="7"/>
      <c r="E4805" s="7"/>
      <c r="F4805" s="7"/>
      <c r="G4805" s="7"/>
      <c r="I4805" s="3"/>
    </row>
    <row r="4806" spans="2:9" x14ac:dyDescent="0.25">
      <c r="B4806" s="6"/>
      <c r="C4806" s="7"/>
      <c r="D4806" s="7"/>
      <c r="E4806" s="7"/>
      <c r="F4806" s="7"/>
      <c r="G4806" s="7"/>
      <c r="I4806" s="3"/>
    </row>
    <row r="4807" spans="2:9" x14ac:dyDescent="0.25">
      <c r="B4807" s="6"/>
      <c r="C4807" s="7"/>
      <c r="D4807" s="7"/>
      <c r="E4807" s="7"/>
      <c r="F4807" s="7"/>
      <c r="G4807" s="7"/>
      <c r="I4807" s="3"/>
    </row>
    <row r="4808" spans="2:9" x14ac:dyDescent="0.25">
      <c r="B4808" s="6"/>
      <c r="C4808" s="7"/>
      <c r="D4808" s="7"/>
      <c r="E4808" s="7"/>
      <c r="F4808" s="7"/>
      <c r="G4808" s="7"/>
      <c r="I4808" s="3"/>
    </row>
    <row r="4809" spans="2:9" x14ac:dyDescent="0.25">
      <c r="B4809" s="6"/>
      <c r="C4809" s="7"/>
      <c r="D4809" s="7"/>
      <c r="E4809" s="7"/>
      <c r="F4809" s="7"/>
      <c r="G4809" s="7"/>
      <c r="I4809" s="3"/>
    </row>
    <row r="4810" spans="2:9" x14ac:dyDescent="0.25">
      <c r="B4810" s="6"/>
      <c r="C4810" s="7"/>
      <c r="D4810" s="7"/>
      <c r="E4810" s="7"/>
      <c r="F4810" s="7"/>
      <c r="G4810" s="7"/>
      <c r="I4810" s="3"/>
    </row>
    <row r="4811" spans="2:9" x14ac:dyDescent="0.25">
      <c r="B4811" s="6"/>
      <c r="C4811" s="7"/>
      <c r="D4811" s="7"/>
      <c r="E4811" s="7"/>
      <c r="F4811" s="7"/>
      <c r="G4811" s="7"/>
      <c r="I4811" s="3"/>
    </row>
    <row r="4812" spans="2:9" x14ac:dyDescent="0.25">
      <c r="B4812" s="6"/>
      <c r="C4812" s="7"/>
      <c r="D4812" s="7"/>
      <c r="E4812" s="7"/>
      <c r="F4812" s="7"/>
      <c r="G4812" s="7"/>
      <c r="I4812" s="3"/>
    </row>
    <row r="4813" spans="2:9" x14ac:dyDescent="0.25">
      <c r="B4813" s="6"/>
      <c r="C4813" s="7"/>
      <c r="D4813" s="7"/>
      <c r="E4813" s="7"/>
      <c r="F4813" s="7"/>
      <c r="G4813" s="7"/>
      <c r="I4813" s="3"/>
    </row>
    <row r="4814" spans="2:9" x14ac:dyDescent="0.25">
      <c r="B4814" s="6"/>
      <c r="C4814" s="7"/>
      <c r="D4814" s="7"/>
      <c r="E4814" s="7"/>
      <c r="F4814" s="7"/>
      <c r="G4814" s="7"/>
      <c r="I4814" s="3"/>
    </row>
    <row r="4815" spans="2:9" x14ac:dyDescent="0.25">
      <c r="B4815" s="6"/>
      <c r="C4815" s="7"/>
      <c r="D4815" s="7"/>
      <c r="E4815" s="7"/>
      <c r="F4815" s="7"/>
      <c r="G4815" s="7"/>
      <c r="I4815" s="3"/>
    </row>
    <row r="4816" spans="2:9" x14ac:dyDescent="0.25">
      <c r="B4816" s="6"/>
      <c r="C4816" s="7"/>
      <c r="D4816" s="7"/>
      <c r="E4816" s="7"/>
      <c r="F4816" s="7"/>
      <c r="G4816" s="7"/>
      <c r="I4816" s="3"/>
    </row>
    <row r="4817" spans="2:9" x14ac:dyDescent="0.25">
      <c r="B4817" s="6"/>
      <c r="C4817" s="7"/>
      <c r="D4817" s="7"/>
      <c r="E4817" s="7"/>
      <c r="F4817" s="7"/>
      <c r="G4817" s="7"/>
      <c r="I4817" s="3"/>
    </row>
    <row r="4818" spans="2:9" x14ac:dyDescent="0.25">
      <c r="B4818" s="6"/>
      <c r="C4818" s="7"/>
      <c r="D4818" s="7"/>
      <c r="E4818" s="7"/>
      <c r="F4818" s="7"/>
      <c r="G4818" s="7"/>
      <c r="I4818" s="3"/>
    </row>
    <row r="4819" spans="2:9" x14ac:dyDescent="0.25">
      <c r="B4819" s="6"/>
      <c r="C4819" s="7"/>
      <c r="D4819" s="7"/>
      <c r="E4819" s="7"/>
      <c r="F4819" s="7"/>
      <c r="G4819" s="7"/>
      <c r="I4819" s="3"/>
    </row>
    <row r="4820" spans="2:9" x14ac:dyDescent="0.25">
      <c r="B4820" s="6"/>
      <c r="C4820" s="7"/>
      <c r="D4820" s="7"/>
      <c r="E4820" s="7"/>
      <c r="F4820" s="7"/>
      <c r="G4820" s="7"/>
      <c r="I4820" s="3"/>
    </row>
    <row r="4821" spans="2:9" x14ac:dyDescent="0.25">
      <c r="B4821" s="6"/>
      <c r="C4821" s="7"/>
      <c r="D4821" s="7"/>
      <c r="E4821" s="7"/>
      <c r="F4821" s="7"/>
      <c r="G4821" s="7"/>
      <c r="I4821" s="3"/>
    </row>
    <row r="4822" spans="2:9" x14ac:dyDescent="0.25">
      <c r="B4822" s="6"/>
      <c r="C4822" s="7"/>
      <c r="D4822" s="7"/>
      <c r="E4822" s="7"/>
      <c r="F4822" s="7"/>
      <c r="G4822" s="7"/>
      <c r="I4822" s="3"/>
    </row>
    <row r="4823" spans="2:9" x14ac:dyDescent="0.25">
      <c r="B4823" s="6"/>
      <c r="C4823" s="7"/>
      <c r="D4823" s="7"/>
      <c r="E4823" s="7"/>
      <c r="F4823" s="7"/>
      <c r="G4823" s="7"/>
      <c r="I4823" s="3"/>
    </row>
    <row r="4824" spans="2:9" x14ac:dyDescent="0.25">
      <c r="B4824" s="6"/>
      <c r="C4824" s="7"/>
      <c r="D4824" s="7"/>
      <c r="E4824" s="7"/>
      <c r="F4824" s="7"/>
      <c r="G4824" s="7"/>
      <c r="I4824" s="3"/>
    </row>
    <row r="4825" spans="2:9" x14ac:dyDescent="0.25">
      <c r="B4825" s="6"/>
      <c r="C4825" s="7"/>
      <c r="D4825" s="7"/>
      <c r="E4825" s="7"/>
      <c r="F4825" s="7"/>
      <c r="G4825" s="7"/>
      <c r="I4825" s="3"/>
    </row>
    <row r="4826" spans="2:9" x14ac:dyDescent="0.25">
      <c r="B4826" s="6"/>
      <c r="C4826" s="7"/>
      <c r="D4826" s="7"/>
      <c r="E4826" s="7"/>
      <c r="F4826" s="7"/>
      <c r="G4826" s="7"/>
      <c r="I4826" s="3"/>
    </row>
    <row r="4827" spans="2:9" x14ac:dyDescent="0.25">
      <c r="B4827" s="6"/>
      <c r="C4827" s="7"/>
      <c r="D4827" s="7"/>
      <c r="E4827" s="7"/>
      <c r="F4827" s="7"/>
      <c r="G4827" s="7"/>
      <c r="I4827" s="3"/>
    </row>
    <row r="4828" spans="2:9" x14ac:dyDescent="0.25">
      <c r="B4828" s="6"/>
      <c r="C4828" s="7"/>
      <c r="D4828" s="7"/>
      <c r="E4828" s="7"/>
      <c r="F4828" s="7"/>
      <c r="G4828" s="7"/>
      <c r="I4828" s="3"/>
    </row>
    <row r="4829" spans="2:9" x14ac:dyDescent="0.25">
      <c r="B4829" s="6"/>
      <c r="C4829" s="7"/>
      <c r="D4829" s="7"/>
      <c r="E4829" s="7"/>
      <c r="F4829" s="7"/>
      <c r="G4829" s="7"/>
      <c r="I4829" s="3"/>
    </row>
    <row r="4830" spans="2:9" x14ac:dyDescent="0.25">
      <c r="B4830" s="6"/>
      <c r="C4830" s="7"/>
      <c r="D4830" s="7"/>
      <c r="E4830" s="7"/>
      <c r="F4830" s="7"/>
      <c r="G4830" s="7"/>
      <c r="I4830" s="3"/>
    </row>
    <row r="4831" spans="2:9" x14ac:dyDescent="0.25">
      <c r="B4831" s="6"/>
      <c r="C4831" s="7"/>
      <c r="D4831" s="7"/>
      <c r="E4831" s="7"/>
      <c r="F4831" s="7"/>
      <c r="G4831" s="7"/>
      <c r="I4831" s="3"/>
    </row>
    <row r="4832" spans="2:9" x14ac:dyDescent="0.25">
      <c r="B4832" s="6"/>
      <c r="C4832" s="7"/>
      <c r="D4832" s="7"/>
      <c r="E4832" s="7"/>
      <c r="F4832" s="7"/>
      <c r="G4832" s="7"/>
      <c r="I4832" s="3"/>
    </row>
    <row r="4833" spans="2:9" x14ac:dyDescent="0.25">
      <c r="B4833" s="6"/>
      <c r="C4833" s="7"/>
      <c r="D4833" s="7"/>
      <c r="E4833" s="7"/>
      <c r="F4833" s="7"/>
      <c r="G4833" s="7"/>
      <c r="I4833" s="3"/>
    </row>
    <row r="4834" spans="2:9" x14ac:dyDescent="0.25">
      <c r="B4834" s="6"/>
      <c r="C4834" s="7"/>
      <c r="D4834" s="7"/>
      <c r="E4834" s="7"/>
      <c r="F4834" s="7"/>
      <c r="G4834" s="7"/>
      <c r="I4834" s="3"/>
    </row>
    <row r="4835" spans="2:9" x14ac:dyDescent="0.25">
      <c r="B4835" s="6"/>
      <c r="C4835" s="7"/>
      <c r="D4835" s="7"/>
      <c r="E4835" s="7"/>
      <c r="F4835" s="7"/>
      <c r="G4835" s="7"/>
      <c r="I4835" s="3"/>
    </row>
    <row r="4836" spans="2:9" x14ac:dyDescent="0.25">
      <c r="B4836" s="6"/>
      <c r="C4836" s="7"/>
      <c r="D4836" s="7"/>
      <c r="E4836" s="7"/>
      <c r="F4836" s="7"/>
      <c r="G4836" s="7"/>
      <c r="I4836" s="3"/>
    </row>
    <row r="4837" spans="2:9" x14ac:dyDescent="0.25">
      <c r="B4837" s="6"/>
      <c r="C4837" s="7"/>
      <c r="D4837" s="7"/>
      <c r="E4837" s="7"/>
      <c r="F4837" s="7"/>
      <c r="G4837" s="7"/>
      <c r="I4837" s="3"/>
    </row>
    <row r="4838" spans="2:9" x14ac:dyDescent="0.25">
      <c r="B4838" s="6"/>
      <c r="C4838" s="7"/>
      <c r="D4838" s="7"/>
      <c r="E4838" s="7"/>
      <c r="F4838" s="7"/>
      <c r="G4838" s="7"/>
      <c r="I4838" s="3"/>
    </row>
    <row r="4839" spans="2:9" x14ac:dyDescent="0.25">
      <c r="B4839" s="6"/>
      <c r="C4839" s="7"/>
      <c r="D4839" s="7"/>
      <c r="E4839" s="7"/>
      <c r="F4839" s="7"/>
      <c r="G4839" s="7"/>
      <c r="I4839" s="3"/>
    </row>
    <row r="4840" spans="2:9" x14ac:dyDescent="0.25">
      <c r="B4840" s="6"/>
      <c r="C4840" s="7"/>
      <c r="D4840" s="7"/>
      <c r="E4840" s="7"/>
      <c r="F4840" s="7"/>
      <c r="G4840" s="7"/>
      <c r="I4840" s="3"/>
    </row>
    <row r="4841" spans="2:9" x14ac:dyDescent="0.25">
      <c r="B4841" s="6"/>
      <c r="C4841" s="7"/>
      <c r="D4841" s="7"/>
      <c r="E4841" s="7"/>
      <c r="F4841" s="7"/>
      <c r="G4841" s="7"/>
      <c r="I4841" s="3"/>
    </row>
    <row r="4842" spans="2:9" x14ac:dyDescent="0.25">
      <c r="B4842" s="6"/>
      <c r="C4842" s="7"/>
      <c r="D4842" s="7"/>
      <c r="E4842" s="7"/>
      <c r="F4842" s="7"/>
      <c r="G4842" s="7"/>
      <c r="I4842" s="3"/>
    </row>
    <row r="4843" spans="2:9" x14ac:dyDescent="0.25">
      <c r="B4843" s="6"/>
      <c r="C4843" s="7"/>
      <c r="D4843" s="7"/>
      <c r="E4843" s="7"/>
      <c r="F4843" s="7"/>
      <c r="G4843" s="7"/>
      <c r="I4843" s="3"/>
    </row>
    <row r="4844" spans="2:9" x14ac:dyDescent="0.25">
      <c r="B4844" s="6"/>
      <c r="C4844" s="7"/>
      <c r="D4844" s="7"/>
      <c r="E4844" s="7"/>
      <c r="F4844" s="7"/>
      <c r="G4844" s="7"/>
      <c r="I4844" s="3"/>
    </row>
    <row r="4845" spans="2:9" x14ac:dyDescent="0.25">
      <c r="B4845" s="6"/>
      <c r="C4845" s="7"/>
      <c r="D4845" s="7"/>
      <c r="E4845" s="7"/>
      <c r="F4845" s="7"/>
      <c r="G4845" s="7"/>
      <c r="I4845" s="3"/>
    </row>
    <row r="4846" spans="2:9" x14ac:dyDescent="0.25">
      <c r="B4846" s="6"/>
      <c r="C4846" s="7"/>
      <c r="D4846" s="7"/>
      <c r="E4846" s="7"/>
      <c r="F4846" s="7"/>
      <c r="G4846" s="7"/>
      <c r="I4846" s="3"/>
    </row>
    <row r="4847" spans="2:9" x14ac:dyDescent="0.25">
      <c r="B4847" s="6"/>
      <c r="C4847" s="7"/>
      <c r="D4847" s="7"/>
      <c r="E4847" s="7"/>
      <c r="F4847" s="7"/>
      <c r="G4847" s="7"/>
      <c r="I4847" s="3"/>
    </row>
    <row r="4848" spans="2:9" x14ac:dyDescent="0.25">
      <c r="B4848" s="6"/>
      <c r="C4848" s="7"/>
      <c r="D4848" s="7"/>
      <c r="E4848" s="7"/>
      <c r="F4848" s="7"/>
      <c r="G4848" s="7"/>
      <c r="I4848" s="3"/>
    </row>
    <row r="4849" spans="2:9" x14ac:dyDescent="0.25">
      <c r="B4849" s="6"/>
      <c r="C4849" s="7"/>
      <c r="D4849" s="7"/>
      <c r="E4849" s="7"/>
      <c r="F4849" s="7"/>
      <c r="G4849" s="7"/>
      <c r="I4849" s="3"/>
    </row>
    <row r="4850" spans="2:9" x14ac:dyDescent="0.25">
      <c r="B4850" s="6"/>
      <c r="C4850" s="7"/>
      <c r="D4850" s="7"/>
      <c r="E4850" s="7"/>
      <c r="F4850" s="7"/>
      <c r="G4850" s="7"/>
      <c r="I4850" s="3"/>
    </row>
    <row r="4851" spans="2:9" x14ac:dyDescent="0.25">
      <c r="B4851" s="6"/>
      <c r="C4851" s="7"/>
      <c r="D4851" s="7"/>
      <c r="E4851" s="7"/>
      <c r="F4851" s="7"/>
      <c r="G4851" s="7"/>
      <c r="I4851" s="3"/>
    </row>
    <row r="4852" spans="2:9" x14ac:dyDescent="0.25">
      <c r="B4852" s="6"/>
      <c r="C4852" s="7"/>
      <c r="D4852" s="7"/>
      <c r="E4852" s="7"/>
      <c r="F4852" s="7"/>
      <c r="G4852" s="7"/>
      <c r="I4852" s="3"/>
    </row>
    <row r="4853" spans="2:9" x14ac:dyDescent="0.25">
      <c r="B4853" s="6"/>
      <c r="C4853" s="7"/>
      <c r="D4853" s="7"/>
      <c r="E4853" s="7"/>
      <c r="F4853" s="7"/>
      <c r="G4853" s="7"/>
      <c r="I4853" s="3"/>
    </row>
    <row r="4854" spans="2:9" x14ac:dyDescent="0.25">
      <c r="B4854" s="6"/>
      <c r="C4854" s="7"/>
      <c r="D4854" s="7"/>
      <c r="E4854" s="7"/>
      <c r="F4854" s="7"/>
      <c r="G4854" s="7"/>
      <c r="I4854" s="3"/>
    </row>
    <row r="4855" spans="2:9" x14ac:dyDescent="0.25">
      <c r="B4855" s="6"/>
      <c r="C4855" s="7"/>
      <c r="D4855" s="7"/>
      <c r="E4855" s="7"/>
      <c r="F4855" s="7"/>
      <c r="G4855" s="7"/>
      <c r="I4855" s="3"/>
    </row>
    <row r="4856" spans="2:9" x14ac:dyDescent="0.25">
      <c r="B4856" s="6"/>
      <c r="C4856" s="7"/>
      <c r="D4856" s="7"/>
      <c r="E4856" s="7"/>
      <c r="F4856" s="7"/>
      <c r="G4856" s="7"/>
      <c r="I4856" s="3"/>
    </row>
    <row r="4857" spans="2:9" x14ac:dyDescent="0.25">
      <c r="B4857" s="6"/>
      <c r="C4857" s="7"/>
      <c r="D4857" s="7"/>
      <c r="E4857" s="7"/>
      <c r="F4857" s="7"/>
      <c r="G4857" s="7"/>
      <c r="I4857" s="3"/>
    </row>
    <row r="4858" spans="2:9" x14ac:dyDescent="0.25">
      <c r="B4858" s="6"/>
      <c r="C4858" s="7"/>
      <c r="D4858" s="7"/>
      <c r="E4858" s="7"/>
      <c r="F4858" s="7"/>
      <c r="G4858" s="7"/>
      <c r="I4858" s="3"/>
    </row>
    <row r="4859" spans="2:9" x14ac:dyDescent="0.25">
      <c r="B4859" s="6"/>
      <c r="C4859" s="7"/>
      <c r="D4859" s="7"/>
      <c r="E4859" s="7"/>
      <c r="F4859" s="7"/>
      <c r="G4859" s="7"/>
      <c r="I4859" s="3"/>
    </row>
    <row r="4860" spans="2:9" x14ac:dyDescent="0.25">
      <c r="B4860" s="6"/>
      <c r="C4860" s="7"/>
      <c r="D4860" s="7"/>
      <c r="E4860" s="7"/>
      <c r="F4860" s="7"/>
      <c r="G4860" s="7"/>
      <c r="I4860" s="3"/>
    </row>
    <row r="4861" spans="2:9" x14ac:dyDescent="0.25">
      <c r="B4861" s="6"/>
      <c r="C4861" s="7"/>
      <c r="D4861" s="7"/>
      <c r="E4861" s="7"/>
      <c r="F4861" s="7"/>
      <c r="G4861" s="7"/>
      <c r="I4861" s="3"/>
    </row>
    <row r="4862" spans="2:9" x14ac:dyDescent="0.25">
      <c r="B4862" s="6"/>
      <c r="C4862" s="7"/>
      <c r="D4862" s="7"/>
      <c r="E4862" s="7"/>
      <c r="F4862" s="7"/>
      <c r="G4862" s="7"/>
      <c r="I4862" s="3"/>
    </row>
    <row r="4863" spans="2:9" x14ac:dyDescent="0.25">
      <c r="B4863" s="6"/>
      <c r="C4863" s="7"/>
      <c r="D4863" s="7"/>
      <c r="E4863" s="7"/>
      <c r="F4863" s="7"/>
      <c r="G4863" s="7"/>
      <c r="I4863" s="3"/>
    </row>
    <row r="4864" spans="2:9" x14ac:dyDescent="0.25">
      <c r="B4864" s="6"/>
      <c r="C4864" s="7"/>
      <c r="D4864" s="7"/>
      <c r="E4864" s="7"/>
      <c r="F4864" s="7"/>
      <c r="G4864" s="7"/>
      <c r="I4864" s="3"/>
    </row>
    <row r="4865" spans="2:9" x14ac:dyDescent="0.25">
      <c r="B4865" s="6"/>
      <c r="C4865" s="7"/>
      <c r="D4865" s="7"/>
      <c r="E4865" s="7"/>
      <c r="F4865" s="7"/>
      <c r="G4865" s="7"/>
      <c r="I4865" s="3"/>
    </row>
    <row r="4866" spans="2:9" x14ac:dyDescent="0.25">
      <c r="B4866" s="6"/>
      <c r="C4866" s="7"/>
      <c r="D4866" s="7"/>
      <c r="E4866" s="7"/>
      <c r="F4866" s="7"/>
      <c r="G4866" s="7"/>
      <c r="I4866" s="3"/>
    </row>
    <row r="4867" spans="2:9" x14ac:dyDescent="0.25">
      <c r="B4867" s="6"/>
      <c r="C4867" s="7"/>
      <c r="D4867" s="7"/>
      <c r="E4867" s="7"/>
      <c r="F4867" s="7"/>
      <c r="G4867" s="7"/>
      <c r="I4867" s="3"/>
    </row>
    <row r="4868" spans="2:9" x14ac:dyDescent="0.25">
      <c r="B4868" s="6"/>
      <c r="C4868" s="7"/>
      <c r="D4868" s="7"/>
      <c r="E4868" s="7"/>
      <c r="F4868" s="7"/>
      <c r="G4868" s="7"/>
      <c r="I4868" s="3"/>
    </row>
    <row r="4869" spans="2:9" x14ac:dyDescent="0.25">
      <c r="B4869" s="6"/>
      <c r="C4869" s="7"/>
      <c r="D4869" s="7"/>
      <c r="E4869" s="7"/>
      <c r="F4869" s="7"/>
      <c r="G4869" s="7"/>
      <c r="I4869" s="3"/>
    </row>
    <row r="4870" spans="2:9" x14ac:dyDescent="0.25">
      <c r="B4870" s="6"/>
      <c r="C4870" s="7"/>
      <c r="D4870" s="7"/>
      <c r="E4870" s="7"/>
      <c r="F4870" s="7"/>
      <c r="G4870" s="7"/>
      <c r="I4870" s="3"/>
    </row>
    <row r="4871" spans="2:9" x14ac:dyDescent="0.25">
      <c r="B4871" s="6"/>
      <c r="C4871" s="7"/>
      <c r="D4871" s="7"/>
      <c r="E4871" s="7"/>
      <c r="F4871" s="7"/>
      <c r="G4871" s="7"/>
      <c r="I4871" s="3"/>
    </row>
    <row r="4872" spans="2:9" x14ac:dyDescent="0.25">
      <c r="B4872" s="6"/>
      <c r="C4872" s="7"/>
      <c r="D4872" s="7"/>
      <c r="E4872" s="7"/>
      <c r="F4872" s="7"/>
      <c r="G4872" s="7"/>
      <c r="I4872" s="3"/>
    </row>
    <row r="4873" spans="2:9" x14ac:dyDescent="0.25">
      <c r="B4873" s="6"/>
      <c r="C4873" s="7"/>
      <c r="D4873" s="7"/>
      <c r="E4873" s="7"/>
      <c r="F4873" s="7"/>
      <c r="G4873" s="7"/>
      <c r="I4873" s="3"/>
    </row>
    <row r="4874" spans="2:9" x14ac:dyDescent="0.25">
      <c r="B4874" s="6"/>
      <c r="C4874" s="7"/>
      <c r="D4874" s="7"/>
      <c r="E4874" s="7"/>
      <c r="F4874" s="7"/>
      <c r="G4874" s="7"/>
      <c r="I4874" s="3"/>
    </row>
    <row r="4875" spans="2:9" x14ac:dyDescent="0.25">
      <c r="B4875" s="6"/>
      <c r="C4875" s="7"/>
      <c r="D4875" s="7"/>
      <c r="E4875" s="7"/>
      <c r="F4875" s="7"/>
      <c r="G4875" s="7"/>
      <c r="I4875" s="3"/>
    </row>
    <row r="4876" spans="2:9" x14ac:dyDescent="0.25">
      <c r="B4876" s="6"/>
      <c r="C4876" s="7"/>
      <c r="D4876" s="7"/>
      <c r="E4876" s="7"/>
      <c r="F4876" s="7"/>
      <c r="G4876" s="7"/>
      <c r="I4876" s="3"/>
    </row>
    <row r="4877" spans="2:9" x14ac:dyDescent="0.25">
      <c r="B4877" s="6"/>
      <c r="C4877" s="7"/>
      <c r="D4877" s="7"/>
      <c r="E4877" s="7"/>
      <c r="F4877" s="7"/>
      <c r="G4877" s="7"/>
      <c r="I4877" s="3"/>
    </row>
    <row r="4878" spans="2:9" x14ac:dyDescent="0.25">
      <c r="B4878" s="6"/>
      <c r="C4878" s="7"/>
      <c r="D4878" s="7"/>
      <c r="E4878" s="7"/>
      <c r="F4878" s="7"/>
      <c r="G4878" s="7"/>
      <c r="I4878" s="3"/>
    </row>
    <row r="4879" spans="2:9" x14ac:dyDescent="0.25">
      <c r="B4879" s="6"/>
      <c r="C4879" s="7"/>
      <c r="D4879" s="7"/>
      <c r="E4879" s="7"/>
      <c r="F4879" s="7"/>
      <c r="G4879" s="7"/>
      <c r="I4879" s="3"/>
    </row>
    <row r="4880" spans="2:9" x14ac:dyDescent="0.25">
      <c r="B4880" s="6"/>
      <c r="C4880" s="7"/>
      <c r="D4880" s="7"/>
      <c r="E4880" s="7"/>
      <c r="F4880" s="7"/>
      <c r="G4880" s="7"/>
      <c r="I4880" s="3"/>
    </row>
    <row r="4881" spans="2:9" x14ac:dyDescent="0.25">
      <c r="B4881" s="6"/>
      <c r="C4881" s="7"/>
      <c r="D4881" s="7"/>
      <c r="E4881" s="7"/>
      <c r="F4881" s="7"/>
      <c r="G4881" s="7"/>
      <c r="I4881" s="3"/>
    </row>
    <row r="4882" spans="2:9" x14ac:dyDescent="0.25">
      <c r="B4882" s="6"/>
      <c r="C4882" s="7"/>
      <c r="D4882" s="7"/>
      <c r="E4882" s="7"/>
      <c r="F4882" s="7"/>
      <c r="G4882" s="7"/>
      <c r="I4882" s="3"/>
    </row>
    <row r="4883" spans="2:9" x14ac:dyDescent="0.25">
      <c r="B4883" s="6"/>
      <c r="C4883" s="7"/>
      <c r="D4883" s="7"/>
      <c r="E4883" s="7"/>
      <c r="F4883" s="7"/>
      <c r="G4883" s="7"/>
      <c r="I4883" s="3"/>
    </row>
    <row r="4884" spans="2:9" x14ac:dyDescent="0.25">
      <c r="B4884" s="6"/>
      <c r="C4884" s="7"/>
      <c r="D4884" s="7"/>
      <c r="E4884" s="7"/>
      <c r="F4884" s="7"/>
      <c r="G4884" s="7"/>
      <c r="I4884" s="3"/>
    </row>
    <row r="4885" spans="2:9" x14ac:dyDescent="0.25">
      <c r="B4885" s="6"/>
      <c r="C4885" s="7"/>
      <c r="D4885" s="7"/>
      <c r="E4885" s="7"/>
      <c r="F4885" s="7"/>
      <c r="G4885" s="7"/>
      <c r="I4885" s="3"/>
    </row>
    <row r="4886" spans="2:9" x14ac:dyDescent="0.25">
      <c r="B4886" s="6"/>
      <c r="C4886" s="7"/>
      <c r="D4886" s="7"/>
      <c r="E4886" s="7"/>
      <c r="F4886" s="7"/>
      <c r="G4886" s="7"/>
      <c r="I4886" s="3"/>
    </row>
    <row r="4887" spans="2:9" x14ac:dyDescent="0.25">
      <c r="B4887" s="6"/>
      <c r="C4887" s="7"/>
      <c r="D4887" s="7"/>
      <c r="E4887" s="7"/>
      <c r="F4887" s="7"/>
      <c r="G4887" s="7"/>
      <c r="I4887" s="3"/>
    </row>
    <row r="4888" spans="2:9" x14ac:dyDescent="0.25">
      <c r="B4888" s="6"/>
      <c r="C4888" s="7"/>
      <c r="D4888" s="7"/>
      <c r="E4888" s="7"/>
      <c r="F4888" s="7"/>
      <c r="G4888" s="7"/>
      <c r="I4888" s="3"/>
    </row>
    <row r="4889" spans="2:9" x14ac:dyDescent="0.25">
      <c r="B4889" s="6"/>
      <c r="C4889" s="7"/>
      <c r="D4889" s="7"/>
      <c r="E4889" s="7"/>
      <c r="F4889" s="7"/>
      <c r="G4889" s="7"/>
      <c r="I4889" s="3"/>
    </row>
    <row r="4890" spans="2:9" x14ac:dyDescent="0.25">
      <c r="B4890" s="6"/>
      <c r="C4890" s="7"/>
      <c r="D4890" s="7"/>
      <c r="E4890" s="7"/>
      <c r="F4890" s="7"/>
      <c r="G4890" s="7"/>
      <c r="I4890" s="3"/>
    </row>
    <row r="4891" spans="2:9" x14ac:dyDescent="0.25">
      <c r="B4891" s="6"/>
      <c r="C4891" s="7"/>
      <c r="D4891" s="7"/>
      <c r="E4891" s="7"/>
      <c r="F4891" s="7"/>
      <c r="G4891" s="7"/>
      <c r="I4891" s="3"/>
    </row>
    <row r="4892" spans="2:9" x14ac:dyDescent="0.25">
      <c r="B4892" s="6"/>
      <c r="C4892" s="7"/>
      <c r="D4892" s="7"/>
      <c r="E4892" s="7"/>
      <c r="F4892" s="7"/>
      <c r="G4892" s="7"/>
      <c r="I4892" s="3"/>
    </row>
    <row r="4893" spans="2:9" x14ac:dyDescent="0.25">
      <c r="B4893" s="6"/>
      <c r="C4893" s="7"/>
      <c r="D4893" s="7"/>
      <c r="E4893" s="7"/>
      <c r="F4893" s="7"/>
      <c r="G4893" s="7"/>
      <c r="I4893" s="3"/>
    </row>
    <row r="4894" spans="2:9" x14ac:dyDescent="0.25">
      <c r="B4894" s="6"/>
      <c r="C4894" s="7"/>
      <c r="D4894" s="7"/>
      <c r="E4894" s="7"/>
      <c r="F4894" s="7"/>
      <c r="G4894" s="7"/>
      <c r="I4894" s="3"/>
    </row>
    <row r="4895" spans="2:9" x14ac:dyDescent="0.25">
      <c r="B4895" s="6"/>
      <c r="C4895" s="7"/>
      <c r="D4895" s="7"/>
      <c r="E4895" s="7"/>
      <c r="F4895" s="7"/>
      <c r="G4895" s="7"/>
      <c r="I4895" s="3"/>
    </row>
    <row r="4896" spans="2:9" x14ac:dyDescent="0.25">
      <c r="B4896" s="6"/>
      <c r="C4896" s="7"/>
      <c r="D4896" s="7"/>
      <c r="E4896" s="7"/>
      <c r="F4896" s="7"/>
      <c r="G4896" s="7"/>
      <c r="I4896" s="3"/>
    </row>
    <row r="4897" spans="2:9" x14ac:dyDescent="0.25">
      <c r="B4897" s="6"/>
      <c r="C4897" s="7"/>
      <c r="D4897" s="7"/>
      <c r="E4897" s="7"/>
      <c r="F4897" s="7"/>
      <c r="G4897" s="7"/>
      <c r="I4897" s="3"/>
    </row>
    <row r="4898" spans="2:9" x14ac:dyDescent="0.25">
      <c r="B4898" s="6"/>
      <c r="C4898" s="7"/>
      <c r="D4898" s="7"/>
      <c r="E4898" s="7"/>
      <c r="F4898" s="7"/>
      <c r="G4898" s="7"/>
      <c r="I4898" s="3"/>
    </row>
    <row r="4899" spans="2:9" x14ac:dyDescent="0.25">
      <c r="B4899" s="6"/>
      <c r="C4899" s="7"/>
      <c r="D4899" s="7"/>
      <c r="E4899" s="7"/>
      <c r="F4899" s="7"/>
      <c r="G4899" s="7"/>
      <c r="I4899" s="3"/>
    </row>
    <row r="4900" spans="2:9" x14ac:dyDescent="0.25">
      <c r="B4900" s="6"/>
      <c r="C4900" s="7"/>
      <c r="D4900" s="7"/>
      <c r="E4900" s="7"/>
      <c r="F4900" s="7"/>
      <c r="G4900" s="7"/>
      <c r="I4900" s="3"/>
    </row>
    <row r="4901" spans="2:9" x14ac:dyDescent="0.25">
      <c r="B4901" s="6"/>
      <c r="C4901" s="7"/>
      <c r="D4901" s="7"/>
      <c r="E4901" s="7"/>
      <c r="F4901" s="7"/>
      <c r="G4901" s="7"/>
      <c r="I4901" s="3"/>
    </row>
    <row r="4902" spans="2:9" x14ac:dyDescent="0.25">
      <c r="B4902" s="6"/>
      <c r="C4902" s="7"/>
      <c r="D4902" s="7"/>
      <c r="E4902" s="7"/>
      <c r="F4902" s="7"/>
      <c r="G4902" s="7"/>
      <c r="I4902" s="3"/>
    </row>
    <row r="4903" spans="2:9" x14ac:dyDescent="0.25">
      <c r="B4903" s="6"/>
      <c r="C4903" s="7"/>
      <c r="D4903" s="7"/>
      <c r="E4903" s="7"/>
      <c r="F4903" s="7"/>
      <c r="G4903" s="7"/>
      <c r="I4903" s="3"/>
    </row>
    <row r="4904" spans="2:9" x14ac:dyDescent="0.25">
      <c r="B4904" s="6"/>
      <c r="C4904" s="7"/>
      <c r="D4904" s="7"/>
      <c r="E4904" s="7"/>
      <c r="F4904" s="7"/>
      <c r="G4904" s="7"/>
      <c r="I4904" s="3"/>
    </row>
    <row r="4905" spans="2:9" x14ac:dyDescent="0.25">
      <c r="B4905" s="6"/>
      <c r="C4905" s="7"/>
      <c r="D4905" s="7"/>
      <c r="E4905" s="7"/>
      <c r="F4905" s="7"/>
      <c r="G4905" s="7"/>
      <c r="I4905" s="3"/>
    </row>
    <row r="4906" spans="2:9" x14ac:dyDescent="0.25">
      <c r="B4906" s="6"/>
      <c r="C4906" s="7"/>
      <c r="D4906" s="7"/>
      <c r="E4906" s="7"/>
      <c r="F4906" s="7"/>
      <c r="G4906" s="7"/>
      <c r="I4906" s="3"/>
    </row>
    <row r="4907" spans="2:9" x14ac:dyDescent="0.25">
      <c r="B4907" s="6"/>
      <c r="C4907" s="7"/>
      <c r="D4907" s="7"/>
      <c r="E4907" s="7"/>
      <c r="F4907" s="7"/>
      <c r="G4907" s="7"/>
      <c r="I4907" s="3"/>
    </row>
    <row r="4908" spans="2:9" x14ac:dyDescent="0.25">
      <c r="B4908" s="6"/>
      <c r="C4908" s="7"/>
      <c r="D4908" s="7"/>
      <c r="E4908" s="7"/>
      <c r="F4908" s="7"/>
      <c r="G4908" s="7"/>
      <c r="I4908" s="3"/>
    </row>
    <row r="4909" spans="2:9" x14ac:dyDescent="0.25">
      <c r="B4909" s="6"/>
      <c r="C4909" s="7"/>
      <c r="D4909" s="7"/>
      <c r="E4909" s="7"/>
      <c r="F4909" s="7"/>
      <c r="G4909" s="7"/>
      <c r="I4909" s="3"/>
    </row>
    <row r="4910" spans="2:9" x14ac:dyDescent="0.25">
      <c r="B4910" s="6"/>
      <c r="C4910" s="7"/>
      <c r="D4910" s="7"/>
      <c r="E4910" s="7"/>
      <c r="F4910" s="7"/>
      <c r="G4910" s="7"/>
      <c r="I4910" s="3"/>
    </row>
    <row r="4911" spans="2:9" x14ac:dyDescent="0.25">
      <c r="B4911" s="6"/>
      <c r="C4911" s="7"/>
      <c r="D4911" s="7"/>
      <c r="E4911" s="7"/>
      <c r="F4911" s="7"/>
      <c r="G4911" s="7"/>
      <c r="I4911" s="3"/>
    </row>
    <row r="4912" spans="2:9" x14ac:dyDescent="0.25">
      <c r="B4912" s="6"/>
      <c r="C4912" s="7"/>
      <c r="D4912" s="7"/>
      <c r="E4912" s="7"/>
      <c r="F4912" s="7"/>
      <c r="G4912" s="7"/>
      <c r="I4912" s="3"/>
    </row>
    <row r="4913" spans="2:9" x14ac:dyDescent="0.25">
      <c r="B4913" s="6"/>
      <c r="C4913" s="7"/>
      <c r="D4913" s="7"/>
      <c r="E4913" s="7"/>
      <c r="F4913" s="7"/>
      <c r="G4913" s="7"/>
      <c r="I4913" s="3"/>
    </row>
    <row r="4914" spans="2:9" x14ac:dyDescent="0.25">
      <c r="B4914" s="6"/>
      <c r="C4914" s="7"/>
      <c r="D4914" s="7"/>
      <c r="E4914" s="7"/>
      <c r="F4914" s="7"/>
      <c r="G4914" s="7"/>
      <c r="I4914" s="3"/>
    </row>
    <row r="4915" spans="2:9" x14ac:dyDescent="0.25">
      <c r="B4915" s="6"/>
      <c r="C4915" s="7"/>
      <c r="D4915" s="7"/>
      <c r="E4915" s="7"/>
      <c r="F4915" s="7"/>
      <c r="G4915" s="7"/>
      <c r="I4915" s="3"/>
    </row>
    <row r="4916" spans="2:9" x14ac:dyDescent="0.25">
      <c r="B4916" s="6"/>
      <c r="C4916" s="7"/>
      <c r="D4916" s="7"/>
      <c r="E4916" s="7"/>
      <c r="F4916" s="7"/>
      <c r="G4916" s="7"/>
      <c r="I4916" s="3"/>
    </row>
    <row r="4917" spans="2:9" x14ac:dyDescent="0.25">
      <c r="B4917" s="6"/>
      <c r="C4917" s="7"/>
      <c r="D4917" s="7"/>
      <c r="E4917" s="7"/>
      <c r="F4917" s="7"/>
      <c r="G4917" s="7"/>
      <c r="I4917" s="3"/>
    </row>
    <row r="4918" spans="2:9" x14ac:dyDescent="0.25">
      <c r="B4918" s="6"/>
      <c r="C4918" s="7"/>
      <c r="D4918" s="7"/>
      <c r="E4918" s="7"/>
      <c r="F4918" s="7"/>
      <c r="G4918" s="7"/>
      <c r="I4918" s="3"/>
    </row>
    <row r="4919" spans="2:9" x14ac:dyDescent="0.25">
      <c r="B4919" s="6"/>
      <c r="C4919" s="7"/>
      <c r="D4919" s="7"/>
      <c r="E4919" s="7"/>
      <c r="F4919" s="7"/>
      <c r="G4919" s="7"/>
      <c r="I4919" s="3"/>
    </row>
    <row r="4920" spans="2:9" x14ac:dyDescent="0.25">
      <c r="B4920" s="6"/>
      <c r="C4920" s="7"/>
      <c r="D4920" s="7"/>
      <c r="E4920" s="7"/>
      <c r="F4920" s="7"/>
      <c r="G4920" s="7"/>
      <c r="I4920" s="3"/>
    </row>
    <row r="4921" spans="2:9" x14ac:dyDescent="0.25">
      <c r="B4921" s="6"/>
      <c r="C4921" s="7"/>
      <c r="D4921" s="7"/>
      <c r="E4921" s="7"/>
      <c r="F4921" s="7"/>
      <c r="G4921" s="7"/>
      <c r="I4921" s="3"/>
    </row>
    <row r="4922" spans="2:9" x14ac:dyDescent="0.25">
      <c r="B4922" s="6"/>
      <c r="C4922" s="7"/>
      <c r="D4922" s="7"/>
      <c r="E4922" s="7"/>
      <c r="F4922" s="7"/>
      <c r="G4922" s="7"/>
      <c r="I4922" s="3"/>
    </row>
    <row r="4923" spans="2:9" x14ac:dyDescent="0.25">
      <c r="B4923" s="6"/>
      <c r="C4923" s="7"/>
      <c r="D4923" s="7"/>
      <c r="E4923" s="7"/>
      <c r="F4923" s="7"/>
      <c r="G4923" s="7"/>
      <c r="I4923" s="3"/>
    </row>
    <row r="4924" spans="2:9" x14ac:dyDescent="0.25">
      <c r="B4924" s="6"/>
      <c r="C4924" s="7"/>
      <c r="D4924" s="7"/>
      <c r="E4924" s="7"/>
      <c r="F4924" s="7"/>
      <c r="G4924" s="7"/>
      <c r="I4924" s="3"/>
    </row>
    <row r="4925" spans="2:9" x14ac:dyDescent="0.25">
      <c r="B4925" s="6"/>
      <c r="C4925" s="7"/>
      <c r="D4925" s="7"/>
      <c r="E4925" s="7"/>
      <c r="F4925" s="7"/>
      <c r="G4925" s="7"/>
      <c r="I4925" s="3"/>
    </row>
    <row r="4926" spans="2:9" x14ac:dyDescent="0.25">
      <c r="B4926" s="6"/>
      <c r="C4926" s="7"/>
      <c r="D4926" s="7"/>
      <c r="E4926" s="7"/>
      <c r="F4926" s="7"/>
      <c r="G4926" s="7"/>
      <c r="I4926" s="3"/>
    </row>
    <row r="4927" spans="2:9" x14ac:dyDescent="0.25">
      <c r="B4927" s="6"/>
      <c r="C4927" s="7"/>
      <c r="D4927" s="7"/>
      <c r="E4927" s="7"/>
      <c r="F4927" s="7"/>
      <c r="G4927" s="7"/>
      <c r="I4927" s="3"/>
    </row>
    <row r="4928" spans="2:9" x14ac:dyDescent="0.25">
      <c r="B4928" s="6"/>
      <c r="C4928" s="7"/>
      <c r="D4928" s="7"/>
      <c r="E4928" s="7"/>
      <c r="F4928" s="7"/>
      <c r="G4928" s="7"/>
      <c r="I4928" s="3"/>
    </row>
    <row r="4929" spans="2:9" x14ac:dyDescent="0.25">
      <c r="B4929" s="6"/>
      <c r="C4929" s="7"/>
      <c r="D4929" s="7"/>
      <c r="E4929" s="7"/>
      <c r="F4929" s="7"/>
      <c r="G4929" s="7"/>
      <c r="I4929" s="3"/>
    </row>
    <row r="4930" spans="2:9" x14ac:dyDescent="0.25">
      <c r="B4930" s="6"/>
      <c r="C4930" s="7"/>
      <c r="D4930" s="7"/>
      <c r="E4930" s="7"/>
      <c r="F4930" s="7"/>
      <c r="G4930" s="7"/>
      <c r="I4930" s="3"/>
    </row>
    <row r="4931" spans="2:9" x14ac:dyDescent="0.25">
      <c r="B4931" s="6"/>
      <c r="C4931" s="7"/>
      <c r="D4931" s="7"/>
      <c r="E4931" s="7"/>
      <c r="F4931" s="7"/>
      <c r="G4931" s="7"/>
      <c r="I4931" s="3"/>
    </row>
    <row r="4932" spans="2:9" x14ac:dyDescent="0.25">
      <c r="B4932" s="6"/>
      <c r="C4932" s="7"/>
      <c r="D4932" s="7"/>
      <c r="E4932" s="7"/>
      <c r="F4932" s="7"/>
      <c r="G4932" s="7"/>
      <c r="I4932" s="3"/>
    </row>
    <row r="4933" spans="2:9" x14ac:dyDescent="0.25">
      <c r="B4933" s="6"/>
      <c r="C4933" s="7"/>
      <c r="D4933" s="7"/>
      <c r="E4933" s="7"/>
      <c r="F4933" s="7"/>
      <c r="G4933" s="7"/>
      <c r="I4933" s="3"/>
    </row>
    <row r="4934" spans="2:9" x14ac:dyDescent="0.25">
      <c r="B4934" s="6"/>
      <c r="C4934" s="7"/>
      <c r="D4934" s="7"/>
      <c r="E4934" s="7"/>
      <c r="F4934" s="7"/>
      <c r="G4934" s="7"/>
      <c r="I4934" s="3"/>
    </row>
    <row r="4935" spans="2:9" x14ac:dyDescent="0.25">
      <c r="B4935" s="6"/>
      <c r="C4935" s="7"/>
      <c r="D4935" s="7"/>
      <c r="E4935" s="7"/>
      <c r="F4935" s="7"/>
      <c r="G4935" s="7"/>
      <c r="I4935" s="3"/>
    </row>
    <row r="4936" spans="2:9" x14ac:dyDescent="0.25">
      <c r="B4936" s="6"/>
      <c r="C4936" s="7"/>
      <c r="D4936" s="7"/>
      <c r="E4936" s="7"/>
      <c r="F4936" s="7"/>
      <c r="G4936" s="7"/>
      <c r="I4936" s="3"/>
    </row>
    <row r="4937" spans="2:9" x14ac:dyDescent="0.25">
      <c r="B4937" s="6"/>
      <c r="C4937" s="7"/>
      <c r="D4937" s="7"/>
      <c r="E4937" s="7"/>
      <c r="F4937" s="7"/>
      <c r="G4937" s="7"/>
      <c r="I4937" s="3"/>
    </row>
    <row r="4938" spans="2:9" x14ac:dyDescent="0.25">
      <c r="B4938" s="6"/>
      <c r="C4938" s="7"/>
      <c r="D4938" s="7"/>
      <c r="E4938" s="7"/>
      <c r="F4938" s="7"/>
      <c r="G4938" s="7"/>
      <c r="I4938" s="3"/>
    </row>
    <row r="4939" spans="2:9" x14ac:dyDescent="0.25">
      <c r="B4939" s="6"/>
      <c r="C4939" s="7"/>
      <c r="D4939" s="7"/>
      <c r="E4939" s="7"/>
      <c r="F4939" s="7"/>
      <c r="G4939" s="7"/>
      <c r="I4939" s="3"/>
    </row>
    <row r="4940" spans="2:9" x14ac:dyDescent="0.25">
      <c r="B4940" s="6"/>
      <c r="C4940" s="7"/>
      <c r="D4940" s="7"/>
      <c r="E4940" s="7"/>
      <c r="F4940" s="7"/>
      <c r="G4940" s="7"/>
      <c r="I4940" s="3"/>
    </row>
    <row r="4941" spans="2:9" x14ac:dyDescent="0.25">
      <c r="B4941" s="6"/>
      <c r="C4941" s="7"/>
      <c r="D4941" s="7"/>
      <c r="E4941" s="7"/>
      <c r="F4941" s="7"/>
      <c r="G4941" s="7"/>
      <c r="I4941" s="3"/>
    </row>
    <row r="4942" spans="2:9" x14ac:dyDescent="0.25">
      <c r="B4942" s="6"/>
      <c r="C4942" s="7"/>
      <c r="D4942" s="7"/>
      <c r="E4942" s="7"/>
      <c r="F4942" s="7"/>
      <c r="G4942" s="7"/>
      <c r="I4942" s="3"/>
    </row>
    <row r="4943" spans="2:9" x14ac:dyDescent="0.25">
      <c r="B4943" s="6"/>
      <c r="C4943" s="7"/>
      <c r="D4943" s="7"/>
      <c r="E4943" s="7"/>
      <c r="F4943" s="7"/>
      <c r="G4943" s="7"/>
      <c r="I4943" s="3"/>
    </row>
    <row r="4944" spans="2:9" x14ac:dyDescent="0.25">
      <c r="B4944" s="6"/>
      <c r="C4944" s="7"/>
      <c r="D4944" s="7"/>
      <c r="E4944" s="7"/>
      <c r="F4944" s="7"/>
      <c r="G4944" s="7"/>
      <c r="I4944" s="3"/>
    </row>
    <row r="4945" spans="2:9" x14ac:dyDescent="0.25">
      <c r="B4945" s="6"/>
      <c r="C4945" s="7"/>
      <c r="D4945" s="7"/>
      <c r="E4945" s="7"/>
      <c r="F4945" s="7"/>
      <c r="G4945" s="7"/>
      <c r="I4945" s="3"/>
    </row>
    <row r="4946" spans="2:9" x14ac:dyDescent="0.25">
      <c r="B4946" s="6"/>
      <c r="C4946" s="7"/>
      <c r="D4946" s="7"/>
      <c r="E4946" s="7"/>
      <c r="F4946" s="7"/>
      <c r="G4946" s="7"/>
      <c r="I4946" s="3"/>
    </row>
    <row r="4947" spans="2:9" x14ac:dyDescent="0.25">
      <c r="B4947" s="6"/>
      <c r="C4947" s="7"/>
      <c r="D4947" s="7"/>
      <c r="E4947" s="7"/>
      <c r="F4947" s="7"/>
      <c r="G4947" s="7"/>
      <c r="I4947" s="3"/>
    </row>
    <row r="4948" spans="2:9" x14ac:dyDescent="0.25">
      <c r="B4948" s="6"/>
      <c r="C4948" s="7"/>
      <c r="D4948" s="7"/>
      <c r="E4948" s="7"/>
      <c r="F4948" s="7"/>
      <c r="G4948" s="7"/>
      <c r="I4948" s="3"/>
    </row>
    <row r="4949" spans="2:9" x14ac:dyDescent="0.25">
      <c r="B4949" s="6"/>
      <c r="C4949" s="7"/>
      <c r="D4949" s="7"/>
      <c r="E4949" s="7"/>
      <c r="F4949" s="7"/>
      <c r="G4949" s="7"/>
      <c r="I4949" s="3"/>
    </row>
    <row r="4950" spans="2:9" x14ac:dyDescent="0.25">
      <c r="B4950" s="6"/>
      <c r="C4950" s="7"/>
      <c r="D4950" s="7"/>
      <c r="E4950" s="7"/>
      <c r="F4950" s="7"/>
      <c r="G4950" s="7"/>
      <c r="I4950" s="3"/>
    </row>
    <row r="4951" spans="2:9" x14ac:dyDescent="0.25">
      <c r="B4951" s="6"/>
      <c r="C4951" s="7"/>
      <c r="D4951" s="7"/>
      <c r="E4951" s="7"/>
      <c r="F4951" s="7"/>
      <c r="G4951" s="7"/>
      <c r="I4951" s="3"/>
    </row>
    <row r="4952" spans="2:9" x14ac:dyDescent="0.25">
      <c r="B4952" s="6"/>
      <c r="C4952" s="7"/>
      <c r="D4952" s="7"/>
      <c r="E4952" s="7"/>
      <c r="F4952" s="7"/>
      <c r="G4952" s="7"/>
      <c r="I4952" s="3"/>
    </row>
    <row r="4953" spans="2:9" x14ac:dyDescent="0.25">
      <c r="B4953" s="6"/>
      <c r="C4953" s="7"/>
      <c r="D4953" s="7"/>
      <c r="E4953" s="7"/>
      <c r="F4953" s="7"/>
      <c r="G4953" s="7"/>
      <c r="I4953" s="3"/>
    </row>
    <row r="4954" spans="2:9" x14ac:dyDescent="0.25">
      <c r="B4954" s="6"/>
      <c r="C4954" s="7"/>
      <c r="D4954" s="7"/>
      <c r="E4954" s="7"/>
      <c r="F4954" s="7"/>
      <c r="G4954" s="7"/>
      <c r="I4954" s="3"/>
    </row>
    <row r="4955" spans="2:9" x14ac:dyDescent="0.25">
      <c r="B4955" s="6"/>
      <c r="C4955" s="7"/>
      <c r="D4955" s="7"/>
      <c r="E4955" s="7"/>
      <c r="F4955" s="7"/>
      <c r="G4955" s="7"/>
      <c r="I4955" s="3"/>
    </row>
    <row r="4956" spans="2:9" x14ac:dyDescent="0.25">
      <c r="B4956" s="6"/>
      <c r="C4956" s="7"/>
      <c r="D4956" s="7"/>
      <c r="E4956" s="7"/>
      <c r="F4956" s="7"/>
      <c r="G4956" s="7"/>
      <c r="I4956" s="3"/>
    </row>
    <row r="4957" spans="2:9" x14ac:dyDescent="0.25">
      <c r="B4957" s="6"/>
      <c r="C4957" s="7"/>
      <c r="D4957" s="7"/>
      <c r="E4957" s="7"/>
      <c r="F4957" s="7"/>
      <c r="G4957" s="7"/>
      <c r="I4957" s="3"/>
    </row>
    <row r="4958" spans="2:9" x14ac:dyDescent="0.25">
      <c r="B4958" s="6"/>
      <c r="C4958" s="7"/>
      <c r="D4958" s="7"/>
      <c r="E4958" s="7"/>
      <c r="F4958" s="7"/>
      <c r="G4958" s="7"/>
      <c r="I4958" s="3"/>
    </row>
    <row r="4959" spans="2:9" x14ac:dyDescent="0.25">
      <c r="B4959" s="6"/>
      <c r="C4959" s="7"/>
      <c r="D4959" s="7"/>
      <c r="E4959" s="7"/>
      <c r="F4959" s="7"/>
      <c r="G4959" s="7"/>
      <c r="I4959" s="3"/>
    </row>
    <row r="4960" spans="2:9" x14ac:dyDescent="0.25">
      <c r="B4960" s="6"/>
      <c r="C4960" s="7"/>
      <c r="D4960" s="7"/>
      <c r="E4960" s="7"/>
      <c r="F4960" s="7"/>
      <c r="G4960" s="7"/>
      <c r="I4960" s="3"/>
    </row>
    <row r="4961" spans="2:9" x14ac:dyDescent="0.25">
      <c r="B4961" s="6"/>
      <c r="C4961" s="7"/>
      <c r="D4961" s="7"/>
      <c r="E4961" s="7"/>
      <c r="F4961" s="7"/>
      <c r="G4961" s="7"/>
      <c r="I4961" s="3"/>
    </row>
    <row r="4962" spans="2:9" x14ac:dyDescent="0.25">
      <c r="B4962" s="6"/>
      <c r="C4962" s="7"/>
      <c r="D4962" s="7"/>
      <c r="E4962" s="7"/>
      <c r="F4962" s="7"/>
      <c r="G4962" s="7"/>
      <c r="I4962" s="3"/>
    </row>
    <row r="4963" spans="2:9" x14ac:dyDescent="0.25">
      <c r="B4963" s="6"/>
      <c r="C4963" s="7"/>
      <c r="D4963" s="7"/>
      <c r="E4963" s="7"/>
      <c r="F4963" s="7"/>
      <c r="G4963" s="7"/>
      <c r="I4963" s="3"/>
    </row>
    <row r="4964" spans="2:9" x14ac:dyDescent="0.25">
      <c r="B4964" s="6"/>
      <c r="C4964" s="7"/>
      <c r="D4964" s="7"/>
      <c r="E4964" s="7"/>
      <c r="F4964" s="7"/>
      <c r="G4964" s="7"/>
      <c r="I4964" s="3"/>
    </row>
    <row r="4965" spans="2:9" x14ac:dyDescent="0.25">
      <c r="B4965" s="6"/>
      <c r="C4965" s="7"/>
      <c r="D4965" s="7"/>
      <c r="E4965" s="7"/>
      <c r="F4965" s="7"/>
      <c r="G4965" s="7"/>
      <c r="I4965" s="3"/>
    </row>
    <row r="4966" spans="2:9" x14ac:dyDescent="0.25">
      <c r="B4966" s="6"/>
      <c r="C4966" s="7"/>
      <c r="D4966" s="7"/>
      <c r="E4966" s="7"/>
      <c r="F4966" s="7"/>
      <c r="G4966" s="7"/>
      <c r="I4966" s="3"/>
    </row>
    <row r="4967" spans="2:9" x14ac:dyDescent="0.25">
      <c r="B4967" s="6"/>
      <c r="C4967" s="7"/>
      <c r="D4967" s="7"/>
      <c r="E4967" s="7"/>
      <c r="F4967" s="7"/>
      <c r="G4967" s="7"/>
      <c r="I4967" s="3"/>
    </row>
    <row r="4968" spans="2:9" x14ac:dyDescent="0.25">
      <c r="B4968" s="6"/>
      <c r="C4968" s="7"/>
      <c r="D4968" s="7"/>
      <c r="E4968" s="7"/>
      <c r="F4968" s="7"/>
      <c r="G4968" s="7"/>
      <c r="I4968" s="3"/>
    </row>
    <row r="4969" spans="2:9" x14ac:dyDescent="0.25">
      <c r="B4969" s="6"/>
      <c r="C4969" s="7"/>
      <c r="D4969" s="7"/>
      <c r="E4969" s="7"/>
      <c r="F4969" s="7"/>
      <c r="G4969" s="7"/>
      <c r="I4969" s="3"/>
    </row>
    <row r="4970" spans="2:9" x14ac:dyDescent="0.25">
      <c r="B4970" s="6"/>
      <c r="C4970" s="7"/>
      <c r="D4970" s="7"/>
      <c r="E4970" s="7"/>
      <c r="F4970" s="7"/>
      <c r="G4970" s="7"/>
      <c r="I4970" s="3"/>
    </row>
    <row r="4971" spans="2:9" x14ac:dyDescent="0.25">
      <c r="B4971" s="6"/>
      <c r="C4971" s="7"/>
      <c r="D4971" s="7"/>
      <c r="E4971" s="7"/>
      <c r="F4971" s="7"/>
      <c r="G4971" s="7"/>
      <c r="I4971" s="3"/>
    </row>
    <row r="4972" spans="2:9" x14ac:dyDescent="0.25">
      <c r="B4972" s="6"/>
      <c r="C4972" s="7"/>
      <c r="D4972" s="7"/>
      <c r="E4972" s="7"/>
      <c r="F4972" s="7"/>
      <c r="G4972" s="7"/>
      <c r="I4972" s="3"/>
    </row>
    <row r="4973" spans="2:9" x14ac:dyDescent="0.25">
      <c r="B4973" s="6"/>
      <c r="C4973" s="7"/>
      <c r="D4973" s="7"/>
      <c r="E4973" s="7"/>
      <c r="F4973" s="7"/>
      <c r="G4973" s="7"/>
      <c r="I4973" s="3"/>
    </row>
    <row r="4974" spans="2:9" x14ac:dyDescent="0.25">
      <c r="B4974" s="6"/>
      <c r="C4974" s="7"/>
      <c r="D4974" s="7"/>
      <c r="E4974" s="7"/>
      <c r="F4974" s="7"/>
      <c r="G4974" s="7"/>
      <c r="I4974" s="3"/>
    </row>
    <row r="4975" spans="2:9" x14ac:dyDescent="0.25">
      <c r="B4975" s="6"/>
      <c r="C4975" s="7"/>
      <c r="D4975" s="7"/>
      <c r="E4975" s="7"/>
      <c r="F4975" s="7"/>
      <c r="G4975" s="7"/>
      <c r="I4975" s="3"/>
    </row>
    <row r="4976" spans="2:9" x14ac:dyDescent="0.25">
      <c r="B4976" s="6"/>
      <c r="C4976" s="7"/>
      <c r="D4976" s="7"/>
      <c r="E4976" s="7"/>
      <c r="F4976" s="7"/>
      <c r="G4976" s="7"/>
      <c r="I4976" s="3"/>
    </row>
    <row r="4977" spans="2:9" x14ac:dyDescent="0.25">
      <c r="B4977" s="6"/>
      <c r="C4977" s="7"/>
      <c r="D4977" s="7"/>
      <c r="E4977" s="7"/>
      <c r="F4977" s="7"/>
      <c r="G4977" s="7"/>
      <c r="I4977" s="3"/>
    </row>
    <row r="4978" spans="2:9" x14ac:dyDescent="0.25">
      <c r="B4978" s="6"/>
      <c r="C4978" s="7"/>
      <c r="D4978" s="7"/>
      <c r="E4978" s="7"/>
      <c r="F4978" s="7"/>
      <c r="G4978" s="7"/>
      <c r="I4978" s="3"/>
    </row>
    <row r="4979" spans="2:9" x14ac:dyDescent="0.25">
      <c r="B4979" s="6"/>
      <c r="C4979" s="7"/>
      <c r="D4979" s="7"/>
      <c r="E4979" s="7"/>
      <c r="F4979" s="7"/>
      <c r="G4979" s="7"/>
      <c r="I4979" s="3"/>
    </row>
    <row r="4980" spans="2:9" x14ac:dyDescent="0.25">
      <c r="B4980" s="6"/>
      <c r="C4980" s="7"/>
      <c r="D4980" s="7"/>
      <c r="E4980" s="7"/>
      <c r="F4980" s="7"/>
      <c r="G4980" s="7"/>
      <c r="I4980" s="3"/>
    </row>
    <row r="4981" spans="2:9" x14ac:dyDescent="0.25">
      <c r="B4981" s="6"/>
      <c r="C4981" s="7"/>
      <c r="D4981" s="7"/>
      <c r="E4981" s="7"/>
      <c r="F4981" s="7"/>
      <c r="G4981" s="7"/>
      <c r="I4981" s="3"/>
    </row>
    <row r="4982" spans="2:9" x14ac:dyDescent="0.25">
      <c r="B4982" s="6"/>
      <c r="C4982" s="7"/>
      <c r="D4982" s="7"/>
      <c r="E4982" s="7"/>
      <c r="F4982" s="7"/>
      <c r="G4982" s="7"/>
      <c r="I4982" s="3"/>
    </row>
    <row r="4983" spans="2:9" x14ac:dyDescent="0.25">
      <c r="B4983" s="6"/>
      <c r="C4983" s="7"/>
      <c r="D4983" s="7"/>
      <c r="E4983" s="7"/>
      <c r="F4983" s="7"/>
      <c r="G4983" s="7"/>
      <c r="I4983" s="3"/>
    </row>
    <row r="4984" spans="2:9" x14ac:dyDescent="0.25">
      <c r="B4984" s="6"/>
      <c r="C4984" s="7"/>
      <c r="D4984" s="7"/>
      <c r="E4984" s="7"/>
      <c r="F4984" s="7"/>
      <c r="G4984" s="7"/>
      <c r="I4984" s="3"/>
    </row>
    <row r="4985" spans="2:9" x14ac:dyDescent="0.25">
      <c r="B4985" s="6"/>
      <c r="C4985" s="7"/>
      <c r="D4985" s="7"/>
      <c r="E4985" s="7"/>
      <c r="F4985" s="7"/>
      <c r="G4985" s="7"/>
      <c r="I4985" s="3"/>
    </row>
    <row r="4986" spans="2:9" x14ac:dyDescent="0.25">
      <c r="B4986" s="6"/>
      <c r="C4986" s="7"/>
      <c r="D4986" s="7"/>
      <c r="E4986" s="7"/>
      <c r="F4986" s="7"/>
      <c r="G4986" s="7"/>
      <c r="I4986" s="3"/>
    </row>
    <row r="4987" spans="2:9" x14ac:dyDescent="0.25">
      <c r="B4987" s="6"/>
      <c r="C4987" s="7"/>
      <c r="D4987" s="7"/>
      <c r="E4987" s="7"/>
      <c r="F4987" s="7"/>
      <c r="G4987" s="7"/>
      <c r="I4987" s="3"/>
    </row>
    <row r="4988" spans="2:9" x14ac:dyDescent="0.25">
      <c r="B4988" s="6"/>
      <c r="C4988" s="7"/>
      <c r="D4988" s="7"/>
      <c r="E4988" s="7"/>
      <c r="F4988" s="7"/>
      <c r="G4988" s="7"/>
      <c r="I4988" s="3"/>
    </row>
    <row r="4989" spans="2:9" x14ac:dyDescent="0.25">
      <c r="B4989" s="6"/>
      <c r="C4989" s="7"/>
      <c r="D4989" s="7"/>
      <c r="E4989" s="7"/>
      <c r="F4989" s="7"/>
      <c r="G4989" s="7"/>
      <c r="I4989" s="3"/>
    </row>
    <row r="4990" spans="2:9" x14ac:dyDescent="0.25">
      <c r="B4990" s="6"/>
      <c r="C4990" s="7"/>
      <c r="D4990" s="7"/>
      <c r="E4990" s="7"/>
      <c r="F4990" s="7"/>
      <c r="G4990" s="7"/>
      <c r="I4990" s="3"/>
    </row>
    <row r="4991" spans="2:9" x14ac:dyDescent="0.25">
      <c r="B4991" s="6"/>
      <c r="C4991" s="7"/>
      <c r="D4991" s="7"/>
      <c r="E4991" s="7"/>
      <c r="F4991" s="7"/>
      <c r="G4991" s="7"/>
      <c r="I4991" s="3"/>
    </row>
    <row r="4992" spans="2:9" x14ac:dyDescent="0.25">
      <c r="B4992" s="6"/>
      <c r="C4992" s="7"/>
      <c r="D4992" s="7"/>
      <c r="E4992" s="7"/>
      <c r="F4992" s="7"/>
      <c r="G4992" s="7"/>
      <c r="I4992" s="3"/>
    </row>
    <row r="4993" spans="2:9" x14ac:dyDescent="0.25">
      <c r="B4993" s="6"/>
      <c r="C4993" s="7"/>
      <c r="D4993" s="7"/>
      <c r="E4993" s="7"/>
      <c r="F4993" s="7"/>
      <c r="G4993" s="7"/>
      <c r="I4993" s="3"/>
    </row>
    <row r="4994" spans="2:9" x14ac:dyDescent="0.25">
      <c r="B4994" s="6"/>
      <c r="C4994" s="7"/>
      <c r="D4994" s="7"/>
      <c r="E4994" s="7"/>
      <c r="F4994" s="7"/>
      <c r="G4994" s="7"/>
      <c r="I4994" s="3"/>
    </row>
    <row r="4995" spans="2:9" x14ac:dyDescent="0.25">
      <c r="B4995" s="6"/>
      <c r="C4995" s="7"/>
      <c r="D4995" s="7"/>
      <c r="E4995" s="7"/>
      <c r="F4995" s="7"/>
      <c r="G4995" s="7"/>
      <c r="I4995" s="3"/>
    </row>
    <row r="4996" spans="2:9" x14ac:dyDescent="0.25">
      <c r="B4996" s="6"/>
      <c r="C4996" s="7"/>
      <c r="D4996" s="7"/>
      <c r="E4996" s="7"/>
      <c r="F4996" s="7"/>
      <c r="G4996" s="7"/>
      <c r="I4996" s="3"/>
    </row>
    <row r="4997" spans="2:9" x14ac:dyDescent="0.25">
      <c r="B4997" s="6"/>
      <c r="C4997" s="7"/>
      <c r="D4997" s="7"/>
      <c r="E4997" s="7"/>
      <c r="F4997" s="7"/>
      <c r="G4997" s="7"/>
      <c r="I4997" s="3"/>
    </row>
    <row r="4998" spans="2:9" x14ac:dyDescent="0.25">
      <c r="B4998" s="6"/>
      <c r="C4998" s="7"/>
      <c r="D4998" s="7"/>
      <c r="E4998" s="7"/>
      <c r="F4998" s="7"/>
      <c r="G4998" s="7"/>
      <c r="I4998" s="3"/>
    </row>
    <row r="4999" spans="2:9" x14ac:dyDescent="0.25">
      <c r="B4999" s="6"/>
      <c r="C4999" s="7"/>
      <c r="D4999" s="7"/>
      <c r="E4999" s="7"/>
      <c r="F4999" s="7"/>
      <c r="G4999" s="7"/>
      <c r="I4999" s="3"/>
    </row>
    <row r="5000" spans="2:9" x14ac:dyDescent="0.25">
      <c r="B5000" s="6"/>
      <c r="C5000" s="7"/>
      <c r="D5000" s="7"/>
      <c r="E5000" s="7"/>
      <c r="F5000" s="7"/>
      <c r="G5000" s="7"/>
      <c r="I5000" s="3"/>
    </row>
    <row r="5001" spans="2:9" x14ac:dyDescent="0.25">
      <c r="B5001" s="6"/>
      <c r="C5001" s="7"/>
      <c r="D5001" s="7"/>
      <c r="E5001" s="7"/>
      <c r="F5001" s="7"/>
      <c r="G5001" s="7"/>
      <c r="I5001" s="3"/>
    </row>
    <row r="5002" spans="2:9" x14ac:dyDescent="0.25">
      <c r="B5002" s="6"/>
      <c r="C5002" s="7"/>
      <c r="D5002" s="7"/>
      <c r="E5002" s="7"/>
      <c r="F5002" s="7"/>
      <c r="G5002" s="7"/>
      <c r="I5002" s="3"/>
    </row>
    <row r="5003" spans="2:9" x14ac:dyDescent="0.25">
      <c r="B5003" s="6"/>
      <c r="C5003" s="7"/>
      <c r="D5003" s="7"/>
      <c r="E5003" s="7"/>
      <c r="F5003" s="7"/>
      <c r="G5003" s="7"/>
      <c r="I5003" s="3"/>
    </row>
    <row r="5004" spans="2:9" x14ac:dyDescent="0.25">
      <c r="B5004" s="6"/>
      <c r="C5004" s="7"/>
      <c r="D5004" s="7"/>
      <c r="E5004" s="7"/>
      <c r="F5004" s="7"/>
      <c r="G5004" s="7"/>
      <c r="I5004" s="3"/>
    </row>
    <row r="5005" spans="2:9" x14ac:dyDescent="0.25">
      <c r="B5005" s="6"/>
      <c r="C5005" s="7"/>
      <c r="D5005" s="7"/>
      <c r="E5005" s="7"/>
      <c r="F5005" s="7"/>
      <c r="G5005" s="7"/>
      <c r="I5005" s="3"/>
    </row>
    <row r="5006" spans="2:9" x14ac:dyDescent="0.25">
      <c r="B5006" s="6"/>
      <c r="C5006" s="7"/>
      <c r="D5006" s="7"/>
      <c r="E5006" s="7"/>
      <c r="F5006" s="7"/>
      <c r="G5006" s="7"/>
      <c r="I5006" s="3"/>
    </row>
    <row r="5007" spans="2:9" x14ac:dyDescent="0.25">
      <c r="B5007" s="6"/>
      <c r="C5007" s="7"/>
      <c r="D5007" s="7"/>
      <c r="E5007" s="7"/>
      <c r="F5007" s="7"/>
      <c r="G5007" s="7"/>
      <c r="I5007" s="3"/>
    </row>
    <row r="5008" spans="2:9" x14ac:dyDescent="0.25">
      <c r="B5008" s="6"/>
      <c r="C5008" s="7"/>
      <c r="D5008" s="7"/>
      <c r="E5008" s="7"/>
      <c r="F5008" s="7"/>
      <c r="G5008" s="7"/>
      <c r="I5008" s="3"/>
    </row>
    <row r="5009" spans="2:9" x14ac:dyDescent="0.25">
      <c r="B5009" s="6"/>
      <c r="C5009" s="7"/>
      <c r="D5009" s="7"/>
      <c r="E5009" s="7"/>
      <c r="F5009" s="7"/>
      <c r="G5009" s="7"/>
      <c r="I5009" s="3"/>
    </row>
    <row r="5010" spans="2:9" x14ac:dyDescent="0.25">
      <c r="B5010" s="6"/>
      <c r="C5010" s="7"/>
      <c r="D5010" s="7"/>
      <c r="E5010" s="7"/>
      <c r="F5010" s="7"/>
      <c r="G5010" s="7"/>
      <c r="I5010" s="3"/>
    </row>
    <row r="5011" spans="2:9" x14ac:dyDescent="0.25">
      <c r="B5011" s="6"/>
      <c r="C5011" s="7"/>
      <c r="D5011" s="7"/>
      <c r="E5011" s="7"/>
      <c r="F5011" s="7"/>
      <c r="G5011" s="7"/>
      <c r="I5011" s="3"/>
    </row>
    <row r="5012" spans="2:9" x14ac:dyDescent="0.25">
      <c r="B5012" s="6"/>
      <c r="C5012" s="7"/>
      <c r="D5012" s="7"/>
      <c r="E5012" s="7"/>
      <c r="F5012" s="7"/>
      <c r="G5012" s="7"/>
      <c r="I5012" s="3"/>
    </row>
    <row r="5013" spans="2:9" x14ac:dyDescent="0.25">
      <c r="B5013" s="6"/>
      <c r="C5013" s="7"/>
      <c r="D5013" s="7"/>
      <c r="E5013" s="7"/>
      <c r="F5013" s="7"/>
      <c r="G5013" s="7"/>
      <c r="I5013" s="3"/>
    </row>
    <row r="5014" spans="2:9" x14ac:dyDescent="0.25">
      <c r="B5014" s="6"/>
      <c r="C5014" s="7"/>
      <c r="D5014" s="7"/>
      <c r="E5014" s="7"/>
      <c r="F5014" s="7"/>
      <c r="G5014" s="7"/>
      <c r="I5014" s="3"/>
    </row>
    <row r="5015" spans="2:9" x14ac:dyDescent="0.25">
      <c r="B5015" s="6"/>
      <c r="C5015" s="7"/>
      <c r="D5015" s="7"/>
      <c r="E5015" s="7"/>
      <c r="F5015" s="7"/>
      <c r="G5015" s="7"/>
      <c r="I5015" s="3"/>
    </row>
    <row r="5016" spans="2:9" x14ac:dyDescent="0.25">
      <c r="B5016" s="6"/>
      <c r="C5016" s="7"/>
      <c r="D5016" s="7"/>
      <c r="E5016" s="7"/>
      <c r="F5016" s="7"/>
      <c r="G5016" s="7"/>
      <c r="I5016" s="3"/>
    </row>
    <row r="5017" spans="2:9" x14ac:dyDescent="0.25">
      <c r="B5017" s="6"/>
      <c r="C5017" s="7"/>
      <c r="D5017" s="7"/>
      <c r="E5017" s="7"/>
      <c r="F5017" s="7"/>
      <c r="G5017" s="7"/>
      <c r="I5017" s="3"/>
    </row>
    <row r="5018" spans="2:9" x14ac:dyDescent="0.25">
      <c r="B5018" s="6"/>
      <c r="C5018" s="7"/>
      <c r="D5018" s="7"/>
      <c r="E5018" s="7"/>
      <c r="F5018" s="7"/>
      <c r="G5018" s="7"/>
      <c r="I5018" s="3"/>
    </row>
    <row r="5019" spans="2:9" x14ac:dyDescent="0.25">
      <c r="B5019" s="6"/>
      <c r="C5019" s="7"/>
      <c r="D5019" s="7"/>
      <c r="E5019" s="7"/>
      <c r="F5019" s="7"/>
      <c r="G5019" s="7"/>
      <c r="I5019" s="3"/>
    </row>
    <row r="5020" spans="2:9" x14ac:dyDescent="0.25">
      <c r="B5020" s="6"/>
      <c r="C5020" s="7"/>
      <c r="D5020" s="7"/>
      <c r="E5020" s="7"/>
      <c r="F5020" s="7"/>
      <c r="G5020" s="7"/>
      <c r="I5020" s="3"/>
    </row>
    <row r="5021" spans="2:9" x14ac:dyDescent="0.25">
      <c r="B5021" s="6"/>
      <c r="C5021" s="7"/>
      <c r="D5021" s="7"/>
      <c r="E5021" s="7"/>
      <c r="F5021" s="7"/>
      <c r="G5021" s="7"/>
      <c r="I5021" s="3"/>
    </row>
    <row r="5022" spans="2:9" x14ac:dyDescent="0.25">
      <c r="B5022" s="6"/>
      <c r="C5022" s="7"/>
      <c r="D5022" s="7"/>
      <c r="E5022" s="7"/>
      <c r="F5022" s="7"/>
      <c r="G5022" s="7"/>
      <c r="I5022" s="3"/>
    </row>
    <row r="5023" spans="2:9" x14ac:dyDescent="0.25">
      <c r="B5023" s="6"/>
      <c r="C5023" s="7"/>
      <c r="D5023" s="7"/>
      <c r="E5023" s="7"/>
      <c r="F5023" s="7"/>
      <c r="G5023" s="7"/>
      <c r="I5023" s="3"/>
    </row>
    <row r="5024" spans="2:9" x14ac:dyDescent="0.25">
      <c r="B5024" s="6"/>
      <c r="C5024" s="7"/>
      <c r="D5024" s="7"/>
      <c r="E5024" s="7"/>
      <c r="F5024" s="7"/>
      <c r="G5024" s="7"/>
      <c r="I5024" s="3"/>
    </row>
    <row r="5025" spans="2:9" x14ac:dyDescent="0.25">
      <c r="B5025" s="6"/>
      <c r="C5025" s="7"/>
      <c r="D5025" s="7"/>
      <c r="E5025" s="7"/>
      <c r="F5025" s="7"/>
      <c r="G5025" s="7"/>
      <c r="I5025" s="3"/>
    </row>
    <row r="5026" spans="2:9" x14ac:dyDescent="0.25">
      <c r="B5026" s="6"/>
      <c r="C5026" s="7"/>
      <c r="D5026" s="7"/>
      <c r="E5026" s="7"/>
      <c r="F5026" s="7"/>
      <c r="G5026" s="7"/>
      <c r="I5026" s="3"/>
    </row>
    <row r="5027" spans="2:9" x14ac:dyDescent="0.25">
      <c r="B5027" s="6"/>
      <c r="C5027" s="7"/>
      <c r="D5027" s="7"/>
      <c r="E5027" s="7"/>
      <c r="F5027" s="7"/>
      <c r="G5027" s="7"/>
      <c r="I5027" s="3"/>
    </row>
    <row r="5028" spans="2:9" x14ac:dyDescent="0.25">
      <c r="B5028" s="6"/>
      <c r="C5028" s="7"/>
      <c r="D5028" s="7"/>
      <c r="E5028" s="7"/>
      <c r="F5028" s="7"/>
      <c r="G5028" s="7"/>
      <c r="I5028" s="3"/>
    </row>
    <row r="5029" spans="2:9" x14ac:dyDescent="0.25">
      <c r="B5029" s="6"/>
      <c r="C5029" s="7"/>
      <c r="D5029" s="7"/>
      <c r="E5029" s="7"/>
      <c r="F5029" s="7"/>
      <c r="G5029" s="7"/>
      <c r="I5029" s="3"/>
    </row>
    <row r="5030" spans="2:9" x14ac:dyDescent="0.25">
      <c r="B5030" s="6"/>
      <c r="C5030" s="7"/>
      <c r="D5030" s="7"/>
      <c r="E5030" s="7"/>
      <c r="F5030" s="7"/>
      <c r="G5030" s="7"/>
      <c r="I5030" s="3"/>
    </row>
    <row r="5031" spans="2:9" x14ac:dyDescent="0.25">
      <c r="B5031" s="6"/>
      <c r="C5031" s="7"/>
      <c r="D5031" s="7"/>
      <c r="E5031" s="7"/>
      <c r="F5031" s="7"/>
      <c r="G5031" s="7"/>
      <c r="I5031" s="3"/>
    </row>
    <row r="5032" spans="2:9" x14ac:dyDescent="0.25">
      <c r="B5032" s="6"/>
      <c r="C5032" s="7"/>
      <c r="D5032" s="7"/>
      <c r="E5032" s="7"/>
      <c r="F5032" s="7"/>
      <c r="G5032" s="7"/>
      <c r="I5032" s="3"/>
    </row>
    <row r="5033" spans="2:9" x14ac:dyDescent="0.25">
      <c r="B5033" s="6"/>
      <c r="C5033" s="7"/>
      <c r="D5033" s="7"/>
      <c r="E5033" s="7"/>
      <c r="F5033" s="7"/>
      <c r="G5033" s="7"/>
      <c r="I5033" s="3"/>
    </row>
    <row r="5034" spans="2:9" x14ac:dyDescent="0.25">
      <c r="B5034" s="6"/>
      <c r="C5034" s="7"/>
      <c r="D5034" s="7"/>
      <c r="E5034" s="7"/>
      <c r="F5034" s="7"/>
      <c r="G5034" s="7"/>
      <c r="I5034" s="3"/>
    </row>
    <row r="5035" spans="2:9" x14ac:dyDescent="0.25">
      <c r="B5035" s="6"/>
      <c r="C5035" s="7"/>
      <c r="D5035" s="7"/>
      <c r="E5035" s="7"/>
      <c r="F5035" s="7"/>
      <c r="G5035" s="7"/>
      <c r="I5035" s="3"/>
    </row>
    <row r="5036" spans="2:9" x14ac:dyDescent="0.25">
      <c r="B5036" s="6"/>
      <c r="C5036" s="7"/>
      <c r="D5036" s="7"/>
      <c r="E5036" s="7"/>
      <c r="F5036" s="7"/>
      <c r="G5036" s="7"/>
      <c r="I5036" s="3"/>
    </row>
    <row r="5037" spans="2:9" x14ac:dyDescent="0.25">
      <c r="B5037" s="6"/>
      <c r="C5037" s="7"/>
      <c r="D5037" s="7"/>
      <c r="E5037" s="7"/>
      <c r="F5037" s="7"/>
      <c r="G5037" s="7"/>
      <c r="I5037" s="3"/>
    </row>
    <row r="5038" spans="2:9" x14ac:dyDescent="0.25">
      <c r="B5038" s="6"/>
      <c r="C5038" s="7"/>
      <c r="D5038" s="7"/>
      <c r="E5038" s="7"/>
      <c r="F5038" s="7"/>
      <c r="G5038" s="7"/>
      <c r="I5038" s="3"/>
    </row>
    <row r="5039" spans="2:9" x14ac:dyDescent="0.25">
      <c r="B5039" s="6"/>
      <c r="C5039" s="7"/>
      <c r="D5039" s="7"/>
      <c r="E5039" s="7"/>
      <c r="F5039" s="7"/>
      <c r="G5039" s="7"/>
      <c r="I5039" s="3"/>
    </row>
    <row r="5040" spans="2:9" x14ac:dyDescent="0.25">
      <c r="B5040" s="6"/>
      <c r="C5040" s="7"/>
      <c r="D5040" s="7"/>
      <c r="E5040" s="7"/>
      <c r="F5040" s="7"/>
      <c r="G5040" s="7"/>
      <c r="I5040" s="3"/>
    </row>
    <row r="5041" spans="2:9" x14ac:dyDescent="0.25">
      <c r="B5041" s="6"/>
      <c r="C5041" s="7"/>
      <c r="D5041" s="7"/>
      <c r="E5041" s="7"/>
      <c r="F5041" s="7"/>
      <c r="G5041" s="7"/>
      <c r="I5041" s="3"/>
    </row>
    <row r="5042" spans="2:9" x14ac:dyDescent="0.25">
      <c r="B5042" s="6"/>
      <c r="C5042" s="7"/>
      <c r="D5042" s="7"/>
      <c r="E5042" s="7"/>
      <c r="F5042" s="7"/>
      <c r="G5042" s="7"/>
      <c r="I5042" s="3"/>
    </row>
    <row r="5043" spans="2:9" x14ac:dyDescent="0.25">
      <c r="B5043" s="6"/>
      <c r="C5043" s="7"/>
      <c r="D5043" s="7"/>
      <c r="E5043" s="7"/>
      <c r="F5043" s="7"/>
      <c r="G5043" s="7"/>
      <c r="I5043" s="3"/>
    </row>
    <row r="5044" spans="2:9" x14ac:dyDescent="0.25">
      <c r="B5044" s="6"/>
      <c r="C5044" s="7"/>
      <c r="D5044" s="7"/>
      <c r="E5044" s="7"/>
      <c r="F5044" s="7"/>
      <c r="G5044" s="7"/>
      <c r="I5044" s="3"/>
    </row>
    <row r="5045" spans="2:9" x14ac:dyDescent="0.25">
      <c r="B5045" s="6"/>
      <c r="C5045" s="7"/>
      <c r="D5045" s="7"/>
      <c r="E5045" s="7"/>
      <c r="F5045" s="7"/>
      <c r="G5045" s="7"/>
      <c r="I5045" s="3"/>
    </row>
    <row r="5046" spans="2:9" x14ac:dyDescent="0.25">
      <c r="B5046" s="6"/>
      <c r="C5046" s="7"/>
      <c r="D5046" s="7"/>
      <c r="E5046" s="7"/>
      <c r="F5046" s="7"/>
      <c r="G5046" s="7"/>
      <c r="I5046" s="3"/>
    </row>
    <row r="5047" spans="2:9" x14ac:dyDescent="0.25">
      <c r="B5047" s="6"/>
      <c r="C5047" s="7"/>
      <c r="D5047" s="7"/>
      <c r="E5047" s="7"/>
      <c r="F5047" s="7"/>
      <c r="G5047" s="7"/>
      <c r="I5047" s="3"/>
    </row>
    <row r="5048" spans="2:9" x14ac:dyDescent="0.25">
      <c r="B5048" s="6"/>
      <c r="C5048" s="7"/>
      <c r="D5048" s="7"/>
      <c r="E5048" s="7"/>
      <c r="F5048" s="7"/>
      <c r="G5048" s="7"/>
      <c r="I5048" s="3"/>
    </row>
    <row r="5049" spans="2:9" x14ac:dyDescent="0.25">
      <c r="B5049" s="6"/>
      <c r="C5049" s="7"/>
      <c r="D5049" s="7"/>
      <c r="E5049" s="7"/>
      <c r="F5049" s="7"/>
      <c r="G5049" s="7"/>
      <c r="I5049" s="3"/>
    </row>
    <row r="5050" spans="2:9" x14ac:dyDescent="0.25">
      <c r="B5050" s="6"/>
      <c r="C5050" s="7"/>
      <c r="D5050" s="7"/>
      <c r="E5050" s="7"/>
      <c r="F5050" s="7"/>
      <c r="G5050" s="7"/>
      <c r="I5050" s="3"/>
    </row>
    <row r="5051" spans="2:9" x14ac:dyDescent="0.25">
      <c r="B5051" s="6"/>
      <c r="C5051" s="7"/>
      <c r="D5051" s="7"/>
      <c r="E5051" s="7"/>
      <c r="F5051" s="7"/>
      <c r="G5051" s="7"/>
      <c r="I5051" s="3"/>
    </row>
    <row r="5052" spans="2:9" x14ac:dyDescent="0.25">
      <c r="B5052" s="6"/>
      <c r="C5052" s="7"/>
      <c r="D5052" s="7"/>
      <c r="E5052" s="7"/>
      <c r="F5052" s="7"/>
      <c r="G5052" s="7"/>
      <c r="I5052" s="3"/>
    </row>
    <row r="5053" spans="2:9" x14ac:dyDescent="0.25">
      <c r="B5053" s="6"/>
      <c r="C5053" s="7"/>
      <c r="D5053" s="7"/>
      <c r="E5053" s="7"/>
      <c r="F5053" s="7"/>
      <c r="G5053" s="7"/>
      <c r="I5053" s="3"/>
    </row>
    <row r="5054" spans="2:9" x14ac:dyDescent="0.25">
      <c r="B5054" s="6"/>
      <c r="C5054" s="7"/>
      <c r="D5054" s="7"/>
      <c r="E5054" s="7"/>
      <c r="F5054" s="7"/>
      <c r="G5054" s="7"/>
      <c r="I5054" s="3"/>
    </row>
    <row r="5055" spans="2:9" x14ac:dyDescent="0.25">
      <c r="B5055" s="6"/>
      <c r="C5055" s="7"/>
      <c r="D5055" s="7"/>
      <c r="E5055" s="7"/>
      <c r="F5055" s="7"/>
      <c r="G5055" s="7"/>
      <c r="I5055" s="3"/>
    </row>
    <row r="5056" spans="2:9" x14ac:dyDescent="0.25">
      <c r="B5056" s="6"/>
      <c r="C5056" s="7"/>
      <c r="D5056" s="7"/>
      <c r="E5056" s="7"/>
      <c r="F5056" s="7"/>
      <c r="G5056" s="7"/>
      <c r="I5056" s="3"/>
    </row>
    <row r="5057" spans="2:9" x14ac:dyDescent="0.25">
      <c r="B5057" s="6"/>
      <c r="C5057" s="7"/>
      <c r="D5057" s="7"/>
      <c r="E5057" s="7"/>
      <c r="F5057" s="7"/>
      <c r="G5057" s="7"/>
      <c r="I5057" s="3"/>
    </row>
    <row r="5058" spans="2:9" x14ac:dyDescent="0.25">
      <c r="B5058" s="6"/>
      <c r="C5058" s="7"/>
      <c r="D5058" s="7"/>
      <c r="E5058" s="7"/>
      <c r="F5058" s="7"/>
      <c r="G5058" s="7"/>
      <c r="I5058" s="3"/>
    </row>
    <row r="5059" spans="2:9" x14ac:dyDescent="0.25">
      <c r="B5059" s="6"/>
      <c r="C5059" s="7"/>
      <c r="D5059" s="7"/>
      <c r="E5059" s="7"/>
      <c r="F5059" s="7"/>
      <c r="G5059" s="7"/>
      <c r="I5059" s="3"/>
    </row>
    <row r="5060" spans="2:9" x14ac:dyDescent="0.25">
      <c r="B5060" s="6"/>
      <c r="C5060" s="7"/>
      <c r="D5060" s="7"/>
      <c r="E5060" s="7"/>
      <c r="F5060" s="7"/>
      <c r="G5060" s="7"/>
      <c r="I5060" s="3"/>
    </row>
    <row r="5061" spans="2:9" x14ac:dyDescent="0.25">
      <c r="B5061" s="6"/>
      <c r="C5061" s="7"/>
      <c r="D5061" s="7"/>
      <c r="E5061" s="7"/>
      <c r="F5061" s="7"/>
      <c r="G5061" s="7"/>
      <c r="I5061" s="3"/>
    </row>
    <row r="5062" spans="2:9" x14ac:dyDescent="0.25">
      <c r="B5062" s="6"/>
      <c r="C5062" s="7"/>
      <c r="D5062" s="7"/>
      <c r="E5062" s="7"/>
      <c r="F5062" s="7"/>
      <c r="G5062" s="7"/>
      <c r="I5062" s="3"/>
    </row>
    <row r="5063" spans="2:9" x14ac:dyDescent="0.25">
      <c r="B5063" s="6"/>
      <c r="C5063" s="7"/>
      <c r="D5063" s="7"/>
      <c r="E5063" s="7"/>
      <c r="F5063" s="7"/>
      <c r="G5063" s="7"/>
      <c r="I5063" s="3"/>
    </row>
    <row r="5064" spans="2:9" x14ac:dyDescent="0.25">
      <c r="B5064" s="6"/>
      <c r="C5064" s="7"/>
      <c r="D5064" s="7"/>
      <c r="E5064" s="7"/>
      <c r="F5064" s="7"/>
      <c r="G5064" s="7"/>
      <c r="I5064" s="3"/>
    </row>
    <row r="5065" spans="2:9" x14ac:dyDescent="0.25">
      <c r="B5065" s="6"/>
      <c r="C5065" s="7"/>
      <c r="D5065" s="7"/>
      <c r="E5065" s="7"/>
      <c r="F5065" s="7"/>
      <c r="G5065" s="7"/>
      <c r="I5065" s="3"/>
    </row>
    <row r="5066" spans="2:9" x14ac:dyDescent="0.25">
      <c r="B5066" s="6"/>
      <c r="C5066" s="7"/>
      <c r="D5066" s="7"/>
      <c r="E5066" s="7"/>
      <c r="F5066" s="7"/>
      <c r="G5066" s="7"/>
      <c r="I5066" s="3"/>
    </row>
    <row r="5067" spans="2:9" x14ac:dyDescent="0.25">
      <c r="B5067" s="6"/>
      <c r="C5067" s="7"/>
      <c r="D5067" s="7"/>
      <c r="E5067" s="7"/>
      <c r="F5067" s="7"/>
      <c r="G5067" s="7"/>
      <c r="I5067" s="3"/>
    </row>
    <row r="5068" spans="2:9" x14ac:dyDescent="0.25">
      <c r="B5068" s="6"/>
      <c r="C5068" s="7"/>
      <c r="D5068" s="7"/>
      <c r="E5068" s="7"/>
      <c r="F5068" s="7"/>
      <c r="G5068" s="7"/>
      <c r="I5068" s="3"/>
    </row>
    <row r="5069" spans="2:9" x14ac:dyDescent="0.25">
      <c r="B5069" s="6"/>
      <c r="C5069" s="7"/>
      <c r="D5069" s="7"/>
      <c r="E5069" s="7"/>
      <c r="F5069" s="7"/>
      <c r="G5069" s="7"/>
      <c r="I5069" s="3"/>
    </row>
    <row r="5070" spans="2:9" x14ac:dyDescent="0.25">
      <c r="B5070" s="6"/>
      <c r="C5070" s="7"/>
      <c r="D5070" s="7"/>
      <c r="E5070" s="7"/>
      <c r="F5070" s="7"/>
      <c r="G5070" s="7"/>
      <c r="I5070" s="3"/>
    </row>
    <row r="5071" spans="2:9" x14ac:dyDescent="0.25">
      <c r="B5071" s="6"/>
      <c r="C5071" s="7"/>
      <c r="D5071" s="7"/>
      <c r="E5071" s="7"/>
      <c r="F5071" s="7"/>
      <c r="G5071" s="7"/>
      <c r="I5071" s="3"/>
    </row>
    <row r="5072" spans="2:9" x14ac:dyDescent="0.25">
      <c r="B5072" s="6"/>
      <c r="C5072" s="7"/>
      <c r="D5072" s="7"/>
      <c r="E5072" s="7"/>
      <c r="F5072" s="7"/>
      <c r="G5072" s="7"/>
      <c r="I5072" s="3"/>
    </row>
    <row r="5073" spans="2:9" x14ac:dyDescent="0.25">
      <c r="B5073" s="6"/>
      <c r="C5073" s="7"/>
      <c r="D5073" s="7"/>
      <c r="E5073" s="7"/>
      <c r="F5073" s="7"/>
      <c r="G5073" s="7"/>
      <c r="I5073" s="3"/>
    </row>
    <row r="5074" spans="2:9" x14ac:dyDescent="0.25">
      <c r="B5074" s="6"/>
      <c r="C5074" s="7"/>
      <c r="D5074" s="7"/>
      <c r="E5074" s="7"/>
      <c r="F5074" s="7"/>
      <c r="G5074" s="7"/>
      <c r="I5074" s="3"/>
    </row>
    <row r="5075" spans="2:9" x14ac:dyDescent="0.25">
      <c r="B5075" s="6"/>
      <c r="C5075" s="7"/>
      <c r="D5075" s="7"/>
      <c r="E5075" s="7"/>
      <c r="F5075" s="7"/>
      <c r="G5075" s="7"/>
      <c r="I5075" s="3"/>
    </row>
    <row r="5076" spans="2:9" x14ac:dyDescent="0.25">
      <c r="B5076" s="6"/>
      <c r="C5076" s="7"/>
      <c r="D5076" s="7"/>
      <c r="E5076" s="7"/>
      <c r="F5076" s="7"/>
      <c r="G5076" s="7"/>
      <c r="I5076" s="3"/>
    </row>
    <row r="5077" spans="2:9" x14ac:dyDescent="0.25">
      <c r="B5077" s="6"/>
      <c r="C5077" s="7"/>
      <c r="D5077" s="7"/>
      <c r="E5077" s="7"/>
      <c r="F5077" s="7"/>
      <c r="G5077" s="7"/>
      <c r="I5077" s="3"/>
    </row>
    <row r="5078" spans="2:9" x14ac:dyDescent="0.25">
      <c r="B5078" s="6"/>
      <c r="C5078" s="7"/>
      <c r="D5078" s="7"/>
      <c r="E5078" s="7"/>
      <c r="F5078" s="7"/>
      <c r="G5078" s="7"/>
      <c r="I5078" s="3"/>
    </row>
    <row r="5079" spans="2:9" x14ac:dyDescent="0.25">
      <c r="B5079" s="6"/>
      <c r="C5079" s="7"/>
      <c r="D5079" s="7"/>
      <c r="E5079" s="7"/>
      <c r="F5079" s="7"/>
      <c r="G5079" s="7"/>
      <c r="I5079" s="3"/>
    </row>
    <row r="5080" spans="2:9" x14ac:dyDescent="0.25">
      <c r="B5080" s="6"/>
      <c r="C5080" s="7"/>
      <c r="D5080" s="7"/>
      <c r="E5080" s="7"/>
      <c r="F5080" s="7"/>
      <c r="G5080" s="7"/>
      <c r="I5080" s="3"/>
    </row>
    <row r="5081" spans="2:9" x14ac:dyDescent="0.25">
      <c r="B5081" s="6"/>
      <c r="C5081" s="7"/>
      <c r="D5081" s="7"/>
      <c r="E5081" s="7"/>
      <c r="F5081" s="7"/>
      <c r="G5081" s="7"/>
      <c r="I5081" s="3"/>
    </row>
    <row r="5082" spans="2:9" x14ac:dyDescent="0.25">
      <c r="B5082" s="6"/>
      <c r="C5082" s="7"/>
      <c r="D5082" s="7"/>
      <c r="E5082" s="7"/>
      <c r="F5082" s="7"/>
      <c r="G5082" s="7"/>
      <c r="I5082" s="3"/>
    </row>
    <row r="5083" spans="2:9" x14ac:dyDescent="0.25">
      <c r="B5083" s="6"/>
      <c r="C5083" s="7"/>
      <c r="D5083" s="7"/>
      <c r="E5083" s="7"/>
      <c r="F5083" s="7"/>
      <c r="G5083" s="7"/>
      <c r="I5083" s="3"/>
    </row>
    <row r="5084" spans="2:9" x14ac:dyDescent="0.25">
      <c r="B5084" s="6"/>
      <c r="C5084" s="7"/>
      <c r="D5084" s="7"/>
      <c r="E5084" s="7"/>
      <c r="F5084" s="7"/>
      <c r="G5084" s="7"/>
      <c r="I5084" s="3"/>
    </row>
    <row r="5085" spans="2:9" x14ac:dyDescent="0.25">
      <c r="B5085" s="6"/>
      <c r="C5085" s="7"/>
      <c r="D5085" s="7"/>
      <c r="E5085" s="7"/>
      <c r="F5085" s="7"/>
      <c r="G5085" s="7"/>
      <c r="I5085" s="3"/>
    </row>
    <row r="5086" spans="2:9" x14ac:dyDescent="0.25">
      <c r="B5086" s="6"/>
      <c r="C5086" s="7"/>
      <c r="D5086" s="7"/>
      <c r="E5086" s="7"/>
      <c r="F5086" s="7"/>
      <c r="G5086" s="7"/>
      <c r="I5086" s="3"/>
    </row>
    <row r="5087" spans="2:9" x14ac:dyDescent="0.25">
      <c r="B5087" s="6"/>
      <c r="C5087" s="7"/>
      <c r="D5087" s="7"/>
      <c r="E5087" s="7"/>
      <c r="F5087" s="7"/>
      <c r="G5087" s="7"/>
      <c r="I5087" s="3"/>
    </row>
    <row r="5088" spans="2:9" x14ac:dyDescent="0.25">
      <c r="B5088" s="6"/>
      <c r="C5088" s="7"/>
      <c r="D5088" s="7"/>
      <c r="E5088" s="7"/>
      <c r="F5088" s="7"/>
      <c r="G5088" s="7"/>
      <c r="I5088" s="3"/>
    </row>
    <row r="5089" spans="2:9" x14ac:dyDescent="0.25">
      <c r="B5089" s="6"/>
      <c r="C5089" s="7"/>
      <c r="D5089" s="7"/>
      <c r="E5089" s="7"/>
      <c r="F5089" s="7"/>
      <c r="G5089" s="7"/>
      <c r="I5089" s="3"/>
    </row>
    <row r="5090" spans="2:9" x14ac:dyDescent="0.25">
      <c r="B5090" s="6"/>
      <c r="C5090" s="7"/>
      <c r="D5090" s="7"/>
      <c r="E5090" s="7"/>
      <c r="F5090" s="7"/>
      <c r="G5090" s="7"/>
      <c r="I5090" s="3"/>
    </row>
    <row r="5091" spans="2:9" x14ac:dyDescent="0.25">
      <c r="B5091" s="6"/>
      <c r="C5091" s="7"/>
      <c r="D5091" s="7"/>
      <c r="E5091" s="7"/>
      <c r="F5091" s="7"/>
      <c r="G5091" s="7"/>
      <c r="I5091" s="3"/>
    </row>
    <row r="5092" spans="2:9" x14ac:dyDescent="0.25">
      <c r="B5092" s="6"/>
      <c r="C5092" s="7"/>
      <c r="D5092" s="7"/>
      <c r="E5092" s="7"/>
      <c r="F5092" s="7"/>
      <c r="G5092" s="7"/>
      <c r="I5092" s="3"/>
    </row>
    <row r="5093" spans="2:9" x14ac:dyDescent="0.25">
      <c r="B5093" s="6"/>
      <c r="C5093" s="7"/>
      <c r="D5093" s="7"/>
      <c r="E5093" s="7"/>
      <c r="F5093" s="7"/>
      <c r="G5093" s="7"/>
      <c r="I5093" s="3"/>
    </row>
    <row r="5094" spans="2:9" x14ac:dyDescent="0.25">
      <c r="B5094" s="6"/>
      <c r="C5094" s="7"/>
      <c r="D5094" s="7"/>
      <c r="E5094" s="7"/>
      <c r="F5094" s="7"/>
      <c r="G5094" s="7"/>
      <c r="I5094" s="3"/>
    </row>
    <row r="5095" spans="2:9" x14ac:dyDescent="0.25">
      <c r="B5095" s="6"/>
      <c r="C5095" s="7"/>
      <c r="D5095" s="7"/>
      <c r="E5095" s="7"/>
      <c r="F5095" s="7"/>
      <c r="G5095" s="7"/>
      <c r="I5095" s="3"/>
    </row>
    <row r="5096" spans="2:9" x14ac:dyDescent="0.25">
      <c r="B5096" s="6"/>
      <c r="C5096" s="7"/>
      <c r="D5096" s="7"/>
      <c r="E5096" s="7"/>
      <c r="F5096" s="7"/>
      <c r="G5096" s="7"/>
      <c r="I5096" s="3"/>
    </row>
    <row r="5097" spans="2:9" x14ac:dyDescent="0.25">
      <c r="B5097" s="6"/>
      <c r="C5097" s="7"/>
      <c r="D5097" s="7"/>
      <c r="E5097" s="7"/>
      <c r="F5097" s="7"/>
      <c r="G5097" s="7"/>
      <c r="I5097" s="3"/>
    </row>
    <row r="5098" spans="2:9" x14ac:dyDescent="0.25">
      <c r="B5098" s="6"/>
      <c r="C5098" s="7"/>
      <c r="D5098" s="7"/>
      <c r="E5098" s="7"/>
      <c r="F5098" s="7"/>
      <c r="G5098" s="7"/>
      <c r="I5098" s="3"/>
    </row>
    <row r="5099" spans="2:9" x14ac:dyDescent="0.25">
      <c r="B5099" s="6"/>
      <c r="C5099" s="7"/>
      <c r="D5099" s="7"/>
      <c r="E5099" s="7"/>
      <c r="F5099" s="7"/>
      <c r="G5099" s="7"/>
      <c r="I5099" s="3"/>
    </row>
    <row r="5100" spans="2:9" x14ac:dyDescent="0.25">
      <c r="B5100" s="6"/>
      <c r="C5100" s="7"/>
      <c r="D5100" s="7"/>
      <c r="E5100" s="7"/>
      <c r="F5100" s="7"/>
      <c r="G5100" s="7"/>
      <c r="I5100" s="3"/>
    </row>
    <row r="5101" spans="2:9" x14ac:dyDescent="0.25">
      <c r="B5101" s="6"/>
      <c r="C5101" s="7"/>
      <c r="D5101" s="7"/>
      <c r="E5101" s="7"/>
      <c r="F5101" s="7"/>
      <c r="G5101" s="7"/>
      <c r="I5101" s="3"/>
    </row>
    <row r="5102" spans="2:9" x14ac:dyDescent="0.25">
      <c r="B5102" s="6"/>
      <c r="C5102" s="7"/>
      <c r="D5102" s="7"/>
      <c r="E5102" s="7"/>
      <c r="F5102" s="7"/>
      <c r="G5102" s="7"/>
      <c r="I5102" s="3"/>
    </row>
    <row r="5103" spans="2:9" x14ac:dyDescent="0.25">
      <c r="B5103" s="6"/>
      <c r="C5103" s="7"/>
      <c r="D5103" s="7"/>
      <c r="E5103" s="7"/>
      <c r="F5103" s="7"/>
      <c r="G5103" s="7"/>
      <c r="I5103" s="3"/>
    </row>
    <row r="5104" spans="2:9" x14ac:dyDescent="0.25">
      <c r="B5104" s="6"/>
      <c r="C5104" s="7"/>
      <c r="D5104" s="7"/>
      <c r="E5104" s="7"/>
      <c r="F5104" s="7"/>
      <c r="G5104" s="7"/>
      <c r="I5104" s="3"/>
    </row>
    <row r="5105" spans="2:9" x14ac:dyDescent="0.25">
      <c r="B5105" s="6"/>
      <c r="C5105" s="7"/>
      <c r="D5105" s="7"/>
      <c r="E5105" s="7"/>
      <c r="F5105" s="7"/>
      <c r="G5105" s="7"/>
      <c r="I5105" s="3"/>
    </row>
    <row r="5106" spans="2:9" x14ac:dyDescent="0.25">
      <c r="B5106" s="6"/>
      <c r="C5106" s="7"/>
      <c r="D5106" s="7"/>
      <c r="E5106" s="7"/>
      <c r="F5106" s="7"/>
      <c r="G5106" s="7"/>
      <c r="I5106" s="3"/>
    </row>
    <row r="5107" spans="2:9" x14ac:dyDescent="0.25">
      <c r="B5107" s="6"/>
      <c r="C5107" s="7"/>
      <c r="D5107" s="7"/>
      <c r="E5107" s="7"/>
      <c r="F5107" s="7"/>
      <c r="G5107" s="7"/>
      <c r="I5107" s="3"/>
    </row>
    <row r="5108" spans="2:9" x14ac:dyDescent="0.25">
      <c r="B5108" s="6"/>
      <c r="C5108" s="7"/>
      <c r="D5108" s="7"/>
      <c r="E5108" s="7"/>
      <c r="F5108" s="7"/>
      <c r="G5108" s="7"/>
      <c r="I5108" s="3"/>
    </row>
    <row r="5109" spans="2:9" x14ac:dyDescent="0.25">
      <c r="B5109" s="6"/>
      <c r="C5109" s="7"/>
      <c r="D5109" s="7"/>
      <c r="E5109" s="7"/>
      <c r="F5109" s="7"/>
      <c r="G5109" s="7"/>
      <c r="I5109" s="3"/>
    </row>
    <row r="5110" spans="2:9" x14ac:dyDescent="0.25">
      <c r="B5110" s="6"/>
      <c r="C5110" s="7"/>
      <c r="D5110" s="7"/>
      <c r="E5110" s="7"/>
      <c r="F5110" s="7"/>
      <c r="G5110" s="7"/>
      <c r="I5110" s="3"/>
    </row>
    <row r="5111" spans="2:9" x14ac:dyDescent="0.25">
      <c r="B5111" s="6"/>
      <c r="C5111" s="7"/>
      <c r="D5111" s="7"/>
      <c r="E5111" s="7"/>
      <c r="F5111" s="7"/>
      <c r="G5111" s="7"/>
      <c r="I5111" s="3"/>
    </row>
    <row r="5112" spans="2:9" x14ac:dyDescent="0.25">
      <c r="B5112" s="6"/>
      <c r="C5112" s="7"/>
      <c r="D5112" s="7"/>
      <c r="E5112" s="7"/>
      <c r="F5112" s="7"/>
      <c r="G5112" s="7"/>
      <c r="I5112" s="3"/>
    </row>
    <row r="5113" spans="2:9" x14ac:dyDescent="0.25">
      <c r="B5113" s="6"/>
      <c r="C5113" s="7"/>
      <c r="D5113" s="7"/>
      <c r="E5113" s="7"/>
      <c r="F5113" s="7"/>
      <c r="G5113" s="7"/>
      <c r="I5113" s="3"/>
    </row>
    <row r="5114" spans="2:9" x14ac:dyDescent="0.25">
      <c r="B5114" s="6"/>
      <c r="C5114" s="7"/>
      <c r="D5114" s="7"/>
      <c r="E5114" s="7"/>
      <c r="F5114" s="7"/>
      <c r="G5114" s="7"/>
      <c r="I5114" s="3"/>
    </row>
    <row r="5115" spans="2:9" x14ac:dyDescent="0.25">
      <c r="B5115" s="6"/>
      <c r="C5115" s="7"/>
      <c r="D5115" s="7"/>
      <c r="E5115" s="7"/>
      <c r="F5115" s="7"/>
      <c r="G5115" s="7"/>
      <c r="I5115" s="3"/>
    </row>
    <row r="5116" spans="2:9" x14ac:dyDescent="0.25">
      <c r="B5116" s="6"/>
      <c r="C5116" s="7"/>
      <c r="D5116" s="7"/>
      <c r="E5116" s="7"/>
      <c r="F5116" s="7"/>
      <c r="G5116" s="7"/>
      <c r="I5116" s="3"/>
    </row>
    <row r="5117" spans="2:9" x14ac:dyDescent="0.25">
      <c r="B5117" s="6"/>
      <c r="C5117" s="7"/>
      <c r="D5117" s="7"/>
      <c r="E5117" s="7"/>
      <c r="F5117" s="7"/>
      <c r="G5117" s="7"/>
      <c r="I5117" s="3"/>
    </row>
    <row r="5118" spans="2:9" x14ac:dyDescent="0.25">
      <c r="B5118" s="6"/>
      <c r="C5118" s="7"/>
      <c r="D5118" s="7"/>
      <c r="E5118" s="7"/>
      <c r="F5118" s="7"/>
      <c r="G5118" s="7"/>
      <c r="I5118" s="3"/>
    </row>
    <row r="5119" spans="2:9" x14ac:dyDescent="0.25">
      <c r="B5119" s="6"/>
      <c r="C5119" s="7"/>
      <c r="D5119" s="7"/>
      <c r="E5119" s="7"/>
      <c r="F5119" s="7"/>
      <c r="G5119" s="7"/>
      <c r="I5119" s="3"/>
    </row>
    <row r="5120" spans="2:9" x14ac:dyDescent="0.25">
      <c r="B5120" s="6"/>
      <c r="C5120" s="7"/>
      <c r="D5120" s="7"/>
      <c r="E5120" s="7"/>
      <c r="F5120" s="7"/>
      <c r="G5120" s="7"/>
      <c r="I5120" s="3"/>
    </row>
    <row r="5121" spans="2:9" x14ac:dyDescent="0.25">
      <c r="B5121" s="6"/>
      <c r="C5121" s="7"/>
      <c r="D5121" s="7"/>
      <c r="E5121" s="7"/>
      <c r="F5121" s="7"/>
      <c r="G5121" s="7"/>
      <c r="I5121" s="3"/>
    </row>
    <row r="5122" spans="2:9" x14ac:dyDescent="0.25">
      <c r="B5122" s="6"/>
      <c r="C5122" s="7"/>
      <c r="D5122" s="7"/>
      <c r="E5122" s="7"/>
      <c r="F5122" s="7"/>
      <c r="G5122" s="7"/>
      <c r="I5122" s="3"/>
    </row>
    <row r="5123" spans="2:9" x14ac:dyDescent="0.25">
      <c r="B5123" s="6"/>
      <c r="C5123" s="7"/>
      <c r="D5123" s="7"/>
      <c r="E5123" s="7"/>
      <c r="F5123" s="7"/>
      <c r="G5123" s="7"/>
      <c r="I5123" s="3"/>
    </row>
    <row r="5124" spans="2:9" x14ac:dyDescent="0.25">
      <c r="B5124" s="6"/>
      <c r="C5124" s="7"/>
      <c r="D5124" s="7"/>
      <c r="E5124" s="7"/>
      <c r="F5124" s="7"/>
      <c r="G5124" s="7"/>
      <c r="I5124" s="3"/>
    </row>
    <row r="5125" spans="2:9" x14ac:dyDescent="0.25">
      <c r="B5125" s="6"/>
      <c r="C5125" s="7"/>
      <c r="D5125" s="7"/>
      <c r="E5125" s="7"/>
      <c r="F5125" s="7"/>
      <c r="G5125" s="7"/>
      <c r="I5125" s="3"/>
    </row>
    <row r="5126" spans="2:9" x14ac:dyDescent="0.25">
      <c r="B5126" s="6"/>
      <c r="C5126" s="7"/>
      <c r="D5126" s="7"/>
      <c r="E5126" s="7"/>
      <c r="F5126" s="7"/>
      <c r="G5126" s="7"/>
      <c r="I5126" s="3"/>
    </row>
    <row r="5127" spans="2:9" x14ac:dyDescent="0.25">
      <c r="B5127" s="6"/>
      <c r="C5127" s="7"/>
      <c r="D5127" s="7"/>
      <c r="E5127" s="7"/>
      <c r="F5127" s="7"/>
      <c r="G5127" s="7"/>
      <c r="I5127" s="3"/>
    </row>
    <row r="5128" spans="2:9" x14ac:dyDescent="0.25">
      <c r="B5128" s="6"/>
      <c r="C5128" s="7"/>
      <c r="D5128" s="7"/>
      <c r="E5128" s="7"/>
      <c r="F5128" s="7"/>
      <c r="G5128" s="7"/>
      <c r="I5128" s="3"/>
    </row>
    <row r="5129" spans="2:9" x14ac:dyDescent="0.25">
      <c r="B5129" s="6"/>
      <c r="C5129" s="7"/>
      <c r="D5129" s="7"/>
      <c r="E5129" s="7"/>
      <c r="F5129" s="7"/>
      <c r="G5129" s="7"/>
      <c r="I5129" s="3"/>
    </row>
    <row r="5130" spans="2:9" x14ac:dyDescent="0.25">
      <c r="B5130" s="6"/>
      <c r="C5130" s="7"/>
      <c r="D5130" s="7"/>
      <c r="E5130" s="7"/>
      <c r="F5130" s="7"/>
      <c r="G5130" s="7"/>
      <c r="I5130" s="3"/>
    </row>
    <row r="5131" spans="2:9" x14ac:dyDescent="0.25">
      <c r="B5131" s="6"/>
      <c r="C5131" s="7"/>
      <c r="D5131" s="7"/>
      <c r="E5131" s="7"/>
      <c r="F5131" s="7"/>
      <c r="G5131" s="7"/>
      <c r="I5131" s="3"/>
    </row>
    <row r="5132" spans="2:9" x14ac:dyDescent="0.25">
      <c r="B5132" s="6"/>
      <c r="C5132" s="7"/>
      <c r="D5132" s="7"/>
      <c r="E5132" s="7"/>
      <c r="F5132" s="7"/>
      <c r="G5132" s="7"/>
      <c r="I5132" s="3"/>
    </row>
    <row r="5133" spans="2:9" x14ac:dyDescent="0.25">
      <c r="B5133" s="6"/>
      <c r="C5133" s="7"/>
      <c r="D5133" s="7"/>
      <c r="E5133" s="7"/>
      <c r="F5133" s="7"/>
      <c r="G5133" s="7"/>
      <c r="I5133" s="3"/>
    </row>
    <row r="5134" spans="2:9" x14ac:dyDescent="0.25">
      <c r="B5134" s="6"/>
      <c r="C5134" s="7"/>
      <c r="D5134" s="7"/>
      <c r="E5134" s="7"/>
      <c r="F5134" s="7"/>
      <c r="G5134" s="7"/>
      <c r="I5134" s="3"/>
    </row>
    <row r="5135" spans="2:9" x14ac:dyDescent="0.25">
      <c r="B5135" s="6"/>
      <c r="C5135" s="7"/>
      <c r="D5135" s="7"/>
      <c r="E5135" s="7"/>
      <c r="F5135" s="7"/>
      <c r="G5135" s="7"/>
      <c r="I5135" s="3"/>
    </row>
    <row r="5136" spans="2:9" x14ac:dyDescent="0.25">
      <c r="B5136" s="6"/>
      <c r="C5136" s="7"/>
      <c r="D5136" s="7"/>
      <c r="E5136" s="7"/>
      <c r="F5136" s="7"/>
      <c r="G5136" s="7"/>
      <c r="I5136" s="3"/>
    </row>
    <row r="5137" spans="2:9" x14ac:dyDescent="0.25">
      <c r="B5137" s="6"/>
      <c r="C5137" s="7"/>
      <c r="D5137" s="7"/>
      <c r="E5137" s="7"/>
      <c r="F5137" s="7"/>
      <c r="G5137" s="7"/>
      <c r="I5137" s="3"/>
    </row>
    <row r="5138" spans="2:9" x14ac:dyDescent="0.25">
      <c r="B5138" s="6"/>
      <c r="C5138" s="7"/>
      <c r="D5138" s="7"/>
      <c r="E5138" s="7"/>
      <c r="F5138" s="7"/>
      <c r="G5138" s="7"/>
      <c r="I5138" s="3"/>
    </row>
    <row r="5139" spans="2:9" x14ac:dyDescent="0.25">
      <c r="B5139" s="6"/>
      <c r="C5139" s="7"/>
      <c r="D5139" s="7"/>
      <c r="E5139" s="7"/>
      <c r="F5139" s="7"/>
      <c r="G5139" s="7"/>
      <c r="I5139" s="3"/>
    </row>
    <row r="5140" spans="2:9" x14ac:dyDescent="0.25">
      <c r="B5140" s="6"/>
      <c r="C5140" s="7"/>
      <c r="D5140" s="7"/>
      <c r="E5140" s="7"/>
      <c r="F5140" s="7"/>
      <c r="G5140" s="7"/>
      <c r="I5140" s="3"/>
    </row>
    <row r="5141" spans="2:9" x14ac:dyDescent="0.25">
      <c r="B5141" s="6"/>
      <c r="C5141" s="7"/>
      <c r="D5141" s="7"/>
      <c r="E5141" s="7"/>
      <c r="F5141" s="7"/>
      <c r="G5141" s="7"/>
      <c r="I5141" s="3"/>
    </row>
    <row r="5142" spans="2:9" x14ac:dyDescent="0.25">
      <c r="B5142" s="6"/>
      <c r="C5142" s="7"/>
      <c r="D5142" s="7"/>
      <c r="E5142" s="7"/>
      <c r="F5142" s="7"/>
      <c r="G5142" s="7"/>
      <c r="I5142" s="3"/>
    </row>
    <row r="5143" spans="2:9" x14ac:dyDescent="0.25">
      <c r="B5143" s="6"/>
      <c r="C5143" s="7"/>
      <c r="D5143" s="7"/>
      <c r="E5143" s="7"/>
      <c r="F5143" s="7"/>
      <c r="G5143" s="7"/>
      <c r="I5143" s="3"/>
    </row>
    <row r="5144" spans="2:9" x14ac:dyDescent="0.25">
      <c r="B5144" s="6"/>
      <c r="C5144" s="7"/>
      <c r="D5144" s="7"/>
      <c r="E5144" s="7"/>
      <c r="F5144" s="7"/>
      <c r="G5144" s="7"/>
      <c r="I5144" s="3"/>
    </row>
    <row r="5145" spans="2:9" x14ac:dyDescent="0.25">
      <c r="B5145" s="6"/>
      <c r="C5145" s="7"/>
      <c r="D5145" s="7"/>
      <c r="E5145" s="7"/>
      <c r="F5145" s="7"/>
      <c r="G5145" s="7"/>
      <c r="I5145" s="3"/>
    </row>
    <row r="5146" spans="2:9" x14ac:dyDescent="0.25">
      <c r="B5146" s="6"/>
      <c r="C5146" s="7"/>
      <c r="D5146" s="7"/>
      <c r="E5146" s="7"/>
      <c r="F5146" s="7"/>
      <c r="G5146" s="7"/>
      <c r="I5146" s="3"/>
    </row>
    <row r="5147" spans="2:9" x14ac:dyDescent="0.25">
      <c r="B5147" s="6"/>
      <c r="C5147" s="7"/>
      <c r="D5147" s="7"/>
      <c r="E5147" s="7"/>
      <c r="F5147" s="7"/>
      <c r="G5147" s="7"/>
      <c r="I5147" s="3"/>
    </row>
    <row r="5148" spans="2:9" x14ac:dyDescent="0.25">
      <c r="B5148" s="6"/>
      <c r="C5148" s="7"/>
      <c r="D5148" s="7"/>
      <c r="E5148" s="7"/>
      <c r="F5148" s="7"/>
      <c r="G5148" s="7"/>
      <c r="I5148" s="3"/>
    </row>
    <row r="5149" spans="2:9" x14ac:dyDescent="0.25">
      <c r="B5149" s="6"/>
      <c r="C5149" s="7"/>
      <c r="D5149" s="7"/>
      <c r="E5149" s="7"/>
      <c r="F5149" s="7"/>
      <c r="G5149" s="7"/>
      <c r="I5149" s="3"/>
    </row>
    <row r="5150" spans="2:9" x14ac:dyDescent="0.25">
      <c r="B5150" s="6"/>
      <c r="C5150" s="7"/>
      <c r="D5150" s="7"/>
      <c r="E5150" s="7"/>
      <c r="F5150" s="7"/>
      <c r="G5150" s="7"/>
      <c r="I5150" s="3"/>
    </row>
    <row r="5151" spans="2:9" x14ac:dyDescent="0.25">
      <c r="B5151" s="6"/>
      <c r="C5151" s="7"/>
      <c r="D5151" s="7"/>
      <c r="E5151" s="7"/>
      <c r="F5151" s="7"/>
      <c r="G5151" s="7"/>
      <c r="I5151" s="3"/>
    </row>
    <row r="5152" spans="2:9" x14ac:dyDescent="0.25">
      <c r="B5152" s="6"/>
      <c r="C5152" s="7"/>
      <c r="D5152" s="7"/>
      <c r="E5152" s="7"/>
      <c r="F5152" s="7"/>
      <c r="G5152" s="7"/>
      <c r="I5152" s="3"/>
    </row>
    <row r="5153" spans="2:9" x14ac:dyDescent="0.25">
      <c r="B5153" s="6"/>
      <c r="C5153" s="7"/>
      <c r="D5153" s="7"/>
      <c r="E5153" s="7"/>
      <c r="F5153" s="7"/>
      <c r="G5153" s="7"/>
      <c r="I5153" s="3"/>
    </row>
    <row r="5154" spans="2:9" x14ac:dyDescent="0.25">
      <c r="B5154" s="6"/>
      <c r="C5154" s="7"/>
      <c r="D5154" s="7"/>
      <c r="E5154" s="7"/>
      <c r="F5154" s="7"/>
      <c r="G5154" s="7"/>
      <c r="I5154" s="3"/>
    </row>
    <row r="5155" spans="2:9" x14ac:dyDescent="0.25">
      <c r="B5155" s="6"/>
      <c r="C5155" s="7"/>
      <c r="D5155" s="7"/>
      <c r="E5155" s="7"/>
      <c r="F5155" s="7"/>
      <c r="G5155" s="7"/>
      <c r="I5155" s="3"/>
    </row>
    <row r="5156" spans="2:9" x14ac:dyDescent="0.25">
      <c r="B5156" s="6"/>
      <c r="C5156" s="7"/>
      <c r="D5156" s="7"/>
      <c r="E5156" s="7"/>
      <c r="F5156" s="7"/>
      <c r="G5156" s="7"/>
      <c r="I5156" s="3"/>
    </row>
    <row r="5157" spans="2:9" x14ac:dyDescent="0.25">
      <c r="B5157" s="6"/>
      <c r="C5157" s="7"/>
      <c r="D5157" s="7"/>
      <c r="E5157" s="7"/>
      <c r="F5157" s="7"/>
      <c r="G5157" s="7"/>
      <c r="I5157" s="3"/>
    </row>
    <row r="5158" spans="2:9" x14ac:dyDescent="0.25">
      <c r="B5158" s="6"/>
      <c r="C5158" s="7"/>
      <c r="D5158" s="7"/>
      <c r="E5158" s="7"/>
      <c r="F5158" s="7"/>
      <c r="G5158" s="7"/>
      <c r="I5158" s="3"/>
    </row>
    <row r="5159" spans="2:9" x14ac:dyDescent="0.25">
      <c r="B5159" s="6"/>
      <c r="C5159" s="7"/>
      <c r="D5159" s="7"/>
      <c r="E5159" s="7"/>
      <c r="F5159" s="7"/>
      <c r="G5159" s="7"/>
      <c r="I5159" s="3"/>
    </row>
    <row r="5160" spans="2:9" x14ac:dyDescent="0.25">
      <c r="B5160" s="6"/>
      <c r="C5160" s="7"/>
      <c r="D5160" s="7"/>
      <c r="E5160" s="7"/>
      <c r="F5160" s="7"/>
      <c r="G5160" s="7"/>
      <c r="I5160" s="3"/>
    </row>
    <row r="5161" spans="2:9" x14ac:dyDescent="0.25">
      <c r="B5161" s="6"/>
      <c r="C5161" s="7"/>
      <c r="D5161" s="7"/>
      <c r="E5161" s="7"/>
      <c r="F5161" s="7"/>
      <c r="G5161" s="7"/>
      <c r="I5161" s="3"/>
    </row>
    <row r="5162" spans="2:9" x14ac:dyDescent="0.25">
      <c r="B5162" s="6"/>
      <c r="C5162" s="7"/>
      <c r="D5162" s="7"/>
      <c r="E5162" s="7"/>
      <c r="F5162" s="7"/>
      <c r="G5162" s="7"/>
      <c r="I5162" s="3"/>
    </row>
    <row r="5163" spans="2:9" x14ac:dyDescent="0.25">
      <c r="B5163" s="6"/>
      <c r="C5163" s="7"/>
      <c r="D5163" s="7"/>
      <c r="E5163" s="7"/>
      <c r="F5163" s="7"/>
      <c r="G5163" s="7"/>
      <c r="I5163" s="3"/>
    </row>
    <row r="5164" spans="2:9" x14ac:dyDescent="0.25">
      <c r="B5164" s="6"/>
      <c r="C5164" s="7"/>
      <c r="D5164" s="7"/>
      <c r="E5164" s="7"/>
      <c r="F5164" s="7"/>
      <c r="G5164" s="7"/>
      <c r="I5164" s="3"/>
    </row>
    <row r="5165" spans="2:9" x14ac:dyDescent="0.25">
      <c r="B5165" s="6"/>
      <c r="C5165" s="7"/>
      <c r="D5165" s="7"/>
      <c r="E5165" s="7"/>
      <c r="F5165" s="7"/>
      <c r="G5165" s="7"/>
      <c r="I5165" s="3"/>
    </row>
    <row r="5166" spans="2:9" x14ac:dyDescent="0.25">
      <c r="B5166" s="6"/>
      <c r="C5166" s="7"/>
      <c r="D5166" s="7"/>
      <c r="E5166" s="7"/>
      <c r="F5166" s="7"/>
      <c r="G5166" s="7"/>
      <c r="I5166" s="3"/>
    </row>
    <row r="5167" spans="2:9" x14ac:dyDescent="0.25">
      <c r="B5167" s="6"/>
      <c r="C5167" s="7"/>
      <c r="D5167" s="7"/>
      <c r="E5167" s="7"/>
      <c r="F5167" s="7"/>
      <c r="G5167" s="7"/>
      <c r="I5167" s="3"/>
    </row>
    <row r="5168" spans="2:9" x14ac:dyDescent="0.25">
      <c r="B5168" s="6"/>
      <c r="C5168" s="7"/>
      <c r="D5168" s="7"/>
      <c r="E5168" s="7"/>
      <c r="F5168" s="7"/>
      <c r="G5168" s="7"/>
      <c r="I5168" s="3"/>
    </row>
    <row r="5169" spans="2:9" x14ac:dyDescent="0.25">
      <c r="B5169" s="6"/>
      <c r="C5169" s="7"/>
      <c r="D5169" s="7"/>
      <c r="E5169" s="7"/>
      <c r="F5169" s="7"/>
      <c r="G5169" s="7"/>
      <c r="I5169" s="3"/>
    </row>
    <row r="5170" spans="2:9" x14ac:dyDescent="0.25">
      <c r="B5170" s="6"/>
      <c r="C5170" s="7"/>
      <c r="D5170" s="7"/>
      <c r="E5170" s="7"/>
      <c r="F5170" s="7"/>
      <c r="G5170" s="7"/>
      <c r="I5170" s="3"/>
    </row>
    <row r="5171" spans="2:9" x14ac:dyDescent="0.25">
      <c r="B5171" s="6"/>
      <c r="C5171" s="7"/>
      <c r="D5171" s="7"/>
      <c r="E5171" s="7"/>
      <c r="F5171" s="7"/>
      <c r="G5171" s="7"/>
      <c r="I5171" s="3"/>
    </row>
    <row r="5172" spans="2:9" x14ac:dyDescent="0.25">
      <c r="B5172" s="6"/>
      <c r="C5172" s="7"/>
      <c r="D5172" s="7"/>
      <c r="E5172" s="7"/>
      <c r="F5172" s="7"/>
      <c r="G5172" s="7"/>
      <c r="I5172" s="3"/>
    </row>
    <row r="5173" spans="2:9" x14ac:dyDescent="0.25">
      <c r="B5173" s="6"/>
      <c r="C5173" s="7"/>
      <c r="D5173" s="7"/>
      <c r="E5173" s="7"/>
      <c r="F5173" s="7"/>
      <c r="G5173" s="7"/>
      <c r="I5173" s="3"/>
    </row>
    <row r="5174" spans="2:9" x14ac:dyDescent="0.25">
      <c r="B5174" s="6"/>
      <c r="C5174" s="7"/>
      <c r="D5174" s="7"/>
      <c r="E5174" s="7"/>
      <c r="F5174" s="7"/>
      <c r="G5174" s="7"/>
      <c r="I5174" s="3"/>
    </row>
    <row r="5175" spans="2:9" x14ac:dyDescent="0.25">
      <c r="B5175" s="6"/>
      <c r="C5175" s="7"/>
      <c r="D5175" s="7"/>
      <c r="E5175" s="7"/>
      <c r="F5175" s="7"/>
      <c r="G5175" s="7"/>
      <c r="I5175" s="3"/>
    </row>
    <row r="5176" spans="2:9" x14ac:dyDescent="0.25">
      <c r="B5176" s="6"/>
      <c r="C5176" s="7"/>
      <c r="D5176" s="7"/>
      <c r="E5176" s="7"/>
      <c r="F5176" s="7"/>
      <c r="G5176" s="7"/>
      <c r="I5176" s="3"/>
    </row>
    <row r="5177" spans="2:9" x14ac:dyDescent="0.25">
      <c r="B5177" s="6"/>
      <c r="C5177" s="7"/>
      <c r="D5177" s="7"/>
      <c r="E5177" s="7"/>
      <c r="F5177" s="7"/>
      <c r="G5177" s="7"/>
      <c r="I5177" s="3"/>
    </row>
    <row r="5178" spans="2:9" x14ac:dyDescent="0.25">
      <c r="B5178" s="6"/>
      <c r="C5178" s="7"/>
      <c r="D5178" s="7"/>
      <c r="E5178" s="7"/>
      <c r="F5178" s="7"/>
      <c r="G5178" s="7"/>
      <c r="I5178" s="3"/>
    </row>
    <row r="5179" spans="2:9" x14ac:dyDescent="0.25">
      <c r="B5179" s="6"/>
      <c r="C5179" s="7"/>
      <c r="D5179" s="7"/>
      <c r="E5179" s="7"/>
      <c r="F5179" s="7"/>
      <c r="G5179" s="7"/>
      <c r="I5179" s="3"/>
    </row>
    <row r="5180" spans="2:9" x14ac:dyDescent="0.25">
      <c r="B5180" s="6"/>
      <c r="C5180" s="7"/>
      <c r="D5180" s="7"/>
      <c r="E5180" s="7"/>
      <c r="F5180" s="7"/>
      <c r="G5180" s="7"/>
      <c r="I5180" s="3"/>
    </row>
    <row r="5181" spans="2:9" x14ac:dyDescent="0.25">
      <c r="B5181" s="6"/>
      <c r="C5181" s="7"/>
      <c r="D5181" s="7"/>
      <c r="E5181" s="7"/>
      <c r="F5181" s="7"/>
      <c r="G5181" s="7"/>
      <c r="I5181" s="3"/>
    </row>
    <row r="5182" spans="2:9" x14ac:dyDescent="0.25">
      <c r="B5182" s="6"/>
      <c r="C5182" s="7"/>
      <c r="D5182" s="7"/>
      <c r="E5182" s="7"/>
      <c r="F5182" s="7"/>
      <c r="G5182" s="7"/>
      <c r="I5182" s="3"/>
    </row>
    <row r="5183" spans="2:9" x14ac:dyDescent="0.25">
      <c r="B5183" s="6"/>
      <c r="C5183" s="7"/>
      <c r="D5183" s="7"/>
      <c r="E5183" s="7"/>
      <c r="F5183" s="7"/>
      <c r="G5183" s="7"/>
      <c r="I5183" s="3"/>
    </row>
    <row r="5184" spans="2:9" x14ac:dyDescent="0.25">
      <c r="B5184" s="6"/>
      <c r="C5184" s="7"/>
      <c r="D5184" s="7"/>
      <c r="E5184" s="7"/>
      <c r="F5184" s="7"/>
      <c r="G5184" s="7"/>
      <c r="I5184" s="3"/>
    </row>
    <row r="5185" spans="2:9" x14ac:dyDescent="0.25">
      <c r="B5185" s="6"/>
      <c r="C5185" s="7"/>
      <c r="D5185" s="7"/>
      <c r="E5185" s="7"/>
      <c r="F5185" s="7"/>
      <c r="G5185" s="7"/>
      <c r="I5185" s="3"/>
    </row>
    <row r="5186" spans="2:9" x14ac:dyDescent="0.25">
      <c r="B5186" s="6"/>
      <c r="C5186" s="7"/>
      <c r="D5186" s="7"/>
      <c r="E5186" s="7"/>
      <c r="F5186" s="7"/>
      <c r="G5186" s="7"/>
      <c r="I5186" s="3"/>
    </row>
    <row r="5187" spans="2:9" x14ac:dyDescent="0.25">
      <c r="B5187" s="6"/>
      <c r="C5187" s="7"/>
      <c r="D5187" s="7"/>
      <c r="E5187" s="7"/>
      <c r="F5187" s="7"/>
      <c r="G5187" s="7"/>
      <c r="I5187" s="3"/>
    </row>
    <row r="5188" spans="2:9" x14ac:dyDescent="0.25">
      <c r="B5188" s="6"/>
      <c r="C5188" s="7"/>
      <c r="D5188" s="7"/>
      <c r="E5188" s="7"/>
      <c r="F5188" s="7"/>
      <c r="G5188" s="7"/>
      <c r="I5188" s="3"/>
    </row>
    <row r="5189" spans="2:9" x14ac:dyDescent="0.25">
      <c r="B5189" s="6"/>
      <c r="C5189" s="7"/>
      <c r="D5189" s="7"/>
      <c r="E5189" s="7"/>
      <c r="F5189" s="7"/>
      <c r="G5189" s="7"/>
      <c r="I5189" s="3"/>
    </row>
    <row r="5190" spans="2:9" x14ac:dyDescent="0.25">
      <c r="B5190" s="6"/>
      <c r="C5190" s="7"/>
      <c r="D5190" s="7"/>
      <c r="E5190" s="7"/>
      <c r="F5190" s="7"/>
      <c r="G5190" s="7"/>
      <c r="I5190" s="3"/>
    </row>
    <row r="5191" spans="2:9" x14ac:dyDescent="0.25">
      <c r="B5191" s="6"/>
      <c r="C5191" s="7"/>
      <c r="D5191" s="7"/>
      <c r="E5191" s="7"/>
      <c r="F5191" s="7"/>
      <c r="G5191" s="7"/>
      <c r="I5191" s="3"/>
    </row>
    <row r="5192" spans="2:9" x14ac:dyDescent="0.25">
      <c r="B5192" s="6"/>
      <c r="C5192" s="7"/>
      <c r="D5192" s="7"/>
      <c r="E5192" s="7"/>
      <c r="F5192" s="7"/>
      <c r="G5192" s="7"/>
      <c r="I5192" s="3"/>
    </row>
    <row r="5193" spans="2:9" x14ac:dyDescent="0.25">
      <c r="B5193" s="6"/>
      <c r="C5193" s="7"/>
      <c r="D5193" s="7"/>
      <c r="E5193" s="7"/>
      <c r="F5193" s="7"/>
      <c r="G5193" s="7"/>
      <c r="I5193" s="3"/>
    </row>
    <row r="5194" spans="2:9" x14ac:dyDescent="0.25">
      <c r="B5194" s="6"/>
      <c r="C5194" s="7"/>
      <c r="D5194" s="7"/>
      <c r="E5194" s="7"/>
      <c r="F5194" s="7"/>
      <c r="G5194" s="7"/>
      <c r="I5194" s="3"/>
    </row>
    <row r="5195" spans="2:9" x14ac:dyDescent="0.25">
      <c r="B5195" s="6"/>
      <c r="C5195" s="7"/>
      <c r="D5195" s="7"/>
      <c r="E5195" s="7"/>
      <c r="F5195" s="7"/>
      <c r="G5195" s="7"/>
      <c r="I5195" s="3"/>
    </row>
    <row r="5196" spans="2:9" x14ac:dyDescent="0.25">
      <c r="B5196" s="6"/>
      <c r="C5196" s="7"/>
      <c r="D5196" s="7"/>
      <c r="E5196" s="7"/>
      <c r="F5196" s="7"/>
      <c r="G5196" s="7"/>
      <c r="I5196" s="3"/>
    </row>
    <row r="5197" spans="2:9" x14ac:dyDescent="0.25">
      <c r="B5197" s="6"/>
      <c r="C5197" s="7"/>
      <c r="D5197" s="7"/>
      <c r="E5197" s="7"/>
      <c r="F5197" s="7"/>
      <c r="G5197" s="7"/>
      <c r="I5197" s="3"/>
    </row>
    <row r="5198" spans="2:9" x14ac:dyDescent="0.25">
      <c r="B5198" s="6"/>
      <c r="C5198" s="7"/>
      <c r="D5198" s="7"/>
      <c r="E5198" s="7"/>
      <c r="F5198" s="7"/>
      <c r="G5198" s="7"/>
      <c r="I5198" s="3"/>
    </row>
    <row r="5199" spans="2:9" x14ac:dyDescent="0.25">
      <c r="B5199" s="6"/>
      <c r="C5199" s="7"/>
      <c r="D5199" s="7"/>
      <c r="E5199" s="7"/>
      <c r="F5199" s="7"/>
      <c r="G5199" s="7"/>
      <c r="I5199" s="3"/>
    </row>
    <row r="5200" spans="2:9" x14ac:dyDescent="0.25">
      <c r="B5200" s="6"/>
      <c r="C5200" s="7"/>
      <c r="D5200" s="7"/>
      <c r="E5200" s="7"/>
      <c r="F5200" s="7"/>
      <c r="G5200" s="7"/>
      <c r="I5200" s="3"/>
    </row>
    <row r="5201" spans="2:9" x14ac:dyDescent="0.25">
      <c r="B5201" s="6"/>
      <c r="C5201" s="7"/>
      <c r="D5201" s="7"/>
      <c r="E5201" s="7"/>
      <c r="F5201" s="7"/>
      <c r="G5201" s="7"/>
      <c r="I5201" s="3"/>
    </row>
    <row r="5202" spans="2:9" x14ac:dyDescent="0.25">
      <c r="B5202" s="6"/>
      <c r="C5202" s="7"/>
      <c r="D5202" s="7"/>
      <c r="E5202" s="7"/>
      <c r="F5202" s="7"/>
      <c r="G5202" s="7"/>
      <c r="I5202" s="3"/>
    </row>
    <row r="5203" spans="2:9" x14ac:dyDescent="0.25">
      <c r="B5203" s="6"/>
      <c r="C5203" s="7"/>
      <c r="D5203" s="7"/>
      <c r="E5203" s="7"/>
      <c r="F5203" s="7"/>
      <c r="G5203" s="7"/>
      <c r="I5203" s="3"/>
    </row>
    <row r="5204" spans="2:9" x14ac:dyDescent="0.25">
      <c r="B5204" s="6"/>
      <c r="C5204" s="7"/>
      <c r="D5204" s="7"/>
      <c r="E5204" s="7"/>
      <c r="F5204" s="7"/>
      <c r="G5204" s="7"/>
      <c r="I5204" s="3"/>
    </row>
    <row r="5205" spans="2:9" x14ac:dyDescent="0.25">
      <c r="B5205" s="6"/>
      <c r="C5205" s="7"/>
      <c r="D5205" s="7"/>
      <c r="E5205" s="7"/>
      <c r="F5205" s="7"/>
      <c r="G5205" s="7"/>
      <c r="I5205" s="3"/>
    </row>
    <row r="5206" spans="2:9" x14ac:dyDescent="0.25">
      <c r="B5206" s="6"/>
      <c r="C5206" s="7"/>
      <c r="D5206" s="7"/>
      <c r="E5206" s="7"/>
      <c r="F5206" s="7"/>
      <c r="G5206" s="7"/>
      <c r="I5206" s="3"/>
    </row>
    <row r="5207" spans="2:9" x14ac:dyDescent="0.25">
      <c r="B5207" s="6"/>
      <c r="C5207" s="7"/>
      <c r="D5207" s="7"/>
      <c r="E5207" s="7"/>
      <c r="F5207" s="7"/>
      <c r="G5207" s="7"/>
      <c r="I5207" s="3"/>
    </row>
    <row r="5208" spans="2:9" x14ac:dyDescent="0.25">
      <c r="B5208" s="6"/>
      <c r="C5208" s="7"/>
      <c r="D5208" s="7"/>
      <c r="E5208" s="7"/>
      <c r="F5208" s="7"/>
      <c r="G5208" s="7"/>
      <c r="I5208" s="3"/>
    </row>
    <row r="5209" spans="2:9" x14ac:dyDescent="0.25">
      <c r="B5209" s="6"/>
      <c r="C5209" s="7"/>
      <c r="D5209" s="7"/>
      <c r="E5209" s="7"/>
      <c r="F5209" s="7"/>
      <c r="G5209" s="7"/>
      <c r="I5209" s="3"/>
    </row>
    <row r="5210" spans="2:9" x14ac:dyDescent="0.25">
      <c r="B5210" s="6"/>
      <c r="C5210" s="7"/>
      <c r="D5210" s="7"/>
      <c r="E5210" s="7"/>
      <c r="F5210" s="7"/>
      <c r="G5210" s="7"/>
      <c r="I5210" s="3"/>
    </row>
    <row r="5211" spans="2:9" x14ac:dyDescent="0.25">
      <c r="B5211" s="6"/>
      <c r="C5211" s="7"/>
      <c r="D5211" s="7"/>
      <c r="E5211" s="7"/>
      <c r="F5211" s="7"/>
      <c r="G5211" s="7"/>
      <c r="I5211" s="3"/>
    </row>
    <row r="5212" spans="2:9" x14ac:dyDescent="0.25">
      <c r="B5212" s="6"/>
      <c r="C5212" s="7"/>
      <c r="D5212" s="7"/>
      <c r="E5212" s="7"/>
      <c r="F5212" s="7"/>
      <c r="G5212" s="7"/>
      <c r="I5212" s="3"/>
    </row>
    <row r="5213" spans="2:9" x14ac:dyDescent="0.25">
      <c r="B5213" s="6"/>
      <c r="C5213" s="7"/>
      <c r="D5213" s="7"/>
      <c r="E5213" s="7"/>
      <c r="F5213" s="7"/>
      <c r="G5213" s="7"/>
      <c r="I5213" s="3"/>
    </row>
    <row r="5214" spans="2:9" x14ac:dyDescent="0.25">
      <c r="B5214" s="6"/>
      <c r="C5214" s="7"/>
      <c r="D5214" s="7"/>
      <c r="E5214" s="7"/>
      <c r="F5214" s="7"/>
      <c r="G5214" s="7"/>
      <c r="I5214" s="3"/>
    </row>
    <row r="5215" spans="2:9" x14ac:dyDescent="0.25">
      <c r="B5215" s="6"/>
      <c r="C5215" s="7"/>
      <c r="D5215" s="7"/>
      <c r="E5215" s="7"/>
      <c r="F5215" s="7"/>
      <c r="G5215" s="7"/>
      <c r="I5215" s="3"/>
    </row>
    <row r="5216" spans="2:9" x14ac:dyDescent="0.25">
      <c r="B5216" s="6"/>
      <c r="C5216" s="7"/>
      <c r="D5216" s="7"/>
      <c r="E5216" s="7"/>
      <c r="F5216" s="7"/>
      <c r="G5216" s="7"/>
      <c r="I5216" s="3"/>
    </row>
    <row r="5217" spans="2:9" x14ac:dyDescent="0.25">
      <c r="B5217" s="6"/>
      <c r="C5217" s="7"/>
      <c r="D5217" s="7"/>
      <c r="E5217" s="7"/>
      <c r="F5217" s="7"/>
      <c r="G5217" s="7"/>
      <c r="I5217" s="3"/>
    </row>
    <row r="5218" spans="2:9" x14ac:dyDescent="0.25">
      <c r="B5218" s="6"/>
      <c r="C5218" s="7"/>
      <c r="D5218" s="7"/>
      <c r="E5218" s="7"/>
      <c r="F5218" s="7"/>
      <c r="G5218" s="7"/>
      <c r="I5218" s="3"/>
    </row>
    <row r="5219" spans="2:9" x14ac:dyDescent="0.25">
      <c r="B5219" s="6"/>
      <c r="C5219" s="7"/>
      <c r="D5219" s="7"/>
      <c r="E5219" s="7"/>
      <c r="F5219" s="7"/>
      <c r="G5219" s="7"/>
      <c r="I5219" s="3"/>
    </row>
    <row r="5220" spans="2:9" x14ac:dyDescent="0.25">
      <c r="B5220" s="6"/>
      <c r="C5220" s="7"/>
      <c r="D5220" s="7"/>
      <c r="E5220" s="7"/>
      <c r="F5220" s="7"/>
      <c r="G5220" s="7"/>
      <c r="I5220" s="3"/>
    </row>
    <row r="5221" spans="2:9" x14ac:dyDescent="0.25">
      <c r="B5221" s="6"/>
      <c r="C5221" s="7"/>
      <c r="D5221" s="7"/>
      <c r="E5221" s="7"/>
      <c r="F5221" s="7"/>
      <c r="G5221" s="7"/>
      <c r="I5221" s="3"/>
    </row>
    <row r="5222" spans="2:9" x14ac:dyDescent="0.25">
      <c r="B5222" s="6"/>
      <c r="C5222" s="7"/>
      <c r="D5222" s="7"/>
      <c r="E5222" s="7"/>
      <c r="F5222" s="7"/>
      <c r="G5222" s="7"/>
      <c r="I5222" s="3"/>
    </row>
    <row r="5223" spans="2:9" x14ac:dyDescent="0.25">
      <c r="B5223" s="6"/>
      <c r="C5223" s="7"/>
      <c r="D5223" s="7"/>
      <c r="E5223" s="7"/>
      <c r="F5223" s="7"/>
      <c r="G5223" s="7"/>
      <c r="I5223" s="3"/>
    </row>
    <row r="5224" spans="2:9" x14ac:dyDescent="0.25">
      <c r="B5224" s="6"/>
      <c r="C5224" s="7"/>
      <c r="D5224" s="7"/>
      <c r="E5224" s="7"/>
      <c r="F5224" s="7"/>
      <c r="G5224" s="7"/>
      <c r="I5224" s="3"/>
    </row>
    <row r="5225" spans="2:9" x14ac:dyDescent="0.25">
      <c r="B5225" s="6"/>
      <c r="C5225" s="7"/>
      <c r="D5225" s="7"/>
      <c r="E5225" s="7"/>
      <c r="F5225" s="7"/>
      <c r="G5225" s="7"/>
      <c r="I5225" s="3"/>
    </row>
    <row r="5226" spans="2:9" x14ac:dyDescent="0.25">
      <c r="B5226" s="6"/>
      <c r="C5226" s="7"/>
      <c r="D5226" s="7"/>
      <c r="E5226" s="7"/>
      <c r="F5226" s="7"/>
      <c r="G5226" s="7"/>
      <c r="I5226" s="3"/>
    </row>
    <row r="5227" spans="2:9" x14ac:dyDescent="0.25">
      <c r="B5227" s="6"/>
      <c r="C5227" s="7"/>
      <c r="D5227" s="7"/>
      <c r="E5227" s="7"/>
      <c r="F5227" s="7"/>
      <c r="G5227" s="7"/>
      <c r="I5227" s="3"/>
    </row>
    <row r="5228" spans="2:9" x14ac:dyDescent="0.25">
      <c r="B5228" s="6"/>
      <c r="C5228" s="7"/>
      <c r="D5228" s="7"/>
      <c r="E5228" s="7"/>
      <c r="F5228" s="7"/>
      <c r="G5228" s="7"/>
      <c r="I5228" s="3"/>
    </row>
    <row r="5229" spans="2:9" x14ac:dyDescent="0.25">
      <c r="B5229" s="6"/>
      <c r="C5229" s="7"/>
      <c r="D5229" s="7"/>
      <c r="E5229" s="7"/>
      <c r="F5229" s="7"/>
      <c r="G5229" s="7"/>
      <c r="I5229" s="3"/>
    </row>
    <row r="5230" spans="2:9" x14ac:dyDescent="0.25">
      <c r="B5230" s="6"/>
      <c r="C5230" s="7"/>
      <c r="D5230" s="7"/>
      <c r="E5230" s="7"/>
      <c r="F5230" s="7"/>
      <c r="G5230" s="7"/>
      <c r="I5230" s="3"/>
    </row>
    <row r="5231" spans="2:9" x14ac:dyDescent="0.25">
      <c r="B5231" s="6"/>
      <c r="C5231" s="7"/>
      <c r="D5231" s="7"/>
      <c r="E5231" s="7"/>
      <c r="F5231" s="7"/>
      <c r="G5231" s="7"/>
      <c r="I5231" s="3"/>
    </row>
    <row r="5232" spans="2:9" x14ac:dyDescent="0.25">
      <c r="B5232" s="6"/>
      <c r="C5232" s="7"/>
      <c r="D5232" s="7"/>
      <c r="E5232" s="7"/>
      <c r="F5232" s="7"/>
      <c r="G5232" s="7"/>
      <c r="I5232" s="3"/>
    </row>
    <row r="5233" spans="2:9" x14ac:dyDescent="0.25">
      <c r="B5233" s="6"/>
      <c r="C5233" s="7"/>
      <c r="D5233" s="7"/>
      <c r="E5233" s="7"/>
      <c r="F5233" s="7"/>
      <c r="G5233" s="7"/>
      <c r="I5233" s="3"/>
    </row>
    <row r="5234" spans="2:9" x14ac:dyDescent="0.25">
      <c r="B5234" s="6"/>
      <c r="C5234" s="7"/>
      <c r="D5234" s="7"/>
      <c r="E5234" s="7"/>
      <c r="F5234" s="7"/>
      <c r="G5234" s="7"/>
      <c r="I5234" s="3"/>
    </row>
    <row r="5235" spans="2:9" x14ac:dyDescent="0.25">
      <c r="B5235" s="6"/>
      <c r="C5235" s="7"/>
      <c r="D5235" s="7"/>
      <c r="E5235" s="7"/>
      <c r="F5235" s="7"/>
      <c r="G5235" s="7"/>
      <c r="I5235" s="3"/>
    </row>
    <row r="5236" spans="2:9" x14ac:dyDescent="0.25">
      <c r="B5236" s="6"/>
      <c r="C5236" s="7"/>
      <c r="D5236" s="7"/>
      <c r="E5236" s="7"/>
      <c r="F5236" s="7"/>
      <c r="G5236" s="7"/>
      <c r="I5236" s="3"/>
    </row>
    <row r="5237" spans="2:9" x14ac:dyDescent="0.25">
      <c r="B5237" s="6"/>
      <c r="C5237" s="7"/>
      <c r="D5237" s="7"/>
      <c r="E5237" s="7"/>
      <c r="F5237" s="7"/>
      <c r="G5237" s="7"/>
      <c r="I5237" s="3"/>
    </row>
    <row r="5238" spans="2:9" x14ac:dyDescent="0.25">
      <c r="B5238" s="6"/>
      <c r="C5238" s="7"/>
      <c r="D5238" s="7"/>
      <c r="E5238" s="7"/>
      <c r="F5238" s="7"/>
      <c r="G5238" s="7"/>
      <c r="I5238" s="3"/>
    </row>
    <row r="5239" spans="2:9" x14ac:dyDescent="0.25">
      <c r="B5239" s="6"/>
      <c r="C5239" s="7"/>
      <c r="D5239" s="7"/>
      <c r="E5239" s="7"/>
      <c r="F5239" s="7"/>
      <c r="G5239" s="7"/>
      <c r="I5239" s="3"/>
    </row>
    <row r="5240" spans="2:9" x14ac:dyDescent="0.25">
      <c r="B5240" s="6"/>
      <c r="C5240" s="7"/>
      <c r="D5240" s="7"/>
      <c r="E5240" s="7"/>
      <c r="F5240" s="7"/>
      <c r="G5240" s="7"/>
      <c r="I5240" s="3"/>
    </row>
    <row r="5241" spans="2:9" x14ac:dyDescent="0.25">
      <c r="B5241" s="6"/>
      <c r="C5241" s="7"/>
      <c r="D5241" s="7"/>
      <c r="E5241" s="7"/>
      <c r="F5241" s="7"/>
      <c r="G5241" s="7"/>
      <c r="I5241" s="3"/>
    </row>
    <row r="5242" spans="2:9" x14ac:dyDescent="0.25">
      <c r="B5242" s="6"/>
      <c r="C5242" s="7"/>
      <c r="D5242" s="7"/>
      <c r="E5242" s="7"/>
      <c r="F5242" s="7"/>
      <c r="G5242" s="7"/>
      <c r="I5242" s="3"/>
    </row>
    <row r="5243" spans="2:9" x14ac:dyDescent="0.25">
      <c r="B5243" s="6"/>
      <c r="C5243" s="7"/>
      <c r="D5243" s="7"/>
      <c r="E5243" s="7"/>
      <c r="F5243" s="7"/>
      <c r="G5243" s="7"/>
      <c r="I5243" s="3"/>
    </row>
    <row r="5244" spans="2:9" x14ac:dyDescent="0.25">
      <c r="B5244" s="6"/>
      <c r="C5244" s="7"/>
      <c r="D5244" s="7"/>
      <c r="E5244" s="7"/>
      <c r="F5244" s="7"/>
      <c r="G5244" s="7"/>
      <c r="I5244" s="3"/>
    </row>
    <row r="5245" spans="2:9" x14ac:dyDescent="0.25">
      <c r="B5245" s="6"/>
      <c r="C5245" s="7"/>
      <c r="D5245" s="7"/>
      <c r="E5245" s="7"/>
      <c r="F5245" s="7"/>
      <c r="G5245" s="7"/>
      <c r="I5245" s="3"/>
    </row>
    <row r="5246" spans="2:9" x14ac:dyDescent="0.25">
      <c r="B5246" s="6"/>
      <c r="C5246" s="7"/>
      <c r="D5246" s="7"/>
      <c r="E5246" s="7"/>
      <c r="F5246" s="7"/>
      <c r="G5246" s="7"/>
      <c r="I5246" s="3"/>
    </row>
    <row r="5247" spans="2:9" x14ac:dyDescent="0.25">
      <c r="B5247" s="6"/>
      <c r="C5247" s="7"/>
      <c r="D5247" s="7"/>
      <c r="E5247" s="7"/>
      <c r="F5247" s="7"/>
      <c r="G5247" s="7"/>
      <c r="I5247" s="3"/>
    </row>
    <row r="5248" spans="2:9" x14ac:dyDescent="0.25">
      <c r="B5248" s="6"/>
      <c r="C5248" s="7"/>
      <c r="D5248" s="7"/>
      <c r="E5248" s="7"/>
      <c r="F5248" s="7"/>
      <c r="G5248" s="7"/>
      <c r="I5248" s="3"/>
    </row>
    <row r="5249" spans="2:9" x14ac:dyDescent="0.25">
      <c r="B5249" s="6"/>
      <c r="C5249" s="7"/>
      <c r="D5249" s="7"/>
      <c r="E5249" s="7"/>
      <c r="F5249" s="7"/>
      <c r="G5249" s="7"/>
      <c r="I5249" s="3"/>
    </row>
    <row r="5250" spans="2:9" x14ac:dyDescent="0.25">
      <c r="B5250" s="6"/>
      <c r="C5250" s="7"/>
      <c r="D5250" s="7"/>
      <c r="E5250" s="7"/>
      <c r="F5250" s="7"/>
      <c r="G5250" s="7"/>
      <c r="I5250" s="3"/>
    </row>
    <row r="5251" spans="2:9" x14ac:dyDescent="0.25">
      <c r="B5251" s="6"/>
      <c r="C5251" s="7"/>
      <c r="D5251" s="7"/>
      <c r="E5251" s="7"/>
      <c r="F5251" s="7"/>
      <c r="G5251" s="7"/>
      <c r="I5251" s="3"/>
    </row>
    <row r="5252" spans="2:9" x14ac:dyDescent="0.25">
      <c r="B5252" s="6"/>
      <c r="C5252" s="7"/>
      <c r="D5252" s="7"/>
      <c r="E5252" s="7"/>
      <c r="F5252" s="7"/>
      <c r="G5252" s="7"/>
      <c r="I5252" s="3"/>
    </row>
    <row r="5253" spans="2:9" x14ac:dyDescent="0.25">
      <c r="B5253" s="6"/>
      <c r="C5253" s="7"/>
      <c r="D5253" s="7"/>
      <c r="E5253" s="7"/>
      <c r="F5253" s="7"/>
      <c r="G5253" s="7"/>
      <c r="I5253" s="3"/>
    </row>
    <row r="5254" spans="2:9" x14ac:dyDescent="0.25">
      <c r="B5254" s="6"/>
      <c r="C5254" s="7"/>
      <c r="D5254" s="7"/>
      <c r="E5254" s="7"/>
      <c r="F5254" s="7"/>
      <c r="G5254" s="7"/>
      <c r="I5254" s="3"/>
    </row>
    <row r="5255" spans="2:9" x14ac:dyDescent="0.25">
      <c r="B5255" s="6"/>
      <c r="C5255" s="7"/>
      <c r="D5255" s="7"/>
      <c r="E5255" s="7"/>
      <c r="F5255" s="7"/>
      <c r="G5255" s="7"/>
      <c r="I5255" s="3"/>
    </row>
    <row r="5256" spans="2:9" x14ac:dyDescent="0.25">
      <c r="B5256" s="6"/>
      <c r="C5256" s="7"/>
      <c r="D5256" s="7"/>
      <c r="E5256" s="7"/>
      <c r="F5256" s="7"/>
      <c r="G5256" s="7"/>
      <c r="I5256" s="3"/>
    </row>
    <row r="5257" spans="2:9" x14ac:dyDescent="0.25">
      <c r="B5257" s="6"/>
      <c r="C5257" s="7"/>
      <c r="D5257" s="7"/>
      <c r="E5257" s="7"/>
      <c r="F5257" s="7"/>
      <c r="G5257" s="7"/>
      <c r="I5257" s="3"/>
    </row>
    <row r="5258" spans="2:9" x14ac:dyDescent="0.25">
      <c r="B5258" s="6"/>
      <c r="C5258" s="7"/>
      <c r="D5258" s="7"/>
      <c r="E5258" s="7"/>
      <c r="F5258" s="7"/>
      <c r="G5258" s="7"/>
      <c r="I5258" s="3"/>
    </row>
    <row r="5259" spans="2:9" x14ac:dyDescent="0.25">
      <c r="B5259" s="6"/>
      <c r="C5259" s="7"/>
      <c r="D5259" s="7"/>
      <c r="E5259" s="7"/>
      <c r="F5259" s="7"/>
      <c r="G5259" s="7"/>
      <c r="I5259" s="3"/>
    </row>
    <row r="5260" spans="2:9" x14ac:dyDescent="0.25">
      <c r="B5260" s="6"/>
      <c r="C5260" s="7"/>
      <c r="D5260" s="7"/>
      <c r="E5260" s="7"/>
      <c r="F5260" s="7"/>
      <c r="G5260" s="7"/>
      <c r="I5260" s="3"/>
    </row>
    <row r="5261" spans="2:9" x14ac:dyDescent="0.25">
      <c r="B5261" s="6"/>
      <c r="C5261" s="7"/>
      <c r="D5261" s="7"/>
      <c r="E5261" s="7"/>
      <c r="F5261" s="7"/>
      <c r="G5261" s="7"/>
      <c r="I5261" s="3"/>
    </row>
    <row r="5262" spans="2:9" x14ac:dyDescent="0.25">
      <c r="B5262" s="6"/>
      <c r="C5262" s="7"/>
      <c r="D5262" s="7"/>
      <c r="E5262" s="7"/>
      <c r="F5262" s="7"/>
      <c r="G5262" s="7"/>
      <c r="I5262" s="3"/>
    </row>
    <row r="5263" spans="2:9" x14ac:dyDescent="0.25">
      <c r="B5263" s="6"/>
      <c r="C5263" s="7"/>
      <c r="D5263" s="7"/>
      <c r="E5263" s="7"/>
      <c r="F5263" s="7"/>
      <c r="G5263" s="7"/>
      <c r="I5263" s="3"/>
    </row>
    <row r="5264" spans="2:9" x14ac:dyDescent="0.25">
      <c r="B5264" s="6"/>
      <c r="C5264" s="7"/>
      <c r="D5264" s="7"/>
      <c r="E5264" s="7"/>
      <c r="F5264" s="7"/>
      <c r="G5264" s="7"/>
      <c r="I5264" s="3"/>
    </row>
    <row r="5265" spans="2:9" x14ac:dyDescent="0.25">
      <c r="B5265" s="6"/>
      <c r="C5265" s="7"/>
      <c r="D5265" s="7"/>
      <c r="E5265" s="7"/>
      <c r="F5265" s="7"/>
      <c r="G5265" s="7"/>
      <c r="I5265" s="3"/>
    </row>
    <row r="5266" spans="2:9" x14ac:dyDescent="0.25">
      <c r="B5266" s="6"/>
      <c r="C5266" s="7"/>
      <c r="D5266" s="7"/>
      <c r="E5266" s="7"/>
      <c r="F5266" s="7"/>
      <c r="G5266" s="7"/>
      <c r="I5266" s="3"/>
    </row>
    <row r="5267" spans="2:9" x14ac:dyDescent="0.25">
      <c r="B5267" s="6"/>
      <c r="C5267" s="7"/>
      <c r="D5267" s="7"/>
      <c r="E5267" s="7"/>
      <c r="F5267" s="7"/>
      <c r="G5267" s="7"/>
      <c r="I5267" s="3"/>
    </row>
    <row r="5268" spans="2:9" x14ac:dyDescent="0.25">
      <c r="B5268" s="6"/>
      <c r="C5268" s="7"/>
      <c r="D5268" s="7"/>
      <c r="E5268" s="7"/>
      <c r="F5268" s="7"/>
      <c r="G5268" s="7"/>
      <c r="I5268" s="3"/>
    </row>
    <row r="5269" spans="2:9" x14ac:dyDescent="0.25">
      <c r="B5269" s="6"/>
      <c r="C5269" s="7"/>
      <c r="D5269" s="7"/>
      <c r="E5269" s="7"/>
      <c r="F5269" s="7"/>
      <c r="G5269" s="7"/>
      <c r="I5269" s="3"/>
    </row>
    <row r="5270" spans="2:9" x14ac:dyDescent="0.25">
      <c r="B5270" s="6"/>
      <c r="C5270" s="7"/>
      <c r="D5270" s="7"/>
      <c r="E5270" s="7"/>
      <c r="F5270" s="7"/>
      <c r="G5270" s="7"/>
      <c r="I5270" s="3"/>
    </row>
    <row r="5271" spans="2:9" x14ac:dyDescent="0.25">
      <c r="B5271" s="6"/>
      <c r="C5271" s="7"/>
      <c r="D5271" s="7"/>
      <c r="E5271" s="7"/>
      <c r="F5271" s="7"/>
      <c r="G5271" s="7"/>
      <c r="I5271" s="3"/>
    </row>
    <row r="5272" spans="2:9" x14ac:dyDescent="0.25">
      <c r="B5272" s="6"/>
      <c r="C5272" s="7"/>
      <c r="D5272" s="7"/>
      <c r="E5272" s="7"/>
      <c r="F5272" s="7"/>
      <c r="G5272" s="7"/>
      <c r="I5272" s="3"/>
    </row>
    <row r="5273" spans="2:9" x14ac:dyDescent="0.25">
      <c r="B5273" s="6"/>
      <c r="C5273" s="7"/>
      <c r="D5273" s="7"/>
      <c r="E5273" s="7"/>
      <c r="F5273" s="7"/>
      <c r="G5273" s="7"/>
      <c r="I5273" s="3"/>
    </row>
    <row r="5274" spans="2:9" x14ac:dyDescent="0.25">
      <c r="B5274" s="6"/>
      <c r="C5274" s="7"/>
      <c r="D5274" s="7"/>
      <c r="E5274" s="7"/>
      <c r="F5274" s="7"/>
      <c r="G5274" s="7"/>
      <c r="I5274" s="3"/>
    </row>
    <row r="5275" spans="2:9" x14ac:dyDescent="0.25">
      <c r="B5275" s="6"/>
      <c r="C5275" s="7"/>
      <c r="D5275" s="7"/>
      <c r="E5275" s="7"/>
      <c r="F5275" s="7"/>
      <c r="G5275" s="7"/>
      <c r="I5275" s="3"/>
    </row>
    <row r="5276" spans="2:9" x14ac:dyDescent="0.25">
      <c r="B5276" s="6"/>
      <c r="C5276" s="7"/>
      <c r="D5276" s="7"/>
      <c r="E5276" s="7"/>
      <c r="F5276" s="7"/>
      <c r="G5276" s="7"/>
      <c r="I5276" s="3"/>
    </row>
    <row r="5277" spans="2:9" x14ac:dyDescent="0.25">
      <c r="B5277" s="6"/>
      <c r="C5277" s="7"/>
      <c r="D5277" s="7"/>
      <c r="E5277" s="7"/>
      <c r="F5277" s="7"/>
      <c r="G5277" s="7"/>
      <c r="I5277" s="3"/>
    </row>
    <row r="5278" spans="2:9" x14ac:dyDescent="0.25">
      <c r="B5278" s="6"/>
      <c r="C5278" s="7"/>
      <c r="D5278" s="7"/>
      <c r="E5278" s="7"/>
      <c r="F5278" s="7"/>
      <c r="G5278" s="7"/>
      <c r="I5278" s="3"/>
    </row>
    <row r="5279" spans="2:9" x14ac:dyDescent="0.25">
      <c r="B5279" s="6"/>
      <c r="C5279" s="7"/>
      <c r="D5279" s="7"/>
      <c r="E5279" s="7"/>
      <c r="F5279" s="7"/>
      <c r="G5279" s="7"/>
      <c r="I5279" s="3"/>
    </row>
    <row r="5280" spans="2:9" x14ac:dyDescent="0.25">
      <c r="B5280" s="6"/>
      <c r="C5280" s="7"/>
      <c r="D5280" s="7"/>
      <c r="E5280" s="7"/>
      <c r="F5280" s="7"/>
      <c r="G5280" s="7"/>
      <c r="I5280" s="3"/>
    </row>
    <row r="5281" spans="2:9" x14ac:dyDescent="0.25">
      <c r="B5281" s="6"/>
      <c r="C5281" s="7"/>
      <c r="D5281" s="7"/>
      <c r="E5281" s="7"/>
      <c r="F5281" s="7"/>
      <c r="G5281" s="7"/>
      <c r="I5281" s="3"/>
    </row>
    <row r="5282" spans="2:9" x14ac:dyDescent="0.25">
      <c r="B5282" s="6"/>
      <c r="C5282" s="7"/>
      <c r="D5282" s="7"/>
      <c r="E5282" s="7"/>
      <c r="F5282" s="7"/>
      <c r="G5282" s="7"/>
      <c r="I5282" s="3"/>
    </row>
    <row r="5283" spans="2:9" x14ac:dyDescent="0.25">
      <c r="B5283" s="6"/>
      <c r="C5283" s="7"/>
      <c r="D5283" s="7"/>
      <c r="E5283" s="7"/>
      <c r="F5283" s="7"/>
      <c r="G5283" s="7"/>
      <c r="I5283" s="3"/>
    </row>
    <row r="5284" spans="2:9" x14ac:dyDescent="0.25">
      <c r="B5284" s="6"/>
      <c r="C5284" s="7"/>
      <c r="D5284" s="7"/>
      <c r="E5284" s="7"/>
      <c r="F5284" s="7"/>
      <c r="G5284" s="7"/>
      <c r="I5284" s="3"/>
    </row>
    <row r="5285" spans="2:9" x14ac:dyDescent="0.25">
      <c r="B5285" s="6"/>
      <c r="C5285" s="7"/>
      <c r="D5285" s="7"/>
      <c r="E5285" s="7"/>
      <c r="F5285" s="7"/>
      <c r="G5285" s="7"/>
      <c r="I5285" s="3"/>
    </row>
    <row r="5286" spans="2:9" x14ac:dyDescent="0.25">
      <c r="B5286" s="6"/>
      <c r="C5286" s="7"/>
      <c r="D5286" s="7"/>
      <c r="E5286" s="7"/>
      <c r="F5286" s="7"/>
      <c r="G5286" s="7"/>
      <c r="I5286" s="3"/>
    </row>
    <row r="5287" spans="2:9" x14ac:dyDescent="0.25">
      <c r="B5287" s="6"/>
      <c r="C5287" s="7"/>
      <c r="D5287" s="7"/>
      <c r="E5287" s="7"/>
      <c r="F5287" s="7"/>
      <c r="G5287" s="7"/>
      <c r="I5287" s="3"/>
    </row>
    <row r="5288" spans="2:9" x14ac:dyDescent="0.25">
      <c r="B5288" s="6"/>
      <c r="C5288" s="7"/>
      <c r="D5288" s="7"/>
      <c r="E5288" s="7"/>
      <c r="F5288" s="7"/>
      <c r="G5288" s="7"/>
      <c r="I5288" s="3"/>
    </row>
    <row r="5289" spans="2:9" x14ac:dyDescent="0.25">
      <c r="B5289" s="6"/>
      <c r="C5289" s="7"/>
      <c r="D5289" s="7"/>
      <c r="E5289" s="7"/>
      <c r="F5289" s="7"/>
      <c r="G5289" s="7"/>
      <c r="I5289" s="3"/>
    </row>
    <row r="5290" spans="2:9" x14ac:dyDescent="0.25">
      <c r="B5290" s="6"/>
      <c r="C5290" s="7"/>
      <c r="D5290" s="7"/>
      <c r="E5290" s="7"/>
      <c r="F5290" s="7"/>
      <c r="G5290" s="7"/>
      <c r="I5290" s="3"/>
    </row>
    <row r="5291" spans="2:9" x14ac:dyDescent="0.25">
      <c r="B5291" s="6"/>
      <c r="C5291" s="7"/>
      <c r="D5291" s="7"/>
      <c r="E5291" s="7"/>
      <c r="F5291" s="7"/>
      <c r="G5291" s="7"/>
      <c r="I5291" s="3"/>
    </row>
    <row r="5292" spans="2:9" x14ac:dyDescent="0.25">
      <c r="B5292" s="6"/>
      <c r="C5292" s="7"/>
      <c r="D5292" s="7"/>
      <c r="E5292" s="7"/>
      <c r="F5292" s="7"/>
      <c r="G5292" s="7"/>
      <c r="I5292" s="3"/>
    </row>
    <row r="5293" spans="2:9" x14ac:dyDescent="0.25">
      <c r="B5293" s="6"/>
      <c r="C5293" s="7"/>
      <c r="D5293" s="7"/>
      <c r="E5293" s="7"/>
      <c r="F5293" s="7"/>
      <c r="G5293" s="7"/>
      <c r="I5293" s="3"/>
    </row>
    <row r="5294" spans="2:9" x14ac:dyDescent="0.25">
      <c r="B5294" s="6"/>
      <c r="C5294" s="7"/>
      <c r="D5294" s="7"/>
      <c r="E5294" s="7"/>
      <c r="F5294" s="7"/>
      <c r="G5294" s="7"/>
      <c r="I5294" s="3"/>
    </row>
    <row r="5295" spans="2:9" x14ac:dyDescent="0.25">
      <c r="B5295" s="6"/>
      <c r="C5295" s="7"/>
      <c r="D5295" s="7"/>
      <c r="E5295" s="7"/>
      <c r="F5295" s="7"/>
      <c r="G5295" s="7"/>
      <c r="I5295" s="3"/>
    </row>
    <row r="5296" spans="2:9" x14ac:dyDescent="0.25">
      <c r="B5296" s="6"/>
      <c r="C5296" s="7"/>
      <c r="D5296" s="7"/>
      <c r="E5296" s="7"/>
      <c r="F5296" s="7"/>
      <c r="G5296" s="7"/>
      <c r="I5296" s="3"/>
    </row>
    <row r="5297" spans="2:9" x14ac:dyDescent="0.25">
      <c r="B5297" s="6"/>
      <c r="C5297" s="7"/>
      <c r="D5297" s="7"/>
      <c r="E5297" s="7"/>
      <c r="F5297" s="7"/>
      <c r="G5297" s="7"/>
      <c r="I5297" s="3"/>
    </row>
    <row r="5298" spans="2:9" x14ac:dyDescent="0.25">
      <c r="B5298" s="6"/>
      <c r="C5298" s="7"/>
      <c r="D5298" s="7"/>
      <c r="E5298" s="7"/>
      <c r="F5298" s="7"/>
      <c r="G5298" s="7"/>
      <c r="I5298" s="3"/>
    </row>
    <row r="5299" spans="2:9" x14ac:dyDescent="0.25">
      <c r="B5299" s="6"/>
      <c r="C5299" s="7"/>
      <c r="D5299" s="7"/>
      <c r="E5299" s="7"/>
      <c r="F5299" s="7"/>
      <c r="G5299" s="7"/>
      <c r="I5299" s="3"/>
    </row>
    <row r="5300" spans="2:9" x14ac:dyDescent="0.25">
      <c r="B5300" s="6"/>
      <c r="C5300" s="7"/>
      <c r="D5300" s="7"/>
      <c r="E5300" s="7"/>
      <c r="F5300" s="7"/>
      <c r="G5300" s="7"/>
      <c r="I5300" s="3"/>
    </row>
    <row r="5301" spans="2:9" x14ac:dyDescent="0.25">
      <c r="B5301" s="6"/>
      <c r="C5301" s="7"/>
      <c r="D5301" s="7"/>
      <c r="E5301" s="7"/>
      <c r="F5301" s="7"/>
      <c r="G5301" s="7"/>
      <c r="I5301" s="3"/>
    </row>
    <row r="5302" spans="2:9" x14ac:dyDescent="0.25">
      <c r="B5302" s="6"/>
      <c r="C5302" s="7"/>
      <c r="D5302" s="7"/>
      <c r="E5302" s="7"/>
      <c r="F5302" s="7"/>
      <c r="G5302" s="7"/>
      <c r="I5302" s="3"/>
    </row>
    <row r="5303" spans="2:9" x14ac:dyDescent="0.25">
      <c r="B5303" s="6"/>
      <c r="C5303" s="7"/>
      <c r="D5303" s="7"/>
      <c r="E5303" s="7"/>
      <c r="F5303" s="7"/>
      <c r="G5303" s="7"/>
      <c r="I5303" s="3"/>
    </row>
    <row r="5304" spans="2:9" x14ac:dyDescent="0.25">
      <c r="B5304" s="6"/>
      <c r="C5304" s="7"/>
      <c r="D5304" s="7"/>
      <c r="E5304" s="7"/>
      <c r="F5304" s="7"/>
      <c r="G5304" s="7"/>
      <c r="I5304" s="3"/>
    </row>
    <row r="5305" spans="2:9" x14ac:dyDescent="0.25">
      <c r="B5305" s="6"/>
      <c r="C5305" s="7"/>
      <c r="D5305" s="7"/>
      <c r="E5305" s="7"/>
      <c r="F5305" s="7"/>
      <c r="G5305" s="7"/>
      <c r="I5305" s="3"/>
    </row>
    <row r="5306" spans="2:9" x14ac:dyDescent="0.25">
      <c r="B5306" s="6"/>
      <c r="C5306" s="7"/>
      <c r="D5306" s="7"/>
      <c r="E5306" s="7"/>
      <c r="F5306" s="7"/>
      <c r="G5306" s="7"/>
      <c r="I5306" s="3"/>
    </row>
    <row r="5307" spans="2:9" x14ac:dyDescent="0.25">
      <c r="B5307" s="6"/>
      <c r="C5307" s="7"/>
      <c r="D5307" s="7"/>
      <c r="E5307" s="7"/>
      <c r="F5307" s="7"/>
      <c r="G5307" s="7"/>
      <c r="I5307" s="3"/>
    </row>
    <row r="5308" spans="2:9" x14ac:dyDescent="0.25">
      <c r="B5308" s="6"/>
      <c r="C5308" s="7"/>
      <c r="D5308" s="7"/>
      <c r="E5308" s="7"/>
      <c r="F5308" s="7"/>
      <c r="G5308" s="7"/>
      <c r="I5308" s="3"/>
    </row>
    <row r="5309" spans="2:9" x14ac:dyDescent="0.25">
      <c r="B5309" s="6"/>
      <c r="C5309" s="7"/>
      <c r="D5309" s="7"/>
      <c r="E5309" s="7"/>
      <c r="F5309" s="7"/>
      <c r="G5309" s="7"/>
      <c r="I5309" s="3"/>
    </row>
    <row r="5310" spans="2:9" x14ac:dyDescent="0.25">
      <c r="B5310" s="6"/>
      <c r="C5310" s="7"/>
      <c r="D5310" s="7"/>
      <c r="E5310" s="7"/>
      <c r="F5310" s="7"/>
      <c r="G5310" s="7"/>
      <c r="I5310" s="3"/>
    </row>
    <row r="5311" spans="2:9" x14ac:dyDescent="0.25">
      <c r="B5311" s="6"/>
      <c r="C5311" s="7"/>
      <c r="D5311" s="7"/>
      <c r="E5311" s="7"/>
      <c r="F5311" s="7"/>
      <c r="G5311" s="7"/>
      <c r="I5311" s="3"/>
    </row>
    <row r="5312" spans="2:9" x14ac:dyDescent="0.25">
      <c r="B5312" s="6"/>
      <c r="C5312" s="7"/>
      <c r="D5312" s="7"/>
      <c r="E5312" s="7"/>
      <c r="F5312" s="7"/>
      <c r="G5312" s="7"/>
      <c r="I5312" s="3"/>
    </row>
    <row r="5313" spans="2:9" x14ac:dyDescent="0.25">
      <c r="B5313" s="6"/>
      <c r="C5313" s="7"/>
      <c r="D5313" s="7"/>
      <c r="E5313" s="7"/>
      <c r="F5313" s="7"/>
      <c r="G5313" s="7"/>
      <c r="I5313" s="3"/>
    </row>
    <row r="5314" spans="2:9" x14ac:dyDescent="0.25">
      <c r="B5314" s="6"/>
      <c r="C5314" s="7"/>
      <c r="D5314" s="7"/>
      <c r="E5314" s="7"/>
      <c r="F5314" s="7"/>
      <c r="G5314" s="7"/>
      <c r="I5314" s="3"/>
    </row>
    <row r="5315" spans="2:9" x14ac:dyDescent="0.25">
      <c r="B5315" s="6"/>
      <c r="C5315" s="7"/>
      <c r="D5315" s="7"/>
      <c r="E5315" s="7"/>
      <c r="F5315" s="7"/>
      <c r="G5315" s="7"/>
      <c r="I5315" s="3"/>
    </row>
    <row r="5316" spans="2:9" x14ac:dyDescent="0.25">
      <c r="B5316" s="6"/>
      <c r="C5316" s="7"/>
      <c r="D5316" s="7"/>
      <c r="E5316" s="7"/>
      <c r="F5316" s="7"/>
      <c r="G5316" s="7"/>
      <c r="I5316" s="3"/>
    </row>
    <row r="5317" spans="2:9" x14ac:dyDescent="0.25">
      <c r="B5317" s="6"/>
      <c r="C5317" s="7"/>
      <c r="D5317" s="7"/>
      <c r="E5317" s="7"/>
      <c r="F5317" s="7"/>
      <c r="G5317" s="7"/>
      <c r="I5317" s="3"/>
    </row>
    <row r="5318" spans="2:9" x14ac:dyDescent="0.25">
      <c r="B5318" s="6"/>
      <c r="C5318" s="7"/>
      <c r="D5318" s="7"/>
      <c r="E5318" s="7"/>
      <c r="F5318" s="7"/>
      <c r="G5318" s="7"/>
      <c r="I5318" s="3"/>
    </row>
    <row r="5319" spans="2:9" x14ac:dyDescent="0.25">
      <c r="B5319" s="6"/>
      <c r="C5319" s="7"/>
      <c r="D5319" s="7"/>
      <c r="E5319" s="7"/>
      <c r="F5319" s="7"/>
      <c r="G5319" s="7"/>
      <c r="I5319" s="3"/>
    </row>
    <row r="5320" spans="2:9" x14ac:dyDescent="0.25">
      <c r="B5320" s="6"/>
      <c r="C5320" s="7"/>
      <c r="D5320" s="7"/>
      <c r="E5320" s="7"/>
      <c r="F5320" s="7"/>
      <c r="G5320" s="7"/>
      <c r="I5320" s="3"/>
    </row>
    <row r="5321" spans="2:9" x14ac:dyDescent="0.25">
      <c r="B5321" s="6"/>
      <c r="C5321" s="7"/>
      <c r="D5321" s="7"/>
      <c r="E5321" s="7"/>
      <c r="F5321" s="7"/>
      <c r="G5321" s="7"/>
      <c r="I5321" s="3"/>
    </row>
    <row r="5322" spans="2:9" x14ac:dyDescent="0.25">
      <c r="B5322" s="6"/>
      <c r="C5322" s="7"/>
      <c r="D5322" s="7"/>
      <c r="E5322" s="7"/>
      <c r="F5322" s="7"/>
      <c r="G5322" s="7"/>
      <c r="I5322" s="3"/>
    </row>
    <row r="5323" spans="2:9" x14ac:dyDescent="0.25">
      <c r="B5323" s="6"/>
      <c r="C5323" s="7"/>
      <c r="D5323" s="7"/>
      <c r="E5323" s="7"/>
      <c r="F5323" s="7"/>
      <c r="G5323" s="7"/>
      <c r="I5323" s="3"/>
    </row>
    <row r="5324" spans="2:9" x14ac:dyDescent="0.25">
      <c r="B5324" s="6"/>
      <c r="C5324" s="7"/>
      <c r="D5324" s="7"/>
      <c r="E5324" s="7"/>
      <c r="F5324" s="7"/>
      <c r="G5324" s="7"/>
      <c r="I5324" s="3"/>
    </row>
    <row r="5325" spans="2:9" x14ac:dyDescent="0.25">
      <c r="B5325" s="6"/>
      <c r="C5325" s="7"/>
      <c r="D5325" s="7"/>
      <c r="E5325" s="7"/>
      <c r="F5325" s="7"/>
      <c r="G5325" s="7"/>
      <c r="I5325" s="3"/>
    </row>
    <row r="5326" spans="2:9" x14ac:dyDescent="0.25">
      <c r="B5326" s="6"/>
      <c r="C5326" s="7"/>
      <c r="D5326" s="7"/>
      <c r="E5326" s="7"/>
      <c r="F5326" s="7"/>
      <c r="G5326" s="7"/>
      <c r="I5326" s="3"/>
    </row>
    <row r="5327" spans="2:9" x14ac:dyDescent="0.25">
      <c r="B5327" s="6"/>
      <c r="C5327" s="7"/>
      <c r="D5327" s="7"/>
      <c r="E5327" s="7"/>
      <c r="F5327" s="7"/>
      <c r="G5327" s="7"/>
      <c r="I5327" s="3"/>
    </row>
    <row r="5328" spans="2:9" x14ac:dyDescent="0.25">
      <c r="B5328" s="6"/>
      <c r="C5328" s="7"/>
      <c r="D5328" s="7"/>
      <c r="E5328" s="7"/>
      <c r="F5328" s="7"/>
      <c r="G5328" s="7"/>
      <c r="I5328" s="3"/>
    </row>
    <row r="5329" spans="2:9" x14ac:dyDescent="0.25">
      <c r="B5329" s="6"/>
      <c r="C5329" s="7"/>
      <c r="D5329" s="7"/>
      <c r="E5329" s="7"/>
      <c r="F5329" s="7"/>
      <c r="G5329" s="7"/>
      <c r="I5329" s="3"/>
    </row>
    <row r="5330" spans="2:9" x14ac:dyDescent="0.25">
      <c r="B5330" s="6"/>
      <c r="C5330" s="7"/>
      <c r="D5330" s="7"/>
      <c r="E5330" s="7"/>
      <c r="F5330" s="7"/>
      <c r="G5330" s="7"/>
      <c r="I5330" s="3"/>
    </row>
    <row r="5331" spans="2:9" x14ac:dyDescent="0.25">
      <c r="B5331" s="6"/>
      <c r="C5331" s="7"/>
      <c r="D5331" s="7"/>
      <c r="E5331" s="7"/>
      <c r="F5331" s="7"/>
      <c r="G5331" s="7"/>
      <c r="I5331" s="3"/>
    </row>
    <row r="5332" spans="2:9" x14ac:dyDescent="0.25">
      <c r="B5332" s="6"/>
      <c r="C5332" s="7"/>
      <c r="D5332" s="7"/>
      <c r="E5332" s="7"/>
      <c r="F5332" s="7"/>
      <c r="G5332" s="7"/>
      <c r="I5332" s="3"/>
    </row>
    <row r="5333" spans="2:9" x14ac:dyDescent="0.25">
      <c r="B5333" s="6"/>
      <c r="C5333" s="7"/>
      <c r="D5333" s="7"/>
      <c r="E5333" s="7"/>
      <c r="F5333" s="7"/>
      <c r="G5333" s="7"/>
      <c r="I5333" s="3"/>
    </row>
    <row r="5334" spans="2:9" x14ac:dyDescent="0.25">
      <c r="B5334" s="6"/>
      <c r="C5334" s="7"/>
      <c r="D5334" s="7"/>
      <c r="E5334" s="7"/>
      <c r="F5334" s="7"/>
      <c r="G5334" s="7"/>
      <c r="I5334" s="3"/>
    </row>
    <row r="5335" spans="2:9" x14ac:dyDescent="0.25">
      <c r="B5335" s="6"/>
      <c r="C5335" s="7"/>
      <c r="D5335" s="7"/>
      <c r="E5335" s="7"/>
      <c r="F5335" s="7"/>
      <c r="G5335" s="7"/>
      <c r="I5335" s="3"/>
    </row>
    <row r="5336" spans="2:9" x14ac:dyDescent="0.25">
      <c r="B5336" s="6"/>
      <c r="C5336" s="7"/>
      <c r="D5336" s="7"/>
      <c r="E5336" s="7"/>
      <c r="F5336" s="7"/>
      <c r="G5336" s="7"/>
      <c r="I5336" s="3"/>
    </row>
    <row r="5337" spans="2:9" x14ac:dyDescent="0.25">
      <c r="B5337" s="6"/>
      <c r="C5337" s="7"/>
      <c r="D5337" s="7"/>
      <c r="E5337" s="7"/>
      <c r="F5337" s="7"/>
      <c r="G5337" s="7"/>
      <c r="I5337" s="3"/>
    </row>
    <row r="5338" spans="2:9" x14ac:dyDescent="0.25">
      <c r="B5338" s="6"/>
      <c r="C5338" s="7"/>
      <c r="D5338" s="7"/>
      <c r="E5338" s="7"/>
      <c r="F5338" s="7"/>
      <c r="G5338" s="7"/>
      <c r="I5338" s="3"/>
    </row>
    <row r="5339" spans="2:9" x14ac:dyDescent="0.25">
      <c r="B5339" s="6"/>
      <c r="C5339" s="7"/>
      <c r="D5339" s="7"/>
      <c r="E5339" s="7"/>
      <c r="F5339" s="7"/>
      <c r="G5339" s="7"/>
      <c r="I5339" s="3"/>
    </row>
    <row r="5340" spans="2:9" x14ac:dyDescent="0.25">
      <c r="B5340" s="6"/>
      <c r="C5340" s="7"/>
      <c r="D5340" s="7"/>
      <c r="E5340" s="7"/>
      <c r="F5340" s="7"/>
      <c r="G5340" s="7"/>
      <c r="I5340" s="3"/>
    </row>
    <row r="5341" spans="2:9" x14ac:dyDescent="0.25">
      <c r="B5341" s="6"/>
      <c r="C5341" s="7"/>
      <c r="D5341" s="7"/>
      <c r="E5341" s="7"/>
      <c r="F5341" s="7"/>
      <c r="G5341" s="7"/>
      <c r="I5341" s="3"/>
    </row>
    <row r="5342" spans="2:9" x14ac:dyDescent="0.25">
      <c r="B5342" s="6"/>
      <c r="C5342" s="7"/>
      <c r="D5342" s="7"/>
      <c r="E5342" s="7"/>
      <c r="F5342" s="7"/>
      <c r="G5342" s="7"/>
      <c r="I5342" s="3"/>
    </row>
    <row r="5343" spans="2:9" x14ac:dyDescent="0.25">
      <c r="B5343" s="6"/>
      <c r="C5343" s="7"/>
      <c r="D5343" s="7"/>
      <c r="E5343" s="7"/>
      <c r="F5343" s="7"/>
      <c r="G5343" s="7"/>
      <c r="I5343" s="3"/>
    </row>
    <row r="5344" spans="2:9" x14ac:dyDescent="0.25">
      <c r="B5344" s="6"/>
      <c r="C5344" s="7"/>
      <c r="D5344" s="7"/>
      <c r="E5344" s="7"/>
      <c r="F5344" s="7"/>
      <c r="G5344" s="7"/>
      <c r="I5344" s="3"/>
    </row>
    <row r="5345" spans="2:9" x14ac:dyDescent="0.25">
      <c r="B5345" s="6"/>
      <c r="C5345" s="7"/>
      <c r="D5345" s="7"/>
      <c r="E5345" s="7"/>
      <c r="F5345" s="7"/>
      <c r="G5345" s="7"/>
      <c r="I5345" s="3"/>
    </row>
    <row r="5346" spans="2:9" x14ac:dyDescent="0.25">
      <c r="B5346" s="6"/>
      <c r="C5346" s="7"/>
      <c r="D5346" s="7"/>
      <c r="E5346" s="7"/>
      <c r="F5346" s="7"/>
      <c r="G5346" s="7"/>
      <c r="I5346" s="3"/>
    </row>
    <row r="5347" spans="2:9" x14ac:dyDescent="0.25">
      <c r="B5347" s="6"/>
      <c r="C5347" s="7"/>
      <c r="D5347" s="7"/>
      <c r="E5347" s="7"/>
      <c r="F5347" s="7"/>
      <c r="G5347" s="7"/>
      <c r="I5347" s="3"/>
    </row>
    <row r="5348" spans="2:9" x14ac:dyDescent="0.25">
      <c r="B5348" s="6"/>
      <c r="C5348" s="7"/>
      <c r="D5348" s="7"/>
      <c r="E5348" s="7"/>
      <c r="F5348" s="7"/>
      <c r="G5348" s="7"/>
      <c r="I5348" s="3"/>
    </row>
    <row r="5349" spans="2:9" x14ac:dyDescent="0.25">
      <c r="B5349" s="6"/>
      <c r="C5349" s="7"/>
      <c r="D5349" s="7"/>
      <c r="E5349" s="7"/>
      <c r="F5349" s="7"/>
      <c r="G5349" s="7"/>
      <c r="I5349" s="3"/>
    </row>
    <row r="5350" spans="2:9" x14ac:dyDescent="0.25">
      <c r="B5350" s="6"/>
      <c r="C5350" s="7"/>
      <c r="D5350" s="7"/>
      <c r="E5350" s="7"/>
      <c r="F5350" s="7"/>
      <c r="G5350" s="7"/>
      <c r="I5350" s="3"/>
    </row>
    <row r="5351" spans="2:9" x14ac:dyDescent="0.25">
      <c r="B5351" s="6"/>
      <c r="C5351" s="7"/>
      <c r="D5351" s="7"/>
      <c r="E5351" s="7"/>
      <c r="F5351" s="7"/>
      <c r="G5351" s="7"/>
      <c r="I5351" s="3"/>
    </row>
    <row r="5352" spans="2:9" x14ac:dyDescent="0.25">
      <c r="B5352" s="6"/>
      <c r="C5352" s="7"/>
      <c r="D5352" s="7"/>
      <c r="E5352" s="7"/>
      <c r="F5352" s="7"/>
      <c r="G5352" s="7"/>
      <c r="I5352" s="3"/>
    </row>
    <row r="5353" spans="2:9" x14ac:dyDescent="0.25">
      <c r="B5353" s="6"/>
      <c r="C5353" s="7"/>
      <c r="D5353" s="7"/>
      <c r="E5353" s="7"/>
      <c r="F5353" s="7"/>
      <c r="G5353" s="7"/>
      <c r="I5353" s="3"/>
    </row>
    <row r="5354" spans="2:9" x14ac:dyDescent="0.25">
      <c r="B5354" s="6"/>
      <c r="C5354" s="7"/>
      <c r="D5354" s="7"/>
      <c r="E5354" s="7"/>
      <c r="F5354" s="7"/>
      <c r="G5354" s="7"/>
      <c r="I5354" s="3"/>
    </row>
    <row r="5355" spans="2:9" x14ac:dyDescent="0.25">
      <c r="B5355" s="6"/>
      <c r="C5355" s="7"/>
      <c r="D5355" s="7"/>
      <c r="E5355" s="7"/>
      <c r="F5355" s="7"/>
      <c r="G5355" s="7"/>
      <c r="I5355" s="3"/>
    </row>
    <row r="5356" spans="2:9" x14ac:dyDescent="0.25">
      <c r="B5356" s="6"/>
      <c r="C5356" s="7"/>
      <c r="D5356" s="7"/>
      <c r="E5356" s="7"/>
      <c r="F5356" s="7"/>
      <c r="G5356" s="7"/>
      <c r="I5356" s="3"/>
    </row>
    <row r="5357" spans="2:9" x14ac:dyDescent="0.25">
      <c r="B5357" s="6"/>
      <c r="C5357" s="7"/>
      <c r="D5357" s="7"/>
      <c r="E5357" s="7"/>
      <c r="F5357" s="7"/>
      <c r="G5357" s="7"/>
      <c r="I5357" s="3"/>
    </row>
    <row r="5358" spans="2:9" x14ac:dyDescent="0.25">
      <c r="B5358" s="6"/>
      <c r="C5358" s="7"/>
      <c r="D5358" s="7"/>
      <c r="E5358" s="7"/>
      <c r="F5358" s="7"/>
      <c r="G5358" s="7"/>
      <c r="I5358" s="3"/>
    </row>
    <row r="5359" spans="2:9" x14ac:dyDescent="0.25">
      <c r="B5359" s="6"/>
      <c r="C5359" s="7"/>
      <c r="D5359" s="7"/>
      <c r="E5359" s="7"/>
      <c r="F5359" s="7"/>
      <c r="G5359" s="7"/>
      <c r="I5359" s="3"/>
    </row>
    <row r="5360" spans="2:9" x14ac:dyDescent="0.25">
      <c r="B5360" s="6"/>
      <c r="C5360" s="7"/>
      <c r="D5360" s="7"/>
      <c r="E5360" s="7"/>
      <c r="F5360" s="7"/>
      <c r="G5360" s="7"/>
      <c r="I5360" s="3"/>
    </row>
    <row r="5361" spans="2:9" x14ac:dyDescent="0.25">
      <c r="B5361" s="6"/>
      <c r="C5361" s="7"/>
      <c r="D5361" s="7"/>
      <c r="E5361" s="7"/>
      <c r="F5361" s="7"/>
      <c r="G5361" s="7"/>
      <c r="I5361" s="3"/>
    </row>
    <row r="5362" spans="2:9" x14ac:dyDescent="0.25">
      <c r="B5362" s="6"/>
      <c r="C5362" s="7"/>
      <c r="D5362" s="7"/>
      <c r="E5362" s="7"/>
      <c r="F5362" s="7"/>
      <c r="G5362" s="7"/>
      <c r="I5362" s="3"/>
    </row>
    <row r="5363" spans="2:9" x14ac:dyDescent="0.25">
      <c r="B5363" s="6"/>
      <c r="C5363" s="7"/>
      <c r="D5363" s="7"/>
      <c r="E5363" s="7"/>
      <c r="F5363" s="7"/>
      <c r="G5363" s="7"/>
      <c r="I5363" s="3"/>
    </row>
    <row r="5364" spans="2:9" x14ac:dyDescent="0.25">
      <c r="B5364" s="6"/>
      <c r="C5364" s="7"/>
      <c r="D5364" s="7"/>
      <c r="E5364" s="7"/>
      <c r="F5364" s="7"/>
      <c r="G5364" s="7"/>
      <c r="I5364" s="3"/>
    </row>
    <row r="5365" spans="2:9" x14ac:dyDescent="0.25">
      <c r="B5365" s="6"/>
      <c r="C5365" s="7"/>
      <c r="D5365" s="7"/>
      <c r="E5365" s="7"/>
      <c r="F5365" s="7"/>
      <c r="G5365" s="7"/>
      <c r="I5365" s="3"/>
    </row>
    <row r="5366" spans="2:9" x14ac:dyDescent="0.25">
      <c r="B5366" s="6"/>
      <c r="C5366" s="7"/>
      <c r="D5366" s="7"/>
      <c r="E5366" s="7"/>
      <c r="F5366" s="7"/>
      <c r="G5366" s="7"/>
      <c r="I5366" s="3"/>
    </row>
    <row r="5367" spans="2:9" x14ac:dyDescent="0.25">
      <c r="B5367" s="6"/>
      <c r="C5367" s="7"/>
      <c r="D5367" s="7"/>
      <c r="E5367" s="7"/>
      <c r="F5367" s="7"/>
      <c r="G5367" s="7"/>
      <c r="I5367" s="3"/>
    </row>
    <row r="5368" spans="2:9" x14ac:dyDescent="0.25">
      <c r="B5368" s="6"/>
      <c r="C5368" s="7"/>
      <c r="D5368" s="7"/>
      <c r="E5368" s="7"/>
      <c r="F5368" s="7"/>
      <c r="G5368" s="7"/>
      <c r="I5368" s="3"/>
    </row>
    <row r="5369" spans="2:9" x14ac:dyDescent="0.25">
      <c r="B5369" s="6"/>
      <c r="C5369" s="7"/>
      <c r="D5369" s="7"/>
      <c r="E5369" s="7"/>
      <c r="F5369" s="7"/>
      <c r="G5369" s="7"/>
      <c r="I5369" s="3"/>
    </row>
    <row r="5370" spans="2:9" x14ac:dyDescent="0.25">
      <c r="B5370" s="6"/>
      <c r="C5370" s="7"/>
      <c r="D5370" s="7"/>
      <c r="E5370" s="7"/>
      <c r="F5370" s="7"/>
      <c r="G5370" s="7"/>
      <c r="I5370" s="3"/>
    </row>
    <row r="5371" spans="2:9" x14ac:dyDescent="0.25">
      <c r="B5371" s="6"/>
      <c r="C5371" s="7"/>
      <c r="D5371" s="7"/>
      <c r="E5371" s="7"/>
      <c r="F5371" s="7"/>
      <c r="G5371" s="7"/>
      <c r="I5371" s="3"/>
    </row>
    <row r="5372" spans="2:9" x14ac:dyDescent="0.25">
      <c r="B5372" s="6"/>
      <c r="C5372" s="7"/>
      <c r="D5372" s="7"/>
      <c r="E5372" s="7"/>
      <c r="F5372" s="7"/>
      <c r="G5372" s="7"/>
      <c r="I5372" s="3"/>
    </row>
    <row r="5373" spans="2:9" x14ac:dyDescent="0.25">
      <c r="B5373" s="6"/>
      <c r="C5373" s="7"/>
      <c r="D5373" s="7"/>
      <c r="E5373" s="7"/>
      <c r="F5373" s="7"/>
      <c r="G5373" s="7"/>
      <c r="I5373" s="3"/>
    </row>
    <row r="5374" spans="2:9" x14ac:dyDescent="0.25">
      <c r="B5374" s="6"/>
      <c r="C5374" s="7"/>
      <c r="D5374" s="7"/>
      <c r="E5374" s="7"/>
      <c r="F5374" s="7"/>
      <c r="G5374" s="7"/>
      <c r="I5374" s="3"/>
    </row>
    <row r="5375" spans="2:9" x14ac:dyDescent="0.25">
      <c r="B5375" s="6"/>
      <c r="C5375" s="7"/>
      <c r="D5375" s="7"/>
      <c r="E5375" s="7"/>
      <c r="F5375" s="7"/>
      <c r="G5375" s="7"/>
      <c r="I5375" s="3"/>
    </row>
    <row r="5376" spans="2:9" x14ac:dyDescent="0.25">
      <c r="B5376" s="6"/>
      <c r="C5376" s="7"/>
      <c r="D5376" s="7"/>
      <c r="E5376" s="7"/>
      <c r="F5376" s="7"/>
      <c r="G5376" s="7"/>
      <c r="I5376" s="3"/>
    </row>
    <row r="5377" spans="2:9" x14ac:dyDescent="0.25">
      <c r="B5377" s="6"/>
      <c r="C5377" s="7"/>
      <c r="D5377" s="7"/>
      <c r="E5377" s="7"/>
      <c r="F5377" s="7"/>
      <c r="G5377" s="7"/>
      <c r="I5377" s="3"/>
    </row>
    <row r="5378" spans="2:9" x14ac:dyDescent="0.25">
      <c r="B5378" s="6"/>
      <c r="C5378" s="7"/>
      <c r="D5378" s="7"/>
      <c r="E5378" s="7"/>
      <c r="F5378" s="7"/>
      <c r="G5378" s="7"/>
      <c r="I5378" s="3"/>
    </row>
    <row r="5379" spans="2:9" x14ac:dyDescent="0.25">
      <c r="B5379" s="6"/>
      <c r="C5379" s="7"/>
      <c r="D5379" s="7"/>
      <c r="E5379" s="7"/>
      <c r="F5379" s="7"/>
      <c r="G5379" s="7"/>
      <c r="I5379" s="3"/>
    </row>
    <row r="5380" spans="2:9" x14ac:dyDescent="0.25">
      <c r="B5380" s="6"/>
      <c r="C5380" s="7"/>
      <c r="D5380" s="7"/>
      <c r="E5380" s="7"/>
      <c r="F5380" s="7"/>
      <c r="G5380" s="7"/>
      <c r="I5380" s="3"/>
    </row>
    <row r="5381" spans="2:9" x14ac:dyDescent="0.25">
      <c r="B5381" s="6"/>
      <c r="C5381" s="7"/>
      <c r="D5381" s="7"/>
      <c r="E5381" s="7"/>
      <c r="F5381" s="7"/>
      <c r="G5381" s="7"/>
      <c r="I5381" s="3"/>
    </row>
    <row r="5382" spans="2:9" x14ac:dyDescent="0.25">
      <c r="B5382" s="6"/>
      <c r="C5382" s="7"/>
      <c r="D5382" s="7"/>
      <c r="E5382" s="7"/>
      <c r="F5382" s="7"/>
      <c r="G5382" s="7"/>
      <c r="I5382" s="3"/>
    </row>
    <row r="5383" spans="2:9" x14ac:dyDescent="0.25">
      <c r="B5383" s="6"/>
      <c r="C5383" s="7"/>
      <c r="D5383" s="7"/>
      <c r="E5383" s="7"/>
      <c r="F5383" s="7"/>
      <c r="G5383" s="7"/>
      <c r="I5383" s="3"/>
    </row>
    <row r="5384" spans="2:9" x14ac:dyDescent="0.25">
      <c r="B5384" s="6"/>
      <c r="C5384" s="7"/>
      <c r="D5384" s="7"/>
      <c r="E5384" s="7"/>
      <c r="F5384" s="7"/>
      <c r="G5384" s="7"/>
      <c r="I5384" s="3"/>
    </row>
    <row r="5385" spans="2:9" x14ac:dyDescent="0.25">
      <c r="B5385" s="6"/>
      <c r="C5385" s="7"/>
      <c r="D5385" s="7"/>
      <c r="E5385" s="7"/>
      <c r="F5385" s="7"/>
      <c r="G5385" s="7"/>
      <c r="I5385" s="3"/>
    </row>
    <row r="5386" spans="2:9" x14ac:dyDescent="0.25">
      <c r="B5386" s="6"/>
      <c r="C5386" s="7"/>
      <c r="D5386" s="7"/>
      <c r="E5386" s="7"/>
      <c r="F5386" s="7"/>
      <c r="G5386" s="7"/>
      <c r="I5386" s="3"/>
    </row>
    <row r="5387" spans="2:9" x14ac:dyDescent="0.25">
      <c r="B5387" s="6"/>
      <c r="C5387" s="7"/>
      <c r="D5387" s="7"/>
      <c r="E5387" s="7"/>
      <c r="F5387" s="7"/>
      <c r="G5387" s="7"/>
      <c r="I5387" s="3"/>
    </row>
    <row r="5388" spans="2:9" x14ac:dyDescent="0.25">
      <c r="B5388" s="6"/>
      <c r="C5388" s="7"/>
      <c r="D5388" s="7"/>
      <c r="E5388" s="7"/>
      <c r="F5388" s="7"/>
      <c r="G5388" s="7"/>
      <c r="I5388" s="3"/>
    </row>
    <row r="5389" spans="2:9" x14ac:dyDescent="0.25">
      <c r="B5389" s="6"/>
      <c r="C5389" s="7"/>
      <c r="D5389" s="7"/>
      <c r="E5389" s="7"/>
      <c r="F5389" s="7"/>
      <c r="G5389" s="7"/>
      <c r="I5389" s="3"/>
    </row>
    <row r="5390" spans="2:9" x14ac:dyDescent="0.25">
      <c r="B5390" s="6"/>
      <c r="C5390" s="7"/>
      <c r="D5390" s="7"/>
      <c r="E5390" s="7"/>
      <c r="F5390" s="7"/>
      <c r="G5390" s="7"/>
      <c r="I5390" s="3"/>
    </row>
    <row r="5391" spans="2:9" x14ac:dyDescent="0.25">
      <c r="B5391" s="6"/>
      <c r="C5391" s="7"/>
      <c r="D5391" s="7"/>
      <c r="E5391" s="7"/>
      <c r="F5391" s="7"/>
      <c r="G5391" s="7"/>
      <c r="I5391" s="3"/>
    </row>
    <row r="5392" spans="2:9" x14ac:dyDescent="0.25">
      <c r="B5392" s="6"/>
      <c r="C5392" s="7"/>
      <c r="D5392" s="7"/>
      <c r="E5392" s="7"/>
      <c r="F5392" s="7"/>
      <c r="G5392" s="7"/>
      <c r="I5392" s="3"/>
    </row>
    <row r="5393" spans="2:9" x14ac:dyDescent="0.25">
      <c r="B5393" s="6"/>
      <c r="C5393" s="7"/>
      <c r="D5393" s="7"/>
      <c r="E5393" s="7"/>
      <c r="F5393" s="7"/>
      <c r="G5393" s="7"/>
      <c r="I5393" s="3"/>
    </row>
    <row r="5394" spans="2:9" x14ac:dyDescent="0.25">
      <c r="B5394" s="6"/>
      <c r="C5394" s="7"/>
      <c r="D5394" s="7"/>
      <c r="E5394" s="7"/>
      <c r="F5394" s="7"/>
      <c r="G5394" s="7"/>
      <c r="I5394" s="3"/>
    </row>
    <row r="5395" spans="2:9" x14ac:dyDescent="0.25">
      <c r="B5395" s="6"/>
      <c r="C5395" s="7"/>
      <c r="D5395" s="7"/>
      <c r="E5395" s="7"/>
      <c r="F5395" s="7"/>
      <c r="G5395" s="7"/>
      <c r="I5395" s="3"/>
    </row>
    <row r="5396" spans="2:9" x14ac:dyDescent="0.25">
      <c r="B5396" s="6"/>
      <c r="C5396" s="7"/>
      <c r="D5396" s="7"/>
      <c r="E5396" s="7"/>
      <c r="F5396" s="7"/>
      <c r="G5396" s="7"/>
      <c r="I5396" s="3"/>
    </row>
    <row r="5397" spans="2:9" x14ac:dyDescent="0.25">
      <c r="B5397" s="6"/>
      <c r="C5397" s="7"/>
      <c r="D5397" s="7"/>
      <c r="E5397" s="7"/>
      <c r="F5397" s="7"/>
      <c r="G5397" s="7"/>
      <c r="I5397" s="3"/>
    </row>
    <row r="5398" spans="2:9" x14ac:dyDescent="0.25">
      <c r="B5398" s="6"/>
      <c r="C5398" s="7"/>
      <c r="D5398" s="7"/>
      <c r="E5398" s="7"/>
      <c r="F5398" s="7"/>
      <c r="G5398" s="7"/>
      <c r="I5398" s="3"/>
    </row>
    <row r="5399" spans="2:9" x14ac:dyDescent="0.25">
      <c r="B5399" s="6"/>
      <c r="C5399" s="7"/>
      <c r="D5399" s="7"/>
      <c r="E5399" s="7"/>
      <c r="F5399" s="7"/>
      <c r="G5399" s="7"/>
      <c r="I5399" s="3"/>
    </row>
    <row r="5400" spans="2:9" x14ac:dyDescent="0.25">
      <c r="B5400" s="6"/>
      <c r="C5400" s="7"/>
      <c r="D5400" s="7"/>
      <c r="E5400" s="7"/>
      <c r="F5400" s="7"/>
      <c r="G5400" s="7"/>
      <c r="I5400" s="3"/>
    </row>
    <row r="5401" spans="2:9" x14ac:dyDescent="0.25">
      <c r="B5401" s="6"/>
      <c r="C5401" s="7"/>
      <c r="D5401" s="7"/>
      <c r="E5401" s="7"/>
      <c r="F5401" s="7"/>
      <c r="G5401" s="7"/>
      <c r="I5401" s="3"/>
    </row>
    <row r="5402" spans="2:9" x14ac:dyDescent="0.25">
      <c r="B5402" s="6"/>
      <c r="C5402" s="7"/>
      <c r="D5402" s="7"/>
      <c r="E5402" s="7"/>
      <c r="F5402" s="7"/>
      <c r="G5402" s="7"/>
      <c r="I5402" s="3"/>
    </row>
    <row r="5403" spans="2:9" x14ac:dyDescent="0.25">
      <c r="B5403" s="6"/>
      <c r="C5403" s="7"/>
      <c r="D5403" s="7"/>
      <c r="E5403" s="7"/>
      <c r="F5403" s="7"/>
      <c r="G5403" s="7"/>
      <c r="I5403" s="3"/>
    </row>
    <row r="5404" spans="2:9" x14ac:dyDescent="0.25">
      <c r="B5404" s="6"/>
      <c r="C5404" s="7"/>
      <c r="D5404" s="7"/>
      <c r="E5404" s="7"/>
      <c r="F5404" s="7"/>
      <c r="G5404" s="7"/>
      <c r="I5404" s="3"/>
    </row>
    <row r="5405" spans="2:9" x14ac:dyDescent="0.25">
      <c r="B5405" s="6"/>
      <c r="C5405" s="7"/>
      <c r="D5405" s="7"/>
      <c r="E5405" s="7"/>
      <c r="F5405" s="7"/>
      <c r="G5405" s="7"/>
      <c r="I5405" s="3"/>
    </row>
    <row r="5406" spans="2:9" x14ac:dyDescent="0.25">
      <c r="B5406" s="6"/>
      <c r="C5406" s="7"/>
      <c r="D5406" s="7"/>
      <c r="E5406" s="7"/>
      <c r="F5406" s="7"/>
      <c r="G5406" s="7"/>
      <c r="I5406" s="3"/>
    </row>
    <row r="5407" spans="2:9" x14ac:dyDescent="0.25">
      <c r="B5407" s="6"/>
      <c r="C5407" s="7"/>
      <c r="D5407" s="7"/>
      <c r="E5407" s="7"/>
      <c r="F5407" s="7"/>
      <c r="G5407" s="7"/>
      <c r="I5407" s="3"/>
    </row>
    <row r="5408" spans="2:9" x14ac:dyDescent="0.25">
      <c r="B5408" s="6"/>
      <c r="C5408" s="7"/>
      <c r="D5408" s="7"/>
      <c r="E5408" s="7"/>
      <c r="F5408" s="7"/>
      <c r="G5408" s="7"/>
      <c r="I5408" s="3"/>
    </row>
    <row r="5409" spans="2:9" x14ac:dyDescent="0.25">
      <c r="B5409" s="6"/>
      <c r="C5409" s="7"/>
      <c r="D5409" s="7"/>
      <c r="E5409" s="7"/>
      <c r="F5409" s="7"/>
      <c r="G5409" s="7"/>
      <c r="I5409" s="3"/>
    </row>
    <row r="5410" spans="2:9" x14ac:dyDescent="0.25">
      <c r="B5410" s="6"/>
      <c r="C5410" s="7"/>
      <c r="D5410" s="7"/>
      <c r="E5410" s="7"/>
      <c r="F5410" s="7"/>
      <c r="G5410" s="7"/>
      <c r="I5410" s="3"/>
    </row>
    <row r="5411" spans="2:9" x14ac:dyDescent="0.25">
      <c r="B5411" s="6"/>
      <c r="C5411" s="7"/>
      <c r="D5411" s="7"/>
      <c r="E5411" s="7"/>
      <c r="F5411" s="7"/>
      <c r="G5411" s="7"/>
      <c r="I5411" s="3"/>
    </row>
    <row r="5412" spans="2:9" x14ac:dyDescent="0.25">
      <c r="B5412" s="6"/>
      <c r="C5412" s="7"/>
      <c r="D5412" s="7"/>
      <c r="E5412" s="7"/>
      <c r="F5412" s="7"/>
      <c r="G5412" s="7"/>
      <c r="I5412" s="3"/>
    </row>
    <row r="5413" spans="2:9" x14ac:dyDescent="0.25">
      <c r="B5413" s="6"/>
      <c r="C5413" s="7"/>
      <c r="D5413" s="7"/>
      <c r="E5413" s="7"/>
      <c r="F5413" s="7"/>
      <c r="G5413" s="7"/>
      <c r="I5413" s="3"/>
    </row>
    <row r="5414" spans="2:9" x14ac:dyDescent="0.25">
      <c r="B5414" s="6"/>
      <c r="C5414" s="7"/>
      <c r="D5414" s="7"/>
      <c r="E5414" s="7"/>
      <c r="F5414" s="7"/>
      <c r="G5414" s="7"/>
      <c r="I5414" s="3"/>
    </row>
    <row r="5415" spans="2:9" x14ac:dyDescent="0.25">
      <c r="B5415" s="6"/>
      <c r="C5415" s="7"/>
      <c r="D5415" s="7"/>
      <c r="E5415" s="7"/>
      <c r="F5415" s="7"/>
      <c r="G5415" s="7"/>
      <c r="I5415" s="3"/>
    </row>
    <row r="5416" spans="2:9" x14ac:dyDescent="0.25">
      <c r="B5416" s="6"/>
      <c r="C5416" s="7"/>
      <c r="D5416" s="7"/>
      <c r="E5416" s="7"/>
      <c r="F5416" s="7"/>
      <c r="G5416" s="7"/>
      <c r="I5416" s="3"/>
    </row>
    <row r="5417" spans="2:9" x14ac:dyDescent="0.25">
      <c r="B5417" s="6"/>
      <c r="C5417" s="7"/>
      <c r="D5417" s="7"/>
      <c r="E5417" s="7"/>
      <c r="F5417" s="7"/>
      <c r="G5417" s="7"/>
      <c r="I5417" s="3"/>
    </row>
    <row r="5418" spans="2:9" x14ac:dyDescent="0.25">
      <c r="B5418" s="6"/>
      <c r="C5418" s="7"/>
      <c r="D5418" s="7"/>
      <c r="E5418" s="7"/>
      <c r="F5418" s="7"/>
      <c r="G5418" s="7"/>
      <c r="I5418" s="3"/>
    </row>
    <row r="5419" spans="2:9" x14ac:dyDescent="0.25">
      <c r="B5419" s="6"/>
      <c r="C5419" s="7"/>
      <c r="D5419" s="7"/>
      <c r="E5419" s="7"/>
      <c r="F5419" s="7"/>
      <c r="G5419" s="7"/>
      <c r="I5419" s="3"/>
    </row>
    <row r="5420" spans="2:9" x14ac:dyDescent="0.25">
      <c r="B5420" s="6"/>
      <c r="C5420" s="7"/>
      <c r="D5420" s="7"/>
      <c r="E5420" s="7"/>
      <c r="F5420" s="7"/>
      <c r="G5420" s="7"/>
      <c r="I5420" s="3"/>
    </row>
    <row r="5421" spans="2:9" x14ac:dyDescent="0.25">
      <c r="B5421" s="6"/>
      <c r="C5421" s="7"/>
      <c r="D5421" s="7"/>
      <c r="E5421" s="7"/>
      <c r="F5421" s="7"/>
      <c r="G5421" s="7"/>
      <c r="I5421" s="3"/>
    </row>
    <row r="5422" spans="2:9" x14ac:dyDescent="0.25">
      <c r="B5422" s="6"/>
      <c r="C5422" s="7"/>
      <c r="D5422" s="7"/>
      <c r="E5422" s="7"/>
      <c r="F5422" s="7"/>
      <c r="G5422" s="7"/>
      <c r="I5422" s="3"/>
    </row>
    <row r="5423" spans="2:9" x14ac:dyDescent="0.25">
      <c r="B5423" s="6"/>
      <c r="C5423" s="7"/>
      <c r="D5423" s="7"/>
      <c r="E5423" s="7"/>
      <c r="F5423" s="7"/>
      <c r="G5423" s="7"/>
      <c r="I5423" s="3"/>
    </row>
    <row r="5424" spans="2:9" x14ac:dyDescent="0.25">
      <c r="B5424" s="6"/>
      <c r="C5424" s="7"/>
      <c r="D5424" s="7"/>
      <c r="E5424" s="7"/>
      <c r="F5424" s="7"/>
      <c r="G5424" s="7"/>
      <c r="I5424" s="3"/>
    </row>
    <row r="5425" spans="2:9" x14ac:dyDescent="0.25">
      <c r="B5425" s="6"/>
      <c r="C5425" s="7"/>
      <c r="D5425" s="7"/>
      <c r="E5425" s="7"/>
      <c r="F5425" s="7"/>
      <c r="G5425" s="7"/>
      <c r="I5425" s="3"/>
    </row>
    <row r="5426" spans="2:9" x14ac:dyDescent="0.25">
      <c r="B5426" s="6"/>
      <c r="C5426" s="7"/>
      <c r="D5426" s="7"/>
      <c r="E5426" s="7"/>
      <c r="F5426" s="7"/>
      <c r="G5426" s="7"/>
      <c r="I5426" s="3"/>
    </row>
    <row r="5427" spans="2:9" x14ac:dyDescent="0.25">
      <c r="B5427" s="6"/>
      <c r="C5427" s="7"/>
      <c r="D5427" s="7"/>
      <c r="E5427" s="7"/>
      <c r="F5427" s="7"/>
      <c r="G5427" s="7"/>
      <c r="I5427" s="3"/>
    </row>
    <row r="5428" spans="2:9" x14ac:dyDescent="0.25">
      <c r="B5428" s="6"/>
      <c r="C5428" s="7"/>
      <c r="D5428" s="7"/>
      <c r="E5428" s="7"/>
      <c r="F5428" s="7"/>
      <c r="G5428" s="7"/>
      <c r="I5428" s="3"/>
    </row>
    <row r="5429" spans="2:9" x14ac:dyDescent="0.25">
      <c r="B5429" s="6"/>
      <c r="C5429" s="7"/>
      <c r="D5429" s="7"/>
      <c r="E5429" s="7"/>
      <c r="F5429" s="7"/>
      <c r="G5429" s="7"/>
      <c r="I5429" s="3"/>
    </row>
    <row r="5430" spans="2:9" x14ac:dyDescent="0.25">
      <c r="B5430" s="6"/>
      <c r="C5430" s="7"/>
      <c r="D5430" s="7"/>
      <c r="E5430" s="7"/>
      <c r="F5430" s="7"/>
      <c r="G5430" s="7"/>
      <c r="I5430" s="3"/>
    </row>
    <row r="5431" spans="2:9" x14ac:dyDescent="0.25">
      <c r="B5431" s="6"/>
      <c r="C5431" s="7"/>
      <c r="D5431" s="7"/>
      <c r="E5431" s="7"/>
      <c r="F5431" s="7"/>
      <c r="G5431" s="7"/>
      <c r="I5431" s="3"/>
    </row>
    <row r="5432" spans="2:9" x14ac:dyDescent="0.25">
      <c r="B5432" s="6"/>
      <c r="C5432" s="7"/>
      <c r="D5432" s="7"/>
      <c r="E5432" s="7"/>
      <c r="F5432" s="7"/>
      <c r="G5432" s="7"/>
      <c r="I5432" s="3"/>
    </row>
    <row r="5433" spans="2:9" x14ac:dyDescent="0.25">
      <c r="B5433" s="6"/>
      <c r="C5433" s="7"/>
      <c r="D5433" s="7"/>
      <c r="E5433" s="7"/>
      <c r="F5433" s="7"/>
      <c r="G5433" s="7"/>
      <c r="I5433" s="3"/>
    </row>
    <row r="5434" spans="2:9" x14ac:dyDescent="0.25">
      <c r="B5434" s="6"/>
      <c r="C5434" s="7"/>
      <c r="D5434" s="7"/>
      <c r="E5434" s="7"/>
      <c r="F5434" s="7"/>
      <c r="G5434" s="7"/>
      <c r="I5434" s="3"/>
    </row>
    <row r="5435" spans="2:9" x14ac:dyDescent="0.25">
      <c r="B5435" s="6"/>
      <c r="C5435" s="7"/>
      <c r="D5435" s="7"/>
      <c r="E5435" s="7"/>
      <c r="F5435" s="7"/>
      <c r="G5435" s="7"/>
      <c r="I5435" s="3"/>
    </row>
    <row r="5436" spans="2:9" x14ac:dyDescent="0.25">
      <c r="B5436" s="6"/>
      <c r="C5436" s="7"/>
      <c r="D5436" s="7"/>
      <c r="E5436" s="7"/>
      <c r="F5436" s="7"/>
      <c r="G5436" s="7"/>
      <c r="I5436" s="3"/>
    </row>
    <row r="5437" spans="2:9" x14ac:dyDescent="0.25">
      <c r="B5437" s="6"/>
      <c r="C5437" s="7"/>
      <c r="D5437" s="7"/>
      <c r="E5437" s="7"/>
      <c r="F5437" s="7"/>
      <c r="G5437" s="7"/>
      <c r="I5437" s="3"/>
    </row>
    <row r="5438" spans="2:9" x14ac:dyDescent="0.25">
      <c r="B5438" s="6"/>
      <c r="C5438" s="7"/>
      <c r="D5438" s="7"/>
      <c r="E5438" s="7"/>
      <c r="F5438" s="7"/>
      <c r="G5438" s="7"/>
      <c r="I5438" s="3"/>
    </row>
    <row r="5439" spans="2:9" x14ac:dyDescent="0.25">
      <c r="B5439" s="6"/>
      <c r="C5439" s="7"/>
      <c r="D5439" s="7"/>
      <c r="E5439" s="7"/>
      <c r="F5439" s="7"/>
      <c r="G5439" s="7"/>
      <c r="I5439" s="3"/>
    </row>
    <row r="5440" spans="2:9" x14ac:dyDescent="0.25">
      <c r="B5440" s="6"/>
      <c r="C5440" s="7"/>
      <c r="D5440" s="7"/>
      <c r="E5440" s="7"/>
      <c r="F5440" s="7"/>
      <c r="G5440" s="7"/>
      <c r="I5440" s="3"/>
    </row>
    <row r="5441" spans="2:9" x14ac:dyDescent="0.25">
      <c r="B5441" s="6"/>
      <c r="C5441" s="7"/>
      <c r="D5441" s="7"/>
      <c r="E5441" s="7"/>
      <c r="F5441" s="7"/>
      <c r="G5441" s="7"/>
      <c r="I5441" s="3"/>
    </row>
    <row r="5442" spans="2:9" x14ac:dyDescent="0.25">
      <c r="B5442" s="6"/>
      <c r="C5442" s="7"/>
      <c r="D5442" s="7"/>
      <c r="E5442" s="7"/>
      <c r="F5442" s="7"/>
      <c r="G5442" s="7"/>
      <c r="I5442" s="3"/>
    </row>
    <row r="5443" spans="2:9" x14ac:dyDescent="0.25">
      <c r="B5443" s="6"/>
      <c r="C5443" s="7"/>
      <c r="D5443" s="7"/>
      <c r="E5443" s="7"/>
      <c r="F5443" s="7"/>
      <c r="G5443" s="7"/>
      <c r="I5443" s="3"/>
    </row>
    <row r="5444" spans="2:9" x14ac:dyDescent="0.25">
      <c r="B5444" s="6"/>
      <c r="C5444" s="7"/>
      <c r="D5444" s="7"/>
      <c r="E5444" s="7"/>
      <c r="F5444" s="7"/>
      <c r="G5444" s="7"/>
      <c r="I5444" s="3"/>
    </row>
    <row r="5445" spans="2:9" x14ac:dyDescent="0.25">
      <c r="B5445" s="6"/>
      <c r="C5445" s="7"/>
      <c r="D5445" s="7"/>
      <c r="E5445" s="7"/>
      <c r="F5445" s="7"/>
      <c r="G5445" s="7"/>
      <c r="I5445" s="3"/>
    </row>
    <row r="5446" spans="2:9" x14ac:dyDescent="0.25">
      <c r="B5446" s="6"/>
      <c r="C5446" s="7"/>
      <c r="D5446" s="7"/>
      <c r="E5446" s="7"/>
      <c r="F5446" s="7"/>
      <c r="G5446" s="7"/>
      <c r="I5446" s="3"/>
    </row>
    <row r="5447" spans="2:9" x14ac:dyDescent="0.25">
      <c r="B5447" s="6"/>
      <c r="C5447" s="7"/>
      <c r="D5447" s="7"/>
      <c r="E5447" s="7"/>
      <c r="F5447" s="7"/>
      <c r="G5447" s="7"/>
      <c r="I5447" s="3"/>
    </row>
    <row r="5448" spans="2:9" x14ac:dyDescent="0.25">
      <c r="B5448" s="6"/>
      <c r="C5448" s="7"/>
      <c r="D5448" s="7"/>
      <c r="E5448" s="7"/>
      <c r="F5448" s="7"/>
      <c r="G5448" s="7"/>
      <c r="I5448" s="3"/>
    </row>
    <row r="5449" spans="2:9" x14ac:dyDescent="0.25">
      <c r="B5449" s="6"/>
      <c r="C5449" s="7"/>
      <c r="D5449" s="7"/>
      <c r="E5449" s="7"/>
      <c r="F5449" s="7"/>
      <c r="G5449" s="7"/>
      <c r="I5449" s="3"/>
    </row>
    <row r="5450" spans="2:9" x14ac:dyDescent="0.25">
      <c r="B5450" s="6"/>
      <c r="C5450" s="7"/>
      <c r="D5450" s="7"/>
      <c r="E5450" s="7"/>
      <c r="F5450" s="7"/>
      <c r="G5450" s="7"/>
      <c r="I5450" s="3"/>
    </row>
    <row r="5451" spans="2:9" x14ac:dyDescent="0.25">
      <c r="B5451" s="6"/>
      <c r="C5451" s="7"/>
      <c r="D5451" s="7"/>
      <c r="E5451" s="7"/>
      <c r="F5451" s="7"/>
      <c r="G5451" s="7"/>
      <c r="I5451" s="3"/>
    </row>
    <row r="5452" spans="2:9" x14ac:dyDescent="0.25">
      <c r="B5452" s="6"/>
      <c r="C5452" s="7"/>
      <c r="D5452" s="7"/>
      <c r="E5452" s="7"/>
      <c r="F5452" s="7"/>
      <c r="G5452" s="7"/>
      <c r="I5452" s="3"/>
    </row>
    <row r="5453" spans="2:9" x14ac:dyDescent="0.25">
      <c r="B5453" s="6"/>
      <c r="C5453" s="7"/>
      <c r="D5453" s="7"/>
      <c r="E5453" s="7"/>
      <c r="F5453" s="7"/>
      <c r="G5453" s="7"/>
      <c r="I5453" s="3"/>
    </row>
    <row r="5454" spans="2:9" x14ac:dyDescent="0.25">
      <c r="B5454" s="6"/>
      <c r="C5454" s="7"/>
      <c r="D5454" s="7"/>
      <c r="E5454" s="7"/>
      <c r="F5454" s="7"/>
      <c r="G5454" s="7"/>
      <c r="I5454" s="3"/>
    </row>
    <row r="5455" spans="2:9" x14ac:dyDescent="0.25">
      <c r="B5455" s="6"/>
      <c r="C5455" s="7"/>
      <c r="D5455" s="7"/>
      <c r="E5455" s="7"/>
      <c r="F5455" s="7"/>
      <c r="G5455" s="7"/>
      <c r="I5455" s="3"/>
    </row>
    <row r="5456" spans="2:9" x14ac:dyDescent="0.25">
      <c r="B5456" s="6"/>
      <c r="C5456" s="7"/>
      <c r="D5456" s="7"/>
      <c r="E5456" s="7"/>
      <c r="F5456" s="7"/>
      <c r="G5456" s="7"/>
      <c r="I5456" s="3"/>
    </row>
    <row r="5457" spans="2:9" x14ac:dyDescent="0.25">
      <c r="B5457" s="6"/>
      <c r="C5457" s="7"/>
      <c r="D5457" s="7"/>
      <c r="E5457" s="7"/>
      <c r="F5457" s="7"/>
      <c r="G5457" s="7"/>
      <c r="I5457" s="3"/>
    </row>
    <row r="5458" spans="2:9" x14ac:dyDescent="0.25">
      <c r="B5458" s="6"/>
      <c r="C5458" s="7"/>
      <c r="D5458" s="7"/>
      <c r="E5458" s="7"/>
      <c r="F5458" s="7"/>
      <c r="G5458" s="7"/>
      <c r="I5458" s="3"/>
    </row>
    <row r="5459" spans="2:9" x14ac:dyDescent="0.25">
      <c r="B5459" s="6"/>
      <c r="C5459" s="7"/>
      <c r="D5459" s="7"/>
      <c r="E5459" s="7"/>
      <c r="F5459" s="7"/>
      <c r="G5459" s="7"/>
      <c r="I5459" s="3"/>
    </row>
    <row r="5460" spans="2:9" x14ac:dyDescent="0.25">
      <c r="B5460" s="6"/>
      <c r="C5460" s="7"/>
      <c r="D5460" s="7"/>
      <c r="E5460" s="7"/>
      <c r="F5460" s="7"/>
      <c r="G5460" s="7"/>
      <c r="I5460" s="3"/>
    </row>
    <row r="5461" spans="2:9" x14ac:dyDescent="0.25">
      <c r="B5461" s="6"/>
      <c r="C5461" s="7"/>
      <c r="D5461" s="7"/>
      <c r="E5461" s="7"/>
      <c r="F5461" s="7"/>
      <c r="G5461" s="7"/>
      <c r="I5461" s="3"/>
    </row>
    <row r="5462" spans="2:9" x14ac:dyDescent="0.25">
      <c r="B5462" s="6"/>
      <c r="C5462" s="7"/>
      <c r="D5462" s="7"/>
      <c r="E5462" s="7"/>
      <c r="F5462" s="7"/>
      <c r="G5462" s="7"/>
      <c r="I5462" s="3"/>
    </row>
    <row r="5463" spans="2:9" x14ac:dyDescent="0.25">
      <c r="B5463" s="6"/>
      <c r="C5463" s="7"/>
      <c r="D5463" s="7"/>
      <c r="E5463" s="7"/>
      <c r="F5463" s="7"/>
      <c r="G5463" s="7"/>
      <c r="I5463" s="3"/>
    </row>
    <row r="5464" spans="2:9" x14ac:dyDescent="0.25">
      <c r="B5464" s="6"/>
      <c r="C5464" s="7"/>
      <c r="D5464" s="7"/>
      <c r="E5464" s="7"/>
      <c r="F5464" s="7"/>
      <c r="G5464" s="7"/>
      <c r="I5464" s="3"/>
    </row>
    <row r="5465" spans="2:9" x14ac:dyDescent="0.25">
      <c r="B5465" s="6"/>
      <c r="C5465" s="7"/>
      <c r="D5465" s="7"/>
      <c r="E5465" s="7"/>
      <c r="F5465" s="7"/>
      <c r="G5465" s="7"/>
      <c r="I5465" s="3"/>
    </row>
    <row r="5466" spans="2:9" x14ac:dyDescent="0.25">
      <c r="B5466" s="6"/>
      <c r="C5466" s="7"/>
      <c r="D5466" s="7"/>
      <c r="E5466" s="7"/>
      <c r="F5466" s="7"/>
      <c r="G5466" s="7"/>
      <c r="I5466" s="3"/>
    </row>
    <row r="5467" spans="2:9" x14ac:dyDescent="0.25">
      <c r="B5467" s="6"/>
      <c r="C5467" s="7"/>
      <c r="D5467" s="7"/>
      <c r="E5467" s="7"/>
      <c r="F5467" s="7"/>
      <c r="G5467" s="7"/>
      <c r="I5467" s="3"/>
    </row>
    <row r="5468" spans="2:9" x14ac:dyDescent="0.25">
      <c r="B5468" s="6"/>
      <c r="C5468" s="7"/>
      <c r="D5468" s="7"/>
      <c r="E5468" s="7"/>
      <c r="F5468" s="7"/>
      <c r="G5468" s="7"/>
      <c r="I5468" s="3"/>
    </row>
    <row r="5469" spans="2:9" x14ac:dyDescent="0.25">
      <c r="B5469" s="6"/>
      <c r="C5469" s="7"/>
      <c r="D5469" s="7"/>
      <c r="E5469" s="7"/>
      <c r="F5469" s="7"/>
      <c r="G5469" s="7"/>
      <c r="I5469" s="3"/>
    </row>
    <row r="5470" spans="2:9" x14ac:dyDescent="0.25">
      <c r="B5470" s="6"/>
      <c r="C5470" s="7"/>
      <c r="D5470" s="7"/>
      <c r="E5470" s="7"/>
      <c r="F5470" s="7"/>
      <c r="G5470" s="7"/>
      <c r="I5470" s="3"/>
    </row>
    <row r="5471" spans="2:9" x14ac:dyDescent="0.25">
      <c r="B5471" s="6"/>
      <c r="C5471" s="7"/>
      <c r="D5471" s="7"/>
      <c r="E5471" s="7"/>
      <c r="F5471" s="7"/>
      <c r="G5471" s="7"/>
      <c r="I5471" s="3"/>
    </row>
    <row r="5472" spans="2:9" x14ac:dyDescent="0.25">
      <c r="B5472" s="6"/>
      <c r="C5472" s="7"/>
      <c r="D5472" s="7"/>
      <c r="E5472" s="7"/>
      <c r="F5472" s="7"/>
      <c r="G5472" s="7"/>
      <c r="I5472" s="3"/>
    </row>
    <row r="5473" spans="2:9" x14ac:dyDescent="0.25">
      <c r="B5473" s="6"/>
      <c r="C5473" s="7"/>
      <c r="D5473" s="7"/>
      <c r="E5473" s="7"/>
      <c r="F5473" s="7"/>
      <c r="G5473" s="7"/>
      <c r="I5473" s="3"/>
    </row>
    <row r="5474" spans="2:9" x14ac:dyDescent="0.25">
      <c r="B5474" s="6"/>
      <c r="C5474" s="7"/>
      <c r="D5474" s="7"/>
      <c r="E5474" s="7"/>
      <c r="F5474" s="7"/>
      <c r="G5474" s="7"/>
      <c r="I5474" s="3"/>
    </row>
    <row r="5475" spans="2:9" x14ac:dyDescent="0.25">
      <c r="B5475" s="6"/>
      <c r="C5475" s="7"/>
      <c r="D5475" s="7"/>
      <c r="E5475" s="7"/>
      <c r="F5475" s="7"/>
      <c r="G5475" s="7"/>
      <c r="I5475" s="3"/>
    </row>
    <row r="5476" spans="2:9" x14ac:dyDescent="0.25">
      <c r="B5476" s="6"/>
      <c r="C5476" s="7"/>
      <c r="D5476" s="7"/>
      <c r="E5476" s="7"/>
      <c r="F5476" s="7"/>
      <c r="G5476" s="7"/>
      <c r="I5476" s="3"/>
    </row>
    <row r="5477" spans="2:9" x14ac:dyDescent="0.25">
      <c r="B5477" s="6"/>
      <c r="C5477" s="7"/>
      <c r="D5477" s="7"/>
      <c r="E5477" s="7"/>
      <c r="F5477" s="7"/>
      <c r="G5477" s="7"/>
      <c r="I5477" s="3"/>
    </row>
    <row r="5478" spans="2:9" x14ac:dyDescent="0.25">
      <c r="B5478" s="6"/>
      <c r="C5478" s="7"/>
      <c r="D5478" s="7"/>
      <c r="E5478" s="7"/>
      <c r="F5478" s="7"/>
      <c r="G5478" s="7"/>
      <c r="I5478" s="3"/>
    </row>
    <row r="5479" spans="2:9" x14ac:dyDescent="0.25">
      <c r="B5479" s="6"/>
      <c r="C5479" s="7"/>
      <c r="D5479" s="7"/>
      <c r="E5479" s="7"/>
      <c r="F5479" s="7"/>
      <c r="G5479" s="7"/>
      <c r="I5479" s="3"/>
    </row>
    <row r="5480" spans="2:9" x14ac:dyDescent="0.25">
      <c r="B5480" s="6"/>
      <c r="C5480" s="7"/>
      <c r="D5480" s="7"/>
      <c r="E5480" s="7"/>
      <c r="F5480" s="7"/>
      <c r="G5480" s="7"/>
      <c r="I5480" s="3"/>
    </row>
    <row r="5481" spans="2:9" x14ac:dyDescent="0.25">
      <c r="B5481" s="6"/>
      <c r="C5481" s="7"/>
      <c r="D5481" s="7"/>
      <c r="E5481" s="7"/>
      <c r="F5481" s="7"/>
      <c r="G5481" s="7"/>
      <c r="I5481" s="3"/>
    </row>
    <row r="5482" spans="2:9" x14ac:dyDescent="0.25">
      <c r="B5482" s="6"/>
      <c r="C5482" s="7"/>
      <c r="D5482" s="7"/>
      <c r="E5482" s="7"/>
      <c r="F5482" s="7"/>
      <c r="G5482" s="7"/>
      <c r="I5482" s="3"/>
    </row>
    <row r="5483" spans="2:9" x14ac:dyDescent="0.25">
      <c r="B5483" s="6"/>
      <c r="C5483" s="7"/>
      <c r="D5483" s="7"/>
      <c r="E5483" s="7"/>
      <c r="F5483" s="7"/>
      <c r="G5483" s="7"/>
      <c r="I5483" s="3"/>
    </row>
    <row r="5484" spans="2:9" x14ac:dyDescent="0.25">
      <c r="B5484" s="6"/>
      <c r="C5484" s="7"/>
      <c r="D5484" s="7"/>
      <c r="E5484" s="7"/>
      <c r="F5484" s="7"/>
      <c r="G5484" s="7"/>
      <c r="I5484" s="3"/>
    </row>
    <row r="5485" spans="2:9" x14ac:dyDescent="0.25">
      <c r="B5485" s="6"/>
      <c r="C5485" s="7"/>
      <c r="D5485" s="7"/>
      <c r="E5485" s="7"/>
      <c r="F5485" s="7"/>
      <c r="G5485" s="7"/>
      <c r="I5485" s="3"/>
    </row>
    <row r="5486" spans="2:9" x14ac:dyDescent="0.25">
      <c r="B5486" s="6"/>
      <c r="C5486" s="7"/>
      <c r="D5486" s="7"/>
      <c r="E5486" s="7"/>
      <c r="F5486" s="7"/>
      <c r="G5486" s="7"/>
      <c r="I5486" s="3"/>
    </row>
    <row r="5487" spans="2:9" x14ac:dyDescent="0.25">
      <c r="B5487" s="6"/>
      <c r="C5487" s="7"/>
      <c r="D5487" s="7"/>
      <c r="E5487" s="7"/>
      <c r="F5487" s="7"/>
      <c r="G5487" s="7"/>
      <c r="I5487" s="3"/>
    </row>
    <row r="5488" spans="2:9" x14ac:dyDescent="0.25">
      <c r="B5488" s="6"/>
      <c r="C5488" s="7"/>
      <c r="D5488" s="7"/>
      <c r="E5488" s="7"/>
      <c r="F5488" s="7"/>
      <c r="G5488" s="7"/>
      <c r="I5488" s="3"/>
    </row>
    <row r="5489" spans="2:9" x14ac:dyDescent="0.25">
      <c r="B5489" s="6"/>
      <c r="C5489" s="7"/>
      <c r="D5489" s="7"/>
      <c r="E5489" s="7"/>
      <c r="F5489" s="7"/>
      <c r="G5489" s="7"/>
      <c r="I5489" s="3"/>
    </row>
    <row r="5490" spans="2:9" x14ac:dyDescent="0.25">
      <c r="B5490" s="6"/>
      <c r="C5490" s="7"/>
      <c r="D5490" s="7"/>
      <c r="E5490" s="7"/>
      <c r="F5490" s="7"/>
      <c r="G5490" s="7"/>
      <c r="I5490" s="3"/>
    </row>
    <row r="5491" spans="2:9" x14ac:dyDescent="0.25">
      <c r="B5491" s="6"/>
      <c r="C5491" s="7"/>
      <c r="D5491" s="7"/>
      <c r="E5491" s="7"/>
      <c r="F5491" s="7"/>
      <c r="G5491" s="7"/>
      <c r="I5491" s="3"/>
    </row>
    <row r="5492" spans="2:9" x14ac:dyDescent="0.25">
      <c r="B5492" s="6"/>
      <c r="C5492" s="7"/>
      <c r="D5492" s="7"/>
      <c r="E5492" s="7"/>
      <c r="F5492" s="7"/>
      <c r="G5492" s="7"/>
      <c r="I5492" s="3"/>
    </row>
    <row r="5493" spans="2:9" x14ac:dyDescent="0.25">
      <c r="B5493" s="6"/>
      <c r="C5493" s="7"/>
      <c r="D5493" s="7"/>
      <c r="E5493" s="7"/>
      <c r="F5493" s="7"/>
      <c r="G5493" s="7"/>
      <c r="I5493" s="3"/>
    </row>
    <row r="5494" spans="2:9" x14ac:dyDescent="0.25">
      <c r="B5494" s="6"/>
      <c r="C5494" s="7"/>
      <c r="D5494" s="7"/>
      <c r="E5494" s="7"/>
      <c r="F5494" s="7"/>
      <c r="G5494" s="7"/>
      <c r="I5494" s="3"/>
    </row>
    <row r="5495" spans="2:9" x14ac:dyDescent="0.25">
      <c r="B5495" s="6"/>
      <c r="C5495" s="7"/>
      <c r="D5495" s="7"/>
      <c r="E5495" s="7"/>
      <c r="F5495" s="7"/>
      <c r="G5495" s="7"/>
      <c r="I5495" s="3"/>
    </row>
    <row r="5496" spans="2:9" x14ac:dyDescent="0.25">
      <c r="B5496" s="6"/>
      <c r="C5496" s="7"/>
      <c r="D5496" s="7"/>
      <c r="E5496" s="7"/>
      <c r="F5496" s="7"/>
      <c r="G5496" s="7"/>
      <c r="I5496" s="3"/>
    </row>
    <row r="5497" spans="2:9" x14ac:dyDescent="0.25">
      <c r="B5497" s="6"/>
      <c r="C5497" s="7"/>
      <c r="D5497" s="7"/>
      <c r="E5497" s="7"/>
      <c r="F5497" s="7"/>
      <c r="G5497" s="7"/>
      <c r="I5497" s="3"/>
    </row>
    <row r="5498" spans="2:9" x14ac:dyDescent="0.25">
      <c r="B5498" s="6"/>
      <c r="C5498" s="7"/>
      <c r="D5498" s="7"/>
      <c r="E5498" s="7"/>
      <c r="F5498" s="7"/>
      <c r="G5498" s="7"/>
      <c r="I5498" s="3"/>
    </row>
    <row r="5499" spans="2:9" x14ac:dyDescent="0.25">
      <c r="B5499" s="6"/>
      <c r="C5499" s="7"/>
      <c r="D5499" s="7"/>
      <c r="E5499" s="7"/>
      <c r="F5499" s="7"/>
      <c r="G5499" s="7"/>
      <c r="I5499" s="3"/>
    </row>
    <row r="5500" spans="2:9" x14ac:dyDescent="0.25">
      <c r="B5500" s="6"/>
      <c r="C5500" s="7"/>
      <c r="D5500" s="7"/>
      <c r="E5500" s="7"/>
      <c r="F5500" s="7"/>
      <c r="G5500" s="7"/>
      <c r="I5500" s="3"/>
    </row>
    <row r="5501" spans="2:9" x14ac:dyDescent="0.25">
      <c r="B5501" s="6"/>
      <c r="C5501" s="7"/>
      <c r="D5501" s="7"/>
      <c r="E5501" s="7"/>
      <c r="F5501" s="7"/>
      <c r="G5501" s="7"/>
      <c r="I5501" s="3"/>
    </row>
    <row r="5502" spans="2:9" x14ac:dyDescent="0.25">
      <c r="B5502" s="6"/>
      <c r="C5502" s="7"/>
      <c r="D5502" s="7"/>
      <c r="E5502" s="7"/>
      <c r="F5502" s="7"/>
      <c r="G5502" s="7"/>
      <c r="I5502" s="3"/>
    </row>
    <row r="5503" spans="2:9" x14ac:dyDescent="0.25">
      <c r="B5503" s="6"/>
      <c r="C5503" s="7"/>
      <c r="D5503" s="7"/>
      <c r="E5503" s="7"/>
      <c r="F5503" s="7"/>
      <c r="G5503" s="7"/>
      <c r="I5503" s="3"/>
    </row>
    <row r="5504" spans="2:9" x14ac:dyDescent="0.25">
      <c r="B5504" s="6"/>
      <c r="C5504" s="7"/>
      <c r="D5504" s="7"/>
      <c r="E5504" s="7"/>
      <c r="F5504" s="7"/>
      <c r="G5504" s="7"/>
      <c r="I5504" s="3"/>
    </row>
    <row r="5505" spans="2:9" x14ac:dyDescent="0.25">
      <c r="B5505" s="6"/>
      <c r="C5505" s="7"/>
      <c r="D5505" s="7"/>
      <c r="E5505" s="7"/>
      <c r="F5505" s="7"/>
      <c r="G5505" s="7"/>
      <c r="I5505" s="3"/>
    </row>
    <row r="5506" spans="2:9" x14ac:dyDescent="0.25">
      <c r="B5506" s="6"/>
      <c r="C5506" s="7"/>
      <c r="D5506" s="7"/>
      <c r="E5506" s="7"/>
      <c r="F5506" s="7"/>
      <c r="G5506" s="7"/>
      <c r="I5506" s="3"/>
    </row>
    <row r="5507" spans="2:9" x14ac:dyDescent="0.25">
      <c r="B5507" s="6"/>
      <c r="C5507" s="7"/>
      <c r="D5507" s="7"/>
      <c r="E5507" s="7"/>
      <c r="F5507" s="7"/>
      <c r="G5507" s="7"/>
      <c r="I5507" s="3"/>
    </row>
    <row r="5508" spans="2:9" x14ac:dyDescent="0.25">
      <c r="B5508" s="6"/>
      <c r="C5508" s="7"/>
      <c r="D5508" s="7"/>
      <c r="E5508" s="7"/>
      <c r="F5508" s="7"/>
      <c r="G5508" s="7"/>
      <c r="I5508" s="3"/>
    </row>
    <row r="5509" spans="2:9" x14ac:dyDescent="0.25">
      <c r="B5509" s="6"/>
      <c r="C5509" s="7"/>
      <c r="D5509" s="7"/>
      <c r="E5509" s="7"/>
      <c r="F5509" s="7"/>
      <c r="G5509" s="7"/>
      <c r="I5509" s="3"/>
    </row>
    <row r="5510" spans="2:9" x14ac:dyDescent="0.25">
      <c r="B5510" s="6"/>
      <c r="C5510" s="7"/>
      <c r="D5510" s="7"/>
      <c r="E5510" s="7"/>
      <c r="F5510" s="7"/>
      <c r="G5510" s="7"/>
      <c r="I5510" s="3"/>
    </row>
    <row r="5511" spans="2:9" x14ac:dyDescent="0.25">
      <c r="B5511" s="6"/>
      <c r="C5511" s="7"/>
      <c r="D5511" s="7"/>
      <c r="E5511" s="7"/>
      <c r="F5511" s="7"/>
      <c r="G5511" s="7"/>
      <c r="I5511" s="3"/>
    </row>
    <row r="5512" spans="2:9" x14ac:dyDescent="0.25">
      <c r="B5512" s="6"/>
      <c r="C5512" s="7"/>
      <c r="D5512" s="7"/>
      <c r="E5512" s="7"/>
      <c r="F5512" s="7"/>
      <c r="G5512" s="7"/>
      <c r="I5512" s="3"/>
    </row>
    <row r="5513" spans="2:9" x14ac:dyDescent="0.25">
      <c r="B5513" s="6"/>
      <c r="C5513" s="7"/>
      <c r="D5513" s="7"/>
      <c r="E5513" s="7"/>
      <c r="F5513" s="7"/>
      <c r="G5513" s="7"/>
      <c r="I5513" s="3"/>
    </row>
    <row r="5514" spans="2:9" x14ac:dyDescent="0.25">
      <c r="B5514" s="6"/>
      <c r="C5514" s="7"/>
      <c r="D5514" s="7"/>
      <c r="E5514" s="7"/>
      <c r="F5514" s="7"/>
      <c r="G5514" s="7"/>
      <c r="I5514" s="3"/>
    </row>
    <row r="5515" spans="2:9" x14ac:dyDescent="0.25">
      <c r="B5515" s="6"/>
      <c r="C5515" s="7"/>
      <c r="D5515" s="7"/>
      <c r="E5515" s="7"/>
      <c r="F5515" s="7"/>
      <c r="G5515" s="7"/>
      <c r="I5515" s="3"/>
    </row>
    <row r="5516" spans="2:9" x14ac:dyDescent="0.25">
      <c r="B5516" s="6"/>
      <c r="C5516" s="7"/>
      <c r="D5516" s="7"/>
      <c r="E5516" s="7"/>
      <c r="F5516" s="7"/>
      <c r="G5516" s="7"/>
      <c r="I5516" s="3"/>
    </row>
    <row r="5517" spans="2:9" x14ac:dyDescent="0.25">
      <c r="B5517" s="6"/>
      <c r="C5517" s="7"/>
      <c r="D5517" s="7"/>
      <c r="E5517" s="7"/>
      <c r="F5517" s="7"/>
      <c r="G5517" s="7"/>
      <c r="I5517" s="3"/>
    </row>
    <row r="5518" spans="2:9" x14ac:dyDescent="0.25">
      <c r="B5518" s="6"/>
      <c r="C5518" s="7"/>
      <c r="D5518" s="7"/>
      <c r="E5518" s="7"/>
      <c r="F5518" s="7"/>
      <c r="G5518" s="7"/>
      <c r="I5518" s="3"/>
    </row>
    <row r="5519" spans="2:9" x14ac:dyDescent="0.25">
      <c r="B5519" s="6"/>
      <c r="C5519" s="7"/>
      <c r="D5519" s="7"/>
      <c r="E5519" s="7"/>
      <c r="F5519" s="7"/>
      <c r="G5519" s="7"/>
      <c r="I5519" s="3"/>
    </row>
    <row r="5520" spans="2:9" x14ac:dyDescent="0.25">
      <c r="B5520" s="6"/>
      <c r="C5520" s="7"/>
      <c r="D5520" s="7"/>
      <c r="E5520" s="7"/>
      <c r="F5520" s="7"/>
      <c r="G5520" s="7"/>
      <c r="I5520" s="3"/>
    </row>
    <row r="5521" spans="2:9" x14ac:dyDescent="0.25">
      <c r="B5521" s="6"/>
      <c r="C5521" s="7"/>
      <c r="D5521" s="7"/>
      <c r="E5521" s="7"/>
      <c r="F5521" s="7"/>
      <c r="G5521" s="7"/>
      <c r="I5521" s="3"/>
    </row>
    <row r="5522" spans="2:9" x14ac:dyDescent="0.25">
      <c r="B5522" s="6"/>
      <c r="C5522" s="7"/>
      <c r="D5522" s="7"/>
      <c r="E5522" s="7"/>
      <c r="F5522" s="7"/>
      <c r="G5522" s="7"/>
      <c r="I5522" s="3"/>
    </row>
    <row r="5523" spans="2:9" x14ac:dyDescent="0.25">
      <c r="B5523" s="6"/>
      <c r="C5523" s="7"/>
      <c r="D5523" s="7"/>
      <c r="E5523" s="7"/>
      <c r="F5523" s="7"/>
      <c r="G5523" s="7"/>
      <c r="I5523" s="3"/>
    </row>
    <row r="5524" spans="2:9" x14ac:dyDescent="0.25">
      <c r="B5524" s="6"/>
      <c r="C5524" s="7"/>
      <c r="D5524" s="7"/>
      <c r="E5524" s="7"/>
      <c r="F5524" s="7"/>
      <c r="G5524" s="7"/>
      <c r="I5524" s="3"/>
    </row>
    <row r="5525" spans="2:9" x14ac:dyDescent="0.25">
      <c r="B5525" s="6"/>
      <c r="C5525" s="7"/>
      <c r="D5525" s="7"/>
      <c r="E5525" s="7"/>
      <c r="F5525" s="7"/>
      <c r="G5525" s="7"/>
      <c r="I5525" s="3"/>
    </row>
    <row r="5526" spans="2:9" x14ac:dyDescent="0.25">
      <c r="B5526" s="6"/>
      <c r="C5526" s="7"/>
      <c r="D5526" s="7"/>
      <c r="E5526" s="7"/>
      <c r="F5526" s="7"/>
      <c r="G5526" s="7"/>
      <c r="I5526" s="3"/>
    </row>
    <row r="5527" spans="2:9" x14ac:dyDescent="0.25">
      <c r="B5527" s="6"/>
      <c r="C5527" s="7"/>
      <c r="D5527" s="7"/>
      <c r="E5527" s="7"/>
      <c r="F5527" s="7"/>
      <c r="G5527" s="7"/>
      <c r="I5527" s="3"/>
    </row>
    <row r="5528" spans="2:9" x14ac:dyDescent="0.25">
      <c r="B5528" s="6"/>
      <c r="C5528" s="7"/>
      <c r="D5528" s="7"/>
      <c r="E5528" s="7"/>
      <c r="F5528" s="7"/>
      <c r="G5528" s="7"/>
      <c r="I5528" s="3"/>
    </row>
    <row r="5529" spans="2:9" x14ac:dyDescent="0.25">
      <c r="B5529" s="6"/>
      <c r="C5529" s="7"/>
      <c r="D5529" s="7"/>
      <c r="E5529" s="7"/>
      <c r="F5529" s="7"/>
      <c r="G5529" s="7"/>
      <c r="I5529" s="3"/>
    </row>
    <row r="5530" spans="2:9" x14ac:dyDescent="0.25">
      <c r="B5530" s="6"/>
      <c r="C5530" s="7"/>
      <c r="D5530" s="7"/>
      <c r="E5530" s="7"/>
      <c r="F5530" s="7"/>
      <c r="G5530" s="7"/>
      <c r="I5530" s="3"/>
    </row>
    <row r="5531" spans="2:9" x14ac:dyDescent="0.25">
      <c r="B5531" s="6"/>
      <c r="C5531" s="7"/>
      <c r="D5531" s="7"/>
      <c r="E5531" s="7"/>
      <c r="F5531" s="7"/>
      <c r="G5531" s="7"/>
      <c r="I5531" s="3"/>
    </row>
    <row r="5532" spans="2:9" x14ac:dyDescent="0.25">
      <c r="B5532" s="6"/>
      <c r="C5532" s="7"/>
      <c r="D5532" s="7"/>
      <c r="E5532" s="7"/>
      <c r="F5532" s="7"/>
      <c r="G5532" s="7"/>
      <c r="I5532" s="3"/>
    </row>
    <row r="5533" spans="2:9" x14ac:dyDescent="0.25">
      <c r="B5533" s="6"/>
      <c r="C5533" s="7"/>
      <c r="D5533" s="7"/>
      <c r="E5533" s="7"/>
      <c r="F5533" s="7"/>
      <c r="G5533" s="7"/>
      <c r="I5533" s="3"/>
    </row>
    <row r="5534" spans="2:9" x14ac:dyDescent="0.25">
      <c r="B5534" s="6"/>
      <c r="C5534" s="7"/>
      <c r="D5534" s="7"/>
      <c r="E5534" s="7"/>
      <c r="F5534" s="7"/>
      <c r="G5534" s="7"/>
      <c r="I5534" s="3"/>
    </row>
    <row r="5535" spans="2:9" x14ac:dyDescent="0.25">
      <c r="B5535" s="6"/>
      <c r="C5535" s="7"/>
      <c r="D5535" s="7"/>
      <c r="E5535" s="7"/>
      <c r="F5535" s="7"/>
      <c r="G5535" s="7"/>
      <c r="I5535" s="3"/>
    </row>
    <row r="5536" spans="2:9" x14ac:dyDescent="0.25">
      <c r="B5536" s="6"/>
      <c r="C5536" s="7"/>
      <c r="D5536" s="7"/>
      <c r="E5536" s="7"/>
      <c r="F5536" s="7"/>
      <c r="G5536" s="7"/>
      <c r="I5536" s="3"/>
    </row>
    <row r="5537" spans="2:9" x14ac:dyDescent="0.25">
      <c r="B5537" s="6"/>
      <c r="C5537" s="7"/>
      <c r="D5537" s="7"/>
      <c r="E5537" s="7"/>
      <c r="F5537" s="7"/>
      <c r="G5537" s="7"/>
      <c r="I5537" s="3"/>
    </row>
    <row r="5538" spans="2:9" x14ac:dyDescent="0.25">
      <c r="B5538" s="6"/>
      <c r="C5538" s="7"/>
      <c r="D5538" s="7"/>
      <c r="E5538" s="7"/>
      <c r="F5538" s="7"/>
      <c r="G5538" s="7"/>
      <c r="I5538" s="3"/>
    </row>
    <row r="5539" spans="2:9" x14ac:dyDescent="0.25">
      <c r="B5539" s="6"/>
      <c r="C5539" s="7"/>
      <c r="D5539" s="7"/>
      <c r="E5539" s="7"/>
      <c r="F5539" s="7"/>
      <c r="G5539" s="7"/>
      <c r="I5539" s="3"/>
    </row>
    <row r="5540" spans="2:9" x14ac:dyDescent="0.25">
      <c r="B5540" s="6"/>
      <c r="C5540" s="7"/>
      <c r="D5540" s="7"/>
      <c r="E5540" s="7"/>
      <c r="F5540" s="7"/>
      <c r="G5540" s="7"/>
      <c r="I5540" s="3"/>
    </row>
    <row r="5541" spans="2:9" x14ac:dyDescent="0.25">
      <c r="B5541" s="6"/>
      <c r="C5541" s="7"/>
      <c r="D5541" s="7"/>
      <c r="E5541" s="7"/>
      <c r="F5541" s="7"/>
      <c r="G5541" s="7"/>
      <c r="I5541" s="3"/>
    </row>
    <row r="5542" spans="2:9" x14ac:dyDescent="0.25">
      <c r="B5542" s="6"/>
      <c r="C5542" s="7"/>
      <c r="D5542" s="7"/>
      <c r="E5542" s="7"/>
      <c r="F5542" s="7"/>
      <c r="G5542" s="7"/>
      <c r="I5542" s="3"/>
    </row>
    <row r="5543" spans="2:9" x14ac:dyDescent="0.25">
      <c r="B5543" s="6"/>
      <c r="C5543" s="7"/>
      <c r="D5543" s="7"/>
      <c r="E5543" s="7"/>
      <c r="F5543" s="7"/>
      <c r="G5543" s="7"/>
      <c r="I5543" s="3"/>
    </row>
    <row r="5544" spans="2:9" x14ac:dyDescent="0.25">
      <c r="B5544" s="6"/>
      <c r="C5544" s="7"/>
      <c r="D5544" s="7"/>
      <c r="E5544" s="7"/>
      <c r="F5544" s="7"/>
      <c r="G5544" s="7"/>
      <c r="I5544" s="3"/>
    </row>
    <row r="5545" spans="2:9" x14ac:dyDescent="0.25">
      <c r="B5545" s="6"/>
      <c r="C5545" s="7"/>
      <c r="D5545" s="7"/>
      <c r="E5545" s="7"/>
      <c r="F5545" s="7"/>
      <c r="G5545" s="7"/>
      <c r="I5545" s="3"/>
    </row>
    <row r="5546" spans="2:9" x14ac:dyDescent="0.25">
      <c r="B5546" s="6"/>
      <c r="C5546" s="7"/>
      <c r="D5546" s="7"/>
      <c r="E5546" s="7"/>
      <c r="F5546" s="7"/>
      <c r="G5546" s="7"/>
      <c r="I5546" s="3"/>
    </row>
    <row r="5547" spans="2:9" x14ac:dyDescent="0.25">
      <c r="B5547" s="6"/>
      <c r="C5547" s="7"/>
      <c r="D5547" s="7"/>
      <c r="E5547" s="7"/>
      <c r="F5547" s="7"/>
      <c r="G5547" s="7"/>
      <c r="I5547" s="3"/>
    </row>
    <row r="5548" spans="2:9" x14ac:dyDescent="0.25">
      <c r="B5548" s="6"/>
      <c r="C5548" s="7"/>
      <c r="D5548" s="7"/>
      <c r="E5548" s="7"/>
      <c r="F5548" s="7"/>
      <c r="G5548" s="7"/>
      <c r="I5548" s="3"/>
    </row>
    <row r="5549" spans="2:9" x14ac:dyDescent="0.25">
      <c r="B5549" s="6"/>
      <c r="C5549" s="7"/>
      <c r="D5549" s="7"/>
      <c r="E5549" s="7"/>
      <c r="F5549" s="7"/>
      <c r="G5549" s="7"/>
      <c r="I5549" s="3"/>
    </row>
    <row r="5550" spans="2:9" x14ac:dyDescent="0.25">
      <c r="B5550" s="6"/>
      <c r="C5550" s="7"/>
      <c r="D5550" s="7"/>
      <c r="E5550" s="7"/>
      <c r="F5550" s="7"/>
      <c r="G5550" s="7"/>
      <c r="I5550" s="3"/>
    </row>
    <row r="5551" spans="2:9" x14ac:dyDescent="0.25">
      <c r="B5551" s="6"/>
      <c r="C5551" s="7"/>
      <c r="D5551" s="7"/>
      <c r="E5551" s="7"/>
      <c r="F5551" s="7"/>
      <c r="G5551" s="7"/>
      <c r="I5551" s="3"/>
    </row>
    <row r="5552" spans="2:9" x14ac:dyDescent="0.25">
      <c r="B5552" s="6"/>
      <c r="C5552" s="7"/>
      <c r="D5552" s="7"/>
      <c r="E5552" s="7"/>
      <c r="F5552" s="7"/>
      <c r="G5552" s="7"/>
      <c r="I5552" s="3"/>
    </row>
    <row r="5553" spans="2:9" x14ac:dyDescent="0.25">
      <c r="B5553" s="6"/>
      <c r="C5553" s="7"/>
      <c r="D5553" s="7"/>
      <c r="E5553" s="7"/>
      <c r="F5553" s="7"/>
      <c r="G5553" s="7"/>
      <c r="I5553" s="3"/>
    </row>
    <row r="5554" spans="2:9" x14ac:dyDescent="0.25">
      <c r="B5554" s="6"/>
      <c r="C5554" s="7"/>
      <c r="D5554" s="7"/>
      <c r="E5554" s="7"/>
      <c r="F5554" s="7"/>
      <c r="G5554" s="7"/>
      <c r="I5554" s="3"/>
    </row>
    <row r="5555" spans="2:9" x14ac:dyDescent="0.25">
      <c r="B5555" s="6"/>
      <c r="C5555" s="7"/>
      <c r="D5555" s="7"/>
      <c r="E5555" s="7"/>
      <c r="F5555" s="7"/>
      <c r="G5555" s="7"/>
      <c r="I5555" s="3"/>
    </row>
    <row r="5556" spans="2:9" x14ac:dyDescent="0.25">
      <c r="B5556" s="6"/>
      <c r="C5556" s="7"/>
      <c r="D5556" s="7"/>
      <c r="E5556" s="7"/>
      <c r="F5556" s="7"/>
      <c r="G5556" s="7"/>
      <c r="I5556" s="3"/>
    </row>
    <row r="5557" spans="2:9" x14ac:dyDescent="0.25">
      <c r="B5557" s="6"/>
      <c r="C5557" s="7"/>
      <c r="D5557" s="7"/>
      <c r="E5557" s="7"/>
      <c r="F5557" s="7"/>
      <c r="G5557" s="7"/>
      <c r="I5557" s="3"/>
    </row>
    <row r="5558" spans="2:9" x14ac:dyDescent="0.25">
      <c r="B5558" s="6"/>
      <c r="C5558" s="7"/>
      <c r="D5558" s="7"/>
      <c r="E5558" s="7"/>
      <c r="F5558" s="7"/>
      <c r="G5558" s="7"/>
      <c r="I5558" s="3"/>
    </row>
    <row r="5559" spans="2:9" x14ac:dyDescent="0.25">
      <c r="B5559" s="6"/>
      <c r="C5559" s="7"/>
      <c r="D5559" s="7"/>
      <c r="E5559" s="7"/>
      <c r="F5559" s="7"/>
      <c r="G5559" s="7"/>
      <c r="I5559" s="3"/>
    </row>
    <row r="5560" spans="2:9" x14ac:dyDescent="0.25">
      <c r="B5560" s="6"/>
      <c r="C5560" s="7"/>
      <c r="D5560" s="7"/>
      <c r="E5560" s="7"/>
      <c r="F5560" s="7"/>
      <c r="G5560" s="7"/>
      <c r="I5560" s="3"/>
    </row>
    <row r="5561" spans="2:9" x14ac:dyDescent="0.25">
      <c r="B5561" s="6"/>
      <c r="C5561" s="7"/>
      <c r="D5561" s="7"/>
      <c r="E5561" s="7"/>
      <c r="F5561" s="7"/>
      <c r="G5561" s="7"/>
      <c r="I5561" s="3"/>
    </row>
    <row r="5562" spans="2:9" x14ac:dyDescent="0.25">
      <c r="B5562" s="6"/>
      <c r="C5562" s="7"/>
      <c r="D5562" s="7"/>
      <c r="E5562" s="7"/>
      <c r="F5562" s="7"/>
      <c r="G5562" s="7"/>
      <c r="I5562" s="3"/>
    </row>
    <row r="5563" spans="2:9" x14ac:dyDescent="0.25">
      <c r="B5563" s="6"/>
      <c r="C5563" s="7"/>
      <c r="D5563" s="7"/>
      <c r="E5563" s="7"/>
      <c r="F5563" s="7"/>
      <c r="G5563" s="7"/>
      <c r="I5563" s="3"/>
    </row>
    <row r="5564" spans="2:9" x14ac:dyDescent="0.25">
      <c r="B5564" s="6"/>
      <c r="C5564" s="7"/>
      <c r="D5564" s="7"/>
      <c r="E5564" s="7"/>
      <c r="F5564" s="7"/>
      <c r="G5564" s="7"/>
      <c r="I5564" s="3"/>
    </row>
    <row r="5565" spans="2:9" x14ac:dyDescent="0.25">
      <c r="B5565" s="6"/>
      <c r="C5565" s="7"/>
      <c r="D5565" s="7"/>
      <c r="E5565" s="7"/>
      <c r="F5565" s="7"/>
      <c r="G5565" s="7"/>
      <c r="I5565" s="3"/>
    </row>
    <row r="5566" spans="2:9" x14ac:dyDescent="0.25">
      <c r="B5566" s="6"/>
      <c r="C5566" s="7"/>
      <c r="D5566" s="7"/>
      <c r="E5566" s="7"/>
      <c r="F5566" s="7"/>
      <c r="G5566" s="7"/>
      <c r="I5566" s="3"/>
    </row>
    <row r="5567" spans="2:9" x14ac:dyDescent="0.25">
      <c r="B5567" s="6"/>
      <c r="C5567" s="7"/>
      <c r="D5567" s="7"/>
      <c r="E5567" s="7"/>
      <c r="F5567" s="7"/>
      <c r="G5567" s="7"/>
      <c r="I5567" s="3"/>
    </row>
    <row r="5568" spans="2:9" x14ac:dyDescent="0.25">
      <c r="B5568" s="6"/>
      <c r="C5568" s="7"/>
      <c r="D5568" s="7"/>
      <c r="E5568" s="7"/>
      <c r="F5568" s="7"/>
      <c r="G5568" s="7"/>
      <c r="I5568" s="3"/>
    </row>
    <row r="5569" spans="2:9" x14ac:dyDescent="0.25">
      <c r="B5569" s="6"/>
      <c r="C5569" s="7"/>
      <c r="D5569" s="7"/>
      <c r="E5569" s="7"/>
      <c r="F5569" s="7"/>
      <c r="G5569" s="7"/>
      <c r="I5569" s="3"/>
    </row>
    <row r="5570" spans="2:9" x14ac:dyDescent="0.25">
      <c r="B5570" s="6"/>
      <c r="C5570" s="7"/>
      <c r="D5570" s="7"/>
      <c r="E5570" s="7"/>
      <c r="F5570" s="7"/>
      <c r="G5570" s="7"/>
      <c r="I5570" s="3"/>
    </row>
    <row r="5571" spans="2:9" x14ac:dyDescent="0.25">
      <c r="B5571" s="6"/>
      <c r="C5571" s="7"/>
      <c r="D5571" s="7"/>
      <c r="E5571" s="7"/>
      <c r="F5571" s="7"/>
      <c r="G5571" s="7"/>
      <c r="I5571" s="3"/>
    </row>
    <row r="5572" spans="2:9" x14ac:dyDescent="0.25">
      <c r="B5572" s="6"/>
      <c r="C5572" s="7"/>
      <c r="D5572" s="7"/>
      <c r="E5572" s="7"/>
      <c r="F5572" s="7"/>
      <c r="G5572" s="7"/>
      <c r="I5572" s="3"/>
    </row>
    <row r="5573" spans="2:9" x14ac:dyDescent="0.25">
      <c r="B5573" s="6"/>
      <c r="C5573" s="7"/>
      <c r="D5573" s="7"/>
      <c r="E5573" s="7"/>
      <c r="F5573" s="7"/>
      <c r="G5573" s="7"/>
      <c r="I5573" s="3"/>
    </row>
    <row r="5574" spans="2:9" x14ac:dyDescent="0.25">
      <c r="B5574" s="6"/>
      <c r="C5574" s="7"/>
      <c r="D5574" s="7"/>
      <c r="E5574" s="7"/>
      <c r="F5574" s="7"/>
      <c r="G5574" s="7"/>
      <c r="I5574" s="3"/>
    </row>
    <row r="5575" spans="2:9" x14ac:dyDescent="0.25">
      <c r="B5575" s="6"/>
      <c r="C5575" s="7"/>
      <c r="D5575" s="7"/>
      <c r="E5575" s="7"/>
      <c r="F5575" s="7"/>
      <c r="G5575" s="7"/>
      <c r="I5575" s="3"/>
    </row>
    <row r="5576" spans="2:9" x14ac:dyDescent="0.25">
      <c r="B5576" s="6"/>
      <c r="C5576" s="7"/>
      <c r="D5576" s="7"/>
      <c r="E5576" s="7"/>
      <c r="F5576" s="7"/>
      <c r="G5576" s="7"/>
      <c r="I5576" s="3"/>
    </row>
    <row r="5577" spans="2:9" x14ac:dyDescent="0.25">
      <c r="B5577" s="6"/>
      <c r="C5577" s="7"/>
      <c r="D5577" s="7"/>
      <c r="E5577" s="7"/>
      <c r="F5577" s="7"/>
      <c r="G5577" s="7"/>
      <c r="I5577" s="3"/>
    </row>
    <row r="5578" spans="2:9" x14ac:dyDescent="0.25">
      <c r="B5578" s="6"/>
      <c r="C5578" s="7"/>
      <c r="D5578" s="7"/>
      <c r="E5578" s="7"/>
      <c r="F5578" s="7"/>
      <c r="G5578" s="7"/>
      <c r="I5578" s="3"/>
    </row>
    <row r="5579" spans="2:9" x14ac:dyDescent="0.25">
      <c r="B5579" s="6"/>
      <c r="C5579" s="7"/>
      <c r="D5579" s="7"/>
      <c r="E5579" s="7"/>
      <c r="F5579" s="7"/>
      <c r="G5579" s="7"/>
      <c r="I5579" s="3"/>
    </row>
    <row r="5580" spans="2:9" x14ac:dyDescent="0.25">
      <c r="B5580" s="6"/>
      <c r="C5580" s="7"/>
      <c r="D5580" s="7"/>
      <c r="E5580" s="7"/>
      <c r="F5580" s="7"/>
      <c r="G5580" s="7"/>
      <c r="I5580" s="3"/>
    </row>
    <row r="5581" spans="2:9" x14ac:dyDescent="0.25">
      <c r="B5581" s="6"/>
      <c r="C5581" s="7"/>
      <c r="D5581" s="7"/>
      <c r="E5581" s="7"/>
      <c r="F5581" s="7"/>
      <c r="G5581" s="7"/>
      <c r="I5581" s="3"/>
    </row>
    <row r="5582" spans="2:9" x14ac:dyDescent="0.25">
      <c r="B5582" s="6"/>
      <c r="C5582" s="7"/>
      <c r="D5582" s="7"/>
      <c r="E5582" s="7"/>
      <c r="F5582" s="7"/>
      <c r="G5582" s="7"/>
      <c r="I5582" s="3"/>
    </row>
    <row r="5583" spans="2:9" x14ac:dyDescent="0.25">
      <c r="B5583" s="6"/>
      <c r="C5583" s="7"/>
      <c r="D5583" s="7"/>
      <c r="E5583" s="7"/>
      <c r="F5583" s="7"/>
      <c r="G5583" s="7"/>
      <c r="I5583" s="3"/>
    </row>
    <row r="5584" spans="2:9" x14ac:dyDescent="0.25">
      <c r="B5584" s="6"/>
      <c r="C5584" s="7"/>
      <c r="D5584" s="7"/>
      <c r="E5584" s="7"/>
      <c r="F5584" s="7"/>
      <c r="G5584" s="7"/>
      <c r="I5584" s="3"/>
    </row>
    <row r="5585" spans="2:9" x14ac:dyDescent="0.25">
      <c r="B5585" s="6"/>
      <c r="C5585" s="7"/>
      <c r="D5585" s="7"/>
      <c r="E5585" s="7"/>
      <c r="F5585" s="7"/>
      <c r="G5585" s="7"/>
      <c r="I5585" s="3"/>
    </row>
    <row r="5586" spans="2:9" x14ac:dyDescent="0.25">
      <c r="B5586" s="6"/>
      <c r="C5586" s="7"/>
      <c r="D5586" s="7"/>
      <c r="E5586" s="7"/>
      <c r="F5586" s="7"/>
      <c r="G5586" s="7"/>
      <c r="I5586" s="3"/>
    </row>
    <row r="5587" spans="2:9" x14ac:dyDescent="0.25">
      <c r="B5587" s="6"/>
      <c r="C5587" s="7"/>
      <c r="D5587" s="7"/>
      <c r="E5587" s="7"/>
      <c r="F5587" s="7"/>
      <c r="G5587" s="7"/>
      <c r="I5587" s="3"/>
    </row>
    <row r="5588" spans="2:9" x14ac:dyDescent="0.25">
      <c r="B5588" s="6"/>
      <c r="C5588" s="7"/>
      <c r="D5588" s="7"/>
      <c r="E5588" s="7"/>
      <c r="F5588" s="7"/>
      <c r="G5588" s="7"/>
      <c r="I5588" s="3"/>
    </row>
    <row r="5589" spans="2:9" x14ac:dyDescent="0.25">
      <c r="B5589" s="6"/>
      <c r="C5589" s="7"/>
      <c r="D5589" s="7"/>
      <c r="E5589" s="7"/>
      <c r="F5589" s="7"/>
      <c r="G5589" s="7"/>
      <c r="I5589" s="3"/>
    </row>
    <row r="5590" spans="2:9" x14ac:dyDescent="0.25">
      <c r="B5590" s="6"/>
      <c r="C5590" s="7"/>
      <c r="D5590" s="7"/>
      <c r="E5590" s="7"/>
      <c r="F5590" s="7"/>
      <c r="G5590" s="7"/>
      <c r="I5590" s="3"/>
    </row>
    <row r="5591" spans="2:9" x14ac:dyDescent="0.25">
      <c r="B5591" s="6"/>
      <c r="C5591" s="7"/>
      <c r="D5591" s="7"/>
      <c r="E5591" s="7"/>
      <c r="F5591" s="7"/>
      <c r="G5591" s="7"/>
      <c r="I5591" s="3"/>
    </row>
    <row r="5592" spans="2:9" x14ac:dyDescent="0.25">
      <c r="B5592" s="6"/>
      <c r="C5592" s="7"/>
      <c r="D5592" s="7"/>
      <c r="E5592" s="7"/>
      <c r="F5592" s="7"/>
      <c r="G5592" s="7"/>
      <c r="I5592" s="3"/>
    </row>
    <row r="5593" spans="2:9" x14ac:dyDescent="0.25">
      <c r="B5593" s="6"/>
      <c r="C5593" s="7"/>
      <c r="D5593" s="7"/>
      <c r="E5593" s="7"/>
      <c r="F5593" s="7"/>
      <c r="G5593" s="7"/>
      <c r="I5593" s="3"/>
    </row>
    <row r="5594" spans="2:9" x14ac:dyDescent="0.25">
      <c r="B5594" s="6"/>
      <c r="C5594" s="7"/>
      <c r="D5594" s="7"/>
      <c r="E5594" s="7"/>
      <c r="F5594" s="7"/>
      <c r="G5594" s="7"/>
      <c r="I5594" s="3"/>
    </row>
    <row r="5595" spans="2:9" x14ac:dyDescent="0.25">
      <c r="B5595" s="6"/>
      <c r="C5595" s="7"/>
      <c r="D5595" s="7"/>
      <c r="E5595" s="7"/>
      <c r="F5595" s="7"/>
      <c r="G5595" s="7"/>
      <c r="I5595" s="3"/>
    </row>
    <row r="5596" spans="2:9" x14ac:dyDescent="0.25">
      <c r="B5596" s="6"/>
      <c r="C5596" s="7"/>
      <c r="D5596" s="7"/>
      <c r="E5596" s="7"/>
      <c r="F5596" s="7"/>
      <c r="G5596" s="7"/>
      <c r="I5596" s="3"/>
    </row>
    <row r="5597" spans="2:9" x14ac:dyDescent="0.25">
      <c r="B5597" s="6"/>
      <c r="C5597" s="7"/>
      <c r="D5597" s="7"/>
      <c r="E5597" s="7"/>
      <c r="F5597" s="7"/>
      <c r="G5597" s="7"/>
      <c r="I5597" s="3"/>
    </row>
    <row r="5598" spans="2:9" x14ac:dyDescent="0.25">
      <c r="B5598" s="6"/>
      <c r="C5598" s="7"/>
      <c r="D5598" s="7"/>
      <c r="E5598" s="7"/>
      <c r="F5598" s="7"/>
      <c r="G5598" s="7"/>
      <c r="I5598" s="3"/>
    </row>
    <row r="5599" spans="2:9" x14ac:dyDescent="0.25">
      <c r="B5599" s="6"/>
      <c r="C5599" s="7"/>
      <c r="D5599" s="7"/>
      <c r="E5599" s="7"/>
      <c r="F5599" s="7"/>
      <c r="G5599" s="7"/>
      <c r="I5599" s="3"/>
    </row>
    <row r="5600" spans="2:9" x14ac:dyDescent="0.25">
      <c r="B5600" s="6"/>
      <c r="C5600" s="7"/>
      <c r="D5600" s="7"/>
      <c r="E5600" s="7"/>
      <c r="F5600" s="7"/>
      <c r="G5600" s="7"/>
      <c r="I5600" s="3"/>
    </row>
    <row r="5601" spans="2:9" x14ac:dyDescent="0.25">
      <c r="B5601" s="6"/>
      <c r="C5601" s="7"/>
      <c r="D5601" s="7"/>
      <c r="E5601" s="7"/>
      <c r="F5601" s="7"/>
      <c r="G5601" s="7"/>
      <c r="I5601" s="3"/>
    </row>
    <row r="5602" spans="2:9" x14ac:dyDescent="0.25">
      <c r="B5602" s="6"/>
      <c r="C5602" s="7"/>
      <c r="D5602" s="7"/>
      <c r="E5602" s="7"/>
      <c r="F5602" s="7"/>
      <c r="G5602" s="7"/>
      <c r="I5602" s="3"/>
    </row>
    <row r="5603" spans="2:9" x14ac:dyDescent="0.25">
      <c r="B5603" s="6"/>
      <c r="C5603" s="7"/>
      <c r="D5603" s="7"/>
      <c r="E5603" s="7"/>
      <c r="F5603" s="7"/>
      <c r="G5603" s="7"/>
      <c r="I5603" s="3"/>
    </row>
    <row r="5604" spans="2:9" x14ac:dyDescent="0.25">
      <c r="B5604" s="6"/>
      <c r="C5604" s="7"/>
      <c r="D5604" s="7"/>
      <c r="E5604" s="7"/>
      <c r="F5604" s="7"/>
      <c r="G5604" s="7"/>
      <c r="I5604" s="3"/>
    </row>
    <row r="5605" spans="2:9" x14ac:dyDescent="0.25">
      <c r="B5605" s="6"/>
      <c r="C5605" s="7"/>
      <c r="D5605" s="7"/>
      <c r="E5605" s="7"/>
      <c r="F5605" s="7"/>
      <c r="G5605" s="7"/>
      <c r="I5605" s="3"/>
    </row>
    <row r="5606" spans="2:9" x14ac:dyDescent="0.25">
      <c r="B5606" s="6"/>
      <c r="C5606" s="7"/>
      <c r="D5606" s="7"/>
      <c r="E5606" s="7"/>
      <c r="F5606" s="7"/>
      <c r="G5606" s="7"/>
      <c r="I5606" s="3"/>
    </row>
    <row r="5607" spans="2:9" x14ac:dyDescent="0.25">
      <c r="B5607" s="6"/>
      <c r="C5607" s="7"/>
      <c r="D5607" s="7"/>
      <c r="E5607" s="7"/>
      <c r="F5607" s="7"/>
      <c r="G5607" s="7"/>
      <c r="I5607" s="3"/>
    </row>
    <row r="5608" spans="2:9" x14ac:dyDescent="0.25">
      <c r="B5608" s="6"/>
      <c r="C5608" s="7"/>
      <c r="D5608" s="7"/>
      <c r="E5608" s="7"/>
      <c r="F5608" s="7"/>
      <c r="G5608" s="7"/>
      <c r="I5608" s="3"/>
    </row>
    <row r="5609" spans="2:9" x14ac:dyDescent="0.25">
      <c r="B5609" s="6"/>
      <c r="C5609" s="7"/>
      <c r="D5609" s="7"/>
      <c r="E5609" s="7"/>
      <c r="F5609" s="7"/>
      <c r="G5609" s="7"/>
      <c r="I5609" s="3"/>
    </row>
    <row r="5610" spans="2:9" x14ac:dyDescent="0.25">
      <c r="B5610" s="6"/>
      <c r="C5610" s="7"/>
      <c r="D5610" s="7"/>
      <c r="E5610" s="7"/>
      <c r="F5610" s="7"/>
      <c r="G5610" s="7"/>
      <c r="I5610" s="3"/>
    </row>
    <row r="5611" spans="2:9" x14ac:dyDescent="0.25">
      <c r="B5611" s="6"/>
      <c r="C5611" s="7"/>
      <c r="D5611" s="7"/>
      <c r="E5611" s="7"/>
      <c r="F5611" s="7"/>
      <c r="G5611" s="7"/>
      <c r="I5611" s="3"/>
    </row>
    <row r="5612" spans="2:9" x14ac:dyDescent="0.25">
      <c r="B5612" s="6"/>
      <c r="C5612" s="7"/>
      <c r="D5612" s="7"/>
      <c r="E5612" s="7"/>
      <c r="F5612" s="7"/>
      <c r="G5612" s="7"/>
      <c r="I5612" s="3"/>
    </row>
    <row r="5613" spans="2:9" x14ac:dyDescent="0.25">
      <c r="B5613" s="6"/>
      <c r="C5613" s="7"/>
      <c r="D5613" s="7"/>
      <c r="E5613" s="7"/>
      <c r="F5613" s="7"/>
      <c r="G5613" s="7"/>
      <c r="I5613" s="3"/>
    </row>
    <row r="5614" spans="2:9" x14ac:dyDescent="0.25">
      <c r="B5614" s="6"/>
      <c r="C5614" s="7"/>
      <c r="D5614" s="7"/>
      <c r="E5614" s="7"/>
      <c r="F5614" s="7"/>
      <c r="G5614" s="7"/>
      <c r="I5614" s="3"/>
    </row>
    <row r="5615" spans="2:9" x14ac:dyDescent="0.25">
      <c r="B5615" s="6"/>
      <c r="C5615" s="7"/>
      <c r="D5615" s="7"/>
      <c r="E5615" s="7"/>
      <c r="F5615" s="7"/>
      <c r="G5615" s="7"/>
      <c r="I5615" s="3"/>
    </row>
    <row r="5616" spans="2:9" x14ac:dyDescent="0.25">
      <c r="B5616" s="6"/>
      <c r="C5616" s="7"/>
      <c r="D5616" s="7"/>
      <c r="E5616" s="7"/>
      <c r="F5616" s="7"/>
      <c r="G5616" s="7"/>
      <c r="I5616" s="3"/>
    </row>
    <row r="5617" spans="2:9" x14ac:dyDescent="0.25">
      <c r="B5617" s="6"/>
      <c r="C5617" s="7"/>
      <c r="D5617" s="7"/>
      <c r="E5617" s="7"/>
      <c r="F5617" s="7"/>
      <c r="G5617" s="7"/>
      <c r="I5617" s="3"/>
    </row>
    <row r="5618" spans="2:9" x14ac:dyDescent="0.25">
      <c r="B5618" s="6"/>
      <c r="C5618" s="7"/>
      <c r="D5618" s="7"/>
      <c r="E5618" s="7"/>
      <c r="F5618" s="7"/>
      <c r="G5618" s="7"/>
      <c r="I5618" s="3"/>
    </row>
    <row r="5619" spans="2:9" x14ac:dyDescent="0.25">
      <c r="B5619" s="6"/>
      <c r="C5619" s="7"/>
      <c r="D5619" s="7"/>
      <c r="E5619" s="7"/>
      <c r="F5619" s="7"/>
      <c r="G5619" s="7"/>
      <c r="I5619" s="3"/>
    </row>
    <row r="5620" spans="2:9" x14ac:dyDescent="0.25">
      <c r="B5620" s="6"/>
      <c r="C5620" s="7"/>
      <c r="D5620" s="7"/>
      <c r="E5620" s="7"/>
      <c r="F5620" s="7"/>
      <c r="G5620" s="7"/>
      <c r="I5620" s="3"/>
    </row>
    <row r="5621" spans="2:9" x14ac:dyDescent="0.25">
      <c r="B5621" s="6"/>
      <c r="C5621" s="7"/>
      <c r="D5621" s="7"/>
      <c r="E5621" s="7"/>
      <c r="F5621" s="7"/>
      <c r="G5621" s="7"/>
      <c r="I5621" s="3"/>
    </row>
    <row r="5622" spans="2:9" x14ac:dyDescent="0.25">
      <c r="B5622" s="6"/>
      <c r="C5622" s="7"/>
      <c r="D5622" s="7"/>
      <c r="E5622" s="7"/>
      <c r="F5622" s="7"/>
      <c r="G5622" s="7"/>
      <c r="I5622" s="3"/>
    </row>
    <row r="5623" spans="2:9" x14ac:dyDescent="0.25">
      <c r="B5623" s="6"/>
      <c r="C5623" s="7"/>
      <c r="D5623" s="7"/>
      <c r="E5623" s="7"/>
      <c r="F5623" s="7"/>
      <c r="G5623" s="7"/>
      <c r="I5623" s="3"/>
    </row>
    <row r="5624" spans="2:9" x14ac:dyDescent="0.25">
      <c r="B5624" s="6"/>
      <c r="C5624" s="7"/>
      <c r="D5624" s="7"/>
      <c r="E5624" s="7"/>
      <c r="F5624" s="7"/>
      <c r="G5624" s="7"/>
      <c r="I5624" s="3"/>
    </row>
    <row r="5625" spans="2:9" x14ac:dyDescent="0.25">
      <c r="B5625" s="6"/>
      <c r="C5625" s="7"/>
      <c r="D5625" s="7"/>
      <c r="E5625" s="7"/>
      <c r="F5625" s="7"/>
      <c r="G5625" s="7"/>
      <c r="I5625" s="3"/>
    </row>
    <row r="5626" spans="2:9" x14ac:dyDescent="0.25">
      <c r="B5626" s="6"/>
      <c r="C5626" s="7"/>
      <c r="D5626" s="7"/>
      <c r="E5626" s="7"/>
      <c r="F5626" s="7"/>
      <c r="G5626" s="7"/>
      <c r="I5626" s="3"/>
    </row>
    <row r="5627" spans="2:9" x14ac:dyDescent="0.25">
      <c r="B5627" s="6"/>
      <c r="C5627" s="7"/>
      <c r="D5627" s="7"/>
      <c r="E5627" s="7"/>
      <c r="F5627" s="7"/>
      <c r="G5627" s="7"/>
      <c r="I5627" s="3"/>
    </row>
    <row r="5628" spans="2:9" x14ac:dyDescent="0.25">
      <c r="B5628" s="6"/>
      <c r="C5628" s="7"/>
      <c r="D5628" s="7"/>
      <c r="E5628" s="7"/>
      <c r="F5628" s="7"/>
      <c r="G5628" s="7"/>
      <c r="I5628" s="3"/>
    </row>
    <row r="5629" spans="2:9" x14ac:dyDescent="0.25">
      <c r="B5629" s="6"/>
      <c r="C5629" s="7"/>
      <c r="D5629" s="7"/>
      <c r="E5629" s="7"/>
      <c r="F5629" s="7"/>
      <c r="G5629" s="7"/>
      <c r="I5629" s="3"/>
    </row>
    <row r="5630" spans="2:9" x14ac:dyDescent="0.25">
      <c r="B5630" s="6"/>
      <c r="C5630" s="7"/>
      <c r="D5630" s="7"/>
      <c r="E5630" s="7"/>
      <c r="F5630" s="7"/>
      <c r="G5630" s="7"/>
      <c r="I5630" s="3"/>
    </row>
    <row r="5631" spans="2:9" x14ac:dyDescent="0.25">
      <c r="B5631" s="6"/>
      <c r="C5631" s="7"/>
      <c r="D5631" s="7"/>
      <c r="E5631" s="7"/>
      <c r="F5631" s="7"/>
      <c r="G5631" s="7"/>
      <c r="I5631" s="3"/>
    </row>
    <row r="5632" spans="2:9" x14ac:dyDescent="0.25">
      <c r="B5632" s="6"/>
      <c r="C5632" s="7"/>
      <c r="D5632" s="7"/>
      <c r="E5632" s="7"/>
      <c r="F5632" s="7"/>
      <c r="G5632" s="7"/>
      <c r="I5632" s="3"/>
    </row>
    <row r="5633" spans="2:9" x14ac:dyDescent="0.25">
      <c r="B5633" s="6"/>
      <c r="C5633" s="7"/>
      <c r="D5633" s="7"/>
      <c r="E5633" s="7"/>
      <c r="F5633" s="7"/>
      <c r="G5633" s="7"/>
      <c r="I5633" s="3"/>
    </row>
    <row r="5634" spans="2:9" x14ac:dyDescent="0.25">
      <c r="B5634" s="6"/>
      <c r="C5634" s="7"/>
      <c r="D5634" s="7"/>
      <c r="E5634" s="7"/>
      <c r="F5634" s="7"/>
      <c r="G5634" s="7"/>
      <c r="I5634" s="3"/>
    </row>
    <row r="5635" spans="2:9" x14ac:dyDescent="0.25">
      <c r="B5635" s="6"/>
      <c r="C5635" s="7"/>
      <c r="D5635" s="7"/>
      <c r="E5635" s="7"/>
      <c r="F5635" s="7"/>
      <c r="G5635" s="7"/>
      <c r="I5635" s="3"/>
    </row>
    <row r="5636" spans="2:9" x14ac:dyDescent="0.25">
      <c r="B5636" s="6"/>
      <c r="C5636" s="7"/>
      <c r="D5636" s="7"/>
      <c r="E5636" s="7"/>
      <c r="F5636" s="7"/>
      <c r="G5636" s="7"/>
      <c r="I5636" s="3"/>
    </row>
    <row r="5637" spans="2:9" x14ac:dyDescent="0.25">
      <c r="B5637" s="6"/>
      <c r="C5637" s="7"/>
      <c r="D5637" s="7"/>
      <c r="E5637" s="7"/>
      <c r="F5637" s="7"/>
      <c r="G5637" s="7"/>
      <c r="I5637" s="3"/>
    </row>
    <row r="5638" spans="2:9" x14ac:dyDescent="0.25">
      <c r="B5638" s="6"/>
      <c r="C5638" s="7"/>
      <c r="D5638" s="7"/>
      <c r="E5638" s="7"/>
      <c r="F5638" s="7"/>
      <c r="G5638" s="7"/>
      <c r="I5638" s="3"/>
    </row>
    <row r="5639" spans="2:9" x14ac:dyDescent="0.25">
      <c r="B5639" s="6"/>
      <c r="C5639" s="7"/>
      <c r="D5639" s="7"/>
      <c r="E5639" s="7"/>
      <c r="F5639" s="7"/>
      <c r="G5639" s="7"/>
      <c r="I5639" s="3"/>
    </row>
    <row r="5640" spans="2:9" x14ac:dyDescent="0.25">
      <c r="B5640" s="6"/>
      <c r="C5640" s="7"/>
      <c r="D5640" s="7"/>
      <c r="E5640" s="7"/>
      <c r="F5640" s="7"/>
      <c r="G5640" s="7"/>
      <c r="I5640" s="3"/>
    </row>
    <row r="5641" spans="2:9" x14ac:dyDescent="0.25">
      <c r="B5641" s="6"/>
      <c r="C5641" s="7"/>
      <c r="D5641" s="7"/>
      <c r="E5641" s="7"/>
      <c r="F5641" s="7"/>
      <c r="G5641" s="7"/>
      <c r="I5641" s="3"/>
    </row>
    <row r="5642" spans="2:9" x14ac:dyDescent="0.25">
      <c r="B5642" s="6"/>
      <c r="C5642" s="7"/>
      <c r="D5642" s="7"/>
      <c r="E5642" s="7"/>
      <c r="F5642" s="7"/>
      <c r="G5642" s="7"/>
      <c r="I5642" s="3"/>
    </row>
    <row r="5643" spans="2:9" x14ac:dyDescent="0.25">
      <c r="B5643" s="6"/>
      <c r="C5643" s="7"/>
      <c r="D5643" s="7"/>
      <c r="E5643" s="7"/>
      <c r="F5643" s="7"/>
      <c r="G5643" s="7"/>
      <c r="I5643" s="3"/>
    </row>
    <row r="5644" spans="2:9" x14ac:dyDescent="0.25">
      <c r="B5644" s="6"/>
      <c r="C5644" s="7"/>
      <c r="D5644" s="7"/>
      <c r="E5644" s="7"/>
      <c r="F5644" s="7"/>
      <c r="G5644" s="7"/>
      <c r="I5644" s="3"/>
    </row>
    <row r="5645" spans="2:9" x14ac:dyDescent="0.25">
      <c r="B5645" s="6"/>
      <c r="C5645" s="7"/>
      <c r="D5645" s="7"/>
      <c r="E5645" s="7"/>
      <c r="F5645" s="7"/>
      <c r="G5645" s="7"/>
      <c r="I5645" s="3"/>
    </row>
    <row r="5646" spans="2:9" x14ac:dyDescent="0.25">
      <c r="B5646" s="6"/>
      <c r="C5646" s="7"/>
      <c r="D5646" s="7"/>
      <c r="E5646" s="7"/>
      <c r="F5646" s="7"/>
      <c r="G5646" s="7"/>
      <c r="I5646" s="3"/>
    </row>
    <row r="5647" spans="2:9" x14ac:dyDescent="0.25">
      <c r="B5647" s="6"/>
      <c r="C5647" s="7"/>
      <c r="D5647" s="7"/>
      <c r="E5647" s="7"/>
      <c r="F5647" s="7"/>
      <c r="G5647" s="7"/>
      <c r="I5647" s="3"/>
    </row>
    <row r="5648" spans="2:9" x14ac:dyDescent="0.25">
      <c r="B5648" s="6"/>
      <c r="C5648" s="7"/>
      <c r="D5648" s="7"/>
      <c r="E5648" s="7"/>
      <c r="F5648" s="7"/>
      <c r="G5648" s="7"/>
      <c r="I5648" s="3"/>
    </row>
    <row r="5649" spans="2:9" x14ac:dyDescent="0.25">
      <c r="B5649" s="6"/>
      <c r="C5649" s="7"/>
      <c r="D5649" s="7"/>
      <c r="E5649" s="7"/>
      <c r="F5649" s="7"/>
      <c r="G5649" s="7"/>
      <c r="I5649" s="3"/>
    </row>
    <row r="5650" spans="2:9" x14ac:dyDescent="0.25">
      <c r="B5650" s="6"/>
      <c r="C5650" s="7"/>
      <c r="D5650" s="7"/>
      <c r="E5650" s="7"/>
      <c r="F5650" s="7"/>
      <c r="G5650" s="7"/>
      <c r="I5650" s="3"/>
    </row>
    <row r="5651" spans="2:9" x14ac:dyDescent="0.25">
      <c r="B5651" s="6"/>
      <c r="C5651" s="7"/>
      <c r="D5651" s="7"/>
      <c r="E5651" s="7"/>
      <c r="F5651" s="7"/>
      <c r="G5651" s="7"/>
      <c r="I5651" s="3"/>
    </row>
    <row r="5652" spans="2:9" x14ac:dyDescent="0.25">
      <c r="B5652" s="6"/>
      <c r="C5652" s="7"/>
      <c r="D5652" s="7"/>
      <c r="E5652" s="7"/>
      <c r="F5652" s="7"/>
      <c r="G5652" s="7"/>
      <c r="I5652" s="3"/>
    </row>
    <row r="5653" spans="2:9" x14ac:dyDescent="0.25">
      <c r="B5653" s="6"/>
      <c r="C5653" s="7"/>
      <c r="D5653" s="7"/>
      <c r="E5653" s="7"/>
      <c r="F5653" s="7"/>
      <c r="G5653" s="7"/>
      <c r="I5653" s="3"/>
    </row>
    <row r="5654" spans="2:9" x14ac:dyDescent="0.25">
      <c r="B5654" s="6"/>
      <c r="C5654" s="7"/>
      <c r="D5654" s="7"/>
      <c r="E5654" s="7"/>
      <c r="F5654" s="7"/>
      <c r="G5654" s="7"/>
      <c r="I5654" s="3"/>
    </row>
    <row r="5655" spans="2:9" x14ac:dyDescent="0.25">
      <c r="B5655" s="6"/>
      <c r="C5655" s="7"/>
      <c r="D5655" s="7"/>
      <c r="E5655" s="7"/>
      <c r="F5655" s="7"/>
      <c r="G5655" s="7"/>
      <c r="I5655" s="3"/>
    </row>
    <row r="5656" spans="2:9" x14ac:dyDescent="0.25">
      <c r="B5656" s="6"/>
      <c r="C5656" s="7"/>
      <c r="D5656" s="7"/>
      <c r="E5656" s="7"/>
      <c r="F5656" s="7"/>
      <c r="G5656" s="7"/>
      <c r="I5656" s="3"/>
    </row>
    <row r="5657" spans="2:9" x14ac:dyDescent="0.25">
      <c r="B5657" s="6"/>
      <c r="C5657" s="7"/>
      <c r="D5657" s="7"/>
      <c r="E5657" s="7"/>
      <c r="F5657" s="7"/>
      <c r="G5657" s="7"/>
      <c r="I5657" s="3"/>
    </row>
    <row r="5658" spans="2:9" x14ac:dyDescent="0.25">
      <c r="B5658" s="6"/>
      <c r="C5658" s="7"/>
      <c r="D5658" s="7"/>
      <c r="E5658" s="7"/>
      <c r="F5658" s="7"/>
      <c r="G5658" s="7"/>
      <c r="I5658" s="3"/>
    </row>
    <row r="5659" spans="2:9" x14ac:dyDescent="0.25">
      <c r="B5659" s="6"/>
      <c r="C5659" s="7"/>
      <c r="D5659" s="7"/>
      <c r="E5659" s="7"/>
      <c r="F5659" s="7"/>
      <c r="G5659" s="7"/>
      <c r="I5659" s="3"/>
    </row>
    <row r="5660" spans="2:9" x14ac:dyDescent="0.25">
      <c r="B5660" s="6"/>
      <c r="C5660" s="7"/>
      <c r="D5660" s="7"/>
      <c r="E5660" s="7"/>
      <c r="F5660" s="7"/>
      <c r="G5660" s="7"/>
      <c r="I5660" s="3"/>
    </row>
    <row r="5661" spans="2:9" x14ac:dyDescent="0.25">
      <c r="B5661" s="6"/>
      <c r="C5661" s="7"/>
      <c r="D5661" s="7"/>
      <c r="E5661" s="7"/>
      <c r="F5661" s="7"/>
      <c r="G5661" s="7"/>
      <c r="I5661" s="3"/>
    </row>
    <row r="5662" spans="2:9" x14ac:dyDescent="0.25">
      <c r="B5662" s="6"/>
      <c r="C5662" s="7"/>
      <c r="D5662" s="7"/>
      <c r="E5662" s="7"/>
      <c r="F5662" s="7"/>
      <c r="G5662" s="7"/>
      <c r="I5662" s="3"/>
    </row>
    <row r="5663" spans="2:9" x14ac:dyDescent="0.25">
      <c r="B5663" s="6"/>
      <c r="C5663" s="7"/>
      <c r="D5663" s="7"/>
      <c r="E5663" s="7"/>
      <c r="F5663" s="7"/>
      <c r="G5663" s="7"/>
      <c r="I5663" s="3"/>
    </row>
    <row r="5664" spans="2:9" x14ac:dyDescent="0.25">
      <c r="B5664" s="6"/>
      <c r="C5664" s="7"/>
      <c r="D5664" s="7"/>
      <c r="E5664" s="7"/>
      <c r="F5664" s="7"/>
      <c r="G5664" s="7"/>
      <c r="I5664" s="3"/>
    </row>
    <row r="5665" spans="2:9" x14ac:dyDescent="0.25">
      <c r="B5665" s="6"/>
      <c r="C5665" s="7"/>
      <c r="D5665" s="7"/>
      <c r="E5665" s="7"/>
      <c r="F5665" s="7"/>
      <c r="G5665" s="7"/>
      <c r="I5665" s="3"/>
    </row>
    <row r="5666" spans="2:9" x14ac:dyDescent="0.25">
      <c r="B5666" s="6"/>
      <c r="C5666" s="7"/>
      <c r="D5666" s="7"/>
      <c r="E5666" s="7"/>
      <c r="F5666" s="7"/>
      <c r="G5666" s="7"/>
      <c r="I5666" s="3"/>
    </row>
    <row r="5667" spans="2:9" x14ac:dyDescent="0.25">
      <c r="B5667" s="6"/>
      <c r="C5667" s="7"/>
      <c r="D5667" s="7"/>
      <c r="E5667" s="7"/>
      <c r="F5667" s="7"/>
      <c r="G5667" s="7"/>
      <c r="I5667" s="3"/>
    </row>
    <row r="5668" spans="2:9" x14ac:dyDescent="0.25">
      <c r="B5668" s="6"/>
      <c r="C5668" s="7"/>
      <c r="D5668" s="7"/>
      <c r="E5668" s="7"/>
      <c r="F5668" s="7"/>
      <c r="G5668" s="7"/>
      <c r="I5668" s="3"/>
    </row>
    <row r="5669" spans="2:9" x14ac:dyDescent="0.25">
      <c r="B5669" s="6"/>
      <c r="C5669" s="7"/>
      <c r="D5669" s="7"/>
      <c r="E5669" s="7"/>
      <c r="F5669" s="7"/>
      <c r="G5669" s="7"/>
      <c r="I5669" s="3"/>
    </row>
    <row r="5670" spans="2:9" x14ac:dyDescent="0.25">
      <c r="B5670" s="6"/>
      <c r="C5670" s="7"/>
      <c r="D5670" s="7"/>
      <c r="E5670" s="7"/>
      <c r="F5670" s="7"/>
      <c r="G5670" s="7"/>
      <c r="I5670" s="3"/>
    </row>
    <row r="5671" spans="2:9" x14ac:dyDescent="0.25">
      <c r="B5671" s="6"/>
      <c r="C5671" s="7"/>
      <c r="D5671" s="7"/>
      <c r="E5671" s="7"/>
      <c r="F5671" s="7"/>
      <c r="G5671" s="7"/>
      <c r="I5671" s="3"/>
    </row>
    <row r="5672" spans="2:9" x14ac:dyDescent="0.25">
      <c r="B5672" s="6"/>
      <c r="C5672" s="7"/>
      <c r="D5672" s="7"/>
      <c r="E5672" s="7"/>
      <c r="F5672" s="7"/>
      <c r="G5672" s="7"/>
      <c r="I5672" s="3"/>
    </row>
    <row r="5673" spans="2:9" x14ac:dyDescent="0.25">
      <c r="B5673" s="6"/>
      <c r="C5673" s="7"/>
      <c r="D5673" s="7"/>
      <c r="E5673" s="7"/>
      <c r="F5673" s="7"/>
      <c r="G5673" s="7"/>
      <c r="I5673" s="3"/>
    </row>
    <row r="5674" spans="2:9" x14ac:dyDescent="0.25">
      <c r="B5674" s="6"/>
      <c r="C5674" s="7"/>
      <c r="D5674" s="7"/>
      <c r="E5674" s="7"/>
      <c r="F5674" s="7"/>
      <c r="G5674" s="7"/>
      <c r="I5674" s="3"/>
    </row>
    <row r="5675" spans="2:9" x14ac:dyDescent="0.25">
      <c r="B5675" s="6"/>
      <c r="C5675" s="7"/>
      <c r="D5675" s="7"/>
      <c r="E5675" s="7"/>
      <c r="F5675" s="7"/>
      <c r="G5675" s="7"/>
      <c r="I5675" s="3"/>
    </row>
    <row r="5676" spans="2:9" x14ac:dyDescent="0.25">
      <c r="B5676" s="6"/>
      <c r="C5676" s="7"/>
      <c r="D5676" s="7"/>
      <c r="E5676" s="7"/>
      <c r="F5676" s="7"/>
      <c r="G5676" s="7"/>
      <c r="I5676" s="3"/>
    </row>
    <row r="5677" spans="2:9" x14ac:dyDescent="0.25">
      <c r="B5677" s="6"/>
      <c r="C5677" s="7"/>
      <c r="D5677" s="7"/>
      <c r="E5677" s="7"/>
      <c r="F5677" s="7"/>
      <c r="G5677" s="7"/>
      <c r="I5677" s="3"/>
    </row>
    <row r="5678" spans="2:9" x14ac:dyDescent="0.25">
      <c r="B5678" s="6"/>
      <c r="C5678" s="7"/>
      <c r="D5678" s="7"/>
      <c r="E5678" s="7"/>
      <c r="F5678" s="7"/>
      <c r="G5678" s="7"/>
      <c r="I5678" s="3"/>
    </row>
    <row r="5679" spans="2:9" x14ac:dyDescent="0.25">
      <c r="B5679" s="6"/>
      <c r="C5679" s="7"/>
      <c r="D5679" s="7"/>
      <c r="E5679" s="7"/>
      <c r="F5679" s="7"/>
      <c r="G5679" s="7"/>
      <c r="I5679" s="3"/>
    </row>
    <row r="5680" spans="2:9" x14ac:dyDescent="0.25">
      <c r="B5680" s="6"/>
      <c r="C5680" s="7"/>
      <c r="D5680" s="7"/>
      <c r="E5680" s="7"/>
      <c r="F5680" s="7"/>
      <c r="G5680" s="7"/>
      <c r="I5680" s="3"/>
    </row>
    <row r="5681" spans="2:9" x14ac:dyDescent="0.25">
      <c r="B5681" s="6"/>
      <c r="C5681" s="7"/>
      <c r="D5681" s="7"/>
      <c r="E5681" s="7"/>
      <c r="F5681" s="7"/>
      <c r="G5681" s="7"/>
      <c r="I5681" s="3"/>
    </row>
    <row r="5682" spans="2:9" x14ac:dyDescent="0.25">
      <c r="B5682" s="6"/>
      <c r="C5682" s="7"/>
      <c r="D5682" s="7"/>
      <c r="E5682" s="7"/>
      <c r="F5682" s="7"/>
      <c r="G5682" s="7"/>
      <c r="I5682" s="3"/>
    </row>
    <row r="5683" spans="2:9" x14ac:dyDescent="0.25">
      <c r="B5683" s="6"/>
      <c r="C5683" s="7"/>
      <c r="D5683" s="7"/>
      <c r="E5683" s="7"/>
      <c r="F5683" s="7"/>
      <c r="G5683" s="7"/>
      <c r="I5683" s="3"/>
    </row>
    <row r="5684" spans="2:9" x14ac:dyDescent="0.25">
      <c r="B5684" s="6"/>
      <c r="C5684" s="7"/>
      <c r="D5684" s="7"/>
      <c r="E5684" s="7"/>
      <c r="F5684" s="7"/>
      <c r="G5684" s="7"/>
      <c r="I5684" s="3"/>
    </row>
    <row r="5685" spans="2:9" x14ac:dyDescent="0.25">
      <c r="B5685" s="6"/>
      <c r="C5685" s="7"/>
      <c r="D5685" s="7"/>
      <c r="E5685" s="7"/>
      <c r="F5685" s="7"/>
      <c r="G5685" s="7"/>
      <c r="I5685" s="3"/>
    </row>
    <row r="5686" spans="2:9" x14ac:dyDescent="0.25">
      <c r="B5686" s="6"/>
      <c r="C5686" s="7"/>
      <c r="D5686" s="7"/>
      <c r="E5686" s="7"/>
      <c r="F5686" s="7"/>
      <c r="G5686" s="7"/>
      <c r="I5686" s="3"/>
    </row>
    <row r="5687" spans="2:9" x14ac:dyDescent="0.25">
      <c r="B5687" s="6"/>
      <c r="C5687" s="7"/>
      <c r="D5687" s="7"/>
      <c r="E5687" s="7"/>
      <c r="F5687" s="7"/>
      <c r="G5687" s="7"/>
      <c r="I5687" s="3"/>
    </row>
    <row r="5688" spans="2:9" x14ac:dyDescent="0.25">
      <c r="B5688" s="6"/>
      <c r="C5688" s="7"/>
      <c r="D5688" s="7"/>
      <c r="E5688" s="7"/>
      <c r="F5688" s="7"/>
      <c r="G5688" s="7"/>
      <c r="I5688" s="3"/>
    </row>
    <row r="5689" spans="2:9" x14ac:dyDescent="0.25">
      <c r="B5689" s="6"/>
      <c r="C5689" s="7"/>
      <c r="D5689" s="7"/>
      <c r="E5689" s="7"/>
      <c r="F5689" s="7"/>
      <c r="G5689" s="7"/>
      <c r="I5689" s="3"/>
    </row>
    <row r="5690" spans="2:9" x14ac:dyDescent="0.25">
      <c r="B5690" s="6"/>
      <c r="C5690" s="7"/>
      <c r="D5690" s="7"/>
      <c r="E5690" s="7"/>
      <c r="F5690" s="7"/>
      <c r="G5690" s="7"/>
      <c r="I5690" s="3"/>
    </row>
    <row r="5691" spans="2:9" x14ac:dyDescent="0.25">
      <c r="B5691" s="6"/>
      <c r="C5691" s="7"/>
      <c r="D5691" s="7"/>
      <c r="E5691" s="7"/>
      <c r="F5691" s="7"/>
      <c r="G5691" s="7"/>
      <c r="I5691" s="3"/>
    </row>
    <row r="5692" spans="2:9" x14ac:dyDescent="0.25">
      <c r="B5692" s="6"/>
      <c r="C5692" s="7"/>
      <c r="D5692" s="7"/>
      <c r="E5692" s="7"/>
      <c r="F5692" s="7"/>
      <c r="G5692" s="7"/>
      <c r="I5692" s="3"/>
    </row>
    <row r="5693" spans="2:9" x14ac:dyDescent="0.25">
      <c r="B5693" s="6"/>
      <c r="C5693" s="7"/>
      <c r="D5693" s="7"/>
      <c r="E5693" s="7"/>
      <c r="F5693" s="7"/>
      <c r="G5693" s="7"/>
      <c r="I5693" s="3"/>
    </row>
    <row r="5694" spans="2:9" x14ac:dyDescent="0.25">
      <c r="B5694" s="6"/>
      <c r="C5694" s="7"/>
      <c r="D5694" s="7"/>
      <c r="E5694" s="7"/>
      <c r="F5694" s="7"/>
      <c r="G5694" s="7"/>
      <c r="I5694" s="3"/>
    </row>
    <row r="5695" spans="2:9" x14ac:dyDescent="0.25">
      <c r="B5695" s="6"/>
      <c r="C5695" s="7"/>
      <c r="D5695" s="7"/>
      <c r="E5695" s="7"/>
      <c r="F5695" s="7"/>
      <c r="G5695" s="7"/>
      <c r="I5695" s="3"/>
    </row>
    <row r="5696" spans="2:9" x14ac:dyDescent="0.25">
      <c r="B5696" s="6"/>
      <c r="C5696" s="7"/>
      <c r="D5696" s="7"/>
      <c r="E5696" s="7"/>
      <c r="F5696" s="7"/>
      <c r="G5696" s="7"/>
      <c r="I5696" s="3"/>
    </row>
    <row r="5697" spans="2:9" x14ac:dyDescent="0.25">
      <c r="B5697" s="6"/>
      <c r="C5697" s="7"/>
      <c r="D5697" s="7"/>
      <c r="E5697" s="7"/>
      <c r="F5697" s="7"/>
      <c r="G5697" s="7"/>
      <c r="I5697" s="3"/>
    </row>
    <row r="5698" spans="2:9" x14ac:dyDescent="0.25">
      <c r="B5698" s="6"/>
      <c r="C5698" s="7"/>
      <c r="D5698" s="7"/>
      <c r="E5698" s="7"/>
      <c r="F5698" s="7"/>
      <c r="G5698" s="7"/>
      <c r="I5698" s="3"/>
    </row>
    <row r="5699" spans="2:9" x14ac:dyDescent="0.25">
      <c r="B5699" s="6"/>
      <c r="C5699" s="7"/>
      <c r="D5699" s="7"/>
      <c r="E5699" s="7"/>
      <c r="F5699" s="7"/>
      <c r="G5699" s="7"/>
      <c r="I5699" s="3"/>
    </row>
    <row r="5700" spans="2:9" x14ac:dyDescent="0.25">
      <c r="B5700" s="6"/>
      <c r="C5700" s="7"/>
      <c r="D5700" s="7"/>
      <c r="E5700" s="7"/>
      <c r="F5700" s="7"/>
      <c r="G5700" s="7"/>
      <c r="I5700" s="3"/>
    </row>
    <row r="5701" spans="2:9" x14ac:dyDescent="0.25">
      <c r="B5701" s="6"/>
      <c r="C5701" s="7"/>
      <c r="D5701" s="7"/>
      <c r="E5701" s="7"/>
      <c r="F5701" s="7"/>
      <c r="G5701" s="7"/>
      <c r="I5701" s="3"/>
    </row>
    <row r="5702" spans="2:9" x14ac:dyDescent="0.25">
      <c r="B5702" s="6"/>
      <c r="C5702" s="7"/>
      <c r="D5702" s="7"/>
      <c r="E5702" s="7"/>
      <c r="F5702" s="7"/>
      <c r="G5702" s="7"/>
      <c r="I5702" s="3"/>
    </row>
    <row r="5703" spans="2:9" x14ac:dyDescent="0.25">
      <c r="B5703" s="6"/>
      <c r="C5703" s="7"/>
      <c r="D5703" s="7"/>
      <c r="E5703" s="7"/>
      <c r="F5703" s="7"/>
      <c r="G5703" s="7"/>
      <c r="I5703" s="3"/>
    </row>
    <row r="5704" spans="2:9" x14ac:dyDescent="0.25">
      <c r="B5704" s="6"/>
      <c r="C5704" s="7"/>
      <c r="D5704" s="7"/>
      <c r="E5704" s="7"/>
      <c r="F5704" s="7"/>
      <c r="G5704" s="7"/>
      <c r="I5704" s="3"/>
    </row>
    <row r="5705" spans="2:9" x14ac:dyDescent="0.25">
      <c r="B5705" s="6"/>
      <c r="C5705" s="7"/>
      <c r="D5705" s="7"/>
      <c r="E5705" s="7"/>
      <c r="F5705" s="7"/>
      <c r="G5705" s="7"/>
      <c r="I5705" s="3"/>
    </row>
    <row r="5706" spans="2:9" x14ac:dyDescent="0.25">
      <c r="B5706" s="6"/>
      <c r="C5706" s="7"/>
      <c r="D5706" s="7"/>
      <c r="E5706" s="7"/>
      <c r="F5706" s="7"/>
      <c r="G5706" s="7"/>
      <c r="I5706" s="3"/>
    </row>
    <row r="5707" spans="2:9" x14ac:dyDescent="0.25">
      <c r="B5707" s="6"/>
      <c r="C5707" s="7"/>
      <c r="D5707" s="7"/>
      <c r="E5707" s="7"/>
      <c r="F5707" s="7"/>
      <c r="G5707" s="7"/>
      <c r="I5707" s="3"/>
    </row>
    <row r="5708" spans="2:9" x14ac:dyDescent="0.25">
      <c r="B5708" s="6"/>
      <c r="C5708" s="7"/>
      <c r="D5708" s="7"/>
      <c r="E5708" s="7"/>
      <c r="F5708" s="7"/>
      <c r="G5708" s="7"/>
      <c r="I5708" s="3"/>
    </row>
    <row r="5709" spans="2:9" x14ac:dyDescent="0.25">
      <c r="B5709" s="6"/>
      <c r="C5709" s="7"/>
      <c r="D5709" s="7"/>
      <c r="E5709" s="7"/>
      <c r="F5709" s="7"/>
      <c r="G5709" s="7"/>
      <c r="I5709" s="3"/>
    </row>
    <row r="5710" spans="2:9" x14ac:dyDescent="0.25">
      <c r="B5710" s="6"/>
      <c r="C5710" s="7"/>
      <c r="D5710" s="7"/>
      <c r="E5710" s="7"/>
      <c r="F5710" s="7"/>
      <c r="G5710" s="7"/>
      <c r="I5710" s="3"/>
    </row>
    <row r="5711" spans="2:9" x14ac:dyDescent="0.25">
      <c r="B5711" s="6"/>
      <c r="C5711" s="7"/>
      <c r="D5711" s="7"/>
      <c r="E5711" s="7"/>
      <c r="F5711" s="7"/>
      <c r="G5711" s="7"/>
      <c r="I5711" s="3"/>
    </row>
    <row r="5712" spans="2:9" x14ac:dyDescent="0.25">
      <c r="B5712" s="6"/>
      <c r="C5712" s="7"/>
      <c r="D5712" s="7"/>
      <c r="E5712" s="7"/>
      <c r="F5712" s="7"/>
      <c r="G5712" s="7"/>
      <c r="I5712" s="3"/>
    </row>
    <row r="5713" spans="2:9" x14ac:dyDescent="0.25">
      <c r="B5713" s="6"/>
      <c r="C5713" s="7"/>
      <c r="D5713" s="7"/>
      <c r="E5713" s="7"/>
      <c r="F5713" s="7"/>
      <c r="G5713" s="7"/>
      <c r="I5713" s="3"/>
    </row>
    <row r="5714" spans="2:9" x14ac:dyDescent="0.25">
      <c r="B5714" s="6"/>
      <c r="C5714" s="7"/>
      <c r="D5714" s="7"/>
      <c r="E5714" s="7"/>
      <c r="F5714" s="7"/>
      <c r="G5714" s="7"/>
      <c r="I5714" s="3"/>
    </row>
    <row r="5715" spans="2:9" x14ac:dyDescent="0.25">
      <c r="B5715" s="6"/>
      <c r="C5715" s="7"/>
      <c r="D5715" s="7"/>
      <c r="E5715" s="7"/>
      <c r="F5715" s="7"/>
      <c r="G5715" s="7"/>
      <c r="I5715" s="3"/>
    </row>
    <row r="5716" spans="2:9" x14ac:dyDescent="0.25">
      <c r="B5716" s="6"/>
      <c r="C5716" s="7"/>
      <c r="D5716" s="7"/>
      <c r="E5716" s="7"/>
      <c r="F5716" s="7"/>
      <c r="G5716" s="7"/>
      <c r="I5716" s="3"/>
    </row>
    <row r="5717" spans="2:9" x14ac:dyDescent="0.25">
      <c r="B5717" s="6"/>
      <c r="C5717" s="7"/>
      <c r="D5717" s="7"/>
      <c r="E5717" s="7"/>
      <c r="F5717" s="7"/>
      <c r="G5717" s="7"/>
      <c r="I5717" s="3"/>
    </row>
    <row r="5718" spans="2:9" x14ac:dyDescent="0.25">
      <c r="B5718" s="6"/>
      <c r="C5718" s="7"/>
      <c r="D5718" s="7"/>
      <c r="E5718" s="7"/>
      <c r="F5718" s="7"/>
      <c r="G5718" s="7"/>
      <c r="I5718" s="3"/>
    </row>
    <row r="5719" spans="2:9" x14ac:dyDescent="0.25">
      <c r="B5719" s="6"/>
      <c r="C5719" s="7"/>
      <c r="D5719" s="7"/>
      <c r="E5719" s="7"/>
      <c r="F5719" s="7"/>
      <c r="G5719" s="7"/>
      <c r="I5719" s="3"/>
    </row>
    <row r="5720" spans="2:9" x14ac:dyDescent="0.25">
      <c r="B5720" s="6"/>
      <c r="C5720" s="7"/>
      <c r="D5720" s="7"/>
      <c r="E5720" s="7"/>
      <c r="F5720" s="7"/>
      <c r="G5720" s="7"/>
      <c r="I5720" s="3"/>
    </row>
    <row r="5721" spans="2:9" x14ac:dyDescent="0.25">
      <c r="B5721" s="6"/>
      <c r="C5721" s="7"/>
      <c r="D5721" s="7"/>
      <c r="E5721" s="7"/>
      <c r="F5721" s="7"/>
      <c r="G5721" s="7"/>
      <c r="I5721" s="3"/>
    </row>
    <row r="5722" spans="2:9" x14ac:dyDescent="0.25">
      <c r="B5722" s="6"/>
      <c r="C5722" s="7"/>
      <c r="D5722" s="7"/>
      <c r="E5722" s="7"/>
      <c r="F5722" s="7"/>
      <c r="G5722" s="7"/>
      <c r="I5722" s="3"/>
    </row>
    <row r="5723" spans="2:9" x14ac:dyDescent="0.25">
      <c r="B5723" s="6"/>
      <c r="C5723" s="7"/>
      <c r="D5723" s="7"/>
      <c r="E5723" s="7"/>
      <c r="F5723" s="7"/>
      <c r="G5723" s="7"/>
      <c r="I5723" s="3"/>
    </row>
    <row r="5724" spans="2:9" x14ac:dyDescent="0.25">
      <c r="B5724" s="6"/>
      <c r="C5724" s="7"/>
      <c r="D5724" s="7"/>
      <c r="E5724" s="7"/>
      <c r="F5724" s="7"/>
      <c r="G5724" s="7"/>
      <c r="I5724" s="3"/>
    </row>
    <row r="5725" spans="2:9" x14ac:dyDescent="0.25">
      <c r="B5725" s="6"/>
      <c r="C5725" s="7"/>
      <c r="D5725" s="7"/>
      <c r="E5725" s="7"/>
      <c r="F5725" s="7"/>
      <c r="G5725" s="7"/>
      <c r="I5725" s="3"/>
    </row>
    <row r="5726" spans="2:9" x14ac:dyDescent="0.25">
      <c r="B5726" s="6"/>
      <c r="C5726" s="7"/>
      <c r="D5726" s="7"/>
      <c r="E5726" s="7"/>
      <c r="F5726" s="7"/>
      <c r="G5726" s="7"/>
      <c r="I5726" s="3"/>
    </row>
    <row r="5727" spans="2:9" x14ac:dyDescent="0.25">
      <c r="B5727" s="6"/>
      <c r="C5727" s="7"/>
      <c r="D5727" s="7"/>
      <c r="E5727" s="7"/>
      <c r="F5727" s="7"/>
      <c r="G5727" s="7"/>
      <c r="I5727" s="3"/>
    </row>
    <row r="5728" spans="2:9" x14ac:dyDescent="0.25">
      <c r="B5728" s="6"/>
      <c r="C5728" s="7"/>
      <c r="D5728" s="7"/>
      <c r="E5728" s="7"/>
      <c r="F5728" s="7"/>
      <c r="G5728" s="7"/>
      <c r="I5728" s="3"/>
    </row>
    <row r="5729" spans="2:9" x14ac:dyDescent="0.25">
      <c r="B5729" s="6"/>
      <c r="C5729" s="7"/>
      <c r="D5729" s="7"/>
      <c r="E5729" s="7"/>
      <c r="F5729" s="7"/>
      <c r="G5729" s="7"/>
      <c r="I5729" s="3"/>
    </row>
    <row r="5730" spans="2:9" x14ac:dyDescent="0.25">
      <c r="B5730" s="6"/>
      <c r="C5730" s="7"/>
      <c r="D5730" s="7"/>
      <c r="E5730" s="7"/>
      <c r="F5730" s="7"/>
      <c r="G5730" s="7"/>
      <c r="I5730" s="3"/>
    </row>
    <row r="5731" spans="2:9" x14ac:dyDescent="0.25">
      <c r="B5731" s="6"/>
      <c r="C5731" s="7"/>
      <c r="D5731" s="7"/>
      <c r="E5731" s="7"/>
      <c r="F5731" s="7"/>
      <c r="G5731" s="7"/>
      <c r="I5731" s="3"/>
    </row>
    <row r="5732" spans="2:9" x14ac:dyDescent="0.25">
      <c r="B5732" s="6"/>
      <c r="C5732" s="7"/>
      <c r="D5732" s="7"/>
      <c r="E5732" s="7"/>
      <c r="F5732" s="7"/>
      <c r="G5732" s="7"/>
      <c r="I5732" s="3"/>
    </row>
    <row r="5733" spans="2:9" x14ac:dyDescent="0.25">
      <c r="B5733" s="6"/>
      <c r="C5733" s="7"/>
      <c r="D5733" s="7"/>
      <c r="E5733" s="7"/>
      <c r="F5733" s="7"/>
      <c r="G5733" s="7"/>
      <c r="I5733" s="3"/>
    </row>
    <row r="5734" spans="2:9" x14ac:dyDescent="0.25">
      <c r="B5734" s="6"/>
      <c r="C5734" s="7"/>
      <c r="D5734" s="7"/>
      <c r="E5734" s="7"/>
      <c r="F5734" s="7"/>
      <c r="G5734" s="7"/>
      <c r="I5734" s="3"/>
    </row>
    <row r="5735" spans="2:9" x14ac:dyDescent="0.25">
      <c r="B5735" s="6"/>
      <c r="C5735" s="7"/>
      <c r="D5735" s="7"/>
      <c r="E5735" s="7"/>
      <c r="F5735" s="7"/>
      <c r="G5735" s="7"/>
      <c r="I5735" s="3"/>
    </row>
    <row r="5736" spans="2:9" x14ac:dyDescent="0.25">
      <c r="B5736" s="6"/>
      <c r="C5736" s="7"/>
      <c r="D5736" s="7"/>
      <c r="E5736" s="7"/>
      <c r="F5736" s="7"/>
      <c r="G5736" s="7"/>
      <c r="I5736" s="3"/>
    </row>
    <row r="5737" spans="2:9" x14ac:dyDescent="0.25">
      <c r="B5737" s="6"/>
      <c r="C5737" s="7"/>
      <c r="D5737" s="7"/>
      <c r="E5737" s="7"/>
      <c r="F5737" s="7"/>
      <c r="G5737" s="7"/>
      <c r="I5737" s="3"/>
    </row>
    <row r="5738" spans="2:9" x14ac:dyDescent="0.25">
      <c r="B5738" s="6"/>
      <c r="C5738" s="7"/>
      <c r="D5738" s="7"/>
      <c r="E5738" s="7"/>
      <c r="F5738" s="7"/>
      <c r="G5738" s="7"/>
      <c r="I5738" s="3"/>
    </row>
    <row r="5739" spans="2:9" x14ac:dyDescent="0.25">
      <c r="B5739" s="6"/>
      <c r="C5739" s="7"/>
      <c r="D5739" s="7"/>
      <c r="E5739" s="7"/>
      <c r="F5739" s="7"/>
      <c r="G5739" s="7"/>
      <c r="I5739" s="3"/>
    </row>
    <row r="5740" spans="2:9" x14ac:dyDescent="0.25">
      <c r="B5740" s="6"/>
      <c r="C5740" s="7"/>
      <c r="D5740" s="7"/>
      <c r="E5740" s="7"/>
      <c r="F5740" s="7"/>
      <c r="G5740" s="7"/>
      <c r="I5740" s="3"/>
    </row>
    <row r="5741" spans="2:9" x14ac:dyDescent="0.25">
      <c r="B5741" s="6"/>
      <c r="C5741" s="7"/>
      <c r="D5741" s="7"/>
      <c r="E5741" s="7"/>
      <c r="F5741" s="7"/>
      <c r="G5741" s="7"/>
      <c r="I5741" s="3"/>
    </row>
    <row r="5742" spans="2:9" x14ac:dyDescent="0.25">
      <c r="B5742" s="6"/>
      <c r="C5742" s="7"/>
      <c r="D5742" s="7"/>
      <c r="E5742" s="7"/>
      <c r="F5742" s="7"/>
      <c r="G5742" s="7"/>
      <c r="I5742" s="3"/>
    </row>
    <row r="5743" spans="2:9" x14ac:dyDescent="0.25">
      <c r="B5743" s="6"/>
      <c r="C5743" s="7"/>
      <c r="D5743" s="7"/>
      <c r="E5743" s="7"/>
      <c r="F5743" s="7"/>
      <c r="G5743" s="7"/>
      <c r="I5743" s="3"/>
    </row>
    <row r="5744" spans="2:9" x14ac:dyDescent="0.25">
      <c r="B5744" s="6"/>
      <c r="C5744" s="7"/>
      <c r="D5744" s="7"/>
      <c r="E5744" s="7"/>
      <c r="F5744" s="7"/>
      <c r="G5744" s="7"/>
      <c r="I5744" s="3"/>
    </row>
    <row r="5745" spans="2:9" x14ac:dyDescent="0.25">
      <c r="B5745" s="6"/>
      <c r="C5745" s="7"/>
      <c r="D5745" s="7"/>
      <c r="E5745" s="7"/>
      <c r="F5745" s="7"/>
      <c r="G5745" s="7"/>
      <c r="I5745" s="3"/>
    </row>
    <row r="5746" spans="2:9" x14ac:dyDescent="0.25">
      <c r="B5746" s="6"/>
      <c r="C5746" s="7"/>
      <c r="D5746" s="7"/>
      <c r="E5746" s="7"/>
      <c r="F5746" s="7"/>
      <c r="G5746" s="7"/>
      <c r="I5746" s="3"/>
    </row>
    <row r="5747" spans="2:9" x14ac:dyDescent="0.25">
      <c r="B5747" s="6"/>
      <c r="C5747" s="7"/>
      <c r="D5747" s="7"/>
      <c r="E5747" s="7"/>
      <c r="F5747" s="7"/>
      <c r="G5747" s="7"/>
      <c r="I5747" s="3"/>
    </row>
    <row r="5748" spans="2:9" x14ac:dyDescent="0.25">
      <c r="B5748" s="6"/>
      <c r="C5748" s="7"/>
      <c r="D5748" s="7"/>
      <c r="E5748" s="7"/>
      <c r="F5748" s="7"/>
      <c r="G5748" s="7"/>
      <c r="I5748" s="3"/>
    </row>
    <row r="5749" spans="2:9" x14ac:dyDescent="0.25">
      <c r="B5749" s="6"/>
      <c r="C5749" s="7"/>
      <c r="D5749" s="7"/>
      <c r="E5749" s="7"/>
      <c r="F5749" s="7"/>
      <c r="G5749" s="7"/>
      <c r="I5749" s="3"/>
    </row>
    <row r="5750" spans="2:9" x14ac:dyDescent="0.25">
      <c r="B5750" s="6"/>
      <c r="C5750" s="7"/>
      <c r="D5750" s="7"/>
      <c r="E5750" s="7"/>
      <c r="F5750" s="7"/>
      <c r="G5750" s="7"/>
      <c r="I5750" s="3"/>
    </row>
    <row r="5751" spans="2:9" x14ac:dyDescent="0.25">
      <c r="B5751" s="6"/>
      <c r="C5751" s="7"/>
      <c r="D5751" s="7"/>
      <c r="E5751" s="7"/>
      <c r="F5751" s="7"/>
      <c r="G5751" s="7"/>
      <c r="I5751" s="3"/>
    </row>
    <row r="5752" spans="2:9" x14ac:dyDescent="0.25">
      <c r="B5752" s="6"/>
      <c r="C5752" s="7"/>
      <c r="D5752" s="7"/>
      <c r="E5752" s="7"/>
      <c r="F5752" s="7"/>
      <c r="G5752" s="7"/>
      <c r="I5752" s="3"/>
    </row>
    <row r="5753" spans="2:9" x14ac:dyDescent="0.25">
      <c r="B5753" s="6"/>
      <c r="C5753" s="7"/>
      <c r="D5753" s="7"/>
      <c r="E5753" s="7"/>
      <c r="F5753" s="7"/>
      <c r="G5753" s="7"/>
      <c r="I5753" s="3"/>
    </row>
    <row r="5754" spans="2:9" x14ac:dyDescent="0.25">
      <c r="B5754" s="6"/>
      <c r="C5754" s="7"/>
      <c r="D5754" s="7"/>
      <c r="E5754" s="7"/>
      <c r="F5754" s="7"/>
      <c r="G5754" s="7"/>
      <c r="I5754" s="3"/>
    </row>
    <row r="5755" spans="2:9" x14ac:dyDescent="0.25">
      <c r="B5755" s="6"/>
      <c r="C5755" s="7"/>
      <c r="D5755" s="7"/>
      <c r="E5755" s="7"/>
      <c r="F5755" s="7"/>
      <c r="G5755" s="7"/>
      <c r="I5755" s="3"/>
    </row>
    <row r="5756" spans="2:9" x14ac:dyDescent="0.25">
      <c r="B5756" s="6"/>
      <c r="C5756" s="7"/>
      <c r="D5756" s="7"/>
      <c r="E5756" s="7"/>
      <c r="F5756" s="7"/>
      <c r="G5756" s="7"/>
      <c r="I5756" s="3"/>
    </row>
    <row r="5757" spans="2:9" x14ac:dyDescent="0.25">
      <c r="B5757" s="6"/>
      <c r="C5757" s="7"/>
      <c r="D5757" s="7"/>
      <c r="E5757" s="7"/>
      <c r="F5757" s="7"/>
      <c r="G5757" s="7"/>
      <c r="I5757" s="3"/>
    </row>
    <row r="5758" spans="2:9" x14ac:dyDescent="0.25">
      <c r="B5758" s="6"/>
      <c r="C5758" s="7"/>
      <c r="D5758" s="7"/>
      <c r="E5758" s="7"/>
      <c r="F5758" s="7"/>
      <c r="G5758" s="7"/>
      <c r="I5758" s="3"/>
    </row>
    <row r="5759" spans="2:9" x14ac:dyDescent="0.25">
      <c r="B5759" s="6"/>
      <c r="C5759" s="7"/>
      <c r="D5759" s="7"/>
      <c r="E5759" s="7"/>
      <c r="F5759" s="7"/>
      <c r="G5759" s="7"/>
      <c r="I5759" s="3"/>
    </row>
    <row r="5760" spans="2:9" x14ac:dyDescent="0.25">
      <c r="B5760" s="6"/>
      <c r="C5760" s="7"/>
      <c r="D5760" s="7"/>
      <c r="E5760" s="7"/>
      <c r="F5760" s="7"/>
      <c r="G5760" s="7"/>
      <c r="I5760" s="3"/>
    </row>
    <row r="5761" spans="2:9" x14ac:dyDescent="0.25">
      <c r="B5761" s="6"/>
      <c r="C5761" s="7"/>
      <c r="D5761" s="7"/>
      <c r="E5761" s="7"/>
      <c r="F5761" s="7"/>
      <c r="G5761" s="7"/>
      <c r="I5761" s="3"/>
    </row>
    <row r="5762" spans="2:9" x14ac:dyDescent="0.25">
      <c r="B5762" s="6"/>
      <c r="C5762" s="7"/>
      <c r="D5762" s="7"/>
      <c r="E5762" s="7"/>
      <c r="F5762" s="7"/>
      <c r="G5762" s="7"/>
      <c r="I5762" s="3"/>
    </row>
    <row r="5763" spans="2:9" x14ac:dyDescent="0.25">
      <c r="B5763" s="6"/>
      <c r="C5763" s="7"/>
      <c r="D5763" s="7"/>
      <c r="E5763" s="7"/>
      <c r="F5763" s="7"/>
      <c r="G5763" s="7"/>
      <c r="I5763" s="3"/>
    </row>
    <row r="5764" spans="2:9" x14ac:dyDescent="0.25">
      <c r="B5764" s="6"/>
      <c r="C5764" s="7"/>
      <c r="D5764" s="7"/>
      <c r="E5764" s="7"/>
      <c r="F5764" s="7"/>
      <c r="G5764" s="7"/>
      <c r="I5764" s="3"/>
    </row>
    <row r="5765" spans="2:9" x14ac:dyDescent="0.25">
      <c r="B5765" s="6"/>
      <c r="C5765" s="7"/>
      <c r="D5765" s="7"/>
      <c r="E5765" s="7"/>
      <c r="F5765" s="7"/>
      <c r="G5765" s="7"/>
      <c r="I5765" s="3"/>
    </row>
    <row r="5766" spans="2:9" x14ac:dyDescent="0.25">
      <c r="B5766" s="6"/>
      <c r="C5766" s="7"/>
      <c r="D5766" s="7"/>
      <c r="E5766" s="7"/>
      <c r="F5766" s="7"/>
      <c r="G5766" s="7"/>
      <c r="I5766" s="3"/>
    </row>
    <row r="5767" spans="2:9" x14ac:dyDescent="0.25">
      <c r="B5767" s="6"/>
      <c r="C5767" s="7"/>
      <c r="D5767" s="7"/>
      <c r="E5767" s="7"/>
      <c r="F5767" s="7"/>
      <c r="G5767" s="7"/>
      <c r="I5767" s="3"/>
    </row>
    <row r="5768" spans="2:9" x14ac:dyDescent="0.25">
      <c r="B5768" s="6"/>
      <c r="C5768" s="7"/>
      <c r="D5768" s="7"/>
      <c r="E5768" s="7"/>
      <c r="F5768" s="7"/>
      <c r="G5768" s="7"/>
      <c r="I5768" s="3"/>
    </row>
    <row r="5769" spans="2:9" x14ac:dyDescent="0.25">
      <c r="B5769" s="6"/>
      <c r="C5769" s="7"/>
      <c r="D5769" s="7"/>
      <c r="E5769" s="7"/>
      <c r="F5769" s="7"/>
      <c r="G5769" s="7"/>
      <c r="I5769" s="3"/>
    </row>
    <row r="5770" spans="2:9" x14ac:dyDescent="0.25">
      <c r="B5770" s="6"/>
      <c r="C5770" s="7"/>
      <c r="D5770" s="7"/>
      <c r="E5770" s="7"/>
      <c r="F5770" s="7"/>
      <c r="G5770" s="7"/>
      <c r="I5770" s="3"/>
    </row>
    <row r="5771" spans="2:9" x14ac:dyDescent="0.25">
      <c r="B5771" s="6"/>
      <c r="C5771" s="7"/>
      <c r="D5771" s="7"/>
      <c r="E5771" s="7"/>
      <c r="F5771" s="7"/>
      <c r="G5771" s="7"/>
      <c r="I5771" s="3"/>
    </row>
    <row r="5772" spans="2:9" x14ac:dyDescent="0.25">
      <c r="B5772" s="6"/>
      <c r="C5772" s="7"/>
      <c r="D5772" s="7"/>
      <c r="E5772" s="7"/>
      <c r="F5772" s="7"/>
      <c r="G5772" s="7"/>
      <c r="I5772" s="3"/>
    </row>
    <row r="5773" spans="2:9" x14ac:dyDescent="0.25">
      <c r="B5773" s="6"/>
      <c r="C5773" s="7"/>
      <c r="D5773" s="7"/>
      <c r="E5773" s="7"/>
      <c r="F5773" s="7"/>
      <c r="G5773" s="7"/>
      <c r="I5773" s="3"/>
    </row>
    <row r="5774" spans="2:9" x14ac:dyDescent="0.25">
      <c r="B5774" s="6"/>
      <c r="C5774" s="7"/>
      <c r="D5774" s="7"/>
      <c r="E5774" s="7"/>
      <c r="F5774" s="7"/>
      <c r="G5774" s="7"/>
      <c r="I5774" s="3"/>
    </row>
    <row r="5775" spans="2:9" x14ac:dyDescent="0.25">
      <c r="B5775" s="6"/>
      <c r="C5775" s="7"/>
      <c r="D5775" s="7"/>
      <c r="E5775" s="7"/>
      <c r="F5775" s="7"/>
      <c r="G5775" s="7"/>
      <c r="I5775" s="3"/>
    </row>
    <row r="5776" spans="2:9" x14ac:dyDescent="0.25">
      <c r="B5776" s="6"/>
      <c r="C5776" s="7"/>
      <c r="D5776" s="7"/>
      <c r="E5776" s="7"/>
      <c r="F5776" s="7"/>
      <c r="G5776" s="7"/>
      <c r="I5776" s="3"/>
    </row>
    <row r="5777" spans="2:9" x14ac:dyDescent="0.25">
      <c r="B5777" s="6"/>
      <c r="C5777" s="7"/>
      <c r="D5777" s="7"/>
      <c r="E5777" s="7"/>
      <c r="F5777" s="7"/>
      <c r="G5777" s="7"/>
      <c r="I5777" s="3"/>
    </row>
    <row r="5778" spans="2:9" x14ac:dyDescent="0.25">
      <c r="B5778" s="6"/>
      <c r="C5778" s="7"/>
      <c r="D5778" s="7"/>
      <c r="E5778" s="7"/>
      <c r="F5778" s="7"/>
      <c r="G5778" s="7"/>
      <c r="I5778" s="3"/>
    </row>
    <row r="5779" spans="2:9" x14ac:dyDescent="0.25">
      <c r="B5779" s="6"/>
      <c r="C5779" s="7"/>
      <c r="D5779" s="7"/>
      <c r="E5779" s="7"/>
      <c r="F5779" s="7"/>
      <c r="G5779" s="7"/>
      <c r="I5779" s="3"/>
    </row>
    <row r="5780" spans="2:9" x14ac:dyDescent="0.25">
      <c r="B5780" s="6"/>
      <c r="C5780" s="7"/>
      <c r="D5780" s="7"/>
      <c r="E5780" s="7"/>
      <c r="F5780" s="7"/>
      <c r="G5780" s="7"/>
      <c r="I5780" s="3"/>
    </row>
    <row r="5781" spans="2:9" x14ac:dyDescent="0.25">
      <c r="B5781" s="6"/>
      <c r="C5781" s="7"/>
      <c r="D5781" s="7"/>
      <c r="E5781" s="7"/>
      <c r="F5781" s="7"/>
      <c r="G5781" s="7"/>
      <c r="I5781" s="3"/>
    </row>
    <row r="5782" spans="2:9" x14ac:dyDescent="0.25">
      <c r="B5782" s="6"/>
      <c r="C5782" s="7"/>
      <c r="D5782" s="7"/>
      <c r="E5782" s="7"/>
      <c r="F5782" s="7"/>
      <c r="G5782" s="7"/>
      <c r="I5782" s="3"/>
    </row>
    <row r="5783" spans="2:9" x14ac:dyDescent="0.25">
      <c r="B5783" s="6"/>
      <c r="C5783" s="7"/>
      <c r="D5783" s="7"/>
      <c r="E5783" s="7"/>
      <c r="F5783" s="7"/>
      <c r="G5783" s="7"/>
      <c r="I5783" s="3"/>
    </row>
    <row r="5784" spans="2:9" x14ac:dyDescent="0.25">
      <c r="B5784" s="6"/>
      <c r="C5784" s="7"/>
      <c r="D5784" s="7"/>
      <c r="E5784" s="7"/>
      <c r="F5784" s="7"/>
      <c r="G5784" s="7"/>
      <c r="I5784" s="3"/>
    </row>
    <row r="5785" spans="2:9" x14ac:dyDescent="0.25">
      <c r="B5785" s="6"/>
      <c r="C5785" s="7"/>
      <c r="D5785" s="7"/>
      <c r="E5785" s="7"/>
      <c r="F5785" s="7"/>
      <c r="G5785" s="7"/>
      <c r="I5785" s="3"/>
    </row>
    <row r="5786" spans="2:9" x14ac:dyDescent="0.25">
      <c r="B5786" s="6"/>
      <c r="C5786" s="7"/>
      <c r="D5786" s="7"/>
      <c r="E5786" s="7"/>
      <c r="F5786" s="7"/>
      <c r="G5786" s="7"/>
      <c r="I5786" s="3"/>
    </row>
    <row r="5787" spans="2:9" x14ac:dyDescent="0.25">
      <c r="B5787" s="6"/>
      <c r="C5787" s="7"/>
      <c r="D5787" s="7"/>
      <c r="E5787" s="7"/>
      <c r="F5787" s="7"/>
      <c r="G5787" s="7"/>
      <c r="I5787" s="3"/>
    </row>
    <row r="5788" spans="2:9" x14ac:dyDescent="0.25">
      <c r="B5788" s="6"/>
      <c r="C5788" s="7"/>
      <c r="D5788" s="7"/>
      <c r="E5788" s="7"/>
      <c r="F5788" s="7"/>
      <c r="G5788" s="7"/>
      <c r="I5788" s="3"/>
    </row>
    <row r="5789" spans="2:9" x14ac:dyDescent="0.25">
      <c r="B5789" s="6"/>
      <c r="C5789" s="7"/>
      <c r="D5789" s="7"/>
      <c r="E5789" s="7"/>
      <c r="F5789" s="7"/>
      <c r="G5789" s="7"/>
      <c r="I5789" s="3"/>
    </row>
    <row r="5790" spans="2:9" x14ac:dyDescent="0.25">
      <c r="B5790" s="6"/>
      <c r="C5790" s="7"/>
      <c r="D5790" s="7"/>
      <c r="E5790" s="7"/>
      <c r="F5790" s="7"/>
      <c r="G5790" s="7"/>
      <c r="I5790" s="3"/>
    </row>
    <row r="5791" spans="2:9" x14ac:dyDescent="0.25">
      <c r="B5791" s="6"/>
      <c r="C5791" s="7"/>
      <c r="D5791" s="7"/>
      <c r="E5791" s="7"/>
      <c r="F5791" s="7"/>
      <c r="G5791" s="7"/>
      <c r="I5791" s="3"/>
    </row>
    <row r="5792" spans="2:9" x14ac:dyDescent="0.25">
      <c r="B5792" s="6"/>
      <c r="C5792" s="7"/>
      <c r="D5792" s="7"/>
      <c r="E5792" s="7"/>
      <c r="F5792" s="7"/>
      <c r="G5792" s="7"/>
      <c r="I5792" s="3"/>
    </row>
    <row r="5793" spans="2:9" x14ac:dyDescent="0.25">
      <c r="B5793" s="6"/>
      <c r="C5793" s="7"/>
      <c r="D5793" s="7"/>
      <c r="E5793" s="7"/>
      <c r="F5793" s="7"/>
      <c r="G5793" s="7"/>
      <c r="I5793" s="3"/>
    </row>
    <row r="5794" spans="2:9" x14ac:dyDescent="0.25">
      <c r="B5794" s="6"/>
      <c r="C5794" s="7"/>
      <c r="D5794" s="7"/>
      <c r="E5794" s="7"/>
      <c r="F5794" s="7"/>
      <c r="G5794" s="7"/>
      <c r="I5794" s="3"/>
    </row>
    <row r="5795" spans="2:9" x14ac:dyDescent="0.25">
      <c r="B5795" s="6"/>
      <c r="C5795" s="7"/>
      <c r="D5795" s="7"/>
      <c r="E5795" s="7"/>
      <c r="F5795" s="7"/>
      <c r="G5795" s="7"/>
      <c r="I5795" s="3"/>
    </row>
    <row r="5796" spans="2:9" x14ac:dyDescent="0.25">
      <c r="B5796" s="6"/>
      <c r="C5796" s="7"/>
      <c r="D5796" s="7"/>
      <c r="E5796" s="7"/>
      <c r="F5796" s="7"/>
      <c r="G5796" s="7"/>
      <c r="I5796" s="3"/>
    </row>
    <row r="5797" spans="2:9" x14ac:dyDescent="0.25">
      <c r="B5797" s="6"/>
      <c r="C5797" s="7"/>
      <c r="D5797" s="7"/>
      <c r="E5797" s="7"/>
      <c r="F5797" s="7"/>
      <c r="G5797" s="7"/>
      <c r="I5797" s="3"/>
    </row>
    <row r="5798" spans="2:9" x14ac:dyDescent="0.25">
      <c r="B5798" s="6"/>
      <c r="C5798" s="7"/>
      <c r="D5798" s="7"/>
      <c r="E5798" s="7"/>
      <c r="F5798" s="7"/>
      <c r="G5798" s="7"/>
      <c r="I5798" s="3"/>
    </row>
    <row r="5799" spans="2:9" x14ac:dyDescent="0.25">
      <c r="B5799" s="6"/>
      <c r="C5799" s="7"/>
      <c r="D5799" s="7"/>
      <c r="E5799" s="7"/>
      <c r="F5799" s="7"/>
      <c r="G5799" s="7"/>
      <c r="I5799" s="3"/>
    </row>
    <row r="5800" spans="2:9" x14ac:dyDescent="0.25">
      <c r="B5800" s="6"/>
      <c r="C5800" s="7"/>
      <c r="D5800" s="7"/>
      <c r="E5800" s="7"/>
      <c r="F5800" s="7"/>
      <c r="G5800" s="7"/>
      <c r="I5800" s="3"/>
    </row>
    <row r="5801" spans="2:9" x14ac:dyDescent="0.25">
      <c r="B5801" s="6"/>
      <c r="C5801" s="7"/>
      <c r="D5801" s="7"/>
      <c r="E5801" s="7"/>
      <c r="F5801" s="7"/>
      <c r="G5801" s="7"/>
      <c r="I5801" s="3"/>
    </row>
    <row r="5802" spans="2:9" x14ac:dyDescent="0.25">
      <c r="B5802" s="6"/>
      <c r="C5802" s="7"/>
      <c r="D5802" s="7"/>
      <c r="E5802" s="7"/>
      <c r="F5802" s="7"/>
      <c r="G5802" s="7"/>
      <c r="I5802" s="3"/>
    </row>
    <row r="5803" spans="2:9" x14ac:dyDescent="0.25">
      <c r="B5803" s="6"/>
      <c r="C5803" s="7"/>
      <c r="D5803" s="7"/>
      <c r="E5803" s="7"/>
      <c r="F5803" s="7"/>
      <c r="G5803" s="7"/>
      <c r="I5803" s="3"/>
    </row>
    <row r="5804" spans="2:9" x14ac:dyDescent="0.25">
      <c r="B5804" s="6"/>
      <c r="C5804" s="7"/>
      <c r="D5804" s="7"/>
      <c r="E5804" s="7"/>
      <c r="F5804" s="7"/>
      <c r="G5804" s="7"/>
      <c r="I5804" s="3"/>
    </row>
    <row r="5805" spans="2:9" x14ac:dyDescent="0.25">
      <c r="B5805" s="6"/>
      <c r="C5805" s="7"/>
      <c r="D5805" s="7"/>
      <c r="E5805" s="7"/>
      <c r="F5805" s="7"/>
      <c r="G5805" s="7"/>
      <c r="I5805" s="3"/>
    </row>
    <row r="5806" spans="2:9" x14ac:dyDescent="0.25">
      <c r="B5806" s="6"/>
      <c r="C5806" s="7"/>
      <c r="D5806" s="7"/>
      <c r="E5806" s="7"/>
      <c r="F5806" s="7"/>
      <c r="G5806" s="7"/>
      <c r="I5806" s="3"/>
    </row>
    <row r="5807" spans="2:9" x14ac:dyDescent="0.25">
      <c r="B5807" s="6"/>
      <c r="C5807" s="7"/>
      <c r="D5807" s="7"/>
      <c r="E5807" s="7"/>
      <c r="F5807" s="7"/>
      <c r="G5807" s="7"/>
      <c r="I5807" s="3"/>
    </row>
    <row r="5808" spans="2:9" x14ac:dyDescent="0.25">
      <c r="B5808" s="6"/>
      <c r="C5808" s="7"/>
      <c r="D5808" s="7"/>
      <c r="E5808" s="7"/>
      <c r="F5808" s="7"/>
      <c r="G5808" s="7"/>
      <c r="I5808" s="3"/>
    </row>
    <row r="5809" spans="2:9" x14ac:dyDescent="0.25">
      <c r="B5809" s="6"/>
      <c r="C5809" s="7"/>
      <c r="D5809" s="7"/>
      <c r="E5809" s="7"/>
      <c r="F5809" s="7"/>
      <c r="G5809" s="7"/>
      <c r="I5809" s="3"/>
    </row>
    <row r="5810" spans="2:9" x14ac:dyDescent="0.25">
      <c r="B5810" s="6"/>
      <c r="C5810" s="7"/>
      <c r="D5810" s="7"/>
      <c r="E5810" s="7"/>
      <c r="F5810" s="7"/>
      <c r="G5810" s="7"/>
      <c r="I5810" s="3"/>
    </row>
    <row r="5811" spans="2:9" x14ac:dyDescent="0.25">
      <c r="B5811" s="6"/>
      <c r="C5811" s="7"/>
      <c r="D5811" s="7"/>
      <c r="E5811" s="7"/>
      <c r="F5811" s="7"/>
      <c r="G5811" s="7"/>
      <c r="I5811" s="3"/>
    </row>
    <row r="5812" spans="2:9" x14ac:dyDescent="0.25">
      <c r="B5812" s="6"/>
      <c r="C5812" s="7"/>
      <c r="D5812" s="7"/>
      <c r="E5812" s="7"/>
      <c r="F5812" s="7"/>
      <c r="G5812" s="7"/>
      <c r="I5812" s="3"/>
    </row>
    <row r="5813" spans="2:9" x14ac:dyDescent="0.25">
      <c r="B5813" s="6"/>
      <c r="C5813" s="7"/>
      <c r="D5813" s="7"/>
      <c r="E5813" s="7"/>
      <c r="F5813" s="7"/>
      <c r="G5813" s="7"/>
      <c r="I5813" s="3"/>
    </row>
    <row r="5814" spans="2:9" x14ac:dyDescent="0.25">
      <c r="B5814" s="6"/>
      <c r="C5814" s="7"/>
      <c r="D5814" s="7"/>
      <c r="E5814" s="7"/>
      <c r="F5814" s="7"/>
      <c r="G5814" s="7"/>
      <c r="I5814" s="3"/>
    </row>
    <row r="5815" spans="2:9" x14ac:dyDescent="0.25">
      <c r="B5815" s="6"/>
      <c r="C5815" s="7"/>
      <c r="D5815" s="7"/>
      <c r="E5815" s="7"/>
      <c r="F5815" s="7"/>
      <c r="G5815" s="7"/>
      <c r="I5815" s="3"/>
    </row>
    <row r="5816" spans="2:9" x14ac:dyDescent="0.25">
      <c r="B5816" s="6"/>
      <c r="C5816" s="7"/>
      <c r="D5816" s="7"/>
      <c r="E5816" s="7"/>
      <c r="F5816" s="7"/>
      <c r="G5816" s="7"/>
      <c r="I5816" s="3"/>
    </row>
    <row r="5817" spans="2:9" x14ac:dyDescent="0.25">
      <c r="B5817" s="6"/>
      <c r="C5817" s="7"/>
      <c r="D5817" s="7"/>
      <c r="E5817" s="7"/>
      <c r="F5817" s="7"/>
      <c r="G5817" s="7"/>
      <c r="I5817" s="3"/>
    </row>
    <row r="5818" spans="2:9" x14ac:dyDescent="0.25">
      <c r="B5818" s="6"/>
      <c r="C5818" s="7"/>
      <c r="D5818" s="7"/>
      <c r="E5818" s="7"/>
      <c r="F5818" s="7"/>
      <c r="G5818" s="7"/>
      <c r="I5818" s="3"/>
    </row>
    <row r="5819" spans="2:9" x14ac:dyDescent="0.25">
      <c r="B5819" s="6"/>
      <c r="C5819" s="7"/>
      <c r="D5819" s="7"/>
      <c r="E5819" s="7"/>
      <c r="F5819" s="7"/>
      <c r="G5819" s="7"/>
      <c r="I5819" s="3"/>
    </row>
    <row r="5820" spans="2:9" x14ac:dyDescent="0.25">
      <c r="B5820" s="6"/>
      <c r="C5820" s="7"/>
      <c r="D5820" s="7"/>
      <c r="E5820" s="7"/>
      <c r="F5820" s="7"/>
      <c r="G5820" s="7"/>
      <c r="I5820" s="3"/>
    </row>
    <row r="5821" spans="2:9" x14ac:dyDescent="0.25">
      <c r="B5821" s="6"/>
      <c r="C5821" s="7"/>
      <c r="D5821" s="7"/>
      <c r="E5821" s="7"/>
      <c r="F5821" s="7"/>
      <c r="G5821" s="7"/>
      <c r="I5821" s="3"/>
    </row>
    <row r="5822" spans="2:9" x14ac:dyDescent="0.25">
      <c r="B5822" s="6"/>
      <c r="C5822" s="7"/>
      <c r="D5822" s="7"/>
      <c r="E5822" s="7"/>
      <c r="F5822" s="7"/>
      <c r="G5822" s="7"/>
      <c r="I5822" s="3"/>
    </row>
    <row r="5823" spans="2:9" x14ac:dyDescent="0.25">
      <c r="B5823" s="6"/>
      <c r="C5823" s="7"/>
      <c r="D5823" s="7"/>
      <c r="E5823" s="7"/>
      <c r="F5823" s="7"/>
      <c r="G5823" s="7"/>
      <c r="I5823" s="3"/>
    </row>
    <row r="5824" spans="2:9" x14ac:dyDescent="0.25">
      <c r="B5824" s="6"/>
      <c r="C5824" s="7"/>
      <c r="D5824" s="7"/>
      <c r="E5824" s="7"/>
      <c r="F5824" s="7"/>
      <c r="G5824" s="7"/>
      <c r="I5824" s="3"/>
    </row>
    <row r="5825" spans="2:9" x14ac:dyDescent="0.25">
      <c r="B5825" s="6"/>
      <c r="C5825" s="7"/>
      <c r="D5825" s="7"/>
      <c r="E5825" s="7"/>
      <c r="F5825" s="7"/>
      <c r="G5825" s="7"/>
      <c r="I5825" s="3"/>
    </row>
    <row r="5826" spans="2:9" x14ac:dyDescent="0.25">
      <c r="B5826" s="6"/>
      <c r="C5826" s="7"/>
      <c r="D5826" s="7"/>
      <c r="E5826" s="7"/>
      <c r="F5826" s="7"/>
      <c r="G5826" s="7"/>
      <c r="I5826" s="3"/>
    </row>
    <row r="5827" spans="2:9" x14ac:dyDescent="0.25">
      <c r="B5827" s="6"/>
      <c r="C5827" s="7"/>
      <c r="D5827" s="7"/>
      <c r="E5827" s="7"/>
      <c r="F5827" s="7"/>
      <c r="G5827" s="7"/>
      <c r="I5827" s="3"/>
    </row>
    <row r="5828" spans="2:9" x14ac:dyDescent="0.25">
      <c r="B5828" s="6"/>
      <c r="C5828" s="7"/>
      <c r="D5828" s="7"/>
      <c r="E5828" s="7"/>
      <c r="F5828" s="7"/>
      <c r="G5828" s="7"/>
      <c r="I5828" s="3"/>
    </row>
    <row r="5829" spans="2:9" x14ac:dyDescent="0.25">
      <c r="B5829" s="6"/>
      <c r="C5829" s="7"/>
      <c r="D5829" s="7"/>
      <c r="E5829" s="7"/>
      <c r="F5829" s="7"/>
      <c r="G5829" s="7"/>
      <c r="I5829" s="3"/>
    </row>
    <row r="5830" spans="2:9" x14ac:dyDescent="0.25">
      <c r="B5830" s="6"/>
      <c r="C5830" s="7"/>
      <c r="D5830" s="7"/>
      <c r="E5830" s="7"/>
      <c r="F5830" s="7"/>
      <c r="G5830" s="7"/>
      <c r="I5830" s="3"/>
    </row>
    <row r="5831" spans="2:9" x14ac:dyDescent="0.25">
      <c r="B5831" s="6"/>
      <c r="C5831" s="7"/>
      <c r="D5831" s="7"/>
      <c r="E5831" s="7"/>
      <c r="F5831" s="7"/>
      <c r="G5831" s="7"/>
      <c r="I5831" s="3"/>
    </row>
    <row r="5832" spans="2:9" x14ac:dyDescent="0.25">
      <c r="B5832" s="6"/>
      <c r="C5832" s="7"/>
      <c r="D5832" s="7"/>
      <c r="E5832" s="7"/>
      <c r="F5832" s="7"/>
      <c r="G5832" s="7"/>
      <c r="I5832" s="3"/>
    </row>
    <row r="5833" spans="2:9" x14ac:dyDescent="0.25">
      <c r="B5833" s="6"/>
      <c r="C5833" s="7"/>
      <c r="D5833" s="7"/>
      <c r="E5833" s="7"/>
      <c r="F5833" s="7"/>
      <c r="G5833" s="7"/>
      <c r="I5833" s="3"/>
    </row>
    <row r="5834" spans="2:9" x14ac:dyDescent="0.25">
      <c r="B5834" s="6"/>
      <c r="C5834" s="7"/>
      <c r="D5834" s="7"/>
      <c r="E5834" s="7"/>
      <c r="F5834" s="7"/>
      <c r="G5834" s="7"/>
      <c r="I5834" s="3"/>
    </row>
    <row r="5835" spans="2:9" x14ac:dyDescent="0.25">
      <c r="B5835" s="6"/>
      <c r="C5835" s="7"/>
      <c r="D5835" s="7"/>
      <c r="E5835" s="7"/>
      <c r="F5835" s="7"/>
      <c r="G5835" s="7"/>
      <c r="I5835" s="3"/>
    </row>
    <row r="5836" spans="2:9" x14ac:dyDescent="0.25">
      <c r="B5836" s="6"/>
      <c r="C5836" s="7"/>
      <c r="D5836" s="7"/>
      <c r="E5836" s="7"/>
      <c r="F5836" s="7"/>
      <c r="G5836" s="7"/>
      <c r="I5836" s="3"/>
    </row>
    <row r="5837" spans="2:9" x14ac:dyDescent="0.25">
      <c r="B5837" s="6"/>
      <c r="C5837" s="7"/>
      <c r="D5837" s="7"/>
      <c r="E5837" s="7"/>
      <c r="F5837" s="7"/>
      <c r="G5837" s="7"/>
      <c r="I5837" s="3"/>
    </row>
    <row r="5838" spans="2:9" x14ac:dyDescent="0.25">
      <c r="B5838" s="6"/>
      <c r="C5838" s="7"/>
      <c r="D5838" s="7"/>
      <c r="E5838" s="7"/>
      <c r="F5838" s="7"/>
      <c r="G5838" s="7"/>
      <c r="I5838" s="3"/>
    </row>
    <row r="5839" spans="2:9" x14ac:dyDescent="0.25">
      <c r="B5839" s="6"/>
      <c r="C5839" s="7"/>
      <c r="D5839" s="7"/>
      <c r="E5839" s="7"/>
      <c r="F5839" s="7"/>
      <c r="G5839" s="7"/>
      <c r="I5839" s="3"/>
    </row>
    <row r="5840" spans="2:9" x14ac:dyDescent="0.25">
      <c r="B5840" s="6"/>
      <c r="C5840" s="7"/>
      <c r="D5840" s="7"/>
      <c r="E5840" s="7"/>
      <c r="F5840" s="7"/>
      <c r="G5840" s="7"/>
      <c r="I5840" s="3"/>
    </row>
    <row r="5841" spans="2:9" x14ac:dyDescent="0.25">
      <c r="B5841" s="6"/>
      <c r="C5841" s="7"/>
      <c r="D5841" s="7"/>
      <c r="E5841" s="7"/>
      <c r="F5841" s="7"/>
      <c r="G5841" s="7"/>
      <c r="I5841" s="3"/>
    </row>
    <row r="5842" spans="2:9" x14ac:dyDescent="0.25">
      <c r="B5842" s="6"/>
      <c r="C5842" s="7"/>
      <c r="D5842" s="7"/>
      <c r="E5842" s="7"/>
      <c r="F5842" s="7"/>
      <c r="G5842" s="7"/>
      <c r="I5842" s="3"/>
    </row>
    <row r="5843" spans="2:9" x14ac:dyDescent="0.25">
      <c r="B5843" s="6"/>
      <c r="C5843" s="7"/>
      <c r="D5843" s="7"/>
      <c r="E5843" s="7"/>
      <c r="F5843" s="7"/>
      <c r="G5843" s="7"/>
      <c r="I5843" s="3"/>
    </row>
    <row r="5844" spans="2:9" x14ac:dyDescent="0.25">
      <c r="B5844" s="6"/>
      <c r="C5844" s="7"/>
      <c r="D5844" s="7"/>
      <c r="E5844" s="7"/>
      <c r="F5844" s="7"/>
      <c r="G5844" s="7"/>
      <c r="I5844" s="3"/>
    </row>
    <row r="5845" spans="2:9" x14ac:dyDescent="0.25">
      <c r="B5845" s="6"/>
      <c r="C5845" s="7"/>
      <c r="D5845" s="7"/>
      <c r="E5845" s="7"/>
      <c r="F5845" s="7"/>
      <c r="G5845" s="7"/>
      <c r="I5845" s="3"/>
    </row>
    <row r="5846" spans="2:9" x14ac:dyDescent="0.25">
      <c r="B5846" s="6"/>
      <c r="C5846" s="7"/>
      <c r="D5846" s="7"/>
      <c r="E5846" s="7"/>
      <c r="F5846" s="7"/>
      <c r="G5846" s="7"/>
      <c r="I5846" s="3"/>
    </row>
    <row r="5847" spans="2:9" x14ac:dyDescent="0.25">
      <c r="B5847" s="6"/>
      <c r="C5847" s="7"/>
      <c r="D5847" s="7"/>
      <c r="E5847" s="7"/>
      <c r="F5847" s="7"/>
      <c r="G5847" s="7"/>
      <c r="I5847" s="3"/>
    </row>
    <row r="5848" spans="2:9" x14ac:dyDescent="0.25">
      <c r="B5848" s="6"/>
      <c r="C5848" s="7"/>
      <c r="D5848" s="7"/>
      <c r="E5848" s="7"/>
      <c r="F5848" s="7"/>
      <c r="G5848" s="7"/>
      <c r="I5848" s="3"/>
    </row>
    <row r="5849" spans="2:9" x14ac:dyDescent="0.25">
      <c r="B5849" s="6"/>
      <c r="C5849" s="7"/>
      <c r="D5849" s="7"/>
      <c r="E5849" s="7"/>
      <c r="F5849" s="7"/>
      <c r="G5849" s="7"/>
      <c r="I5849" s="3"/>
    </row>
    <row r="5850" spans="2:9" x14ac:dyDescent="0.25">
      <c r="B5850" s="6"/>
      <c r="C5850" s="7"/>
      <c r="D5850" s="7"/>
      <c r="E5850" s="7"/>
      <c r="F5850" s="7"/>
      <c r="G5850" s="7"/>
      <c r="I5850" s="3"/>
    </row>
    <row r="5851" spans="2:9" x14ac:dyDescent="0.25">
      <c r="B5851" s="6"/>
      <c r="C5851" s="7"/>
      <c r="D5851" s="7"/>
      <c r="E5851" s="7"/>
      <c r="F5851" s="7"/>
      <c r="G5851" s="7"/>
      <c r="I5851" s="3"/>
    </row>
    <row r="5852" spans="2:9" x14ac:dyDescent="0.25">
      <c r="B5852" s="6"/>
      <c r="C5852" s="7"/>
      <c r="D5852" s="7"/>
      <c r="E5852" s="7"/>
      <c r="F5852" s="7"/>
      <c r="G5852" s="7"/>
      <c r="I5852" s="3"/>
    </row>
    <row r="5853" spans="2:9" x14ac:dyDescent="0.25">
      <c r="B5853" s="6"/>
      <c r="C5853" s="7"/>
      <c r="D5853" s="7"/>
      <c r="E5853" s="7"/>
      <c r="F5853" s="7"/>
      <c r="G5853" s="7"/>
      <c r="I5853" s="3"/>
    </row>
    <row r="5854" spans="2:9" x14ac:dyDescent="0.25">
      <c r="B5854" s="6"/>
      <c r="C5854" s="7"/>
      <c r="D5854" s="7"/>
      <c r="E5854" s="7"/>
      <c r="F5854" s="7"/>
      <c r="G5854" s="7"/>
      <c r="I5854" s="3"/>
    </row>
    <row r="5855" spans="2:9" x14ac:dyDescent="0.25">
      <c r="B5855" s="6"/>
      <c r="C5855" s="7"/>
      <c r="D5855" s="7"/>
      <c r="E5855" s="7"/>
      <c r="F5855" s="7"/>
      <c r="G5855" s="7"/>
      <c r="I5855" s="3"/>
    </row>
    <row r="5856" spans="2:9" x14ac:dyDescent="0.25">
      <c r="B5856" s="6"/>
      <c r="C5856" s="7"/>
      <c r="D5856" s="7"/>
      <c r="E5856" s="7"/>
      <c r="F5856" s="7"/>
      <c r="G5856" s="7"/>
      <c r="I5856" s="3"/>
    </row>
    <row r="5857" spans="2:9" x14ac:dyDescent="0.25">
      <c r="B5857" s="6"/>
      <c r="C5857" s="7"/>
      <c r="D5857" s="7"/>
      <c r="E5857" s="7"/>
      <c r="F5857" s="7"/>
      <c r="G5857" s="7"/>
      <c r="I5857" s="3"/>
    </row>
    <row r="5858" spans="2:9" x14ac:dyDescent="0.25">
      <c r="B5858" s="6"/>
      <c r="C5858" s="7"/>
      <c r="D5858" s="7"/>
      <c r="E5858" s="7"/>
      <c r="F5858" s="7"/>
      <c r="G5858" s="7"/>
      <c r="I5858" s="3"/>
    </row>
    <row r="5859" spans="2:9" x14ac:dyDescent="0.25">
      <c r="B5859" s="6"/>
      <c r="C5859" s="7"/>
      <c r="D5859" s="7"/>
      <c r="E5859" s="7"/>
      <c r="F5859" s="7"/>
      <c r="G5859" s="7"/>
      <c r="I5859" s="3"/>
    </row>
    <row r="5860" spans="2:9" x14ac:dyDescent="0.25">
      <c r="B5860" s="6"/>
      <c r="C5860" s="7"/>
      <c r="D5860" s="7"/>
      <c r="E5860" s="7"/>
      <c r="F5860" s="7"/>
      <c r="G5860" s="7"/>
      <c r="I5860" s="3"/>
    </row>
    <row r="5861" spans="2:9" x14ac:dyDescent="0.25">
      <c r="B5861" s="6"/>
      <c r="C5861" s="7"/>
      <c r="D5861" s="7"/>
      <c r="E5861" s="7"/>
      <c r="F5861" s="7"/>
      <c r="G5861" s="7"/>
      <c r="I5861" s="3"/>
    </row>
    <row r="5862" spans="2:9" x14ac:dyDescent="0.25">
      <c r="B5862" s="6"/>
      <c r="C5862" s="7"/>
      <c r="D5862" s="7"/>
      <c r="E5862" s="7"/>
      <c r="F5862" s="7"/>
      <c r="G5862" s="7"/>
      <c r="I5862" s="3"/>
    </row>
    <row r="5863" spans="2:9" x14ac:dyDescent="0.25">
      <c r="B5863" s="6"/>
      <c r="C5863" s="7"/>
      <c r="D5863" s="7"/>
      <c r="E5863" s="7"/>
      <c r="F5863" s="7"/>
      <c r="G5863" s="7"/>
      <c r="I5863" s="3"/>
    </row>
    <row r="5864" spans="2:9" x14ac:dyDescent="0.25">
      <c r="B5864" s="6"/>
      <c r="C5864" s="7"/>
      <c r="D5864" s="7"/>
      <c r="E5864" s="7"/>
      <c r="F5864" s="7"/>
      <c r="G5864" s="7"/>
      <c r="I5864" s="3"/>
    </row>
    <row r="5865" spans="2:9" x14ac:dyDescent="0.25">
      <c r="B5865" s="6"/>
      <c r="C5865" s="7"/>
      <c r="D5865" s="7"/>
      <c r="E5865" s="7"/>
      <c r="F5865" s="7"/>
      <c r="G5865" s="7"/>
      <c r="I5865" s="3"/>
    </row>
    <row r="5866" spans="2:9" x14ac:dyDescent="0.25">
      <c r="B5866" s="6"/>
      <c r="C5866" s="7"/>
      <c r="D5866" s="7"/>
      <c r="E5866" s="7"/>
      <c r="F5866" s="7"/>
      <c r="G5866" s="7"/>
      <c r="I5866" s="3"/>
    </row>
    <row r="5867" spans="2:9" x14ac:dyDescent="0.25">
      <c r="B5867" s="6"/>
      <c r="C5867" s="7"/>
      <c r="D5867" s="7"/>
      <c r="E5867" s="7"/>
      <c r="F5867" s="7"/>
      <c r="G5867" s="7"/>
      <c r="I5867" s="3"/>
    </row>
    <row r="5868" spans="2:9" x14ac:dyDescent="0.25">
      <c r="B5868" s="6"/>
      <c r="C5868" s="7"/>
      <c r="D5868" s="7"/>
      <c r="E5868" s="7"/>
      <c r="F5868" s="7"/>
      <c r="G5868" s="7"/>
      <c r="I5868" s="3"/>
    </row>
    <row r="5869" spans="2:9" x14ac:dyDescent="0.25">
      <c r="B5869" s="6"/>
      <c r="C5869" s="7"/>
      <c r="D5869" s="7"/>
      <c r="E5869" s="7"/>
      <c r="F5869" s="7"/>
      <c r="G5869" s="7"/>
      <c r="I5869" s="3"/>
    </row>
    <row r="5870" spans="2:9" x14ac:dyDescent="0.25">
      <c r="B5870" s="6"/>
      <c r="C5870" s="7"/>
      <c r="D5870" s="7"/>
      <c r="E5870" s="7"/>
      <c r="F5870" s="7"/>
      <c r="G5870" s="7"/>
      <c r="I5870" s="3"/>
    </row>
    <row r="5871" spans="2:9" x14ac:dyDescent="0.25">
      <c r="B5871" s="6"/>
      <c r="C5871" s="7"/>
      <c r="D5871" s="7"/>
      <c r="E5871" s="7"/>
      <c r="F5871" s="7"/>
      <c r="G5871" s="7"/>
      <c r="I5871" s="3"/>
    </row>
    <row r="5872" spans="2:9" x14ac:dyDescent="0.25">
      <c r="B5872" s="6"/>
      <c r="C5872" s="7"/>
      <c r="D5872" s="7"/>
      <c r="E5872" s="7"/>
      <c r="F5872" s="7"/>
      <c r="G5872" s="7"/>
      <c r="I5872" s="3"/>
    </row>
    <row r="5873" spans="2:9" x14ac:dyDescent="0.25">
      <c r="B5873" s="6"/>
      <c r="C5873" s="7"/>
      <c r="D5873" s="7"/>
      <c r="E5873" s="7"/>
      <c r="F5873" s="7"/>
      <c r="G5873" s="7"/>
      <c r="I5873" s="3"/>
    </row>
    <row r="5874" spans="2:9" x14ac:dyDescent="0.25">
      <c r="B5874" s="6"/>
      <c r="C5874" s="7"/>
      <c r="D5874" s="7"/>
      <c r="E5874" s="7"/>
      <c r="F5874" s="7"/>
      <c r="G5874" s="7"/>
      <c r="I5874" s="3"/>
    </row>
    <row r="5875" spans="2:9" x14ac:dyDescent="0.25">
      <c r="B5875" s="6"/>
      <c r="C5875" s="7"/>
      <c r="D5875" s="7"/>
      <c r="E5875" s="7"/>
      <c r="F5875" s="7"/>
      <c r="G5875" s="7"/>
      <c r="I5875" s="3"/>
    </row>
    <row r="5876" spans="2:9" x14ac:dyDescent="0.25">
      <c r="B5876" s="6"/>
      <c r="C5876" s="7"/>
      <c r="D5876" s="7"/>
      <c r="E5876" s="7"/>
      <c r="F5876" s="7"/>
      <c r="G5876" s="7"/>
      <c r="I5876" s="3"/>
    </row>
    <row r="5877" spans="2:9" x14ac:dyDescent="0.25">
      <c r="B5877" s="6"/>
      <c r="C5877" s="7"/>
      <c r="D5877" s="7"/>
      <c r="E5877" s="7"/>
      <c r="F5877" s="7"/>
      <c r="G5877" s="7"/>
      <c r="I5877" s="3"/>
    </row>
    <row r="5878" spans="2:9" x14ac:dyDescent="0.25">
      <c r="B5878" s="6"/>
      <c r="C5878" s="7"/>
      <c r="D5878" s="7"/>
      <c r="E5878" s="7"/>
      <c r="F5878" s="7"/>
      <c r="G5878" s="7"/>
      <c r="I5878" s="3"/>
    </row>
    <row r="5879" spans="2:9" x14ac:dyDescent="0.25">
      <c r="B5879" s="6"/>
      <c r="C5879" s="7"/>
      <c r="D5879" s="7"/>
      <c r="E5879" s="7"/>
      <c r="F5879" s="7"/>
      <c r="G5879" s="7"/>
      <c r="I5879" s="3"/>
    </row>
    <row r="5880" spans="2:9" x14ac:dyDescent="0.25">
      <c r="B5880" s="6"/>
      <c r="C5880" s="7"/>
      <c r="D5880" s="7"/>
      <c r="E5880" s="7"/>
      <c r="F5880" s="7"/>
      <c r="G5880" s="7"/>
      <c r="I5880" s="3"/>
    </row>
    <row r="5881" spans="2:9" x14ac:dyDescent="0.25">
      <c r="B5881" s="6"/>
      <c r="C5881" s="7"/>
      <c r="D5881" s="7"/>
      <c r="E5881" s="7"/>
      <c r="F5881" s="7"/>
      <c r="G5881" s="7"/>
      <c r="I5881" s="3"/>
    </row>
    <row r="5882" spans="2:9" x14ac:dyDescent="0.25">
      <c r="B5882" s="6"/>
      <c r="C5882" s="7"/>
      <c r="D5882" s="7"/>
      <c r="E5882" s="7"/>
      <c r="F5882" s="7"/>
      <c r="G5882" s="7"/>
      <c r="I5882" s="3"/>
    </row>
    <row r="5883" spans="2:9" x14ac:dyDescent="0.25">
      <c r="B5883" s="6"/>
      <c r="C5883" s="7"/>
      <c r="D5883" s="7"/>
      <c r="E5883" s="7"/>
      <c r="F5883" s="7"/>
      <c r="G5883" s="7"/>
      <c r="I5883" s="3"/>
    </row>
    <row r="5884" spans="2:9" x14ac:dyDescent="0.25">
      <c r="B5884" s="6"/>
      <c r="C5884" s="7"/>
      <c r="D5884" s="7"/>
      <c r="E5884" s="7"/>
      <c r="F5884" s="7"/>
      <c r="G5884" s="7"/>
      <c r="I5884" s="3"/>
    </row>
    <row r="5885" spans="2:9" x14ac:dyDescent="0.25">
      <c r="B5885" s="6"/>
      <c r="C5885" s="7"/>
      <c r="D5885" s="7"/>
      <c r="E5885" s="7"/>
      <c r="F5885" s="7"/>
      <c r="G5885" s="7"/>
      <c r="I5885" s="3"/>
    </row>
    <row r="5886" spans="2:9" x14ac:dyDescent="0.25">
      <c r="B5886" s="6"/>
      <c r="C5886" s="7"/>
      <c r="D5886" s="7"/>
      <c r="E5886" s="7"/>
      <c r="F5886" s="7"/>
      <c r="G5886" s="7"/>
      <c r="I5886" s="3"/>
    </row>
    <row r="5887" spans="2:9" x14ac:dyDescent="0.25">
      <c r="B5887" s="6"/>
      <c r="C5887" s="7"/>
      <c r="D5887" s="7"/>
      <c r="E5887" s="7"/>
      <c r="F5887" s="7"/>
      <c r="G5887" s="7"/>
      <c r="I5887" s="3"/>
    </row>
    <row r="5888" spans="2:9" x14ac:dyDescent="0.25">
      <c r="B5888" s="6"/>
      <c r="C5888" s="7"/>
      <c r="D5888" s="7"/>
      <c r="E5888" s="7"/>
      <c r="F5888" s="7"/>
      <c r="G5888" s="7"/>
      <c r="I5888" s="3"/>
    </row>
    <row r="5889" spans="2:9" x14ac:dyDescent="0.25">
      <c r="B5889" s="6"/>
      <c r="C5889" s="7"/>
      <c r="D5889" s="7"/>
      <c r="E5889" s="7"/>
      <c r="F5889" s="7"/>
      <c r="G5889" s="7"/>
      <c r="I5889" s="3"/>
    </row>
    <row r="5890" spans="2:9" x14ac:dyDescent="0.25">
      <c r="B5890" s="6"/>
      <c r="C5890" s="7"/>
      <c r="D5890" s="7"/>
      <c r="E5890" s="7"/>
      <c r="F5890" s="7"/>
      <c r="G5890" s="7"/>
      <c r="I5890" s="3"/>
    </row>
    <row r="5891" spans="2:9" x14ac:dyDescent="0.25">
      <c r="B5891" s="6"/>
      <c r="C5891" s="7"/>
      <c r="D5891" s="7"/>
      <c r="E5891" s="7"/>
      <c r="F5891" s="7"/>
      <c r="G5891" s="7"/>
      <c r="I5891" s="3"/>
    </row>
    <row r="5892" spans="2:9" x14ac:dyDescent="0.25">
      <c r="B5892" s="6"/>
      <c r="C5892" s="7"/>
      <c r="D5892" s="7"/>
      <c r="E5892" s="7"/>
      <c r="F5892" s="7"/>
      <c r="G5892" s="7"/>
      <c r="I5892" s="3"/>
    </row>
    <row r="5893" spans="2:9" x14ac:dyDescent="0.25">
      <c r="B5893" s="6"/>
      <c r="C5893" s="7"/>
      <c r="D5893" s="7"/>
      <c r="E5893" s="7"/>
      <c r="F5893" s="7"/>
      <c r="G5893" s="7"/>
      <c r="I5893" s="3"/>
    </row>
    <row r="5894" spans="2:9" x14ac:dyDescent="0.25">
      <c r="B5894" s="6"/>
      <c r="C5894" s="7"/>
      <c r="D5894" s="7"/>
      <c r="E5894" s="7"/>
      <c r="F5894" s="7"/>
      <c r="G5894" s="7"/>
      <c r="I5894" s="3"/>
    </row>
    <row r="5895" spans="2:9" x14ac:dyDescent="0.25">
      <c r="B5895" s="6"/>
      <c r="C5895" s="7"/>
      <c r="D5895" s="7"/>
      <c r="E5895" s="7"/>
      <c r="F5895" s="7"/>
      <c r="G5895" s="7"/>
      <c r="I5895" s="3"/>
    </row>
    <row r="5896" spans="2:9" x14ac:dyDescent="0.25">
      <c r="B5896" s="6"/>
      <c r="C5896" s="7"/>
      <c r="D5896" s="7"/>
      <c r="E5896" s="7"/>
      <c r="F5896" s="7"/>
      <c r="G5896" s="7"/>
      <c r="I5896" s="3"/>
    </row>
    <row r="5897" spans="2:9" x14ac:dyDescent="0.25">
      <c r="B5897" s="6"/>
      <c r="C5897" s="7"/>
      <c r="D5897" s="7"/>
      <c r="E5897" s="7"/>
      <c r="F5897" s="7"/>
      <c r="G5897" s="7"/>
      <c r="I5897" s="3"/>
    </row>
    <row r="5898" spans="2:9" x14ac:dyDescent="0.25">
      <c r="B5898" s="6"/>
      <c r="C5898" s="7"/>
      <c r="D5898" s="7"/>
      <c r="E5898" s="7"/>
      <c r="F5898" s="7"/>
      <c r="G5898" s="7"/>
      <c r="I5898" s="3"/>
    </row>
    <row r="5899" spans="2:9" x14ac:dyDescent="0.25">
      <c r="B5899" s="6"/>
      <c r="C5899" s="7"/>
      <c r="D5899" s="7"/>
      <c r="E5899" s="7"/>
      <c r="F5899" s="7"/>
      <c r="G5899" s="7"/>
      <c r="I5899" s="3"/>
    </row>
    <row r="5900" spans="2:9" x14ac:dyDescent="0.25">
      <c r="B5900" s="6"/>
      <c r="C5900" s="7"/>
      <c r="D5900" s="7"/>
      <c r="E5900" s="7"/>
      <c r="F5900" s="7"/>
      <c r="G5900" s="7"/>
      <c r="I5900" s="3"/>
    </row>
    <row r="5901" spans="2:9" x14ac:dyDescent="0.25">
      <c r="B5901" s="6"/>
      <c r="C5901" s="7"/>
      <c r="D5901" s="7"/>
      <c r="E5901" s="7"/>
      <c r="F5901" s="7"/>
      <c r="G5901" s="7"/>
      <c r="I5901" s="3"/>
    </row>
    <row r="5902" spans="2:9" x14ac:dyDescent="0.25">
      <c r="B5902" s="6"/>
      <c r="C5902" s="7"/>
      <c r="D5902" s="7"/>
      <c r="E5902" s="7"/>
      <c r="F5902" s="7"/>
      <c r="G5902" s="7"/>
      <c r="I5902" s="3"/>
    </row>
    <row r="5903" spans="2:9" x14ac:dyDescent="0.25">
      <c r="B5903" s="6"/>
      <c r="C5903" s="7"/>
      <c r="D5903" s="7"/>
      <c r="E5903" s="7"/>
      <c r="F5903" s="7"/>
      <c r="G5903" s="7"/>
      <c r="I5903" s="3"/>
    </row>
    <row r="5904" spans="2:9" x14ac:dyDescent="0.25">
      <c r="B5904" s="6"/>
      <c r="C5904" s="7"/>
      <c r="D5904" s="7"/>
      <c r="E5904" s="7"/>
      <c r="F5904" s="7"/>
      <c r="G5904" s="7"/>
      <c r="I5904" s="3"/>
    </row>
    <row r="5905" spans="2:9" x14ac:dyDescent="0.25">
      <c r="B5905" s="6"/>
      <c r="C5905" s="7"/>
      <c r="D5905" s="7"/>
      <c r="E5905" s="7"/>
      <c r="F5905" s="7"/>
      <c r="G5905" s="7"/>
      <c r="I5905" s="3"/>
    </row>
    <row r="5906" spans="2:9" x14ac:dyDescent="0.25">
      <c r="B5906" s="6"/>
      <c r="C5906" s="7"/>
      <c r="D5906" s="7"/>
      <c r="E5906" s="7"/>
      <c r="F5906" s="7"/>
      <c r="G5906" s="7"/>
      <c r="I5906" s="3"/>
    </row>
    <row r="5907" spans="2:9" x14ac:dyDescent="0.25">
      <c r="B5907" s="6"/>
      <c r="C5907" s="7"/>
      <c r="D5907" s="7"/>
      <c r="E5907" s="7"/>
      <c r="F5907" s="7"/>
      <c r="G5907" s="7"/>
      <c r="I5907" s="3"/>
    </row>
    <row r="5908" spans="2:9" x14ac:dyDescent="0.25">
      <c r="B5908" s="6"/>
      <c r="C5908" s="7"/>
      <c r="D5908" s="7"/>
      <c r="E5908" s="7"/>
      <c r="F5908" s="7"/>
      <c r="G5908" s="7"/>
      <c r="I5908" s="3"/>
    </row>
    <row r="5909" spans="2:9" x14ac:dyDescent="0.25">
      <c r="B5909" s="6"/>
      <c r="C5909" s="7"/>
      <c r="D5909" s="7"/>
      <c r="E5909" s="7"/>
      <c r="F5909" s="7"/>
      <c r="G5909" s="7"/>
      <c r="I5909" s="3"/>
    </row>
    <row r="5910" spans="2:9" x14ac:dyDescent="0.25">
      <c r="B5910" s="6"/>
      <c r="C5910" s="7"/>
      <c r="D5910" s="7"/>
      <c r="E5910" s="7"/>
      <c r="F5910" s="7"/>
      <c r="G5910" s="7"/>
      <c r="I5910" s="3"/>
    </row>
    <row r="5911" spans="2:9" x14ac:dyDescent="0.25">
      <c r="B5911" s="6"/>
      <c r="C5911" s="7"/>
      <c r="D5911" s="7"/>
      <c r="E5911" s="7"/>
      <c r="F5911" s="7"/>
      <c r="G5911" s="7"/>
      <c r="I5911" s="3"/>
    </row>
    <row r="5912" spans="2:9" x14ac:dyDescent="0.25">
      <c r="B5912" s="6"/>
      <c r="C5912" s="7"/>
      <c r="D5912" s="7"/>
      <c r="E5912" s="7"/>
      <c r="F5912" s="7"/>
      <c r="G5912" s="7"/>
      <c r="I5912" s="3"/>
    </row>
    <row r="5913" spans="2:9" x14ac:dyDescent="0.25">
      <c r="B5913" s="6"/>
      <c r="C5913" s="7"/>
      <c r="D5913" s="7"/>
      <c r="E5913" s="7"/>
      <c r="F5913" s="7"/>
      <c r="G5913" s="7"/>
      <c r="I5913" s="3"/>
    </row>
    <row r="5914" spans="2:9" x14ac:dyDescent="0.25">
      <c r="B5914" s="6"/>
      <c r="C5914" s="7"/>
      <c r="D5914" s="7"/>
      <c r="E5914" s="7"/>
      <c r="F5914" s="7"/>
      <c r="G5914" s="7"/>
      <c r="I5914" s="3"/>
    </row>
    <row r="5915" spans="2:9" x14ac:dyDescent="0.25">
      <c r="B5915" s="6"/>
      <c r="C5915" s="7"/>
      <c r="D5915" s="7"/>
      <c r="E5915" s="7"/>
      <c r="F5915" s="7"/>
      <c r="G5915" s="7"/>
      <c r="I5915" s="3"/>
    </row>
    <row r="5916" spans="2:9" x14ac:dyDescent="0.25">
      <c r="B5916" s="6"/>
      <c r="C5916" s="7"/>
      <c r="D5916" s="7"/>
      <c r="E5916" s="7"/>
      <c r="F5916" s="7"/>
      <c r="G5916" s="7"/>
      <c r="I5916" s="3"/>
    </row>
    <row r="5917" spans="2:9" x14ac:dyDescent="0.25">
      <c r="B5917" s="6"/>
      <c r="C5917" s="7"/>
      <c r="D5917" s="7"/>
      <c r="E5917" s="7"/>
      <c r="F5917" s="7"/>
      <c r="G5917" s="7"/>
      <c r="I5917" s="3"/>
    </row>
    <row r="5918" spans="2:9" x14ac:dyDescent="0.25">
      <c r="B5918" s="6"/>
      <c r="C5918" s="7"/>
      <c r="D5918" s="7"/>
      <c r="E5918" s="7"/>
      <c r="F5918" s="7"/>
      <c r="G5918" s="7"/>
      <c r="I5918" s="3"/>
    </row>
    <row r="5919" spans="2:9" x14ac:dyDescent="0.25">
      <c r="B5919" s="6"/>
      <c r="C5919" s="7"/>
      <c r="D5919" s="7"/>
      <c r="E5919" s="7"/>
      <c r="F5919" s="7"/>
      <c r="G5919" s="7"/>
      <c r="I5919" s="3"/>
    </row>
    <row r="5920" spans="2:9" x14ac:dyDescent="0.25">
      <c r="B5920" s="6"/>
      <c r="C5920" s="7"/>
      <c r="D5920" s="7"/>
      <c r="E5920" s="7"/>
      <c r="F5920" s="7"/>
      <c r="G5920" s="7"/>
      <c r="I5920" s="3"/>
    </row>
    <row r="5921" spans="2:9" x14ac:dyDescent="0.25">
      <c r="B5921" s="6"/>
      <c r="C5921" s="7"/>
      <c r="D5921" s="7"/>
      <c r="E5921" s="7"/>
      <c r="F5921" s="7"/>
      <c r="G5921" s="7"/>
      <c r="I5921" s="3"/>
    </row>
    <row r="5922" spans="2:9" x14ac:dyDescent="0.25">
      <c r="B5922" s="6"/>
      <c r="C5922" s="7"/>
      <c r="D5922" s="7"/>
      <c r="E5922" s="7"/>
      <c r="F5922" s="7"/>
      <c r="G5922" s="7"/>
      <c r="I5922" s="3"/>
    </row>
    <row r="5923" spans="2:9" x14ac:dyDescent="0.25">
      <c r="B5923" s="6"/>
      <c r="C5923" s="7"/>
      <c r="D5923" s="7"/>
      <c r="E5923" s="7"/>
      <c r="F5923" s="7"/>
      <c r="G5923" s="7"/>
      <c r="I5923" s="3"/>
    </row>
    <row r="5924" spans="2:9" x14ac:dyDescent="0.25">
      <c r="B5924" s="6"/>
      <c r="C5924" s="7"/>
      <c r="D5924" s="7"/>
      <c r="E5924" s="7"/>
      <c r="F5924" s="7"/>
      <c r="G5924" s="7"/>
      <c r="I5924" s="3"/>
    </row>
    <row r="5925" spans="2:9" x14ac:dyDescent="0.25">
      <c r="B5925" s="6"/>
      <c r="C5925" s="7"/>
      <c r="D5925" s="7"/>
      <c r="E5925" s="7"/>
      <c r="F5925" s="7"/>
      <c r="G5925" s="7"/>
      <c r="I5925" s="3"/>
    </row>
    <row r="5926" spans="2:9" x14ac:dyDescent="0.25">
      <c r="B5926" s="6"/>
      <c r="C5926" s="7"/>
      <c r="D5926" s="7"/>
      <c r="E5926" s="7"/>
      <c r="F5926" s="7"/>
      <c r="G5926" s="7"/>
      <c r="I5926" s="3"/>
    </row>
    <row r="5927" spans="2:9" x14ac:dyDescent="0.25">
      <c r="B5927" s="6"/>
      <c r="C5927" s="7"/>
      <c r="D5927" s="7"/>
      <c r="E5927" s="7"/>
      <c r="F5927" s="7"/>
      <c r="G5927" s="7"/>
      <c r="I5927" s="3"/>
    </row>
    <row r="5928" spans="2:9" x14ac:dyDescent="0.25">
      <c r="B5928" s="6"/>
      <c r="C5928" s="7"/>
      <c r="D5928" s="7"/>
      <c r="E5928" s="7"/>
      <c r="F5928" s="7"/>
      <c r="G5928" s="7"/>
      <c r="I5928" s="3"/>
    </row>
    <row r="5929" spans="2:9" x14ac:dyDescent="0.25">
      <c r="B5929" s="6"/>
      <c r="C5929" s="7"/>
      <c r="D5929" s="7"/>
      <c r="E5929" s="7"/>
      <c r="F5929" s="7"/>
      <c r="G5929" s="7"/>
      <c r="I5929" s="3"/>
    </row>
    <row r="5930" spans="2:9" x14ac:dyDescent="0.25">
      <c r="B5930" s="6"/>
      <c r="C5930" s="7"/>
      <c r="D5930" s="7"/>
      <c r="E5930" s="7"/>
      <c r="F5930" s="7"/>
      <c r="G5930" s="7"/>
      <c r="I5930" s="3"/>
    </row>
    <row r="5931" spans="2:9" x14ac:dyDescent="0.25">
      <c r="B5931" s="6"/>
      <c r="C5931" s="7"/>
      <c r="D5931" s="7"/>
      <c r="E5931" s="7"/>
      <c r="F5931" s="7"/>
      <c r="G5931" s="7"/>
      <c r="I5931" s="3"/>
    </row>
    <row r="5932" spans="2:9" x14ac:dyDescent="0.25">
      <c r="B5932" s="6"/>
      <c r="C5932" s="7"/>
      <c r="D5932" s="7"/>
      <c r="E5932" s="7"/>
      <c r="F5932" s="7"/>
      <c r="G5932" s="7"/>
      <c r="I5932" s="3"/>
    </row>
    <row r="5933" spans="2:9" x14ac:dyDescent="0.25">
      <c r="B5933" s="6"/>
      <c r="C5933" s="7"/>
      <c r="D5933" s="7"/>
      <c r="E5933" s="7"/>
      <c r="F5933" s="7"/>
      <c r="G5933" s="7"/>
      <c r="I5933" s="3"/>
    </row>
    <row r="5934" spans="2:9" x14ac:dyDescent="0.25">
      <c r="B5934" s="6"/>
      <c r="C5934" s="7"/>
      <c r="D5934" s="7"/>
      <c r="E5934" s="7"/>
      <c r="F5934" s="7"/>
      <c r="G5934" s="7"/>
      <c r="I5934" s="3"/>
    </row>
    <row r="5935" spans="2:9" x14ac:dyDescent="0.25">
      <c r="B5935" s="6"/>
      <c r="C5935" s="7"/>
      <c r="D5935" s="7"/>
      <c r="E5935" s="7"/>
      <c r="F5935" s="7"/>
      <c r="G5935" s="7"/>
      <c r="I5935" s="3"/>
    </row>
    <row r="5936" spans="2:9" x14ac:dyDescent="0.25">
      <c r="B5936" s="6"/>
      <c r="C5936" s="7"/>
      <c r="D5936" s="7"/>
      <c r="E5936" s="7"/>
      <c r="F5936" s="7"/>
      <c r="G5936" s="7"/>
      <c r="I5936" s="3"/>
    </row>
    <row r="5937" spans="2:9" x14ac:dyDescent="0.25">
      <c r="B5937" s="6"/>
      <c r="C5937" s="7"/>
      <c r="D5937" s="7"/>
      <c r="E5937" s="7"/>
      <c r="F5937" s="7"/>
      <c r="G5937" s="7"/>
      <c r="I5937" s="3"/>
    </row>
    <row r="5938" spans="2:9" x14ac:dyDescent="0.25">
      <c r="B5938" s="6"/>
      <c r="C5938" s="7"/>
      <c r="D5938" s="7"/>
      <c r="E5938" s="7"/>
      <c r="F5938" s="7"/>
      <c r="G5938" s="7"/>
      <c r="I5938" s="3"/>
    </row>
    <row r="5939" spans="2:9" x14ac:dyDescent="0.25">
      <c r="B5939" s="6"/>
      <c r="C5939" s="7"/>
      <c r="D5939" s="7"/>
      <c r="E5939" s="7"/>
      <c r="F5939" s="7"/>
      <c r="G5939" s="7"/>
      <c r="I5939" s="3"/>
    </row>
    <row r="5940" spans="2:9" x14ac:dyDescent="0.25">
      <c r="B5940" s="6"/>
      <c r="C5940" s="7"/>
      <c r="D5940" s="7"/>
      <c r="E5940" s="7"/>
      <c r="F5940" s="7"/>
      <c r="G5940" s="7"/>
      <c r="I5940" s="3"/>
    </row>
    <row r="5941" spans="2:9" x14ac:dyDescent="0.25">
      <c r="B5941" s="6"/>
      <c r="C5941" s="7"/>
      <c r="D5941" s="7"/>
      <c r="E5941" s="7"/>
      <c r="F5941" s="7"/>
      <c r="G5941" s="7"/>
      <c r="I5941" s="3"/>
    </row>
    <row r="5942" spans="2:9" x14ac:dyDescent="0.25">
      <c r="B5942" s="6"/>
      <c r="C5942" s="7"/>
      <c r="D5942" s="7"/>
      <c r="E5942" s="7"/>
      <c r="F5942" s="7"/>
      <c r="G5942" s="7"/>
      <c r="I5942" s="3"/>
    </row>
    <row r="5943" spans="2:9" x14ac:dyDescent="0.25">
      <c r="B5943" s="6"/>
      <c r="C5943" s="7"/>
      <c r="D5943" s="7"/>
      <c r="E5943" s="7"/>
      <c r="F5943" s="7"/>
      <c r="G5943" s="7"/>
      <c r="I5943" s="3"/>
    </row>
    <row r="5944" spans="2:9" x14ac:dyDescent="0.25">
      <c r="B5944" s="6"/>
      <c r="C5944" s="7"/>
      <c r="D5944" s="7"/>
      <c r="E5944" s="7"/>
      <c r="F5944" s="7"/>
      <c r="G5944" s="7"/>
      <c r="I5944" s="3"/>
    </row>
    <row r="5945" spans="2:9" x14ac:dyDescent="0.25">
      <c r="B5945" s="6"/>
      <c r="C5945" s="7"/>
      <c r="D5945" s="7"/>
      <c r="E5945" s="7"/>
      <c r="F5945" s="7"/>
      <c r="G5945" s="7"/>
      <c r="I5945" s="3"/>
    </row>
    <row r="5946" spans="2:9" x14ac:dyDescent="0.25">
      <c r="B5946" s="6"/>
      <c r="C5946" s="7"/>
      <c r="D5946" s="7"/>
      <c r="E5946" s="7"/>
      <c r="F5946" s="7"/>
      <c r="G5946" s="7"/>
      <c r="I5946" s="3"/>
    </row>
    <row r="5947" spans="2:9" x14ac:dyDescent="0.25">
      <c r="B5947" s="6"/>
      <c r="C5947" s="7"/>
      <c r="D5947" s="7"/>
      <c r="E5947" s="7"/>
      <c r="F5947" s="7"/>
      <c r="G5947" s="7"/>
      <c r="I5947" s="3"/>
    </row>
    <row r="5948" spans="2:9" x14ac:dyDescent="0.25">
      <c r="B5948" s="6"/>
      <c r="C5948" s="7"/>
      <c r="D5948" s="7"/>
      <c r="E5948" s="7"/>
      <c r="F5948" s="7"/>
      <c r="G5948" s="7"/>
      <c r="I5948" s="3"/>
    </row>
    <row r="5949" spans="2:9" x14ac:dyDescent="0.25">
      <c r="B5949" s="6"/>
      <c r="C5949" s="7"/>
      <c r="D5949" s="7"/>
      <c r="E5949" s="7"/>
      <c r="F5949" s="7"/>
      <c r="G5949" s="7"/>
      <c r="I5949" s="3"/>
    </row>
    <row r="5950" spans="2:9" x14ac:dyDescent="0.25">
      <c r="B5950" s="6"/>
      <c r="C5950" s="7"/>
      <c r="D5950" s="7"/>
      <c r="E5950" s="7"/>
      <c r="F5950" s="7"/>
      <c r="G5950" s="7"/>
      <c r="I5950" s="3"/>
    </row>
    <row r="5951" spans="2:9" x14ac:dyDescent="0.25">
      <c r="B5951" s="6"/>
      <c r="C5951" s="7"/>
      <c r="D5951" s="7"/>
      <c r="E5951" s="7"/>
      <c r="F5951" s="7"/>
      <c r="G5951" s="7"/>
      <c r="I5951" s="3"/>
    </row>
    <row r="5952" spans="2:9" x14ac:dyDescent="0.25">
      <c r="B5952" s="6"/>
      <c r="C5952" s="7"/>
      <c r="D5952" s="7"/>
      <c r="E5952" s="7"/>
      <c r="F5952" s="7"/>
      <c r="G5952" s="7"/>
      <c r="I5952" s="3"/>
    </row>
    <row r="5953" spans="2:9" x14ac:dyDescent="0.25">
      <c r="B5953" s="6"/>
      <c r="C5953" s="7"/>
      <c r="D5953" s="7"/>
      <c r="E5953" s="7"/>
      <c r="F5953" s="7"/>
      <c r="G5953" s="7"/>
      <c r="I5953" s="3"/>
    </row>
    <row r="5954" spans="2:9" x14ac:dyDescent="0.25">
      <c r="B5954" s="6"/>
      <c r="C5954" s="7"/>
      <c r="D5954" s="7"/>
      <c r="E5954" s="7"/>
      <c r="F5954" s="7"/>
      <c r="G5954" s="7"/>
      <c r="I5954" s="3"/>
    </row>
    <row r="5955" spans="2:9" x14ac:dyDescent="0.25">
      <c r="B5955" s="6"/>
      <c r="C5955" s="7"/>
      <c r="D5955" s="7"/>
      <c r="E5955" s="7"/>
      <c r="F5955" s="7"/>
      <c r="G5955" s="7"/>
      <c r="I5955" s="3"/>
    </row>
    <row r="5956" spans="2:9" x14ac:dyDescent="0.25">
      <c r="B5956" s="6"/>
      <c r="C5956" s="7"/>
      <c r="D5956" s="7"/>
      <c r="E5956" s="7"/>
      <c r="F5956" s="7"/>
      <c r="G5956" s="7"/>
      <c r="I5956" s="3"/>
    </row>
    <row r="5957" spans="2:9" x14ac:dyDescent="0.25">
      <c r="B5957" s="6"/>
      <c r="C5957" s="7"/>
      <c r="D5957" s="7"/>
      <c r="E5957" s="7"/>
      <c r="F5957" s="7"/>
      <c r="G5957" s="7"/>
      <c r="I5957" s="3"/>
    </row>
    <row r="5958" spans="2:9" x14ac:dyDescent="0.25">
      <c r="B5958" s="6"/>
      <c r="C5958" s="7"/>
      <c r="D5958" s="7"/>
      <c r="E5958" s="7"/>
      <c r="F5958" s="7"/>
      <c r="G5958" s="7"/>
      <c r="I5958" s="3"/>
    </row>
    <row r="5959" spans="2:9" x14ac:dyDescent="0.25">
      <c r="B5959" s="6"/>
      <c r="C5959" s="7"/>
      <c r="D5959" s="7"/>
      <c r="E5959" s="7"/>
      <c r="F5959" s="7"/>
      <c r="G5959" s="7"/>
      <c r="I5959" s="3"/>
    </row>
    <row r="5960" spans="2:9" x14ac:dyDescent="0.25">
      <c r="B5960" s="6"/>
      <c r="C5960" s="7"/>
      <c r="D5960" s="7"/>
      <c r="E5960" s="7"/>
      <c r="F5960" s="7"/>
      <c r="G5960" s="7"/>
      <c r="I5960" s="3"/>
    </row>
    <row r="5961" spans="2:9" x14ac:dyDescent="0.25">
      <c r="B5961" s="6"/>
      <c r="C5961" s="7"/>
      <c r="D5961" s="7"/>
      <c r="E5961" s="7"/>
      <c r="F5961" s="7"/>
      <c r="G5961" s="7"/>
      <c r="I5961" s="3"/>
    </row>
    <row r="5962" spans="2:9" x14ac:dyDescent="0.25">
      <c r="B5962" s="6"/>
      <c r="C5962" s="7"/>
      <c r="D5962" s="7"/>
      <c r="E5962" s="7"/>
      <c r="F5962" s="7"/>
      <c r="G5962" s="7"/>
      <c r="I5962" s="3"/>
    </row>
    <row r="5963" spans="2:9" x14ac:dyDescent="0.25">
      <c r="B5963" s="6"/>
      <c r="C5963" s="7"/>
      <c r="D5963" s="7"/>
      <c r="E5963" s="7"/>
      <c r="F5963" s="7"/>
      <c r="G5963" s="7"/>
      <c r="I5963" s="3"/>
    </row>
    <row r="5964" spans="2:9" x14ac:dyDescent="0.25">
      <c r="B5964" s="6"/>
      <c r="C5964" s="7"/>
      <c r="D5964" s="7"/>
      <c r="E5964" s="7"/>
      <c r="F5964" s="7"/>
      <c r="G5964" s="7"/>
      <c r="I5964" s="3"/>
    </row>
    <row r="5965" spans="2:9" x14ac:dyDescent="0.25">
      <c r="B5965" s="6"/>
      <c r="C5965" s="7"/>
      <c r="D5965" s="7"/>
      <c r="E5965" s="7"/>
      <c r="F5965" s="7"/>
      <c r="G5965" s="7"/>
      <c r="I5965" s="3"/>
    </row>
    <row r="5966" spans="2:9" x14ac:dyDescent="0.25">
      <c r="B5966" s="6"/>
      <c r="C5966" s="7"/>
      <c r="D5966" s="7"/>
      <c r="E5966" s="7"/>
      <c r="F5966" s="7"/>
      <c r="G5966" s="7"/>
      <c r="I5966" s="3"/>
    </row>
    <row r="5967" spans="2:9" x14ac:dyDescent="0.25">
      <c r="B5967" s="6"/>
      <c r="C5967" s="7"/>
      <c r="D5967" s="7"/>
      <c r="E5967" s="7"/>
      <c r="F5967" s="7"/>
      <c r="G5967" s="7"/>
      <c r="I5967" s="3"/>
    </row>
    <row r="5968" spans="2:9" x14ac:dyDescent="0.25">
      <c r="B5968" s="6"/>
      <c r="C5968" s="7"/>
      <c r="D5968" s="7"/>
      <c r="E5968" s="7"/>
      <c r="F5968" s="7"/>
      <c r="G5968" s="7"/>
      <c r="I5968" s="3"/>
    </row>
    <row r="5969" spans="2:9" x14ac:dyDescent="0.25">
      <c r="B5969" s="6"/>
      <c r="C5969" s="7"/>
      <c r="D5969" s="7"/>
      <c r="E5969" s="7"/>
      <c r="F5969" s="7"/>
      <c r="G5969" s="7"/>
      <c r="I5969" s="3"/>
    </row>
    <row r="5970" spans="2:9" x14ac:dyDescent="0.25">
      <c r="B5970" s="6"/>
      <c r="C5970" s="7"/>
      <c r="D5970" s="7"/>
      <c r="E5970" s="7"/>
      <c r="F5970" s="7"/>
      <c r="G5970" s="7"/>
      <c r="I5970" s="3"/>
    </row>
    <row r="5971" spans="2:9" x14ac:dyDescent="0.25">
      <c r="B5971" s="6"/>
      <c r="C5971" s="7"/>
      <c r="D5971" s="7"/>
      <c r="E5971" s="7"/>
      <c r="F5971" s="7"/>
      <c r="G5971" s="7"/>
      <c r="I5971" s="3"/>
    </row>
    <row r="5972" spans="2:9" x14ac:dyDescent="0.25">
      <c r="B5972" s="6"/>
      <c r="C5972" s="7"/>
      <c r="D5972" s="7"/>
      <c r="E5972" s="7"/>
      <c r="F5972" s="7"/>
      <c r="G5972" s="7"/>
      <c r="I5972" s="3"/>
    </row>
    <row r="5973" spans="2:9" x14ac:dyDescent="0.25">
      <c r="B5973" s="6"/>
      <c r="C5973" s="7"/>
      <c r="D5973" s="7"/>
      <c r="E5973" s="7"/>
      <c r="F5973" s="7"/>
      <c r="G5973" s="7"/>
      <c r="I5973" s="3"/>
    </row>
    <row r="5974" spans="2:9" x14ac:dyDescent="0.25">
      <c r="B5974" s="6"/>
      <c r="C5974" s="7"/>
      <c r="D5974" s="7"/>
      <c r="E5974" s="7"/>
      <c r="F5974" s="7"/>
      <c r="G5974" s="7"/>
      <c r="I5974" s="3"/>
    </row>
    <row r="5975" spans="2:9" x14ac:dyDescent="0.25">
      <c r="B5975" s="6"/>
      <c r="C5975" s="7"/>
      <c r="D5975" s="7"/>
      <c r="E5975" s="7"/>
      <c r="F5975" s="7"/>
      <c r="G5975" s="7"/>
      <c r="I5975" s="3"/>
    </row>
    <row r="5976" spans="2:9" x14ac:dyDescent="0.25">
      <c r="B5976" s="6"/>
      <c r="C5976" s="7"/>
      <c r="D5976" s="7"/>
      <c r="E5976" s="7"/>
      <c r="F5976" s="7"/>
      <c r="G5976" s="7"/>
      <c r="I5976" s="3"/>
    </row>
    <row r="5977" spans="2:9" x14ac:dyDescent="0.25">
      <c r="B5977" s="6"/>
      <c r="C5977" s="7"/>
      <c r="D5977" s="7"/>
      <c r="E5977" s="7"/>
      <c r="F5977" s="7"/>
      <c r="G5977" s="7"/>
      <c r="I5977" s="3"/>
    </row>
    <row r="5978" spans="2:9" x14ac:dyDescent="0.25">
      <c r="B5978" s="6"/>
      <c r="C5978" s="7"/>
      <c r="D5978" s="7"/>
      <c r="E5978" s="7"/>
      <c r="F5978" s="7"/>
      <c r="G5978" s="7"/>
      <c r="I5978" s="3"/>
    </row>
    <row r="5979" spans="2:9" x14ac:dyDescent="0.25">
      <c r="B5979" s="6"/>
      <c r="C5979" s="7"/>
      <c r="D5979" s="7"/>
      <c r="E5979" s="7"/>
      <c r="F5979" s="7"/>
      <c r="G5979" s="7"/>
      <c r="I5979" s="3"/>
    </row>
    <row r="5980" spans="2:9" x14ac:dyDescent="0.25">
      <c r="B5980" s="6"/>
      <c r="C5980" s="7"/>
      <c r="D5980" s="7"/>
      <c r="E5980" s="7"/>
      <c r="F5980" s="7"/>
      <c r="G5980" s="7"/>
      <c r="I5980" s="3"/>
    </row>
    <row r="5981" spans="2:9" x14ac:dyDescent="0.25">
      <c r="B5981" s="6"/>
      <c r="C5981" s="7"/>
      <c r="D5981" s="7"/>
      <c r="E5981" s="7"/>
      <c r="F5981" s="7"/>
      <c r="G5981" s="7"/>
      <c r="I5981" s="3"/>
    </row>
    <row r="5982" spans="2:9" x14ac:dyDescent="0.25">
      <c r="B5982" s="6"/>
      <c r="C5982" s="7"/>
      <c r="D5982" s="7"/>
      <c r="E5982" s="7"/>
      <c r="F5982" s="7"/>
      <c r="G5982" s="7"/>
      <c r="I5982" s="3"/>
    </row>
    <row r="5983" spans="2:9" x14ac:dyDescent="0.25">
      <c r="B5983" s="6"/>
      <c r="C5983" s="7"/>
      <c r="D5983" s="7"/>
      <c r="E5983" s="7"/>
      <c r="F5983" s="7"/>
      <c r="G5983" s="7"/>
      <c r="I5983" s="3"/>
    </row>
    <row r="5984" spans="2:9" x14ac:dyDescent="0.25">
      <c r="B5984" s="6"/>
      <c r="C5984" s="7"/>
      <c r="D5984" s="7"/>
      <c r="E5984" s="7"/>
      <c r="F5984" s="7"/>
      <c r="G5984" s="7"/>
      <c r="I5984" s="3"/>
    </row>
    <row r="5985" spans="2:9" x14ac:dyDescent="0.25">
      <c r="B5985" s="6"/>
      <c r="C5985" s="7"/>
      <c r="D5985" s="7"/>
      <c r="E5985" s="7"/>
      <c r="F5985" s="7"/>
      <c r="G5985" s="7"/>
      <c r="I5985" s="3"/>
    </row>
    <row r="5986" spans="2:9" x14ac:dyDescent="0.25">
      <c r="B5986" s="6"/>
      <c r="C5986" s="7"/>
      <c r="D5986" s="7"/>
      <c r="E5986" s="7"/>
      <c r="F5986" s="7"/>
      <c r="G5986" s="7"/>
      <c r="I5986" s="3"/>
    </row>
    <row r="5987" spans="2:9" x14ac:dyDescent="0.25">
      <c r="B5987" s="6"/>
      <c r="C5987" s="7"/>
      <c r="D5987" s="7"/>
      <c r="E5987" s="7"/>
      <c r="F5987" s="7"/>
      <c r="G5987" s="7"/>
      <c r="I5987" s="3"/>
    </row>
    <row r="5988" spans="2:9" x14ac:dyDescent="0.25">
      <c r="B5988" s="6"/>
      <c r="C5988" s="7"/>
      <c r="D5988" s="7"/>
      <c r="E5988" s="7"/>
      <c r="F5988" s="7"/>
      <c r="G5988" s="7"/>
      <c r="I5988" s="3"/>
    </row>
    <row r="5989" spans="2:9" x14ac:dyDescent="0.25">
      <c r="B5989" s="6"/>
      <c r="C5989" s="7"/>
      <c r="D5989" s="7"/>
      <c r="E5989" s="7"/>
      <c r="F5989" s="7"/>
      <c r="G5989" s="7"/>
      <c r="I5989" s="3"/>
    </row>
    <row r="5990" spans="2:9" x14ac:dyDescent="0.25">
      <c r="B5990" s="6"/>
      <c r="C5990" s="7"/>
      <c r="D5990" s="7"/>
      <c r="E5990" s="7"/>
      <c r="F5990" s="7"/>
      <c r="G5990" s="7"/>
      <c r="I5990" s="3"/>
    </row>
    <row r="5991" spans="2:9" x14ac:dyDescent="0.25">
      <c r="B5991" s="6"/>
      <c r="C5991" s="7"/>
      <c r="D5991" s="7"/>
      <c r="E5991" s="7"/>
      <c r="F5991" s="7"/>
      <c r="G5991" s="7"/>
      <c r="I5991" s="3"/>
    </row>
    <row r="5992" spans="2:9" x14ac:dyDescent="0.25">
      <c r="B5992" s="6"/>
      <c r="C5992" s="7"/>
      <c r="D5992" s="7"/>
      <c r="E5992" s="7"/>
      <c r="F5992" s="7"/>
      <c r="G5992" s="7"/>
      <c r="I5992" s="3"/>
    </row>
    <row r="5993" spans="2:9" x14ac:dyDescent="0.25">
      <c r="B5993" s="6"/>
      <c r="C5993" s="7"/>
      <c r="D5993" s="7"/>
      <c r="E5993" s="7"/>
      <c r="F5993" s="7"/>
      <c r="G5993" s="7"/>
      <c r="I5993" s="3"/>
    </row>
    <row r="5994" spans="2:9" x14ac:dyDescent="0.25">
      <c r="B5994" s="6"/>
      <c r="C5994" s="7"/>
      <c r="D5994" s="7"/>
      <c r="E5994" s="7"/>
      <c r="F5994" s="7"/>
      <c r="G5994" s="7"/>
      <c r="I5994" s="3"/>
    </row>
    <row r="5995" spans="2:9" x14ac:dyDescent="0.25">
      <c r="B5995" s="6"/>
      <c r="C5995" s="7"/>
      <c r="D5995" s="7"/>
      <c r="E5995" s="7"/>
      <c r="F5995" s="7"/>
      <c r="G5995" s="7"/>
      <c r="I5995" s="3"/>
    </row>
    <row r="5996" spans="2:9" x14ac:dyDescent="0.25">
      <c r="B5996" s="6"/>
      <c r="C5996" s="7"/>
      <c r="D5996" s="7"/>
      <c r="E5996" s="7"/>
      <c r="F5996" s="7"/>
      <c r="G5996" s="7"/>
      <c r="I5996" s="3"/>
    </row>
    <row r="5997" spans="2:9" x14ac:dyDescent="0.25">
      <c r="B5997" s="6"/>
      <c r="C5997" s="7"/>
      <c r="D5997" s="7"/>
      <c r="E5997" s="7"/>
      <c r="F5997" s="7"/>
      <c r="G5997" s="7"/>
      <c r="I5997" s="3"/>
    </row>
    <row r="5998" spans="2:9" x14ac:dyDescent="0.25">
      <c r="B5998" s="6"/>
      <c r="C5998" s="7"/>
      <c r="D5998" s="7"/>
      <c r="E5998" s="7"/>
      <c r="F5998" s="7"/>
      <c r="G5998" s="7"/>
      <c r="I5998" s="3"/>
    </row>
    <row r="5999" spans="2:9" x14ac:dyDescent="0.25">
      <c r="B5999" s="6"/>
      <c r="C5999" s="7"/>
      <c r="D5999" s="7"/>
      <c r="E5999" s="7"/>
      <c r="F5999" s="7"/>
      <c r="G5999" s="7"/>
      <c r="I5999" s="3"/>
    </row>
    <row r="6000" spans="2:9" x14ac:dyDescent="0.25">
      <c r="B6000" s="6"/>
      <c r="C6000" s="7"/>
      <c r="D6000" s="7"/>
      <c r="E6000" s="7"/>
      <c r="F6000" s="7"/>
      <c r="G6000" s="7"/>
      <c r="I6000" s="3"/>
    </row>
    <row r="6001" spans="2:9" x14ac:dyDescent="0.25">
      <c r="B6001" s="6"/>
      <c r="C6001" s="7"/>
      <c r="D6001" s="7"/>
      <c r="E6001" s="7"/>
      <c r="F6001" s="7"/>
      <c r="G6001" s="7"/>
      <c r="I6001" s="3"/>
    </row>
    <row r="6002" spans="2:9" x14ac:dyDescent="0.25">
      <c r="B6002" s="6"/>
      <c r="C6002" s="7"/>
      <c r="D6002" s="7"/>
      <c r="E6002" s="7"/>
      <c r="F6002" s="7"/>
      <c r="G6002" s="7"/>
      <c r="I6002" s="3"/>
    </row>
    <row r="6003" spans="2:9" x14ac:dyDescent="0.25">
      <c r="B6003" s="6"/>
      <c r="C6003" s="7"/>
      <c r="D6003" s="7"/>
      <c r="E6003" s="7"/>
      <c r="F6003" s="7"/>
      <c r="G6003" s="7"/>
      <c r="I6003" s="3"/>
    </row>
    <row r="6004" spans="2:9" x14ac:dyDescent="0.25">
      <c r="B6004" s="6"/>
      <c r="C6004" s="7"/>
      <c r="D6004" s="7"/>
      <c r="E6004" s="7"/>
      <c r="F6004" s="7"/>
      <c r="G6004" s="7"/>
      <c r="I6004" s="3"/>
    </row>
    <row r="6005" spans="2:9" x14ac:dyDescent="0.25">
      <c r="B6005" s="6"/>
      <c r="C6005" s="7"/>
      <c r="D6005" s="7"/>
      <c r="E6005" s="7"/>
      <c r="F6005" s="7"/>
      <c r="G6005" s="7"/>
      <c r="I6005" s="3"/>
    </row>
    <row r="6006" spans="2:9" x14ac:dyDescent="0.25">
      <c r="B6006" s="6"/>
      <c r="C6006" s="7"/>
      <c r="D6006" s="7"/>
      <c r="E6006" s="7"/>
      <c r="F6006" s="7"/>
      <c r="G6006" s="7"/>
      <c r="I6006" s="3"/>
    </row>
    <row r="6007" spans="2:9" x14ac:dyDescent="0.25">
      <c r="B6007" s="6"/>
      <c r="C6007" s="7"/>
      <c r="D6007" s="7"/>
      <c r="E6007" s="7"/>
      <c r="F6007" s="7"/>
      <c r="G6007" s="7"/>
      <c r="I6007" s="3"/>
    </row>
    <row r="6008" spans="2:9" x14ac:dyDescent="0.25">
      <c r="B6008" s="6"/>
      <c r="C6008" s="7"/>
      <c r="D6008" s="7"/>
      <c r="E6008" s="7"/>
      <c r="F6008" s="7"/>
      <c r="G6008" s="7"/>
      <c r="I6008" s="3"/>
    </row>
    <row r="6009" spans="2:9" x14ac:dyDescent="0.25">
      <c r="B6009" s="6"/>
      <c r="C6009" s="7"/>
      <c r="D6009" s="7"/>
      <c r="E6009" s="7"/>
      <c r="F6009" s="7"/>
      <c r="G6009" s="7"/>
      <c r="I6009" s="3"/>
    </row>
    <row r="6010" spans="2:9" x14ac:dyDescent="0.25">
      <c r="B6010" s="6"/>
      <c r="C6010" s="7"/>
      <c r="D6010" s="7"/>
      <c r="E6010" s="7"/>
      <c r="F6010" s="7"/>
      <c r="G6010" s="7"/>
      <c r="I6010" s="3"/>
    </row>
    <row r="6011" spans="2:9" x14ac:dyDescent="0.25">
      <c r="B6011" s="6"/>
      <c r="C6011" s="7"/>
      <c r="D6011" s="7"/>
      <c r="E6011" s="7"/>
      <c r="F6011" s="7"/>
      <c r="G6011" s="7"/>
      <c r="I6011" s="3"/>
    </row>
    <row r="6012" spans="2:9" x14ac:dyDescent="0.25">
      <c r="B6012" s="6"/>
      <c r="C6012" s="7"/>
      <c r="D6012" s="7"/>
      <c r="E6012" s="7"/>
      <c r="F6012" s="7"/>
      <c r="G6012" s="7"/>
      <c r="I6012" s="3"/>
    </row>
    <row r="6013" spans="2:9" x14ac:dyDescent="0.25">
      <c r="B6013" s="6"/>
      <c r="C6013" s="7"/>
      <c r="D6013" s="7"/>
      <c r="E6013" s="7"/>
      <c r="F6013" s="7"/>
      <c r="G6013" s="7"/>
      <c r="I6013" s="3"/>
    </row>
    <row r="6014" spans="2:9" x14ac:dyDescent="0.25">
      <c r="B6014" s="6"/>
      <c r="C6014" s="7"/>
      <c r="D6014" s="7"/>
      <c r="E6014" s="7"/>
      <c r="F6014" s="7"/>
      <c r="G6014" s="7"/>
      <c r="I6014" s="3"/>
    </row>
    <row r="6015" spans="2:9" x14ac:dyDescent="0.25">
      <c r="B6015" s="6"/>
      <c r="C6015" s="7"/>
      <c r="D6015" s="7"/>
      <c r="E6015" s="7"/>
      <c r="F6015" s="7"/>
      <c r="G6015" s="7"/>
      <c r="I6015" s="3"/>
    </row>
    <row r="6016" spans="2:9" x14ac:dyDescent="0.25">
      <c r="B6016" s="6"/>
      <c r="C6016" s="7"/>
      <c r="D6016" s="7"/>
      <c r="E6016" s="7"/>
      <c r="F6016" s="7"/>
      <c r="G6016" s="7"/>
      <c r="I6016" s="3"/>
    </row>
    <row r="6017" spans="2:9" x14ac:dyDescent="0.25">
      <c r="B6017" s="6"/>
      <c r="C6017" s="7"/>
      <c r="D6017" s="7"/>
      <c r="E6017" s="7"/>
      <c r="F6017" s="7"/>
      <c r="G6017" s="7"/>
      <c r="I6017" s="3"/>
    </row>
    <row r="6018" spans="2:9" x14ac:dyDescent="0.25">
      <c r="B6018" s="6"/>
      <c r="C6018" s="7"/>
      <c r="D6018" s="7"/>
      <c r="E6018" s="7"/>
      <c r="F6018" s="7"/>
      <c r="G6018" s="7"/>
      <c r="I6018" s="3"/>
    </row>
    <row r="6019" spans="2:9" x14ac:dyDescent="0.25">
      <c r="B6019" s="6"/>
      <c r="C6019" s="7"/>
      <c r="D6019" s="7"/>
      <c r="E6019" s="7"/>
      <c r="F6019" s="7"/>
      <c r="G6019" s="7"/>
      <c r="I6019" s="3"/>
    </row>
    <row r="6020" spans="2:9" x14ac:dyDescent="0.25">
      <c r="B6020" s="6"/>
      <c r="C6020" s="7"/>
      <c r="D6020" s="7"/>
      <c r="E6020" s="7"/>
      <c r="F6020" s="7"/>
      <c r="G6020" s="7"/>
      <c r="I6020" s="3"/>
    </row>
    <row r="6021" spans="2:9" x14ac:dyDescent="0.25">
      <c r="B6021" s="6"/>
      <c r="C6021" s="7"/>
      <c r="D6021" s="7"/>
      <c r="E6021" s="7"/>
      <c r="F6021" s="7"/>
      <c r="G6021" s="7"/>
      <c r="I6021" s="3"/>
    </row>
    <row r="6022" spans="2:9" x14ac:dyDescent="0.25">
      <c r="B6022" s="6"/>
      <c r="C6022" s="7"/>
      <c r="D6022" s="7"/>
      <c r="E6022" s="7"/>
      <c r="F6022" s="7"/>
      <c r="G6022" s="7"/>
      <c r="I6022" s="3"/>
    </row>
    <row r="6023" spans="2:9" x14ac:dyDescent="0.25">
      <c r="B6023" s="6"/>
      <c r="C6023" s="7"/>
      <c r="D6023" s="7"/>
      <c r="E6023" s="7"/>
      <c r="F6023" s="7"/>
      <c r="G6023" s="7"/>
      <c r="I6023" s="3"/>
    </row>
    <row r="6024" spans="2:9" x14ac:dyDescent="0.25">
      <c r="B6024" s="6"/>
      <c r="C6024" s="7"/>
      <c r="D6024" s="7"/>
      <c r="E6024" s="7"/>
      <c r="F6024" s="7"/>
      <c r="G6024" s="7"/>
      <c r="I6024" s="3"/>
    </row>
    <row r="6025" spans="2:9" x14ac:dyDescent="0.25">
      <c r="B6025" s="6"/>
      <c r="C6025" s="7"/>
      <c r="D6025" s="7"/>
      <c r="E6025" s="7"/>
      <c r="F6025" s="7"/>
      <c r="G6025" s="7"/>
      <c r="I6025" s="3"/>
    </row>
    <row r="6026" spans="2:9" x14ac:dyDescent="0.25">
      <c r="B6026" s="6"/>
      <c r="C6026" s="7"/>
      <c r="D6026" s="7"/>
      <c r="E6026" s="7"/>
      <c r="F6026" s="7"/>
      <c r="G6026" s="7"/>
      <c r="I6026" s="3"/>
    </row>
    <row r="6027" spans="2:9" x14ac:dyDescent="0.25">
      <c r="B6027" s="6"/>
      <c r="C6027" s="7"/>
      <c r="D6027" s="7"/>
      <c r="E6027" s="7"/>
      <c r="F6027" s="7"/>
      <c r="G6027" s="7"/>
      <c r="I6027" s="3"/>
    </row>
    <row r="6028" spans="2:9" x14ac:dyDescent="0.25">
      <c r="B6028" s="6"/>
      <c r="C6028" s="7"/>
      <c r="D6028" s="7"/>
      <c r="E6028" s="7"/>
      <c r="F6028" s="7"/>
      <c r="G6028" s="7"/>
      <c r="I6028" s="3"/>
    </row>
    <row r="6029" spans="2:9" x14ac:dyDescent="0.25">
      <c r="B6029" s="6"/>
      <c r="C6029" s="7"/>
      <c r="D6029" s="7"/>
      <c r="E6029" s="7"/>
      <c r="F6029" s="7"/>
      <c r="G6029" s="7"/>
      <c r="I6029" s="3"/>
    </row>
    <row r="6030" spans="2:9" x14ac:dyDescent="0.25">
      <c r="B6030" s="6"/>
      <c r="C6030" s="7"/>
      <c r="D6030" s="7"/>
      <c r="E6030" s="7"/>
      <c r="F6030" s="7"/>
      <c r="G6030" s="7"/>
      <c r="I6030" s="3"/>
    </row>
    <row r="6031" spans="2:9" x14ac:dyDescent="0.25">
      <c r="B6031" s="6"/>
      <c r="C6031" s="7"/>
      <c r="D6031" s="7"/>
      <c r="E6031" s="7"/>
      <c r="F6031" s="7"/>
      <c r="G6031" s="7"/>
      <c r="I6031" s="3"/>
    </row>
    <row r="6032" spans="2:9" x14ac:dyDescent="0.25">
      <c r="B6032" s="6"/>
      <c r="C6032" s="7"/>
      <c r="D6032" s="7"/>
      <c r="E6032" s="7"/>
      <c r="F6032" s="7"/>
      <c r="G6032" s="7"/>
      <c r="I6032" s="3"/>
    </row>
    <row r="6033" spans="2:9" x14ac:dyDescent="0.25">
      <c r="B6033" s="6"/>
      <c r="C6033" s="7"/>
      <c r="D6033" s="7"/>
      <c r="E6033" s="7"/>
      <c r="F6033" s="7"/>
      <c r="G6033" s="7"/>
      <c r="I6033" s="3"/>
    </row>
    <row r="6034" spans="2:9" x14ac:dyDescent="0.25">
      <c r="B6034" s="6"/>
      <c r="C6034" s="7"/>
      <c r="D6034" s="7"/>
      <c r="E6034" s="7"/>
      <c r="F6034" s="7"/>
      <c r="G6034" s="7"/>
      <c r="I6034" s="3"/>
    </row>
    <row r="6035" spans="2:9" x14ac:dyDescent="0.25">
      <c r="B6035" s="6"/>
      <c r="C6035" s="7"/>
      <c r="D6035" s="7"/>
      <c r="E6035" s="7"/>
      <c r="F6035" s="7"/>
      <c r="G6035" s="7"/>
      <c r="I6035" s="3"/>
    </row>
    <row r="6036" spans="2:9" x14ac:dyDescent="0.25">
      <c r="B6036" s="6"/>
      <c r="C6036" s="7"/>
      <c r="D6036" s="7"/>
      <c r="E6036" s="7"/>
      <c r="F6036" s="7"/>
      <c r="G6036" s="7"/>
      <c r="I6036" s="3"/>
    </row>
    <row r="6037" spans="2:9" x14ac:dyDescent="0.25">
      <c r="B6037" s="6"/>
      <c r="C6037" s="7"/>
      <c r="D6037" s="7"/>
      <c r="E6037" s="7"/>
      <c r="F6037" s="7"/>
      <c r="G6037" s="7"/>
      <c r="I6037" s="3"/>
    </row>
    <row r="6038" spans="2:9" x14ac:dyDescent="0.25">
      <c r="B6038" s="6"/>
      <c r="C6038" s="7"/>
      <c r="D6038" s="7"/>
      <c r="E6038" s="7"/>
      <c r="F6038" s="7"/>
      <c r="G6038" s="7"/>
      <c r="I6038" s="3"/>
    </row>
    <row r="6039" spans="2:9" x14ac:dyDescent="0.25">
      <c r="B6039" s="6"/>
      <c r="C6039" s="7"/>
      <c r="D6039" s="7"/>
      <c r="E6039" s="7"/>
      <c r="F6039" s="7"/>
      <c r="G6039" s="7"/>
      <c r="I6039" s="3"/>
    </row>
    <row r="6040" spans="2:9" x14ac:dyDescent="0.25">
      <c r="B6040" s="6"/>
      <c r="C6040" s="7"/>
      <c r="D6040" s="7"/>
      <c r="E6040" s="7"/>
      <c r="F6040" s="7"/>
      <c r="G6040" s="7"/>
      <c r="I6040" s="3"/>
    </row>
    <row r="6041" spans="2:9" x14ac:dyDescent="0.25">
      <c r="B6041" s="6"/>
      <c r="C6041" s="7"/>
      <c r="D6041" s="7"/>
      <c r="E6041" s="7"/>
      <c r="F6041" s="7"/>
      <c r="G6041" s="7"/>
      <c r="I6041" s="3"/>
    </row>
    <row r="6042" spans="2:9" x14ac:dyDescent="0.25">
      <c r="B6042" s="6"/>
      <c r="C6042" s="7"/>
      <c r="D6042" s="7"/>
      <c r="E6042" s="7"/>
      <c r="F6042" s="7"/>
      <c r="G6042" s="7"/>
      <c r="I6042" s="3"/>
    </row>
    <row r="6043" spans="2:9" x14ac:dyDescent="0.25">
      <c r="B6043" s="6"/>
      <c r="C6043" s="7"/>
      <c r="D6043" s="7"/>
      <c r="E6043" s="7"/>
      <c r="F6043" s="7"/>
      <c r="G6043" s="7"/>
      <c r="I6043" s="3"/>
    </row>
    <row r="6044" spans="2:9" x14ac:dyDescent="0.25">
      <c r="B6044" s="6"/>
      <c r="C6044" s="7"/>
      <c r="D6044" s="7"/>
      <c r="E6044" s="7"/>
      <c r="F6044" s="7"/>
      <c r="G6044" s="7"/>
      <c r="I6044" s="3"/>
    </row>
    <row r="6045" spans="2:9" x14ac:dyDescent="0.25">
      <c r="B6045" s="6"/>
      <c r="C6045" s="7"/>
      <c r="D6045" s="7"/>
      <c r="E6045" s="7"/>
      <c r="F6045" s="7"/>
      <c r="G6045" s="7"/>
      <c r="I6045" s="3"/>
    </row>
    <row r="6046" spans="2:9" x14ac:dyDescent="0.25">
      <c r="B6046" s="6"/>
      <c r="C6046" s="7"/>
      <c r="D6046" s="7"/>
      <c r="E6046" s="7"/>
      <c r="F6046" s="7"/>
      <c r="G6046" s="7"/>
      <c r="I6046" s="3"/>
    </row>
    <row r="6047" spans="2:9" x14ac:dyDescent="0.25">
      <c r="B6047" s="6"/>
      <c r="C6047" s="7"/>
      <c r="D6047" s="7"/>
      <c r="E6047" s="7"/>
      <c r="F6047" s="7"/>
      <c r="G6047" s="7"/>
      <c r="I6047" s="3"/>
    </row>
    <row r="6048" spans="2:9" x14ac:dyDescent="0.25">
      <c r="B6048" s="6"/>
      <c r="C6048" s="7"/>
      <c r="D6048" s="7"/>
      <c r="E6048" s="7"/>
      <c r="F6048" s="7"/>
      <c r="G6048" s="7"/>
      <c r="I6048" s="3"/>
    </row>
    <row r="6049" spans="2:9" x14ac:dyDescent="0.25">
      <c r="B6049" s="6"/>
      <c r="C6049" s="7"/>
      <c r="D6049" s="7"/>
      <c r="E6049" s="7"/>
      <c r="F6049" s="7"/>
      <c r="G6049" s="7"/>
      <c r="I6049" s="3"/>
    </row>
    <row r="6050" spans="2:9" x14ac:dyDescent="0.25">
      <c r="B6050" s="6"/>
      <c r="C6050" s="7"/>
      <c r="D6050" s="7"/>
      <c r="E6050" s="7"/>
      <c r="F6050" s="7"/>
      <c r="G6050" s="7"/>
      <c r="I6050" s="3"/>
    </row>
    <row r="6051" spans="2:9" x14ac:dyDescent="0.25">
      <c r="B6051" s="6"/>
      <c r="C6051" s="7"/>
      <c r="D6051" s="7"/>
      <c r="E6051" s="7"/>
      <c r="F6051" s="7"/>
      <c r="G6051" s="7"/>
      <c r="I6051" s="3"/>
    </row>
    <row r="6052" spans="2:9" x14ac:dyDescent="0.25">
      <c r="B6052" s="6"/>
      <c r="C6052" s="7"/>
      <c r="D6052" s="7"/>
      <c r="E6052" s="7"/>
      <c r="F6052" s="7"/>
      <c r="G6052" s="7"/>
      <c r="I6052" s="3"/>
    </row>
    <row r="6053" spans="2:9" x14ac:dyDescent="0.25">
      <c r="B6053" s="6"/>
      <c r="C6053" s="7"/>
      <c r="D6053" s="7"/>
      <c r="E6053" s="7"/>
      <c r="F6053" s="7"/>
      <c r="G6053" s="7"/>
      <c r="I6053" s="3"/>
    </row>
    <row r="6054" spans="2:9" x14ac:dyDescent="0.25">
      <c r="B6054" s="6"/>
      <c r="C6054" s="7"/>
      <c r="D6054" s="7"/>
      <c r="E6054" s="7"/>
      <c r="F6054" s="7"/>
      <c r="G6054" s="7"/>
      <c r="I6054" s="3"/>
    </row>
    <row r="6055" spans="2:9" x14ac:dyDescent="0.25">
      <c r="B6055" s="6"/>
      <c r="C6055" s="7"/>
      <c r="D6055" s="7"/>
      <c r="E6055" s="7"/>
      <c r="F6055" s="7"/>
      <c r="G6055" s="7"/>
      <c r="I6055" s="3"/>
    </row>
    <row r="6056" spans="2:9" x14ac:dyDescent="0.25">
      <c r="B6056" s="6"/>
      <c r="C6056" s="7"/>
      <c r="D6056" s="7"/>
      <c r="E6056" s="7"/>
      <c r="F6056" s="7"/>
      <c r="G6056" s="7"/>
      <c r="I6056" s="3"/>
    </row>
    <row r="6057" spans="2:9" x14ac:dyDescent="0.25">
      <c r="B6057" s="6"/>
      <c r="C6057" s="7"/>
      <c r="D6057" s="7"/>
      <c r="E6057" s="7"/>
      <c r="F6057" s="7"/>
      <c r="G6057" s="7"/>
      <c r="I6057" s="3"/>
    </row>
    <row r="6058" spans="2:9" x14ac:dyDescent="0.25">
      <c r="B6058" s="6"/>
      <c r="C6058" s="7"/>
      <c r="D6058" s="7"/>
      <c r="E6058" s="7"/>
      <c r="F6058" s="7"/>
      <c r="G6058" s="7"/>
      <c r="I6058" s="3"/>
    </row>
    <row r="6059" spans="2:9" x14ac:dyDescent="0.25">
      <c r="B6059" s="6"/>
      <c r="C6059" s="7"/>
      <c r="D6059" s="7"/>
      <c r="E6059" s="7"/>
      <c r="F6059" s="7"/>
      <c r="G6059" s="7"/>
      <c r="I6059" s="3"/>
    </row>
    <row r="6060" spans="2:9" x14ac:dyDescent="0.25">
      <c r="B6060" s="6"/>
      <c r="C6060" s="7"/>
      <c r="D6060" s="7"/>
      <c r="E6060" s="7"/>
      <c r="F6060" s="7"/>
      <c r="G6060" s="7"/>
      <c r="I6060" s="3"/>
    </row>
    <row r="6061" spans="2:9" x14ac:dyDescent="0.25">
      <c r="B6061" s="6"/>
      <c r="C6061" s="7"/>
      <c r="D6061" s="7"/>
      <c r="E6061" s="7"/>
      <c r="F6061" s="7"/>
      <c r="G6061" s="7"/>
      <c r="I6061" s="3"/>
    </row>
    <row r="6062" spans="2:9" x14ac:dyDescent="0.25">
      <c r="B6062" s="6"/>
      <c r="C6062" s="7"/>
      <c r="D6062" s="7"/>
      <c r="E6062" s="7"/>
      <c r="F6062" s="7"/>
      <c r="G6062" s="7"/>
      <c r="I6062" s="3"/>
    </row>
    <row r="6063" spans="2:9" x14ac:dyDescent="0.25">
      <c r="B6063" s="6"/>
      <c r="C6063" s="7"/>
      <c r="D6063" s="7"/>
      <c r="E6063" s="7"/>
      <c r="F6063" s="7"/>
      <c r="G6063" s="7"/>
      <c r="I6063" s="3"/>
    </row>
    <row r="6064" spans="2:9" x14ac:dyDescent="0.25">
      <c r="B6064" s="6"/>
      <c r="C6064" s="7"/>
      <c r="D6064" s="7"/>
      <c r="E6064" s="7"/>
      <c r="F6064" s="7"/>
      <c r="G6064" s="7"/>
      <c r="I6064" s="3"/>
    </row>
    <row r="6065" spans="2:9" x14ac:dyDescent="0.25">
      <c r="B6065" s="6"/>
      <c r="C6065" s="7"/>
      <c r="D6065" s="7"/>
      <c r="E6065" s="7"/>
      <c r="F6065" s="7"/>
      <c r="G6065" s="7"/>
      <c r="I6065" s="3"/>
    </row>
    <row r="6066" spans="2:9" x14ac:dyDescent="0.25">
      <c r="B6066" s="6"/>
      <c r="C6066" s="7"/>
      <c r="D6066" s="7"/>
      <c r="E6066" s="7"/>
      <c r="F6066" s="7"/>
      <c r="G6066" s="7"/>
      <c r="I6066" s="3"/>
    </row>
    <row r="6067" spans="2:9" x14ac:dyDescent="0.25">
      <c r="B6067" s="6"/>
      <c r="C6067" s="7"/>
      <c r="D6067" s="7"/>
      <c r="E6067" s="7"/>
      <c r="F6067" s="7"/>
      <c r="G6067" s="7"/>
      <c r="I6067" s="3"/>
    </row>
    <row r="6068" spans="2:9" x14ac:dyDescent="0.25">
      <c r="B6068" s="6"/>
      <c r="C6068" s="7"/>
      <c r="D6068" s="7"/>
      <c r="E6068" s="7"/>
      <c r="F6068" s="7"/>
      <c r="G6068" s="7"/>
      <c r="I6068" s="3"/>
    </row>
    <row r="6069" spans="2:9" x14ac:dyDescent="0.25">
      <c r="B6069" s="6"/>
      <c r="C6069" s="7"/>
      <c r="D6069" s="7"/>
      <c r="E6069" s="7"/>
      <c r="F6069" s="7"/>
      <c r="G6069" s="7"/>
      <c r="I6069" s="3"/>
    </row>
    <row r="6070" spans="2:9" x14ac:dyDescent="0.25">
      <c r="B6070" s="6"/>
      <c r="C6070" s="7"/>
      <c r="D6070" s="7"/>
      <c r="E6070" s="7"/>
      <c r="F6070" s="7"/>
      <c r="G6070" s="7"/>
      <c r="I6070" s="3"/>
    </row>
    <row r="6071" spans="2:9" x14ac:dyDescent="0.25">
      <c r="B6071" s="6"/>
      <c r="C6071" s="7"/>
      <c r="D6071" s="7"/>
      <c r="E6071" s="7"/>
      <c r="F6071" s="7"/>
      <c r="G6071" s="7"/>
      <c r="I6071" s="3"/>
    </row>
    <row r="6072" spans="2:9" x14ac:dyDescent="0.25">
      <c r="B6072" s="6"/>
      <c r="C6072" s="7"/>
      <c r="D6072" s="7"/>
      <c r="E6072" s="7"/>
      <c r="F6072" s="7"/>
      <c r="G6072" s="7"/>
      <c r="I6072" s="3"/>
    </row>
    <row r="6073" spans="2:9" x14ac:dyDescent="0.25">
      <c r="B6073" s="6"/>
      <c r="C6073" s="7"/>
      <c r="D6073" s="7"/>
      <c r="E6073" s="7"/>
      <c r="F6073" s="7"/>
      <c r="G6073" s="7"/>
      <c r="I6073" s="3"/>
    </row>
    <row r="6074" spans="2:9" x14ac:dyDescent="0.25">
      <c r="B6074" s="6"/>
      <c r="C6074" s="7"/>
      <c r="D6074" s="7"/>
      <c r="E6074" s="7"/>
      <c r="F6074" s="7"/>
      <c r="G6074" s="7"/>
      <c r="I6074" s="3"/>
    </row>
    <row r="6075" spans="2:9" x14ac:dyDescent="0.25">
      <c r="B6075" s="6"/>
      <c r="C6075" s="7"/>
      <c r="D6075" s="7"/>
      <c r="E6075" s="7"/>
      <c r="F6075" s="7"/>
      <c r="G6075" s="7"/>
      <c r="I6075" s="3"/>
    </row>
    <row r="6076" spans="2:9" x14ac:dyDescent="0.25">
      <c r="B6076" s="6"/>
      <c r="C6076" s="7"/>
      <c r="D6076" s="7"/>
      <c r="E6076" s="7"/>
      <c r="F6076" s="7"/>
      <c r="G6076" s="7"/>
      <c r="I6076" s="3"/>
    </row>
    <row r="6077" spans="2:9" x14ac:dyDescent="0.25">
      <c r="B6077" s="6"/>
      <c r="C6077" s="7"/>
      <c r="D6077" s="7"/>
      <c r="E6077" s="7"/>
      <c r="F6077" s="7"/>
      <c r="G6077" s="7"/>
      <c r="I6077" s="3"/>
    </row>
    <row r="6078" spans="2:9" x14ac:dyDescent="0.25">
      <c r="B6078" s="6"/>
      <c r="C6078" s="7"/>
      <c r="D6078" s="7"/>
      <c r="E6078" s="7"/>
      <c r="F6078" s="7"/>
      <c r="G6078" s="7"/>
      <c r="I6078" s="3"/>
    </row>
    <row r="6079" spans="2:9" x14ac:dyDescent="0.25">
      <c r="B6079" s="6"/>
      <c r="C6079" s="7"/>
      <c r="D6079" s="7"/>
      <c r="E6079" s="7"/>
      <c r="F6079" s="7"/>
      <c r="G6079" s="7"/>
      <c r="I6079" s="3"/>
    </row>
    <row r="6080" spans="2:9" x14ac:dyDescent="0.25">
      <c r="B6080" s="6"/>
      <c r="C6080" s="7"/>
      <c r="D6080" s="7"/>
      <c r="E6080" s="7"/>
      <c r="F6080" s="7"/>
      <c r="G6080" s="7"/>
      <c r="I6080" s="3"/>
    </row>
    <row r="6081" spans="2:9" x14ac:dyDescent="0.25">
      <c r="B6081" s="6"/>
      <c r="C6081" s="7"/>
      <c r="D6081" s="7"/>
      <c r="E6081" s="7"/>
      <c r="F6081" s="7"/>
      <c r="G6081" s="7"/>
      <c r="I6081" s="3"/>
    </row>
    <row r="6082" spans="2:9" x14ac:dyDescent="0.25">
      <c r="B6082" s="6"/>
      <c r="C6082" s="7"/>
      <c r="D6082" s="7"/>
      <c r="E6082" s="7"/>
      <c r="F6082" s="7"/>
      <c r="G6082" s="7"/>
      <c r="I6082" s="3"/>
    </row>
    <row r="6083" spans="2:9" x14ac:dyDescent="0.25">
      <c r="B6083" s="6"/>
      <c r="C6083" s="7"/>
      <c r="D6083" s="7"/>
      <c r="E6083" s="7"/>
      <c r="F6083" s="7"/>
      <c r="G6083" s="7"/>
      <c r="I6083" s="3"/>
    </row>
    <row r="6084" spans="2:9" x14ac:dyDescent="0.25">
      <c r="B6084" s="6"/>
      <c r="C6084" s="7"/>
      <c r="D6084" s="7"/>
      <c r="E6084" s="7"/>
      <c r="F6084" s="7"/>
      <c r="G6084" s="7"/>
      <c r="I6084" s="3"/>
    </row>
    <row r="6085" spans="2:9" x14ac:dyDescent="0.25">
      <c r="B6085" s="6"/>
      <c r="C6085" s="7"/>
      <c r="D6085" s="7"/>
      <c r="E6085" s="7"/>
      <c r="F6085" s="7"/>
      <c r="G6085" s="7"/>
      <c r="I6085" s="3"/>
    </row>
    <row r="6086" spans="2:9" x14ac:dyDescent="0.25">
      <c r="B6086" s="6"/>
      <c r="C6086" s="7"/>
      <c r="D6086" s="7"/>
      <c r="E6086" s="7"/>
      <c r="F6086" s="7"/>
      <c r="G6086" s="7"/>
      <c r="I6086" s="3"/>
    </row>
    <row r="6087" spans="2:9" x14ac:dyDescent="0.25">
      <c r="B6087" s="6"/>
      <c r="C6087" s="7"/>
      <c r="D6087" s="7"/>
      <c r="E6087" s="7"/>
      <c r="F6087" s="7"/>
      <c r="G6087" s="7"/>
      <c r="I6087" s="3"/>
    </row>
    <row r="6088" spans="2:9" x14ac:dyDescent="0.25">
      <c r="B6088" s="6"/>
      <c r="C6088" s="7"/>
      <c r="D6088" s="7"/>
      <c r="E6088" s="7"/>
      <c r="F6088" s="7"/>
      <c r="G6088" s="7"/>
      <c r="I6088" s="3"/>
    </row>
    <row r="6089" spans="2:9" x14ac:dyDescent="0.25">
      <c r="B6089" s="6"/>
      <c r="C6089" s="7"/>
      <c r="D6089" s="7"/>
      <c r="E6089" s="7"/>
      <c r="F6089" s="7"/>
      <c r="G6089" s="7"/>
      <c r="I6089" s="3"/>
    </row>
    <row r="6090" spans="2:9" x14ac:dyDescent="0.25">
      <c r="B6090" s="6"/>
      <c r="C6090" s="7"/>
      <c r="D6090" s="7"/>
      <c r="E6090" s="7"/>
      <c r="F6090" s="7"/>
      <c r="G6090" s="7"/>
      <c r="I6090" s="3"/>
    </row>
    <row r="6091" spans="2:9" x14ac:dyDescent="0.25">
      <c r="B6091" s="6"/>
      <c r="C6091" s="7"/>
      <c r="D6091" s="7"/>
      <c r="E6091" s="7"/>
      <c r="F6091" s="7"/>
      <c r="G6091" s="7"/>
      <c r="I6091" s="3"/>
    </row>
    <row r="6092" spans="2:9" x14ac:dyDescent="0.25">
      <c r="B6092" s="6"/>
      <c r="C6092" s="7"/>
      <c r="D6092" s="7"/>
      <c r="E6092" s="7"/>
      <c r="F6092" s="7"/>
      <c r="G6092" s="7"/>
      <c r="I6092" s="3"/>
    </row>
    <row r="6093" spans="2:9" x14ac:dyDescent="0.25">
      <c r="B6093" s="6"/>
      <c r="C6093" s="7"/>
      <c r="D6093" s="7"/>
      <c r="E6093" s="7"/>
      <c r="F6093" s="7"/>
      <c r="G6093" s="7"/>
      <c r="I6093" s="3"/>
    </row>
    <row r="6094" spans="2:9" x14ac:dyDescent="0.25">
      <c r="B6094" s="6"/>
      <c r="C6094" s="7"/>
      <c r="D6094" s="7"/>
      <c r="E6094" s="7"/>
      <c r="F6094" s="7"/>
      <c r="G6094" s="7"/>
      <c r="I6094" s="3"/>
    </row>
    <row r="6095" spans="2:9" x14ac:dyDescent="0.25">
      <c r="B6095" s="6"/>
      <c r="C6095" s="7"/>
      <c r="D6095" s="7"/>
      <c r="E6095" s="7"/>
      <c r="F6095" s="7"/>
      <c r="G6095" s="7"/>
      <c r="I6095" s="3"/>
    </row>
    <row r="6096" spans="2:9" x14ac:dyDescent="0.25">
      <c r="B6096" s="6"/>
      <c r="C6096" s="7"/>
      <c r="D6096" s="7"/>
      <c r="E6096" s="7"/>
      <c r="F6096" s="7"/>
      <c r="G6096" s="7"/>
      <c r="I6096" s="3"/>
    </row>
    <row r="6097" spans="2:9" x14ac:dyDescent="0.25">
      <c r="B6097" s="6"/>
      <c r="C6097" s="7"/>
      <c r="D6097" s="7"/>
      <c r="E6097" s="7"/>
      <c r="F6097" s="7"/>
      <c r="G6097" s="7"/>
      <c r="I6097" s="3"/>
    </row>
    <row r="6098" spans="2:9" x14ac:dyDescent="0.25">
      <c r="B6098" s="6"/>
      <c r="C6098" s="7"/>
      <c r="D6098" s="7"/>
      <c r="E6098" s="7"/>
      <c r="F6098" s="7"/>
      <c r="G6098" s="7"/>
      <c r="I6098" s="3"/>
    </row>
    <row r="6099" spans="2:9" x14ac:dyDescent="0.25">
      <c r="B6099" s="6"/>
      <c r="C6099" s="7"/>
      <c r="D6099" s="7"/>
      <c r="E6099" s="7"/>
      <c r="F6099" s="7"/>
      <c r="G6099" s="7"/>
      <c r="I6099" s="3"/>
    </row>
    <row r="6100" spans="2:9" x14ac:dyDescent="0.25">
      <c r="B6100" s="6"/>
      <c r="C6100" s="7"/>
      <c r="D6100" s="7"/>
      <c r="E6100" s="7"/>
      <c r="F6100" s="7"/>
      <c r="G6100" s="7"/>
      <c r="I6100" s="3"/>
    </row>
    <row r="6101" spans="2:9" x14ac:dyDescent="0.25">
      <c r="B6101" s="6"/>
      <c r="C6101" s="7"/>
      <c r="D6101" s="7"/>
      <c r="E6101" s="7"/>
      <c r="F6101" s="7"/>
      <c r="G6101" s="7"/>
      <c r="I6101" s="3"/>
    </row>
    <row r="6102" spans="2:9" x14ac:dyDescent="0.25">
      <c r="B6102" s="6"/>
      <c r="C6102" s="7"/>
      <c r="D6102" s="7"/>
      <c r="E6102" s="7"/>
      <c r="F6102" s="7"/>
      <c r="G6102" s="7"/>
      <c r="I6102" s="3"/>
    </row>
    <row r="6103" spans="2:9" x14ac:dyDescent="0.25">
      <c r="B6103" s="6"/>
      <c r="C6103" s="7"/>
      <c r="D6103" s="7"/>
      <c r="E6103" s="7"/>
      <c r="F6103" s="7"/>
      <c r="G6103" s="7"/>
      <c r="I6103" s="3"/>
    </row>
    <row r="6104" spans="2:9" x14ac:dyDescent="0.25">
      <c r="B6104" s="6"/>
      <c r="C6104" s="7"/>
      <c r="D6104" s="7"/>
      <c r="E6104" s="7"/>
      <c r="F6104" s="7"/>
      <c r="G6104" s="7"/>
      <c r="I6104" s="3"/>
    </row>
    <row r="6105" spans="2:9" x14ac:dyDescent="0.25">
      <c r="B6105" s="6"/>
      <c r="C6105" s="7"/>
      <c r="D6105" s="7"/>
      <c r="E6105" s="7"/>
      <c r="F6105" s="7"/>
      <c r="G6105" s="7"/>
      <c r="I6105" s="3"/>
    </row>
    <row r="6106" spans="2:9" x14ac:dyDescent="0.25">
      <c r="B6106" s="6"/>
      <c r="C6106" s="7"/>
      <c r="D6106" s="7"/>
      <c r="E6106" s="7"/>
      <c r="F6106" s="7"/>
      <c r="G6106" s="7"/>
      <c r="I6106" s="3"/>
    </row>
    <row r="6107" spans="2:9" x14ac:dyDescent="0.25">
      <c r="B6107" s="6"/>
      <c r="C6107" s="7"/>
      <c r="D6107" s="7"/>
      <c r="E6107" s="7"/>
      <c r="F6107" s="7"/>
      <c r="G6107" s="7"/>
      <c r="I6107" s="3"/>
    </row>
    <row r="6108" spans="2:9" x14ac:dyDescent="0.25">
      <c r="B6108" s="6"/>
      <c r="C6108" s="7"/>
      <c r="D6108" s="7"/>
      <c r="E6108" s="7"/>
      <c r="F6108" s="7"/>
      <c r="G6108" s="7"/>
      <c r="I6108" s="3"/>
    </row>
    <row r="6109" spans="2:9" x14ac:dyDescent="0.25">
      <c r="B6109" s="6"/>
      <c r="C6109" s="7"/>
      <c r="D6109" s="7"/>
      <c r="E6109" s="7"/>
      <c r="F6109" s="7"/>
      <c r="G6109" s="7"/>
      <c r="I6109" s="3"/>
    </row>
    <row r="6110" spans="2:9" x14ac:dyDescent="0.25">
      <c r="B6110" s="6"/>
      <c r="C6110" s="7"/>
      <c r="D6110" s="7"/>
      <c r="E6110" s="7"/>
      <c r="F6110" s="7"/>
      <c r="G6110" s="7"/>
      <c r="I6110" s="3"/>
    </row>
    <row r="6111" spans="2:9" x14ac:dyDescent="0.25">
      <c r="B6111" s="6"/>
      <c r="C6111" s="7"/>
      <c r="D6111" s="7"/>
      <c r="E6111" s="7"/>
      <c r="F6111" s="7"/>
      <c r="G6111" s="7"/>
      <c r="I6111" s="3"/>
    </row>
    <row r="6112" spans="2:9" x14ac:dyDescent="0.25">
      <c r="B6112" s="6"/>
      <c r="C6112" s="7"/>
      <c r="D6112" s="7"/>
      <c r="E6112" s="7"/>
      <c r="F6112" s="7"/>
      <c r="G6112" s="7"/>
      <c r="I6112" s="3"/>
    </row>
    <row r="6113" spans="2:9" x14ac:dyDescent="0.25">
      <c r="B6113" s="6"/>
      <c r="C6113" s="7"/>
      <c r="D6113" s="7"/>
      <c r="E6113" s="7"/>
      <c r="F6113" s="7"/>
      <c r="G6113" s="7"/>
      <c r="I6113" s="3"/>
    </row>
    <row r="6114" spans="2:9" x14ac:dyDescent="0.25">
      <c r="B6114" s="6"/>
      <c r="C6114" s="7"/>
      <c r="D6114" s="7"/>
      <c r="E6114" s="7"/>
      <c r="F6114" s="7"/>
      <c r="G6114" s="7"/>
      <c r="I6114" s="3"/>
    </row>
    <row r="6115" spans="2:9" x14ac:dyDescent="0.25">
      <c r="B6115" s="6"/>
      <c r="C6115" s="7"/>
      <c r="D6115" s="7"/>
      <c r="E6115" s="7"/>
      <c r="F6115" s="7"/>
      <c r="G6115" s="7"/>
      <c r="I6115" s="3"/>
    </row>
    <row r="6116" spans="2:9" x14ac:dyDescent="0.25">
      <c r="B6116" s="6"/>
      <c r="C6116" s="7"/>
      <c r="D6116" s="7"/>
      <c r="E6116" s="7"/>
      <c r="F6116" s="7"/>
      <c r="G6116" s="7"/>
      <c r="I6116" s="3"/>
    </row>
    <row r="6117" spans="2:9" x14ac:dyDescent="0.25">
      <c r="B6117" s="6"/>
      <c r="C6117" s="7"/>
      <c r="D6117" s="7"/>
      <c r="E6117" s="7"/>
      <c r="F6117" s="7"/>
      <c r="G6117" s="7"/>
      <c r="I6117" s="3"/>
    </row>
    <row r="6118" spans="2:9" x14ac:dyDescent="0.25">
      <c r="B6118" s="6"/>
      <c r="C6118" s="7"/>
      <c r="D6118" s="7"/>
      <c r="E6118" s="7"/>
      <c r="F6118" s="7"/>
      <c r="G6118" s="7"/>
      <c r="I6118" s="3"/>
    </row>
    <row r="6119" spans="2:9" x14ac:dyDescent="0.25">
      <c r="B6119" s="6"/>
      <c r="C6119" s="7"/>
      <c r="D6119" s="7"/>
      <c r="E6119" s="7"/>
      <c r="F6119" s="7"/>
      <c r="G6119" s="7"/>
      <c r="I6119" s="3"/>
    </row>
    <row r="6120" spans="2:9" x14ac:dyDescent="0.25">
      <c r="B6120" s="6"/>
      <c r="C6120" s="7"/>
      <c r="D6120" s="7"/>
      <c r="E6120" s="7"/>
      <c r="F6120" s="7"/>
      <c r="G6120" s="7"/>
      <c r="I6120" s="3"/>
    </row>
    <row r="6121" spans="2:9" x14ac:dyDescent="0.25">
      <c r="B6121" s="6"/>
      <c r="C6121" s="7"/>
      <c r="D6121" s="7"/>
      <c r="E6121" s="7"/>
      <c r="F6121" s="7"/>
      <c r="G6121" s="7"/>
      <c r="I6121" s="3"/>
    </row>
    <row r="6122" spans="2:9" x14ac:dyDescent="0.25">
      <c r="B6122" s="6"/>
      <c r="C6122" s="7"/>
      <c r="D6122" s="7"/>
      <c r="E6122" s="7"/>
      <c r="F6122" s="7"/>
      <c r="G6122" s="7"/>
      <c r="I6122" s="3"/>
    </row>
    <row r="6123" spans="2:9" x14ac:dyDescent="0.25">
      <c r="B6123" s="6"/>
      <c r="C6123" s="7"/>
      <c r="D6123" s="7"/>
      <c r="E6123" s="7"/>
      <c r="F6123" s="7"/>
      <c r="G6123" s="7"/>
      <c r="I6123" s="3"/>
    </row>
    <row r="6124" spans="2:9" x14ac:dyDescent="0.25">
      <c r="B6124" s="6"/>
      <c r="C6124" s="7"/>
      <c r="D6124" s="7"/>
      <c r="E6124" s="7"/>
      <c r="F6124" s="7"/>
      <c r="G6124" s="7"/>
      <c r="I6124" s="3"/>
    </row>
    <row r="6125" spans="2:9" x14ac:dyDescent="0.25">
      <c r="B6125" s="6"/>
      <c r="C6125" s="7"/>
      <c r="D6125" s="7"/>
      <c r="E6125" s="7"/>
      <c r="F6125" s="7"/>
      <c r="G6125" s="7"/>
      <c r="I6125" s="3"/>
    </row>
    <row r="6126" spans="2:9" x14ac:dyDescent="0.25">
      <c r="B6126" s="6"/>
      <c r="C6126" s="7"/>
      <c r="D6126" s="7"/>
      <c r="E6126" s="7"/>
      <c r="F6126" s="7"/>
      <c r="G6126" s="7"/>
      <c r="I6126" s="3"/>
    </row>
    <row r="6127" spans="2:9" x14ac:dyDescent="0.25">
      <c r="B6127" s="6"/>
      <c r="C6127" s="7"/>
      <c r="D6127" s="7"/>
      <c r="E6127" s="7"/>
      <c r="F6127" s="7"/>
      <c r="G6127" s="7"/>
      <c r="I6127" s="3"/>
    </row>
    <row r="6128" spans="2:9" x14ac:dyDescent="0.25">
      <c r="B6128" s="6"/>
      <c r="C6128" s="7"/>
      <c r="D6128" s="7"/>
      <c r="E6128" s="7"/>
      <c r="F6128" s="7"/>
      <c r="G6128" s="7"/>
      <c r="I6128" s="3"/>
    </row>
    <row r="6129" spans="2:9" x14ac:dyDescent="0.25">
      <c r="B6129" s="6"/>
      <c r="C6129" s="7"/>
      <c r="D6129" s="7"/>
      <c r="E6129" s="7"/>
      <c r="F6129" s="7"/>
      <c r="G6129" s="7"/>
      <c r="I6129" s="3"/>
    </row>
    <row r="6130" spans="2:9" x14ac:dyDescent="0.25">
      <c r="B6130" s="6"/>
      <c r="C6130" s="7"/>
      <c r="D6130" s="7"/>
      <c r="E6130" s="7"/>
      <c r="F6130" s="7"/>
      <c r="G6130" s="7"/>
      <c r="I6130" s="3"/>
    </row>
    <row r="6131" spans="2:9" x14ac:dyDescent="0.25">
      <c r="B6131" s="6"/>
      <c r="C6131" s="7"/>
      <c r="D6131" s="7"/>
      <c r="E6131" s="7"/>
      <c r="F6131" s="7"/>
      <c r="G6131" s="7"/>
      <c r="I6131" s="3"/>
    </row>
    <row r="6132" spans="2:9" x14ac:dyDescent="0.25">
      <c r="B6132" s="6"/>
      <c r="C6132" s="7"/>
      <c r="D6132" s="7"/>
      <c r="E6132" s="7"/>
      <c r="F6132" s="7"/>
      <c r="G6132" s="7"/>
      <c r="I6132" s="3"/>
    </row>
    <row r="6133" spans="2:9" x14ac:dyDescent="0.25">
      <c r="B6133" s="6"/>
      <c r="C6133" s="7"/>
      <c r="D6133" s="7"/>
      <c r="E6133" s="7"/>
      <c r="F6133" s="7"/>
      <c r="G6133" s="7"/>
      <c r="I6133" s="3"/>
    </row>
    <row r="6134" spans="2:9" x14ac:dyDescent="0.25">
      <c r="B6134" s="6"/>
      <c r="C6134" s="7"/>
      <c r="D6134" s="7"/>
      <c r="E6134" s="7"/>
      <c r="F6134" s="7"/>
      <c r="G6134" s="7"/>
      <c r="I6134" s="3"/>
    </row>
    <row r="6135" spans="2:9" x14ac:dyDescent="0.25">
      <c r="B6135" s="6"/>
      <c r="C6135" s="7"/>
      <c r="D6135" s="7"/>
      <c r="E6135" s="7"/>
      <c r="F6135" s="7"/>
      <c r="G6135" s="7"/>
      <c r="I6135" s="3"/>
    </row>
    <row r="6136" spans="2:9" x14ac:dyDescent="0.25">
      <c r="B6136" s="6"/>
      <c r="C6136" s="7"/>
      <c r="D6136" s="7"/>
      <c r="E6136" s="7"/>
      <c r="F6136" s="7"/>
      <c r="G6136" s="7"/>
      <c r="I6136" s="3"/>
    </row>
    <row r="6137" spans="2:9" x14ac:dyDescent="0.25">
      <c r="B6137" s="6"/>
      <c r="C6137" s="7"/>
      <c r="D6137" s="7"/>
      <c r="E6137" s="7"/>
      <c r="F6137" s="7"/>
      <c r="G6137" s="7"/>
      <c r="I6137" s="3"/>
    </row>
    <row r="6138" spans="2:9" x14ac:dyDescent="0.25">
      <c r="B6138" s="6"/>
      <c r="C6138" s="7"/>
      <c r="D6138" s="7"/>
      <c r="E6138" s="7"/>
      <c r="F6138" s="7"/>
      <c r="G6138" s="7"/>
      <c r="I6138" s="3"/>
    </row>
    <row r="6139" spans="2:9" x14ac:dyDescent="0.25">
      <c r="B6139" s="6"/>
      <c r="C6139" s="7"/>
      <c r="D6139" s="7"/>
      <c r="E6139" s="7"/>
      <c r="F6139" s="7"/>
      <c r="G6139" s="7"/>
      <c r="I6139" s="3"/>
    </row>
    <row r="6140" spans="2:9" x14ac:dyDescent="0.25">
      <c r="B6140" s="6"/>
      <c r="C6140" s="7"/>
      <c r="D6140" s="7"/>
      <c r="E6140" s="7"/>
      <c r="F6140" s="7"/>
      <c r="G6140" s="7"/>
      <c r="I6140" s="3"/>
    </row>
    <row r="6141" spans="2:9" x14ac:dyDescent="0.25">
      <c r="B6141" s="6"/>
      <c r="C6141" s="7"/>
      <c r="D6141" s="7"/>
      <c r="E6141" s="7"/>
      <c r="F6141" s="7"/>
      <c r="G6141" s="7"/>
      <c r="I6141" s="3"/>
    </row>
    <row r="6142" spans="2:9" x14ac:dyDescent="0.25">
      <c r="B6142" s="6"/>
      <c r="C6142" s="7"/>
      <c r="D6142" s="7"/>
      <c r="E6142" s="7"/>
      <c r="F6142" s="7"/>
      <c r="G6142" s="7"/>
      <c r="I6142" s="3"/>
    </row>
    <row r="6143" spans="2:9" x14ac:dyDescent="0.25">
      <c r="B6143" s="6"/>
      <c r="C6143" s="7"/>
      <c r="D6143" s="7"/>
      <c r="E6143" s="7"/>
      <c r="F6143" s="7"/>
      <c r="G6143" s="7"/>
      <c r="I6143" s="3"/>
    </row>
    <row r="6144" spans="2:9" x14ac:dyDescent="0.25">
      <c r="B6144" s="6"/>
      <c r="C6144" s="7"/>
      <c r="D6144" s="7"/>
      <c r="E6144" s="7"/>
      <c r="F6144" s="7"/>
      <c r="G6144" s="7"/>
      <c r="I6144" s="3"/>
    </row>
    <row r="6145" spans="2:9" x14ac:dyDescent="0.25">
      <c r="B6145" s="6"/>
      <c r="C6145" s="7"/>
      <c r="D6145" s="7"/>
      <c r="E6145" s="7"/>
      <c r="F6145" s="7"/>
      <c r="G6145" s="7"/>
      <c r="I6145" s="3"/>
    </row>
    <row r="6146" spans="2:9" x14ac:dyDescent="0.25">
      <c r="B6146" s="6"/>
      <c r="C6146" s="7"/>
      <c r="D6146" s="7"/>
      <c r="E6146" s="7"/>
      <c r="F6146" s="7"/>
      <c r="G6146" s="7"/>
      <c r="I6146" s="3"/>
    </row>
    <row r="6147" spans="2:9" x14ac:dyDescent="0.25">
      <c r="B6147" s="6"/>
      <c r="C6147" s="7"/>
      <c r="D6147" s="7"/>
      <c r="E6147" s="7"/>
      <c r="F6147" s="7"/>
      <c r="G6147" s="7"/>
      <c r="I6147" s="3"/>
    </row>
    <row r="6148" spans="2:9" x14ac:dyDescent="0.25">
      <c r="B6148" s="6"/>
      <c r="C6148" s="7"/>
      <c r="D6148" s="7"/>
      <c r="E6148" s="7"/>
      <c r="F6148" s="7"/>
      <c r="G6148" s="7"/>
      <c r="I6148" s="3"/>
    </row>
    <row r="6149" spans="2:9" x14ac:dyDescent="0.25">
      <c r="B6149" s="6"/>
      <c r="C6149" s="7"/>
      <c r="D6149" s="7"/>
      <c r="E6149" s="7"/>
      <c r="F6149" s="7"/>
      <c r="G6149" s="7"/>
      <c r="I6149" s="3"/>
    </row>
    <row r="6150" spans="2:9" x14ac:dyDescent="0.25">
      <c r="B6150" s="6"/>
      <c r="C6150" s="7"/>
      <c r="D6150" s="7"/>
      <c r="E6150" s="7"/>
      <c r="F6150" s="7"/>
      <c r="G6150" s="7"/>
      <c r="I6150" s="3"/>
    </row>
    <row r="6151" spans="2:9" x14ac:dyDescent="0.25">
      <c r="B6151" s="6"/>
      <c r="C6151" s="7"/>
      <c r="D6151" s="7"/>
      <c r="E6151" s="7"/>
      <c r="F6151" s="7"/>
      <c r="G6151" s="7"/>
      <c r="I6151" s="3"/>
    </row>
    <row r="6152" spans="2:9" x14ac:dyDescent="0.25">
      <c r="B6152" s="6"/>
      <c r="C6152" s="7"/>
      <c r="D6152" s="7"/>
      <c r="E6152" s="7"/>
      <c r="F6152" s="7"/>
      <c r="G6152" s="7"/>
      <c r="I6152" s="3"/>
    </row>
    <row r="6153" spans="2:9" x14ac:dyDescent="0.25">
      <c r="B6153" s="6"/>
      <c r="C6153" s="7"/>
      <c r="D6153" s="7"/>
      <c r="E6153" s="7"/>
      <c r="F6153" s="7"/>
      <c r="G6153" s="7"/>
      <c r="I6153" s="3"/>
    </row>
    <row r="6154" spans="2:9" x14ac:dyDescent="0.25">
      <c r="B6154" s="6"/>
      <c r="C6154" s="7"/>
      <c r="D6154" s="7"/>
      <c r="E6154" s="7"/>
      <c r="F6154" s="7"/>
      <c r="G6154" s="7"/>
      <c r="I6154" s="3"/>
    </row>
    <row r="6155" spans="2:9" x14ac:dyDescent="0.25">
      <c r="B6155" s="6"/>
      <c r="C6155" s="7"/>
      <c r="D6155" s="7"/>
      <c r="E6155" s="7"/>
      <c r="F6155" s="7"/>
      <c r="G6155" s="7"/>
      <c r="I6155" s="3"/>
    </row>
    <row r="6156" spans="2:9" x14ac:dyDescent="0.25">
      <c r="B6156" s="6"/>
      <c r="C6156" s="7"/>
      <c r="D6156" s="7"/>
      <c r="E6156" s="7"/>
      <c r="F6156" s="7"/>
      <c r="G6156" s="7"/>
      <c r="I6156" s="3"/>
    </row>
    <row r="6157" spans="2:9" x14ac:dyDescent="0.25">
      <c r="B6157" s="6"/>
      <c r="C6157" s="7"/>
      <c r="D6157" s="7"/>
      <c r="E6157" s="7"/>
      <c r="F6157" s="7"/>
      <c r="G6157" s="7"/>
      <c r="I6157" s="3"/>
    </row>
    <row r="6158" spans="2:9" x14ac:dyDescent="0.25">
      <c r="B6158" s="6"/>
      <c r="C6158" s="7"/>
      <c r="D6158" s="7"/>
      <c r="E6158" s="7"/>
      <c r="F6158" s="7"/>
      <c r="G6158" s="7"/>
      <c r="I6158" s="3"/>
    </row>
    <row r="6159" spans="2:9" x14ac:dyDescent="0.25">
      <c r="B6159" s="6"/>
      <c r="C6159" s="7"/>
      <c r="D6159" s="7"/>
      <c r="E6159" s="7"/>
      <c r="F6159" s="7"/>
      <c r="G6159" s="7"/>
      <c r="I6159" s="3"/>
    </row>
    <row r="6160" spans="2:9" x14ac:dyDescent="0.25">
      <c r="B6160" s="6"/>
      <c r="C6160" s="7"/>
      <c r="D6160" s="7"/>
      <c r="E6160" s="7"/>
      <c r="F6160" s="7"/>
      <c r="G6160" s="7"/>
      <c r="I6160" s="3"/>
    </row>
    <row r="6161" spans="2:9" x14ac:dyDescent="0.25">
      <c r="B6161" s="6"/>
      <c r="C6161" s="7"/>
      <c r="D6161" s="7"/>
      <c r="E6161" s="7"/>
      <c r="F6161" s="7"/>
      <c r="G6161" s="7"/>
      <c r="I6161" s="3"/>
    </row>
    <row r="6162" spans="2:9" x14ac:dyDescent="0.25">
      <c r="B6162" s="6"/>
      <c r="C6162" s="7"/>
      <c r="D6162" s="7"/>
      <c r="E6162" s="7"/>
      <c r="F6162" s="7"/>
      <c r="G6162" s="7"/>
      <c r="I6162" s="3"/>
    </row>
    <row r="6163" spans="2:9" x14ac:dyDescent="0.25">
      <c r="B6163" s="6"/>
      <c r="C6163" s="7"/>
      <c r="D6163" s="7"/>
      <c r="E6163" s="7"/>
      <c r="F6163" s="7"/>
      <c r="G6163" s="7"/>
      <c r="I6163" s="3"/>
    </row>
    <row r="6164" spans="2:9" x14ac:dyDescent="0.25">
      <c r="B6164" s="6"/>
      <c r="C6164" s="7"/>
      <c r="D6164" s="7"/>
      <c r="E6164" s="7"/>
      <c r="F6164" s="7"/>
      <c r="G6164" s="7"/>
      <c r="I6164" s="3"/>
    </row>
    <row r="6165" spans="2:9" x14ac:dyDescent="0.25">
      <c r="B6165" s="6"/>
      <c r="C6165" s="7"/>
      <c r="D6165" s="7"/>
      <c r="E6165" s="7"/>
      <c r="F6165" s="7"/>
      <c r="G6165" s="7"/>
      <c r="I6165" s="3"/>
    </row>
    <row r="6166" spans="2:9" x14ac:dyDescent="0.25">
      <c r="B6166" s="6"/>
      <c r="C6166" s="7"/>
      <c r="D6166" s="7"/>
      <c r="E6166" s="7"/>
      <c r="F6166" s="7"/>
      <c r="G6166" s="7"/>
      <c r="I6166" s="3"/>
    </row>
    <row r="6167" spans="2:9" x14ac:dyDescent="0.25">
      <c r="B6167" s="6"/>
      <c r="C6167" s="7"/>
      <c r="D6167" s="7"/>
      <c r="E6167" s="7"/>
      <c r="F6167" s="7"/>
      <c r="G6167" s="7"/>
      <c r="I6167" s="3"/>
    </row>
    <row r="6168" spans="2:9" x14ac:dyDescent="0.25">
      <c r="B6168" s="6"/>
      <c r="C6168" s="7"/>
      <c r="D6168" s="7"/>
      <c r="E6168" s="7"/>
      <c r="F6168" s="7"/>
      <c r="G6168" s="7"/>
      <c r="I6168" s="3"/>
    </row>
    <row r="6169" spans="2:9" x14ac:dyDescent="0.25">
      <c r="B6169" s="6"/>
      <c r="C6169" s="7"/>
      <c r="D6169" s="7"/>
      <c r="E6169" s="7"/>
      <c r="F6169" s="7"/>
      <c r="G6169" s="7"/>
      <c r="I6169" s="3"/>
    </row>
    <row r="6170" spans="2:9" x14ac:dyDescent="0.25">
      <c r="B6170" s="6"/>
      <c r="C6170" s="7"/>
      <c r="D6170" s="7"/>
      <c r="E6170" s="7"/>
      <c r="F6170" s="7"/>
      <c r="G6170" s="7"/>
      <c r="I6170" s="3"/>
    </row>
    <row r="6171" spans="2:9" x14ac:dyDescent="0.25">
      <c r="B6171" s="6"/>
      <c r="C6171" s="7"/>
      <c r="D6171" s="7"/>
      <c r="E6171" s="7"/>
      <c r="F6171" s="7"/>
      <c r="G6171" s="7"/>
      <c r="I6171" s="3"/>
    </row>
    <row r="6172" spans="2:9" x14ac:dyDescent="0.25">
      <c r="B6172" s="6"/>
      <c r="C6172" s="7"/>
      <c r="D6172" s="7"/>
      <c r="E6172" s="7"/>
      <c r="F6172" s="7"/>
      <c r="G6172" s="7"/>
      <c r="I6172" s="3"/>
    </row>
    <row r="6173" spans="2:9" x14ac:dyDescent="0.25">
      <c r="B6173" s="6"/>
      <c r="C6173" s="7"/>
      <c r="D6173" s="7"/>
      <c r="E6173" s="7"/>
      <c r="F6173" s="7"/>
      <c r="G6173" s="7"/>
      <c r="I6173" s="3"/>
    </row>
    <row r="6174" spans="2:9" x14ac:dyDescent="0.25">
      <c r="B6174" s="6"/>
      <c r="C6174" s="7"/>
      <c r="D6174" s="7"/>
      <c r="E6174" s="7"/>
      <c r="F6174" s="7"/>
      <c r="G6174" s="7"/>
      <c r="I6174" s="3"/>
    </row>
    <row r="6175" spans="2:9" x14ac:dyDescent="0.25">
      <c r="B6175" s="6"/>
      <c r="C6175" s="7"/>
      <c r="D6175" s="7"/>
      <c r="E6175" s="7"/>
      <c r="F6175" s="7"/>
      <c r="G6175" s="7"/>
      <c r="I6175" s="3"/>
    </row>
    <row r="6176" spans="2:9" x14ac:dyDescent="0.25">
      <c r="B6176" s="6"/>
      <c r="C6176" s="7"/>
      <c r="D6176" s="7"/>
      <c r="E6176" s="7"/>
      <c r="F6176" s="7"/>
      <c r="G6176" s="7"/>
      <c r="I6176" s="3"/>
    </row>
    <row r="6177" spans="2:9" x14ac:dyDescent="0.25">
      <c r="B6177" s="6"/>
      <c r="C6177" s="7"/>
      <c r="D6177" s="7"/>
      <c r="E6177" s="7"/>
      <c r="F6177" s="7"/>
      <c r="G6177" s="7"/>
      <c r="I6177" s="3"/>
    </row>
    <row r="6178" spans="2:9" x14ac:dyDescent="0.25">
      <c r="B6178" s="6"/>
      <c r="C6178" s="7"/>
      <c r="D6178" s="7"/>
      <c r="E6178" s="7"/>
      <c r="F6178" s="7"/>
      <c r="G6178" s="7"/>
      <c r="I6178" s="3"/>
    </row>
    <row r="6179" spans="2:9" x14ac:dyDescent="0.25">
      <c r="B6179" s="6"/>
      <c r="C6179" s="7"/>
      <c r="D6179" s="7"/>
      <c r="E6179" s="7"/>
      <c r="F6179" s="7"/>
      <c r="G6179" s="7"/>
      <c r="I6179" s="3"/>
    </row>
    <row r="6180" spans="2:9" x14ac:dyDescent="0.25">
      <c r="B6180" s="6"/>
      <c r="C6180" s="7"/>
      <c r="D6180" s="7"/>
      <c r="E6180" s="7"/>
      <c r="F6180" s="7"/>
      <c r="G6180" s="7"/>
      <c r="I6180" s="3"/>
    </row>
    <row r="6181" spans="2:9" x14ac:dyDescent="0.25">
      <c r="B6181" s="6"/>
      <c r="C6181" s="7"/>
      <c r="D6181" s="7"/>
      <c r="E6181" s="7"/>
      <c r="F6181" s="7"/>
      <c r="G6181" s="7"/>
      <c r="I6181" s="3"/>
    </row>
    <row r="6182" spans="2:9" x14ac:dyDescent="0.25">
      <c r="B6182" s="6"/>
      <c r="C6182" s="7"/>
      <c r="D6182" s="7"/>
      <c r="E6182" s="7"/>
      <c r="F6182" s="7"/>
      <c r="G6182" s="7"/>
      <c r="I6182" s="3"/>
    </row>
    <row r="6183" spans="2:9" x14ac:dyDescent="0.25">
      <c r="B6183" s="6"/>
      <c r="C6183" s="7"/>
      <c r="D6183" s="7"/>
      <c r="E6183" s="7"/>
      <c r="F6183" s="7"/>
      <c r="G6183" s="7"/>
      <c r="I6183" s="3"/>
    </row>
    <row r="6184" spans="2:9" x14ac:dyDescent="0.25">
      <c r="B6184" s="6"/>
      <c r="C6184" s="7"/>
      <c r="D6184" s="7"/>
      <c r="E6184" s="7"/>
      <c r="F6184" s="7"/>
      <c r="G6184" s="7"/>
      <c r="I6184" s="3"/>
    </row>
    <row r="6185" spans="2:9" x14ac:dyDescent="0.25">
      <c r="B6185" s="6"/>
      <c r="C6185" s="7"/>
      <c r="D6185" s="7"/>
      <c r="E6185" s="7"/>
      <c r="F6185" s="7"/>
      <c r="G6185" s="7"/>
      <c r="I6185" s="3"/>
    </row>
    <row r="6186" spans="2:9" x14ac:dyDescent="0.25">
      <c r="B6186" s="6"/>
      <c r="C6186" s="7"/>
      <c r="D6186" s="7"/>
      <c r="E6186" s="7"/>
      <c r="F6186" s="7"/>
      <c r="G6186" s="7"/>
      <c r="I6186" s="3"/>
    </row>
    <row r="6187" spans="2:9" x14ac:dyDescent="0.25">
      <c r="B6187" s="6"/>
      <c r="C6187" s="7"/>
      <c r="D6187" s="7"/>
      <c r="E6187" s="7"/>
      <c r="F6187" s="7"/>
      <c r="G6187" s="7"/>
      <c r="I6187" s="3"/>
    </row>
    <row r="6188" spans="2:9" x14ac:dyDescent="0.25">
      <c r="B6188" s="6"/>
      <c r="C6188" s="7"/>
      <c r="D6188" s="7"/>
      <c r="E6188" s="7"/>
      <c r="F6188" s="7"/>
      <c r="G6188" s="7"/>
      <c r="I6188" s="3"/>
    </row>
    <row r="6189" spans="2:9" x14ac:dyDescent="0.25">
      <c r="B6189" s="6"/>
      <c r="C6189" s="7"/>
      <c r="D6189" s="7"/>
      <c r="E6189" s="7"/>
      <c r="F6189" s="7"/>
      <c r="G6189" s="7"/>
      <c r="I6189" s="3"/>
    </row>
    <row r="6190" spans="2:9" x14ac:dyDescent="0.25">
      <c r="B6190" s="6"/>
      <c r="C6190" s="7"/>
      <c r="D6190" s="7"/>
      <c r="E6190" s="7"/>
      <c r="F6190" s="7"/>
      <c r="G6190" s="7"/>
      <c r="I6190" s="3"/>
    </row>
    <row r="6191" spans="2:9" x14ac:dyDescent="0.25">
      <c r="B6191" s="6"/>
      <c r="C6191" s="7"/>
      <c r="D6191" s="7"/>
      <c r="E6191" s="7"/>
      <c r="F6191" s="7"/>
      <c r="G6191" s="7"/>
      <c r="I6191" s="3"/>
    </row>
    <row r="6192" spans="2:9" x14ac:dyDescent="0.25">
      <c r="B6192" s="6"/>
      <c r="C6192" s="7"/>
      <c r="D6192" s="7"/>
      <c r="E6192" s="7"/>
      <c r="F6192" s="7"/>
      <c r="G6192" s="7"/>
      <c r="I6192" s="3"/>
    </row>
    <row r="6193" spans="2:9" x14ac:dyDescent="0.25">
      <c r="B6193" s="6"/>
      <c r="C6193" s="7"/>
      <c r="D6193" s="7"/>
      <c r="E6193" s="7"/>
      <c r="F6193" s="7"/>
      <c r="G6193" s="7"/>
      <c r="I6193" s="3"/>
    </row>
    <row r="6194" spans="2:9" x14ac:dyDescent="0.25">
      <c r="B6194" s="6"/>
      <c r="C6194" s="7"/>
      <c r="D6194" s="7"/>
      <c r="E6194" s="7"/>
      <c r="F6194" s="7"/>
      <c r="G6194" s="7"/>
      <c r="I6194" s="3"/>
    </row>
    <row r="6195" spans="2:9" x14ac:dyDescent="0.25">
      <c r="B6195" s="6"/>
      <c r="C6195" s="7"/>
      <c r="D6195" s="7"/>
      <c r="E6195" s="7"/>
      <c r="F6195" s="7"/>
      <c r="G6195" s="7"/>
      <c r="I6195" s="3"/>
    </row>
    <row r="6196" spans="2:9" x14ac:dyDescent="0.25">
      <c r="B6196" s="6"/>
      <c r="C6196" s="7"/>
      <c r="D6196" s="7"/>
      <c r="E6196" s="7"/>
      <c r="F6196" s="7"/>
      <c r="G6196" s="7"/>
      <c r="I6196" s="3"/>
    </row>
    <row r="6197" spans="2:9" x14ac:dyDescent="0.25">
      <c r="B6197" s="6"/>
      <c r="C6197" s="7"/>
      <c r="D6197" s="7"/>
      <c r="E6197" s="7"/>
      <c r="F6197" s="7"/>
      <c r="G6197" s="7"/>
      <c r="I6197" s="3"/>
    </row>
    <row r="6198" spans="2:9" x14ac:dyDescent="0.25">
      <c r="B6198" s="6"/>
      <c r="C6198" s="7"/>
      <c r="D6198" s="7"/>
      <c r="E6198" s="7"/>
      <c r="F6198" s="7"/>
      <c r="G6198" s="7"/>
      <c r="I6198" s="3"/>
    </row>
    <row r="6199" spans="2:9" x14ac:dyDescent="0.25">
      <c r="B6199" s="6"/>
      <c r="C6199" s="7"/>
      <c r="D6199" s="7"/>
      <c r="E6199" s="7"/>
      <c r="F6199" s="7"/>
      <c r="G6199" s="7"/>
      <c r="I6199" s="3"/>
    </row>
    <row r="6200" spans="2:9" x14ac:dyDescent="0.25">
      <c r="B6200" s="6"/>
      <c r="C6200" s="7"/>
      <c r="D6200" s="7"/>
      <c r="E6200" s="7"/>
      <c r="F6200" s="7"/>
      <c r="G6200" s="7"/>
      <c r="I6200" s="3"/>
    </row>
    <row r="6201" spans="2:9" x14ac:dyDescent="0.25">
      <c r="B6201" s="6"/>
      <c r="C6201" s="7"/>
      <c r="D6201" s="7"/>
      <c r="E6201" s="7"/>
      <c r="F6201" s="7"/>
      <c r="G6201" s="7"/>
      <c r="I6201" s="3"/>
    </row>
    <row r="6202" spans="2:9" x14ac:dyDescent="0.25">
      <c r="B6202" s="6"/>
      <c r="C6202" s="7"/>
      <c r="D6202" s="7"/>
      <c r="E6202" s="7"/>
      <c r="F6202" s="7"/>
      <c r="G6202" s="7"/>
      <c r="I6202" s="3"/>
    </row>
    <row r="6203" spans="2:9" x14ac:dyDescent="0.25">
      <c r="B6203" s="6"/>
      <c r="C6203" s="7"/>
      <c r="D6203" s="7"/>
      <c r="E6203" s="7"/>
      <c r="F6203" s="7"/>
      <c r="G6203" s="7"/>
      <c r="I6203" s="3"/>
    </row>
    <row r="6204" spans="2:9" x14ac:dyDescent="0.25">
      <c r="B6204" s="6"/>
      <c r="C6204" s="7"/>
      <c r="D6204" s="7"/>
      <c r="E6204" s="7"/>
      <c r="F6204" s="7"/>
      <c r="G6204" s="7"/>
      <c r="I6204" s="3"/>
    </row>
    <row r="6205" spans="2:9" x14ac:dyDescent="0.25">
      <c r="B6205" s="6"/>
      <c r="C6205" s="7"/>
      <c r="D6205" s="7"/>
      <c r="E6205" s="7"/>
      <c r="F6205" s="7"/>
      <c r="G6205" s="7"/>
      <c r="I6205" s="3"/>
    </row>
    <row r="6206" spans="2:9" x14ac:dyDescent="0.25">
      <c r="B6206" s="6"/>
      <c r="C6206" s="7"/>
      <c r="D6206" s="7"/>
      <c r="E6206" s="7"/>
      <c r="F6206" s="7"/>
      <c r="G6206" s="7"/>
      <c r="I6206" s="3"/>
    </row>
    <row r="6207" spans="2:9" x14ac:dyDescent="0.25">
      <c r="B6207" s="6"/>
      <c r="C6207" s="7"/>
      <c r="D6207" s="7"/>
      <c r="E6207" s="7"/>
      <c r="F6207" s="7"/>
      <c r="G6207" s="7"/>
      <c r="I6207" s="3"/>
    </row>
    <row r="6208" spans="2:9" x14ac:dyDescent="0.25">
      <c r="B6208" s="6"/>
      <c r="C6208" s="7"/>
      <c r="D6208" s="7"/>
      <c r="E6208" s="7"/>
      <c r="F6208" s="7"/>
      <c r="G6208" s="7"/>
      <c r="I6208" s="3"/>
    </row>
    <row r="6209" spans="2:9" x14ac:dyDescent="0.25">
      <c r="B6209" s="6"/>
      <c r="C6209" s="7"/>
      <c r="D6209" s="7"/>
      <c r="E6209" s="7"/>
      <c r="F6209" s="7"/>
      <c r="G6209" s="7"/>
      <c r="I6209" s="3"/>
    </row>
    <row r="6210" spans="2:9" x14ac:dyDescent="0.25">
      <c r="B6210" s="6"/>
      <c r="C6210" s="7"/>
      <c r="D6210" s="7"/>
      <c r="E6210" s="7"/>
      <c r="F6210" s="7"/>
      <c r="G6210" s="7"/>
      <c r="I6210" s="3"/>
    </row>
    <row r="6211" spans="2:9" x14ac:dyDescent="0.25">
      <c r="B6211" s="6"/>
      <c r="C6211" s="7"/>
      <c r="D6211" s="7"/>
      <c r="E6211" s="7"/>
      <c r="F6211" s="7"/>
      <c r="G6211" s="7"/>
      <c r="I6211" s="3"/>
    </row>
    <row r="6212" spans="2:9" x14ac:dyDescent="0.25">
      <c r="B6212" s="6"/>
      <c r="C6212" s="7"/>
      <c r="D6212" s="7"/>
      <c r="E6212" s="7"/>
      <c r="F6212" s="7"/>
      <c r="G6212" s="7"/>
      <c r="I6212" s="3"/>
    </row>
    <row r="6213" spans="2:9" x14ac:dyDescent="0.25">
      <c r="B6213" s="6"/>
      <c r="C6213" s="7"/>
      <c r="D6213" s="7"/>
      <c r="E6213" s="7"/>
      <c r="F6213" s="7"/>
      <c r="G6213" s="7"/>
      <c r="I6213" s="3"/>
    </row>
    <row r="6214" spans="2:9" x14ac:dyDescent="0.25">
      <c r="B6214" s="6"/>
      <c r="C6214" s="7"/>
      <c r="D6214" s="7"/>
      <c r="E6214" s="7"/>
      <c r="F6214" s="7"/>
      <c r="G6214" s="7"/>
      <c r="I6214" s="3"/>
    </row>
    <row r="6215" spans="2:9" x14ac:dyDescent="0.25">
      <c r="B6215" s="6"/>
      <c r="C6215" s="7"/>
      <c r="D6215" s="7"/>
      <c r="E6215" s="7"/>
      <c r="F6215" s="7"/>
      <c r="G6215" s="7"/>
      <c r="I6215" s="3"/>
    </row>
    <row r="6216" spans="2:9" x14ac:dyDescent="0.25">
      <c r="B6216" s="6"/>
      <c r="C6216" s="7"/>
      <c r="D6216" s="7"/>
      <c r="E6216" s="7"/>
      <c r="F6216" s="7"/>
      <c r="G6216" s="7"/>
      <c r="I6216" s="3"/>
    </row>
    <row r="6217" spans="2:9" x14ac:dyDescent="0.25">
      <c r="B6217" s="6"/>
      <c r="C6217" s="7"/>
      <c r="D6217" s="7"/>
      <c r="E6217" s="7"/>
      <c r="F6217" s="7"/>
      <c r="G6217" s="7"/>
      <c r="I6217" s="3"/>
    </row>
    <row r="6218" spans="2:9" x14ac:dyDescent="0.25">
      <c r="B6218" s="6"/>
      <c r="C6218" s="7"/>
      <c r="D6218" s="7"/>
      <c r="E6218" s="7"/>
      <c r="F6218" s="7"/>
      <c r="G6218" s="7"/>
      <c r="I6218" s="3"/>
    </row>
    <row r="6219" spans="2:9" x14ac:dyDescent="0.25">
      <c r="B6219" s="6"/>
      <c r="C6219" s="7"/>
      <c r="D6219" s="7"/>
      <c r="E6219" s="7"/>
      <c r="F6219" s="7"/>
      <c r="G6219" s="7"/>
      <c r="I6219" s="3"/>
    </row>
    <row r="6220" spans="2:9" x14ac:dyDescent="0.25">
      <c r="B6220" s="6"/>
      <c r="C6220" s="7"/>
      <c r="D6220" s="7"/>
      <c r="E6220" s="7"/>
      <c r="F6220" s="7"/>
      <c r="G6220" s="7"/>
      <c r="I6220" s="3"/>
    </row>
    <row r="6221" spans="2:9" x14ac:dyDescent="0.25">
      <c r="B6221" s="6"/>
      <c r="C6221" s="7"/>
      <c r="D6221" s="7"/>
      <c r="E6221" s="7"/>
      <c r="F6221" s="7"/>
      <c r="G6221" s="7"/>
      <c r="I6221" s="3"/>
    </row>
    <row r="6222" spans="2:9" x14ac:dyDescent="0.25">
      <c r="B6222" s="6"/>
      <c r="C6222" s="7"/>
      <c r="D6222" s="7"/>
      <c r="E6222" s="7"/>
      <c r="F6222" s="7"/>
      <c r="G6222" s="7"/>
      <c r="I6222" s="3"/>
    </row>
    <row r="6223" spans="2:9" x14ac:dyDescent="0.25">
      <c r="B6223" s="6"/>
      <c r="C6223" s="7"/>
      <c r="D6223" s="7"/>
      <c r="E6223" s="7"/>
      <c r="F6223" s="7"/>
      <c r="G6223" s="7"/>
      <c r="I6223" s="3"/>
    </row>
    <row r="6224" spans="2:9" x14ac:dyDescent="0.25">
      <c r="B6224" s="6"/>
      <c r="C6224" s="7"/>
      <c r="D6224" s="7"/>
      <c r="E6224" s="7"/>
      <c r="F6224" s="7"/>
      <c r="G6224" s="7"/>
      <c r="I6224" s="3"/>
    </row>
    <row r="6225" spans="2:9" x14ac:dyDescent="0.25">
      <c r="B6225" s="6"/>
      <c r="C6225" s="7"/>
      <c r="D6225" s="7"/>
      <c r="E6225" s="7"/>
      <c r="F6225" s="7"/>
      <c r="G6225" s="7"/>
      <c r="I6225" s="3"/>
    </row>
    <row r="6226" spans="2:9" x14ac:dyDescent="0.25">
      <c r="B6226" s="6"/>
      <c r="C6226" s="7"/>
      <c r="D6226" s="7"/>
      <c r="E6226" s="7"/>
      <c r="F6226" s="7"/>
      <c r="G6226" s="7"/>
      <c r="I6226" s="3"/>
    </row>
    <row r="6227" spans="2:9" x14ac:dyDescent="0.25">
      <c r="B6227" s="6"/>
      <c r="C6227" s="7"/>
      <c r="D6227" s="7"/>
      <c r="E6227" s="7"/>
      <c r="F6227" s="7"/>
      <c r="G6227" s="7"/>
      <c r="I6227" s="3"/>
    </row>
    <row r="6228" spans="2:9" x14ac:dyDescent="0.25">
      <c r="B6228" s="6"/>
      <c r="C6228" s="7"/>
      <c r="D6228" s="7"/>
      <c r="E6228" s="7"/>
      <c r="F6228" s="7"/>
      <c r="G6228" s="7"/>
      <c r="I6228" s="3"/>
    </row>
    <row r="6229" spans="2:9" x14ac:dyDescent="0.25">
      <c r="B6229" s="6"/>
      <c r="C6229" s="7"/>
      <c r="D6229" s="7"/>
      <c r="E6229" s="7"/>
      <c r="F6229" s="7"/>
      <c r="G6229" s="7"/>
      <c r="I6229" s="3"/>
    </row>
    <row r="6230" spans="2:9" x14ac:dyDescent="0.25">
      <c r="B6230" s="6"/>
      <c r="C6230" s="7"/>
      <c r="D6230" s="7"/>
      <c r="E6230" s="7"/>
      <c r="F6230" s="7"/>
      <c r="G6230" s="7"/>
      <c r="I6230" s="3"/>
    </row>
    <row r="6231" spans="2:9" x14ac:dyDescent="0.25">
      <c r="B6231" s="6"/>
      <c r="C6231" s="7"/>
      <c r="D6231" s="7"/>
      <c r="E6231" s="7"/>
      <c r="F6231" s="7"/>
      <c r="G6231" s="7"/>
      <c r="I6231" s="3"/>
    </row>
    <row r="6232" spans="2:9" x14ac:dyDescent="0.25">
      <c r="B6232" s="6"/>
      <c r="C6232" s="7"/>
      <c r="D6232" s="7"/>
      <c r="E6232" s="7"/>
      <c r="F6232" s="7"/>
      <c r="G6232" s="7"/>
      <c r="I6232" s="3"/>
    </row>
    <row r="6233" spans="2:9" x14ac:dyDescent="0.25">
      <c r="B6233" s="6"/>
      <c r="C6233" s="7"/>
      <c r="D6233" s="7"/>
      <c r="E6233" s="7"/>
      <c r="F6233" s="7"/>
      <c r="G6233" s="7"/>
      <c r="I6233" s="3"/>
    </row>
    <row r="6234" spans="2:9" x14ac:dyDescent="0.25">
      <c r="B6234" s="6"/>
      <c r="C6234" s="7"/>
      <c r="D6234" s="7"/>
      <c r="E6234" s="7"/>
      <c r="F6234" s="7"/>
      <c r="G6234" s="7"/>
      <c r="I6234" s="3"/>
    </row>
    <row r="6235" spans="2:9" x14ac:dyDescent="0.25">
      <c r="B6235" s="6"/>
      <c r="C6235" s="7"/>
      <c r="D6235" s="7"/>
      <c r="E6235" s="7"/>
      <c r="F6235" s="7"/>
      <c r="G6235" s="7"/>
      <c r="I6235" s="3"/>
    </row>
    <row r="6236" spans="2:9" x14ac:dyDescent="0.25">
      <c r="B6236" s="6"/>
      <c r="C6236" s="7"/>
      <c r="D6236" s="7"/>
      <c r="E6236" s="7"/>
      <c r="F6236" s="7"/>
      <c r="G6236" s="7"/>
      <c r="I6236" s="3"/>
    </row>
    <row r="6237" spans="2:9" x14ac:dyDescent="0.25">
      <c r="B6237" s="6"/>
      <c r="C6237" s="7"/>
      <c r="D6237" s="7"/>
      <c r="E6237" s="7"/>
      <c r="F6237" s="7"/>
      <c r="G6237" s="7"/>
      <c r="I6237" s="3"/>
    </row>
    <row r="6238" spans="2:9" x14ac:dyDescent="0.25">
      <c r="B6238" s="6"/>
      <c r="C6238" s="7"/>
      <c r="D6238" s="7"/>
      <c r="E6238" s="7"/>
      <c r="F6238" s="7"/>
      <c r="G6238" s="7"/>
      <c r="I6238" s="3"/>
    </row>
    <row r="6239" spans="2:9" x14ac:dyDescent="0.25">
      <c r="B6239" s="6"/>
      <c r="C6239" s="7"/>
      <c r="D6239" s="7"/>
      <c r="E6239" s="7"/>
      <c r="F6239" s="7"/>
      <c r="G6239" s="7"/>
      <c r="I6239" s="3"/>
    </row>
    <row r="6240" spans="2:9" x14ac:dyDescent="0.25">
      <c r="B6240" s="6"/>
      <c r="C6240" s="7"/>
      <c r="D6240" s="7"/>
      <c r="E6240" s="7"/>
      <c r="F6240" s="7"/>
      <c r="G6240" s="7"/>
      <c r="I6240" s="3"/>
    </row>
    <row r="6241" spans="2:9" x14ac:dyDescent="0.25">
      <c r="B6241" s="6"/>
      <c r="C6241" s="7"/>
      <c r="D6241" s="7"/>
      <c r="E6241" s="7"/>
      <c r="F6241" s="7"/>
      <c r="G6241" s="7"/>
      <c r="I6241" s="3"/>
    </row>
    <row r="6242" spans="2:9" x14ac:dyDescent="0.25">
      <c r="B6242" s="6"/>
      <c r="C6242" s="7"/>
      <c r="D6242" s="7"/>
      <c r="E6242" s="7"/>
      <c r="F6242" s="7"/>
      <c r="G6242" s="7"/>
      <c r="I6242" s="3"/>
    </row>
    <row r="6243" spans="2:9" x14ac:dyDescent="0.25">
      <c r="B6243" s="6"/>
      <c r="C6243" s="7"/>
      <c r="D6243" s="7"/>
      <c r="E6243" s="7"/>
      <c r="F6243" s="7"/>
      <c r="G6243" s="7"/>
      <c r="I6243" s="3"/>
    </row>
    <row r="6244" spans="2:9" x14ac:dyDescent="0.25">
      <c r="B6244" s="6"/>
      <c r="C6244" s="7"/>
      <c r="D6244" s="7"/>
      <c r="E6244" s="7"/>
      <c r="F6244" s="7"/>
      <c r="G6244" s="7"/>
      <c r="I6244" s="3"/>
    </row>
    <row r="6245" spans="2:9" x14ac:dyDescent="0.25">
      <c r="B6245" s="6"/>
      <c r="C6245" s="7"/>
      <c r="D6245" s="7"/>
      <c r="E6245" s="7"/>
      <c r="F6245" s="7"/>
      <c r="G6245" s="7"/>
      <c r="I6245" s="3"/>
    </row>
    <row r="6246" spans="2:9" x14ac:dyDescent="0.25">
      <c r="B6246" s="6"/>
      <c r="C6246" s="7"/>
      <c r="D6246" s="7"/>
      <c r="E6246" s="7"/>
      <c r="F6246" s="7"/>
      <c r="G6246" s="7"/>
      <c r="I6246" s="3"/>
    </row>
    <row r="6247" spans="2:9" x14ac:dyDescent="0.25">
      <c r="B6247" s="6"/>
      <c r="C6247" s="7"/>
      <c r="D6247" s="7"/>
      <c r="E6247" s="7"/>
      <c r="F6247" s="7"/>
      <c r="G6247" s="7"/>
      <c r="I6247" s="3"/>
    </row>
    <row r="6248" spans="2:9" x14ac:dyDescent="0.25">
      <c r="B6248" s="6"/>
      <c r="C6248" s="7"/>
      <c r="D6248" s="7"/>
      <c r="E6248" s="7"/>
      <c r="F6248" s="7"/>
      <c r="G6248" s="7"/>
      <c r="I6248" s="3"/>
    </row>
    <row r="6249" spans="2:9" x14ac:dyDescent="0.25">
      <c r="B6249" s="6"/>
      <c r="C6249" s="7"/>
      <c r="D6249" s="7"/>
      <c r="E6249" s="7"/>
      <c r="F6249" s="7"/>
      <c r="G6249" s="7"/>
      <c r="I6249" s="3"/>
    </row>
    <row r="6250" spans="2:9" x14ac:dyDescent="0.25">
      <c r="B6250" s="6"/>
      <c r="C6250" s="7"/>
      <c r="D6250" s="7"/>
      <c r="E6250" s="7"/>
      <c r="F6250" s="7"/>
      <c r="G6250" s="7"/>
      <c r="I6250" s="3"/>
    </row>
    <row r="6251" spans="2:9" x14ac:dyDescent="0.25">
      <c r="B6251" s="6"/>
      <c r="C6251" s="7"/>
      <c r="D6251" s="7"/>
      <c r="E6251" s="7"/>
      <c r="F6251" s="7"/>
      <c r="G6251" s="7"/>
      <c r="I6251" s="3"/>
    </row>
    <row r="6252" spans="2:9" x14ac:dyDescent="0.25">
      <c r="B6252" s="6"/>
      <c r="C6252" s="7"/>
      <c r="D6252" s="7"/>
      <c r="E6252" s="7"/>
      <c r="F6252" s="7"/>
      <c r="G6252" s="7"/>
      <c r="I6252" s="3"/>
    </row>
    <row r="6253" spans="2:9" x14ac:dyDescent="0.25">
      <c r="B6253" s="6"/>
      <c r="C6253" s="7"/>
      <c r="D6253" s="7"/>
      <c r="E6253" s="7"/>
      <c r="F6253" s="7"/>
      <c r="G6253" s="7"/>
      <c r="I6253" s="3"/>
    </row>
    <row r="6254" spans="2:9" x14ac:dyDescent="0.25">
      <c r="B6254" s="6"/>
      <c r="C6254" s="7"/>
      <c r="D6254" s="7"/>
      <c r="E6254" s="7"/>
      <c r="F6254" s="7"/>
      <c r="G6254" s="7"/>
      <c r="I6254" s="3"/>
    </row>
    <row r="6255" spans="2:9" x14ac:dyDescent="0.25">
      <c r="B6255" s="6"/>
      <c r="C6255" s="7"/>
      <c r="D6255" s="7"/>
      <c r="E6255" s="7"/>
      <c r="F6255" s="7"/>
      <c r="G6255" s="7"/>
      <c r="I6255" s="3"/>
    </row>
    <row r="6256" spans="2:9" x14ac:dyDescent="0.25">
      <c r="B6256" s="6"/>
      <c r="C6256" s="7"/>
      <c r="D6256" s="7"/>
      <c r="E6256" s="7"/>
      <c r="F6256" s="7"/>
      <c r="G6256" s="7"/>
      <c r="I6256" s="3"/>
    </row>
    <row r="6257" spans="2:9" x14ac:dyDescent="0.25">
      <c r="B6257" s="6"/>
      <c r="C6257" s="7"/>
      <c r="D6257" s="7"/>
      <c r="E6257" s="7"/>
      <c r="F6257" s="7"/>
      <c r="G6257" s="7"/>
      <c r="I6257" s="3"/>
    </row>
    <row r="6258" spans="2:9" x14ac:dyDescent="0.25">
      <c r="B6258" s="6"/>
      <c r="C6258" s="7"/>
      <c r="D6258" s="7"/>
      <c r="E6258" s="7"/>
      <c r="F6258" s="7"/>
      <c r="G6258" s="7"/>
      <c r="I6258" s="3"/>
    </row>
    <row r="6259" spans="2:9" x14ac:dyDescent="0.25">
      <c r="B6259" s="6"/>
      <c r="C6259" s="7"/>
      <c r="D6259" s="7"/>
      <c r="E6259" s="7"/>
      <c r="F6259" s="7"/>
      <c r="G6259" s="7"/>
      <c r="I6259" s="3"/>
    </row>
    <row r="6260" spans="2:9" x14ac:dyDescent="0.25">
      <c r="B6260" s="6"/>
      <c r="C6260" s="7"/>
      <c r="D6260" s="7"/>
      <c r="E6260" s="7"/>
      <c r="F6260" s="7"/>
      <c r="G6260" s="7"/>
      <c r="I6260" s="3"/>
    </row>
    <row r="6261" spans="2:9" x14ac:dyDescent="0.25">
      <c r="B6261" s="6"/>
      <c r="C6261" s="7"/>
      <c r="D6261" s="7"/>
      <c r="E6261" s="7"/>
      <c r="F6261" s="7"/>
      <c r="G6261" s="7"/>
      <c r="I6261" s="3"/>
    </row>
    <row r="6262" spans="2:9" x14ac:dyDescent="0.25">
      <c r="B6262" s="6"/>
      <c r="C6262" s="7"/>
      <c r="D6262" s="7"/>
      <c r="E6262" s="7"/>
      <c r="F6262" s="7"/>
      <c r="G6262" s="7"/>
      <c r="I6262" s="3"/>
    </row>
    <row r="6263" spans="2:9" x14ac:dyDescent="0.25">
      <c r="B6263" s="6"/>
      <c r="C6263" s="7"/>
      <c r="D6263" s="7"/>
      <c r="E6263" s="7"/>
      <c r="F6263" s="7"/>
      <c r="G6263" s="7"/>
      <c r="I6263" s="3"/>
    </row>
    <row r="6264" spans="2:9" x14ac:dyDescent="0.25">
      <c r="B6264" s="6"/>
      <c r="C6264" s="7"/>
      <c r="D6264" s="7"/>
      <c r="E6264" s="7"/>
      <c r="F6264" s="7"/>
      <c r="G6264" s="7"/>
      <c r="I6264" s="3"/>
    </row>
    <row r="6265" spans="2:9" x14ac:dyDescent="0.25">
      <c r="B6265" s="6"/>
      <c r="C6265" s="7"/>
      <c r="D6265" s="7"/>
      <c r="E6265" s="7"/>
      <c r="F6265" s="7"/>
      <c r="G6265" s="7"/>
      <c r="I6265" s="3"/>
    </row>
    <row r="6266" spans="2:9" x14ac:dyDescent="0.25">
      <c r="B6266" s="6"/>
      <c r="C6266" s="7"/>
      <c r="D6266" s="7"/>
      <c r="E6266" s="7"/>
      <c r="F6266" s="7"/>
      <c r="G6266" s="7"/>
      <c r="I6266" s="3"/>
    </row>
    <row r="6267" spans="2:9" x14ac:dyDescent="0.25">
      <c r="B6267" s="6"/>
      <c r="C6267" s="7"/>
      <c r="D6267" s="7"/>
      <c r="E6267" s="7"/>
      <c r="F6267" s="7"/>
      <c r="G6267" s="7"/>
      <c r="I6267" s="3"/>
    </row>
    <row r="6268" spans="2:9" x14ac:dyDescent="0.25">
      <c r="B6268" s="6"/>
      <c r="C6268" s="7"/>
      <c r="D6268" s="7"/>
      <c r="E6268" s="7"/>
      <c r="F6268" s="7"/>
      <c r="G6268" s="7"/>
      <c r="I6268" s="3"/>
    </row>
    <row r="6269" spans="2:9" x14ac:dyDescent="0.25">
      <c r="B6269" s="6"/>
      <c r="C6269" s="7"/>
      <c r="D6269" s="7"/>
      <c r="E6269" s="7"/>
      <c r="F6269" s="7"/>
      <c r="G6269" s="7"/>
      <c r="I6269" s="3"/>
    </row>
    <row r="6270" spans="2:9" x14ac:dyDescent="0.25">
      <c r="B6270" s="6"/>
      <c r="C6270" s="7"/>
      <c r="D6270" s="7"/>
      <c r="E6270" s="7"/>
      <c r="F6270" s="7"/>
      <c r="G6270" s="7"/>
      <c r="I6270" s="3"/>
    </row>
    <row r="6271" spans="2:9" x14ac:dyDescent="0.25">
      <c r="B6271" s="6"/>
      <c r="C6271" s="7"/>
      <c r="D6271" s="7"/>
      <c r="E6271" s="7"/>
      <c r="F6271" s="7"/>
      <c r="G6271" s="7"/>
      <c r="I6271" s="3"/>
    </row>
    <row r="6272" spans="2:9" x14ac:dyDescent="0.25">
      <c r="B6272" s="6"/>
      <c r="C6272" s="7"/>
      <c r="D6272" s="7"/>
      <c r="E6272" s="7"/>
      <c r="F6272" s="7"/>
      <c r="G6272" s="7"/>
      <c r="I6272" s="3"/>
    </row>
    <row r="6273" spans="2:9" x14ac:dyDescent="0.25">
      <c r="B6273" s="6"/>
      <c r="C6273" s="7"/>
      <c r="D6273" s="7"/>
      <c r="E6273" s="7"/>
      <c r="F6273" s="7"/>
      <c r="G6273" s="7"/>
      <c r="I6273" s="3"/>
    </row>
    <row r="6274" spans="2:9" x14ac:dyDescent="0.25">
      <c r="B6274" s="6"/>
      <c r="C6274" s="7"/>
      <c r="D6274" s="7"/>
      <c r="E6274" s="7"/>
      <c r="F6274" s="7"/>
      <c r="G6274" s="7"/>
      <c r="I6274" s="3"/>
    </row>
    <row r="6275" spans="2:9" x14ac:dyDescent="0.25">
      <c r="B6275" s="6"/>
      <c r="C6275" s="7"/>
      <c r="D6275" s="7"/>
      <c r="E6275" s="7"/>
      <c r="F6275" s="7"/>
      <c r="G6275" s="7"/>
      <c r="I6275" s="3"/>
    </row>
    <row r="6276" spans="2:9" x14ac:dyDescent="0.25">
      <c r="B6276" s="6"/>
      <c r="C6276" s="7"/>
      <c r="D6276" s="7"/>
      <c r="E6276" s="7"/>
      <c r="F6276" s="7"/>
      <c r="G6276" s="7"/>
      <c r="I6276" s="3"/>
    </row>
    <row r="6277" spans="2:9" x14ac:dyDescent="0.25">
      <c r="B6277" s="6"/>
      <c r="C6277" s="7"/>
      <c r="D6277" s="7"/>
      <c r="E6277" s="7"/>
      <c r="F6277" s="7"/>
      <c r="G6277" s="7"/>
      <c r="I6277" s="3"/>
    </row>
    <row r="6278" spans="2:9" x14ac:dyDescent="0.25">
      <c r="B6278" s="6"/>
      <c r="C6278" s="7"/>
      <c r="D6278" s="7"/>
      <c r="E6278" s="7"/>
      <c r="F6278" s="7"/>
      <c r="G6278" s="7"/>
      <c r="I6278" s="3"/>
    </row>
    <row r="6279" spans="2:9" x14ac:dyDescent="0.25">
      <c r="B6279" s="6"/>
      <c r="C6279" s="7"/>
      <c r="D6279" s="7"/>
      <c r="E6279" s="7"/>
      <c r="F6279" s="7"/>
      <c r="G6279" s="7"/>
      <c r="I6279" s="3"/>
    </row>
    <row r="6280" spans="2:9" x14ac:dyDescent="0.25">
      <c r="B6280" s="6"/>
      <c r="C6280" s="7"/>
      <c r="D6280" s="7"/>
      <c r="E6280" s="7"/>
      <c r="F6280" s="7"/>
      <c r="G6280" s="7"/>
      <c r="I6280" s="3"/>
    </row>
    <row r="6281" spans="2:9" x14ac:dyDescent="0.25">
      <c r="B6281" s="6"/>
      <c r="C6281" s="7"/>
      <c r="D6281" s="7"/>
      <c r="E6281" s="7"/>
      <c r="F6281" s="7"/>
      <c r="G6281" s="7"/>
      <c r="I6281" s="3"/>
    </row>
    <row r="6282" spans="2:9" x14ac:dyDescent="0.25">
      <c r="B6282" s="6"/>
      <c r="C6282" s="7"/>
      <c r="D6282" s="7"/>
      <c r="E6282" s="7"/>
      <c r="F6282" s="7"/>
      <c r="G6282" s="7"/>
      <c r="I6282" s="3"/>
    </row>
    <row r="6283" spans="2:9" x14ac:dyDescent="0.25">
      <c r="B6283" s="6"/>
      <c r="C6283" s="7"/>
      <c r="D6283" s="7"/>
      <c r="E6283" s="7"/>
      <c r="F6283" s="7"/>
      <c r="G6283" s="7"/>
      <c r="I6283" s="3"/>
    </row>
    <row r="6284" spans="2:9" x14ac:dyDescent="0.25">
      <c r="B6284" s="6"/>
      <c r="C6284" s="7"/>
      <c r="D6284" s="7"/>
      <c r="E6284" s="7"/>
      <c r="F6284" s="7"/>
      <c r="G6284" s="7"/>
      <c r="I6284" s="3"/>
    </row>
    <row r="6285" spans="2:9" x14ac:dyDescent="0.25">
      <c r="B6285" s="6"/>
      <c r="C6285" s="7"/>
      <c r="D6285" s="7"/>
      <c r="E6285" s="7"/>
      <c r="F6285" s="7"/>
      <c r="G6285" s="7"/>
      <c r="I6285" s="3"/>
    </row>
    <row r="6286" spans="2:9" x14ac:dyDescent="0.25">
      <c r="B6286" s="6"/>
      <c r="C6286" s="7"/>
      <c r="D6286" s="7"/>
      <c r="E6286" s="7"/>
      <c r="F6286" s="7"/>
      <c r="G6286" s="7"/>
      <c r="I6286" s="3"/>
    </row>
    <row r="6287" spans="2:9" x14ac:dyDescent="0.25">
      <c r="B6287" s="6"/>
      <c r="C6287" s="7"/>
      <c r="D6287" s="7"/>
      <c r="E6287" s="7"/>
      <c r="F6287" s="7"/>
      <c r="G6287" s="7"/>
      <c r="I6287" s="3"/>
    </row>
    <row r="6288" spans="2:9" x14ac:dyDescent="0.25">
      <c r="B6288" s="6"/>
      <c r="C6288" s="7"/>
      <c r="D6288" s="7"/>
      <c r="E6288" s="7"/>
      <c r="F6288" s="7"/>
      <c r="G6288" s="7"/>
      <c r="I6288" s="3"/>
    </row>
    <row r="6289" spans="2:9" x14ac:dyDescent="0.25">
      <c r="B6289" s="6"/>
      <c r="C6289" s="7"/>
      <c r="D6289" s="7"/>
      <c r="E6289" s="7"/>
      <c r="F6289" s="7"/>
      <c r="G6289" s="7"/>
      <c r="I6289" s="3"/>
    </row>
    <row r="6290" spans="2:9" x14ac:dyDescent="0.25">
      <c r="B6290" s="6"/>
      <c r="C6290" s="7"/>
      <c r="D6290" s="7"/>
      <c r="E6290" s="7"/>
      <c r="F6290" s="7"/>
      <c r="G6290" s="7"/>
      <c r="I6290" s="3"/>
    </row>
    <row r="6291" spans="2:9" x14ac:dyDescent="0.25">
      <c r="B6291" s="6"/>
      <c r="C6291" s="7"/>
      <c r="D6291" s="7"/>
      <c r="E6291" s="7"/>
      <c r="F6291" s="7"/>
      <c r="G6291" s="7"/>
      <c r="I6291" s="3"/>
    </row>
    <row r="6292" spans="2:9" x14ac:dyDescent="0.25">
      <c r="B6292" s="6"/>
      <c r="C6292" s="7"/>
      <c r="D6292" s="7"/>
      <c r="E6292" s="7"/>
      <c r="F6292" s="7"/>
      <c r="G6292" s="7"/>
      <c r="I6292" s="3"/>
    </row>
    <row r="6293" spans="2:9" x14ac:dyDescent="0.25">
      <c r="B6293" s="6"/>
      <c r="C6293" s="7"/>
      <c r="D6293" s="7"/>
      <c r="E6293" s="7"/>
      <c r="F6293" s="7"/>
      <c r="G6293" s="7"/>
      <c r="I6293" s="3"/>
    </row>
    <row r="6294" spans="2:9" x14ac:dyDescent="0.25">
      <c r="B6294" s="6"/>
      <c r="C6294" s="7"/>
      <c r="D6294" s="7"/>
      <c r="E6294" s="7"/>
      <c r="F6294" s="7"/>
      <c r="G6294" s="7"/>
      <c r="I6294" s="3"/>
    </row>
    <row r="6295" spans="2:9" x14ac:dyDescent="0.25">
      <c r="B6295" s="6"/>
      <c r="C6295" s="7"/>
      <c r="D6295" s="7"/>
      <c r="E6295" s="7"/>
      <c r="F6295" s="7"/>
      <c r="G6295" s="7"/>
      <c r="I6295" s="3"/>
    </row>
    <row r="6296" spans="2:9" x14ac:dyDescent="0.25">
      <c r="B6296" s="6"/>
      <c r="C6296" s="7"/>
      <c r="D6296" s="7"/>
      <c r="E6296" s="7"/>
      <c r="F6296" s="7"/>
      <c r="G6296" s="7"/>
      <c r="I6296" s="3"/>
    </row>
    <row r="6297" spans="2:9" x14ac:dyDescent="0.25">
      <c r="B6297" s="6"/>
      <c r="C6297" s="7"/>
      <c r="D6297" s="7"/>
      <c r="E6297" s="7"/>
      <c r="F6297" s="7"/>
      <c r="G6297" s="7"/>
      <c r="I6297" s="3"/>
    </row>
    <row r="6298" spans="2:9" x14ac:dyDescent="0.25">
      <c r="B6298" s="6"/>
      <c r="C6298" s="7"/>
      <c r="D6298" s="7"/>
      <c r="E6298" s="7"/>
      <c r="F6298" s="7"/>
      <c r="G6298" s="7"/>
      <c r="I6298" s="3"/>
    </row>
    <row r="6299" spans="2:9" x14ac:dyDescent="0.25">
      <c r="B6299" s="6"/>
      <c r="C6299" s="7"/>
      <c r="D6299" s="7"/>
      <c r="E6299" s="7"/>
      <c r="F6299" s="7"/>
      <c r="G6299" s="7"/>
      <c r="I6299" s="3"/>
    </row>
    <row r="6300" spans="2:9" x14ac:dyDescent="0.25">
      <c r="B6300" s="6"/>
      <c r="C6300" s="7"/>
      <c r="D6300" s="7"/>
      <c r="E6300" s="7"/>
      <c r="F6300" s="7"/>
      <c r="G6300" s="7"/>
      <c r="I6300" s="3"/>
    </row>
    <row r="6301" spans="2:9" x14ac:dyDescent="0.25">
      <c r="B6301" s="6"/>
      <c r="C6301" s="7"/>
      <c r="D6301" s="7"/>
      <c r="E6301" s="7"/>
      <c r="F6301" s="7"/>
      <c r="G6301" s="7"/>
      <c r="I6301" s="3"/>
    </row>
    <row r="6302" spans="2:9" x14ac:dyDescent="0.25">
      <c r="B6302" s="6"/>
      <c r="C6302" s="7"/>
      <c r="D6302" s="7"/>
      <c r="E6302" s="7"/>
      <c r="F6302" s="7"/>
      <c r="G6302" s="7"/>
      <c r="I6302" s="3"/>
    </row>
    <row r="6303" spans="2:9" x14ac:dyDescent="0.25">
      <c r="B6303" s="6"/>
      <c r="C6303" s="7"/>
      <c r="D6303" s="7"/>
      <c r="E6303" s="7"/>
      <c r="F6303" s="7"/>
      <c r="G6303" s="7"/>
      <c r="I6303" s="3"/>
    </row>
    <row r="6304" spans="2:9" x14ac:dyDescent="0.25">
      <c r="B6304" s="6"/>
      <c r="C6304" s="7"/>
      <c r="D6304" s="7"/>
      <c r="E6304" s="7"/>
      <c r="F6304" s="7"/>
      <c r="G6304" s="7"/>
      <c r="I6304" s="3"/>
    </row>
    <row r="6305" spans="2:9" x14ac:dyDescent="0.25">
      <c r="B6305" s="6"/>
      <c r="C6305" s="7"/>
      <c r="D6305" s="7"/>
      <c r="E6305" s="7"/>
      <c r="F6305" s="7"/>
      <c r="G6305" s="7"/>
      <c r="I6305" s="3"/>
    </row>
    <row r="6306" spans="2:9" x14ac:dyDescent="0.25">
      <c r="B6306" s="6"/>
      <c r="C6306" s="7"/>
      <c r="D6306" s="7"/>
      <c r="E6306" s="7"/>
      <c r="F6306" s="7"/>
      <c r="G6306" s="7"/>
      <c r="I6306" s="3"/>
    </row>
    <row r="6307" spans="2:9" x14ac:dyDescent="0.25">
      <c r="B6307" s="6"/>
      <c r="C6307" s="7"/>
      <c r="D6307" s="7"/>
      <c r="E6307" s="7"/>
      <c r="F6307" s="7"/>
      <c r="G6307" s="7"/>
      <c r="I6307" s="3"/>
    </row>
    <row r="6308" spans="2:9" x14ac:dyDescent="0.25">
      <c r="B6308" s="6"/>
      <c r="C6308" s="7"/>
      <c r="D6308" s="7"/>
      <c r="E6308" s="7"/>
      <c r="F6308" s="7"/>
      <c r="G6308" s="7"/>
      <c r="I6308" s="3"/>
    </row>
    <row r="6309" spans="2:9" x14ac:dyDescent="0.25">
      <c r="B6309" s="6"/>
      <c r="C6309" s="7"/>
      <c r="D6309" s="7"/>
      <c r="E6309" s="7"/>
      <c r="F6309" s="7"/>
      <c r="G6309" s="7"/>
      <c r="I6309" s="3"/>
    </row>
    <row r="6310" spans="2:9" x14ac:dyDescent="0.25">
      <c r="B6310" s="6"/>
      <c r="C6310" s="7"/>
      <c r="D6310" s="7"/>
      <c r="E6310" s="7"/>
      <c r="F6310" s="7"/>
      <c r="G6310" s="7"/>
      <c r="I6310" s="3"/>
    </row>
    <row r="6311" spans="2:9" x14ac:dyDescent="0.25">
      <c r="B6311" s="6"/>
      <c r="C6311" s="7"/>
      <c r="D6311" s="7"/>
      <c r="E6311" s="7"/>
      <c r="F6311" s="7"/>
      <c r="G6311" s="7"/>
      <c r="I6311" s="3"/>
    </row>
    <row r="6312" spans="2:9" x14ac:dyDescent="0.25">
      <c r="B6312" s="6"/>
      <c r="C6312" s="7"/>
      <c r="D6312" s="7"/>
      <c r="E6312" s="7"/>
      <c r="F6312" s="7"/>
      <c r="G6312" s="7"/>
      <c r="I6312" s="3"/>
    </row>
    <row r="6313" spans="2:9" x14ac:dyDescent="0.25">
      <c r="B6313" s="6"/>
      <c r="C6313" s="7"/>
      <c r="D6313" s="7"/>
      <c r="E6313" s="7"/>
      <c r="F6313" s="7"/>
      <c r="G6313" s="7"/>
      <c r="I6313" s="3"/>
    </row>
    <row r="6314" spans="2:9" x14ac:dyDescent="0.25">
      <c r="B6314" s="6"/>
      <c r="C6314" s="7"/>
      <c r="D6314" s="7"/>
      <c r="E6314" s="7"/>
      <c r="F6314" s="7"/>
      <c r="G6314" s="7"/>
      <c r="I6314" s="3"/>
    </row>
    <row r="6315" spans="2:9" x14ac:dyDescent="0.25">
      <c r="B6315" s="6"/>
      <c r="C6315" s="7"/>
      <c r="D6315" s="7"/>
      <c r="E6315" s="7"/>
      <c r="F6315" s="7"/>
      <c r="G6315" s="7"/>
      <c r="I6315" s="3"/>
    </row>
    <row r="6316" spans="2:9" x14ac:dyDescent="0.25">
      <c r="B6316" s="6"/>
      <c r="C6316" s="7"/>
      <c r="D6316" s="7"/>
      <c r="E6316" s="7"/>
      <c r="F6316" s="7"/>
      <c r="G6316" s="7"/>
      <c r="I6316" s="3"/>
    </row>
    <row r="6317" spans="2:9" x14ac:dyDescent="0.25">
      <c r="B6317" s="6"/>
      <c r="C6317" s="7"/>
      <c r="D6317" s="7"/>
      <c r="E6317" s="7"/>
      <c r="F6317" s="7"/>
      <c r="G6317" s="7"/>
      <c r="I6317" s="3"/>
    </row>
    <row r="6318" spans="2:9" x14ac:dyDescent="0.25">
      <c r="B6318" s="6"/>
      <c r="C6318" s="7"/>
      <c r="D6318" s="7"/>
      <c r="E6318" s="7"/>
      <c r="F6318" s="7"/>
      <c r="G6318" s="7"/>
      <c r="I6318" s="3"/>
    </row>
    <row r="6319" spans="2:9" x14ac:dyDescent="0.25">
      <c r="B6319" s="6"/>
      <c r="C6319" s="7"/>
      <c r="D6319" s="7"/>
      <c r="E6319" s="7"/>
      <c r="F6319" s="7"/>
      <c r="G6319" s="7"/>
      <c r="I6319" s="3"/>
    </row>
    <row r="6320" spans="2:9" x14ac:dyDescent="0.25">
      <c r="B6320" s="6"/>
      <c r="C6320" s="7"/>
      <c r="D6320" s="7"/>
      <c r="E6320" s="7"/>
      <c r="F6320" s="7"/>
      <c r="G6320" s="7"/>
      <c r="I6320" s="3"/>
    </row>
    <row r="6321" spans="2:9" x14ac:dyDescent="0.25">
      <c r="B6321" s="6"/>
      <c r="C6321" s="7"/>
      <c r="D6321" s="7"/>
      <c r="E6321" s="7"/>
      <c r="F6321" s="7"/>
      <c r="G6321" s="7"/>
      <c r="I6321" s="3"/>
    </row>
    <row r="6322" spans="2:9" x14ac:dyDescent="0.25">
      <c r="B6322" s="6"/>
      <c r="C6322" s="7"/>
      <c r="D6322" s="7"/>
      <c r="E6322" s="7"/>
      <c r="F6322" s="7"/>
      <c r="G6322" s="7"/>
      <c r="I6322" s="3"/>
    </row>
    <row r="6323" spans="2:9" x14ac:dyDescent="0.25">
      <c r="B6323" s="6"/>
      <c r="C6323" s="7"/>
      <c r="D6323" s="7"/>
      <c r="E6323" s="7"/>
      <c r="F6323" s="7"/>
      <c r="G6323" s="7"/>
      <c r="I6323" s="3"/>
    </row>
    <row r="6324" spans="2:9" x14ac:dyDescent="0.25">
      <c r="B6324" s="6"/>
      <c r="C6324" s="7"/>
      <c r="D6324" s="7"/>
      <c r="E6324" s="7"/>
      <c r="F6324" s="7"/>
      <c r="G6324" s="7"/>
      <c r="I6324" s="3"/>
    </row>
    <row r="6325" spans="2:9" x14ac:dyDescent="0.25">
      <c r="B6325" s="6"/>
      <c r="C6325" s="7"/>
      <c r="D6325" s="7"/>
      <c r="E6325" s="7"/>
      <c r="F6325" s="7"/>
      <c r="G6325" s="7"/>
      <c r="I6325" s="3"/>
    </row>
    <row r="6326" spans="2:9" x14ac:dyDescent="0.25">
      <c r="B6326" s="6"/>
      <c r="C6326" s="7"/>
      <c r="D6326" s="7"/>
      <c r="E6326" s="7"/>
      <c r="F6326" s="7"/>
      <c r="G6326" s="7"/>
      <c r="I6326" s="3"/>
    </row>
    <row r="6327" spans="2:9" x14ac:dyDescent="0.25">
      <c r="B6327" s="6"/>
      <c r="C6327" s="7"/>
      <c r="D6327" s="7"/>
      <c r="E6327" s="7"/>
      <c r="F6327" s="7"/>
      <c r="G6327" s="7"/>
      <c r="I6327" s="3"/>
    </row>
    <row r="6328" spans="2:9" x14ac:dyDescent="0.25">
      <c r="B6328" s="6"/>
      <c r="C6328" s="7"/>
      <c r="D6328" s="7"/>
      <c r="E6328" s="7"/>
      <c r="F6328" s="7"/>
      <c r="G6328" s="7"/>
      <c r="I6328" s="3"/>
    </row>
    <row r="6329" spans="2:9" x14ac:dyDescent="0.25">
      <c r="B6329" s="6"/>
      <c r="C6329" s="7"/>
      <c r="D6329" s="7"/>
      <c r="E6329" s="7"/>
      <c r="F6329" s="7"/>
      <c r="G6329" s="7"/>
      <c r="I6329" s="3"/>
    </row>
    <row r="6330" spans="2:9" x14ac:dyDescent="0.25">
      <c r="B6330" s="6"/>
      <c r="C6330" s="7"/>
      <c r="D6330" s="7"/>
      <c r="E6330" s="7"/>
      <c r="F6330" s="7"/>
      <c r="G6330" s="7"/>
      <c r="I6330" s="3"/>
    </row>
    <row r="6331" spans="2:9" x14ac:dyDescent="0.25">
      <c r="B6331" s="6"/>
      <c r="C6331" s="7"/>
      <c r="D6331" s="7"/>
      <c r="E6331" s="7"/>
      <c r="F6331" s="7"/>
      <c r="G6331" s="7"/>
      <c r="I6331" s="3"/>
    </row>
    <row r="6332" spans="2:9" x14ac:dyDescent="0.25">
      <c r="B6332" s="6"/>
      <c r="C6332" s="7"/>
      <c r="D6332" s="7"/>
      <c r="E6332" s="7"/>
      <c r="F6332" s="7"/>
      <c r="G6332" s="7"/>
      <c r="I6332" s="3"/>
    </row>
    <row r="6333" spans="2:9" x14ac:dyDescent="0.25">
      <c r="B6333" s="6"/>
      <c r="C6333" s="7"/>
      <c r="D6333" s="7"/>
      <c r="E6333" s="7"/>
      <c r="F6333" s="7"/>
      <c r="G6333" s="7"/>
      <c r="I6333" s="3"/>
    </row>
    <row r="6334" spans="2:9" x14ac:dyDescent="0.25">
      <c r="B6334" s="6"/>
      <c r="C6334" s="7"/>
      <c r="D6334" s="7"/>
      <c r="E6334" s="7"/>
      <c r="F6334" s="7"/>
      <c r="G6334" s="7"/>
      <c r="I6334" s="3"/>
    </row>
    <row r="6335" spans="2:9" x14ac:dyDescent="0.25">
      <c r="B6335" s="6"/>
      <c r="C6335" s="7"/>
      <c r="D6335" s="7"/>
      <c r="E6335" s="7"/>
      <c r="F6335" s="7"/>
      <c r="G6335" s="7"/>
      <c r="I6335" s="3"/>
    </row>
    <row r="6336" spans="2:9" x14ac:dyDescent="0.25">
      <c r="B6336" s="6"/>
      <c r="C6336" s="7"/>
      <c r="D6336" s="7"/>
      <c r="E6336" s="7"/>
      <c r="F6336" s="7"/>
      <c r="G6336" s="7"/>
      <c r="I6336" s="3"/>
    </row>
    <row r="6337" spans="2:9" x14ac:dyDescent="0.25">
      <c r="B6337" s="6"/>
      <c r="C6337" s="7"/>
      <c r="D6337" s="7"/>
      <c r="E6337" s="7"/>
      <c r="F6337" s="7"/>
      <c r="G6337" s="7"/>
      <c r="I6337" s="3"/>
    </row>
    <row r="6338" spans="2:9" x14ac:dyDescent="0.25">
      <c r="B6338" s="6"/>
      <c r="C6338" s="7"/>
      <c r="D6338" s="7"/>
      <c r="E6338" s="7"/>
      <c r="F6338" s="7"/>
      <c r="G6338" s="7"/>
      <c r="I6338" s="3"/>
    </row>
    <row r="6339" spans="2:9" x14ac:dyDescent="0.25">
      <c r="B6339" s="6"/>
      <c r="C6339" s="7"/>
      <c r="D6339" s="7"/>
      <c r="E6339" s="7"/>
      <c r="F6339" s="7"/>
      <c r="G6339" s="7"/>
      <c r="I6339" s="3"/>
    </row>
    <row r="6340" spans="2:9" x14ac:dyDescent="0.25">
      <c r="B6340" s="6"/>
      <c r="C6340" s="7"/>
      <c r="D6340" s="7"/>
      <c r="E6340" s="7"/>
      <c r="F6340" s="7"/>
      <c r="G6340" s="7"/>
      <c r="I6340" s="3"/>
    </row>
    <row r="6341" spans="2:9" x14ac:dyDescent="0.25">
      <c r="B6341" s="6"/>
      <c r="C6341" s="7"/>
      <c r="D6341" s="7"/>
      <c r="E6341" s="7"/>
      <c r="F6341" s="7"/>
      <c r="G6341" s="7"/>
      <c r="I6341" s="3"/>
    </row>
    <row r="6342" spans="2:9" x14ac:dyDescent="0.25">
      <c r="B6342" s="6"/>
      <c r="C6342" s="7"/>
      <c r="D6342" s="7"/>
      <c r="E6342" s="7"/>
      <c r="F6342" s="7"/>
      <c r="G6342" s="7"/>
      <c r="I6342" s="3"/>
    </row>
    <row r="6343" spans="2:9" x14ac:dyDescent="0.25">
      <c r="B6343" s="6"/>
      <c r="C6343" s="7"/>
      <c r="D6343" s="7"/>
      <c r="E6343" s="7"/>
      <c r="F6343" s="7"/>
      <c r="G6343" s="7"/>
      <c r="I6343" s="3"/>
    </row>
    <row r="6344" spans="2:9" x14ac:dyDescent="0.25">
      <c r="B6344" s="6"/>
      <c r="C6344" s="7"/>
      <c r="D6344" s="7"/>
      <c r="E6344" s="7"/>
      <c r="F6344" s="7"/>
      <c r="G6344" s="7"/>
      <c r="I6344" s="3"/>
    </row>
    <row r="6345" spans="2:9" x14ac:dyDescent="0.25">
      <c r="B6345" s="6"/>
      <c r="C6345" s="7"/>
      <c r="D6345" s="7"/>
      <c r="E6345" s="7"/>
      <c r="F6345" s="7"/>
      <c r="G6345" s="7"/>
      <c r="I6345" s="3"/>
    </row>
    <row r="6346" spans="2:9" x14ac:dyDescent="0.25">
      <c r="B6346" s="6"/>
      <c r="C6346" s="7"/>
      <c r="D6346" s="7"/>
      <c r="E6346" s="7"/>
      <c r="F6346" s="7"/>
      <c r="G6346" s="7"/>
      <c r="I6346" s="3"/>
    </row>
    <row r="6347" spans="2:9" x14ac:dyDescent="0.25">
      <c r="B6347" s="6"/>
      <c r="C6347" s="7"/>
      <c r="D6347" s="7"/>
      <c r="E6347" s="7"/>
      <c r="F6347" s="7"/>
      <c r="G6347" s="7"/>
      <c r="I6347" s="3"/>
    </row>
    <row r="6348" spans="2:9" x14ac:dyDescent="0.25">
      <c r="B6348" s="6"/>
      <c r="C6348" s="7"/>
      <c r="D6348" s="7"/>
      <c r="E6348" s="7"/>
      <c r="F6348" s="7"/>
      <c r="G6348" s="7"/>
      <c r="I6348" s="3"/>
    </row>
    <row r="6349" spans="2:9" x14ac:dyDescent="0.25">
      <c r="B6349" s="6"/>
      <c r="C6349" s="7"/>
      <c r="D6349" s="7"/>
      <c r="E6349" s="7"/>
      <c r="F6349" s="7"/>
      <c r="G6349" s="7"/>
      <c r="I6349" s="3"/>
    </row>
    <row r="6350" spans="2:9" x14ac:dyDescent="0.25">
      <c r="B6350" s="6"/>
      <c r="C6350" s="7"/>
      <c r="D6350" s="7"/>
      <c r="E6350" s="7"/>
      <c r="F6350" s="7"/>
      <c r="G6350" s="7"/>
      <c r="I6350" s="3"/>
    </row>
    <row r="6351" spans="2:9" x14ac:dyDescent="0.25">
      <c r="B6351" s="6"/>
      <c r="C6351" s="7"/>
      <c r="D6351" s="7"/>
      <c r="E6351" s="7"/>
      <c r="F6351" s="7"/>
      <c r="G6351" s="7"/>
      <c r="I6351" s="3"/>
    </row>
    <row r="6352" spans="2:9" x14ac:dyDescent="0.25">
      <c r="B6352" s="6"/>
      <c r="C6352" s="7"/>
      <c r="D6352" s="7"/>
      <c r="E6352" s="7"/>
      <c r="F6352" s="7"/>
      <c r="G6352" s="7"/>
      <c r="I6352" s="3"/>
    </row>
    <row r="6353" spans="2:9" x14ac:dyDescent="0.25">
      <c r="B6353" s="6"/>
      <c r="C6353" s="7"/>
      <c r="D6353" s="7"/>
      <c r="E6353" s="7"/>
      <c r="F6353" s="7"/>
      <c r="G6353" s="7"/>
      <c r="I6353" s="3"/>
    </row>
    <row r="6354" spans="2:9" x14ac:dyDescent="0.25">
      <c r="B6354" s="6"/>
      <c r="C6354" s="7"/>
      <c r="D6354" s="7"/>
      <c r="E6354" s="7"/>
      <c r="F6354" s="7"/>
      <c r="G6354" s="7"/>
      <c r="I6354" s="3"/>
    </row>
    <row r="6355" spans="2:9" x14ac:dyDescent="0.25">
      <c r="B6355" s="6"/>
      <c r="C6355" s="7"/>
      <c r="D6355" s="7"/>
      <c r="E6355" s="7"/>
      <c r="F6355" s="7"/>
      <c r="G6355" s="7"/>
      <c r="I6355" s="3"/>
    </row>
    <row r="6356" spans="2:9" x14ac:dyDescent="0.25">
      <c r="B6356" s="6"/>
      <c r="C6356" s="7"/>
      <c r="D6356" s="7"/>
      <c r="E6356" s="7"/>
      <c r="F6356" s="7"/>
      <c r="G6356" s="7"/>
      <c r="I6356" s="3"/>
    </row>
    <row r="6357" spans="2:9" x14ac:dyDescent="0.25">
      <c r="B6357" s="6"/>
      <c r="C6357" s="7"/>
      <c r="D6357" s="7"/>
      <c r="E6357" s="7"/>
      <c r="F6357" s="7"/>
      <c r="G6357" s="7"/>
      <c r="I6357" s="3"/>
    </row>
    <row r="6358" spans="2:9" x14ac:dyDescent="0.25">
      <c r="B6358" s="6"/>
      <c r="C6358" s="7"/>
      <c r="D6358" s="7"/>
      <c r="E6358" s="7"/>
      <c r="F6358" s="7"/>
      <c r="G6358" s="7"/>
      <c r="I6358" s="3"/>
    </row>
    <row r="6359" spans="2:9" x14ac:dyDescent="0.25">
      <c r="B6359" s="6"/>
      <c r="C6359" s="7"/>
      <c r="D6359" s="7"/>
      <c r="E6359" s="7"/>
      <c r="F6359" s="7"/>
      <c r="G6359" s="7"/>
      <c r="I6359" s="3"/>
    </row>
    <row r="6360" spans="2:9" x14ac:dyDescent="0.25">
      <c r="B6360" s="6"/>
      <c r="C6360" s="7"/>
      <c r="D6360" s="7"/>
      <c r="E6360" s="7"/>
      <c r="F6360" s="7"/>
      <c r="G6360" s="7"/>
      <c r="I6360" s="3"/>
    </row>
    <row r="6361" spans="2:9" x14ac:dyDescent="0.25">
      <c r="B6361" s="6"/>
      <c r="C6361" s="7"/>
      <c r="D6361" s="7"/>
      <c r="E6361" s="7"/>
      <c r="F6361" s="7"/>
      <c r="G6361" s="7"/>
      <c r="I6361" s="3"/>
    </row>
    <row r="6362" spans="2:9" x14ac:dyDescent="0.25">
      <c r="B6362" s="6"/>
      <c r="C6362" s="7"/>
      <c r="D6362" s="7"/>
      <c r="E6362" s="7"/>
      <c r="F6362" s="7"/>
      <c r="G6362" s="7"/>
      <c r="I6362" s="3"/>
    </row>
    <row r="6363" spans="2:9" x14ac:dyDescent="0.25">
      <c r="B6363" s="6"/>
      <c r="C6363" s="7"/>
      <c r="D6363" s="7"/>
      <c r="E6363" s="7"/>
      <c r="F6363" s="7"/>
      <c r="G6363" s="7"/>
      <c r="I6363" s="3"/>
    </row>
    <row r="6364" spans="2:9" x14ac:dyDescent="0.25">
      <c r="B6364" s="6"/>
      <c r="C6364" s="7"/>
      <c r="D6364" s="7"/>
      <c r="E6364" s="7"/>
      <c r="F6364" s="7"/>
      <c r="G6364" s="7"/>
      <c r="I6364" s="3"/>
    </row>
    <row r="6365" spans="2:9" x14ac:dyDescent="0.25">
      <c r="B6365" s="6"/>
      <c r="C6365" s="7"/>
      <c r="D6365" s="7"/>
      <c r="E6365" s="7"/>
      <c r="F6365" s="7"/>
      <c r="G6365" s="7"/>
      <c r="I6365" s="3"/>
    </row>
    <row r="6366" spans="2:9" x14ac:dyDescent="0.25">
      <c r="B6366" s="6"/>
      <c r="C6366" s="7"/>
      <c r="D6366" s="7"/>
      <c r="E6366" s="7"/>
      <c r="F6366" s="7"/>
      <c r="G6366" s="7"/>
      <c r="I6366" s="3"/>
    </row>
    <row r="6367" spans="2:9" x14ac:dyDescent="0.25">
      <c r="B6367" s="6"/>
      <c r="C6367" s="7"/>
      <c r="D6367" s="7"/>
      <c r="E6367" s="7"/>
      <c r="F6367" s="7"/>
      <c r="G6367" s="7"/>
      <c r="I6367" s="3"/>
    </row>
    <row r="6368" spans="2:9" x14ac:dyDescent="0.25">
      <c r="B6368" s="6"/>
      <c r="C6368" s="7"/>
      <c r="D6368" s="7"/>
      <c r="E6368" s="7"/>
      <c r="F6368" s="7"/>
      <c r="G6368" s="7"/>
      <c r="I6368" s="3"/>
    </row>
    <row r="6369" spans="2:9" x14ac:dyDescent="0.25">
      <c r="B6369" s="6"/>
      <c r="C6369" s="7"/>
      <c r="D6369" s="7"/>
      <c r="E6369" s="7"/>
      <c r="F6369" s="7"/>
      <c r="G6369" s="7"/>
      <c r="I6369" s="3"/>
    </row>
    <row r="6370" spans="2:9" x14ac:dyDescent="0.25">
      <c r="B6370" s="6"/>
      <c r="C6370" s="7"/>
      <c r="D6370" s="7"/>
      <c r="E6370" s="7"/>
      <c r="F6370" s="7"/>
      <c r="G6370" s="7"/>
      <c r="I6370" s="3"/>
    </row>
    <row r="6371" spans="2:9" x14ac:dyDescent="0.25">
      <c r="B6371" s="6"/>
      <c r="C6371" s="7"/>
      <c r="D6371" s="7"/>
      <c r="E6371" s="7"/>
      <c r="F6371" s="7"/>
      <c r="G6371" s="7"/>
      <c r="I6371" s="3"/>
    </row>
    <row r="6372" spans="2:9" x14ac:dyDescent="0.25">
      <c r="B6372" s="6"/>
      <c r="C6372" s="7"/>
      <c r="D6372" s="7"/>
      <c r="E6372" s="7"/>
      <c r="F6372" s="7"/>
      <c r="G6372" s="7"/>
      <c r="I6372" s="3"/>
    </row>
    <row r="6373" spans="2:9" x14ac:dyDescent="0.25">
      <c r="B6373" s="6"/>
      <c r="C6373" s="7"/>
      <c r="D6373" s="7"/>
      <c r="E6373" s="7"/>
      <c r="F6373" s="7"/>
      <c r="G6373" s="7"/>
      <c r="I6373" s="3"/>
    </row>
    <row r="6374" spans="2:9" x14ac:dyDescent="0.25">
      <c r="B6374" s="6"/>
      <c r="C6374" s="7"/>
      <c r="D6374" s="7"/>
      <c r="E6374" s="7"/>
      <c r="F6374" s="7"/>
      <c r="G6374" s="7"/>
      <c r="I6374" s="3"/>
    </row>
    <row r="6375" spans="2:9" x14ac:dyDescent="0.25">
      <c r="B6375" s="6"/>
      <c r="C6375" s="7"/>
      <c r="D6375" s="7"/>
      <c r="E6375" s="7"/>
      <c r="F6375" s="7"/>
      <c r="G6375" s="7"/>
      <c r="I6375" s="3"/>
    </row>
    <row r="6376" spans="2:9" x14ac:dyDescent="0.25">
      <c r="B6376" s="6"/>
      <c r="C6376" s="7"/>
      <c r="D6376" s="7"/>
      <c r="E6376" s="7"/>
      <c r="F6376" s="7"/>
      <c r="G6376" s="7"/>
      <c r="I6376" s="3"/>
    </row>
    <row r="6377" spans="2:9" x14ac:dyDescent="0.25">
      <c r="B6377" s="6"/>
      <c r="C6377" s="7"/>
      <c r="D6377" s="7"/>
      <c r="E6377" s="7"/>
      <c r="F6377" s="7"/>
      <c r="G6377" s="7"/>
      <c r="I6377" s="3"/>
    </row>
    <row r="6378" spans="2:9" x14ac:dyDescent="0.25">
      <c r="B6378" s="6"/>
      <c r="C6378" s="7"/>
      <c r="D6378" s="7"/>
      <c r="E6378" s="7"/>
      <c r="F6378" s="7"/>
      <c r="G6378" s="7"/>
      <c r="I6378" s="3"/>
    </row>
    <row r="6379" spans="2:9" x14ac:dyDescent="0.25">
      <c r="B6379" s="6"/>
      <c r="C6379" s="7"/>
      <c r="D6379" s="7"/>
      <c r="E6379" s="7"/>
      <c r="F6379" s="7"/>
      <c r="G6379" s="7"/>
      <c r="I6379" s="3"/>
    </row>
    <row r="6380" spans="2:9" x14ac:dyDescent="0.25">
      <c r="B6380" s="6"/>
      <c r="C6380" s="7"/>
      <c r="D6380" s="7"/>
      <c r="E6380" s="7"/>
      <c r="F6380" s="7"/>
      <c r="G6380" s="7"/>
      <c r="I6380" s="3"/>
    </row>
    <row r="6381" spans="2:9" x14ac:dyDescent="0.25">
      <c r="B6381" s="6"/>
      <c r="C6381" s="7"/>
      <c r="D6381" s="7"/>
      <c r="E6381" s="7"/>
      <c r="F6381" s="7"/>
      <c r="G6381" s="7"/>
      <c r="I6381" s="3"/>
    </row>
    <row r="6382" spans="2:9" x14ac:dyDescent="0.25">
      <c r="B6382" s="6"/>
      <c r="C6382" s="7"/>
      <c r="D6382" s="7"/>
      <c r="E6382" s="7"/>
      <c r="F6382" s="7"/>
      <c r="G6382" s="7"/>
      <c r="I6382" s="3"/>
    </row>
    <row r="6383" spans="2:9" x14ac:dyDescent="0.25">
      <c r="B6383" s="6"/>
      <c r="C6383" s="7"/>
      <c r="D6383" s="7"/>
      <c r="E6383" s="7"/>
      <c r="F6383" s="7"/>
      <c r="G6383" s="7"/>
      <c r="I6383" s="3"/>
    </row>
    <row r="6384" spans="2:9" x14ac:dyDescent="0.25">
      <c r="B6384" s="6"/>
      <c r="C6384" s="7"/>
      <c r="D6384" s="7"/>
      <c r="E6384" s="7"/>
      <c r="F6384" s="7"/>
      <c r="G6384" s="7"/>
      <c r="I6384" s="3"/>
    </row>
    <row r="6385" spans="2:9" x14ac:dyDescent="0.25">
      <c r="B6385" s="6"/>
      <c r="C6385" s="7"/>
      <c r="D6385" s="7"/>
      <c r="E6385" s="7"/>
      <c r="F6385" s="7"/>
      <c r="G6385" s="7"/>
      <c r="I6385" s="3"/>
    </row>
    <row r="6386" spans="2:9" x14ac:dyDescent="0.25">
      <c r="B6386" s="6"/>
      <c r="C6386" s="7"/>
      <c r="D6386" s="7"/>
      <c r="E6386" s="7"/>
      <c r="F6386" s="7"/>
      <c r="G6386" s="7"/>
      <c r="I6386" s="3"/>
    </row>
    <row r="6387" spans="2:9" x14ac:dyDescent="0.25">
      <c r="B6387" s="6"/>
      <c r="C6387" s="7"/>
      <c r="D6387" s="7"/>
      <c r="E6387" s="7"/>
      <c r="F6387" s="7"/>
      <c r="G6387" s="7"/>
      <c r="I6387" s="3"/>
    </row>
    <row r="6388" spans="2:9" x14ac:dyDescent="0.25">
      <c r="B6388" s="6"/>
      <c r="C6388" s="7"/>
      <c r="D6388" s="7"/>
      <c r="E6388" s="7"/>
      <c r="F6388" s="7"/>
      <c r="G6388" s="7"/>
      <c r="I6388" s="3"/>
    </row>
    <row r="6389" spans="2:9" x14ac:dyDescent="0.25">
      <c r="B6389" s="6"/>
      <c r="C6389" s="7"/>
      <c r="D6389" s="7"/>
      <c r="E6389" s="7"/>
      <c r="F6389" s="7"/>
      <c r="G6389" s="7"/>
      <c r="I6389" s="3"/>
    </row>
    <row r="6390" spans="2:9" x14ac:dyDescent="0.25">
      <c r="B6390" s="6"/>
      <c r="C6390" s="7"/>
      <c r="D6390" s="7"/>
      <c r="E6390" s="7"/>
      <c r="F6390" s="7"/>
      <c r="G6390" s="7"/>
      <c r="I6390" s="3"/>
    </row>
    <row r="6391" spans="2:9" x14ac:dyDescent="0.25">
      <c r="B6391" s="6"/>
      <c r="C6391" s="7"/>
      <c r="D6391" s="7"/>
      <c r="E6391" s="7"/>
      <c r="F6391" s="7"/>
      <c r="G6391" s="7"/>
      <c r="I6391" s="3"/>
    </row>
    <row r="6392" spans="2:9" x14ac:dyDescent="0.25">
      <c r="B6392" s="6"/>
      <c r="C6392" s="7"/>
      <c r="D6392" s="7"/>
      <c r="E6392" s="7"/>
      <c r="F6392" s="7"/>
      <c r="G6392" s="7"/>
      <c r="I6392" s="3"/>
    </row>
    <row r="6393" spans="2:9" x14ac:dyDescent="0.25">
      <c r="B6393" s="6"/>
      <c r="C6393" s="7"/>
      <c r="D6393" s="7"/>
      <c r="E6393" s="7"/>
      <c r="F6393" s="7"/>
      <c r="G6393" s="7"/>
      <c r="I6393" s="3"/>
    </row>
    <row r="6394" spans="2:9" x14ac:dyDescent="0.25">
      <c r="B6394" s="6"/>
      <c r="C6394" s="7"/>
      <c r="D6394" s="7"/>
      <c r="E6394" s="7"/>
      <c r="F6394" s="7"/>
      <c r="G6394" s="7"/>
      <c r="I6394" s="3"/>
    </row>
    <row r="6395" spans="2:9" x14ac:dyDescent="0.25">
      <c r="B6395" s="6"/>
      <c r="C6395" s="7"/>
      <c r="D6395" s="7"/>
      <c r="E6395" s="7"/>
      <c r="F6395" s="7"/>
      <c r="G6395" s="7"/>
      <c r="I6395" s="3"/>
    </row>
    <row r="6396" spans="2:9" x14ac:dyDescent="0.25">
      <c r="B6396" s="6"/>
      <c r="C6396" s="7"/>
      <c r="D6396" s="7"/>
      <c r="E6396" s="7"/>
      <c r="F6396" s="7"/>
      <c r="G6396" s="7"/>
      <c r="I6396" s="3"/>
    </row>
    <row r="6397" spans="2:9" x14ac:dyDescent="0.25">
      <c r="B6397" s="6"/>
      <c r="C6397" s="7"/>
      <c r="D6397" s="7"/>
      <c r="E6397" s="7"/>
      <c r="F6397" s="7"/>
      <c r="G6397" s="7"/>
      <c r="I6397" s="3"/>
    </row>
    <row r="6398" spans="2:9" x14ac:dyDescent="0.25">
      <c r="B6398" s="6"/>
      <c r="C6398" s="7"/>
      <c r="D6398" s="7"/>
      <c r="E6398" s="7"/>
      <c r="F6398" s="7"/>
      <c r="G6398" s="7"/>
      <c r="I6398" s="3"/>
    </row>
    <row r="6399" spans="2:9" x14ac:dyDescent="0.25">
      <c r="B6399" s="6"/>
      <c r="C6399" s="7"/>
      <c r="D6399" s="7"/>
      <c r="E6399" s="7"/>
      <c r="F6399" s="7"/>
      <c r="G6399" s="7"/>
      <c r="I6399" s="3"/>
    </row>
    <row r="6400" spans="2:9" x14ac:dyDescent="0.25">
      <c r="B6400" s="6"/>
      <c r="C6400" s="7"/>
      <c r="D6400" s="7"/>
      <c r="E6400" s="7"/>
      <c r="F6400" s="7"/>
      <c r="G6400" s="7"/>
      <c r="I6400" s="3"/>
    </row>
    <row r="6401" spans="2:9" x14ac:dyDescent="0.25">
      <c r="B6401" s="6"/>
      <c r="C6401" s="7"/>
      <c r="D6401" s="7"/>
      <c r="E6401" s="7"/>
      <c r="F6401" s="7"/>
      <c r="G6401" s="7"/>
      <c r="I6401" s="3"/>
    </row>
    <row r="6402" spans="2:9" x14ac:dyDescent="0.25">
      <c r="B6402" s="6"/>
      <c r="C6402" s="7"/>
      <c r="D6402" s="7"/>
      <c r="E6402" s="7"/>
      <c r="F6402" s="7"/>
      <c r="G6402" s="7"/>
      <c r="I6402" s="3"/>
    </row>
    <row r="6403" spans="2:9" x14ac:dyDescent="0.25">
      <c r="B6403" s="6"/>
      <c r="C6403" s="7"/>
      <c r="D6403" s="7"/>
      <c r="E6403" s="7"/>
      <c r="F6403" s="7"/>
      <c r="G6403" s="7"/>
      <c r="I6403" s="3"/>
    </row>
    <row r="6404" spans="2:9" x14ac:dyDescent="0.25">
      <c r="B6404" s="6"/>
      <c r="C6404" s="7"/>
      <c r="D6404" s="7"/>
      <c r="E6404" s="7"/>
      <c r="F6404" s="7"/>
      <c r="G6404" s="7"/>
      <c r="I6404" s="3"/>
    </row>
    <row r="6405" spans="2:9" x14ac:dyDescent="0.25">
      <c r="B6405" s="6"/>
      <c r="C6405" s="7"/>
      <c r="D6405" s="7"/>
      <c r="E6405" s="7"/>
      <c r="F6405" s="7"/>
      <c r="G6405" s="7"/>
      <c r="I6405" s="3"/>
    </row>
    <row r="6406" spans="2:9" x14ac:dyDescent="0.25">
      <c r="B6406" s="6"/>
      <c r="C6406" s="7"/>
      <c r="D6406" s="7"/>
      <c r="E6406" s="7"/>
      <c r="F6406" s="7"/>
      <c r="G6406" s="7"/>
      <c r="I6406" s="3"/>
    </row>
    <row r="6407" spans="2:9" x14ac:dyDescent="0.25">
      <c r="B6407" s="6"/>
      <c r="C6407" s="7"/>
      <c r="D6407" s="7"/>
      <c r="E6407" s="7"/>
      <c r="F6407" s="7"/>
      <c r="G6407" s="7"/>
      <c r="I6407" s="3"/>
    </row>
    <row r="6408" spans="2:9" x14ac:dyDescent="0.25">
      <c r="B6408" s="6"/>
      <c r="C6408" s="7"/>
      <c r="D6408" s="7"/>
      <c r="E6408" s="7"/>
      <c r="F6408" s="7"/>
      <c r="G6408" s="7"/>
      <c r="I6408" s="3"/>
    </row>
    <row r="6409" spans="2:9" x14ac:dyDescent="0.25">
      <c r="B6409" s="6"/>
      <c r="C6409" s="7"/>
      <c r="D6409" s="7"/>
      <c r="E6409" s="7"/>
      <c r="F6409" s="7"/>
      <c r="G6409" s="7"/>
      <c r="I6409" s="3"/>
    </row>
    <row r="6410" spans="2:9" x14ac:dyDescent="0.25">
      <c r="B6410" s="6"/>
      <c r="C6410" s="7"/>
      <c r="D6410" s="7"/>
      <c r="E6410" s="7"/>
      <c r="F6410" s="7"/>
      <c r="G6410" s="7"/>
      <c r="I6410" s="3"/>
    </row>
    <row r="6411" spans="2:9" x14ac:dyDescent="0.25">
      <c r="B6411" s="6"/>
      <c r="C6411" s="7"/>
      <c r="D6411" s="7"/>
      <c r="E6411" s="7"/>
      <c r="F6411" s="7"/>
      <c r="G6411" s="7"/>
      <c r="I6411" s="3"/>
    </row>
    <row r="6412" spans="2:9" x14ac:dyDescent="0.25">
      <c r="B6412" s="6"/>
      <c r="C6412" s="7"/>
      <c r="D6412" s="7"/>
      <c r="E6412" s="7"/>
      <c r="F6412" s="7"/>
      <c r="G6412" s="7"/>
      <c r="I6412" s="3"/>
    </row>
    <row r="6413" spans="2:9" x14ac:dyDescent="0.25">
      <c r="B6413" s="6"/>
      <c r="C6413" s="7"/>
      <c r="D6413" s="7"/>
      <c r="E6413" s="7"/>
      <c r="F6413" s="7"/>
      <c r="G6413" s="7"/>
      <c r="I6413" s="3"/>
    </row>
    <row r="6414" spans="2:9" x14ac:dyDescent="0.25">
      <c r="B6414" s="6"/>
      <c r="C6414" s="7"/>
      <c r="D6414" s="7"/>
      <c r="E6414" s="7"/>
      <c r="F6414" s="7"/>
      <c r="G6414" s="7"/>
      <c r="I6414" s="3"/>
    </row>
    <row r="6415" spans="2:9" x14ac:dyDescent="0.25">
      <c r="B6415" s="6"/>
      <c r="C6415" s="7"/>
      <c r="D6415" s="7"/>
      <c r="E6415" s="7"/>
      <c r="F6415" s="7"/>
      <c r="G6415" s="7"/>
      <c r="I6415" s="3"/>
    </row>
    <row r="6416" spans="2:9" x14ac:dyDescent="0.25">
      <c r="B6416" s="6"/>
      <c r="C6416" s="7"/>
      <c r="D6416" s="7"/>
      <c r="E6416" s="7"/>
      <c r="F6416" s="7"/>
      <c r="G6416" s="7"/>
      <c r="I6416" s="3"/>
    </row>
    <row r="6417" spans="2:9" x14ac:dyDescent="0.25">
      <c r="B6417" s="6"/>
      <c r="C6417" s="7"/>
      <c r="D6417" s="7"/>
      <c r="E6417" s="7"/>
      <c r="F6417" s="7"/>
      <c r="G6417" s="7"/>
      <c r="I6417" s="3"/>
    </row>
    <row r="6418" spans="2:9" x14ac:dyDescent="0.25">
      <c r="B6418" s="6"/>
      <c r="C6418" s="7"/>
      <c r="D6418" s="7"/>
      <c r="E6418" s="7"/>
      <c r="F6418" s="7"/>
      <c r="G6418" s="7"/>
      <c r="I6418" s="3"/>
    </row>
    <row r="6419" spans="2:9" x14ac:dyDescent="0.25">
      <c r="B6419" s="6"/>
      <c r="C6419" s="7"/>
      <c r="D6419" s="7"/>
      <c r="E6419" s="7"/>
      <c r="F6419" s="7"/>
      <c r="G6419" s="7"/>
      <c r="I6419" s="3"/>
    </row>
    <row r="6420" spans="2:9" x14ac:dyDescent="0.25">
      <c r="B6420" s="6"/>
      <c r="C6420" s="7"/>
      <c r="D6420" s="7"/>
      <c r="E6420" s="7"/>
      <c r="F6420" s="7"/>
      <c r="G6420" s="7"/>
      <c r="I6420" s="3"/>
    </row>
    <row r="6421" spans="2:9" x14ac:dyDescent="0.25">
      <c r="B6421" s="6"/>
      <c r="C6421" s="7"/>
      <c r="D6421" s="7"/>
      <c r="E6421" s="7"/>
      <c r="F6421" s="7"/>
      <c r="G6421" s="7"/>
      <c r="I6421" s="3"/>
    </row>
    <row r="6422" spans="2:9" x14ac:dyDescent="0.25">
      <c r="B6422" s="6"/>
      <c r="C6422" s="7"/>
      <c r="D6422" s="7"/>
      <c r="E6422" s="7"/>
      <c r="F6422" s="7"/>
      <c r="G6422" s="7"/>
      <c r="I6422" s="3"/>
    </row>
    <row r="6423" spans="2:9" x14ac:dyDescent="0.25">
      <c r="B6423" s="6"/>
      <c r="C6423" s="7"/>
      <c r="D6423" s="7"/>
      <c r="E6423" s="7"/>
      <c r="F6423" s="7"/>
      <c r="G6423" s="7"/>
      <c r="I6423" s="3"/>
    </row>
    <row r="6424" spans="2:9" x14ac:dyDescent="0.25">
      <c r="B6424" s="6"/>
      <c r="C6424" s="7"/>
      <c r="D6424" s="7"/>
      <c r="E6424" s="7"/>
      <c r="F6424" s="7"/>
      <c r="G6424" s="7"/>
      <c r="I6424" s="3"/>
    </row>
    <row r="6425" spans="2:9" x14ac:dyDescent="0.25">
      <c r="B6425" s="6"/>
      <c r="C6425" s="7"/>
      <c r="D6425" s="7"/>
      <c r="E6425" s="7"/>
      <c r="F6425" s="7"/>
      <c r="G6425" s="7"/>
      <c r="I6425" s="3"/>
    </row>
    <row r="6426" spans="2:9" x14ac:dyDescent="0.25">
      <c r="B6426" s="6"/>
      <c r="C6426" s="7"/>
      <c r="D6426" s="7"/>
      <c r="E6426" s="7"/>
      <c r="F6426" s="7"/>
      <c r="G6426" s="7"/>
      <c r="I6426" s="3"/>
    </row>
    <row r="6427" spans="2:9" x14ac:dyDescent="0.25">
      <c r="B6427" s="6"/>
      <c r="C6427" s="7"/>
      <c r="D6427" s="7"/>
      <c r="E6427" s="7"/>
      <c r="F6427" s="7"/>
      <c r="G6427" s="7"/>
      <c r="I6427" s="3"/>
    </row>
    <row r="6428" spans="2:9" x14ac:dyDescent="0.25">
      <c r="B6428" s="6"/>
      <c r="C6428" s="7"/>
      <c r="D6428" s="7"/>
      <c r="E6428" s="7"/>
      <c r="F6428" s="7"/>
      <c r="G6428" s="7"/>
      <c r="I6428" s="3"/>
    </row>
    <row r="6429" spans="2:9" x14ac:dyDescent="0.25">
      <c r="B6429" s="6"/>
      <c r="C6429" s="7"/>
      <c r="D6429" s="7"/>
      <c r="E6429" s="7"/>
      <c r="F6429" s="7"/>
      <c r="G6429" s="7"/>
      <c r="I6429" s="3"/>
    </row>
    <row r="6430" spans="2:9" x14ac:dyDescent="0.25">
      <c r="B6430" s="6"/>
      <c r="C6430" s="7"/>
      <c r="D6430" s="7"/>
      <c r="E6430" s="7"/>
      <c r="F6430" s="7"/>
      <c r="G6430" s="7"/>
      <c r="I6430" s="3"/>
    </row>
    <row r="6431" spans="2:9" x14ac:dyDescent="0.25">
      <c r="B6431" s="6"/>
      <c r="C6431" s="7"/>
      <c r="D6431" s="7"/>
      <c r="E6431" s="7"/>
      <c r="F6431" s="7"/>
      <c r="G6431" s="7"/>
      <c r="I6431" s="3"/>
    </row>
    <row r="6432" spans="2:9" x14ac:dyDescent="0.25">
      <c r="B6432" s="6"/>
      <c r="C6432" s="7"/>
      <c r="D6432" s="7"/>
      <c r="E6432" s="7"/>
      <c r="F6432" s="7"/>
      <c r="G6432" s="7"/>
      <c r="I6432" s="3"/>
    </row>
    <row r="6433" spans="2:9" x14ac:dyDescent="0.25">
      <c r="B6433" s="6"/>
      <c r="C6433" s="7"/>
      <c r="D6433" s="7"/>
      <c r="E6433" s="7"/>
      <c r="F6433" s="7"/>
      <c r="G6433" s="7"/>
      <c r="I6433" s="3"/>
    </row>
    <row r="6434" spans="2:9" x14ac:dyDescent="0.25">
      <c r="B6434" s="6"/>
      <c r="C6434" s="7"/>
      <c r="D6434" s="7"/>
      <c r="E6434" s="7"/>
      <c r="F6434" s="7"/>
      <c r="G6434" s="7"/>
      <c r="I6434" s="3"/>
    </row>
    <row r="6435" spans="2:9" x14ac:dyDescent="0.25">
      <c r="B6435" s="6"/>
      <c r="C6435" s="7"/>
      <c r="D6435" s="7"/>
      <c r="E6435" s="7"/>
      <c r="F6435" s="7"/>
      <c r="G6435" s="7"/>
      <c r="I6435" s="3"/>
    </row>
    <row r="6436" spans="2:9" x14ac:dyDescent="0.25">
      <c r="B6436" s="6"/>
      <c r="C6436" s="7"/>
      <c r="D6436" s="7"/>
      <c r="E6436" s="7"/>
      <c r="F6436" s="7"/>
      <c r="G6436" s="7"/>
      <c r="I6436" s="3"/>
    </row>
    <row r="6437" spans="2:9" x14ac:dyDescent="0.25">
      <c r="B6437" s="6"/>
      <c r="C6437" s="7"/>
      <c r="D6437" s="7"/>
      <c r="E6437" s="7"/>
      <c r="F6437" s="7"/>
      <c r="G6437" s="7"/>
      <c r="I6437" s="3"/>
    </row>
    <row r="6438" spans="2:9" x14ac:dyDescent="0.25">
      <c r="B6438" s="6"/>
      <c r="C6438" s="7"/>
      <c r="D6438" s="7"/>
      <c r="E6438" s="7"/>
      <c r="F6438" s="7"/>
      <c r="G6438" s="7"/>
      <c r="I6438" s="3"/>
    </row>
    <row r="6439" spans="2:9" x14ac:dyDescent="0.25">
      <c r="B6439" s="6"/>
      <c r="C6439" s="7"/>
      <c r="D6439" s="7"/>
      <c r="E6439" s="7"/>
      <c r="F6439" s="7"/>
      <c r="G6439" s="7"/>
      <c r="I6439" s="3"/>
    </row>
    <row r="6440" spans="2:9" x14ac:dyDescent="0.25">
      <c r="B6440" s="6"/>
      <c r="C6440" s="7"/>
      <c r="D6440" s="7"/>
      <c r="E6440" s="7"/>
      <c r="F6440" s="7"/>
      <c r="G6440" s="7"/>
      <c r="I6440" s="3"/>
    </row>
    <row r="6441" spans="2:9" x14ac:dyDescent="0.25">
      <c r="B6441" s="6"/>
      <c r="C6441" s="7"/>
      <c r="D6441" s="7"/>
      <c r="E6441" s="7"/>
      <c r="F6441" s="7"/>
      <c r="G6441" s="7"/>
      <c r="I6441" s="3"/>
    </row>
    <row r="6442" spans="2:9" x14ac:dyDescent="0.25">
      <c r="B6442" s="6"/>
      <c r="C6442" s="7"/>
      <c r="D6442" s="7"/>
      <c r="E6442" s="7"/>
      <c r="F6442" s="7"/>
      <c r="G6442" s="7"/>
      <c r="I6442" s="3"/>
    </row>
    <row r="6443" spans="2:9" x14ac:dyDescent="0.25">
      <c r="B6443" s="6"/>
      <c r="C6443" s="7"/>
      <c r="D6443" s="7"/>
      <c r="E6443" s="7"/>
      <c r="F6443" s="7"/>
      <c r="G6443" s="7"/>
      <c r="I6443" s="3"/>
    </row>
    <row r="6444" spans="2:9" x14ac:dyDescent="0.25">
      <c r="B6444" s="6"/>
      <c r="C6444" s="7"/>
      <c r="D6444" s="7"/>
      <c r="E6444" s="7"/>
      <c r="F6444" s="7"/>
      <c r="G6444" s="7"/>
      <c r="I6444" s="3"/>
    </row>
    <row r="6445" spans="2:9" x14ac:dyDescent="0.25">
      <c r="B6445" s="6"/>
      <c r="C6445" s="7"/>
      <c r="D6445" s="7"/>
      <c r="E6445" s="7"/>
      <c r="F6445" s="7"/>
      <c r="G6445" s="7"/>
      <c r="I6445" s="3"/>
    </row>
    <row r="6446" spans="2:9" x14ac:dyDescent="0.25">
      <c r="B6446" s="6"/>
      <c r="C6446" s="7"/>
      <c r="D6446" s="7"/>
      <c r="E6446" s="7"/>
      <c r="F6446" s="7"/>
      <c r="G6446" s="7"/>
      <c r="I6446" s="3"/>
    </row>
    <row r="6447" spans="2:9" x14ac:dyDescent="0.25">
      <c r="B6447" s="6"/>
      <c r="C6447" s="7"/>
      <c r="D6447" s="7"/>
      <c r="E6447" s="7"/>
      <c r="F6447" s="7"/>
      <c r="G6447" s="7"/>
      <c r="I6447" s="3"/>
    </row>
    <row r="6448" spans="2:9" x14ac:dyDescent="0.25">
      <c r="B6448" s="6"/>
      <c r="C6448" s="7"/>
      <c r="D6448" s="7"/>
      <c r="E6448" s="7"/>
      <c r="F6448" s="7"/>
      <c r="G6448" s="7"/>
      <c r="I6448" s="3"/>
    </row>
    <row r="6449" spans="2:9" x14ac:dyDescent="0.25">
      <c r="B6449" s="6"/>
      <c r="C6449" s="7"/>
      <c r="D6449" s="7"/>
      <c r="E6449" s="7"/>
      <c r="F6449" s="7"/>
      <c r="G6449" s="7"/>
      <c r="I6449" s="3"/>
    </row>
    <row r="6450" spans="2:9" x14ac:dyDescent="0.25">
      <c r="B6450" s="6"/>
      <c r="C6450" s="7"/>
      <c r="D6450" s="7"/>
      <c r="E6450" s="7"/>
      <c r="F6450" s="7"/>
      <c r="G6450" s="7"/>
      <c r="I6450" s="3"/>
    </row>
    <row r="6451" spans="2:9" x14ac:dyDescent="0.25">
      <c r="B6451" s="6"/>
      <c r="C6451" s="7"/>
      <c r="D6451" s="7"/>
      <c r="E6451" s="7"/>
      <c r="F6451" s="7"/>
      <c r="G6451" s="7"/>
      <c r="I6451" s="3"/>
    </row>
    <row r="6452" spans="2:9" x14ac:dyDescent="0.25">
      <c r="B6452" s="6"/>
      <c r="C6452" s="7"/>
      <c r="D6452" s="7"/>
      <c r="E6452" s="7"/>
      <c r="F6452" s="7"/>
      <c r="G6452" s="7"/>
      <c r="I6452" s="3"/>
    </row>
    <row r="6453" spans="2:9" x14ac:dyDescent="0.25">
      <c r="B6453" s="6"/>
      <c r="C6453" s="7"/>
      <c r="D6453" s="7"/>
      <c r="E6453" s="7"/>
      <c r="F6453" s="7"/>
      <c r="G6453" s="7"/>
      <c r="I6453" s="3"/>
    </row>
    <row r="6454" spans="2:9" x14ac:dyDescent="0.25">
      <c r="B6454" s="6"/>
      <c r="C6454" s="7"/>
      <c r="D6454" s="7"/>
      <c r="E6454" s="7"/>
      <c r="F6454" s="7"/>
      <c r="G6454" s="7"/>
      <c r="I6454" s="3"/>
    </row>
    <row r="6455" spans="2:9" x14ac:dyDescent="0.25">
      <c r="B6455" s="6"/>
      <c r="C6455" s="7"/>
      <c r="D6455" s="7"/>
      <c r="E6455" s="7"/>
      <c r="F6455" s="7"/>
      <c r="G6455" s="7"/>
      <c r="I6455" s="3"/>
    </row>
    <row r="6456" spans="2:9" x14ac:dyDescent="0.25">
      <c r="B6456" s="6"/>
      <c r="C6456" s="7"/>
      <c r="D6456" s="7"/>
      <c r="E6456" s="7"/>
      <c r="F6456" s="7"/>
      <c r="G6456" s="7"/>
      <c r="I6456" s="3"/>
    </row>
    <row r="6457" spans="2:9" x14ac:dyDescent="0.25">
      <c r="B6457" s="6"/>
      <c r="C6457" s="7"/>
      <c r="D6457" s="7"/>
      <c r="E6457" s="7"/>
      <c r="F6457" s="7"/>
      <c r="G6457" s="7"/>
      <c r="I6457" s="3"/>
    </row>
    <row r="6458" spans="2:9" x14ac:dyDescent="0.25">
      <c r="B6458" s="6"/>
      <c r="C6458" s="7"/>
      <c r="D6458" s="7"/>
      <c r="E6458" s="7"/>
      <c r="F6458" s="7"/>
      <c r="G6458" s="7"/>
      <c r="I6458" s="3"/>
    </row>
    <row r="6459" spans="2:9" x14ac:dyDescent="0.25">
      <c r="B6459" s="6"/>
      <c r="C6459" s="7"/>
      <c r="D6459" s="7"/>
      <c r="E6459" s="7"/>
      <c r="F6459" s="7"/>
      <c r="G6459" s="7"/>
      <c r="I6459" s="3"/>
    </row>
    <row r="6460" spans="2:9" x14ac:dyDescent="0.25">
      <c r="B6460" s="6"/>
      <c r="C6460" s="7"/>
      <c r="D6460" s="7"/>
      <c r="E6460" s="7"/>
      <c r="F6460" s="7"/>
      <c r="G6460" s="7"/>
      <c r="I6460" s="3"/>
    </row>
    <row r="6461" spans="2:9" x14ac:dyDescent="0.25">
      <c r="B6461" s="6"/>
      <c r="C6461" s="7"/>
      <c r="D6461" s="7"/>
      <c r="E6461" s="7"/>
      <c r="F6461" s="7"/>
      <c r="G6461" s="7"/>
      <c r="I6461" s="3"/>
    </row>
    <row r="6462" spans="2:9" x14ac:dyDescent="0.25">
      <c r="B6462" s="6"/>
      <c r="C6462" s="7"/>
      <c r="D6462" s="7"/>
      <c r="E6462" s="7"/>
      <c r="F6462" s="7"/>
      <c r="G6462" s="7"/>
      <c r="I6462" s="3"/>
    </row>
    <row r="6463" spans="2:9" x14ac:dyDescent="0.25">
      <c r="B6463" s="6"/>
      <c r="C6463" s="7"/>
      <c r="D6463" s="7"/>
      <c r="E6463" s="7"/>
      <c r="F6463" s="7"/>
      <c r="G6463" s="7"/>
      <c r="I6463" s="3"/>
    </row>
    <row r="6464" spans="2:9" x14ac:dyDescent="0.25">
      <c r="B6464" s="6"/>
      <c r="C6464" s="7"/>
      <c r="D6464" s="7"/>
      <c r="E6464" s="7"/>
      <c r="F6464" s="7"/>
      <c r="G6464" s="7"/>
      <c r="I6464" s="3"/>
    </row>
    <row r="6465" spans="2:9" x14ac:dyDescent="0.25">
      <c r="B6465" s="6"/>
      <c r="C6465" s="7"/>
      <c r="D6465" s="7"/>
      <c r="E6465" s="7"/>
      <c r="F6465" s="7"/>
      <c r="G6465" s="7"/>
      <c r="I6465" s="3"/>
    </row>
    <row r="6466" spans="2:9" x14ac:dyDescent="0.25">
      <c r="B6466" s="6"/>
      <c r="C6466" s="7"/>
      <c r="D6466" s="7"/>
      <c r="E6466" s="7"/>
      <c r="F6466" s="7"/>
      <c r="G6466" s="7"/>
      <c r="I6466" s="3"/>
    </row>
    <row r="6467" spans="2:9" x14ac:dyDescent="0.25">
      <c r="B6467" s="6"/>
      <c r="C6467" s="7"/>
      <c r="D6467" s="7"/>
      <c r="E6467" s="7"/>
      <c r="F6467" s="7"/>
      <c r="G6467" s="7"/>
      <c r="I6467" s="3"/>
    </row>
    <row r="6468" spans="2:9" x14ac:dyDescent="0.25">
      <c r="B6468" s="6"/>
      <c r="C6468" s="7"/>
      <c r="D6468" s="7"/>
      <c r="E6468" s="7"/>
      <c r="F6468" s="7"/>
      <c r="G6468" s="7"/>
      <c r="I6468" s="3"/>
    </row>
    <row r="6469" spans="2:9" x14ac:dyDescent="0.25">
      <c r="B6469" s="6"/>
      <c r="C6469" s="7"/>
      <c r="D6469" s="7"/>
      <c r="E6469" s="7"/>
      <c r="F6469" s="7"/>
      <c r="G6469" s="7"/>
      <c r="I6469" s="3"/>
    </row>
    <row r="6470" spans="2:9" x14ac:dyDescent="0.25">
      <c r="B6470" s="6"/>
      <c r="C6470" s="7"/>
      <c r="D6470" s="7"/>
      <c r="E6470" s="7"/>
      <c r="F6470" s="7"/>
      <c r="G6470" s="7"/>
      <c r="I6470" s="3"/>
    </row>
    <row r="6471" spans="2:9" x14ac:dyDescent="0.25">
      <c r="B6471" s="6"/>
      <c r="C6471" s="7"/>
      <c r="D6471" s="7"/>
      <c r="E6471" s="7"/>
      <c r="F6471" s="7"/>
      <c r="G6471" s="7"/>
      <c r="I6471" s="3"/>
    </row>
    <row r="6472" spans="2:9" x14ac:dyDescent="0.25">
      <c r="B6472" s="6"/>
      <c r="C6472" s="7"/>
      <c r="D6472" s="7"/>
      <c r="E6472" s="7"/>
      <c r="F6472" s="7"/>
      <c r="G6472" s="7"/>
      <c r="I6472" s="3"/>
    </row>
    <row r="6473" spans="2:9" x14ac:dyDescent="0.25">
      <c r="B6473" s="6"/>
      <c r="C6473" s="7"/>
      <c r="D6473" s="7"/>
      <c r="E6473" s="7"/>
      <c r="F6473" s="7"/>
      <c r="G6473" s="7"/>
      <c r="I6473" s="3"/>
    </row>
    <row r="6474" spans="2:9" x14ac:dyDescent="0.25">
      <c r="B6474" s="6"/>
      <c r="C6474" s="7"/>
      <c r="D6474" s="7"/>
      <c r="E6474" s="7"/>
      <c r="F6474" s="7"/>
      <c r="G6474" s="7"/>
      <c r="I6474" s="3"/>
    </row>
    <row r="6475" spans="2:9" x14ac:dyDescent="0.25">
      <c r="B6475" s="6"/>
      <c r="C6475" s="7"/>
      <c r="D6475" s="7"/>
      <c r="E6475" s="7"/>
      <c r="F6475" s="7"/>
      <c r="G6475" s="7"/>
      <c r="I6475" s="3"/>
    </row>
    <row r="6476" spans="2:9" x14ac:dyDescent="0.25">
      <c r="B6476" s="6"/>
      <c r="C6476" s="7"/>
      <c r="D6476" s="7"/>
      <c r="E6476" s="7"/>
      <c r="F6476" s="7"/>
      <c r="G6476" s="7"/>
      <c r="I6476" s="3"/>
    </row>
    <row r="6477" spans="2:9" x14ac:dyDescent="0.25">
      <c r="B6477" s="6"/>
      <c r="C6477" s="7"/>
      <c r="D6477" s="7"/>
      <c r="E6477" s="7"/>
      <c r="F6477" s="7"/>
      <c r="G6477" s="7"/>
      <c r="I6477" s="3"/>
    </row>
    <row r="6478" spans="2:9" x14ac:dyDescent="0.25">
      <c r="B6478" s="6"/>
      <c r="C6478" s="7"/>
      <c r="D6478" s="7"/>
      <c r="E6478" s="7"/>
      <c r="F6478" s="7"/>
      <c r="G6478" s="7"/>
      <c r="I6478" s="3"/>
    </row>
    <row r="6479" spans="2:9" x14ac:dyDescent="0.25">
      <c r="B6479" s="6"/>
      <c r="C6479" s="7"/>
      <c r="D6479" s="7"/>
      <c r="E6479" s="7"/>
      <c r="F6479" s="7"/>
      <c r="G6479" s="7"/>
      <c r="I6479" s="3"/>
    </row>
    <row r="6480" spans="2:9" x14ac:dyDescent="0.25">
      <c r="B6480" s="6"/>
      <c r="C6480" s="7"/>
      <c r="D6480" s="7"/>
      <c r="E6480" s="7"/>
      <c r="F6480" s="7"/>
      <c r="G6480" s="7"/>
      <c r="I6480" s="3"/>
    </row>
    <row r="6481" spans="2:33" x14ac:dyDescent="0.25">
      <c r="B6481" s="6"/>
      <c r="C6481" s="7"/>
      <c r="D6481" s="7"/>
      <c r="E6481" s="7"/>
      <c r="F6481" s="7"/>
      <c r="G6481" s="7"/>
      <c r="I6481" s="3"/>
    </row>
    <row r="6482" spans="2:33" x14ac:dyDescent="0.25">
      <c r="B6482" s="6"/>
      <c r="C6482" s="7"/>
      <c r="D6482" s="7"/>
      <c r="E6482" s="7"/>
      <c r="F6482" s="7"/>
      <c r="G6482" s="7"/>
      <c r="I6482" s="3"/>
    </row>
    <row r="6483" spans="2:33" x14ac:dyDescent="0.25">
      <c r="B6483" s="6"/>
      <c r="C6483" s="7"/>
      <c r="D6483" s="7"/>
      <c r="E6483" s="7"/>
      <c r="F6483" s="7"/>
      <c r="G6483" s="7"/>
      <c r="I6483" s="3"/>
    </row>
    <row r="6484" spans="2:33" x14ac:dyDescent="0.25">
      <c r="B6484" s="6"/>
      <c r="C6484" s="7"/>
      <c r="D6484" s="7"/>
      <c r="E6484" s="7"/>
      <c r="F6484" s="7"/>
      <c r="G6484" s="7"/>
      <c r="I6484" s="3"/>
    </row>
    <row r="6485" spans="2:33" x14ac:dyDescent="0.25">
      <c r="B6485" s="6"/>
      <c r="C6485" s="7"/>
      <c r="D6485" s="7"/>
      <c r="E6485" s="7"/>
      <c r="F6485" s="7"/>
      <c r="G6485" s="7"/>
      <c r="I6485" s="3"/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2:33" x14ac:dyDescent="0.25">
      <c r="B6486" s="6"/>
      <c r="C6486" s="7"/>
      <c r="D6486" s="7"/>
      <c r="E6486" s="7"/>
      <c r="F6486" s="7"/>
      <c r="G6486" s="7"/>
      <c r="I6486" s="3"/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</row>
    <row r="6487" spans="2:33" x14ac:dyDescent="0.25">
      <c r="B6487" s="6"/>
      <c r="C6487" s="7"/>
      <c r="D6487" s="7"/>
      <c r="E6487" s="7"/>
      <c r="F6487" s="7"/>
      <c r="G6487" s="7"/>
      <c r="I6487" s="3"/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</row>
    <row r="6488" spans="2:33" x14ac:dyDescent="0.25">
      <c r="B6488" s="6"/>
      <c r="C6488" s="7"/>
      <c r="D6488" s="7"/>
      <c r="E6488" s="7"/>
      <c r="F6488" s="7"/>
      <c r="G6488" s="7"/>
      <c r="I6488" s="3"/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</row>
    <row r="6489" spans="2:33" x14ac:dyDescent="0.25">
      <c r="B6489" s="6"/>
      <c r="C6489" s="7"/>
      <c r="D6489" s="7"/>
      <c r="E6489" s="7"/>
      <c r="F6489" s="7"/>
      <c r="G6489" s="7"/>
      <c r="I6489" s="3"/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2:33" x14ac:dyDescent="0.25">
      <c r="B6490" s="6"/>
      <c r="C6490" s="7"/>
      <c r="D6490" s="7"/>
      <c r="E6490" s="7"/>
      <c r="F6490" s="7"/>
      <c r="G6490" s="7"/>
      <c r="I6490" s="3"/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2:33" x14ac:dyDescent="0.25">
      <c r="B6491" s="6"/>
      <c r="C6491" s="7"/>
      <c r="D6491" s="7"/>
      <c r="E6491" s="7"/>
      <c r="F6491" s="7"/>
      <c r="G6491" s="7"/>
      <c r="I6491" s="3"/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2:33" x14ac:dyDescent="0.25">
      <c r="B6492" s="6"/>
      <c r="C6492" s="7"/>
      <c r="D6492" s="7"/>
      <c r="E6492" s="7"/>
      <c r="F6492" s="7"/>
      <c r="G6492" s="7"/>
      <c r="I6492" s="3"/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2:33" x14ac:dyDescent="0.25">
      <c r="B6493" s="6"/>
      <c r="C6493" s="7"/>
      <c r="D6493" s="7"/>
      <c r="E6493" s="7"/>
      <c r="F6493" s="7"/>
      <c r="G6493" s="7"/>
      <c r="I6493" s="3"/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2:33" x14ac:dyDescent="0.25">
      <c r="B6494" s="6"/>
      <c r="C6494" s="7"/>
      <c r="D6494" s="7"/>
      <c r="E6494" s="7"/>
      <c r="F6494" s="7"/>
      <c r="G6494" s="7"/>
      <c r="I6494" s="3"/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</row>
    <row r="6495" spans="2:33" x14ac:dyDescent="0.25">
      <c r="B6495" s="6"/>
      <c r="C6495" s="7"/>
      <c r="D6495" s="7"/>
      <c r="E6495" s="7"/>
      <c r="F6495" s="7"/>
      <c r="G6495" s="7"/>
      <c r="I6495" s="3"/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</row>
    <row r="6496" spans="2:33" x14ac:dyDescent="0.25">
      <c r="B6496" s="6"/>
      <c r="C6496" s="7"/>
      <c r="D6496" s="7"/>
      <c r="E6496" s="7"/>
      <c r="F6496" s="7"/>
      <c r="G6496" s="7"/>
      <c r="I6496" s="3"/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</row>
    <row r="6497" spans="2:33" x14ac:dyDescent="0.25">
      <c r="B6497" s="6"/>
      <c r="C6497" s="7"/>
      <c r="D6497" s="7"/>
      <c r="E6497" s="7"/>
      <c r="F6497" s="7"/>
      <c r="G6497" s="7"/>
      <c r="I6497" s="3"/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</row>
    <row r="6498" spans="2:33" x14ac:dyDescent="0.25">
      <c r="B6498" s="6"/>
      <c r="C6498" s="7"/>
      <c r="D6498" s="7"/>
      <c r="E6498" s="7"/>
      <c r="F6498" s="7"/>
      <c r="G6498" s="7"/>
      <c r="I6498" s="3"/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2:33" x14ac:dyDescent="0.25">
      <c r="B6499" s="6"/>
      <c r="C6499" s="7"/>
      <c r="D6499" s="7"/>
      <c r="E6499" s="7"/>
      <c r="F6499" s="7"/>
      <c r="G6499" s="7"/>
      <c r="I6499" s="3"/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2:33" x14ac:dyDescent="0.25">
      <c r="B6500" s="6"/>
      <c r="C6500" s="7"/>
      <c r="D6500" s="7"/>
      <c r="E6500" s="7"/>
      <c r="F6500" s="7"/>
      <c r="G6500" s="7"/>
      <c r="I6500" s="3"/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2:33" x14ac:dyDescent="0.25">
      <c r="B6501" s="6"/>
      <c r="C6501" s="7"/>
      <c r="D6501" s="7"/>
      <c r="E6501" s="7"/>
      <c r="F6501" s="7"/>
      <c r="G6501" s="7"/>
      <c r="I6501" s="3"/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2:33" x14ac:dyDescent="0.25">
      <c r="B6502" s="6"/>
      <c r="C6502" s="7"/>
      <c r="D6502" s="7"/>
      <c r="E6502" s="7"/>
      <c r="F6502" s="7"/>
      <c r="G6502" s="7"/>
      <c r="I6502" s="3"/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 spans="2:33" x14ac:dyDescent="0.25">
      <c r="B6503" s="6"/>
      <c r="C6503" s="7"/>
      <c r="D6503" s="7"/>
      <c r="E6503" s="7"/>
      <c r="F6503" s="7"/>
      <c r="G6503" s="7"/>
      <c r="I6503" s="3"/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</row>
    <row r="6504" spans="2:33" x14ac:dyDescent="0.25">
      <c r="B6504" s="6"/>
      <c r="C6504" s="7"/>
      <c r="D6504" s="7"/>
      <c r="E6504" s="7"/>
      <c r="F6504" s="7"/>
      <c r="G6504" s="7"/>
      <c r="I6504" s="3"/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</row>
    <row r="6505" spans="2:33" x14ac:dyDescent="0.25">
      <c r="B6505" s="6"/>
      <c r="C6505" s="7"/>
      <c r="D6505" s="7"/>
      <c r="E6505" s="7"/>
      <c r="F6505" s="7"/>
      <c r="G6505" s="7"/>
      <c r="I6505" s="3"/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 spans="2:33" x14ac:dyDescent="0.25">
      <c r="B6506" s="6"/>
      <c r="C6506" s="7"/>
      <c r="D6506" s="7"/>
      <c r="E6506" s="7"/>
      <c r="F6506" s="7"/>
      <c r="G6506" s="7"/>
      <c r="I6506" s="3"/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2:33" x14ac:dyDescent="0.25">
      <c r="B6507" s="6"/>
      <c r="C6507" s="7"/>
      <c r="D6507" s="7"/>
      <c r="E6507" s="7"/>
      <c r="F6507" s="7"/>
      <c r="G6507" s="7"/>
      <c r="I6507" s="3"/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2:33" x14ac:dyDescent="0.25">
      <c r="B6508" s="6"/>
      <c r="C6508" s="7"/>
      <c r="D6508" s="7"/>
      <c r="E6508" s="7"/>
      <c r="F6508" s="7"/>
      <c r="G6508" s="7"/>
      <c r="I6508" s="3"/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2:33" x14ac:dyDescent="0.25">
      <c r="B6509" s="6"/>
      <c r="C6509" s="7"/>
      <c r="D6509" s="7"/>
      <c r="E6509" s="7"/>
      <c r="F6509" s="7"/>
      <c r="G6509" s="7"/>
      <c r="I6509" s="3"/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2:33" x14ac:dyDescent="0.25">
      <c r="B6510" s="6"/>
      <c r="C6510" s="7"/>
      <c r="D6510" s="7"/>
      <c r="E6510" s="7"/>
      <c r="F6510" s="7"/>
      <c r="G6510" s="7"/>
      <c r="I6510" s="3"/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</row>
    <row r="6511" spans="2:33" x14ac:dyDescent="0.25">
      <c r="B6511" s="6"/>
      <c r="C6511" s="7"/>
      <c r="D6511" s="7"/>
      <c r="E6511" s="7"/>
      <c r="F6511" s="7"/>
      <c r="G6511" s="7"/>
      <c r="I6511" s="3"/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2:33" x14ac:dyDescent="0.25">
      <c r="B6512" s="6"/>
      <c r="C6512" s="7"/>
      <c r="D6512" s="7"/>
      <c r="E6512" s="7"/>
      <c r="F6512" s="7"/>
      <c r="G6512" s="7"/>
      <c r="I6512" s="3"/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</row>
    <row r="6513" spans="2:33" x14ac:dyDescent="0.25">
      <c r="B6513" s="6"/>
      <c r="C6513" s="7"/>
      <c r="D6513" s="7"/>
      <c r="E6513" s="7"/>
      <c r="F6513" s="7"/>
      <c r="G6513" s="7"/>
      <c r="I6513" s="3"/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2:33" x14ac:dyDescent="0.25">
      <c r="B6514" s="6"/>
      <c r="C6514" s="7"/>
      <c r="D6514" s="7"/>
      <c r="E6514" s="7"/>
      <c r="F6514" s="7"/>
      <c r="G6514" s="7"/>
      <c r="I6514" s="3"/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2:33" x14ac:dyDescent="0.25">
      <c r="B6515" s="6"/>
      <c r="C6515" s="7"/>
      <c r="D6515" s="7"/>
      <c r="E6515" s="7"/>
      <c r="F6515" s="7"/>
      <c r="G6515" s="7"/>
      <c r="I6515" s="3"/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2:33" x14ac:dyDescent="0.25">
      <c r="B6516" s="6"/>
      <c r="C6516" s="7"/>
      <c r="D6516" s="7"/>
      <c r="E6516" s="7"/>
      <c r="F6516" s="7"/>
      <c r="G6516" s="7"/>
      <c r="I6516" s="3"/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2:33" x14ac:dyDescent="0.25">
      <c r="B6517" s="6"/>
      <c r="C6517" s="7"/>
      <c r="D6517" s="7"/>
      <c r="E6517" s="7"/>
      <c r="F6517" s="7"/>
      <c r="G6517" s="7"/>
      <c r="I6517" s="3"/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 spans="2:33" x14ac:dyDescent="0.25">
      <c r="B6518" s="6"/>
      <c r="C6518" s="7"/>
      <c r="D6518" s="7"/>
      <c r="E6518" s="7"/>
      <c r="F6518" s="7"/>
      <c r="G6518" s="7"/>
      <c r="I6518" s="3"/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</row>
    <row r="6519" spans="2:33" x14ac:dyDescent="0.25">
      <c r="B6519" s="6"/>
      <c r="C6519" s="7"/>
      <c r="D6519" s="7"/>
      <c r="E6519" s="7"/>
      <c r="F6519" s="7"/>
      <c r="G6519" s="7"/>
      <c r="I6519" s="3"/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</row>
    <row r="6520" spans="2:33" x14ac:dyDescent="0.25">
      <c r="B6520" s="6"/>
      <c r="C6520" s="7"/>
      <c r="D6520" s="7"/>
      <c r="E6520" s="7"/>
      <c r="F6520" s="7"/>
      <c r="G6520" s="7"/>
      <c r="I6520" s="3"/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</row>
    <row r="6521" spans="2:33" x14ac:dyDescent="0.25">
      <c r="B6521" s="6"/>
      <c r="C6521" s="7"/>
      <c r="D6521" s="7"/>
      <c r="E6521" s="7"/>
      <c r="F6521" s="7"/>
      <c r="G6521" s="7"/>
      <c r="I6521" s="3"/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2:33" x14ac:dyDescent="0.25">
      <c r="B6522" s="6"/>
      <c r="C6522" s="7"/>
      <c r="D6522" s="7"/>
      <c r="E6522" s="7"/>
      <c r="F6522" s="7"/>
      <c r="G6522" s="7"/>
      <c r="I6522" s="3"/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2:33" x14ac:dyDescent="0.25">
      <c r="B6523" s="6"/>
      <c r="C6523" s="7"/>
      <c r="D6523" s="7"/>
      <c r="E6523" s="7"/>
      <c r="F6523" s="7"/>
      <c r="G6523" s="7"/>
      <c r="I6523" s="3"/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2:33" x14ac:dyDescent="0.25">
      <c r="B6524" s="6"/>
      <c r="C6524" s="7"/>
      <c r="D6524" s="7"/>
      <c r="E6524" s="7"/>
      <c r="F6524" s="7"/>
      <c r="G6524" s="7"/>
      <c r="I6524" s="3"/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2:33" x14ac:dyDescent="0.25">
      <c r="B6525" s="6"/>
      <c r="C6525" s="7"/>
      <c r="D6525" s="7"/>
      <c r="E6525" s="7"/>
      <c r="F6525" s="7"/>
      <c r="G6525" s="7"/>
      <c r="I6525" s="3"/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2:33" x14ac:dyDescent="0.25">
      <c r="B6526" s="6"/>
      <c r="C6526" s="7"/>
      <c r="D6526" s="7"/>
      <c r="E6526" s="7"/>
      <c r="F6526" s="7"/>
      <c r="G6526" s="7"/>
      <c r="I6526" s="3"/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</row>
    <row r="6527" spans="2:33" x14ac:dyDescent="0.25">
      <c r="B6527" s="6"/>
      <c r="C6527" s="7"/>
      <c r="D6527" s="7"/>
      <c r="E6527" s="7"/>
      <c r="F6527" s="7"/>
      <c r="G6527" s="7"/>
      <c r="I6527" s="3"/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2:33" x14ac:dyDescent="0.25">
      <c r="B6528" s="6"/>
      <c r="C6528" s="7"/>
      <c r="D6528" s="7"/>
      <c r="E6528" s="7"/>
      <c r="F6528" s="7"/>
      <c r="G6528" s="7"/>
      <c r="I6528" s="3"/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</row>
    <row r="6529" spans="2:33" x14ac:dyDescent="0.25">
      <c r="B6529" s="6"/>
      <c r="C6529" s="7"/>
      <c r="D6529" s="7"/>
      <c r="E6529" s="7"/>
      <c r="F6529" s="7"/>
      <c r="G6529" s="7"/>
      <c r="I6529" s="3"/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</row>
    <row r="6530" spans="2:33" x14ac:dyDescent="0.25">
      <c r="B6530" s="6"/>
      <c r="C6530" s="7"/>
      <c r="D6530" s="7"/>
      <c r="E6530" s="7"/>
      <c r="F6530" s="7"/>
      <c r="G6530" s="7"/>
      <c r="I6530" s="3"/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</row>
    <row r="6531" spans="2:33" x14ac:dyDescent="0.25">
      <c r="B6531" s="6"/>
      <c r="C6531" s="7"/>
      <c r="D6531" s="7"/>
      <c r="E6531" s="7"/>
      <c r="F6531" s="7"/>
      <c r="G6531" s="7"/>
      <c r="I6531" s="3"/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2:33" x14ac:dyDescent="0.25">
      <c r="B6532" s="6"/>
      <c r="C6532" s="7"/>
      <c r="D6532" s="7"/>
      <c r="E6532" s="7"/>
      <c r="F6532" s="7"/>
      <c r="G6532" s="7"/>
      <c r="I6532" s="3"/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2:33" x14ac:dyDescent="0.25">
      <c r="B6533" s="6"/>
      <c r="C6533" s="7"/>
      <c r="D6533" s="7"/>
      <c r="E6533" s="7"/>
      <c r="F6533" s="7"/>
      <c r="G6533" s="7"/>
      <c r="I6533" s="3"/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2:33" x14ac:dyDescent="0.25">
      <c r="B6534" s="6"/>
      <c r="C6534" s="7"/>
      <c r="D6534" s="7"/>
      <c r="E6534" s="7"/>
      <c r="F6534" s="7"/>
      <c r="G6534" s="7"/>
      <c r="I6534" s="3"/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</row>
    <row r="6535" spans="2:33" x14ac:dyDescent="0.25">
      <c r="B6535" s="6"/>
      <c r="C6535" s="7"/>
      <c r="D6535" s="7"/>
      <c r="E6535" s="7"/>
      <c r="F6535" s="7"/>
      <c r="G6535" s="7"/>
      <c r="I6535" s="3"/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</row>
    <row r="6536" spans="2:33" x14ac:dyDescent="0.25">
      <c r="B6536" s="6"/>
      <c r="C6536" s="7"/>
      <c r="D6536" s="7"/>
      <c r="E6536" s="7"/>
      <c r="F6536" s="7"/>
      <c r="G6536" s="7"/>
      <c r="I6536" s="3"/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</row>
    <row r="6537" spans="2:33" x14ac:dyDescent="0.25">
      <c r="B6537" s="6"/>
      <c r="C6537" s="7"/>
      <c r="D6537" s="7"/>
      <c r="E6537" s="7"/>
      <c r="F6537" s="7"/>
      <c r="G6537" s="7"/>
      <c r="I6537" s="3"/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2:33" x14ac:dyDescent="0.25">
      <c r="B6538" s="6"/>
      <c r="C6538" s="7"/>
      <c r="D6538" s="7"/>
      <c r="E6538" s="7"/>
      <c r="F6538" s="7"/>
      <c r="G6538" s="7"/>
      <c r="I6538" s="3"/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2:33" x14ac:dyDescent="0.25">
      <c r="B6539" s="6"/>
      <c r="C6539" s="7"/>
      <c r="D6539" s="7"/>
      <c r="E6539" s="7"/>
      <c r="F6539" s="7"/>
      <c r="G6539" s="7"/>
      <c r="I6539" s="3"/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2:33" x14ac:dyDescent="0.25">
      <c r="B6540" s="6"/>
      <c r="C6540" s="7"/>
      <c r="D6540" s="7"/>
      <c r="E6540" s="7"/>
      <c r="F6540" s="7"/>
      <c r="G6540" s="7"/>
      <c r="I6540" s="3"/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2:33" x14ac:dyDescent="0.25">
      <c r="B6541" s="6"/>
      <c r="C6541" s="7"/>
      <c r="D6541" s="7"/>
      <c r="E6541" s="7"/>
      <c r="F6541" s="7"/>
      <c r="G6541" s="7"/>
      <c r="I6541" s="3"/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 spans="2:33" x14ac:dyDescent="0.25">
      <c r="B6542" s="6"/>
      <c r="C6542" s="7"/>
      <c r="D6542" s="7"/>
      <c r="E6542" s="7"/>
      <c r="F6542" s="7"/>
      <c r="G6542" s="7"/>
      <c r="I6542" s="3"/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</row>
    <row r="6543" spans="2:33" x14ac:dyDescent="0.25">
      <c r="B6543" s="6"/>
      <c r="C6543" s="7"/>
      <c r="D6543" s="7"/>
      <c r="E6543" s="7"/>
      <c r="F6543" s="7"/>
      <c r="G6543" s="7"/>
      <c r="I6543" s="3"/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2:33" x14ac:dyDescent="0.25">
      <c r="B6544" s="6"/>
      <c r="C6544" s="7"/>
      <c r="D6544" s="7"/>
      <c r="E6544" s="7"/>
      <c r="F6544" s="7"/>
      <c r="G6544" s="7"/>
      <c r="I6544" s="3"/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</row>
    <row r="6545" spans="2:33" x14ac:dyDescent="0.25">
      <c r="B6545" s="6"/>
      <c r="C6545" s="7"/>
      <c r="D6545" s="7"/>
      <c r="E6545" s="7"/>
      <c r="F6545" s="7"/>
      <c r="G6545" s="7"/>
      <c r="I6545" s="3"/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</row>
    <row r="6546" spans="2:33" x14ac:dyDescent="0.25">
      <c r="B6546" s="6"/>
      <c r="C6546" s="7"/>
      <c r="D6546" s="7"/>
      <c r="E6546" s="7"/>
      <c r="F6546" s="7"/>
      <c r="G6546" s="7"/>
      <c r="I6546" s="3"/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</row>
    <row r="6547" spans="2:33" x14ac:dyDescent="0.25">
      <c r="B6547" s="6"/>
      <c r="C6547" s="7"/>
      <c r="D6547" s="7"/>
      <c r="E6547" s="7"/>
      <c r="F6547" s="7"/>
      <c r="G6547" s="7"/>
      <c r="I6547" s="3"/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2:33" x14ac:dyDescent="0.25">
      <c r="B6548" s="6"/>
      <c r="C6548" s="7"/>
      <c r="D6548" s="7"/>
      <c r="E6548" s="7"/>
      <c r="F6548" s="7"/>
      <c r="G6548" s="7"/>
      <c r="I6548" s="3"/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2:33" x14ac:dyDescent="0.25">
      <c r="B6549" s="6"/>
      <c r="C6549" s="7"/>
      <c r="D6549" s="7"/>
      <c r="E6549" s="7"/>
      <c r="F6549" s="7"/>
      <c r="G6549" s="7"/>
      <c r="I6549" s="3"/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2:33" x14ac:dyDescent="0.25">
      <c r="B6550" s="6"/>
      <c r="C6550" s="7"/>
      <c r="D6550" s="7"/>
      <c r="E6550" s="7"/>
      <c r="F6550" s="7"/>
      <c r="G6550" s="7"/>
      <c r="I6550" s="3"/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</row>
    <row r="6551" spans="2:33" x14ac:dyDescent="0.25">
      <c r="B6551" s="6"/>
      <c r="C6551" s="7"/>
      <c r="D6551" s="7"/>
      <c r="E6551" s="7"/>
      <c r="F6551" s="7"/>
      <c r="G6551" s="7"/>
      <c r="I6551" s="3"/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</row>
    <row r="6552" spans="2:33" x14ac:dyDescent="0.25">
      <c r="B6552" s="6"/>
      <c r="C6552" s="7"/>
      <c r="D6552" s="7"/>
      <c r="E6552" s="7"/>
      <c r="F6552" s="7"/>
      <c r="G6552" s="7"/>
      <c r="I6552" s="3"/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</row>
    <row r="6553" spans="2:33" x14ac:dyDescent="0.25">
      <c r="B6553" s="6"/>
      <c r="C6553" s="7"/>
      <c r="D6553" s="7"/>
      <c r="E6553" s="7"/>
      <c r="F6553" s="7"/>
      <c r="G6553" s="7"/>
      <c r="I6553" s="3"/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2:33" x14ac:dyDescent="0.25">
      <c r="B6554" s="6"/>
      <c r="C6554" s="7"/>
      <c r="D6554" s="7"/>
      <c r="E6554" s="7"/>
      <c r="F6554" s="7"/>
      <c r="G6554" s="7"/>
      <c r="I6554" s="3"/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2:33" x14ac:dyDescent="0.25">
      <c r="B6555" s="6"/>
      <c r="C6555" s="7"/>
      <c r="D6555" s="7"/>
      <c r="E6555" s="7"/>
      <c r="F6555" s="7"/>
      <c r="G6555" s="7"/>
      <c r="I6555" s="3"/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2:33" x14ac:dyDescent="0.25">
      <c r="B6556" s="6"/>
      <c r="C6556" s="7"/>
      <c r="D6556" s="7"/>
      <c r="E6556" s="7"/>
      <c r="F6556" s="7"/>
      <c r="G6556" s="7"/>
      <c r="I6556" s="3"/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2:33" x14ac:dyDescent="0.25">
      <c r="B6557" s="6"/>
      <c r="C6557" s="7"/>
      <c r="D6557" s="7"/>
      <c r="E6557" s="7"/>
      <c r="F6557" s="7"/>
      <c r="G6557" s="7"/>
      <c r="I6557" s="3"/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2:33" x14ac:dyDescent="0.25">
      <c r="B6558" s="6"/>
      <c r="C6558" s="7"/>
      <c r="D6558" s="7"/>
      <c r="E6558" s="7"/>
      <c r="F6558" s="7"/>
      <c r="G6558" s="7"/>
      <c r="I6558" s="3"/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</row>
    <row r="6559" spans="2:33" x14ac:dyDescent="0.25">
      <c r="B6559" s="6"/>
      <c r="C6559" s="7"/>
      <c r="D6559" s="7"/>
      <c r="E6559" s="7"/>
      <c r="F6559" s="7"/>
      <c r="G6559" s="7"/>
      <c r="I6559" s="3"/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2:33" x14ac:dyDescent="0.25">
      <c r="B6560" s="6"/>
      <c r="C6560" s="7"/>
      <c r="D6560" s="7"/>
      <c r="E6560" s="7"/>
      <c r="F6560" s="7"/>
      <c r="G6560" s="7"/>
      <c r="I6560" s="3"/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</row>
    <row r="6561" spans="2:33" x14ac:dyDescent="0.25">
      <c r="B6561" s="6"/>
      <c r="C6561" s="7"/>
      <c r="D6561" s="7"/>
      <c r="E6561" s="7"/>
      <c r="F6561" s="7"/>
      <c r="G6561" s="7"/>
      <c r="I6561" s="3"/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</row>
    <row r="6562" spans="2:33" x14ac:dyDescent="0.25">
      <c r="B6562" s="6"/>
      <c r="C6562" s="7"/>
      <c r="D6562" s="7"/>
      <c r="E6562" s="7"/>
      <c r="F6562" s="7"/>
      <c r="G6562" s="7"/>
      <c r="I6562" s="3"/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</row>
    <row r="6563" spans="2:33" x14ac:dyDescent="0.25">
      <c r="B6563" s="6"/>
      <c r="C6563" s="7"/>
      <c r="D6563" s="7"/>
      <c r="E6563" s="7"/>
      <c r="F6563" s="7"/>
      <c r="G6563" s="7"/>
      <c r="I6563" s="3"/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</row>
    <row r="6564" spans="2:33" x14ac:dyDescent="0.25">
      <c r="B6564" s="6"/>
      <c r="C6564" s="7"/>
      <c r="D6564" s="7"/>
      <c r="E6564" s="7"/>
      <c r="F6564" s="7"/>
      <c r="G6564" s="7"/>
      <c r="I6564" s="3"/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2:33" x14ac:dyDescent="0.25">
      <c r="B6565" s="6"/>
      <c r="C6565" s="7"/>
      <c r="D6565" s="7"/>
      <c r="E6565" s="7"/>
      <c r="F6565" s="7"/>
      <c r="G6565" s="7"/>
      <c r="I6565" s="3"/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2:33" x14ac:dyDescent="0.25">
      <c r="B6566" s="6"/>
      <c r="C6566" s="7"/>
      <c r="D6566" s="7"/>
      <c r="E6566" s="7"/>
      <c r="F6566" s="7"/>
      <c r="G6566" s="7"/>
      <c r="I6566" s="3"/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</row>
    <row r="6567" spans="2:33" x14ac:dyDescent="0.25">
      <c r="B6567" s="6"/>
      <c r="C6567" s="7"/>
      <c r="D6567" s="7"/>
      <c r="E6567" s="7"/>
      <c r="F6567" s="7"/>
      <c r="G6567" s="7"/>
      <c r="I6567" s="3"/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</row>
    <row r="6568" spans="2:33" x14ac:dyDescent="0.25">
      <c r="B6568" s="6"/>
      <c r="C6568" s="7"/>
      <c r="D6568" s="7"/>
      <c r="E6568" s="7"/>
      <c r="F6568" s="7"/>
      <c r="G6568" s="7"/>
      <c r="I6568" s="3"/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</row>
    <row r="6569" spans="2:33" x14ac:dyDescent="0.25">
      <c r="B6569" s="6"/>
      <c r="C6569" s="7"/>
      <c r="D6569" s="7"/>
      <c r="E6569" s="7"/>
      <c r="F6569" s="7"/>
      <c r="G6569" s="7"/>
      <c r="I6569" s="3"/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</row>
    <row r="6570" spans="2:33" x14ac:dyDescent="0.25">
      <c r="B6570" s="6"/>
      <c r="C6570" s="7"/>
      <c r="D6570" s="7"/>
      <c r="E6570" s="7"/>
      <c r="F6570" s="7"/>
      <c r="G6570" s="7"/>
      <c r="I6570" s="3"/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2:33" x14ac:dyDescent="0.25">
      <c r="B6571" s="6"/>
      <c r="C6571" s="7"/>
      <c r="D6571" s="7"/>
      <c r="E6571" s="7"/>
      <c r="F6571" s="7"/>
      <c r="G6571" s="7"/>
      <c r="I6571" s="3"/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2:33" x14ac:dyDescent="0.25">
      <c r="B6572" s="6"/>
      <c r="C6572" s="7"/>
      <c r="D6572" s="7"/>
      <c r="E6572" s="7"/>
      <c r="F6572" s="7"/>
      <c r="G6572" s="7"/>
      <c r="I6572" s="3"/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2:33" x14ac:dyDescent="0.25">
      <c r="B6573" s="6"/>
      <c r="C6573" s="7"/>
      <c r="D6573" s="7"/>
      <c r="E6573" s="7"/>
      <c r="F6573" s="7"/>
      <c r="G6573" s="7"/>
      <c r="I6573" s="3"/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2:33" x14ac:dyDescent="0.25">
      <c r="B6574" s="6"/>
      <c r="C6574" s="7"/>
      <c r="D6574" s="7"/>
      <c r="E6574" s="7"/>
      <c r="F6574" s="7"/>
      <c r="G6574" s="7"/>
      <c r="I6574" s="3"/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</row>
    <row r="6575" spans="2:33" x14ac:dyDescent="0.25">
      <c r="B6575" s="6"/>
      <c r="C6575" s="7"/>
      <c r="D6575" s="7"/>
      <c r="E6575" s="7"/>
      <c r="F6575" s="7"/>
      <c r="G6575" s="7"/>
      <c r="I6575" s="3"/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2:33" x14ac:dyDescent="0.25">
      <c r="B6576" s="6"/>
      <c r="C6576" s="7"/>
      <c r="D6576" s="7"/>
      <c r="E6576" s="7"/>
      <c r="F6576" s="7"/>
      <c r="G6576" s="7"/>
      <c r="I6576" s="3"/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</row>
    <row r="6577" spans="2:33" x14ac:dyDescent="0.25">
      <c r="B6577" s="6"/>
      <c r="C6577" s="7"/>
      <c r="D6577" s="7"/>
      <c r="E6577" s="7"/>
      <c r="F6577" s="7"/>
      <c r="G6577" s="7"/>
      <c r="I6577" s="3"/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 spans="2:33" x14ac:dyDescent="0.25">
      <c r="B6578" s="6"/>
      <c r="C6578" s="7"/>
      <c r="D6578" s="7"/>
      <c r="E6578" s="7"/>
      <c r="F6578" s="7"/>
      <c r="G6578" s="7"/>
      <c r="I6578" s="3"/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</row>
    <row r="6579" spans="2:33" x14ac:dyDescent="0.25">
      <c r="B6579" s="6"/>
      <c r="C6579" s="7"/>
      <c r="D6579" s="7"/>
      <c r="E6579" s="7"/>
      <c r="F6579" s="7"/>
      <c r="G6579" s="7"/>
      <c r="I6579" s="3"/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2:33" x14ac:dyDescent="0.25">
      <c r="B6580" s="6"/>
      <c r="C6580" s="7"/>
      <c r="D6580" s="7"/>
      <c r="E6580" s="7"/>
      <c r="F6580" s="7"/>
      <c r="G6580" s="7"/>
      <c r="I6580" s="3"/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2:33" x14ac:dyDescent="0.25">
      <c r="B6581" s="6"/>
      <c r="C6581" s="7"/>
      <c r="D6581" s="7"/>
      <c r="E6581" s="7"/>
      <c r="F6581" s="7"/>
      <c r="G6581" s="7"/>
      <c r="I6581" s="3"/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 spans="2:33" x14ac:dyDescent="0.25">
      <c r="B6582" s="6"/>
      <c r="C6582" s="7"/>
      <c r="D6582" s="7"/>
      <c r="E6582" s="7"/>
      <c r="F6582" s="7"/>
      <c r="G6582" s="7"/>
      <c r="I6582" s="3"/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</row>
    <row r="6583" spans="2:33" x14ac:dyDescent="0.25">
      <c r="B6583" s="6"/>
      <c r="C6583" s="7"/>
      <c r="D6583" s="7"/>
      <c r="E6583" s="7"/>
      <c r="F6583" s="7"/>
      <c r="G6583" s="7"/>
      <c r="I6583" s="3"/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</row>
    <row r="6584" spans="2:33" x14ac:dyDescent="0.25">
      <c r="B6584" s="6"/>
      <c r="C6584" s="7"/>
      <c r="D6584" s="7"/>
      <c r="E6584" s="7"/>
      <c r="F6584" s="7"/>
      <c r="G6584" s="7"/>
      <c r="I6584" s="3"/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</row>
    <row r="6585" spans="2:33" x14ac:dyDescent="0.25">
      <c r="B6585" s="6"/>
      <c r="C6585" s="7"/>
      <c r="D6585" s="7"/>
      <c r="E6585" s="7"/>
      <c r="F6585" s="7"/>
      <c r="G6585" s="7"/>
      <c r="I6585" s="3"/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2:33" x14ac:dyDescent="0.25">
      <c r="B6586" s="6"/>
      <c r="C6586" s="7"/>
      <c r="D6586" s="7"/>
      <c r="E6586" s="7"/>
      <c r="F6586" s="7"/>
      <c r="G6586" s="7"/>
      <c r="I6586" s="3"/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2:33" x14ac:dyDescent="0.25">
      <c r="B6587" s="6"/>
      <c r="C6587" s="7"/>
      <c r="D6587" s="7"/>
      <c r="E6587" s="7"/>
      <c r="F6587" s="7"/>
      <c r="G6587" s="7"/>
      <c r="I6587" s="3"/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2:33" x14ac:dyDescent="0.25">
      <c r="B6588" s="6"/>
      <c r="C6588" s="7"/>
      <c r="D6588" s="7"/>
      <c r="E6588" s="7"/>
      <c r="F6588" s="7"/>
      <c r="G6588" s="7"/>
      <c r="I6588" s="3"/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2:33" x14ac:dyDescent="0.25">
      <c r="B6589" s="6"/>
      <c r="C6589" s="7"/>
      <c r="D6589" s="7"/>
      <c r="E6589" s="7"/>
      <c r="F6589" s="7"/>
      <c r="G6589" s="7"/>
      <c r="I6589" s="3"/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2:33" x14ac:dyDescent="0.25">
      <c r="B6590" s="6"/>
      <c r="C6590" s="7"/>
      <c r="D6590" s="7"/>
      <c r="E6590" s="7"/>
      <c r="F6590" s="7"/>
      <c r="G6590" s="7"/>
      <c r="I6590" s="3"/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2:33" x14ac:dyDescent="0.25">
      <c r="B6591" s="6"/>
      <c r="C6591" s="7"/>
      <c r="D6591" s="7"/>
      <c r="E6591" s="7"/>
      <c r="F6591" s="7"/>
      <c r="G6591" s="7"/>
      <c r="I6591" s="3"/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2:33" x14ac:dyDescent="0.25">
      <c r="B6592" s="6"/>
      <c r="C6592" s="7"/>
      <c r="D6592" s="7"/>
      <c r="E6592" s="7"/>
      <c r="F6592" s="7"/>
      <c r="G6592" s="7"/>
      <c r="I6592" s="3"/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</row>
    <row r="6593" spans="2:33" x14ac:dyDescent="0.25">
      <c r="B6593" s="6"/>
      <c r="C6593" s="7"/>
      <c r="D6593" s="7"/>
      <c r="E6593" s="7"/>
      <c r="F6593" s="7"/>
      <c r="G6593" s="7"/>
      <c r="I6593" s="3"/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</row>
    <row r="6594" spans="2:33" x14ac:dyDescent="0.25">
      <c r="B6594" s="6"/>
      <c r="C6594" s="7"/>
      <c r="D6594" s="7"/>
      <c r="E6594" s="7"/>
      <c r="F6594" s="7"/>
      <c r="G6594" s="7"/>
      <c r="I6594" s="3"/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2:33" x14ac:dyDescent="0.25">
      <c r="B6595" s="6"/>
      <c r="C6595" s="7"/>
      <c r="D6595" s="7"/>
      <c r="E6595" s="7"/>
      <c r="F6595" s="7"/>
      <c r="G6595" s="7"/>
      <c r="I6595" s="3"/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2:33" x14ac:dyDescent="0.25">
      <c r="B6596" s="6"/>
      <c r="C6596" s="7"/>
      <c r="D6596" s="7"/>
      <c r="E6596" s="7"/>
      <c r="F6596" s="7"/>
      <c r="G6596" s="7"/>
      <c r="I6596" s="3"/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2:33" x14ac:dyDescent="0.25">
      <c r="B6597" s="6"/>
      <c r="C6597" s="7"/>
      <c r="D6597" s="7"/>
      <c r="E6597" s="7"/>
      <c r="F6597" s="7"/>
      <c r="G6597" s="7"/>
      <c r="I6597" s="3"/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2:33" x14ac:dyDescent="0.25">
      <c r="B6598" s="6"/>
      <c r="C6598" s="7"/>
      <c r="D6598" s="7"/>
      <c r="E6598" s="7"/>
      <c r="F6598" s="7"/>
      <c r="G6598" s="7"/>
      <c r="I6598" s="3"/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</row>
    <row r="6599" spans="2:33" x14ac:dyDescent="0.25">
      <c r="B6599" s="6"/>
      <c r="C6599" s="7"/>
      <c r="D6599" s="7"/>
      <c r="E6599" s="7"/>
      <c r="F6599" s="7"/>
      <c r="G6599" s="7"/>
      <c r="I6599" s="3"/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</row>
    <row r="6600" spans="2:33" x14ac:dyDescent="0.25">
      <c r="B6600" s="6"/>
      <c r="C6600" s="7"/>
      <c r="D6600" s="7"/>
      <c r="E6600" s="7"/>
      <c r="F6600" s="7"/>
      <c r="G6600" s="7"/>
      <c r="I6600" s="3"/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</row>
    <row r="6601" spans="2:33" x14ac:dyDescent="0.25">
      <c r="B6601" s="6"/>
      <c r="C6601" s="7"/>
      <c r="D6601" s="7"/>
      <c r="E6601" s="7"/>
      <c r="F6601" s="7"/>
      <c r="G6601" s="7"/>
      <c r="I6601" s="3"/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2:33" x14ac:dyDescent="0.25">
      <c r="B6602" s="6"/>
      <c r="C6602" s="7"/>
      <c r="D6602" s="7"/>
      <c r="E6602" s="7"/>
      <c r="F6602" s="7"/>
      <c r="G6602" s="7"/>
      <c r="I6602" s="3"/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2:33" x14ac:dyDescent="0.25">
      <c r="B6603" s="6"/>
      <c r="C6603" s="7"/>
      <c r="D6603" s="7"/>
      <c r="E6603" s="7"/>
      <c r="F6603" s="7"/>
      <c r="G6603" s="7"/>
      <c r="I6603" s="3"/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2:33" x14ac:dyDescent="0.25">
      <c r="B6604" s="6"/>
      <c r="C6604" s="7"/>
      <c r="D6604" s="7"/>
      <c r="E6604" s="7"/>
      <c r="F6604" s="7"/>
      <c r="G6604" s="7"/>
      <c r="I6604" s="3"/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2:33" x14ac:dyDescent="0.25">
      <c r="B6605" s="6"/>
      <c r="C6605" s="7"/>
      <c r="D6605" s="7"/>
      <c r="E6605" s="7"/>
      <c r="F6605" s="7"/>
      <c r="G6605" s="7"/>
      <c r="I6605" s="3"/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2:33" x14ac:dyDescent="0.25">
      <c r="B6606" s="6"/>
      <c r="C6606" s="7"/>
      <c r="D6606" s="7"/>
      <c r="E6606" s="7"/>
      <c r="F6606" s="7"/>
      <c r="G6606" s="7"/>
      <c r="I6606" s="3"/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2:33" x14ac:dyDescent="0.25">
      <c r="B6607" s="6"/>
      <c r="C6607" s="7"/>
      <c r="D6607" s="7"/>
      <c r="E6607" s="7"/>
      <c r="F6607" s="7"/>
      <c r="G6607" s="7"/>
      <c r="I6607" s="3"/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2:33" x14ac:dyDescent="0.25">
      <c r="B6608" s="6"/>
      <c r="C6608" s="7"/>
      <c r="D6608" s="7"/>
      <c r="E6608" s="7"/>
      <c r="F6608" s="7"/>
      <c r="G6608" s="7"/>
      <c r="I6608" s="3"/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</row>
    <row r="6609" spans="2:33" x14ac:dyDescent="0.25">
      <c r="B6609" s="6"/>
      <c r="C6609" s="7"/>
      <c r="D6609" s="7"/>
      <c r="E6609" s="7"/>
      <c r="F6609" s="7"/>
      <c r="G6609" s="7"/>
      <c r="I6609" s="3"/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</row>
    <row r="6610" spans="2:33" x14ac:dyDescent="0.25">
      <c r="B6610" s="6"/>
      <c r="C6610" s="7"/>
      <c r="D6610" s="7"/>
      <c r="E6610" s="7"/>
      <c r="F6610" s="7"/>
      <c r="G6610" s="7"/>
      <c r="I6610" s="3"/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2:33" x14ac:dyDescent="0.25">
      <c r="B6611" s="6"/>
      <c r="C6611" s="7"/>
      <c r="D6611" s="7"/>
      <c r="E6611" s="7"/>
      <c r="F6611" s="7"/>
      <c r="G6611" s="7"/>
      <c r="I6611" s="3"/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2:33" x14ac:dyDescent="0.25">
      <c r="B6612" s="6"/>
      <c r="C6612" s="7"/>
      <c r="D6612" s="7"/>
      <c r="E6612" s="7"/>
      <c r="F6612" s="7"/>
      <c r="G6612" s="7"/>
      <c r="I6612" s="3"/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2:33" x14ac:dyDescent="0.25">
      <c r="B6613" s="6"/>
      <c r="C6613" s="7"/>
      <c r="D6613" s="7"/>
      <c r="E6613" s="7"/>
      <c r="F6613" s="7"/>
      <c r="G6613" s="7"/>
      <c r="I6613" s="3"/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</row>
    <row r="6614" spans="2:33" x14ac:dyDescent="0.25">
      <c r="B6614" s="6"/>
      <c r="C6614" s="7"/>
      <c r="D6614" s="7"/>
      <c r="E6614" s="7"/>
      <c r="F6614" s="7"/>
      <c r="G6614" s="7"/>
      <c r="I6614" s="3"/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</row>
    <row r="6615" spans="2:33" x14ac:dyDescent="0.25">
      <c r="B6615" s="6"/>
      <c r="C6615" s="7"/>
      <c r="D6615" s="7"/>
      <c r="E6615" s="7"/>
      <c r="F6615" s="7"/>
      <c r="G6615" s="7"/>
      <c r="I6615" s="3"/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2:33" x14ac:dyDescent="0.25">
      <c r="B6616" s="6"/>
      <c r="C6616" s="7"/>
      <c r="D6616" s="7"/>
      <c r="E6616" s="7"/>
      <c r="F6616" s="7"/>
      <c r="G6616" s="7"/>
      <c r="I6616" s="3"/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2:33" x14ac:dyDescent="0.25">
      <c r="B6617" s="6"/>
      <c r="C6617" s="7"/>
      <c r="D6617" s="7"/>
      <c r="E6617" s="7"/>
      <c r="F6617" s="7"/>
      <c r="G6617" s="7"/>
      <c r="I6617" s="3"/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2:33" x14ac:dyDescent="0.25">
      <c r="B6618" s="6"/>
      <c r="C6618" s="7"/>
      <c r="D6618" s="7"/>
      <c r="E6618" s="7"/>
      <c r="F6618" s="7"/>
      <c r="G6618" s="7"/>
      <c r="I6618" s="3"/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2:33" x14ac:dyDescent="0.25">
      <c r="B6619" s="6"/>
      <c r="C6619" s="7"/>
      <c r="D6619" s="7"/>
      <c r="E6619" s="7"/>
      <c r="F6619" s="7"/>
      <c r="G6619" s="7"/>
      <c r="I6619" s="3"/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2:33" x14ac:dyDescent="0.25">
      <c r="B6620" s="6"/>
      <c r="C6620" s="7"/>
      <c r="D6620" s="7"/>
      <c r="E6620" s="7"/>
      <c r="F6620" s="7"/>
      <c r="G6620" s="7"/>
      <c r="I6620" s="3"/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2:33" x14ac:dyDescent="0.25">
      <c r="B6621" s="6"/>
      <c r="C6621" s="7"/>
      <c r="D6621" s="7"/>
      <c r="E6621" s="7"/>
      <c r="F6621" s="7"/>
      <c r="G6621" s="7"/>
      <c r="I6621" s="3"/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2:33" x14ac:dyDescent="0.25">
      <c r="B6622" s="6"/>
      <c r="C6622" s="7"/>
      <c r="D6622" s="7"/>
      <c r="E6622" s="7"/>
      <c r="F6622" s="7"/>
      <c r="G6622" s="7"/>
      <c r="I6622" s="3"/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2:33" x14ac:dyDescent="0.25">
      <c r="B6623" s="6"/>
      <c r="C6623" s="7"/>
      <c r="D6623" s="7"/>
      <c r="E6623" s="7"/>
      <c r="F6623" s="7"/>
      <c r="G6623" s="7"/>
      <c r="I6623" s="3"/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2:33" x14ac:dyDescent="0.25">
      <c r="B6624" s="6"/>
      <c r="C6624" s="7"/>
      <c r="D6624" s="7"/>
      <c r="E6624" s="7"/>
      <c r="F6624" s="7"/>
      <c r="G6624" s="7"/>
      <c r="I6624" s="3"/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2:33" x14ac:dyDescent="0.25">
      <c r="B6625" s="6"/>
      <c r="C6625" s="7"/>
      <c r="D6625" s="7"/>
      <c r="E6625" s="7"/>
      <c r="F6625" s="7"/>
      <c r="G6625" s="7"/>
      <c r="I6625" s="3"/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2:33" x14ac:dyDescent="0.25">
      <c r="B6626" s="6"/>
      <c r="C6626" s="7"/>
      <c r="D6626" s="7"/>
      <c r="E6626" s="7"/>
      <c r="F6626" s="7"/>
      <c r="G6626" s="7"/>
      <c r="I6626" s="3"/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2:33" x14ac:dyDescent="0.25">
      <c r="B6627" s="6"/>
      <c r="C6627" s="7"/>
      <c r="D6627" s="7"/>
      <c r="E6627" s="7"/>
      <c r="F6627" s="7"/>
      <c r="G6627" s="7"/>
      <c r="I6627" s="3"/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2:33" x14ac:dyDescent="0.25">
      <c r="B6628" s="6"/>
      <c r="C6628" s="7"/>
      <c r="D6628" s="7"/>
      <c r="E6628" s="7"/>
      <c r="F6628" s="7"/>
      <c r="G6628" s="7"/>
      <c r="I6628" s="3"/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2:33" x14ac:dyDescent="0.25">
      <c r="B6629" s="6"/>
      <c r="C6629" s="7"/>
      <c r="D6629" s="7"/>
      <c r="E6629" s="7"/>
      <c r="F6629" s="7"/>
      <c r="G6629" s="7"/>
      <c r="I6629" s="3"/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2:33" x14ac:dyDescent="0.25">
      <c r="B6630" s="6"/>
      <c r="C6630" s="7"/>
      <c r="D6630" s="7"/>
      <c r="E6630" s="7"/>
      <c r="F6630" s="7"/>
      <c r="G6630" s="7"/>
      <c r="I6630" s="3"/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 spans="2:33" x14ac:dyDescent="0.25">
      <c r="B6631" s="6"/>
      <c r="C6631" s="7"/>
      <c r="D6631" s="7"/>
      <c r="E6631" s="7"/>
      <c r="F6631" s="7"/>
      <c r="G6631" s="7"/>
      <c r="I6631" s="3"/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</row>
    <row r="6632" spans="2:33" x14ac:dyDescent="0.25">
      <c r="B6632" s="6"/>
      <c r="C6632" s="7"/>
      <c r="D6632" s="7"/>
      <c r="E6632" s="7"/>
      <c r="F6632" s="7"/>
      <c r="G6632" s="7"/>
      <c r="I6632" s="3"/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</row>
    <row r="6633" spans="2:33" x14ac:dyDescent="0.25">
      <c r="B6633" s="6"/>
      <c r="C6633" s="7"/>
      <c r="D6633" s="7"/>
      <c r="E6633" s="7"/>
      <c r="F6633" s="7"/>
      <c r="G6633" s="7"/>
      <c r="I6633" s="3"/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2:33" x14ac:dyDescent="0.25">
      <c r="B6634" s="6"/>
      <c r="C6634" s="7"/>
      <c r="D6634" s="7"/>
      <c r="E6634" s="7"/>
      <c r="F6634" s="7"/>
      <c r="G6634" s="7"/>
      <c r="I6634" s="3"/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</row>
    <row r="6635" spans="2:33" x14ac:dyDescent="0.25">
      <c r="B6635" s="6"/>
      <c r="C6635" s="7"/>
      <c r="D6635" s="7"/>
      <c r="E6635" s="7"/>
      <c r="F6635" s="7"/>
      <c r="G6635" s="7"/>
      <c r="I6635" s="3"/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</row>
    <row r="6636" spans="2:33" x14ac:dyDescent="0.25">
      <c r="B6636" s="6"/>
      <c r="C6636" s="7"/>
      <c r="D6636" s="7"/>
      <c r="E6636" s="7"/>
      <c r="F6636" s="7"/>
      <c r="G6636" s="7"/>
      <c r="I6636" s="3"/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2:33" x14ac:dyDescent="0.25">
      <c r="B6637" s="6"/>
      <c r="C6637" s="7"/>
      <c r="D6637" s="7"/>
      <c r="E6637" s="7"/>
      <c r="F6637" s="7"/>
      <c r="G6637" s="7"/>
      <c r="I6637" s="3"/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</row>
    <row r="6638" spans="2:33" x14ac:dyDescent="0.25">
      <c r="B6638" s="6"/>
      <c r="C6638" s="7"/>
      <c r="D6638" s="7"/>
      <c r="E6638" s="7"/>
      <c r="F6638" s="7"/>
      <c r="G6638" s="7"/>
      <c r="I6638" s="3"/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2:33" x14ac:dyDescent="0.25">
      <c r="B6639" s="6"/>
      <c r="C6639" s="7"/>
      <c r="D6639" s="7"/>
      <c r="E6639" s="7"/>
      <c r="F6639" s="7"/>
      <c r="G6639" s="7"/>
      <c r="I6639" s="3"/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2:33" x14ac:dyDescent="0.25">
      <c r="B6640" s="6"/>
      <c r="C6640" s="7"/>
      <c r="D6640" s="7"/>
      <c r="E6640" s="7"/>
      <c r="F6640" s="7"/>
      <c r="G6640" s="7"/>
      <c r="I6640" s="3"/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2:33" x14ac:dyDescent="0.25">
      <c r="B6641" s="6"/>
      <c r="C6641" s="7"/>
      <c r="D6641" s="7"/>
      <c r="E6641" s="7"/>
      <c r="F6641" s="7"/>
      <c r="G6641" s="7"/>
      <c r="I6641" s="3"/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2:33" x14ac:dyDescent="0.25">
      <c r="B6642" s="6"/>
      <c r="C6642" s="7"/>
      <c r="D6642" s="7"/>
      <c r="E6642" s="7"/>
      <c r="F6642" s="7"/>
      <c r="G6642" s="7"/>
      <c r="I6642" s="3"/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</row>
    <row r="6643" spans="2:33" x14ac:dyDescent="0.25">
      <c r="B6643" s="6"/>
      <c r="C6643" s="7"/>
      <c r="D6643" s="7"/>
      <c r="E6643" s="7"/>
      <c r="F6643" s="7"/>
      <c r="G6643" s="7"/>
      <c r="I6643" s="3"/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</row>
    <row r="6644" spans="2:33" x14ac:dyDescent="0.25">
      <c r="B6644" s="6"/>
      <c r="C6644" s="7"/>
      <c r="D6644" s="7"/>
      <c r="E6644" s="7"/>
      <c r="F6644" s="7"/>
      <c r="G6644" s="7"/>
      <c r="I6644" s="3"/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</row>
    <row r="6645" spans="2:33" x14ac:dyDescent="0.25">
      <c r="B6645" s="6"/>
      <c r="C6645" s="7"/>
      <c r="D6645" s="7"/>
      <c r="E6645" s="7"/>
      <c r="F6645" s="7"/>
      <c r="G6645" s="7"/>
      <c r="I6645" s="3"/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2:33" x14ac:dyDescent="0.25">
      <c r="B6646" s="6"/>
      <c r="C6646" s="7"/>
      <c r="D6646" s="7"/>
      <c r="E6646" s="7"/>
      <c r="F6646" s="7"/>
      <c r="G6646" s="7"/>
      <c r="I6646" s="3"/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2:33" x14ac:dyDescent="0.25">
      <c r="B6647" s="6"/>
      <c r="C6647" s="7"/>
      <c r="D6647" s="7"/>
      <c r="E6647" s="7"/>
      <c r="F6647" s="7"/>
      <c r="G6647" s="7"/>
      <c r="I6647" s="3"/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</row>
    <row r="6648" spans="2:33" x14ac:dyDescent="0.25">
      <c r="B6648" s="6"/>
      <c r="C6648" s="7"/>
      <c r="D6648" s="7"/>
      <c r="E6648" s="7"/>
      <c r="F6648" s="7"/>
      <c r="G6648" s="7"/>
      <c r="I6648" s="3"/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2:33" x14ac:dyDescent="0.25">
      <c r="B6649" s="6"/>
      <c r="C6649" s="7"/>
      <c r="D6649" s="7"/>
      <c r="E6649" s="7"/>
      <c r="F6649" s="7"/>
      <c r="G6649" s="7"/>
      <c r="I6649" s="3"/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2:33" x14ac:dyDescent="0.25">
      <c r="B6650" s="6"/>
      <c r="C6650" s="7"/>
      <c r="D6650" s="7"/>
      <c r="E6650" s="7"/>
      <c r="F6650" s="7"/>
      <c r="G6650" s="7"/>
      <c r="I6650" s="3"/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2:33" x14ac:dyDescent="0.25">
      <c r="B6651" s="6"/>
      <c r="C6651" s="7"/>
      <c r="D6651" s="7"/>
      <c r="E6651" s="7"/>
      <c r="F6651" s="7"/>
      <c r="G6651" s="7"/>
      <c r="I6651" s="3"/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2:33" x14ac:dyDescent="0.25">
      <c r="B6652" s="6"/>
      <c r="C6652" s="7"/>
      <c r="D6652" s="7"/>
      <c r="E6652" s="7"/>
      <c r="F6652" s="7"/>
      <c r="G6652" s="7"/>
      <c r="I6652" s="3"/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2:33" x14ac:dyDescent="0.25">
      <c r="B6653" s="6"/>
      <c r="C6653" s="7"/>
      <c r="D6653" s="7"/>
      <c r="E6653" s="7"/>
      <c r="F6653" s="7"/>
      <c r="G6653" s="7"/>
      <c r="I6653" s="3"/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2:33" x14ac:dyDescent="0.25">
      <c r="B6654" s="6"/>
      <c r="C6654" s="7"/>
      <c r="D6654" s="7"/>
      <c r="E6654" s="7"/>
      <c r="F6654" s="7"/>
      <c r="G6654" s="7"/>
      <c r="I6654" s="3"/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2:33" x14ac:dyDescent="0.25">
      <c r="B6655" s="6"/>
      <c r="C6655" s="7"/>
      <c r="D6655" s="7"/>
      <c r="E6655" s="7"/>
      <c r="F6655" s="7"/>
      <c r="G6655" s="7"/>
      <c r="I6655" s="3"/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</row>
    <row r="6656" spans="2:33" x14ac:dyDescent="0.25">
      <c r="B6656" s="6"/>
      <c r="C6656" s="7"/>
      <c r="D6656" s="7"/>
      <c r="E6656" s="7"/>
      <c r="F6656" s="7"/>
      <c r="G6656" s="7"/>
      <c r="I6656" s="3"/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2:33" x14ac:dyDescent="0.25">
      <c r="B6657" s="6"/>
      <c r="C6657" s="7"/>
      <c r="D6657" s="7"/>
      <c r="E6657" s="7"/>
      <c r="F6657" s="7"/>
      <c r="G6657" s="7"/>
      <c r="I6657" s="3"/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2:33" x14ac:dyDescent="0.25">
      <c r="B6658" s="6"/>
      <c r="C6658" s="7"/>
      <c r="D6658" s="7"/>
      <c r="E6658" s="7"/>
      <c r="F6658" s="7"/>
      <c r="G6658" s="7"/>
      <c r="I6658" s="3"/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2:33" x14ac:dyDescent="0.25">
      <c r="B6659" s="6"/>
      <c r="C6659" s="7"/>
      <c r="D6659" s="7"/>
      <c r="E6659" s="7"/>
      <c r="F6659" s="7"/>
      <c r="G6659" s="7"/>
      <c r="I6659" s="3"/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2:33" x14ac:dyDescent="0.25">
      <c r="B6660" s="6"/>
      <c r="C6660" s="7"/>
      <c r="D6660" s="7"/>
      <c r="E6660" s="7"/>
      <c r="F6660" s="7"/>
      <c r="G6660" s="7"/>
      <c r="I6660" s="3"/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2:33" x14ac:dyDescent="0.25">
      <c r="B6661" s="6"/>
      <c r="C6661" s="7"/>
      <c r="D6661" s="7"/>
      <c r="E6661" s="7"/>
      <c r="F6661" s="7"/>
      <c r="G6661" s="7"/>
      <c r="I6661" s="3"/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</row>
    <row r="6662" spans="2:33" x14ac:dyDescent="0.25">
      <c r="B6662" s="6"/>
      <c r="C6662" s="7"/>
      <c r="D6662" s="7"/>
      <c r="E6662" s="7"/>
      <c r="F6662" s="7"/>
      <c r="G6662" s="7"/>
      <c r="I6662" s="3"/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</row>
    <row r="6663" spans="2:33" x14ac:dyDescent="0.25">
      <c r="B6663" s="6"/>
      <c r="C6663" s="7"/>
      <c r="D6663" s="7"/>
      <c r="E6663" s="7"/>
      <c r="F6663" s="7"/>
      <c r="G6663" s="7"/>
      <c r="I6663" s="3"/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2:33" x14ac:dyDescent="0.25">
      <c r="B6664" s="6"/>
      <c r="C6664" s="7"/>
      <c r="D6664" s="7"/>
      <c r="E6664" s="7"/>
      <c r="F6664" s="7"/>
      <c r="G6664" s="7"/>
      <c r="I6664" s="3"/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2:33" x14ac:dyDescent="0.25">
      <c r="B6665" s="6"/>
      <c r="C6665" s="7"/>
      <c r="D6665" s="7"/>
      <c r="E6665" s="7"/>
      <c r="F6665" s="7"/>
      <c r="G6665" s="7"/>
      <c r="I6665" s="3"/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2:33" x14ac:dyDescent="0.25">
      <c r="B6666" s="6"/>
      <c r="C6666" s="7"/>
      <c r="D6666" s="7"/>
      <c r="E6666" s="7"/>
      <c r="F6666" s="7"/>
      <c r="G6666" s="7"/>
      <c r="I6666" s="3"/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2:33" x14ac:dyDescent="0.25">
      <c r="B6667" s="6"/>
      <c r="C6667" s="7"/>
      <c r="D6667" s="7"/>
      <c r="E6667" s="7"/>
      <c r="F6667" s="7"/>
      <c r="G6667" s="7"/>
      <c r="I6667" s="3"/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2:33" x14ac:dyDescent="0.25">
      <c r="B6668" s="6"/>
      <c r="C6668" s="7"/>
      <c r="D6668" s="7"/>
      <c r="E6668" s="7"/>
      <c r="F6668" s="7"/>
      <c r="G6668" s="7"/>
      <c r="I6668" s="3"/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2:33" x14ac:dyDescent="0.25">
      <c r="B6669" s="6"/>
      <c r="C6669" s="7"/>
      <c r="D6669" s="7"/>
      <c r="E6669" s="7"/>
      <c r="F6669" s="7"/>
      <c r="G6669" s="7"/>
      <c r="I6669" s="3"/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2:33" x14ac:dyDescent="0.25">
      <c r="B6670" s="6"/>
      <c r="C6670" s="7"/>
      <c r="D6670" s="7"/>
      <c r="E6670" s="7"/>
      <c r="F6670" s="7"/>
      <c r="G6670" s="7"/>
      <c r="I6670" s="3"/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2:33" x14ac:dyDescent="0.25">
      <c r="B6671" s="6"/>
      <c r="C6671" s="7"/>
      <c r="D6671" s="7"/>
      <c r="E6671" s="7"/>
      <c r="F6671" s="7"/>
      <c r="G6671" s="7"/>
      <c r="I6671" s="3"/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2:33" x14ac:dyDescent="0.25">
      <c r="B6672" s="6"/>
      <c r="C6672" s="7"/>
      <c r="D6672" s="7"/>
      <c r="E6672" s="7"/>
      <c r="F6672" s="7"/>
      <c r="G6672" s="7"/>
      <c r="I6672" s="3"/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2:33" x14ac:dyDescent="0.25">
      <c r="B6673" s="6"/>
      <c r="C6673" s="7"/>
      <c r="D6673" s="7"/>
      <c r="E6673" s="7"/>
      <c r="F6673" s="7"/>
      <c r="G6673" s="7"/>
      <c r="I6673" s="3"/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</row>
    <row r="6674" spans="2:33" x14ac:dyDescent="0.25">
      <c r="B6674" s="6"/>
      <c r="C6674" s="7"/>
      <c r="D6674" s="7"/>
      <c r="E6674" s="7"/>
      <c r="F6674" s="7"/>
      <c r="G6674" s="7"/>
      <c r="I6674" s="3"/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2:33" x14ac:dyDescent="0.25">
      <c r="B6675" s="6"/>
      <c r="C6675" s="7"/>
      <c r="D6675" s="7"/>
      <c r="E6675" s="7"/>
      <c r="F6675" s="7"/>
      <c r="G6675" s="7"/>
      <c r="I6675" s="3"/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2:33" x14ac:dyDescent="0.25">
      <c r="B6676" s="6"/>
      <c r="C6676" s="7"/>
      <c r="D6676" s="7"/>
      <c r="E6676" s="7"/>
      <c r="F6676" s="7"/>
      <c r="G6676" s="7"/>
      <c r="I6676" s="3"/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2:33" x14ac:dyDescent="0.25">
      <c r="B6677" s="6"/>
      <c r="C6677" s="7"/>
      <c r="D6677" s="7"/>
      <c r="E6677" s="7"/>
      <c r="F6677" s="7"/>
      <c r="G6677" s="7"/>
      <c r="I6677" s="3"/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2:33" x14ac:dyDescent="0.25">
      <c r="B6678" s="6"/>
      <c r="C6678" s="7"/>
      <c r="D6678" s="7"/>
      <c r="E6678" s="7"/>
      <c r="F6678" s="7"/>
      <c r="G6678" s="7"/>
      <c r="I6678" s="3"/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2:33" x14ac:dyDescent="0.25">
      <c r="B6679" s="6"/>
      <c r="C6679" s="7"/>
      <c r="D6679" s="7"/>
      <c r="E6679" s="7"/>
      <c r="F6679" s="7"/>
      <c r="G6679" s="7"/>
      <c r="I6679" s="3"/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</row>
    <row r="6680" spans="2:33" x14ac:dyDescent="0.25">
      <c r="B6680" s="6"/>
      <c r="C6680" s="7"/>
      <c r="D6680" s="7"/>
      <c r="E6680" s="7"/>
      <c r="F6680" s="7"/>
      <c r="G6680" s="7"/>
      <c r="I6680" s="3"/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 spans="2:33" x14ac:dyDescent="0.25">
      <c r="B6681" s="6"/>
      <c r="C6681" s="7"/>
      <c r="D6681" s="7"/>
      <c r="E6681" s="7"/>
      <c r="F6681" s="7"/>
      <c r="G6681" s="7"/>
      <c r="I6681" s="3"/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2:33" x14ac:dyDescent="0.25">
      <c r="B6682" s="6"/>
      <c r="C6682" s="7"/>
      <c r="D6682" s="7"/>
      <c r="E6682" s="7"/>
      <c r="F6682" s="7"/>
      <c r="G6682" s="7"/>
      <c r="I6682" s="3"/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2:33" x14ac:dyDescent="0.25">
      <c r="B6683" s="6"/>
      <c r="C6683" s="7"/>
      <c r="D6683" s="7"/>
      <c r="E6683" s="7"/>
      <c r="F6683" s="7"/>
      <c r="G6683" s="7"/>
      <c r="I6683" s="3"/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</row>
    <row r="6684" spans="2:33" x14ac:dyDescent="0.25">
      <c r="B6684" s="6"/>
      <c r="C6684" s="7"/>
      <c r="D6684" s="7"/>
      <c r="E6684" s="7"/>
      <c r="F6684" s="7"/>
      <c r="G6684" s="7"/>
      <c r="I6684" s="3"/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2:33" x14ac:dyDescent="0.25">
      <c r="B6685" s="6"/>
      <c r="C6685" s="7"/>
      <c r="D6685" s="7"/>
      <c r="E6685" s="7"/>
      <c r="F6685" s="7"/>
      <c r="G6685" s="7"/>
      <c r="I6685" s="3"/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2:33" x14ac:dyDescent="0.25">
      <c r="B6686" s="6"/>
      <c r="C6686" s="7"/>
      <c r="D6686" s="7"/>
      <c r="E6686" s="7"/>
      <c r="F6686" s="7"/>
      <c r="G6686" s="7"/>
      <c r="I6686" s="3"/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2:33" x14ac:dyDescent="0.25">
      <c r="B6687" s="6"/>
      <c r="C6687" s="7"/>
      <c r="D6687" s="7"/>
      <c r="E6687" s="7"/>
      <c r="F6687" s="7"/>
      <c r="G6687" s="7"/>
      <c r="I6687" s="3"/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2:33" x14ac:dyDescent="0.25">
      <c r="B6688" s="6"/>
      <c r="C6688" s="7"/>
      <c r="D6688" s="7"/>
      <c r="E6688" s="7"/>
      <c r="F6688" s="7"/>
      <c r="G6688" s="7"/>
      <c r="I6688" s="3"/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2:33" x14ac:dyDescent="0.25">
      <c r="B6689" s="6"/>
      <c r="C6689" s="7"/>
      <c r="D6689" s="7"/>
      <c r="E6689" s="7"/>
      <c r="F6689" s="7"/>
      <c r="G6689" s="7"/>
      <c r="I6689" s="3"/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2:33" x14ac:dyDescent="0.25">
      <c r="B6690" s="6"/>
      <c r="C6690" s="7"/>
      <c r="D6690" s="7"/>
      <c r="E6690" s="7"/>
      <c r="F6690" s="7"/>
      <c r="G6690" s="7"/>
      <c r="I6690" s="3"/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2:33" x14ac:dyDescent="0.25">
      <c r="B6691" s="6"/>
      <c r="C6691" s="7"/>
      <c r="D6691" s="7"/>
      <c r="E6691" s="7"/>
      <c r="F6691" s="7"/>
      <c r="G6691" s="7"/>
      <c r="I6691" s="3"/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</row>
    <row r="6692" spans="2:33" x14ac:dyDescent="0.25">
      <c r="B6692" s="6"/>
      <c r="C6692" s="7"/>
      <c r="D6692" s="7"/>
      <c r="E6692" s="7"/>
      <c r="F6692" s="7"/>
      <c r="G6692" s="7"/>
      <c r="I6692" s="3"/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</row>
    <row r="6693" spans="2:33" x14ac:dyDescent="0.25">
      <c r="B6693" s="6"/>
      <c r="C6693" s="7"/>
      <c r="D6693" s="7"/>
      <c r="E6693" s="7"/>
      <c r="F6693" s="7"/>
      <c r="G6693" s="7"/>
      <c r="I6693" s="3"/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2:33" x14ac:dyDescent="0.25">
      <c r="B6694" s="6"/>
      <c r="C6694" s="7"/>
      <c r="D6694" s="7"/>
      <c r="E6694" s="7"/>
      <c r="F6694" s="7"/>
      <c r="G6694" s="7"/>
      <c r="I6694" s="3"/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</row>
    <row r="6695" spans="2:33" x14ac:dyDescent="0.25">
      <c r="B6695" s="6"/>
      <c r="C6695" s="7"/>
      <c r="D6695" s="7"/>
      <c r="E6695" s="7"/>
      <c r="F6695" s="7"/>
      <c r="G6695" s="7"/>
      <c r="I6695" s="3"/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</row>
    <row r="6696" spans="2:33" x14ac:dyDescent="0.25">
      <c r="B6696" s="6"/>
      <c r="C6696" s="7"/>
      <c r="D6696" s="7"/>
      <c r="E6696" s="7"/>
      <c r="F6696" s="7"/>
      <c r="G6696" s="7"/>
      <c r="I6696" s="3"/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2:33" x14ac:dyDescent="0.25">
      <c r="B6697" s="6"/>
      <c r="C6697" s="7"/>
      <c r="D6697" s="7"/>
      <c r="E6697" s="7"/>
      <c r="F6697" s="7"/>
      <c r="G6697" s="7"/>
      <c r="I6697" s="3"/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</row>
    <row r="6698" spans="2:33" x14ac:dyDescent="0.25">
      <c r="B6698" s="6"/>
      <c r="C6698" s="7"/>
      <c r="D6698" s="7"/>
      <c r="E6698" s="7"/>
      <c r="F6698" s="7"/>
      <c r="G6698" s="7"/>
      <c r="I6698" s="3"/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2:33" x14ac:dyDescent="0.25">
      <c r="B6699" s="6"/>
      <c r="C6699" s="7"/>
      <c r="D6699" s="7"/>
      <c r="E6699" s="7"/>
      <c r="F6699" s="7"/>
      <c r="G6699" s="7"/>
      <c r="I6699" s="3"/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2:33" x14ac:dyDescent="0.25">
      <c r="B6700" s="6"/>
      <c r="C6700" s="7"/>
      <c r="D6700" s="7"/>
      <c r="E6700" s="7"/>
      <c r="F6700" s="7"/>
      <c r="G6700" s="7"/>
      <c r="I6700" s="3"/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2:33" x14ac:dyDescent="0.25">
      <c r="B6701" s="6"/>
      <c r="C6701" s="7"/>
      <c r="D6701" s="7"/>
      <c r="E6701" s="7"/>
      <c r="F6701" s="7"/>
      <c r="G6701" s="7"/>
      <c r="I6701" s="3"/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2:33" x14ac:dyDescent="0.25">
      <c r="B6702" s="6"/>
      <c r="C6702" s="7"/>
      <c r="D6702" s="7"/>
      <c r="E6702" s="7"/>
      <c r="F6702" s="7"/>
      <c r="G6702" s="7"/>
      <c r="I6702" s="3"/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2:33" x14ac:dyDescent="0.25">
      <c r="B6703" s="6"/>
      <c r="C6703" s="7"/>
      <c r="D6703" s="7"/>
      <c r="E6703" s="7"/>
      <c r="F6703" s="7"/>
      <c r="G6703" s="7"/>
      <c r="I6703" s="3"/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</row>
    <row r="6704" spans="2:33" x14ac:dyDescent="0.25">
      <c r="B6704" s="6"/>
      <c r="C6704" s="7"/>
      <c r="D6704" s="7"/>
      <c r="E6704" s="7"/>
      <c r="F6704" s="7"/>
      <c r="G6704" s="7"/>
      <c r="I6704" s="3"/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2:33" x14ac:dyDescent="0.25">
      <c r="B6705" s="6"/>
      <c r="C6705" s="7"/>
      <c r="D6705" s="7"/>
      <c r="E6705" s="7"/>
      <c r="F6705" s="7"/>
      <c r="G6705" s="7"/>
      <c r="I6705" s="3"/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2:33" x14ac:dyDescent="0.25">
      <c r="B6706" s="6"/>
      <c r="C6706" s="7"/>
      <c r="D6706" s="7"/>
      <c r="E6706" s="7"/>
      <c r="F6706" s="7"/>
      <c r="G6706" s="7"/>
      <c r="I6706" s="3"/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2:33" x14ac:dyDescent="0.25">
      <c r="B6707" s="6"/>
      <c r="C6707" s="7"/>
      <c r="D6707" s="7"/>
      <c r="E6707" s="7"/>
      <c r="F6707" s="7"/>
      <c r="G6707" s="7"/>
      <c r="I6707" s="3"/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</row>
    <row r="6708" spans="2:33" x14ac:dyDescent="0.25">
      <c r="B6708" s="6"/>
      <c r="C6708" s="7"/>
      <c r="D6708" s="7"/>
      <c r="E6708" s="7"/>
      <c r="F6708" s="7"/>
      <c r="G6708" s="7"/>
      <c r="I6708" s="3"/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2:33" x14ac:dyDescent="0.25">
      <c r="B6709" s="6"/>
      <c r="C6709" s="7"/>
      <c r="D6709" s="7"/>
      <c r="E6709" s="7"/>
      <c r="F6709" s="7"/>
      <c r="G6709" s="7"/>
      <c r="I6709" s="3"/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2:33" x14ac:dyDescent="0.25">
      <c r="B6710" s="6"/>
      <c r="C6710" s="7"/>
      <c r="D6710" s="7"/>
      <c r="E6710" s="7"/>
      <c r="F6710" s="7"/>
      <c r="G6710" s="7"/>
      <c r="I6710" s="3"/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2:33" x14ac:dyDescent="0.25">
      <c r="B6711" s="6"/>
      <c r="C6711" s="7"/>
      <c r="D6711" s="7"/>
      <c r="E6711" s="7"/>
      <c r="F6711" s="7"/>
      <c r="G6711" s="7"/>
      <c r="I6711" s="3"/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2:33" x14ac:dyDescent="0.25">
      <c r="B6712" s="6"/>
      <c r="C6712" s="7"/>
      <c r="D6712" s="7"/>
      <c r="E6712" s="7"/>
      <c r="F6712" s="7"/>
      <c r="G6712" s="7"/>
      <c r="I6712" s="3"/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2:33" x14ac:dyDescent="0.25">
      <c r="B6713" s="6"/>
      <c r="C6713" s="7"/>
      <c r="D6713" s="7"/>
      <c r="E6713" s="7"/>
      <c r="F6713" s="7"/>
      <c r="G6713" s="7"/>
      <c r="I6713" s="3"/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2:33" x14ac:dyDescent="0.25">
      <c r="B6714" s="6"/>
      <c r="C6714" s="7"/>
      <c r="D6714" s="7"/>
      <c r="E6714" s="7"/>
      <c r="F6714" s="7"/>
      <c r="G6714" s="7"/>
      <c r="I6714" s="3"/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2:33" x14ac:dyDescent="0.25">
      <c r="B6715" s="6"/>
      <c r="C6715" s="7"/>
      <c r="D6715" s="7"/>
      <c r="E6715" s="7"/>
      <c r="F6715" s="7"/>
      <c r="G6715" s="7"/>
      <c r="I6715" s="3"/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</row>
    <row r="6716" spans="2:33" x14ac:dyDescent="0.25">
      <c r="B6716" s="6"/>
      <c r="C6716" s="7"/>
      <c r="D6716" s="7"/>
      <c r="E6716" s="7"/>
      <c r="F6716" s="7"/>
      <c r="G6716" s="7"/>
      <c r="I6716" s="3"/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2:33" x14ac:dyDescent="0.25">
      <c r="B6717" s="6"/>
      <c r="C6717" s="7"/>
      <c r="D6717" s="7"/>
      <c r="E6717" s="7"/>
      <c r="F6717" s="7"/>
      <c r="G6717" s="7"/>
      <c r="I6717" s="3"/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2:33" x14ac:dyDescent="0.25">
      <c r="B6718" s="6"/>
      <c r="C6718" s="7"/>
      <c r="D6718" s="7"/>
      <c r="E6718" s="7"/>
      <c r="F6718" s="7"/>
      <c r="G6718" s="7"/>
      <c r="I6718" s="3"/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</row>
    <row r="6719" spans="2:33" x14ac:dyDescent="0.25">
      <c r="B6719" s="6"/>
      <c r="C6719" s="7"/>
      <c r="D6719" s="7"/>
      <c r="E6719" s="7"/>
      <c r="F6719" s="7"/>
      <c r="G6719" s="7"/>
      <c r="I6719" s="3"/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2:33" x14ac:dyDescent="0.25">
      <c r="B6720" s="6"/>
      <c r="C6720" s="7"/>
      <c r="D6720" s="7"/>
      <c r="E6720" s="7"/>
      <c r="F6720" s="7"/>
      <c r="G6720" s="7"/>
      <c r="I6720" s="3"/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2:33" x14ac:dyDescent="0.25">
      <c r="B6721" s="6"/>
      <c r="C6721" s="7"/>
      <c r="D6721" s="7"/>
      <c r="E6721" s="7"/>
      <c r="F6721" s="7"/>
      <c r="G6721" s="7"/>
      <c r="I6721" s="3"/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</row>
    <row r="6722" spans="2:33" x14ac:dyDescent="0.25">
      <c r="B6722" s="6"/>
      <c r="C6722" s="7"/>
      <c r="D6722" s="7"/>
      <c r="E6722" s="7"/>
      <c r="F6722" s="7"/>
      <c r="G6722" s="7"/>
      <c r="I6722" s="3"/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2:33" x14ac:dyDescent="0.25">
      <c r="B6723" s="6"/>
      <c r="C6723" s="7"/>
      <c r="D6723" s="7"/>
      <c r="E6723" s="7"/>
      <c r="F6723" s="7"/>
      <c r="G6723" s="7"/>
      <c r="I6723" s="3"/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2:33" x14ac:dyDescent="0.25">
      <c r="B6724" s="6"/>
      <c r="C6724" s="7"/>
      <c r="D6724" s="7"/>
      <c r="E6724" s="7"/>
      <c r="F6724" s="7"/>
      <c r="G6724" s="7"/>
      <c r="I6724" s="3"/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2:33" x14ac:dyDescent="0.25">
      <c r="B6725" s="6"/>
      <c r="C6725" s="7"/>
      <c r="D6725" s="7"/>
      <c r="E6725" s="7"/>
      <c r="F6725" s="7"/>
      <c r="G6725" s="7"/>
      <c r="I6725" s="3"/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2:33" x14ac:dyDescent="0.25">
      <c r="B6726" s="6"/>
      <c r="C6726" s="7"/>
      <c r="D6726" s="7"/>
      <c r="E6726" s="7"/>
      <c r="F6726" s="7"/>
      <c r="G6726" s="7"/>
      <c r="I6726" s="3"/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2:33" x14ac:dyDescent="0.25">
      <c r="B6727" s="6"/>
      <c r="C6727" s="7"/>
      <c r="D6727" s="7"/>
      <c r="E6727" s="7"/>
      <c r="F6727" s="7"/>
      <c r="G6727" s="7"/>
      <c r="I6727" s="3"/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2:33" x14ac:dyDescent="0.25">
      <c r="B6728" s="6"/>
      <c r="C6728" s="7"/>
      <c r="D6728" s="7"/>
      <c r="E6728" s="7"/>
      <c r="F6728" s="7"/>
      <c r="G6728" s="7"/>
      <c r="I6728" s="3"/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2:33" x14ac:dyDescent="0.25">
      <c r="B6729" s="6"/>
      <c r="C6729" s="7"/>
      <c r="D6729" s="7"/>
      <c r="E6729" s="7"/>
      <c r="F6729" s="7"/>
      <c r="G6729" s="7"/>
      <c r="I6729" s="3"/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2:33" x14ac:dyDescent="0.25">
      <c r="B6730" s="6"/>
      <c r="C6730" s="7"/>
      <c r="D6730" s="7"/>
      <c r="E6730" s="7"/>
      <c r="F6730" s="7"/>
      <c r="G6730" s="7"/>
      <c r="I6730" s="3"/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2:33" x14ac:dyDescent="0.25">
      <c r="B6731" s="6"/>
      <c r="C6731" s="7"/>
      <c r="D6731" s="7"/>
      <c r="E6731" s="7"/>
      <c r="F6731" s="7"/>
      <c r="G6731" s="7"/>
      <c r="I6731" s="3"/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2:33" x14ac:dyDescent="0.25">
      <c r="B6732" s="6"/>
      <c r="C6732" s="7"/>
      <c r="D6732" s="7"/>
      <c r="E6732" s="7"/>
      <c r="F6732" s="7"/>
      <c r="G6732" s="7"/>
      <c r="I6732" s="3"/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2:33" x14ac:dyDescent="0.25">
      <c r="B6733" s="6"/>
      <c r="C6733" s="7"/>
      <c r="D6733" s="7"/>
      <c r="E6733" s="7"/>
      <c r="F6733" s="7"/>
      <c r="G6733" s="7"/>
      <c r="I6733" s="3"/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</row>
    <row r="6734" spans="2:33" x14ac:dyDescent="0.25">
      <c r="B6734" s="6"/>
      <c r="C6734" s="7"/>
      <c r="D6734" s="7"/>
      <c r="E6734" s="7"/>
      <c r="F6734" s="7"/>
      <c r="G6734" s="7"/>
      <c r="I6734" s="3"/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2:33" x14ac:dyDescent="0.25">
      <c r="B6735" s="6"/>
      <c r="C6735" s="7"/>
      <c r="D6735" s="7"/>
      <c r="E6735" s="7"/>
      <c r="F6735" s="7"/>
      <c r="G6735" s="7"/>
      <c r="I6735" s="3"/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</row>
    <row r="6736" spans="2:33" x14ac:dyDescent="0.25">
      <c r="B6736" s="6"/>
      <c r="C6736" s="7"/>
      <c r="D6736" s="7"/>
      <c r="E6736" s="7"/>
      <c r="F6736" s="7"/>
      <c r="G6736" s="7"/>
      <c r="I6736" s="3"/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2:33" x14ac:dyDescent="0.25">
      <c r="B6737" s="6"/>
      <c r="C6737" s="7"/>
      <c r="D6737" s="7"/>
      <c r="E6737" s="7"/>
      <c r="F6737" s="7"/>
      <c r="G6737" s="7"/>
      <c r="I6737" s="3"/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2:33" x14ac:dyDescent="0.25">
      <c r="B6738" s="6"/>
      <c r="C6738" s="7"/>
      <c r="D6738" s="7"/>
      <c r="E6738" s="7"/>
      <c r="F6738" s="7"/>
      <c r="G6738" s="7"/>
      <c r="I6738" s="3"/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2:33" x14ac:dyDescent="0.25">
      <c r="B6739" s="6"/>
      <c r="C6739" s="7"/>
      <c r="D6739" s="7"/>
      <c r="E6739" s="7"/>
      <c r="F6739" s="7"/>
      <c r="G6739" s="7"/>
      <c r="I6739" s="3"/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</row>
    <row r="6740" spans="2:33" x14ac:dyDescent="0.25">
      <c r="B6740" s="6"/>
      <c r="C6740" s="7"/>
      <c r="D6740" s="7"/>
      <c r="E6740" s="7"/>
      <c r="F6740" s="7"/>
      <c r="G6740" s="7"/>
      <c r="I6740" s="3"/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2:33" x14ac:dyDescent="0.25">
      <c r="B6741" s="6"/>
      <c r="C6741" s="7"/>
      <c r="D6741" s="7"/>
      <c r="E6741" s="7"/>
      <c r="F6741" s="7"/>
      <c r="G6741" s="7"/>
      <c r="I6741" s="3"/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 spans="2:33" x14ac:dyDescent="0.25">
      <c r="B6742" s="6"/>
      <c r="C6742" s="7"/>
      <c r="D6742" s="7"/>
      <c r="E6742" s="7"/>
      <c r="F6742" s="7"/>
      <c r="G6742" s="7"/>
      <c r="I6742" s="3"/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2:33" x14ac:dyDescent="0.25">
      <c r="B6743" s="6"/>
      <c r="C6743" s="7"/>
      <c r="D6743" s="7"/>
      <c r="E6743" s="7"/>
      <c r="F6743" s="7"/>
      <c r="G6743" s="7"/>
      <c r="I6743" s="3"/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</row>
    <row r="6744" spans="2:33" x14ac:dyDescent="0.25">
      <c r="B6744" s="6"/>
      <c r="C6744" s="7"/>
      <c r="D6744" s="7"/>
      <c r="E6744" s="7"/>
      <c r="F6744" s="7"/>
      <c r="G6744" s="7"/>
      <c r="I6744" s="3"/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2:33" x14ac:dyDescent="0.25">
      <c r="B6745" s="6"/>
      <c r="C6745" s="7"/>
      <c r="D6745" s="7"/>
      <c r="E6745" s="7"/>
      <c r="F6745" s="7"/>
      <c r="G6745" s="7"/>
      <c r="I6745" s="3"/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2:33" x14ac:dyDescent="0.25">
      <c r="B6746" s="6"/>
      <c r="C6746" s="7"/>
      <c r="D6746" s="7"/>
      <c r="E6746" s="7"/>
      <c r="F6746" s="7"/>
      <c r="G6746" s="7"/>
      <c r="I6746" s="3"/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2:33" x14ac:dyDescent="0.25">
      <c r="B6747" s="6"/>
      <c r="C6747" s="7"/>
      <c r="D6747" s="7"/>
      <c r="E6747" s="7"/>
      <c r="F6747" s="7"/>
      <c r="G6747" s="7"/>
      <c r="I6747" s="3"/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2:33" x14ac:dyDescent="0.25">
      <c r="B6748" s="6"/>
      <c r="C6748" s="7"/>
      <c r="D6748" s="7"/>
      <c r="E6748" s="7"/>
      <c r="F6748" s="7"/>
      <c r="G6748" s="7"/>
      <c r="I6748" s="3"/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2:33" x14ac:dyDescent="0.25">
      <c r="B6749" s="6"/>
      <c r="C6749" s="7"/>
      <c r="D6749" s="7"/>
      <c r="E6749" s="7"/>
      <c r="F6749" s="7"/>
      <c r="G6749" s="7"/>
      <c r="I6749" s="3"/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2:33" x14ac:dyDescent="0.25">
      <c r="B6750" s="6"/>
      <c r="C6750" s="7"/>
      <c r="D6750" s="7"/>
      <c r="E6750" s="7"/>
      <c r="F6750" s="7"/>
      <c r="G6750" s="7"/>
      <c r="I6750" s="3"/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2:33" x14ac:dyDescent="0.25">
      <c r="B6751" s="6"/>
      <c r="C6751" s="7"/>
      <c r="D6751" s="7"/>
      <c r="E6751" s="7"/>
      <c r="F6751" s="7"/>
      <c r="G6751" s="7"/>
      <c r="I6751" s="3"/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</row>
    <row r="6752" spans="2:33" x14ac:dyDescent="0.25">
      <c r="B6752" s="6"/>
      <c r="C6752" s="7"/>
      <c r="D6752" s="7"/>
      <c r="E6752" s="7"/>
      <c r="F6752" s="7"/>
      <c r="G6752" s="7"/>
      <c r="I6752" s="3"/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</row>
    <row r="6753" spans="2:33" x14ac:dyDescent="0.25">
      <c r="B6753" s="6"/>
      <c r="C6753" s="7"/>
      <c r="D6753" s="7"/>
      <c r="E6753" s="7"/>
      <c r="F6753" s="7"/>
      <c r="G6753" s="7"/>
      <c r="I6753" s="3"/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2:33" x14ac:dyDescent="0.25">
      <c r="B6754" s="6"/>
      <c r="C6754" s="7"/>
      <c r="D6754" s="7"/>
      <c r="E6754" s="7"/>
      <c r="F6754" s="7"/>
      <c r="G6754" s="7"/>
      <c r="I6754" s="3"/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</row>
    <row r="6755" spans="2:33" x14ac:dyDescent="0.25">
      <c r="B6755" s="6"/>
      <c r="C6755" s="7"/>
      <c r="D6755" s="7"/>
      <c r="E6755" s="7"/>
      <c r="F6755" s="7"/>
      <c r="G6755" s="7"/>
      <c r="I6755" s="3"/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</row>
    <row r="6756" spans="2:33" x14ac:dyDescent="0.25">
      <c r="B6756" s="6"/>
      <c r="C6756" s="7"/>
      <c r="D6756" s="7"/>
      <c r="E6756" s="7"/>
      <c r="F6756" s="7"/>
      <c r="G6756" s="7"/>
      <c r="I6756" s="3"/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</row>
    <row r="6757" spans="2:33" x14ac:dyDescent="0.25">
      <c r="B6757" s="6"/>
      <c r="C6757" s="7"/>
      <c r="D6757" s="7"/>
      <c r="E6757" s="7"/>
      <c r="F6757" s="7"/>
      <c r="G6757" s="7"/>
      <c r="I6757" s="3"/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2:33" x14ac:dyDescent="0.25">
      <c r="B6758" s="6"/>
      <c r="C6758" s="7"/>
      <c r="D6758" s="7"/>
      <c r="E6758" s="7"/>
      <c r="F6758" s="7"/>
      <c r="G6758" s="7"/>
      <c r="I6758" s="3"/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 spans="2:33" x14ac:dyDescent="0.25">
      <c r="B6759" s="6"/>
      <c r="C6759" s="7"/>
      <c r="D6759" s="7"/>
      <c r="E6759" s="7"/>
      <c r="F6759" s="7"/>
      <c r="G6759" s="7"/>
      <c r="I6759" s="3"/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2:33" x14ac:dyDescent="0.25">
      <c r="B6760" s="6"/>
      <c r="C6760" s="7"/>
      <c r="D6760" s="7"/>
      <c r="E6760" s="7"/>
      <c r="F6760" s="7"/>
      <c r="G6760" s="7"/>
      <c r="I6760" s="3"/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2:33" x14ac:dyDescent="0.25">
      <c r="B6761" s="6"/>
      <c r="C6761" s="7"/>
      <c r="D6761" s="7"/>
      <c r="E6761" s="7"/>
      <c r="F6761" s="7"/>
      <c r="G6761" s="7"/>
      <c r="I6761" s="3"/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</row>
    <row r="6762" spans="2:33" x14ac:dyDescent="0.25">
      <c r="B6762" s="6"/>
      <c r="C6762" s="7"/>
      <c r="D6762" s="7"/>
      <c r="E6762" s="7"/>
      <c r="F6762" s="7"/>
      <c r="G6762" s="7"/>
      <c r="I6762" s="3"/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2:33" x14ac:dyDescent="0.25">
      <c r="B6763" s="6"/>
      <c r="C6763" s="7"/>
      <c r="D6763" s="7"/>
      <c r="E6763" s="7"/>
      <c r="F6763" s="7"/>
      <c r="G6763" s="7"/>
      <c r="I6763" s="3"/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</row>
    <row r="6764" spans="2:33" x14ac:dyDescent="0.25">
      <c r="B6764" s="6"/>
      <c r="C6764" s="7"/>
      <c r="D6764" s="7"/>
      <c r="E6764" s="7"/>
      <c r="F6764" s="7"/>
      <c r="G6764" s="7"/>
      <c r="I6764" s="3"/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</row>
    <row r="6765" spans="2:33" x14ac:dyDescent="0.25">
      <c r="B6765" s="6"/>
      <c r="C6765" s="7"/>
      <c r="D6765" s="7"/>
      <c r="E6765" s="7"/>
      <c r="F6765" s="7"/>
      <c r="G6765" s="7"/>
      <c r="I6765" s="3"/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2:33" x14ac:dyDescent="0.25">
      <c r="B6766" s="6"/>
      <c r="C6766" s="7"/>
      <c r="D6766" s="7"/>
      <c r="E6766" s="7"/>
      <c r="F6766" s="7"/>
      <c r="G6766" s="7"/>
      <c r="I6766" s="3"/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2:33" x14ac:dyDescent="0.25">
      <c r="B6767" s="6"/>
      <c r="C6767" s="7"/>
      <c r="D6767" s="7"/>
      <c r="E6767" s="7"/>
      <c r="F6767" s="7"/>
      <c r="G6767" s="7"/>
      <c r="I6767" s="3"/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</row>
    <row r="6768" spans="2:33" x14ac:dyDescent="0.25">
      <c r="B6768" s="6"/>
      <c r="C6768" s="7"/>
      <c r="D6768" s="7"/>
      <c r="E6768" s="7"/>
      <c r="F6768" s="7"/>
      <c r="G6768" s="7"/>
      <c r="I6768" s="3"/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2:33" x14ac:dyDescent="0.25">
      <c r="B6769" s="6"/>
      <c r="C6769" s="7"/>
      <c r="D6769" s="7"/>
      <c r="E6769" s="7"/>
      <c r="F6769" s="7"/>
      <c r="G6769" s="7"/>
      <c r="I6769" s="3"/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</row>
    <row r="6770" spans="2:33" x14ac:dyDescent="0.25">
      <c r="B6770" s="6"/>
      <c r="C6770" s="7"/>
      <c r="D6770" s="7"/>
      <c r="E6770" s="7"/>
      <c r="F6770" s="7"/>
      <c r="G6770" s="7"/>
      <c r="I6770" s="3"/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2:33" x14ac:dyDescent="0.25">
      <c r="B6771" s="6"/>
      <c r="C6771" s="7"/>
      <c r="D6771" s="7"/>
      <c r="E6771" s="7"/>
      <c r="F6771" s="7"/>
      <c r="G6771" s="7"/>
      <c r="I6771" s="3"/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2:33" x14ac:dyDescent="0.25">
      <c r="B6772" s="6"/>
      <c r="C6772" s="7"/>
      <c r="D6772" s="7"/>
      <c r="E6772" s="7"/>
      <c r="F6772" s="7"/>
      <c r="G6772" s="7"/>
      <c r="I6772" s="3"/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2:33" x14ac:dyDescent="0.25">
      <c r="B6773" s="6"/>
      <c r="C6773" s="7"/>
      <c r="D6773" s="7"/>
      <c r="E6773" s="7"/>
      <c r="F6773" s="7"/>
      <c r="G6773" s="7"/>
      <c r="I6773" s="3"/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</row>
    <row r="6774" spans="2:33" x14ac:dyDescent="0.25">
      <c r="B6774" s="6"/>
      <c r="C6774" s="7"/>
      <c r="D6774" s="7"/>
      <c r="E6774" s="7"/>
      <c r="F6774" s="7"/>
      <c r="G6774" s="7"/>
      <c r="I6774" s="3"/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2:33" x14ac:dyDescent="0.25">
      <c r="B6775" s="6"/>
      <c r="C6775" s="7"/>
      <c r="D6775" s="7"/>
      <c r="E6775" s="7"/>
      <c r="F6775" s="7"/>
      <c r="G6775" s="7"/>
      <c r="I6775" s="3"/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</row>
    <row r="6776" spans="2:33" x14ac:dyDescent="0.25">
      <c r="B6776" s="6"/>
      <c r="C6776" s="7"/>
      <c r="D6776" s="7"/>
      <c r="E6776" s="7"/>
      <c r="F6776" s="7"/>
      <c r="G6776" s="7"/>
      <c r="I6776" s="3"/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</row>
    <row r="6777" spans="2:33" x14ac:dyDescent="0.25">
      <c r="B6777" s="6"/>
      <c r="C6777" s="7"/>
      <c r="D6777" s="7"/>
      <c r="E6777" s="7"/>
      <c r="F6777" s="7"/>
      <c r="G6777" s="7"/>
      <c r="I6777" s="3"/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2:33" x14ac:dyDescent="0.25">
      <c r="B6778" s="6"/>
      <c r="C6778" s="7"/>
      <c r="D6778" s="7"/>
      <c r="E6778" s="7"/>
      <c r="F6778" s="7"/>
      <c r="G6778" s="7"/>
      <c r="I6778" s="3"/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2:33" x14ac:dyDescent="0.25">
      <c r="B6779" s="6"/>
      <c r="C6779" s="7"/>
      <c r="D6779" s="7"/>
      <c r="E6779" s="7"/>
      <c r="F6779" s="7"/>
      <c r="G6779" s="7"/>
      <c r="I6779" s="3"/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2:33" x14ac:dyDescent="0.25">
      <c r="B6780" s="6"/>
      <c r="C6780" s="7"/>
      <c r="D6780" s="7"/>
      <c r="E6780" s="7"/>
      <c r="F6780" s="7"/>
      <c r="G6780" s="7"/>
      <c r="I6780" s="3"/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2:33" x14ac:dyDescent="0.25">
      <c r="B6781" s="6"/>
      <c r="C6781" s="7"/>
      <c r="D6781" s="7"/>
      <c r="E6781" s="7"/>
      <c r="F6781" s="7"/>
      <c r="G6781" s="7"/>
      <c r="I6781" s="3"/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</row>
    <row r="6782" spans="2:33" x14ac:dyDescent="0.25">
      <c r="B6782" s="6"/>
      <c r="C6782" s="7"/>
      <c r="D6782" s="7"/>
      <c r="E6782" s="7"/>
      <c r="F6782" s="7"/>
      <c r="G6782" s="7"/>
      <c r="I6782" s="3"/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</row>
    <row r="6783" spans="2:33" x14ac:dyDescent="0.25">
      <c r="B6783" s="6"/>
      <c r="C6783" s="7"/>
      <c r="D6783" s="7"/>
      <c r="E6783" s="7"/>
      <c r="F6783" s="7"/>
      <c r="G6783" s="7"/>
      <c r="I6783" s="3"/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2:33" x14ac:dyDescent="0.25">
      <c r="B6784" s="6"/>
      <c r="C6784" s="7"/>
      <c r="D6784" s="7"/>
      <c r="E6784" s="7"/>
      <c r="F6784" s="7"/>
      <c r="G6784" s="7"/>
      <c r="I6784" s="3"/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</row>
    <row r="6785" spans="2:33" x14ac:dyDescent="0.25">
      <c r="B6785" s="6"/>
      <c r="C6785" s="7"/>
      <c r="D6785" s="7"/>
      <c r="E6785" s="7"/>
      <c r="F6785" s="7"/>
      <c r="G6785" s="7"/>
      <c r="I6785" s="3"/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</row>
    <row r="6786" spans="2:33" x14ac:dyDescent="0.25">
      <c r="B6786" s="6"/>
      <c r="C6786" s="7"/>
      <c r="D6786" s="7"/>
      <c r="E6786" s="7"/>
      <c r="F6786" s="7"/>
      <c r="G6786" s="7"/>
      <c r="I6786" s="3"/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</row>
    <row r="6787" spans="2:33" x14ac:dyDescent="0.25">
      <c r="B6787" s="6"/>
      <c r="C6787" s="7"/>
      <c r="D6787" s="7"/>
      <c r="E6787" s="7"/>
      <c r="F6787" s="7"/>
      <c r="G6787" s="7"/>
      <c r="I6787" s="3"/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</row>
    <row r="6788" spans="2:33" x14ac:dyDescent="0.25">
      <c r="B6788" s="6"/>
      <c r="C6788" s="7"/>
      <c r="D6788" s="7"/>
      <c r="E6788" s="7"/>
      <c r="F6788" s="7"/>
      <c r="G6788" s="7"/>
      <c r="I6788" s="3"/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2:33" x14ac:dyDescent="0.25">
      <c r="B6789" s="6"/>
      <c r="C6789" s="7"/>
      <c r="D6789" s="7"/>
      <c r="E6789" s="7"/>
      <c r="F6789" s="7"/>
      <c r="G6789" s="7"/>
      <c r="I6789" s="3"/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 spans="2:33" x14ac:dyDescent="0.25">
      <c r="B6790" s="6"/>
      <c r="C6790" s="7"/>
      <c r="D6790" s="7"/>
      <c r="E6790" s="7"/>
      <c r="F6790" s="7"/>
      <c r="G6790" s="7"/>
      <c r="I6790" s="3"/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2:33" x14ac:dyDescent="0.25">
      <c r="B6791" s="6"/>
      <c r="C6791" s="7"/>
      <c r="D6791" s="7"/>
      <c r="E6791" s="7"/>
      <c r="F6791" s="7"/>
      <c r="G6791" s="7"/>
      <c r="I6791" s="3"/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</row>
    <row r="6792" spans="2:33" x14ac:dyDescent="0.25">
      <c r="B6792" s="6"/>
      <c r="C6792" s="7"/>
      <c r="D6792" s="7"/>
      <c r="E6792" s="7"/>
      <c r="F6792" s="7"/>
      <c r="G6792" s="7"/>
      <c r="I6792" s="3"/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</row>
    <row r="6793" spans="2:33" x14ac:dyDescent="0.25">
      <c r="B6793" s="6"/>
      <c r="C6793" s="7"/>
      <c r="D6793" s="7"/>
      <c r="E6793" s="7"/>
      <c r="F6793" s="7"/>
      <c r="G6793" s="7"/>
      <c r="I6793" s="3"/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</row>
    <row r="6794" spans="2:33" x14ac:dyDescent="0.25">
      <c r="B6794" s="6"/>
      <c r="C6794" s="7"/>
      <c r="D6794" s="7"/>
      <c r="E6794" s="7"/>
      <c r="F6794" s="7"/>
      <c r="G6794" s="7"/>
      <c r="I6794" s="3"/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2:33" x14ac:dyDescent="0.25">
      <c r="B6795" s="6"/>
      <c r="C6795" s="7"/>
      <c r="D6795" s="7"/>
      <c r="E6795" s="7"/>
      <c r="F6795" s="7"/>
      <c r="G6795" s="7"/>
      <c r="I6795" s="3"/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2:33" x14ac:dyDescent="0.25">
      <c r="B6796" s="6"/>
      <c r="C6796" s="7"/>
      <c r="D6796" s="7"/>
      <c r="E6796" s="7"/>
      <c r="F6796" s="7"/>
      <c r="G6796" s="7"/>
      <c r="I6796" s="3"/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2:33" x14ac:dyDescent="0.25">
      <c r="B6797" s="6"/>
      <c r="C6797" s="7"/>
      <c r="D6797" s="7"/>
      <c r="E6797" s="7"/>
      <c r="F6797" s="7"/>
      <c r="G6797" s="7"/>
      <c r="I6797" s="3"/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</row>
    <row r="6798" spans="2:33" x14ac:dyDescent="0.25">
      <c r="B6798" s="6"/>
      <c r="C6798" s="7"/>
      <c r="D6798" s="7"/>
      <c r="E6798" s="7"/>
      <c r="F6798" s="7"/>
      <c r="G6798" s="7"/>
      <c r="I6798" s="3"/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2:33" x14ac:dyDescent="0.25">
      <c r="B6799" s="6"/>
      <c r="C6799" s="7"/>
      <c r="D6799" s="7"/>
      <c r="E6799" s="7"/>
      <c r="F6799" s="7"/>
      <c r="G6799" s="7"/>
      <c r="I6799" s="3"/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</row>
    <row r="6800" spans="2:33" x14ac:dyDescent="0.25">
      <c r="B6800" s="6"/>
      <c r="C6800" s="7"/>
      <c r="D6800" s="7"/>
      <c r="E6800" s="7"/>
      <c r="F6800" s="7"/>
      <c r="G6800" s="7"/>
      <c r="I6800" s="3"/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2:33" x14ac:dyDescent="0.25">
      <c r="B6801" s="6"/>
      <c r="C6801" s="7"/>
      <c r="D6801" s="7"/>
      <c r="E6801" s="7"/>
      <c r="F6801" s="7"/>
      <c r="G6801" s="7"/>
      <c r="I6801" s="3"/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2:33" x14ac:dyDescent="0.25">
      <c r="B6802" s="6"/>
      <c r="C6802" s="7"/>
      <c r="D6802" s="7"/>
      <c r="E6802" s="7"/>
      <c r="F6802" s="7"/>
      <c r="G6802" s="7"/>
      <c r="I6802" s="3"/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2:33" x14ac:dyDescent="0.25">
      <c r="B6803" s="6"/>
      <c r="C6803" s="7"/>
      <c r="D6803" s="7"/>
      <c r="E6803" s="7"/>
      <c r="F6803" s="7"/>
      <c r="G6803" s="7"/>
      <c r="I6803" s="3"/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</row>
    <row r="6804" spans="2:33" x14ac:dyDescent="0.25">
      <c r="B6804" s="6"/>
      <c r="C6804" s="7"/>
      <c r="D6804" s="7"/>
      <c r="E6804" s="7"/>
      <c r="F6804" s="7"/>
      <c r="G6804" s="7"/>
      <c r="I6804" s="3"/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</row>
    <row r="6805" spans="2:33" x14ac:dyDescent="0.25">
      <c r="B6805" s="6"/>
      <c r="C6805" s="7"/>
      <c r="D6805" s="7"/>
      <c r="E6805" s="7"/>
      <c r="F6805" s="7"/>
      <c r="G6805" s="7"/>
      <c r="I6805" s="3"/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2:33" x14ac:dyDescent="0.25">
      <c r="B6806" s="6"/>
      <c r="C6806" s="7"/>
      <c r="D6806" s="7"/>
      <c r="E6806" s="7"/>
      <c r="F6806" s="7"/>
      <c r="G6806" s="7"/>
      <c r="I6806" s="3"/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2:33" x14ac:dyDescent="0.25">
      <c r="B6807" s="6"/>
      <c r="C6807" s="7"/>
      <c r="D6807" s="7"/>
      <c r="E6807" s="7"/>
      <c r="F6807" s="7"/>
      <c r="G6807" s="7"/>
      <c r="I6807" s="3"/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</row>
    <row r="6808" spans="2:33" x14ac:dyDescent="0.25">
      <c r="B6808" s="6"/>
      <c r="C6808" s="7"/>
      <c r="D6808" s="7"/>
      <c r="E6808" s="7"/>
      <c r="F6808" s="7"/>
      <c r="G6808" s="7"/>
      <c r="I6808" s="3"/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 spans="2:33" x14ac:dyDescent="0.25">
      <c r="B6809" s="6"/>
      <c r="C6809" s="7"/>
      <c r="D6809" s="7"/>
      <c r="E6809" s="7"/>
      <c r="F6809" s="7"/>
      <c r="G6809" s="7"/>
      <c r="I6809" s="3"/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 spans="2:33" x14ac:dyDescent="0.25">
      <c r="B6810" s="6"/>
      <c r="C6810" s="7"/>
      <c r="D6810" s="7"/>
      <c r="E6810" s="7"/>
      <c r="F6810" s="7"/>
      <c r="G6810" s="7"/>
      <c r="I6810" s="3"/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2:33" x14ac:dyDescent="0.25">
      <c r="B6811" s="6"/>
      <c r="C6811" s="7"/>
      <c r="D6811" s="7"/>
      <c r="E6811" s="7"/>
      <c r="F6811" s="7"/>
      <c r="G6811" s="7"/>
      <c r="I6811" s="3"/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</row>
    <row r="6812" spans="2:33" x14ac:dyDescent="0.25">
      <c r="B6812" s="6"/>
      <c r="C6812" s="7"/>
      <c r="D6812" s="7"/>
      <c r="E6812" s="7"/>
      <c r="F6812" s="7"/>
      <c r="G6812" s="7"/>
      <c r="I6812" s="3"/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</row>
    <row r="6813" spans="2:33" x14ac:dyDescent="0.25">
      <c r="B6813" s="6"/>
      <c r="C6813" s="7"/>
      <c r="D6813" s="7"/>
      <c r="E6813" s="7"/>
      <c r="F6813" s="7"/>
      <c r="G6813" s="7"/>
      <c r="I6813" s="3"/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</row>
    <row r="6814" spans="2:33" x14ac:dyDescent="0.25">
      <c r="B6814" s="6"/>
      <c r="C6814" s="7"/>
      <c r="D6814" s="7"/>
      <c r="E6814" s="7"/>
      <c r="F6814" s="7"/>
      <c r="G6814" s="7"/>
      <c r="I6814" s="3"/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2:33" x14ac:dyDescent="0.25">
      <c r="B6815" s="6"/>
      <c r="C6815" s="7"/>
      <c r="D6815" s="7"/>
      <c r="E6815" s="7"/>
      <c r="F6815" s="7"/>
      <c r="G6815" s="7"/>
      <c r="I6815" s="3"/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2:33" x14ac:dyDescent="0.25">
      <c r="B6816" s="6"/>
      <c r="C6816" s="7"/>
      <c r="D6816" s="7"/>
      <c r="E6816" s="7"/>
      <c r="F6816" s="7"/>
      <c r="G6816" s="7"/>
      <c r="I6816" s="3"/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2:33" x14ac:dyDescent="0.25">
      <c r="B6817" s="6"/>
      <c r="C6817" s="7"/>
      <c r="D6817" s="7"/>
      <c r="E6817" s="7"/>
      <c r="F6817" s="7"/>
      <c r="G6817" s="7"/>
      <c r="I6817" s="3"/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2:33" x14ac:dyDescent="0.25">
      <c r="B6818" s="6"/>
      <c r="C6818" s="7"/>
      <c r="D6818" s="7"/>
      <c r="E6818" s="7"/>
      <c r="F6818" s="7"/>
      <c r="G6818" s="7"/>
      <c r="I6818" s="3"/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2:33" x14ac:dyDescent="0.25">
      <c r="B6819" s="6"/>
      <c r="C6819" s="7"/>
      <c r="D6819" s="7"/>
      <c r="E6819" s="7"/>
      <c r="F6819" s="7"/>
      <c r="G6819" s="7"/>
      <c r="I6819" s="3"/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</row>
    <row r="6820" spans="2:33" x14ac:dyDescent="0.25">
      <c r="B6820" s="6"/>
      <c r="C6820" s="7"/>
      <c r="D6820" s="7"/>
      <c r="E6820" s="7"/>
      <c r="F6820" s="7"/>
      <c r="G6820" s="7"/>
      <c r="I6820" s="3"/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</row>
    <row r="6821" spans="2:33" x14ac:dyDescent="0.25">
      <c r="B6821" s="6"/>
      <c r="C6821" s="7"/>
      <c r="D6821" s="7"/>
      <c r="E6821" s="7"/>
      <c r="F6821" s="7"/>
      <c r="G6821" s="7"/>
      <c r="I6821" s="3"/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2:33" x14ac:dyDescent="0.25">
      <c r="B6822" s="6"/>
      <c r="C6822" s="7"/>
      <c r="D6822" s="7"/>
      <c r="E6822" s="7"/>
      <c r="F6822" s="7"/>
      <c r="G6822" s="7"/>
      <c r="I6822" s="3"/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2:33" x14ac:dyDescent="0.25">
      <c r="B6823" s="6"/>
      <c r="C6823" s="7"/>
      <c r="D6823" s="7"/>
      <c r="E6823" s="7"/>
      <c r="F6823" s="7"/>
      <c r="G6823" s="7"/>
      <c r="I6823" s="3"/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</row>
    <row r="6824" spans="2:33" x14ac:dyDescent="0.25">
      <c r="B6824" s="6"/>
      <c r="C6824" s="7"/>
      <c r="D6824" s="7"/>
      <c r="E6824" s="7"/>
      <c r="F6824" s="7"/>
      <c r="G6824" s="7"/>
      <c r="I6824" s="3"/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</row>
    <row r="6825" spans="2:33" x14ac:dyDescent="0.25">
      <c r="B6825" s="6"/>
      <c r="C6825" s="7"/>
      <c r="D6825" s="7"/>
      <c r="E6825" s="7"/>
      <c r="F6825" s="7"/>
      <c r="G6825" s="7"/>
      <c r="I6825" s="3"/>
      <c r="U6825">
        <v>5720.6471050029841</v>
      </c>
      <c r="V6825">
        <v>3174.4452808228639</v>
      </c>
      <c r="W6825">
        <v>0</v>
      </c>
      <c r="X6825">
        <v>0</v>
      </c>
      <c r="Y6825">
        <v>0</v>
      </c>
      <c r="Z6825">
        <v>1733.6198367947065</v>
      </c>
      <c r="AA6825">
        <v>4908.0651176175706</v>
      </c>
      <c r="AB6825">
        <v>5418.2432514916845</v>
      </c>
      <c r="AC6825">
        <v>0</v>
      </c>
      <c r="AD6825">
        <v>0</v>
      </c>
      <c r="AE6825">
        <v>0</v>
      </c>
      <c r="AF6825">
        <v>1010.5042252542487</v>
      </c>
      <c r="AG6825">
        <v>6428.7474767459325</v>
      </c>
    </row>
    <row r="6826" spans="2:33" x14ac:dyDescent="0.25">
      <c r="B6826" s="6"/>
      <c r="C6826" s="7"/>
      <c r="D6826" s="7"/>
      <c r="E6826" s="7"/>
      <c r="F6826" s="7"/>
      <c r="G6826" s="7"/>
      <c r="I6826" s="3"/>
      <c r="U6826">
        <v>6811.8489158765824</v>
      </c>
      <c r="V6826">
        <v>3533.235639631037</v>
      </c>
      <c r="W6826">
        <v>0</v>
      </c>
      <c r="X6826">
        <v>0</v>
      </c>
      <c r="Y6826">
        <v>0</v>
      </c>
      <c r="Z6826">
        <v>3475.4775978825664</v>
      </c>
      <c r="AA6826">
        <v>7008.7132375136034</v>
      </c>
      <c r="AB6826">
        <v>5629.2077663203809</v>
      </c>
      <c r="AC6826">
        <v>0</v>
      </c>
      <c r="AD6826">
        <v>0</v>
      </c>
      <c r="AE6826">
        <v>0</v>
      </c>
      <c r="AF6826">
        <v>2025.8102283428739</v>
      </c>
      <c r="AG6826">
        <v>7655.0179946632543</v>
      </c>
    </row>
    <row r="6827" spans="2:33" x14ac:dyDescent="0.25">
      <c r="B6827" s="6"/>
      <c r="C6827" s="7"/>
      <c r="D6827" s="7"/>
      <c r="E6827" s="7"/>
      <c r="F6827" s="7"/>
      <c r="G6827" s="7"/>
      <c r="I6827" s="3"/>
      <c r="U6827">
        <v>7688.1577792527223</v>
      </c>
      <c r="V6827">
        <v>4402.1343067155703</v>
      </c>
      <c r="W6827">
        <v>0</v>
      </c>
      <c r="X6827">
        <v>0</v>
      </c>
      <c r="Y6827">
        <v>0</v>
      </c>
      <c r="Z6827">
        <v>4051.665543292861</v>
      </c>
      <c r="AA6827">
        <v>8453.7998500084323</v>
      </c>
      <c r="AB6827">
        <v>6278.1335545587563</v>
      </c>
      <c r="AC6827">
        <v>0</v>
      </c>
      <c r="AD6827">
        <v>0</v>
      </c>
      <c r="AE6827">
        <v>0</v>
      </c>
      <c r="AF6827">
        <v>2361.6626113279303</v>
      </c>
      <c r="AG6827">
        <v>8639.7961658866861</v>
      </c>
    </row>
    <row r="6828" spans="2:33" x14ac:dyDescent="0.25">
      <c r="B6828" s="6"/>
      <c r="C6828" s="7"/>
      <c r="D6828" s="7"/>
      <c r="E6828" s="7"/>
      <c r="F6828" s="7"/>
      <c r="G6828" s="7"/>
      <c r="I6828" s="3"/>
      <c r="U6828">
        <v>9684.3866159693644</v>
      </c>
      <c r="V6828">
        <v>3544.5912372486446</v>
      </c>
      <c r="W6828">
        <v>0</v>
      </c>
      <c r="X6828">
        <v>0</v>
      </c>
      <c r="Y6828">
        <v>0</v>
      </c>
      <c r="Z6828">
        <v>7425.6187344734271</v>
      </c>
      <c r="AA6828">
        <v>10970.209971722072</v>
      </c>
      <c r="AB6828">
        <v>6554.8221480743368</v>
      </c>
      <c r="AC6828">
        <v>0</v>
      </c>
      <c r="AD6828">
        <v>0</v>
      </c>
      <c r="AE6828">
        <v>0</v>
      </c>
      <c r="AF6828">
        <v>4328.2955969089298</v>
      </c>
      <c r="AG6828">
        <v>10883.117744983267</v>
      </c>
    </row>
    <row r="6829" spans="2:33" x14ac:dyDescent="0.25">
      <c r="B6829" s="6"/>
      <c r="C6829" s="7"/>
      <c r="D6829" s="7"/>
      <c r="E6829" s="7"/>
      <c r="F6829" s="7"/>
      <c r="G6829" s="7"/>
      <c r="I6829" s="3"/>
      <c r="U6829">
        <v>9468.4101011144212</v>
      </c>
      <c r="V6829">
        <v>3640.1884714249022</v>
      </c>
      <c r="W6829">
        <v>0</v>
      </c>
      <c r="X6829">
        <v>0</v>
      </c>
      <c r="Y6829">
        <v>0</v>
      </c>
      <c r="Z6829">
        <v>7030.6100624653018</v>
      </c>
      <c r="AA6829">
        <v>10670.798533890204</v>
      </c>
      <c r="AB6829">
        <v>6542.357475296546</v>
      </c>
      <c r="AC6829">
        <v>0</v>
      </c>
      <c r="AD6829">
        <v>0</v>
      </c>
      <c r="AE6829">
        <v>0</v>
      </c>
      <c r="AF6829">
        <v>4098.0502319191728</v>
      </c>
      <c r="AG6829">
        <v>10640.407707215718</v>
      </c>
    </row>
    <row r="6830" spans="2:33" x14ac:dyDescent="0.25">
      <c r="B6830" s="6"/>
      <c r="C6830" s="7"/>
      <c r="D6830" s="7"/>
      <c r="E6830" s="7"/>
      <c r="F6830" s="7"/>
      <c r="G6830" s="7"/>
      <c r="I6830" s="3"/>
      <c r="U6830">
        <v>10666.260865298773</v>
      </c>
      <c r="V6830">
        <v>4418.1294561568511</v>
      </c>
      <c r="W6830">
        <v>0</v>
      </c>
      <c r="X6830">
        <v>0</v>
      </c>
      <c r="Y6830">
        <v>0</v>
      </c>
      <c r="Z6830">
        <v>8125.3047679671845</v>
      </c>
      <c r="AA6830">
        <v>12543.434224124036</v>
      </c>
      <c r="AB6830">
        <v>7250.3947683209726</v>
      </c>
      <c r="AC6830">
        <v>0</v>
      </c>
      <c r="AD6830">
        <v>0</v>
      </c>
      <c r="AE6830">
        <v>0</v>
      </c>
      <c r="AF6830">
        <v>4736.1333928262093</v>
      </c>
      <c r="AG6830">
        <v>11986.528161147184</v>
      </c>
    </row>
    <row r="6831" spans="2:33" x14ac:dyDescent="0.25">
      <c r="B6831" s="6"/>
      <c r="C6831" s="7"/>
      <c r="D6831" s="7"/>
      <c r="E6831" s="7"/>
      <c r="F6831" s="7"/>
      <c r="G6831" s="7"/>
      <c r="I6831" s="3"/>
      <c r="U6831">
        <v>11634.786114163122</v>
      </c>
      <c r="V6831">
        <v>3872.4135665943422</v>
      </c>
      <c r="W6831">
        <v>0</v>
      </c>
      <c r="X6831">
        <v>0</v>
      </c>
      <c r="Y6831">
        <v>0</v>
      </c>
      <c r="Z6831">
        <v>9010.9157391463832</v>
      </c>
      <c r="AA6831">
        <v>12883.329305740725</v>
      </c>
      <c r="AB6831">
        <v>7822.5928485674312</v>
      </c>
      <c r="AC6831">
        <v>0</v>
      </c>
      <c r="AD6831">
        <v>0</v>
      </c>
      <c r="AE6831">
        <v>0</v>
      </c>
      <c r="AF6831">
        <v>5252.3443920973687</v>
      </c>
      <c r="AG6831">
        <v>13074.937240664798</v>
      </c>
    </row>
    <row r="6832" spans="2:33" x14ac:dyDescent="0.25">
      <c r="B6832" s="6"/>
      <c r="C6832" s="7"/>
      <c r="D6832" s="7"/>
      <c r="E6832" s="7"/>
      <c r="F6832" s="7"/>
      <c r="G6832" s="7"/>
      <c r="I6832" s="3"/>
      <c r="U6832">
        <v>9597.2559577835</v>
      </c>
      <c r="V6832">
        <v>2969.0759593036387</v>
      </c>
      <c r="W6832">
        <v>0</v>
      </c>
      <c r="X6832">
        <v>0</v>
      </c>
      <c r="Y6832">
        <v>0</v>
      </c>
      <c r="Z6832">
        <v>8926.4844879047232</v>
      </c>
      <c r="AA6832">
        <v>11895.560447208361</v>
      </c>
      <c r="AB6832">
        <v>5582.0715490667944</v>
      </c>
      <c r="AC6832">
        <v>0</v>
      </c>
      <c r="AD6832">
        <v>0</v>
      </c>
      <c r="AE6832">
        <v>0</v>
      </c>
      <c r="AF6832">
        <v>5203.1305250704745</v>
      </c>
      <c r="AG6832">
        <v>10785.202074137269</v>
      </c>
    </row>
    <row r="6833" spans="2:33" x14ac:dyDescent="0.25">
      <c r="B6833" s="6"/>
      <c r="C6833" s="7"/>
      <c r="D6833" s="7"/>
      <c r="E6833" s="7"/>
      <c r="F6833" s="7"/>
      <c r="G6833" s="7"/>
      <c r="I6833" s="3"/>
      <c r="U6833">
        <v>3684.5953851109944</v>
      </c>
      <c r="V6833">
        <v>264.6896640241128</v>
      </c>
      <c r="W6833">
        <v>0</v>
      </c>
      <c r="X6833">
        <v>0</v>
      </c>
      <c r="Y6833">
        <v>0</v>
      </c>
      <c r="Z6833">
        <v>5219.5127015339922</v>
      </c>
      <c r="AA6833">
        <v>5484.2023655581052</v>
      </c>
      <c r="AB6833">
        <v>1098.288371427326</v>
      </c>
      <c r="AC6833">
        <v>0</v>
      </c>
      <c r="AD6833">
        <v>0</v>
      </c>
      <c r="AE6833">
        <v>0</v>
      </c>
      <c r="AF6833">
        <v>3042.3853758042223</v>
      </c>
      <c r="AG6833">
        <v>4140.6737472315481</v>
      </c>
    </row>
    <row r="6834" spans="2:33" x14ac:dyDescent="0.25">
      <c r="B6834" s="6"/>
      <c r="C6834" s="7"/>
      <c r="D6834" s="7"/>
      <c r="E6834" s="7"/>
      <c r="F6834" s="7"/>
      <c r="G6834" s="7"/>
      <c r="I6834" s="3"/>
      <c r="U6834">
        <v>6842.4938700200255</v>
      </c>
      <c r="V6834">
        <v>1892.5882894873021</v>
      </c>
      <c r="W6834">
        <v>0</v>
      </c>
      <c r="X6834">
        <v>0</v>
      </c>
      <c r="Y6834">
        <v>0</v>
      </c>
      <c r="Z6834">
        <v>5972.3355014881599</v>
      </c>
      <c r="AA6834">
        <v>7864.923790975462</v>
      </c>
      <c r="AB6834">
        <v>4208.2602793823198</v>
      </c>
      <c r="AC6834">
        <v>0</v>
      </c>
      <c r="AD6834">
        <v>0</v>
      </c>
      <c r="AE6834">
        <v>0</v>
      </c>
      <c r="AF6834">
        <v>3481.1958947401022</v>
      </c>
      <c r="AG6834">
        <v>7689.4561741224215</v>
      </c>
    </row>
    <row r="6835" spans="2:33" x14ac:dyDescent="0.25">
      <c r="B6835" s="6"/>
      <c r="C6835" s="7"/>
      <c r="D6835" s="7"/>
      <c r="E6835" s="7"/>
      <c r="F6835" s="7"/>
      <c r="G6835" s="7"/>
      <c r="I6835" s="3"/>
      <c r="U6835">
        <v>8945.0495147913498</v>
      </c>
      <c r="V6835">
        <v>2849.3106513977941</v>
      </c>
      <c r="W6835">
        <v>0</v>
      </c>
      <c r="X6835">
        <v>0</v>
      </c>
      <c r="Y6835">
        <v>0</v>
      </c>
      <c r="Z6835">
        <v>6351.4057876599454</v>
      </c>
      <c r="AA6835">
        <v>9200.71643905774</v>
      </c>
      <c r="AB6835">
        <v>6350.1146848755325</v>
      </c>
      <c r="AC6835">
        <v>0</v>
      </c>
      <c r="AD6835">
        <v>0</v>
      </c>
      <c r="AE6835">
        <v>0</v>
      </c>
      <c r="AF6835">
        <v>3702.1509840364683</v>
      </c>
      <c r="AG6835">
        <v>10052.265668911999</v>
      </c>
    </row>
    <row r="6836" spans="2:33" x14ac:dyDescent="0.25">
      <c r="B6836" s="6"/>
      <c r="C6836" s="7"/>
      <c r="D6836" s="7"/>
      <c r="E6836" s="7"/>
      <c r="F6836" s="7"/>
      <c r="G6836" s="7"/>
      <c r="I6836" s="3"/>
      <c r="U6836">
        <v>8636.2246439669652</v>
      </c>
      <c r="V6836">
        <v>2222.9752542202987</v>
      </c>
      <c r="W6836">
        <v>0</v>
      </c>
      <c r="X6836">
        <v>0</v>
      </c>
      <c r="Y6836">
        <v>0</v>
      </c>
      <c r="Z6836">
        <v>7037.2215868372296</v>
      </c>
      <c r="AA6836">
        <v>9260.1968410575282</v>
      </c>
      <c r="AB6836">
        <v>5603.31052460111</v>
      </c>
      <c r="AC6836">
        <v>0</v>
      </c>
      <c r="AD6836">
        <v>0</v>
      </c>
      <c r="AE6836">
        <v>0</v>
      </c>
      <c r="AF6836">
        <v>4101.9040026083439</v>
      </c>
      <c r="AG6836">
        <v>9705.2145272094549</v>
      </c>
    </row>
    <row r="6837" spans="2:33" x14ac:dyDescent="0.25">
      <c r="B6837" s="6"/>
      <c r="C6837" s="7"/>
      <c r="D6837" s="7"/>
      <c r="E6837" s="7"/>
      <c r="F6837" s="7"/>
      <c r="G6837" s="7"/>
      <c r="I6837" s="3"/>
      <c r="U6837">
        <v>10643.766140647374</v>
      </c>
      <c r="V6837">
        <v>4233.029632364005</v>
      </c>
      <c r="W6837">
        <v>0</v>
      </c>
      <c r="X6837">
        <v>0</v>
      </c>
      <c r="Y6837">
        <v>0</v>
      </c>
      <c r="Z6837">
        <v>7432.6366836848401</v>
      </c>
      <c r="AA6837">
        <v>11665.666316048844</v>
      </c>
      <c r="AB6837">
        <v>7628.8627773990074</v>
      </c>
      <c r="AC6837">
        <v>0</v>
      </c>
      <c r="AD6837">
        <v>0</v>
      </c>
      <c r="AE6837">
        <v>0</v>
      </c>
      <c r="AF6837">
        <v>4332.3862672971181</v>
      </c>
      <c r="AG6837">
        <v>11961.249044696126</v>
      </c>
    </row>
    <row r="6838" spans="2:33" x14ac:dyDescent="0.25">
      <c r="B6838" s="6"/>
      <c r="C6838" s="7"/>
      <c r="D6838" s="7"/>
      <c r="E6838" s="7"/>
      <c r="F6838" s="7"/>
      <c r="G6838" s="7"/>
      <c r="I6838" s="3"/>
      <c r="U6838">
        <v>7767.8067647685202</v>
      </c>
      <c r="V6838">
        <v>3375.5975229836722</v>
      </c>
      <c r="W6838">
        <v>0</v>
      </c>
      <c r="X6838">
        <v>0</v>
      </c>
      <c r="Y6838">
        <v>0</v>
      </c>
      <c r="Z6838">
        <v>4113.4135984738332</v>
      </c>
      <c r="AA6838">
        <v>7489.0111214575045</v>
      </c>
      <c r="AB6838">
        <v>6331.6493429548073</v>
      </c>
      <c r="AC6838">
        <v>0</v>
      </c>
      <c r="AD6838">
        <v>0</v>
      </c>
      <c r="AE6838">
        <v>0</v>
      </c>
      <c r="AF6838">
        <v>2397.6547414000979</v>
      </c>
      <c r="AG6838">
        <v>8729.3040843549043</v>
      </c>
    </row>
    <row r="6839" spans="2:33" x14ac:dyDescent="0.25">
      <c r="B6839" s="6"/>
      <c r="C6839" s="7"/>
      <c r="D6839" s="7"/>
      <c r="E6839" s="7"/>
      <c r="F6839" s="7"/>
      <c r="G6839" s="7"/>
      <c r="I6839" s="3"/>
      <c r="U6839">
        <v>12747.625344374745</v>
      </c>
      <c r="V6839">
        <v>6095.9659034891274</v>
      </c>
      <c r="W6839">
        <v>0</v>
      </c>
      <c r="X6839">
        <v>0</v>
      </c>
      <c r="Y6839">
        <v>0</v>
      </c>
      <c r="Z6839">
        <v>8984.2554816702977</v>
      </c>
      <c r="AA6839">
        <v>15080.221385159424</v>
      </c>
      <c r="AB6839">
        <v>9088.7189743697072</v>
      </c>
      <c r="AC6839">
        <v>0</v>
      </c>
      <c r="AD6839">
        <v>0</v>
      </c>
      <c r="AE6839">
        <v>0</v>
      </c>
      <c r="AF6839">
        <v>5236.8044782972584</v>
      </c>
      <c r="AG6839">
        <v>14325.523452666968</v>
      </c>
    </row>
    <row r="6840" spans="2:33" x14ac:dyDescent="0.25">
      <c r="B6840" s="6"/>
      <c r="C6840" s="7"/>
      <c r="D6840" s="7"/>
      <c r="E6840" s="7"/>
      <c r="F6840" s="7"/>
      <c r="G6840" s="7"/>
      <c r="I6840" s="3"/>
      <c r="U6840">
        <v>10448.549824792706</v>
      </c>
      <c r="V6840">
        <v>4864.4975854136856</v>
      </c>
      <c r="W6840">
        <v>0</v>
      </c>
      <c r="X6840">
        <v>0</v>
      </c>
      <c r="Y6840">
        <v>0</v>
      </c>
      <c r="Z6840">
        <v>5890.1966911590453</v>
      </c>
      <c r="AA6840">
        <v>10754.694276572731</v>
      </c>
      <c r="AB6840">
        <v>8308.550637144439</v>
      </c>
      <c r="AC6840">
        <v>0</v>
      </c>
      <c r="AD6840">
        <v>0</v>
      </c>
      <c r="AE6840">
        <v>0</v>
      </c>
      <c r="AF6840">
        <v>3433.3182614013017</v>
      </c>
      <c r="AG6840">
        <v>11741.868898545741</v>
      </c>
    </row>
    <row r="6841" spans="2:33" x14ac:dyDescent="0.25">
      <c r="B6841" s="6"/>
      <c r="C6841" s="7"/>
      <c r="D6841" s="7"/>
      <c r="E6841" s="7"/>
      <c r="F6841" s="7"/>
      <c r="G6841" s="7"/>
      <c r="I6841" s="3"/>
      <c r="U6841">
        <v>11420.576479404634</v>
      </c>
      <c r="V6841">
        <v>4991.2849898314162</v>
      </c>
      <c r="W6841">
        <v>0</v>
      </c>
      <c r="X6841">
        <v>0</v>
      </c>
      <c r="Y6841">
        <v>0</v>
      </c>
      <c r="Z6841">
        <v>7479.8207593167153</v>
      </c>
      <c r="AA6841">
        <v>12471.105749148132</v>
      </c>
      <c r="AB6841">
        <v>8474.3235419594748</v>
      </c>
      <c r="AC6841">
        <v>0</v>
      </c>
      <c r="AD6841">
        <v>0</v>
      </c>
      <c r="AE6841">
        <v>0</v>
      </c>
      <c r="AF6841">
        <v>4359.8892450427365</v>
      </c>
      <c r="AG6841">
        <v>12834.212787002212</v>
      </c>
    </row>
    <row r="6842" spans="2:33" x14ac:dyDescent="0.25">
      <c r="B6842" s="6"/>
      <c r="C6842" s="7"/>
      <c r="D6842" s="7"/>
      <c r="E6842" s="7"/>
      <c r="F6842" s="7"/>
      <c r="G6842" s="7"/>
      <c r="I6842" s="3"/>
      <c r="U6842">
        <v>10103.679676577798</v>
      </c>
      <c r="V6842">
        <v>3836.0218767465494</v>
      </c>
      <c r="W6842">
        <v>0</v>
      </c>
      <c r="X6842">
        <v>0</v>
      </c>
      <c r="Y6842">
        <v>0</v>
      </c>
      <c r="Z6842">
        <v>7119.4869735575703</v>
      </c>
      <c r="AA6842">
        <v>10955.508850304121</v>
      </c>
      <c r="AB6842">
        <v>7204.4553877155049</v>
      </c>
      <c r="AC6842">
        <v>0</v>
      </c>
      <c r="AD6842">
        <v>0</v>
      </c>
      <c r="AE6842">
        <v>0</v>
      </c>
      <c r="AF6842">
        <v>4149.8554156625323</v>
      </c>
      <c r="AG6842">
        <v>11354.310803378039</v>
      </c>
    </row>
    <row r="6843" spans="2:33" x14ac:dyDescent="0.25">
      <c r="B6843" s="6"/>
      <c r="C6843" s="7"/>
      <c r="D6843" s="7"/>
      <c r="E6843" s="7"/>
      <c r="F6843" s="7"/>
      <c r="G6843" s="7"/>
      <c r="I6843" s="3"/>
      <c r="U6843">
        <v>3982.3767865423447</v>
      </c>
      <c r="V6843">
        <v>0</v>
      </c>
      <c r="W6843">
        <v>0</v>
      </c>
      <c r="X6843">
        <v>0</v>
      </c>
      <c r="Y6843">
        <v>0</v>
      </c>
      <c r="Z6843">
        <v>7677.8441221571074</v>
      </c>
      <c r="AA6843">
        <v>7677.8441221571074</v>
      </c>
      <c r="AB6843">
        <v>0</v>
      </c>
      <c r="AC6843">
        <v>0</v>
      </c>
      <c r="AD6843">
        <v>0</v>
      </c>
      <c r="AE6843">
        <v>0</v>
      </c>
      <c r="AF6843">
        <v>4475.3144614611429</v>
      </c>
      <c r="AG6843">
        <v>4475.3144614611429</v>
      </c>
    </row>
    <row r="6844" spans="2:33" x14ac:dyDescent="0.25">
      <c r="B6844" s="6"/>
      <c r="C6844" s="7"/>
      <c r="D6844" s="7"/>
      <c r="E6844" s="7"/>
      <c r="F6844" s="7"/>
      <c r="G6844" s="7"/>
      <c r="I6844" s="3"/>
      <c r="U6844">
        <v>1898.1147044623879</v>
      </c>
      <c r="V6844">
        <v>0</v>
      </c>
      <c r="W6844">
        <v>0</v>
      </c>
      <c r="X6844">
        <v>0</v>
      </c>
      <c r="Y6844">
        <v>0</v>
      </c>
      <c r="Z6844">
        <v>3659.4801566955048</v>
      </c>
      <c r="AA6844">
        <v>3659.4801566955048</v>
      </c>
      <c r="AB6844">
        <v>0</v>
      </c>
      <c r="AC6844">
        <v>0</v>
      </c>
      <c r="AD6844">
        <v>0</v>
      </c>
      <c r="AE6844">
        <v>0</v>
      </c>
      <c r="AF6844">
        <v>2133.062902309644</v>
      </c>
      <c r="AG6844">
        <v>2133.062902309644</v>
      </c>
    </row>
    <row r="6845" spans="2:33" x14ac:dyDescent="0.25">
      <c r="B6845" s="6"/>
      <c r="C6845" s="7"/>
      <c r="D6845" s="7"/>
      <c r="E6845" s="7"/>
      <c r="F6845" s="7"/>
      <c r="G6845" s="7"/>
      <c r="I6845" s="3"/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</row>
    <row r="6846" spans="2:33" x14ac:dyDescent="0.25">
      <c r="B6846" s="6"/>
      <c r="C6846" s="7"/>
      <c r="D6846" s="7"/>
      <c r="E6846" s="7"/>
      <c r="F6846" s="7"/>
      <c r="G6846" s="7"/>
      <c r="I6846" s="3"/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</row>
    <row r="6847" spans="2:33" x14ac:dyDescent="0.25">
      <c r="B6847" s="6"/>
      <c r="C6847" s="7"/>
      <c r="D6847" s="7"/>
      <c r="E6847" s="7"/>
      <c r="F6847" s="7"/>
      <c r="G6847" s="7"/>
      <c r="I6847" s="3"/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</row>
    <row r="6848" spans="2:33" x14ac:dyDescent="0.25">
      <c r="B6848" s="6"/>
      <c r="C6848" s="7"/>
      <c r="D6848" s="7"/>
      <c r="E6848" s="7"/>
      <c r="F6848" s="7"/>
      <c r="G6848" s="7"/>
      <c r="I6848" s="3"/>
      <c r="U6848">
        <v>3672.2398818703746</v>
      </c>
      <c r="V6848">
        <v>2465.517897982782</v>
      </c>
      <c r="W6848">
        <v>0</v>
      </c>
      <c r="X6848">
        <v>0</v>
      </c>
      <c r="Y6848">
        <v>0</v>
      </c>
      <c r="Z6848">
        <v>0</v>
      </c>
      <c r="AA6848">
        <v>2465.517897982782</v>
      </c>
      <c r="AB6848">
        <v>4126.7888826656854</v>
      </c>
      <c r="AC6848">
        <v>0</v>
      </c>
      <c r="AD6848">
        <v>0</v>
      </c>
      <c r="AE6848">
        <v>0</v>
      </c>
      <c r="AF6848">
        <v>0</v>
      </c>
      <c r="AG6848">
        <v>4126.7888826656854</v>
      </c>
    </row>
    <row r="6849" spans="2:33" x14ac:dyDescent="0.25">
      <c r="B6849" s="6"/>
      <c r="C6849" s="7"/>
      <c r="D6849" s="7"/>
      <c r="E6849" s="7"/>
      <c r="F6849" s="7"/>
      <c r="G6849" s="7"/>
      <c r="I6849" s="3"/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</row>
    <row r="6850" spans="2:33" x14ac:dyDescent="0.25">
      <c r="B6850" s="6"/>
      <c r="C6850" s="7"/>
      <c r="D6850" s="7"/>
      <c r="E6850" s="7"/>
      <c r="F6850" s="7"/>
      <c r="G6850" s="7"/>
      <c r="I6850" s="3"/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</row>
    <row r="6851" spans="2:33" x14ac:dyDescent="0.25">
      <c r="B6851" s="6"/>
      <c r="C6851" s="7"/>
      <c r="D6851" s="7"/>
      <c r="E6851" s="7"/>
      <c r="F6851" s="7"/>
      <c r="G6851" s="7"/>
      <c r="I6851" s="3"/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</row>
    <row r="6852" spans="2:33" x14ac:dyDescent="0.25">
      <c r="B6852" s="6"/>
      <c r="C6852" s="7"/>
      <c r="D6852" s="7"/>
      <c r="E6852" s="7"/>
      <c r="F6852" s="7"/>
      <c r="G6852" s="7"/>
      <c r="I6852" s="3"/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</row>
    <row r="6853" spans="2:33" x14ac:dyDescent="0.25">
      <c r="B6853" s="6"/>
      <c r="C6853" s="7"/>
      <c r="D6853" s="7"/>
      <c r="E6853" s="7"/>
      <c r="F6853" s="7"/>
      <c r="G6853" s="7"/>
      <c r="I6853" s="3"/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</row>
    <row r="6854" spans="2:33" x14ac:dyDescent="0.25">
      <c r="B6854" s="6"/>
      <c r="C6854" s="7"/>
      <c r="D6854" s="7"/>
      <c r="E6854" s="7"/>
      <c r="F6854" s="7"/>
      <c r="G6854" s="7"/>
      <c r="I6854" s="3"/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</row>
    <row r="6855" spans="2:33" x14ac:dyDescent="0.25">
      <c r="B6855" s="6"/>
      <c r="C6855" s="7"/>
      <c r="D6855" s="7"/>
      <c r="E6855" s="7"/>
      <c r="F6855" s="7"/>
      <c r="G6855" s="7"/>
      <c r="I6855" s="3"/>
      <c r="U6855">
        <v>13029.690428117632</v>
      </c>
      <c r="V6855">
        <v>3529.8268786572366</v>
      </c>
      <c r="W6855">
        <v>0</v>
      </c>
      <c r="X6855">
        <v>0</v>
      </c>
      <c r="Y6855">
        <v>0</v>
      </c>
      <c r="Z6855">
        <v>9077.8614544185803</v>
      </c>
      <c r="AA6855">
        <v>12607.688333075816</v>
      </c>
      <c r="AB6855">
        <v>5886.8211232879803</v>
      </c>
      <c r="AC6855">
        <v>0</v>
      </c>
      <c r="AD6855">
        <v>0</v>
      </c>
      <c r="AE6855">
        <v>0</v>
      </c>
      <c r="AF6855">
        <v>4951.3439002426967</v>
      </c>
      <c r="AG6855">
        <v>10838.165023530677</v>
      </c>
    </row>
    <row r="6856" spans="2:33" x14ac:dyDescent="0.25">
      <c r="B6856" s="6"/>
      <c r="C6856" s="7"/>
      <c r="D6856" s="7"/>
      <c r="E6856" s="7"/>
      <c r="F6856" s="7"/>
      <c r="G6856" s="7"/>
      <c r="I6856" s="3"/>
      <c r="U6856">
        <v>12188.600630571516</v>
      </c>
      <c r="V6856">
        <v>2817.246602671642</v>
      </c>
      <c r="W6856">
        <v>0</v>
      </c>
      <c r="X6856">
        <v>0</v>
      </c>
      <c r="Y6856">
        <v>0</v>
      </c>
      <c r="Z6856">
        <v>9076.2789889376909</v>
      </c>
      <c r="AA6856">
        <v>11893.525591609332</v>
      </c>
      <c r="AB6856">
        <v>5188.0613314311395</v>
      </c>
      <c r="AC6856">
        <v>0</v>
      </c>
      <c r="AD6856">
        <v>0</v>
      </c>
      <c r="AE6856">
        <v>0</v>
      </c>
      <c r="AF6856">
        <v>4950.480775062224</v>
      </c>
      <c r="AG6856">
        <v>10138.542106493365</v>
      </c>
    </row>
    <row r="6857" spans="2:33" x14ac:dyDescent="0.25">
      <c r="B6857" s="6"/>
      <c r="C6857" s="7"/>
      <c r="D6857" s="7"/>
      <c r="E6857" s="7"/>
      <c r="F6857" s="7"/>
      <c r="G6857" s="7"/>
      <c r="I6857" s="3"/>
      <c r="U6857">
        <v>15989.775534438972</v>
      </c>
      <c r="V6857">
        <v>5503.8762103651325</v>
      </c>
      <c r="W6857">
        <v>0</v>
      </c>
      <c r="X6857">
        <v>0</v>
      </c>
      <c r="Y6857">
        <v>0</v>
      </c>
      <c r="Z6857">
        <v>6963.7549063757742</v>
      </c>
      <c r="AA6857">
        <v>12467.631116740908</v>
      </c>
      <c r="AB6857">
        <v>9502.1339971829075</v>
      </c>
      <c r="AC6857">
        <v>0</v>
      </c>
      <c r="AD6857">
        <v>0</v>
      </c>
      <c r="AE6857">
        <v>0</v>
      </c>
      <c r="AF6857">
        <v>3798.2453853915108</v>
      </c>
      <c r="AG6857">
        <v>13300.37938257442</v>
      </c>
    </row>
    <row r="6858" spans="2:33" x14ac:dyDescent="0.25">
      <c r="B6858" s="6"/>
      <c r="C6858" s="7"/>
      <c r="D6858" s="7"/>
      <c r="E6858" s="7"/>
      <c r="F6858" s="7"/>
      <c r="G6858" s="7"/>
      <c r="I6858" s="3"/>
      <c r="U6858">
        <v>15957.358913096767</v>
      </c>
      <c r="V6858">
        <v>4786.729823962668</v>
      </c>
      <c r="W6858">
        <v>0</v>
      </c>
      <c r="X6858">
        <v>0</v>
      </c>
      <c r="Y6858">
        <v>0</v>
      </c>
      <c r="Z6858">
        <v>7215.4829005315369</v>
      </c>
      <c r="AA6858">
        <v>12002.212724494204</v>
      </c>
      <c r="AB6858">
        <v>9337.8695168539962</v>
      </c>
      <c r="AC6858">
        <v>0</v>
      </c>
      <c r="AD6858">
        <v>0</v>
      </c>
      <c r="AE6858">
        <v>0</v>
      </c>
      <c r="AF6858">
        <v>3935.5455496032914</v>
      </c>
      <c r="AG6858">
        <v>13273.415066457288</v>
      </c>
    </row>
    <row r="6859" spans="2:33" x14ac:dyDescent="0.25">
      <c r="B6859" s="6"/>
      <c r="C6859" s="7"/>
      <c r="D6859" s="7"/>
      <c r="E6859" s="7"/>
      <c r="F6859" s="7"/>
      <c r="G6859" s="7"/>
      <c r="I6859" s="3"/>
      <c r="U6859">
        <v>16074.642030840669</v>
      </c>
      <c r="V6859">
        <v>5540.1803642493023</v>
      </c>
      <c r="W6859">
        <v>0</v>
      </c>
      <c r="X6859">
        <v>0</v>
      </c>
      <c r="Y6859">
        <v>0</v>
      </c>
      <c r="Z6859">
        <v>6227.8700257662649</v>
      </c>
      <c r="AA6859">
        <v>11768.050390015567</v>
      </c>
      <c r="AB6859">
        <v>9974.1005661257932</v>
      </c>
      <c r="AC6859">
        <v>0</v>
      </c>
      <c r="AD6859">
        <v>0</v>
      </c>
      <c r="AE6859">
        <v>0</v>
      </c>
      <c r="AF6859">
        <v>3396.8712144833157</v>
      </c>
      <c r="AG6859">
        <v>13370.971780609108</v>
      </c>
    </row>
    <row r="6860" spans="2:33" x14ac:dyDescent="0.25">
      <c r="B6860" s="6"/>
      <c r="C6860" s="7"/>
      <c r="D6860" s="7"/>
      <c r="E6860" s="7"/>
      <c r="F6860" s="7"/>
      <c r="G6860" s="7"/>
      <c r="I6860" s="3"/>
      <c r="U6860">
        <v>9252.7447482097887</v>
      </c>
      <c r="V6860">
        <v>3097.2267787527639</v>
      </c>
      <c r="W6860">
        <v>0</v>
      </c>
      <c r="X6860">
        <v>0</v>
      </c>
      <c r="Y6860">
        <v>0</v>
      </c>
      <c r="Z6860">
        <v>4454.1032624265354</v>
      </c>
      <c r="AA6860">
        <v>7551.3300411792998</v>
      </c>
      <c r="AB6860">
        <v>5267.0772927460075</v>
      </c>
      <c r="AC6860">
        <v>0</v>
      </c>
      <c r="AD6860">
        <v>0</v>
      </c>
      <c r="AE6860">
        <v>0</v>
      </c>
      <c r="AF6860">
        <v>2429.4044506189512</v>
      </c>
      <c r="AG6860">
        <v>7696.4817433649578</v>
      </c>
    </row>
    <row r="6861" spans="2:33" x14ac:dyDescent="0.25">
      <c r="B6861" s="6"/>
      <c r="C6861" s="7"/>
      <c r="D6861" s="7"/>
      <c r="E6861" s="7"/>
      <c r="F6861" s="7"/>
      <c r="G6861" s="7"/>
      <c r="I6861" s="3"/>
      <c r="U6861">
        <v>12940.73417022228</v>
      </c>
      <c r="V6861">
        <v>3751.1073362796551</v>
      </c>
      <c r="W6861">
        <v>0</v>
      </c>
      <c r="X6861">
        <v>0</v>
      </c>
      <c r="Y6861">
        <v>0</v>
      </c>
      <c r="Z6861">
        <v>7413.0819995421307</v>
      </c>
      <c r="AA6861">
        <v>11164.189335821786</v>
      </c>
      <c r="AB6861">
        <v>6720.8485851828409</v>
      </c>
      <c r="AC6861">
        <v>0</v>
      </c>
      <c r="AD6861">
        <v>0</v>
      </c>
      <c r="AE6861">
        <v>0</v>
      </c>
      <c r="AF6861">
        <v>4043.3221551939546</v>
      </c>
      <c r="AG6861">
        <v>10764.170740376794</v>
      </c>
    </row>
    <row r="6862" spans="2:33" x14ac:dyDescent="0.25">
      <c r="B6862" s="6"/>
      <c r="C6862" s="7"/>
      <c r="D6862" s="7"/>
      <c r="E6862" s="7"/>
      <c r="F6862" s="7"/>
      <c r="G6862" s="7"/>
      <c r="I6862" s="3"/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</row>
    <row r="6863" spans="2:33" x14ac:dyDescent="0.25">
      <c r="B6863" s="6"/>
      <c r="C6863" s="7"/>
      <c r="D6863" s="7"/>
      <c r="E6863" s="7"/>
      <c r="F6863" s="7"/>
      <c r="G6863" s="7"/>
      <c r="I6863" s="3"/>
      <c r="U6863">
        <v>8732.5067204915431</v>
      </c>
      <c r="V6863">
        <v>2318.0767461953333</v>
      </c>
      <c r="W6863">
        <v>0</v>
      </c>
      <c r="X6863">
        <v>0</v>
      </c>
      <c r="Y6863">
        <v>0</v>
      </c>
      <c r="Z6863">
        <v>5419.9027891611286</v>
      </c>
      <c r="AA6863">
        <v>7737.9795353564614</v>
      </c>
      <c r="AB6863">
        <v>4307.563898806</v>
      </c>
      <c r="AC6863">
        <v>0</v>
      </c>
      <c r="AD6863">
        <v>0</v>
      </c>
      <c r="AE6863">
        <v>0</v>
      </c>
      <c r="AF6863">
        <v>2956.1811170800815</v>
      </c>
      <c r="AG6863">
        <v>7263.7450158860811</v>
      </c>
    </row>
    <row r="6864" spans="2:33" x14ac:dyDescent="0.25">
      <c r="B6864" s="6"/>
      <c r="C6864" s="7"/>
      <c r="D6864" s="7"/>
      <c r="E6864" s="7"/>
      <c r="F6864" s="7"/>
      <c r="G6864" s="7"/>
      <c r="I6864" s="3"/>
      <c r="U6864">
        <v>4147.4530384384352</v>
      </c>
      <c r="V6864">
        <v>1513.8453313282841</v>
      </c>
      <c r="W6864">
        <v>0</v>
      </c>
      <c r="X6864">
        <v>0</v>
      </c>
      <c r="Y6864">
        <v>0</v>
      </c>
      <c r="Z6864">
        <v>0</v>
      </c>
      <c r="AA6864">
        <v>1513.8453313282841</v>
      </c>
      <c r="AB6864">
        <v>3449.8732495545109</v>
      </c>
      <c r="AC6864">
        <v>0</v>
      </c>
      <c r="AD6864">
        <v>0</v>
      </c>
      <c r="AE6864">
        <v>0</v>
      </c>
      <c r="AF6864">
        <v>0</v>
      </c>
      <c r="AG6864">
        <v>3449.8732495545109</v>
      </c>
    </row>
    <row r="6865" spans="2:33" x14ac:dyDescent="0.25">
      <c r="B6865" s="6"/>
      <c r="C6865" s="7"/>
      <c r="D6865" s="7"/>
      <c r="E6865" s="7"/>
      <c r="F6865" s="7"/>
      <c r="G6865" s="7"/>
      <c r="I6865" s="3"/>
      <c r="U6865">
        <v>4016.9087449670933</v>
      </c>
      <c r="V6865">
        <v>1044.4954248673698</v>
      </c>
      <c r="W6865">
        <v>0</v>
      </c>
      <c r="X6865">
        <v>0</v>
      </c>
      <c r="Y6865">
        <v>0</v>
      </c>
      <c r="Z6865">
        <v>2486.8248156307559</v>
      </c>
      <c r="AA6865">
        <v>3531.3202404981257</v>
      </c>
      <c r="AB6865">
        <v>1984.8953367911495</v>
      </c>
      <c r="AC6865">
        <v>0</v>
      </c>
      <c r="AD6865">
        <v>0</v>
      </c>
      <c r="AE6865">
        <v>0</v>
      </c>
      <c r="AF6865">
        <v>1356.3904828986117</v>
      </c>
      <c r="AG6865">
        <v>3341.2858196897614</v>
      </c>
    </row>
    <row r="6866" spans="2:33" x14ac:dyDescent="0.25">
      <c r="B6866" s="6"/>
      <c r="C6866" s="7"/>
      <c r="D6866" s="7"/>
      <c r="E6866" s="7"/>
      <c r="F6866" s="7"/>
      <c r="G6866" s="7"/>
      <c r="I6866" s="3"/>
      <c r="U6866">
        <v>1729.9362508121264</v>
      </c>
      <c r="V6866">
        <v>0</v>
      </c>
      <c r="W6866">
        <v>0</v>
      </c>
      <c r="X6866">
        <v>0</v>
      </c>
      <c r="Y6866">
        <v>0</v>
      </c>
      <c r="Z6866">
        <v>2638.2273598802212</v>
      </c>
      <c r="AA6866">
        <v>2638.2273598802212</v>
      </c>
      <c r="AB6866">
        <v>0</v>
      </c>
      <c r="AC6866">
        <v>0</v>
      </c>
      <c r="AD6866">
        <v>0</v>
      </c>
      <c r="AE6866">
        <v>0</v>
      </c>
      <c r="AF6866">
        <v>1438.9700714630451</v>
      </c>
      <c r="AG6866">
        <v>1438.9700714630451</v>
      </c>
    </row>
    <row r="6867" spans="2:33" x14ac:dyDescent="0.25">
      <c r="B6867" s="6"/>
      <c r="C6867" s="7"/>
      <c r="D6867" s="7"/>
      <c r="E6867" s="7"/>
      <c r="F6867" s="7"/>
      <c r="G6867" s="7"/>
      <c r="I6867" s="3"/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</row>
    <row r="6868" spans="2:33" x14ac:dyDescent="0.25">
      <c r="B6868" s="6"/>
      <c r="C6868" s="7"/>
      <c r="D6868" s="7"/>
      <c r="E6868" s="7"/>
      <c r="F6868" s="7"/>
      <c r="G6868" s="7"/>
      <c r="I6868" s="3"/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</row>
    <row r="6869" spans="2:33" x14ac:dyDescent="0.25">
      <c r="B6869" s="6"/>
      <c r="C6869" s="7"/>
      <c r="D6869" s="7"/>
      <c r="E6869" s="7"/>
      <c r="F6869" s="7"/>
      <c r="G6869" s="7"/>
      <c r="I6869" s="3"/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</row>
    <row r="6870" spans="2:33" x14ac:dyDescent="0.25">
      <c r="B6870" s="6"/>
      <c r="C6870" s="7"/>
      <c r="D6870" s="7"/>
      <c r="E6870" s="7"/>
      <c r="F6870" s="7"/>
      <c r="G6870" s="7"/>
      <c r="I6870" s="3"/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</row>
    <row r="6871" spans="2:33" x14ac:dyDescent="0.25">
      <c r="B6871" s="6"/>
      <c r="C6871" s="7"/>
      <c r="D6871" s="7"/>
      <c r="E6871" s="7"/>
      <c r="F6871" s="7"/>
      <c r="G6871" s="7"/>
      <c r="I6871" s="3"/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</row>
    <row r="6872" spans="2:33" x14ac:dyDescent="0.25">
      <c r="B6872" s="6"/>
      <c r="C6872" s="7"/>
      <c r="D6872" s="7"/>
      <c r="E6872" s="7"/>
      <c r="F6872" s="7"/>
      <c r="G6872" s="7"/>
      <c r="I6872" s="3"/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</row>
    <row r="6873" spans="2:33" x14ac:dyDescent="0.25">
      <c r="B6873" s="6"/>
      <c r="C6873" s="7"/>
      <c r="D6873" s="7"/>
      <c r="E6873" s="7"/>
      <c r="F6873" s="7"/>
      <c r="G6873" s="7"/>
      <c r="I6873" s="3"/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</row>
    <row r="6874" spans="2:33" x14ac:dyDescent="0.25">
      <c r="B6874" s="6"/>
      <c r="C6874" s="7"/>
      <c r="D6874" s="7"/>
      <c r="E6874" s="7"/>
      <c r="F6874" s="7"/>
      <c r="G6874" s="7"/>
      <c r="I6874" s="3"/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</row>
    <row r="6875" spans="2:33" x14ac:dyDescent="0.25">
      <c r="B6875" s="6"/>
      <c r="C6875" s="7"/>
      <c r="D6875" s="7"/>
      <c r="E6875" s="7"/>
      <c r="F6875" s="7"/>
      <c r="G6875" s="7"/>
      <c r="I6875" s="3"/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</row>
    <row r="6876" spans="2:33" x14ac:dyDescent="0.25">
      <c r="B6876" s="6"/>
      <c r="C6876" s="7"/>
      <c r="D6876" s="7"/>
      <c r="E6876" s="7"/>
      <c r="F6876" s="7"/>
      <c r="G6876" s="7"/>
      <c r="I6876" s="3"/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</row>
    <row r="6877" spans="2:33" x14ac:dyDescent="0.25">
      <c r="B6877" s="6"/>
      <c r="C6877" s="7"/>
      <c r="D6877" s="7"/>
      <c r="E6877" s="7"/>
      <c r="F6877" s="7"/>
      <c r="G6877" s="7"/>
      <c r="I6877" s="3"/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</row>
    <row r="6878" spans="2:33" x14ac:dyDescent="0.25">
      <c r="B6878" s="6"/>
      <c r="C6878" s="7"/>
      <c r="D6878" s="7"/>
      <c r="E6878" s="7"/>
      <c r="F6878" s="7"/>
      <c r="G6878" s="7"/>
      <c r="I6878" s="3"/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</row>
    <row r="6879" spans="2:33" x14ac:dyDescent="0.25">
      <c r="B6879" s="6"/>
      <c r="C6879" s="7"/>
      <c r="D6879" s="7"/>
      <c r="E6879" s="7"/>
      <c r="F6879" s="7"/>
      <c r="G6879" s="7"/>
      <c r="I6879" s="3"/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</row>
    <row r="6880" spans="2:33" x14ac:dyDescent="0.25">
      <c r="B6880" s="6"/>
      <c r="C6880" s="7"/>
      <c r="D6880" s="7"/>
      <c r="E6880" s="7"/>
      <c r="F6880" s="7"/>
      <c r="G6880" s="7"/>
      <c r="I6880" s="3"/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</row>
    <row r="6881" spans="2:33" x14ac:dyDescent="0.25">
      <c r="B6881" s="6"/>
      <c r="C6881" s="7"/>
      <c r="D6881" s="7"/>
      <c r="E6881" s="7"/>
      <c r="F6881" s="7"/>
      <c r="G6881" s="7"/>
      <c r="I6881" s="3"/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</row>
    <row r="6882" spans="2:33" x14ac:dyDescent="0.25">
      <c r="B6882" s="6"/>
      <c r="C6882" s="7"/>
      <c r="D6882" s="7"/>
      <c r="E6882" s="7"/>
      <c r="F6882" s="7"/>
      <c r="G6882" s="7"/>
      <c r="I6882" s="3"/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</row>
    <row r="6883" spans="2:33" x14ac:dyDescent="0.25">
      <c r="B6883" s="6"/>
      <c r="C6883" s="7"/>
      <c r="D6883" s="7"/>
      <c r="E6883" s="7"/>
      <c r="F6883" s="7"/>
      <c r="G6883" s="7"/>
      <c r="I6883" s="3"/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</row>
    <row r="6884" spans="2:33" x14ac:dyDescent="0.25">
      <c r="B6884" s="6"/>
      <c r="C6884" s="7"/>
      <c r="D6884" s="7"/>
      <c r="E6884" s="7"/>
      <c r="F6884" s="7"/>
      <c r="G6884" s="7"/>
      <c r="I6884" s="3"/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</row>
    <row r="6885" spans="2:33" x14ac:dyDescent="0.25">
      <c r="B6885" s="6"/>
      <c r="C6885" s="7"/>
      <c r="D6885" s="7"/>
      <c r="E6885" s="7"/>
      <c r="F6885" s="7"/>
      <c r="G6885" s="7"/>
      <c r="I6885" s="3"/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</row>
    <row r="6886" spans="2:33" x14ac:dyDescent="0.25">
      <c r="B6886" s="6"/>
      <c r="C6886" s="7"/>
      <c r="D6886" s="7"/>
      <c r="E6886" s="7"/>
      <c r="F6886" s="7"/>
      <c r="G6886" s="7"/>
      <c r="I6886" s="3"/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</row>
    <row r="6887" spans="2:33" x14ac:dyDescent="0.25">
      <c r="B6887" s="6"/>
      <c r="C6887" s="7"/>
      <c r="D6887" s="7"/>
      <c r="E6887" s="7"/>
      <c r="F6887" s="7"/>
      <c r="G6887" s="7"/>
      <c r="I6887" s="3"/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</row>
    <row r="6888" spans="2:33" x14ac:dyDescent="0.25">
      <c r="B6888" s="6"/>
      <c r="C6888" s="7"/>
      <c r="D6888" s="7"/>
      <c r="E6888" s="7"/>
      <c r="F6888" s="7"/>
      <c r="G6888" s="7"/>
      <c r="I6888" s="3"/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</row>
    <row r="6889" spans="2:33" x14ac:dyDescent="0.25">
      <c r="B6889" s="6"/>
      <c r="C6889" s="7"/>
      <c r="D6889" s="7"/>
      <c r="E6889" s="7"/>
      <c r="F6889" s="7"/>
      <c r="G6889" s="7"/>
      <c r="I6889" s="3"/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</row>
    <row r="6890" spans="2:33" x14ac:dyDescent="0.25">
      <c r="B6890" s="6"/>
      <c r="C6890" s="7"/>
      <c r="D6890" s="7"/>
      <c r="E6890" s="7"/>
      <c r="F6890" s="7"/>
      <c r="G6890" s="7"/>
      <c r="I6890" s="3"/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</row>
    <row r="6891" spans="2:33" x14ac:dyDescent="0.25">
      <c r="B6891" s="6"/>
      <c r="C6891" s="7"/>
      <c r="D6891" s="7"/>
      <c r="E6891" s="7"/>
      <c r="F6891" s="7"/>
      <c r="G6891" s="7"/>
      <c r="I6891" s="3"/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</row>
    <row r="6892" spans="2:33" x14ac:dyDescent="0.25">
      <c r="B6892" s="6"/>
      <c r="C6892" s="7"/>
      <c r="D6892" s="7"/>
      <c r="E6892" s="7"/>
      <c r="F6892" s="7"/>
      <c r="G6892" s="7"/>
      <c r="I6892" s="3"/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</row>
    <row r="6893" spans="2:33" x14ac:dyDescent="0.25">
      <c r="B6893" s="6"/>
      <c r="C6893" s="7"/>
      <c r="D6893" s="7"/>
      <c r="E6893" s="7"/>
      <c r="F6893" s="7"/>
      <c r="G6893" s="7"/>
      <c r="I6893" s="3"/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</row>
    <row r="6894" spans="2:33" x14ac:dyDescent="0.25">
      <c r="B6894" s="6"/>
      <c r="C6894" s="7"/>
      <c r="D6894" s="7"/>
      <c r="E6894" s="7"/>
      <c r="F6894" s="7"/>
      <c r="G6894" s="7"/>
      <c r="I6894" s="3"/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</row>
    <row r="6895" spans="2:33" x14ac:dyDescent="0.25">
      <c r="B6895" s="6"/>
      <c r="C6895" s="7"/>
      <c r="D6895" s="7"/>
      <c r="E6895" s="7"/>
      <c r="F6895" s="7"/>
      <c r="G6895" s="7"/>
      <c r="I6895" s="3"/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</row>
    <row r="6896" spans="2:33" x14ac:dyDescent="0.25">
      <c r="B6896" s="6"/>
      <c r="C6896" s="7"/>
      <c r="D6896" s="7"/>
      <c r="E6896" s="7"/>
      <c r="F6896" s="7"/>
      <c r="G6896" s="7"/>
      <c r="I6896" s="3"/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</row>
    <row r="6897" spans="2:33" x14ac:dyDescent="0.25">
      <c r="B6897" s="6"/>
      <c r="C6897" s="7"/>
      <c r="D6897" s="7"/>
      <c r="E6897" s="7"/>
      <c r="F6897" s="7"/>
      <c r="G6897" s="7"/>
      <c r="I6897" s="3"/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</row>
    <row r="6898" spans="2:33" x14ac:dyDescent="0.25">
      <c r="B6898" s="6"/>
      <c r="C6898" s="7"/>
      <c r="D6898" s="7"/>
      <c r="E6898" s="7"/>
      <c r="F6898" s="7"/>
      <c r="G6898" s="7"/>
      <c r="I6898" s="3"/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</row>
    <row r="6899" spans="2:33" x14ac:dyDescent="0.25">
      <c r="B6899" s="6"/>
      <c r="C6899" s="7"/>
      <c r="D6899" s="7"/>
      <c r="E6899" s="7"/>
      <c r="F6899" s="7"/>
      <c r="G6899" s="7"/>
      <c r="I6899" s="3"/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</row>
    <row r="6900" spans="2:33" x14ac:dyDescent="0.25">
      <c r="B6900" s="6"/>
      <c r="C6900" s="7"/>
      <c r="D6900" s="7"/>
      <c r="E6900" s="7"/>
      <c r="F6900" s="7"/>
      <c r="G6900" s="7"/>
      <c r="I6900" s="3"/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</row>
    <row r="6901" spans="2:33" x14ac:dyDescent="0.25">
      <c r="B6901" s="6"/>
      <c r="C6901" s="7"/>
      <c r="D6901" s="7"/>
      <c r="E6901" s="7"/>
      <c r="F6901" s="7"/>
      <c r="G6901" s="7"/>
      <c r="I6901" s="3"/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</row>
    <row r="6902" spans="2:33" x14ac:dyDescent="0.25">
      <c r="B6902" s="6"/>
      <c r="C6902" s="7"/>
      <c r="D6902" s="7"/>
      <c r="E6902" s="7"/>
      <c r="F6902" s="7"/>
      <c r="G6902" s="7"/>
      <c r="I6902" s="3"/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</row>
    <row r="6903" spans="2:33" x14ac:dyDescent="0.25">
      <c r="B6903" s="6"/>
      <c r="C6903" s="7"/>
      <c r="D6903" s="7"/>
      <c r="E6903" s="7"/>
      <c r="F6903" s="7"/>
      <c r="G6903" s="7"/>
      <c r="I6903" s="3"/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</row>
    <row r="6904" spans="2:33" x14ac:dyDescent="0.25">
      <c r="B6904" s="6"/>
      <c r="C6904" s="7"/>
      <c r="D6904" s="7"/>
      <c r="E6904" s="7"/>
      <c r="F6904" s="7"/>
      <c r="G6904" s="7"/>
      <c r="I6904" s="3"/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</row>
    <row r="6905" spans="2:33" x14ac:dyDescent="0.25">
      <c r="B6905" s="6"/>
      <c r="C6905" s="7"/>
      <c r="D6905" s="7"/>
      <c r="E6905" s="7"/>
      <c r="F6905" s="7"/>
      <c r="G6905" s="7"/>
      <c r="I6905" s="3"/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</row>
    <row r="6906" spans="2:33" x14ac:dyDescent="0.25">
      <c r="B6906" s="6"/>
      <c r="C6906" s="7"/>
      <c r="D6906" s="7"/>
      <c r="E6906" s="7"/>
      <c r="F6906" s="7"/>
      <c r="G6906" s="7"/>
      <c r="I6906" s="3"/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</row>
    <row r="6907" spans="2:33" x14ac:dyDescent="0.25">
      <c r="B6907" s="6"/>
      <c r="C6907" s="7"/>
      <c r="D6907" s="7"/>
      <c r="E6907" s="7"/>
      <c r="F6907" s="7"/>
      <c r="G6907" s="7"/>
      <c r="I6907" s="3"/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</row>
    <row r="6908" spans="2:33" x14ac:dyDescent="0.25">
      <c r="B6908" s="6"/>
      <c r="C6908" s="7"/>
      <c r="D6908" s="7"/>
      <c r="E6908" s="7"/>
      <c r="F6908" s="7"/>
      <c r="G6908" s="7"/>
      <c r="I6908" s="3"/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</row>
    <row r="6909" spans="2:33" x14ac:dyDescent="0.25">
      <c r="B6909" s="6"/>
      <c r="C6909" s="7"/>
      <c r="D6909" s="7"/>
      <c r="E6909" s="7"/>
      <c r="F6909" s="7"/>
      <c r="G6909" s="7"/>
      <c r="I6909" s="3"/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</row>
    <row r="6910" spans="2:33" x14ac:dyDescent="0.25">
      <c r="B6910" s="6"/>
      <c r="C6910" s="7"/>
      <c r="D6910" s="7"/>
      <c r="E6910" s="7"/>
      <c r="F6910" s="7"/>
      <c r="G6910" s="7"/>
      <c r="I6910" s="3"/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</row>
    <row r="6911" spans="2:33" x14ac:dyDescent="0.25">
      <c r="B6911" s="6"/>
      <c r="C6911" s="7"/>
      <c r="D6911" s="7"/>
      <c r="E6911" s="7"/>
      <c r="F6911" s="7"/>
      <c r="G6911" s="7"/>
      <c r="I6911" s="3"/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</row>
    <row r="6912" spans="2:33" x14ac:dyDescent="0.25">
      <c r="B6912" s="6"/>
      <c r="C6912" s="7"/>
      <c r="D6912" s="7"/>
      <c r="E6912" s="7"/>
      <c r="F6912" s="7"/>
      <c r="G6912" s="7"/>
      <c r="I6912" s="3"/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</row>
    <row r="6913" spans="2:33" x14ac:dyDescent="0.25">
      <c r="B6913" s="6"/>
      <c r="C6913" s="7"/>
      <c r="D6913" s="7"/>
      <c r="E6913" s="7"/>
      <c r="F6913" s="7"/>
      <c r="G6913" s="7"/>
      <c r="I6913" s="3"/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</row>
    <row r="6914" spans="2:33" x14ac:dyDescent="0.25">
      <c r="B6914" s="6"/>
      <c r="C6914" s="7"/>
      <c r="D6914" s="7"/>
      <c r="E6914" s="7"/>
      <c r="F6914" s="7"/>
      <c r="G6914" s="7"/>
      <c r="I6914" s="3"/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</row>
    <row r="6915" spans="2:33" x14ac:dyDescent="0.25">
      <c r="B6915" s="6"/>
      <c r="C6915" s="7"/>
      <c r="D6915" s="7"/>
      <c r="E6915" s="7"/>
      <c r="F6915" s="7"/>
      <c r="G6915" s="7"/>
      <c r="I6915" s="3"/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</row>
    <row r="6916" spans="2:33" x14ac:dyDescent="0.25">
      <c r="B6916" s="6"/>
      <c r="C6916" s="7"/>
      <c r="D6916" s="7"/>
      <c r="E6916" s="7"/>
      <c r="F6916" s="7"/>
      <c r="G6916" s="7"/>
      <c r="I6916" s="3"/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</row>
    <row r="6917" spans="2:33" x14ac:dyDescent="0.25">
      <c r="B6917" s="6"/>
      <c r="C6917" s="7"/>
      <c r="D6917" s="7"/>
      <c r="E6917" s="7"/>
      <c r="F6917" s="7"/>
      <c r="G6917" s="7"/>
      <c r="I6917" s="3"/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</row>
    <row r="6918" spans="2:33" x14ac:dyDescent="0.25">
      <c r="B6918" s="6"/>
      <c r="C6918" s="7"/>
      <c r="D6918" s="7"/>
      <c r="E6918" s="7"/>
      <c r="F6918" s="7"/>
      <c r="G6918" s="7"/>
      <c r="I6918" s="3"/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</row>
    <row r="6919" spans="2:33" x14ac:dyDescent="0.25">
      <c r="B6919" s="6"/>
      <c r="C6919" s="7"/>
      <c r="D6919" s="7"/>
      <c r="E6919" s="7"/>
      <c r="F6919" s="7"/>
      <c r="G6919" s="7"/>
      <c r="I6919" s="3"/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</row>
    <row r="6920" spans="2:33" x14ac:dyDescent="0.25">
      <c r="B6920" s="6"/>
      <c r="C6920" s="7"/>
      <c r="D6920" s="7"/>
      <c r="E6920" s="7"/>
      <c r="F6920" s="7"/>
      <c r="G6920" s="7"/>
      <c r="I6920" s="3"/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</row>
    <row r="6921" spans="2:33" x14ac:dyDescent="0.25">
      <c r="B6921" s="6"/>
      <c r="C6921" s="7"/>
      <c r="D6921" s="7"/>
      <c r="E6921" s="7"/>
      <c r="F6921" s="7"/>
      <c r="G6921" s="7"/>
      <c r="I6921" s="3"/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</row>
    <row r="6922" spans="2:33" x14ac:dyDescent="0.25">
      <c r="B6922" s="6"/>
      <c r="C6922" s="7"/>
      <c r="D6922" s="7"/>
      <c r="E6922" s="7"/>
      <c r="F6922" s="7"/>
      <c r="G6922" s="7"/>
      <c r="I6922" s="3"/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</row>
    <row r="6923" spans="2:33" x14ac:dyDescent="0.25">
      <c r="B6923" s="6"/>
      <c r="C6923" s="7"/>
      <c r="D6923" s="7"/>
      <c r="E6923" s="7"/>
      <c r="F6923" s="7"/>
      <c r="G6923" s="7"/>
      <c r="I6923" s="3"/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</row>
    <row r="6924" spans="2:33" x14ac:dyDescent="0.25">
      <c r="B6924" s="6"/>
      <c r="C6924" s="7"/>
      <c r="D6924" s="7"/>
      <c r="E6924" s="7"/>
      <c r="F6924" s="7"/>
      <c r="G6924" s="7"/>
      <c r="I6924" s="3"/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</row>
    <row r="6925" spans="2:33" x14ac:dyDescent="0.25">
      <c r="B6925" s="6"/>
      <c r="C6925" s="7"/>
      <c r="D6925" s="7"/>
      <c r="E6925" s="7"/>
      <c r="F6925" s="7"/>
      <c r="G6925" s="7"/>
      <c r="I6925" s="3"/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</row>
    <row r="6926" spans="2:33" x14ac:dyDescent="0.25">
      <c r="B6926" s="6"/>
      <c r="C6926" s="7"/>
      <c r="D6926" s="7"/>
      <c r="E6926" s="7"/>
      <c r="F6926" s="7"/>
      <c r="G6926" s="7"/>
      <c r="I6926" s="3"/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</row>
    <row r="6927" spans="2:33" x14ac:dyDescent="0.25">
      <c r="B6927" s="6"/>
      <c r="C6927" s="7"/>
      <c r="D6927" s="7"/>
      <c r="E6927" s="7"/>
      <c r="F6927" s="7"/>
      <c r="G6927" s="7"/>
      <c r="I6927" s="3"/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</row>
    <row r="6928" spans="2:33" x14ac:dyDescent="0.25">
      <c r="B6928" s="6"/>
      <c r="C6928" s="7"/>
      <c r="D6928" s="7"/>
      <c r="E6928" s="7"/>
      <c r="F6928" s="7"/>
      <c r="G6928" s="7"/>
      <c r="I6928" s="3"/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</row>
    <row r="6929" spans="2:33" x14ac:dyDescent="0.25">
      <c r="B6929" s="6"/>
      <c r="C6929" s="7"/>
      <c r="D6929" s="7"/>
      <c r="E6929" s="7"/>
      <c r="F6929" s="7"/>
      <c r="G6929" s="7"/>
      <c r="I6929" s="3"/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</row>
    <row r="6930" spans="2:33" x14ac:dyDescent="0.25">
      <c r="B6930" s="6"/>
      <c r="C6930" s="7"/>
      <c r="D6930" s="7"/>
      <c r="E6930" s="7"/>
      <c r="F6930" s="7"/>
      <c r="G6930" s="7"/>
      <c r="I6930" s="3"/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</row>
    <row r="6931" spans="2:33" x14ac:dyDescent="0.25">
      <c r="B6931" s="6"/>
      <c r="C6931" s="7"/>
      <c r="D6931" s="7"/>
      <c r="E6931" s="7"/>
      <c r="F6931" s="7"/>
      <c r="G6931" s="7"/>
      <c r="I6931" s="3"/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</row>
    <row r="6932" spans="2:33" x14ac:dyDescent="0.25">
      <c r="B6932" s="6"/>
      <c r="C6932" s="7"/>
      <c r="D6932" s="7"/>
      <c r="E6932" s="7"/>
      <c r="F6932" s="7"/>
      <c r="G6932" s="7"/>
      <c r="I6932" s="3"/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</row>
    <row r="6933" spans="2:33" x14ac:dyDescent="0.25">
      <c r="B6933" s="6"/>
      <c r="C6933" s="7"/>
      <c r="D6933" s="7"/>
      <c r="E6933" s="7"/>
      <c r="F6933" s="7"/>
      <c r="G6933" s="7"/>
      <c r="I6933" s="3"/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</row>
    <row r="6934" spans="2:33" x14ac:dyDescent="0.25">
      <c r="B6934" s="6"/>
      <c r="C6934" s="7"/>
      <c r="D6934" s="7"/>
      <c r="E6934" s="7"/>
      <c r="F6934" s="7"/>
      <c r="G6934" s="7"/>
      <c r="I6934" s="3"/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</row>
    <row r="6935" spans="2:33" x14ac:dyDescent="0.25">
      <c r="B6935" s="6"/>
      <c r="C6935" s="7"/>
      <c r="D6935" s="7"/>
      <c r="E6935" s="7"/>
      <c r="F6935" s="7"/>
      <c r="G6935" s="7"/>
      <c r="I6935" s="3"/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</row>
    <row r="6936" spans="2:33" x14ac:dyDescent="0.25">
      <c r="B6936" s="6"/>
      <c r="C6936" s="7"/>
      <c r="D6936" s="7"/>
      <c r="E6936" s="7"/>
      <c r="F6936" s="7"/>
      <c r="G6936" s="7"/>
      <c r="I6936" s="3"/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</row>
    <row r="6937" spans="2:33" x14ac:dyDescent="0.25">
      <c r="B6937" s="6"/>
      <c r="C6937" s="7"/>
      <c r="D6937" s="7"/>
      <c r="E6937" s="7"/>
      <c r="F6937" s="7"/>
      <c r="G6937" s="7"/>
      <c r="I6937" s="3"/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</row>
    <row r="6938" spans="2:33" x14ac:dyDescent="0.25">
      <c r="B6938" s="6"/>
      <c r="C6938" s="7"/>
      <c r="D6938" s="7"/>
      <c r="E6938" s="7"/>
      <c r="F6938" s="7"/>
      <c r="G6938" s="7"/>
      <c r="I6938" s="3"/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</row>
    <row r="6939" spans="2:33" x14ac:dyDescent="0.25">
      <c r="B6939" s="6"/>
      <c r="C6939" s="7"/>
      <c r="D6939" s="7"/>
      <c r="E6939" s="7"/>
      <c r="F6939" s="7"/>
      <c r="G6939" s="7"/>
      <c r="I6939" s="3"/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</row>
    <row r="6940" spans="2:33" x14ac:dyDescent="0.25">
      <c r="B6940" s="6"/>
      <c r="C6940" s="7"/>
      <c r="D6940" s="7"/>
      <c r="E6940" s="7"/>
      <c r="F6940" s="7"/>
      <c r="G6940" s="7"/>
      <c r="I6940" s="3"/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</row>
    <row r="6941" spans="2:33" x14ac:dyDescent="0.25">
      <c r="B6941" s="6"/>
      <c r="C6941" s="7"/>
      <c r="D6941" s="7"/>
      <c r="E6941" s="7"/>
      <c r="F6941" s="7"/>
      <c r="G6941" s="7"/>
      <c r="I6941" s="3"/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</row>
    <row r="6942" spans="2:33" x14ac:dyDescent="0.25">
      <c r="B6942" s="6"/>
      <c r="C6942" s="7"/>
      <c r="D6942" s="7"/>
      <c r="E6942" s="7"/>
      <c r="F6942" s="7"/>
      <c r="G6942" s="7"/>
      <c r="I6942" s="3"/>
      <c r="U6942">
        <v>0</v>
      </c>
    </row>
    <row r="6943" spans="2:33" x14ac:dyDescent="0.25">
      <c r="B6943" s="6"/>
      <c r="C6943" s="7"/>
      <c r="D6943" s="7"/>
      <c r="E6943" s="7"/>
      <c r="F6943" s="7"/>
      <c r="G6943" s="7"/>
      <c r="I6943" s="3"/>
      <c r="U6943">
        <v>0</v>
      </c>
    </row>
    <row r="6944" spans="2:33" x14ac:dyDescent="0.25">
      <c r="B6944" s="6"/>
      <c r="C6944" s="7"/>
      <c r="D6944" s="7"/>
      <c r="E6944" s="7"/>
      <c r="F6944" s="7"/>
      <c r="G6944" s="7"/>
      <c r="I6944" s="3"/>
      <c r="U6944">
        <v>0</v>
      </c>
    </row>
    <row r="6945" spans="2:21" x14ac:dyDescent="0.25">
      <c r="B6945" s="6"/>
      <c r="C6945" s="7"/>
      <c r="D6945" s="7"/>
      <c r="E6945" s="7"/>
      <c r="F6945" s="7"/>
      <c r="G6945" s="7"/>
      <c r="I6945" s="3"/>
      <c r="U6945">
        <v>0</v>
      </c>
    </row>
    <row r="6946" spans="2:21" x14ac:dyDescent="0.25">
      <c r="B6946" s="6"/>
      <c r="C6946" s="7"/>
      <c r="D6946" s="7"/>
      <c r="E6946" s="7"/>
      <c r="F6946" s="7"/>
      <c r="G6946" s="7"/>
      <c r="I6946" s="3"/>
      <c r="U6946">
        <v>0</v>
      </c>
    </row>
    <row r="6947" spans="2:21" x14ac:dyDescent="0.25">
      <c r="B6947" s="6"/>
      <c r="C6947" s="7"/>
      <c r="D6947" s="7"/>
      <c r="E6947" s="7"/>
      <c r="F6947" s="7"/>
      <c r="G6947" s="7"/>
      <c r="I6947" s="3"/>
      <c r="U6947">
        <v>0</v>
      </c>
    </row>
    <row r="6948" spans="2:21" x14ac:dyDescent="0.25">
      <c r="B6948" s="6"/>
      <c r="C6948" s="7"/>
      <c r="D6948" s="7"/>
      <c r="E6948" s="7"/>
      <c r="F6948" s="7"/>
      <c r="G6948" s="7"/>
      <c r="I6948" s="3"/>
      <c r="U6948">
        <v>0</v>
      </c>
    </row>
    <row r="6949" spans="2:21" x14ac:dyDescent="0.25">
      <c r="B6949" s="6"/>
      <c r="C6949" s="7"/>
      <c r="D6949" s="7"/>
      <c r="E6949" s="7"/>
      <c r="F6949" s="7"/>
      <c r="G6949" s="7"/>
      <c r="I6949" s="3"/>
      <c r="U6949">
        <v>0</v>
      </c>
    </row>
    <row r="6950" spans="2:21" x14ac:dyDescent="0.25">
      <c r="B6950" s="6"/>
      <c r="C6950" s="7"/>
      <c r="D6950" s="7"/>
      <c r="E6950" s="7"/>
      <c r="F6950" s="7"/>
      <c r="G6950" s="7"/>
      <c r="I6950" s="3"/>
      <c r="U6950">
        <v>0</v>
      </c>
    </row>
    <row r="6951" spans="2:21" x14ac:dyDescent="0.25">
      <c r="B6951" s="6"/>
      <c r="C6951" s="7"/>
      <c r="D6951" s="7"/>
      <c r="E6951" s="7"/>
      <c r="F6951" s="7"/>
      <c r="G6951" s="7"/>
      <c r="I6951" s="3"/>
      <c r="U6951">
        <v>0</v>
      </c>
    </row>
    <row r="6952" spans="2:21" x14ac:dyDescent="0.25">
      <c r="B6952" s="6"/>
      <c r="C6952" s="7"/>
      <c r="D6952" s="7"/>
      <c r="E6952" s="7"/>
      <c r="F6952" s="7"/>
      <c r="G6952" s="7"/>
      <c r="I6952" s="3"/>
      <c r="U6952">
        <v>0</v>
      </c>
    </row>
    <row r="6953" spans="2:21" x14ac:dyDescent="0.25">
      <c r="B6953" s="6"/>
      <c r="C6953" s="7"/>
      <c r="D6953" s="7"/>
      <c r="E6953" s="7"/>
      <c r="F6953" s="7"/>
      <c r="G6953" s="7"/>
      <c r="I6953" s="3"/>
      <c r="U6953">
        <v>0</v>
      </c>
    </row>
    <row r="6954" spans="2:21" x14ac:dyDescent="0.25">
      <c r="B6954" s="6"/>
      <c r="C6954" s="7"/>
      <c r="D6954" s="7"/>
      <c r="E6954" s="7"/>
      <c r="F6954" s="7"/>
      <c r="G6954" s="7"/>
      <c r="I6954" s="3"/>
      <c r="U6954">
        <v>0</v>
      </c>
    </row>
    <row r="6955" spans="2:21" x14ac:dyDescent="0.25">
      <c r="B6955" s="6"/>
      <c r="C6955" s="7"/>
      <c r="D6955" s="7"/>
      <c r="E6955" s="7"/>
      <c r="F6955" s="7"/>
      <c r="G6955" s="7"/>
      <c r="I6955" s="3"/>
      <c r="U6955">
        <v>0</v>
      </c>
    </row>
    <row r="6956" spans="2:21" x14ac:dyDescent="0.25">
      <c r="B6956" s="6"/>
      <c r="C6956" s="7"/>
      <c r="D6956" s="7"/>
      <c r="E6956" s="7"/>
      <c r="F6956" s="7"/>
      <c r="G6956" s="7"/>
      <c r="I6956" s="3"/>
      <c r="U6956">
        <v>0</v>
      </c>
    </row>
    <row r="6957" spans="2:21" x14ac:dyDescent="0.25">
      <c r="B6957" s="6"/>
      <c r="C6957" s="7"/>
      <c r="D6957" s="7"/>
      <c r="E6957" s="7"/>
      <c r="F6957" s="7"/>
      <c r="G6957" s="7"/>
      <c r="I6957" s="3"/>
      <c r="U6957">
        <v>0</v>
      </c>
    </row>
    <row r="6958" spans="2:21" x14ac:dyDescent="0.25">
      <c r="B6958" s="6"/>
      <c r="C6958" s="7"/>
      <c r="D6958" s="7"/>
      <c r="E6958" s="7"/>
      <c r="F6958" s="7"/>
      <c r="G6958" s="7"/>
      <c r="I6958" s="3"/>
      <c r="U6958">
        <v>2683.2076425639557</v>
      </c>
    </row>
    <row r="6959" spans="2:21" x14ac:dyDescent="0.25">
      <c r="B6959" s="6"/>
      <c r="C6959" s="7"/>
      <c r="D6959" s="7"/>
      <c r="E6959" s="7"/>
      <c r="F6959" s="7"/>
      <c r="G6959" s="7"/>
      <c r="I6959" s="3"/>
      <c r="U6959">
        <v>0</v>
      </c>
    </row>
    <row r="6960" spans="2:21" x14ac:dyDescent="0.25">
      <c r="B6960" s="6"/>
      <c r="C6960" s="7"/>
      <c r="D6960" s="7"/>
      <c r="E6960" s="7"/>
      <c r="F6960" s="7"/>
      <c r="G6960" s="7"/>
      <c r="I6960" s="3"/>
      <c r="U6960">
        <v>0</v>
      </c>
    </row>
    <row r="6961" spans="2:33" x14ac:dyDescent="0.25">
      <c r="B6961" s="6"/>
      <c r="C6961" s="7"/>
      <c r="D6961" s="7"/>
      <c r="E6961" s="7"/>
      <c r="F6961" s="7"/>
      <c r="G6961" s="7"/>
      <c r="I6961" s="3"/>
      <c r="U6961">
        <v>0</v>
      </c>
    </row>
    <row r="6962" spans="2:33" x14ac:dyDescent="0.25">
      <c r="B6962" s="6"/>
      <c r="C6962" s="7"/>
      <c r="D6962" s="7"/>
      <c r="E6962" s="7"/>
      <c r="F6962" s="7"/>
      <c r="G6962" s="7"/>
      <c r="I6962" s="3"/>
      <c r="U6962">
        <v>0</v>
      </c>
    </row>
    <row r="6963" spans="2:33" x14ac:dyDescent="0.25">
      <c r="B6963" s="6"/>
      <c r="C6963" s="7"/>
      <c r="D6963" s="7"/>
      <c r="E6963" s="7"/>
      <c r="F6963" s="7"/>
      <c r="G6963" s="7"/>
      <c r="I6963" s="3"/>
      <c r="U6963">
        <v>0</v>
      </c>
    </row>
    <row r="6964" spans="2:33" x14ac:dyDescent="0.25">
      <c r="B6964" s="6"/>
      <c r="C6964" s="7"/>
      <c r="D6964" s="7"/>
      <c r="E6964" s="7"/>
      <c r="F6964" s="7"/>
      <c r="G6964" s="7"/>
      <c r="I6964" s="3"/>
      <c r="U6964">
        <v>0</v>
      </c>
    </row>
    <row r="6965" spans="2:33" x14ac:dyDescent="0.25">
      <c r="B6965" s="6"/>
      <c r="C6965" s="7"/>
      <c r="D6965" s="7"/>
      <c r="E6965" s="7"/>
      <c r="F6965" s="7"/>
      <c r="G6965" s="7"/>
      <c r="I6965" s="3"/>
      <c r="U6965">
        <v>0</v>
      </c>
    </row>
    <row r="6966" spans="2:33" x14ac:dyDescent="0.25">
      <c r="B6966" s="6"/>
      <c r="C6966" s="7"/>
      <c r="D6966" s="7"/>
      <c r="E6966" s="7"/>
      <c r="F6966" s="7"/>
      <c r="G6966" s="7"/>
      <c r="I6966" s="3"/>
      <c r="U6966">
        <v>0</v>
      </c>
    </row>
    <row r="6967" spans="2:33" x14ac:dyDescent="0.25">
      <c r="B6967" s="6"/>
      <c r="C6967" s="7"/>
      <c r="D6967" s="7"/>
      <c r="E6967" s="7"/>
      <c r="F6967" s="7"/>
      <c r="G6967" s="7"/>
      <c r="I6967" s="3"/>
      <c r="U6967">
        <v>0</v>
      </c>
    </row>
    <row r="6968" spans="2:33" x14ac:dyDescent="0.25">
      <c r="B6968" s="6"/>
      <c r="C6968" s="7"/>
      <c r="D6968" s="7"/>
      <c r="E6968" s="7"/>
      <c r="F6968" s="7"/>
      <c r="G6968" s="7"/>
      <c r="I6968" s="3"/>
      <c r="U6968">
        <v>0</v>
      </c>
    </row>
    <row r="6969" spans="2:33" x14ac:dyDescent="0.25">
      <c r="B6969" s="6"/>
      <c r="C6969" s="7"/>
      <c r="D6969" s="7"/>
      <c r="E6969" s="7"/>
      <c r="F6969" s="7"/>
      <c r="G6969" s="7"/>
      <c r="I6969" s="3"/>
      <c r="U6969">
        <v>0</v>
      </c>
    </row>
    <row r="6970" spans="2:33" x14ac:dyDescent="0.25">
      <c r="B6970" s="6"/>
      <c r="C6970" s="7"/>
      <c r="D6970" s="7"/>
      <c r="E6970" s="7"/>
      <c r="F6970" s="7"/>
      <c r="G6970" s="7"/>
      <c r="I6970" s="3"/>
      <c r="U6970">
        <v>0</v>
      </c>
    </row>
    <row r="6971" spans="2:33" x14ac:dyDescent="0.25">
      <c r="B6971" s="6"/>
      <c r="C6971" s="7"/>
      <c r="D6971" s="7"/>
      <c r="E6971" s="7"/>
      <c r="F6971" s="7"/>
      <c r="G6971" s="7"/>
      <c r="I6971" s="3"/>
      <c r="U6971">
        <v>0</v>
      </c>
    </row>
    <row r="6972" spans="2:33" x14ac:dyDescent="0.25">
      <c r="B6972" s="6"/>
      <c r="C6972" s="7"/>
      <c r="D6972" s="7"/>
      <c r="E6972" s="7"/>
      <c r="F6972" s="7"/>
      <c r="G6972" s="7"/>
      <c r="I6972" s="3"/>
      <c r="U6972">
        <v>0</v>
      </c>
    </row>
    <row r="6973" spans="2:33" x14ac:dyDescent="0.25">
      <c r="B6973" s="6"/>
      <c r="C6973" s="7"/>
      <c r="D6973" s="7"/>
      <c r="E6973" s="7"/>
      <c r="F6973" s="7"/>
      <c r="G6973" s="7"/>
      <c r="I6973" s="3"/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</row>
    <row r="6974" spans="2:33" x14ac:dyDescent="0.25">
      <c r="B6974" s="6"/>
      <c r="C6974" s="7"/>
      <c r="D6974" s="7"/>
      <c r="E6974" s="7"/>
      <c r="F6974" s="7"/>
      <c r="G6974" s="7"/>
      <c r="I6974" s="3"/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</row>
    <row r="6975" spans="2:33" x14ac:dyDescent="0.25">
      <c r="B6975" s="6"/>
      <c r="C6975" s="7"/>
      <c r="D6975" s="7"/>
      <c r="E6975" s="7"/>
      <c r="F6975" s="7"/>
      <c r="G6975" s="7"/>
      <c r="I6975" s="3"/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</row>
    <row r="6976" spans="2:33" x14ac:dyDescent="0.25">
      <c r="B6976" s="6"/>
      <c r="C6976" s="7"/>
      <c r="D6976" s="7"/>
      <c r="E6976" s="7"/>
      <c r="F6976" s="7"/>
      <c r="G6976" s="7"/>
      <c r="I6976" s="3"/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</row>
    <row r="6977" spans="2:33" x14ac:dyDescent="0.25">
      <c r="B6977" s="6"/>
      <c r="C6977" s="7"/>
      <c r="D6977" s="7"/>
      <c r="E6977" s="7"/>
      <c r="F6977" s="7"/>
      <c r="G6977" s="7"/>
      <c r="I6977" s="3"/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</row>
    <row r="6978" spans="2:33" x14ac:dyDescent="0.25">
      <c r="B6978" s="6"/>
      <c r="C6978" s="7"/>
      <c r="D6978" s="7"/>
      <c r="E6978" s="7"/>
      <c r="F6978" s="7"/>
      <c r="G6978" s="7"/>
      <c r="I6978" s="3"/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</row>
    <row r="6979" spans="2:33" x14ac:dyDescent="0.25">
      <c r="B6979" s="6"/>
      <c r="C6979" s="7"/>
      <c r="D6979" s="7"/>
      <c r="E6979" s="7"/>
      <c r="F6979" s="7"/>
      <c r="G6979" s="7"/>
      <c r="I6979" s="3"/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</row>
    <row r="6980" spans="2:33" x14ac:dyDescent="0.25">
      <c r="B6980" s="6"/>
      <c r="C6980" s="7"/>
      <c r="D6980" s="7"/>
      <c r="E6980" s="7"/>
      <c r="F6980" s="7"/>
      <c r="G6980" s="7"/>
      <c r="I6980" s="3"/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</row>
    <row r="6981" spans="2:33" x14ac:dyDescent="0.25">
      <c r="B6981" s="6"/>
      <c r="C6981" s="7"/>
      <c r="D6981" s="7"/>
      <c r="E6981" s="7"/>
      <c r="F6981" s="7"/>
      <c r="G6981" s="7"/>
      <c r="I6981" s="3"/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</row>
    <row r="6982" spans="2:33" x14ac:dyDescent="0.25">
      <c r="B6982" s="6"/>
      <c r="C6982" s="7"/>
      <c r="D6982" s="7"/>
      <c r="E6982" s="7"/>
      <c r="F6982" s="7"/>
      <c r="G6982" s="7"/>
      <c r="I6982" s="3"/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</row>
    <row r="6983" spans="2:33" x14ac:dyDescent="0.25">
      <c r="B6983" s="6"/>
      <c r="C6983" s="7"/>
      <c r="D6983" s="7"/>
      <c r="E6983" s="7"/>
      <c r="F6983" s="7"/>
      <c r="G6983" s="7"/>
      <c r="I6983" s="3"/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</row>
    <row r="6984" spans="2:33" x14ac:dyDescent="0.25">
      <c r="B6984" s="6"/>
      <c r="C6984" s="7"/>
      <c r="D6984" s="7"/>
      <c r="E6984" s="7"/>
      <c r="F6984" s="7"/>
      <c r="G6984" s="7"/>
      <c r="I6984" s="3"/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</row>
    <row r="6985" spans="2:33" x14ac:dyDescent="0.25">
      <c r="B6985" s="6"/>
      <c r="C6985" s="7"/>
      <c r="D6985" s="7"/>
      <c r="E6985" s="7"/>
      <c r="F6985" s="7"/>
      <c r="G6985" s="7"/>
      <c r="I6985" s="3"/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</row>
    <row r="6986" spans="2:33" x14ac:dyDescent="0.25">
      <c r="B6986" s="6"/>
      <c r="C6986" s="7"/>
      <c r="D6986" s="7"/>
      <c r="E6986" s="7"/>
      <c r="F6986" s="7"/>
      <c r="G6986" s="7"/>
      <c r="I6986" s="3"/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</row>
    <row r="6987" spans="2:33" x14ac:dyDescent="0.25">
      <c r="B6987" s="6"/>
      <c r="C6987" s="7"/>
      <c r="D6987" s="7"/>
      <c r="E6987" s="7"/>
      <c r="F6987" s="7"/>
      <c r="G6987" s="7"/>
      <c r="I6987" s="3"/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</row>
    <row r="6988" spans="2:33" x14ac:dyDescent="0.25">
      <c r="B6988" s="6"/>
      <c r="C6988" s="7"/>
      <c r="D6988" s="7"/>
      <c r="E6988" s="7"/>
      <c r="F6988" s="7"/>
      <c r="G6988" s="7"/>
      <c r="I6988" s="3"/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</row>
    <row r="6989" spans="2:33" x14ac:dyDescent="0.25">
      <c r="B6989" s="6"/>
      <c r="C6989" s="7"/>
      <c r="D6989" s="7"/>
      <c r="E6989" s="7"/>
      <c r="F6989" s="7"/>
      <c r="G6989" s="7"/>
      <c r="I6989" s="3"/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</row>
    <row r="6990" spans="2:33" x14ac:dyDescent="0.25">
      <c r="B6990" s="6"/>
      <c r="C6990" s="7"/>
      <c r="D6990" s="7"/>
      <c r="E6990" s="7"/>
      <c r="F6990" s="7"/>
      <c r="G6990" s="7"/>
      <c r="I6990" s="3"/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</row>
    <row r="6991" spans="2:33" x14ac:dyDescent="0.25">
      <c r="B6991" s="6"/>
      <c r="C6991" s="7"/>
      <c r="D6991" s="7"/>
      <c r="E6991" s="7"/>
      <c r="F6991" s="7"/>
      <c r="G6991" s="7"/>
      <c r="I6991" s="3"/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</row>
    <row r="6992" spans="2:33" x14ac:dyDescent="0.25">
      <c r="B6992" s="6"/>
      <c r="C6992" s="7"/>
      <c r="D6992" s="7"/>
      <c r="E6992" s="7"/>
      <c r="F6992" s="7"/>
      <c r="G6992" s="7"/>
      <c r="I6992" s="3"/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</row>
    <row r="6993" spans="2:33" x14ac:dyDescent="0.25">
      <c r="B6993" s="6"/>
      <c r="C6993" s="7"/>
      <c r="D6993" s="7"/>
      <c r="E6993" s="7"/>
      <c r="F6993" s="7"/>
      <c r="G6993" s="7"/>
      <c r="I6993" s="3"/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</row>
    <row r="6994" spans="2:33" x14ac:dyDescent="0.25">
      <c r="B6994" s="6"/>
      <c r="C6994" s="7"/>
      <c r="D6994" s="7"/>
      <c r="E6994" s="7"/>
      <c r="F6994" s="7"/>
      <c r="G6994" s="7"/>
      <c r="I6994" s="3"/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</row>
    <row r="6995" spans="2:33" x14ac:dyDescent="0.25">
      <c r="B6995" s="6"/>
      <c r="C6995" s="7"/>
      <c r="D6995" s="7"/>
      <c r="E6995" s="7"/>
      <c r="F6995" s="7"/>
      <c r="G6995" s="7"/>
      <c r="I6995" s="3"/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</row>
    <row r="6996" spans="2:33" x14ac:dyDescent="0.25">
      <c r="B6996" s="6"/>
      <c r="C6996" s="7"/>
      <c r="D6996" s="7"/>
      <c r="E6996" s="7"/>
      <c r="F6996" s="7"/>
      <c r="G6996" s="7"/>
      <c r="I6996" s="3"/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</row>
    <row r="6997" spans="2:33" x14ac:dyDescent="0.25">
      <c r="B6997" s="6"/>
      <c r="C6997" s="7"/>
      <c r="D6997" s="7"/>
      <c r="E6997" s="7"/>
      <c r="F6997" s="7"/>
      <c r="G6997" s="7"/>
      <c r="I6997" s="3"/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</row>
    <row r="6998" spans="2:33" x14ac:dyDescent="0.25">
      <c r="B6998" s="6"/>
      <c r="C6998" s="7"/>
      <c r="D6998" s="7"/>
      <c r="E6998" s="7"/>
      <c r="F6998" s="7"/>
      <c r="G6998" s="7"/>
      <c r="I6998" s="3"/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</row>
    <row r="6999" spans="2:33" x14ac:dyDescent="0.25">
      <c r="B6999" s="6"/>
      <c r="C6999" s="7"/>
      <c r="D6999" s="7"/>
      <c r="E6999" s="7"/>
      <c r="F6999" s="7"/>
      <c r="G6999" s="7"/>
      <c r="I6999" s="3"/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</row>
    <row r="7000" spans="2:33" x14ac:dyDescent="0.25">
      <c r="B7000" s="6"/>
      <c r="C7000" s="7"/>
      <c r="D7000" s="7"/>
      <c r="E7000" s="7"/>
      <c r="F7000" s="7"/>
      <c r="G7000" s="7"/>
      <c r="I7000" s="3"/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</row>
    <row r="7001" spans="2:33" x14ac:dyDescent="0.25">
      <c r="B7001" s="6"/>
      <c r="C7001" s="7"/>
      <c r="D7001" s="7"/>
      <c r="E7001" s="7"/>
      <c r="F7001" s="7"/>
      <c r="G7001" s="7"/>
      <c r="I7001" s="3"/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</row>
    <row r="7002" spans="2:33" x14ac:dyDescent="0.25">
      <c r="B7002" s="6"/>
      <c r="C7002" s="7"/>
      <c r="D7002" s="7"/>
      <c r="E7002" s="7"/>
      <c r="F7002" s="7"/>
      <c r="G7002" s="7"/>
      <c r="I7002" s="3"/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</row>
    <row r="7003" spans="2:33" x14ac:dyDescent="0.25">
      <c r="B7003" s="6"/>
      <c r="C7003" s="7"/>
      <c r="D7003" s="7"/>
      <c r="E7003" s="7"/>
      <c r="F7003" s="7"/>
      <c r="G7003" s="7"/>
      <c r="I7003" s="3"/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</row>
    <row r="7004" spans="2:33" x14ac:dyDescent="0.25">
      <c r="B7004" s="6"/>
      <c r="C7004" s="7"/>
      <c r="D7004" s="7"/>
      <c r="E7004" s="7"/>
      <c r="F7004" s="7"/>
      <c r="G7004" s="7"/>
      <c r="I7004" s="3"/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</row>
    <row r="7005" spans="2:33" x14ac:dyDescent="0.25">
      <c r="B7005" s="6"/>
      <c r="C7005" s="7"/>
      <c r="D7005" s="7"/>
      <c r="E7005" s="7"/>
      <c r="F7005" s="7"/>
      <c r="G7005" s="7"/>
      <c r="I7005" s="3"/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</row>
    <row r="7006" spans="2:33" x14ac:dyDescent="0.25">
      <c r="B7006" s="6"/>
      <c r="C7006" s="7"/>
      <c r="D7006" s="7"/>
      <c r="E7006" s="7"/>
      <c r="F7006" s="7"/>
      <c r="G7006" s="7"/>
      <c r="I7006" s="3"/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</row>
    <row r="7007" spans="2:33" x14ac:dyDescent="0.25">
      <c r="B7007" s="6"/>
      <c r="C7007" s="7"/>
      <c r="D7007" s="7"/>
      <c r="E7007" s="7"/>
      <c r="F7007" s="7"/>
      <c r="G7007" s="7"/>
      <c r="I7007" s="3"/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</row>
    <row r="7008" spans="2:33" x14ac:dyDescent="0.25">
      <c r="B7008" s="6"/>
      <c r="C7008" s="7"/>
      <c r="D7008" s="7"/>
      <c r="E7008" s="7"/>
      <c r="F7008" s="7"/>
      <c r="G7008" s="7"/>
      <c r="I7008" s="3"/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</row>
    <row r="7009" spans="2:33" x14ac:dyDescent="0.25">
      <c r="B7009" s="6"/>
      <c r="C7009" s="7"/>
      <c r="D7009" s="7"/>
      <c r="E7009" s="7"/>
      <c r="F7009" s="7"/>
      <c r="G7009" s="7"/>
      <c r="I7009" s="3"/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</row>
    <row r="7010" spans="2:33" x14ac:dyDescent="0.25">
      <c r="B7010" s="6"/>
      <c r="C7010" s="7"/>
      <c r="D7010" s="7"/>
      <c r="E7010" s="7"/>
      <c r="F7010" s="7"/>
      <c r="G7010" s="7"/>
      <c r="I7010" s="3"/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</row>
    <row r="7011" spans="2:33" x14ac:dyDescent="0.25">
      <c r="B7011" s="6"/>
      <c r="C7011" s="7"/>
      <c r="D7011" s="7"/>
      <c r="E7011" s="7"/>
      <c r="F7011" s="7"/>
      <c r="G7011" s="7"/>
      <c r="I7011" s="3"/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</row>
    <row r="7012" spans="2:33" x14ac:dyDescent="0.25">
      <c r="B7012" s="6"/>
      <c r="C7012" s="7"/>
      <c r="D7012" s="7"/>
      <c r="E7012" s="7"/>
      <c r="F7012" s="7"/>
      <c r="G7012" s="7"/>
      <c r="I7012" s="3"/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</row>
    <row r="7013" spans="2:33" x14ac:dyDescent="0.25">
      <c r="B7013" s="6"/>
      <c r="C7013" s="7"/>
      <c r="D7013" s="7"/>
      <c r="E7013" s="7"/>
      <c r="F7013" s="7"/>
      <c r="G7013" s="7"/>
      <c r="I7013" s="3"/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</row>
    <row r="7014" spans="2:33" x14ac:dyDescent="0.25">
      <c r="B7014" s="6"/>
      <c r="C7014" s="7"/>
      <c r="D7014" s="7"/>
      <c r="E7014" s="7"/>
      <c r="F7014" s="7"/>
      <c r="G7014" s="7"/>
      <c r="I7014" s="3"/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</row>
    <row r="7015" spans="2:33" x14ac:dyDescent="0.25">
      <c r="B7015" s="6"/>
      <c r="C7015" s="7"/>
      <c r="D7015" s="7"/>
      <c r="E7015" s="7"/>
      <c r="F7015" s="7"/>
      <c r="G7015" s="7"/>
      <c r="I7015" s="3"/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</row>
    <row r="7016" spans="2:33" x14ac:dyDescent="0.25">
      <c r="B7016" s="6"/>
      <c r="C7016" s="7"/>
      <c r="D7016" s="7"/>
      <c r="E7016" s="7"/>
      <c r="F7016" s="7"/>
      <c r="G7016" s="7"/>
      <c r="I7016" s="3"/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</row>
    <row r="7017" spans="2:33" x14ac:dyDescent="0.25">
      <c r="B7017" s="6"/>
      <c r="C7017" s="7"/>
      <c r="D7017" s="7"/>
      <c r="E7017" s="7"/>
      <c r="F7017" s="7"/>
      <c r="G7017" s="7"/>
      <c r="I7017" s="3"/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</row>
    <row r="7018" spans="2:33" x14ac:dyDescent="0.25">
      <c r="B7018" s="6"/>
      <c r="C7018" s="7"/>
      <c r="D7018" s="7"/>
      <c r="E7018" s="7"/>
      <c r="F7018" s="7"/>
      <c r="G7018" s="7"/>
      <c r="I7018" s="3"/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</row>
    <row r="7019" spans="2:33" x14ac:dyDescent="0.25">
      <c r="B7019" s="6"/>
      <c r="C7019" s="7"/>
      <c r="D7019" s="7"/>
      <c r="E7019" s="7"/>
      <c r="F7019" s="7"/>
      <c r="G7019" s="7"/>
      <c r="I7019" s="3"/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</row>
    <row r="7020" spans="2:33" x14ac:dyDescent="0.25">
      <c r="B7020" s="6"/>
      <c r="C7020" s="7"/>
      <c r="D7020" s="7"/>
      <c r="E7020" s="7"/>
      <c r="F7020" s="7"/>
      <c r="G7020" s="7"/>
      <c r="I7020" s="3"/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</row>
    <row r="7021" spans="2:33" x14ac:dyDescent="0.25">
      <c r="B7021" s="6"/>
      <c r="C7021" s="7"/>
      <c r="D7021" s="7"/>
      <c r="E7021" s="7"/>
      <c r="F7021" s="7"/>
      <c r="G7021" s="7"/>
      <c r="I7021" s="3"/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</row>
    <row r="7022" spans="2:33" x14ac:dyDescent="0.25">
      <c r="B7022" s="6"/>
      <c r="C7022" s="7"/>
      <c r="D7022" s="7"/>
      <c r="E7022" s="7"/>
      <c r="F7022" s="7"/>
      <c r="G7022" s="7"/>
      <c r="I7022" s="3"/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</row>
    <row r="7023" spans="2:33" x14ac:dyDescent="0.25">
      <c r="B7023" s="6"/>
      <c r="C7023" s="7"/>
      <c r="D7023" s="7"/>
      <c r="E7023" s="7"/>
      <c r="F7023" s="7"/>
      <c r="G7023" s="7"/>
      <c r="I7023" s="3"/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</row>
    <row r="7024" spans="2:33" x14ac:dyDescent="0.25">
      <c r="B7024" s="6"/>
      <c r="C7024" s="7"/>
      <c r="D7024" s="7"/>
      <c r="E7024" s="7"/>
      <c r="F7024" s="7"/>
      <c r="G7024" s="7"/>
      <c r="I7024" s="3"/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</row>
    <row r="7025" spans="2:33" x14ac:dyDescent="0.25">
      <c r="B7025" s="6"/>
      <c r="C7025" s="7"/>
      <c r="D7025" s="7"/>
      <c r="E7025" s="7"/>
      <c r="F7025" s="7"/>
      <c r="G7025" s="7"/>
      <c r="I7025" s="3"/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</row>
    <row r="7026" spans="2:33" x14ac:dyDescent="0.25">
      <c r="B7026" s="6"/>
      <c r="C7026" s="7"/>
      <c r="D7026" s="7"/>
      <c r="E7026" s="7"/>
      <c r="F7026" s="7"/>
      <c r="G7026" s="7"/>
      <c r="I7026" s="3"/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</row>
    <row r="7027" spans="2:33" x14ac:dyDescent="0.25">
      <c r="B7027" s="6"/>
      <c r="C7027" s="7"/>
      <c r="D7027" s="7"/>
      <c r="E7027" s="7"/>
      <c r="F7027" s="7"/>
      <c r="G7027" s="7"/>
      <c r="I7027" s="3"/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</row>
    <row r="7028" spans="2:33" x14ac:dyDescent="0.25">
      <c r="B7028" s="6"/>
      <c r="C7028" s="7"/>
      <c r="D7028" s="7"/>
      <c r="E7028" s="7"/>
      <c r="F7028" s="7"/>
      <c r="G7028" s="7"/>
      <c r="I7028" s="3"/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</row>
    <row r="7029" spans="2:33" x14ac:dyDescent="0.25">
      <c r="B7029" s="6"/>
      <c r="C7029" s="7"/>
      <c r="D7029" s="7"/>
      <c r="E7029" s="7"/>
      <c r="F7029" s="7"/>
      <c r="G7029" s="7"/>
      <c r="I7029" s="3"/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</row>
    <row r="7030" spans="2:33" x14ac:dyDescent="0.25">
      <c r="B7030" s="6"/>
      <c r="C7030" s="7"/>
      <c r="D7030" s="7"/>
      <c r="E7030" s="7"/>
      <c r="F7030" s="7"/>
      <c r="G7030" s="7"/>
      <c r="I7030" s="3"/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</row>
    <row r="7031" spans="2:33" x14ac:dyDescent="0.25">
      <c r="B7031" s="6"/>
      <c r="C7031" s="7"/>
      <c r="D7031" s="7"/>
      <c r="E7031" s="7"/>
      <c r="F7031" s="7"/>
      <c r="G7031" s="7"/>
      <c r="I7031" s="3"/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</row>
    <row r="7032" spans="2:33" x14ac:dyDescent="0.25">
      <c r="B7032" s="6"/>
      <c r="C7032" s="7"/>
      <c r="D7032" s="7"/>
      <c r="E7032" s="7"/>
      <c r="F7032" s="7"/>
      <c r="G7032" s="7"/>
      <c r="I7032" s="3"/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</row>
    <row r="7033" spans="2:33" x14ac:dyDescent="0.25">
      <c r="B7033" s="6"/>
      <c r="C7033" s="7"/>
      <c r="D7033" s="7"/>
      <c r="E7033" s="7"/>
      <c r="F7033" s="7"/>
      <c r="G7033" s="7"/>
      <c r="I7033" s="3"/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</row>
    <row r="7034" spans="2:33" x14ac:dyDescent="0.25">
      <c r="B7034" s="6"/>
      <c r="C7034" s="7"/>
      <c r="D7034" s="7"/>
      <c r="E7034" s="7"/>
      <c r="F7034" s="7"/>
      <c r="G7034" s="7"/>
      <c r="I7034" s="3"/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</row>
    <row r="7035" spans="2:33" x14ac:dyDescent="0.25">
      <c r="B7035" s="6"/>
      <c r="C7035" s="7"/>
      <c r="D7035" s="7"/>
      <c r="E7035" s="7"/>
      <c r="F7035" s="7"/>
      <c r="G7035" s="7"/>
      <c r="I7035" s="3"/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</row>
    <row r="7036" spans="2:33" x14ac:dyDescent="0.25">
      <c r="B7036" s="6"/>
      <c r="C7036" s="7"/>
      <c r="D7036" s="7"/>
      <c r="E7036" s="7"/>
      <c r="F7036" s="7"/>
      <c r="G7036" s="7"/>
      <c r="I7036" s="3"/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</row>
    <row r="7037" spans="2:33" x14ac:dyDescent="0.25">
      <c r="B7037" s="6"/>
      <c r="C7037" s="7"/>
      <c r="D7037" s="7"/>
      <c r="E7037" s="7"/>
      <c r="F7037" s="7"/>
      <c r="G7037" s="7"/>
      <c r="I7037" s="3"/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</row>
    <row r="7038" spans="2:33" x14ac:dyDescent="0.25">
      <c r="B7038" s="6"/>
      <c r="C7038" s="7"/>
      <c r="D7038" s="7"/>
      <c r="E7038" s="7"/>
      <c r="F7038" s="7"/>
      <c r="G7038" s="7"/>
      <c r="I7038" s="3"/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</row>
    <row r="7039" spans="2:33" x14ac:dyDescent="0.25">
      <c r="B7039" s="6"/>
      <c r="C7039" s="7"/>
      <c r="D7039" s="7"/>
      <c r="E7039" s="7"/>
      <c r="F7039" s="7"/>
      <c r="G7039" s="7"/>
      <c r="I7039" s="3"/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</row>
    <row r="7040" spans="2:33" x14ac:dyDescent="0.25">
      <c r="B7040" s="6"/>
      <c r="C7040" s="7"/>
      <c r="D7040" s="7"/>
      <c r="E7040" s="7"/>
      <c r="F7040" s="7"/>
      <c r="G7040" s="7"/>
      <c r="I7040" s="3"/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</row>
    <row r="7041" spans="2:33" x14ac:dyDescent="0.25">
      <c r="B7041" s="6"/>
      <c r="C7041" s="7"/>
      <c r="D7041" s="7"/>
      <c r="E7041" s="7"/>
      <c r="F7041" s="7"/>
      <c r="G7041" s="7"/>
      <c r="I7041" s="3"/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</row>
    <row r="7042" spans="2:33" x14ac:dyDescent="0.25">
      <c r="B7042" s="6"/>
      <c r="C7042" s="7"/>
      <c r="D7042" s="7"/>
      <c r="E7042" s="7"/>
      <c r="F7042" s="7"/>
      <c r="G7042" s="7"/>
      <c r="I7042" s="3"/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</row>
    <row r="7043" spans="2:33" x14ac:dyDescent="0.25">
      <c r="B7043" s="6"/>
      <c r="C7043" s="7"/>
      <c r="D7043" s="7"/>
      <c r="E7043" s="7"/>
      <c r="F7043" s="7"/>
      <c r="G7043" s="7"/>
      <c r="I7043" s="3"/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</row>
    <row r="7044" spans="2:33" x14ac:dyDescent="0.25">
      <c r="B7044" s="6"/>
      <c r="C7044" s="7"/>
      <c r="D7044" s="7"/>
      <c r="E7044" s="7"/>
      <c r="F7044" s="7"/>
      <c r="G7044" s="7"/>
      <c r="I7044" s="3"/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</row>
    <row r="7045" spans="2:33" x14ac:dyDescent="0.25">
      <c r="B7045" s="6"/>
      <c r="C7045" s="7"/>
      <c r="D7045" s="7"/>
      <c r="E7045" s="7"/>
      <c r="F7045" s="7"/>
      <c r="G7045" s="7"/>
      <c r="I7045" s="3"/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</row>
    <row r="7046" spans="2:33" x14ac:dyDescent="0.25">
      <c r="B7046" s="6"/>
      <c r="C7046" s="7"/>
      <c r="D7046" s="7"/>
      <c r="E7046" s="7"/>
      <c r="F7046" s="7"/>
      <c r="G7046" s="7"/>
      <c r="I7046" s="3"/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</row>
    <row r="7047" spans="2:33" x14ac:dyDescent="0.25">
      <c r="B7047" s="6"/>
      <c r="C7047" s="7"/>
      <c r="D7047" s="7"/>
      <c r="E7047" s="7"/>
      <c r="F7047" s="7"/>
      <c r="G7047" s="7"/>
      <c r="I7047" s="3"/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</row>
    <row r="7048" spans="2:33" x14ac:dyDescent="0.25">
      <c r="B7048" s="6"/>
      <c r="C7048" s="7"/>
      <c r="D7048" s="7"/>
      <c r="E7048" s="7"/>
      <c r="F7048" s="7"/>
      <c r="G7048" s="7"/>
      <c r="I7048" s="3"/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</row>
    <row r="7049" spans="2:33" x14ac:dyDescent="0.25">
      <c r="B7049" s="6"/>
      <c r="C7049" s="7"/>
      <c r="D7049" s="7"/>
      <c r="E7049" s="7"/>
      <c r="F7049" s="7"/>
      <c r="G7049" s="7"/>
      <c r="I7049" s="3"/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</row>
    <row r="7050" spans="2:33" x14ac:dyDescent="0.25">
      <c r="B7050" s="6"/>
      <c r="C7050" s="7"/>
      <c r="D7050" s="7"/>
      <c r="E7050" s="7"/>
      <c r="F7050" s="7"/>
      <c r="G7050" s="7"/>
      <c r="I7050" s="3"/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</row>
    <row r="7051" spans="2:33" x14ac:dyDescent="0.25">
      <c r="B7051" s="6"/>
      <c r="C7051" s="7"/>
      <c r="D7051" s="7"/>
      <c r="E7051" s="7"/>
      <c r="F7051" s="7"/>
      <c r="G7051" s="7"/>
      <c r="I7051" s="3"/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</row>
    <row r="7052" spans="2:33" x14ac:dyDescent="0.25">
      <c r="B7052" s="6"/>
      <c r="C7052" s="7"/>
      <c r="D7052" s="7"/>
      <c r="E7052" s="7"/>
      <c r="F7052" s="7"/>
      <c r="G7052" s="7"/>
      <c r="I7052" s="3"/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</row>
    <row r="7053" spans="2:33" x14ac:dyDescent="0.25">
      <c r="B7053" s="6"/>
      <c r="C7053" s="7"/>
      <c r="D7053" s="7"/>
      <c r="E7053" s="7"/>
      <c r="F7053" s="7"/>
      <c r="G7053" s="7"/>
      <c r="I7053" s="3"/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</row>
    <row r="7054" spans="2:33" x14ac:dyDescent="0.25">
      <c r="B7054" s="6"/>
      <c r="C7054" s="7"/>
      <c r="D7054" s="7"/>
      <c r="E7054" s="7"/>
      <c r="F7054" s="7"/>
      <c r="G7054" s="7"/>
      <c r="I7054" s="3"/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</row>
    <row r="7055" spans="2:33" x14ac:dyDescent="0.25">
      <c r="B7055" s="6"/>
      <c r="C7055" s="7"/>
      <c r="D7055" s="7"/>
      <c r="E7055" s="7"/>
      <c r="F7055" s="7"/>
      <c r="G7055" s="7"/>
      <c r="I7055" s="3"/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</row>
    <row r="7056" spans="2:33" x14ac:dyDescent="0.25">
      <c r="B7056" s="6"/>
      <c r="C7056" s="7"/>
      <c r="D7056" s="7"/>
      <c r="E7056" s="7"/>
      <c r="F7056" s="7"/>
      <c r="G7056" s="7"/>
      <c r="I7056" s="3"/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</row>
    <row r="7057" spans="2:33" x14ac:dyDescent="0.25">
      <c r="B7057" s="6"/>
      <c r="C7057" s="7"/>
      <c r="D7057" s="7"/>
      <c r="E7057" s="7"/>
      <c r="F7057" s="7"/>
      <c r="G7057" s="7"/>
      <c r="I7057" s="3"/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</row>
    <row r="7058" spans="2:33" x14ac:dyDescent="0.25">
      <c r="B7058" s="6"/>
      <c r="C7058" s="7"/>
      <c r="D7058" s="7"/>
      <c r="E7058" s="7"/>
      <c r="F7058" s="7"/>
      <c r="G7058" s="7"/>
      <c r="I7058" s="3"/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</row>
    <row r="7059" spans="2:33" x14ac:dyDescent="0.25">
      <c r="B7059" s="6"/>
      <c r="C7059" s="7"/>
      <c r="D7059" s="7"/>
      <c r="E7059" s="7"/>
      <c r="F7059" s="7"/>
      <c r="G7059" s="7"/>
      <c r="I7059" s="3"/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</row>
    <row r="7060" spans="2:33" x14ac:dyDescent="0.25">
      <c r="B7060" s="6"/>
      <c r="C7060" s="7"/>
      <c r="D7060" s="7"/>
      <c r="E7060" s="7"/>
      <c r="F7060" s="7"/>
      <c r="G7060" s="7"/>
      <c r="I7060" s="3"/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</row>
    <row r="7061" spans="2:33" x14ac:dyDescent="0.25">
      <c r="B7061" s="6"/>
      <c r="C7061" s="7"/>
      <c r="D7061" s="7"/>
      <c r="E7061" s="7"/>
      <c r="F7061" s="7"/>
      <c r="G7061" s="7"/>
      <c r="I7061" s="3"/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</row>
    <row r="7062" spans="2:33" x14ac:dyDescent="0.25">
      <c r="B7062" s="6"/>
      <c r="C7062" s="7"/>
      <c r="D7062" s="7"/>
      <c r="E7062" s="7"/>
      <c r="F7062" s="7"/>
      <c r="G7062" s="7"/>
      <c r="I7062" s="3"/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</row>
    <row r="7063" spans="2:33" x14ac:dyDescent="0.25">
      <c r="B7063" s="6"/>
      <c r="C7063" s="7"/>
      <c r="D7063" s="7"/>
      <c r="E7063" s="7"/>
      <c r="F7063" s="7"/>
      <c r="G7063" s="7"/>
      <c r="I7063" s="3"/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</row>
    <row r="7064" spans="2:33" x14ac:dyDescent="0.25">
      <c r="B7064" s="6"/>
      <c r="C7064" s="7"/>
      <c r="D7064" s="7"/>
      <c r="E7064" s="7"/>
      <c r="F7064" s="7"/>
      <c r="G7064" s="7"/>
      <c r="I7064" s="3"/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</row>
    <row r="7065" spans="2:33" x14ac:dyDescent="0.25">
      <c r="B7065" s="6"/>
      <c r="C7065" s="7"/>
      <c r="D7065" s="7"/>
      <c r="E7065" s="7"/>
      <c r="F7065" s="7"/>
      <c r="G7065" s="7"/>
      <c r="I7065" s="3"/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</row>
    <row r="7066" spans="2:33" x14ac:dyDescent="0.25">
      <c r="B7066" s="6"/>
      <c r="C7066" s="7"/>
      <c r="D7066" s="7"/>
      <c r="E7066" s="7"/>
      <c r="F7066" s="7"/>
      <c r="G7066" s="7"/>
      <c r="I7066" s="3"/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</row>
    <row r="7067" spans="2:33" x14ac:dyDescent="0.25">
      <c r="B7067" s="6"/>
      <c r="C7067" s="7"/>
      <c r="D7067" s="7"/>
      <c r="E7067" s="7"/>
      <c r="F7067" s="7"/>
      <c r="G7067" s="7"/>
      <c r="I7067" s="3"/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</row>
    <row r="7068" spans="2:33" x14ac:dyDescent="0.25">
      <c r="B7068" s="6"/>
      <c r="C7068" s="7"/>
      <c r="D7068" s="7"/>
      <c r="E7068" s="7"/>
      <c r="F7068" s="7"/>
      <c r="G7068" s="7"/>
      <c r="I7068" s="3"/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</row>
    <row r="7069" spans="2:33" x14ac:dyDescent="0.25">
      <c r="B7069" s="6"/>
      <c r="C7069" s="7"/>
      <c r="D7069" s="7"/>
      <c r="E7069" s="7"/>
      <c r="F7069" s="7"/>
      <c r="G7069" s="7"/>
      <c r="I7069" s="3"/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</row>
    <row r="7070" spans="2:33" x14ac:dyDescent="0.25">
      <c r="B7070" s="6"/>
      <c r="C7070" s="7"/>
      <c r="D7070" s="7"/>
      <c r="E7070" s="7"/>
      <c r="F7070" s="7"/>
      <c r="G7070" s="7"/>
      <c r="I7070" s="3"/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</row>
    <row r="7071" spans="2:33" x14ac:dyDescent="0.25">
      <c r="B7071" s="6"/>
      <c r="C7071" s="7"/>
      <c r="D7071" s="7"/>
      <c r="E7071" s="7"/>
      <c r="F7071" s="7"/>
      <c r="G7071" s="7"/>
      <c r="I7071" s="3"/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</row>
    <row r="7072" spans="2:33" x14ac:dyDescent="0.25">
      <c r="B7072" s="6"/>
      <c r="C7072" s="7"/>
      <c r="D7072" s="7"/>
      <c r="E7072" s="7"/>
      <c r="F7072" s="7"/>
      <c r="G7072" s="7"/>
      <c r="I7072" s="3"/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</row>
    <row r="7073" spans="2:33" x14ac:dyDescent="0.25">
      <c r="B7073" s="6"/>
      <c r="C7073" s="7"/>
      <c r="D7073" s="7"/>
      <c r="E7073" s="7"/>
      <c r="F7073" s="7"/>
      <c r="G7073" s="7"/>
      <c r="I7073" s="3"/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</row>
    <row r="7074" spans="2:33" x14ac:dyDescent="0.25">
      <c r="B7074" s="6"/>
      <c r="C7074" s="7"/>
      <c r="D7074" s="7"/>
      <c r="E7074" s="7"/>
      <c r="F7074" s="7"/>
      <c r="G7074" s="7"/>
      <c r="I7074" s="3"/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</row>
    <row r="7075" spans="2:33" x14ac:dyDescent="0.25">
      <c r="B7075" s="6"/>
      <c r="C7075" s="7"/>
      <c r="D7075" s="7"/>
      <c r="E7075" s="7"/>
      <c r="F7075" s="7"/>
      <c r="G7075" s="7"/>
      <c r="I7075" s="3"/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</row>
    <row r="7076" spans="2:33" x14ac:dyDescent="0.25">
      <c r="B7076" s="6"/>
      <c r="C7076" s="7"/>
      <c r="D7076" s="7"/>
      <c r="E7076" s="7"/>
      <c r="F7076" s="7"/>
      <c r="G7076" s="7"/>
      <c r="I7076" s="3"/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</row>
    <row r="7077" spans="2:33" x14ac:dyDescent="0.25">
      <c r="B7077" s="6"/>
      <c r="C7077" s="7"/>
      <c r="D7077" s="7"/>
      <c r="E7077" s="7"/>
      <c r="F7077" s="7"/>
      <c r="G7077" s="7"/>
      <c r="I7077" s="3"/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</row>
    <row r="7078" spans="2:33" x14ac:dyDescent="0.25">
      <c r="B7078" s="6"/>
      <c r="C7078" s="7"/>
      <c r="D7078" s="7"/>
      <c r="E7078" s="7"/>
      <c r="F7078" s="7"/>
      <c r="G7078" s="7"/>
      <c r="I7078" s="3"/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</row>
    <row r="7079" spans="2:33" x14ac:dyDescent="0.25">
      <c r="B7079" s="6"/>
      <c r="C7079" s="7"/>
      <c r="D7079" s="7"/>
      <c r="E7079" s="7"/>
      <c r="F7079" s="7"/>
      <c r="G7079" s="7"/>
      <c r="I7079" s="3"/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</row>
    <row r="7080" spans="2:33" x14ac:dyDescent="0.25">
      <c r="B7080" s="6"/>
      <c r="C7080" s="7"/>
      <c r="D7080" s="7"/>
      <c r="E7080" s="7"/>
      <c r="F7080" s="7"/>
      <c r="G7080" s="7"/>
      <c r="I7080" s="3"/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</row>
    <row r="7081" spans="2:33" x14ac:dyDescent="0.25">
      <c r="B7081" s="6"/>
      <c r="C7081" s="7"/>
      <c r="D7081" s="7"/>
      <c r="E7081" s="7"/>
      <c r="F7081" s="7"/>
      <c r="G7081" s="7"/>
      <c r="I7081" s="3"/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</row>
    <row r="7082" spans="2:33" x14ac:dyDescent="0.25">
      <c r="B7082" s="6"/>
      <c r="C7082" s="7"/>
      <c r="D7082" s="7"/>
      <c r="E7082" s="7"/>
      <c r="F7082" s="7"/>
      <c r="G7082" s="7"/>
      <c r="I7082" s="3"/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</row>
    <row r="7083" spans="2:33" x14ac:dyDescent="0.25">
      <c r="B7083" s="6"/>
      <c r="C7083" s="7"/>
      <c r="D7083" s="7"/>
      <c r="E7083" s="7"/>
      <c r="F7083" s="7"/>
      <c r="G7083" s="7"/>
      <c r="I7083" s="3"/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</row>
    <row r="7084" spans="2:33" x14ac:dyDescent="0.25">
      <c r="B7084" s="6"/>
      <c r="C7084" s="7"/>
      <c r="D7084" s="7"/>
      <c r="E7084" s="7"/>
      <c r="F7084" s="7"/>
      <c r="G7084" s="7"/>
      <c r="I7084" s="3"/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</row>
    <row r="7085" spans="2:33" x14ac:dyDescent="0.25">
      <c r="B7085" s="6"/>
      <c r="C7085" s="7"/>
      <c r="D7085" s="7"/>
      <c r="E7085" s="7"/>
      <c r="F7085" s="7"/>
      <c r="G7085" s="7"/>
      <c r="I7085" s="3"/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</row>
    <row r="7086" spans="2:33" x14ac:dyDescent="0.25">
      <c r="B7086" s="6"/>
      <c r="C7086" s="7"/>
      <c r="D7086" s="7"/>
      <c r="E7086" s="7"/>
      <c r="F7086" s="7"/>
      <c r="G7086" s="7"/>
      <c r="I7086" s="3"/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</row>
    <row r="7087" spans="2:33" x14ac:dyDescent="0.25">
      <c r="B7087" s="6"/>
      <c r="C7087" s="7"/>
      <c r="D7087" s="7"/>
      <c r="E7087" s="7"/>
      <c r="F7087" s="7"/>
      <c r="G7087" s="7"/>
      <c r="I7087" s="3"/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</row>
    <row r="7088" spans="2:33" x14ac:dyDescent="0.25">
      <c r="B7088" s="6"/>
      <c r="C7088" s="7"/>
      <c r="D7088" s="7"/>
      <c r="E7088" s="7"/>
      <c r="F7088" s="7"/>
      <c r="G7088" s="7"/>
      <c r="I7088" s="3"/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</row>
    <row r="7089" spans="2:33" x14ac:dyDescent="0.25">
      <c r="B7089" s="6"/>
      <c r="C7089" s="7"/>
      <c r="D7089" s="7"/>
      <c r="E7089" s="7"/>
      <c r="F7089" s="7"/>
      <c r="G7089" s="7"/>
      <c r="I7089" s="3"/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</row>
    <row r="7090" spans="2:33" x14ac:dyDescent="0.25">
      <c r="B7090" s="6"/>
      <c r="C7090" s="7"/>
      <c r="D7090" s="7"/>
      <c r="E7090" s="7"/>
      <c r="F7090" s="7"/>
      <c r="G7090" s="7"/>
      <c r="I7090" s="3"/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</row>
    <row r="7091" spans="2:33" x14ac:dyDescent="0.25">
      <c r="B7091" s="6"/>
      <c r="C7091" s="7"/>
      <c r="D7091" s="7"/>
      <c r="E7091" s="7"/>
      <c r="F7091" s="7"/>
      <c r="G7091" s="7"/>
      <c r="I7091" s="3"/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</row>
    <row r="7092" spans="2:33" x14ac:dyDescent="0.25">
      <c r="B7092" s="6"/>
      <c r="C7092" s="7"/>
      <c r="D7092" s="7"/>
      <c r="E7092" s="7"/>
      <c r="F7092" s="7"/>
      <c r="G7092" s="7"/>
      <c r="I7092" s="3"/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</row>
    <row r="7093" spans="2:33" x14ac:dyDescent="0.25">
      <c r="B7093" s="6"/>
      <c r="C7093" s="7"/>
      <c r="D7093" s="7"/>
      <c r="E7093" s="7"/>
      <c r="F7093" s="7"/>
      <c r="G7093" s="7"/>
      <c r="I7093" s="3"/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</row>
    <row r="7094" spans="2:33" x14ac:dyDescent="0.25">
      <c r="B7094" s="6"/>
      <c r="C7094" s="7"/>
      <c r="D7094" s="7"/>
      <c r="E7094" s="7"/>
      <c r="F7094" s="7"/>
      <c r="G7094" s="7"/>
      <c r="I7094" s="3"/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</row>
    <row r="7095" spans="2:33" x14ac:dyDescent="0.25">
      <c r="B7095" s="6"/>
      <c r="C7095" s="7"/>
      <c r="D7095" s="7"/>
      <c r="E7095" s="7"/>
      <c r="F7095" s="7"/>
      <c r="G7095" s="7"/>
      <c r="I7095" s="3"/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</row>
    <row r="7096" spans="2:33" x14ac:dyDescent="0.25">
      <c r="B7096" s="6"/>
      <c r="C7096" s="7"/>
      <c r="D7096" s="7"/>
      <c r="E7096" s="7"/>
      <c r="F7096" s="7"/>
      <c r="G7096" s="7"/>
      <c r="I7096" s="3"/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</row>
    <row r="7097" spans="2:33" x14ac:dyDescent="0.25">
      <c r="B7097" s="6"/>
      <c r="C7097" s="7"/>
      <c r="D7097" s="7"/>
      <c r="E7097" s="7"/>
      <c r="F7097" s="7"/>
      <c r="G7097" s="7"/>
      <c r="I7097" s="3"/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</row>
    <row r="7098" spans="2:33" x14ac:dyDescent="0.25">
      <c r="B7098" s="6"/>
      <c r="C7098" s="7"/>
      <c r="D7098" s="7"/>
      <c r="E7098" s="7"/>
      <c r="F7098" s="7"/>
      <c r="G7098" s="7"/>
      <c r="I7098" s="3"/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</row>
    <row r="7099" spans="2:33" x14ac:dyDescent="0.25">
      <c r="B7099" s="6"/>
      <c r="C7099" s="7"/>
      <c r="D7099" s="7"/>
      <c r="E7099" s="7"/>
      <c r="F7099" s="7"/>
      <c r="G7099" s="7"/>
      <c r="I7099" s="3"/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</row>
    <row r="7100" spans="2:33" x14ac:dyDescent="0.25">
      <c r="B7100" s="6"/>
      <c r="C7100" s="7"/>
      <c r="D7100" s="7"/>
      <c r="E7100" s="7"/>
      <c r="F7100" s="7"/>
      <c r="G7100" s="7"/>
      <c r="I7100" s="3"/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</row>
    <row r="7101" spans="2:33" x14ac:dyDescent="0.25">
      <c r="B7101" s="6"/>
      <c r="C7101" s="7"/>
      <c r="D7101" s="7"/>
      <c r="E7101" s="7"/>
      <c r="F7101" s="7"/>
      <c r="G7101" s="7"/>
      <c r="I7101" s="3"/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</row>
    <row r="7102" spans="2:33" x14ac:dyDescent="0.25">
      <c r="B7102" s="6"/>
      <c r="C7102" s="7"/>
      <c r="D7102" s="7"/>
      <c r="E7102" s="7"/>
      <c r="F7102" s="7"/>
      <c r="G7102" s="7"/>
      <c r="I7102" s="3"/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</row>
    <row r="7103" spans="2:33" x14ac:dyDescent="0.25">
      <c r="B7103" s="6"/>
      <c r="C7103" s="7"/>
      <c r="D7103" s="7"/>
      <c r="E7103" s="7"/>
      <c r="F7103" s="7"/>
      <c r="G7103" s="7"/>
      <c r="I7103" s="3"/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</row>
    <row r="7104" spans="2:33" x14ac:dyDescent="0.25">
      <c r="B7104" s="6"/>
      <c r="C7104" s="7"/>
      <c r="D7104" s="7"/>
      <c r="E7104" s="7"/>
      <c r="F7104" s="7"/>
      <c r="G7104" s="7"/>
      <c r="I7104" s="3"/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</row>
    <row r="7105" spans="2:33" x14ac:dyDescent="0.25">
      <c r="B7105" s="6"/>
      <c r="C7105" s="7"/>
      <c r="D7105" s="7"/>
      <c r="E7105" s="7"/>
      <c r="F7105" s="7"/>
      <c r="G7105" s="7"/>
      <c r="I7105" s="3"/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</row>
    <row r="7106" spans="2:33" x14ac:dyDescent="0.25">
      <c r="B7106" s="6"/>
      <c r="C7106" s="7"/>
      <c r="D7106" s="7"/>
      <c r="E7106" s="7"/>
      <c r="F7106" s="7"/>
      <c r="G7106" s="7"/>
      <c r="I7106" s="3"/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</row>
    <row r="7107" spans="2:33" x14ac:dyDescent="0.25">
      <c r="B7107" s="6"/>
      <c r="C7107" s="7"/>
      <c r="D7107" s="7"/>
      <c r="E7107" s="7"/>
      <c r="F7107" s="7"/>
      <c r="G7107" s="7"/>
      <c r="I7107" s="3"/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</row>
    <row r="7108" spans="2:33" x14ac:dyDescent="0.25">
      <c r="B7108" s="6"/>
      <c r="C7108" s="7"/>
      <c r="D7108" s="7"/>
      <c r="E7108" s="7"/>
      <c r="F7108" s="7"/>
      <c r="G7108" s="7"/>
      <c r="I7108" s="3"/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</row>
    <row r="7109" spans="2:33" x14ac:dyDescent="0.25">
      <c r="B7109" s="6"/>
      <c r="C7109" s="7"/>
      <c r="D7109" s="7"/>
      <c r="E7109" s="7"/>
      <c r="F7109" s="7"/>
      <c r="G7109" s="7"/>
      <c r="I7109" s="3"/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</row>
    <row r="7110" spans="2:33" x14ac:dyDescent="0.25">
      <c r="B7110" s="6"/>
      <c r="C7110" s="7"/>
      <c r="D7110" s="7"/>
      <c r="E7110" s="7"/>
      <c r="F7110" s="7"/>
      <c r="G7110" s="7"/>
      <c r="I7110" s="3"/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</row>
    <row r="7111" spans="2:33" x14ac:dyDescent="0.25">
      <c r="B7111" s="6"/>
      <c r="C7111" s="7"/>
      <c r="D7111" s="7"/>
      <c r="E7111" s="7"/>
      <c r="F7111" s="7"/>
      <c r="G7111" s="7"/>
      <c r="I7111" s="3"/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</row>
    <row r="7112" spans="2:33" x14ac:dyDescent="0.25">
      <c r="B7112" s="6"/>
      <c r="C7112" s="7"/>
      <c r="D7112" s="7"/>
      <c r="E7112" s="7"/>
      <c r="F7112" s="7"/>
      <c r="G7112" s="7"/>
      <c r="I7112" s="3"/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</row>
    <row r="7113" spans="2:33" x14ac:dyDescent="0.25">
      <c r="B7113" s="6"/>
      <c r="C7113" s="7"/>
      <c r="D7113" s="7"/>
      <c r="E7113" s="7"/>
      <c r="F7113" s="7"/>
      <c r="G7113" s="7"/>
      <c r="I7113" s="3"/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</row>
    <row r="7114" spans="2:33" x14ac:dyDescent="0.25">
      <c r="B7114" s="6"/>
      <c r="C7114" s="7"/>
      <c r="D7114" s="7"/>
      <c r="E7114" s="7"/>
      <c r="F7114" s="7"/>
      <c r="G7114" s="7"/>
      <c r="I7114" s="3"/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</row>
    <row r="7115" spans="2:33" x14ac:dyDescent="0.25">
      <c r="B7115" s="6"/>
      <c r="C7115" s="7"/>
      <c r="D7115" s="7"/>
      <c r="E7115" s="7"/>
      <c r="F7115" s="7"/>
      <c r="G7115" s="7"/>
      <c r="I7115" s="3"/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</row>
    <row r="7116" spans="2:33" x14ac:dyDescent="0.25">
      <c r="B7116" s="6"/>
      <c r="C7116" s="7"/>
      <c r="D7116" s="7"/>
      <c r="E7116" s="7"/>
      <c r="F7116" s="7"/>
      <c r="G7116" s="7"/>
      <c r="I7116" s="3"/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</row>
    <row r="7117" spans="2:33" x14ac:dyDescent="0.25">
      <c r="B7117" s="6"/>
      <c r="C7117" s="7"/>
      <c r="D7117" s="7"/>
      <c r="E7117" s="7"/>
      <c r="F7117" s="7"/>
      <c r="G7117" s="7"/>
      <c r="I7117" s="3"/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</row>
    <row r="7118" spans="2:33" x14ac:dyDescent="0.25">
      <c r="B7118" s="6"/>
      <c r="C7118" s="7"/>
      <c r="D7118" s="7"/>
      <c r="E7118" s="7"/>
      <c r="F7118" s="7"/>
      <c r="G7118" s="7"/>
      <c r="I7118" s="3"/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</row>
    <row r="7119" spans="2:33" x14ac:dyDescent="0.25">
      <c r="B7119" s="6"/>
      <c r="C7119" s="7"/>
      <c r="D7119" s="7"/>
      <c r="E7119" s="7"/>
      <c r="F7119" s="7"/>
      <c r="G7119" s="7"/>
      <c r="I7119" s="3"/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</row>
    <row r="7120" spans="2:33" x14ac:dyDescent="0.25">
      <c r="B7120" s="6"/>
      <c r="C7120" s="7"/>
      <c r="D7120" s="7"/>
      <c r="E7120" s="7"/>
      <c r="F7120" s="7"/>
      <c r="G7120" s="7"/>
      <c r="I7120" s="3"/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</row>
    <row r="7121" spans="2:33" x14ac:dyDescent="0.25">
      <c r="B7121" s="6"/>
      <c r="C7121" s="7"/>
      <c r="D7121" s="7"/>
      <c r="E7121" s="7"/>
      <c r="F7121" s="7"/>
      <c r="G7121" s="7"/>
      <c r="I7121" s="3"/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</row>
    <row r="7122" spans="2:33" x14ac:dyDescent="0.25">
      <c r="B7122" s="6"/>
      <c r="C7122" s="7"/>
      <c r="D7122" s="7"/>
      <c r="E7122" s="7"/>
      <c r="F7122" s="7"/>
      <c r="G7122" s="7"/>
      <c r="I7122" s="3"/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</row>
    <row r="7123" spans="2:33" x14ac:dyDescent="0.25">
      <c r="B7123" s="6"/>
      <c r="C7123" s="7"/>
      <c r="D7123" s="7"/>
      <c r="E7123" s="7"/>
      <c r="F7123" s="7"/>
      <c r="G7123" s="7"/>
      <c r="I7123" s="3"/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</row>
    <row r="7124" spans="2:33" x14ac:dyDescent="0.25">
      <c r="B7124" s="6"/>
      <c r="C7124" s="7"/>
      <c r="D7124" s="7"/>
      <c r="E7124" s="7"/>
      <c r="F7124" s="7"/>
      <c r="G7124" s="7"/>
      <c r="I7124" s="3"/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</row>
    <row r="7125" spans="2:33" x14ac:dyDescent="0.25">
      <c r="B7125" s="6"/>
      <c r="C7125" s="7"/>
      <c r="D7125" s="7"/>
      <c r="E7125" s="7"/>
      <c r="F7125" s="7"/>
      <c r="G7125" s="7"/>
      <c r="I7125" s="3"/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</row>
    <row r="7126" spans="2:33" x14ac:dyDescent="0.25">
      <c r="B7126" s="6"/>
      <c r="C7126" s="7"/>
      <c r="D7126" s="7"/>
      <c r="E7126" s="7"/>
      <c r="F7126" s="7"/>
      <c r="G7126" s="7"/>
      <c r="I7126" s="3"/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</row>
    <row r="7127" spans="2:33" x14ac:dyDescent="0.25">
      <c r="B7127" s="6"/>
      <c r="C7127" s="7"/>
      <c r="D7127" s="7"/>
      <c r="E7127" s="7"/>
      <c r="F7127" s="7"/>
      <c r="G7127" s="7"/>
      <c r="I7127" s="3"/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</row>
    <row r="7128" spans="2:33" x14ac:dyDescent="0.25">
      <c r="B7128" s="6"/>
      <c r="C7128" s="7"/>
      <c r="D7128" s="7"/>
      <c r="E7128" s="7"/>
      <c r="F7128" s="7"/>
      <c r="G7128" s="7"/>
      <c r="I7128" s="3"/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</row>
    <row r="7129" spans="2:33" x14ac:dyDescent="0.25">
      <c r="B7129" s="6"/>
      <c r="C7129" s="7"/>
      <c r="D7129" s="7"/>
      <c r="E7129" s="7"/>
      <c r="F7129" s="7"/>
      <c r="G7129" s="7"/>
      <c r="I7129" s="3"/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</row>
    <row r="7130" spans="2:33" x14ac:dyDescent="0.25">
      <c r="B7130" s="6"/>
      <c r="C7130" s="7"/>
      <c r="D7130" s="7"/>
      <c r="E7130" s="7"/>
      <c r="F7130" s="7"/>
      <c r="G7130" s="7"/>
      <c r="I7130" s="3"/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</row>
    <row r="7131" spans="2:33" x14ac:dyDescent="0.25">
      <c r="B7131" s="6"/>
      <c r="C7131" s="7"/>
      <c r="D7131" s="7"/>
      <c r="E7131" s="7"/>
      <c r="F7131" s="7"/>
      <c r="G7131" s="7"/>
      <c r="I7131" s="3"/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</row>
    <row r="7132" spans="2:33" x14ac:dyDescent="0.25">
      <c r="B7132" s="6"/>
      <c r="C7132" s="7"/>
      <c r="D7132" s="7"/>
      <c r="E7132" s="7"/>
      <c r="F7132" s="7"/>
      <c r="G7132" s="7"/>
      <c r="I7132" s="3"/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</row>
    <row r="7133" spans="2:33" x14ac:dyDescent="0.25">
      <c r="B7133" s="6"/>
      <c r="C7133" s="7"/>
      <c r="D7133" s="7"/>
      <c r="E7133" s="7"/>
      <c r="F7133" s="7"/>
      <c r="G7133" s="7"/>
      <c r="I7133" s="3"/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</row>
    <row r="7134" spans="2:33" x14ac:dyDescent="0.25">
      <c r="B7134" s="6"/>
      <c r="C7134" s="7"/>
      <c r="D7134" s="7"/>
      <c r="E7134" s="7"/>
      <c r="F7134" s="7"/>
      <c r="G7134" s="7"/>
      <c r="I7134" s="3"/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</row>
    <row r="7135" spans="2:33" x14ac:dyDescent="0.25">
      <c r="B7135" s="6"/>
      <c r="C7135" s="7"/>
      <c r="D7135" s="7"/>
      <c r="E7135" s="7"/>
      <c r="F7135" s="7"/>
      <c r="G7135" s="7"/>
      <c r="I7135" s="3"/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</row>
    <row r="7136" spans="2:33" x14ac:dyDescent="0.25">
      <c r="B7136" s="6"/>
      <c r="C7136" s="7"/>
      <c r="D7136" s="7"/>
      <c r="E7136" s="7"/>
      <c r="F7136" s="7"/>
      <c r="G7136" s="7"/>
      <c r="I7136" s="3"/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</row>
    <row r="7137" spans="2:33" x14ac:dyDescent="0.25">
      <c r="B7137" s="6"/>
      <c r="C7137" s="7"/>
      <c r="D7137" s="7"/>
      <c r="E7137" s="7"/>
      <c r="F7137" s="7"/>
      <c r="G7137" s="7"/>
      <c r="I7137" s="3"/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</row>
    <row r="7138" spans="2:33" x14ac:dyDescent="0.25">
      <c r="B7138" s="6"/>
      <c r="C7138" s="7"/>
      <c r="D7138" s="7"/>
      <c r="E7138" s="7"/>
      <c r="F7138" s="7"/>
      <c r="G7138" s="7"/>
      <c r="I7138" s="3"/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</row>
    <row r="7139" spans="2:33" x14ac:dyDescent="0.25">
      <c r="B7139" s="6"/>
      <c r="C7139" s="7"/>
      <c r="D7139" s="7"/>
      <c r="E7139" s="7"/>
      <c r="F7139" s="7"/>
      <c r="G7139" s="7"/>
      <c r="I7139" s="3"/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</row>
    <row r="7140" spans="2:33" x14ac:dyDescent="0.25">
      <c r="B7140" s="6"/>
      <c r="C7140" s="7"/>
      <c r="D7140" s="7"/>
      <c r="E7140" s="7"/>
      <c r="F7140" s="7"/>
      <c r="G7140" s="7"/>
      <c r="I7140" s="3"/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</row>
    <row r="7141" spans="2:33" x14ac:dyDescent="0.25">
      <c r="B7141" s="6"/>
      <c r="C7141" s="7"/>
      <c r="D7141" s="7"/>
      <c r="E7141" s="7"/>
      <c r="F7141" s="7"/>
      <c r="G7141" s="7"/>
      <c r="I7141" s="3"/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</row>
    <row r="7142" spans="2:33" x14ac:dyDescent="0.25">
      <c r="B7142" s="6"/>
      <c r="C7142" s="7"/>
      <c r="D7142" s="7"/>
      <c r="E7142" s="7"/>
      <c r="F7142" s="7"/>
      <c r="G7142" s="7"/>
      <c r="I7142" s="3"/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</row>
    <row r="7143" spans="2:33" x14ac:dyDescent="0.25">
      <c r="B7143" s="6"/>
      <c r="C7143" s="7"/>
      <c r="D7143" s="7"/>
      <c r="E7143" s="7"/>
      <c r="F7143" s="7"/>
      <c r="G7143" s="7"/>
      <c r="I7143" s="3"/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</row>
    <row r="7144" spans="2:33" x14ac:dyDescent="0.25">
      <c r="B7144" s="6"/>
      <c r="C7144" s="7"/>
      <c r="D7144" s="7"/>
      <c r="E7144" s="7"/>
      <c r="F7144" s="7"/>
      <c r="G7144" s="7"/>
      <c r="I7144" s="3"/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</row>
    <row r="7145" spans="2:33" x14ac:dyDescent="0.25">
      <c r="B7145" s="6"/>
      <c r="C7145" s="7"/>
      <c r="D7145" s="7"/>
      <c r="E7145" s="7"/>
      <c r="F7145" s="7"/>
      <c r="G7145" s="7"/>
      <c r="I7145" s="3"/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</row>
    <row r="7146" spans="2:33" x14ac:dyDescent="0.25">
      <c r="B7146" s="6"/>
      <c r="C7146" s="7"/>
      <c r="D7146" s="7"/>
      <c r="E7146" s="7"/>
      <c r="F7146" s="7"/>
      <c r="G7146" s="7"/>
      <c r="I7146" s="3"/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</row>
    <row r="7147" spans="2:33" x14ac:dyDescent="0.25">
      <c r="B7147" s="6"/>
      <c r="C7147" s="7"/>
      <c r="D7147" s="7"/>
      <c r="E7147" s="7"/>
      <c r="F7147" s="7"/>
      <c r="G7147" s="7"/>
      <c r="I7147" s="3"/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</row>
    <row r="7148" spans="2:33" x14ac:dyDescent="0.25">
      <c r="B7148" s="6"/>
      <c r="C7148" s="7"/>
      <c r="D7148" s="7"/>
      <c r="E7148" s="7"/>
      <c r="F7148" s="7"/>
      <c r="G7148" s="7"/>
      <c r="I7148" s="3"/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</row>
    <row r="7149" spans="2:33" x14ac:dyDescent="0.25">
      <c r="B7149" s="6"/>
      <c r="C7149" s="7"/>
      <c r="D7149" s="7"/>
      <c r="E7149" s="7"/>
      <c r="F7149" s="7"/>
      <c r="G7149" s="7"/>
      <c r="I7149" s="3"/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</row>
    <row r="7150" spans="2:33" x14ac:dyDescent="0.25">
      <c r="B7150" s="6"/>
      <c r="C7150" s="7"/>
      <c r="D7150" s="7"/>
      <c r="E7150" s="7"/>
      <c r="F7150" s="7"/>
      <c r="G7150" s="7"/>
      <c r="I7150" s="3"/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</row>
    <row r="7151" spans="2:33" x14ac:dyDescent="0.25">
      <c r="B7151" s="6"/>
      <c r="C7151" s="7"/>
      <c r="D7151" s="7"/>
      <c r="E7151" s="7"/>
      <c r="F7151" s="7"/>
      <c r="G7151" s="7"/>
      <c r="I7151" s="3"/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</row>
    <row r="7152" spans="2:33" x14ac:dyDescent="0.25">
      <c r="B7152" s="6"/>
      <c r="C7152" s="7"/>
      <c r="D7152" s="7"/>
      <c r="E7152" s="7"/>
      <c r="F7152" s="7"/>
      <c r="G7152" s="7"/>
      <c r="I7152" s="3"/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</row>
    <row r="7153" spans="2:33" x14ac:dyDescent="0.25">
      <c r="B7153" s="6"/>
      <c r="C7153" s="7"/>
      <c r="D7153" s="7"/>
      <c r="E7153" s="7"/>
      <c r="F7153" s="7"/>
      <c r="G7153" s="7"/>
      <c r="I7153" s="3"/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</row>
    <row r="7154" spans="2:33" x14ac:dyDescent="0.25">
      <c r="B7154" s="6"/>
      <c r="C7154" s="7"/>
      <c r="D7154" s="7"/>
      <c r="E7154" s="7"/>
      <c r="F7154" s="7"/>
      <c r="G7154" s="7"/>
      <c r="I7154" s="3"/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</row>
    <row r="7155" spans="2:33" x14ac:dyDescent="0.25">
      <c r="B7155" s="6"/>
      <c r="C7155" s="7"/>
      <c r="D7155" s="7"/>
      <c r="E7155" s="7"/>
      <c r="F7155" s="7"/>
      <c r="G7155" s="7"/>
      <c r="I7155" s="3"/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</row>
    <row r="7156" spans="2:33" x14ac:dyDescent="0.25">
      <c r="B7156" s="6"/>
      <c r="C7156" s="7"/>
      <c r="D7156" s="7"/>
      <c r="E7156" s="7"/>
      <c r="F7156" s="7"/>
      <c r="G7156" s="7"/>
      <c r="I7156" s="3"/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</row>
    <row r="7157" spans="2:33" x14ac:dyDescent="0.25">
      <c r="B7157" s="6"/>
      <c r="C7157" s="7"/>
      <c r="D7157" s="7"/>
      <c r="E7157" s="7"/>
      <c r="F7157" s="7"/>
      <c r="G7157" s="7"/>
      <c r="I7157" s="3"/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</row>
    <row r="7158" spans="2:33" x14ac:dyDescent="0.25">
      <c r="B7158" s="6"/>
      <c r="C7158" s="7"/>
      <c r="D7158" s="7"/>
      <c r="E7158" s="7"/>
      <c r="F7158" s="7"/>
      <c r="G7158" s="7"/>
      <c r="I7158" s="3"/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</row>
    <row r="7159" spans="2:33" x14ac:dyDescent="0.25">
      <c r="B7159" s="6"/>
      <c r="C7159" s="7"/>
      <c r="D7159" s="7"/>
      <c r="E7159" s="7"/>
      <c r="F7159" s="7"/>
      <c r="G7159" s="7"/>
      <c r="I7159" s="3"/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</row>
    <row r="7160" spans="2:33" x14ac:dyDescent="0.25">
      <c r="B7160" s="6"/>
      <c r="C7160" s="7"/>
      <c r="D7160" s="7"/>
      <c r="E7160" s="7"/>
      <c r="F7160" s="7"/>
      <c r="G7160" s="7"/>
      <c r="I7160" s="3"/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</row>
    <row r="7161" spans="2:33" x14ac:dyDescent="0.25">
      <c r="B7161" s="6"/>
      <c r="C7161" s="7"/>
      <c r="D7161" s="7"/>
      <c r="E7161" s="7"/>
      <c r="F7161" s="7"/>
      <c r="G7161" s="7"/>
      <c r="I7161" s="3"/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</row>
    <row r="7162" spans="2:33" x14ac:dyDescent="0.25">
      <c r="B7162" s="6"/>
      <c r="C7162" s="7"/>
      <c r="D7162" s="7"/>
      <c r="E7162" s="7"/>
      <c r="F7162" s="7"/>
      <c r="G7162" s="7"/>
      <c r="I7162" s="3"/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</row>
    <row r="7163" spans="2:33" x14ac:dyDescent="0.25">
      <c r="B7163" s="6"/>
      <c r="C7163" s="7"/>
      <c r="D7163" s="7"/>
      <c r="E7163" s="7"/>
      <c r="F7163" s="7"/>
      <c r="G7163" s="7"/>
      <c r="I7163" s="3"/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</row>
    <row r="7164" spans="2:33" x14ac:dyDescent="0.25">
      <c r="B7164" s="6"/>
      <c r="C7164" s="7"/>
      <c r="D7164" s="7"/>
      <c r="E7164" s="7"/>
      <c r="F7164" s="7"/>
      <c r="G7164" s="7"/>
      <c r="I7164" s="3"/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</row>
    <row r="7165" spans="2:33" x14ac:dyDescent="0.25">
      <c r="B7165" s="6"/>
      <c r="C7165" s="7"/>
      <c r="D7165" s="7"/>
      <c r="E7165" s="7"/>
      <c r="F7165" s="7"/>
      <c r="G7165" s="7"/>
      <c r="I7165" s="3"/>
      <c r="U7165">
        <v>4345.8780757315044</v>
      </c>
      <c r="V7165">
        <v>2982.3413389144789</v>
      </c>
      <c r="W7165">
        <v>0</v>
      </c>
      <c r="X7165">
        <v>0</v>
      </c>
      <c r="Y7165">
        <v>0</v>
      </c>
      <c r="Z7165">
        <v>0</v>
      </c>
      <c r="AA7165">
        <v>2982.3413389144789</v>
      </c>
      <c r="AB7165">
        <v>5553.482807500417</v>
      </c>
      <c r="AC7165">
        <v>0</v>
      </c>
      <c r="AD7165">
        <v>0</v>
      </c>
      <c r="AE7165">
        <v>0</v>
      </c>
      <c r="AF7165">
        <v>0</v>
      </c>
      <c r="AG7165">
        <v>5553.482807500417</v>
      </c>
    </row>
    <row r="7166" spans="2:33" x14ac:dyDescent="0.25">
      <c r="B7166" s="6"/>
      <c r="C7166" s="7"/>
      <c r="D7166" s="7"/>
      <c r="E7166" s="7"/>
      <c r="F7166" s="7"/>
      <c r="G7166" s="7"/>
      <c r="I7166" s="3"/>
      <c r="U7166">
        <v>4736.9888781547388</v>
      </c>
      <c r="V7166">
        <v>3565.9345980566713</v>
      </c>
      <c r="W7166">
        <v>0</v>
      </c>
      <c r="X7166">
        <v>0</v>
      </c>
      <c r="Y7166">
        <v>0</v>
      </c>
      <c r="Z7166">
        <v>0</v>
      </c>
      <c r="AA7166">
        <v>3565.9345980566713</v>
      </c>
      <c r="AB7166">
        <v>6053.2729717055017</v>
      </c>
      <c r="AC7166">
        <v>0</v>
      </c>
      <c r="AD7166">
        <v>0</v>
      </c>
      <c r="AE7166">
        <v>0</v>
      </c>
      <c r="AF7166">
        <v>0</v>
      </c>
      <c r="AG7166">
        <v>6053.2729717055017</v>
      </c>
    </row>
    <row r="7167" spans="2:33" x14ac:dyDescent="0.25">
      <c r="B7167" s="6"/>
      <c r="C7167" s="7"/>
      <c r="D7167" s="7"/>
      <c r="E7167" s="7"/>
      <c r="F7167" s="7"/>
      <c r="G7167" s="7"/>
      <c r="I7167" s="3"/>
      <c r="U7167">
        <v>4513.824737204025</v>
      </c>
      <c r="V7167">
        <v>3442.9070228515088</v>
      </c>
      <c r="W7167">
        <v>0</v>
      </c>
      <c r="X7167">
        <v>0</v>
      </c>
      <c r="Y7167">
        <v>0</v>
      </c>
      <c r="Z7167">
        <v>0</v>
      </c>
      <c r="AA7167">
        <v>3442.9070228515088</v>
      </c>
      <c r="AB7167">
        <v>5768.0974103060298</v>
      </c>
      <c r="AC7167">
        <v>0</v>
      </c>
      <c r="AD7167">
        <v>0</v>
      </c>
      <c r="AE7167">
        <v>0</v>
      </c>
      <c r="AF7167">
        <v>0</v>
      </c>
      <c r="AG7167">
        <v>5768.0974103060298</v>
      </c>
    </row>
    <row r="7168" spans="2:33" x14ac:dyDescent="0.25">
      <c r="B7168" s="6"/>
      <c r="C7168" s="7"/>
      <c r="D7168" s="7"/>
      <c r="E7168" s="7"/>
      <c r="F7168" s="7"/>
      <c r="G7168" s="7"/>
      <c r="I7168" s="3"/>
      <c r="U7168">
        <v>3503.5059019381547</v>
      </c>
      <c r="V7168">
        <v>2782.6851382083705</v>
      </c>
      <c r="W7168">
        <v>0</v>
      </c>
      <c r="X7168">
        <v>0</v>
      </c>
      <c r="Y7168">
        <v>0</v>
      </c>
      <c r="Z7168">
        <v>0</v>
      </c>
      <c r="AA7168">
        <v>2782.6851382083705</v>
      </c>
      <c r="AB7168">
        <v>4477.0376557595473</v>
      </c>
      <c r="AC7168">
        <v>0</v>
      </c>
      <c r="AD7168">
        <v>0</v>
      </c>
      <c r="AE7168">
        <v>0</v>
      </c>
      <c r="AF7168">
        <v>0</v>
      </c>
      <c r="AG7168">
        <v>4477.0376557595473</v>
      </c>
    </row>
    <row r="7169" spans="2:33" x14ac:dyDescent="0.25">
      <c r="B7169" s="6"/>
      <c r="C7169" s="7"/>
      <c r="D7169" s="7"/>
      <c r="E7169" s="7"/>
      <c r="F7169" s="7"/>
      <c r="G7169" s="7"/>
      <c r="I7169" s="3"/>
      <c r="U7169">
        <v>4106.9062617298705</v>
      </c>
      <c r="V7169">
        <v>3145.6319936350801</v>
      </c>
      <c r="W7169">
        <v>0</v>
      </c>
      <c r="X7169">
        <v>0</v>
      </c>
      <c r="Y7169">
        <v>0</v>
      </c>
      <c r="Z7169">
        <v>0</v>
      </c>
      <c r="AA7169">
        <v>3145.6319936350801</v>
      </c>
      <c r="AB7169">
        <v>5248.1070382292373</v>
      </c>
      <c r="AC7169">
        <v>0</v>
      </c>
      <c r="AD7169">
        <v>0</v>
      </c>
      <c r="AE7169">
        <v>0</v>
      </c>
      <c r="AF7169">
        <v>0</v>
      </c>
      <c r="AG7169">
        <v>5248.1070382292373</v>
      </c>
    </row>
    <row r="7170" spans="2:33" x14ac:dyDescent="0.25">
      <c r="B7170" s="6"/>
      <c r="C7170" s="7"/>
      <c r="D7170" s="7"/>
      <c r="E7170" s="7"/>
      <c r="F7170" s="7"/>
      <c r="G7170" s="7"/>
      <c r="I7170" s="3"/>
      <c r="U7170">
        <v>4143.8269385219855</v>
      </c>
      <c r="V7170">
        <v>2970.6748018476146</v>
      </c>
      <c r="W7170">
        <v>0</v>
      </c>
      <c r="X7170">
        <v>0</v>
      </c>
      <c r="Y7170">
        <v>0</v>
      </c>
      <c r="Z7170">
        <v>0</v>
      </c>
      <c r="AA7170">
        <v>2970.6748018476146</v>
      </c>
      <c r="AB7170">
        <v>5295.2869959347418</v>
      </c>
      <c r="AC7170">
        <v>0</v>
      </c>
      <c r="AD7170">
        <v>0</v>
      </c>
      <c r="AE7170">
        <v>0</v>
      </c>
      <c r="AF7170">
        <v>0</v>
      </c>
      <c r="AG7170">
        <v>5295.2869959347418</v>
      </c>
    </row>
    <row r="7171" spans="2:33" x14ac:dyDescent="0.25">
      <c r="B7171" s="6"/>
      <c r="C7171" s="7"/>
      <c r="D7171" s="7"/>
      <c r="E7171" s="7"/>
      <c r="F7171" s="7"/>
      <c r="G7171" s="7"/>
      <c r="I7171" s="3"/>
      <c r="U7171">
        <v>2164.6324271010658</v>
      </c>
      <c r="V7171">
        <v>0</v>
      </c>
      <c r="W7171">
        <v>0</v>
      </c>
      <c r="X7171">
        <v>0</v>
      </c>
      <c r="Y7171">
        <v>0</v>
      </c>
      <c r="Z7171">
        <v>4945.0675811706542</v>
      </c>
      <c r="AA7171">
        <v>4945.0675811706542</v>
      </c>
      <c r="AB7171">
        <v>0</v>
      </c>
      <c r="AC7171">
        <v>0</v>
      </c>
      <c r="AD7171">
        <v>0</v>
      </c>
      <c r="AE7171">
        <v>0</v>
      </c>
      <c r="AF7171">
        <v>2766.1266052523197</v>
      </c>
      <c r="AG7171">
        <v>2766.1266052523197</v>
      </c>
    </row>
    <row r="7172" spans="2:33" x14ac:dyDescent="0.25">
      <c r="B7172" s="6"/>
      <c r="C7172" s="7"/>
      <c r="D7172" s="7"/>
      <c r="E7172" s="7"/>
      <c r="F7172" s="7"/>
      <c r="G7172" s="7"/>
      <c r="I7172" s="3"/>
      <c r="U7172">
        <v>3088.5292859447704</v>
      </c>
      <c r="V7172">
        <v>588.49824900142096</v>
      </c>
      <c r="W7172">
        <v>0</v>
      </c>
      <c r="X7172">
        <v>0</v>
      </c>
      <c r="Y7172">
        <v>0</v>
      </c>
      <c r="Z7172">
        <v>5012.0993869432696</v>
      </c>
      <c r="AA7172">
        <v>5600.5976359446904</v>
      </c>
      <c r="AB7172">
        <v>1143.1277560148665</v>
      </c>
      <c r="AC7172">
        <v>0</v>
      </c>
      <c r="AD7172">
        <v>0</v>
      </c>
      <c r="AE7172">
        <v>0</v>
      </c>
      <c r="AF7172">
        <v>2803.6222427339499</v>
      </c>
      <c r="AG7172">
        <v>3946.7499987488163</v>
      </c>
    </row>
    <row r="7173" spans="2:33" x14ac:dyDescent="0.25">
      <c r="B7173" s="6"/>
      <c r="C7173" s="7"/>
      <c r="D7173" s="7"/>
      <c r="E7173" s="7"/>
      <c r="F7173" s="7"/>
      <c r="G7173" s="7"/>
      <c r="I7173" s="3"/>
      <c r="U7173">
        <v>3237.5203604965131</v>
      </c>
      <c r="V7173">
        <v>591.43200471805199</v>
      </c>
      <c r="W7173">
        <v>0</v>
      </c>
      <c r="X7173">
        <v>0</v>
      </c>
      <c r="Y7173">
        <v>0</v>
      </c>
      <c r="Z7173">
        <v>5315.7407586566387</v>
      </c>
      <c r="AA7173">
        <v>5907.1727633746905</v>
      </c>
      <c r="AB7173">
        <v>1163.6713858957903</v>
      </c>
      <c r="AC7173">
        <v>0</v>
      </c>
      <c r="AD7173">
        <v>0</v>
      </c>
      <c r="AE7173">
        <v>0</v>
      </c>
      <c r="AF7173">
        <v>2973.4703717968946</v>
      </c>
      <c r="AG7173">
        <v>4137.1417576926851</v>
      </c>
    </row>
    <row r="7174" spans="2:33" x14ac:dyDescent="0.25">
      <c r="B7174" s="6"/>
      <c r="C7174" s="7"/>
      <c r="D7174" s="7"/>
      <c r="E7174" s="7"/>
      <c r="F7174" s="7"/>
      <c r="G7174" s="7"/>
      <c r="I7174" s="3"/>
      <c r="U7174">
        <v>3204.5257767814473</v>
      </c>
      <c r="V7174">
        <v>672.93496592792587</v>
      </c>
      <c r="W7174">
        <v>0</v>
      </c>
      <c r="X7174">
        <v>0</v>
      </c>
      <c r="Y7174">
        <v>0</v>
      </c>
      <c r="Z7174">
        <v>5189.8681305725659</v>
      </c>
      <c r="AA7174">
        <v>5862.8030965004928</v>
      </c>
      <c r="AB7174">
        <v>1191.917956502163</v>
      </c>
      <c r="AC7174">
        <v>0</v>
      </c>
      <c r="AD7174">
        <v>0</v>
      </c>
      <c r="AE7174">
        <v>0</v>
      </c>
      <c r="AF7174">
        <v>2903.0608941302703</v>
      </c>
      <c r="AG7174">
        <v>4094.9788506324335</v>
      </c>
    </row>
    <row r="7175" spans="2:33" x14ac:dyDescent="0.25">
      <c r="B7175" s="6"/>
      <c r="C7175" s="7"/>
      <c r="D7175" s="7"/>
      <c r="E7175" s="7"/>
      <c r="F7175" s="7"/>
      <c r="G7175" s="7"/>
      <c r="I7175" s="3"/>
      <c r="U7175">
        <v>1741.0799796850363</v>
      </c>
      <c r="V7175">
        <v>331.2510727235782</v>
      </c>
      <c r="W7175">
        <v>0</v>
      </c>
      <c r="X7175">
        <v>0</v>
      </c>
      <c r="Y7175">
        <v>0</v>
      </c>
      <c r="Z7175">
        <v>2925.2936476688187</v>
      </c>
      <c r="AA7175">
        <v>3256.5447203923968</v>
      </c>
      <c r="AB7175">
        <v>588.55615571031149</v>
      </c>
      <c r="AC7175">
        <v>0</v>
      </c>
      <c r="AD7175">
        <v>0</v>
      </c>
      <c r="AE7175">
        <v>0</v>
      </c>
      <c r="AF7175">
        <v>1636.3239640653717</v>
      </c>
      <c r="AG7175">
        <v>2224.8801197756829</v>
      </c>
    </row>
    <row r="7176" spans="2:33" x14ac:dyDescent="0.25">
      <c r="B7176" s="6"/>
      <c r="C7176" s="7"/>
      <c r="D7176" s="7"/>
      <c r="E7176" s="7"/>
      <c r="F7176" s="7"/>
      <c r="G7176" s="7"/>
      <c r="I7176" s="3"/>
      <c r="U7176">
        <v>1698.3477406138293</v>
      </c>
      <c r="V7176">
        <v>322.671402702656</v>
      </c>
      <c r="W7176">
        <v>0</v>
      </c>
      <c r="X7176">
        <v>0</v>
      </c>
      <c r="Y7176">
        <v>0</v>
      </c>
      <c r="Z7176">
        <v>2833.040695615538</v>
      </c>
      <c r="AA7176">
        <v>3155.7120983181935</v>
      </c>
      <c r="AB7176">
        <v>585.55336732104797</v>
      </c>
      <c r="AC7176">
        <v>0</v>
      </c>
      <c r="AD7176">
        <v>0</v>
      </c>
      <c r="AE7176">
        <v>0</v>
      </c>
      <c r="AF7176">
        <v>1584.7203528105308</v>
      </c>
      <c r="AG7176">
        <v>2170.2737201315786</v>
      </c>
    </row>
    <row r="7177" spans="2:33" x14ac:dyDescent="0.25">
      <c r="B7177" s="6"/>
      <c r="C7177" s="7"/>
      <c r="D7177" s="7"/>
      <c r="E7177" s="7"/>
      <c r="F7177" s="7"/>
      <c r="G7177" s="7"/>
      <c r="I7177" s="3"/>
      <c r="U7177">
        <v>1757.3514111231591</v>
      </c>
      <c r="V7177">
        <v>299.87610665377201</v>
      </c>
      <c r="W7177">
        <v>0</v>
      </c>
      <c r="X7177">
        <v>0</v>
      </c>
      <c r="Y7177">
        <v>0</v>
      </c>
      <c r="Z7177">
        <v>2979.3110228826517</v>
      </c>
      <c r="AA7177">
        <v>3279.187129536424</v>
      </c>
      <c r="AB7177">
        <v>579.13324364426205</v>
      </c>
      <c r="AC7177">
        <v>0</v>
      </c>
      <c r="AD7177">
        <v>0</v>
      </c>
      <c r="AE7177">
        <v>0</v>
      </c>
      <c r="AF7177">
        <v>1666.5397085971194</v>
      </c>
      <c r="AG7177">
        <v>2245.6729522413816</v>
      </c>
    </row>
    <row r="7178" spans="2:33" x14ac:dyDescent="0.25">
      <c r="B7178" s="6"/>
      <c r="C7178" s="7"/>
      <c r="D7178" s="7"/>
      <c r="E7178" s="7"/>
      <c r="F7178" s="7"/>
      <c r="G7178" s="7"/>
      <c r="I7178" s="3"/>
      <c r="U7178">
        <v>1060.0689647744446</v>
      </c>
      <c r="V7178">
        <v>0</v>
      </c>
      <c r="W7178">
        <v>0</v>
      </c>
      <c r="X7178">
        <v>0</v>
      </c>
      <c r="Y7178">
        <v>0</v>
      </c>
      <c r="Z7178">
        <v>2421.7103125132526</v>
      </c>
      <c r="AA7178">
        <v>2421.7103125132526</v>
      </c>
      <c r="AB7178">
        <v>0</v>
      </c>
      <c r="AC7178">
        <v>0</v>
      </c>
      <c r="AD7178">
        <v>0</v>
      </c>
      <c r="AE7178">
        <v>0</v>
      </c>
      <c r="AF7178">
        <v>1354.6341310205125</v>
      </c>
      <c r="AG7178">
        <v>1354.6341310205125</v>
      </c>
    </row>
    <row r="7179" spans="2:33" x14ac:dyDescent="0.25">
      <c r="B7179" s="6"/>
      <c r="C7179" s="7"/>
      <c r="D7179" s="7"/>
      <c r="E7179" s="7"/>
      <c r="F7179" s="7"/>
      <c r="G7179" s="7"/>
      <c r="I7179" s="3"/>
      <c r="U7179">
        <v>1034.3768532419228</v>
      </c>
      <c r="V7179">
        <v>0</v>
      </c>
      <c r="W7179">
        <v>0</v>
      </c>
      <c r="X7179">
        <v>0</v>
      </c>
      <c r="Y7179">
        <v>0</v>
      </c>
      <c r="Z7179">
        <v>2363.0171014901498</v>
      </c>
      <c r="AA7179">
        <v>2363.0171014901498</v>
      </c>
      <c r="AB7179">
        <v>0</v>
      </c>
      <c r="AC7179">
        <v>0</v>
      </c>
      <c r="AD7179">
        <v>0</v>
      </c>
      <c r="AE7179">
        <v>0</v>
      </c>
      <c r="AF7179">
        <v>1321.8028602858344</v>
      </c>
      <c r="AG7179">
        <v>1321.8028602858344</v>
      </c>
    </row>
    <row r="7180" spans="2:33" x14ac:dyDescent="0.25">
      <c r="B7180" s="6"/>
      <c r="C7180" s="7"/>
      <c r="D7180" s="7"/>
      <c r="E7180" s="7"/>
      <c r="F7180" s="7"/>
      <c r="G7180" s="7"/>
      <c r="I7180" s="3"/>
      <c r="U7180">
        <v>640.32140681743306</v>
      </c>
      <c r="V7180">
        <v>0</v>
      </c>
      <c r="W7180">
        <v>0</v>
      </c>
      <c r="X7180">
        <v>0</v>
      </c>
      <c r="Y7180">
        <v>0</v>
      </c>
      <c r="Z7180">
        <v>1462.8038417695916</v>
      </c>
      <c r="AA7180">
        <v>1462.8038417695916</v>
      </c>
      <c r="AB7180">
        <v>0</v>
      </c>
      <c r="AC7180">
        <v>0</v>
      </c>
      <c r="AD7180">
        <v>0</v>
      </c>
      <c r="AE7180">
        <v>0</v>
      </c>
      <c r="AF7180">
        <v>818.24981328693661</v>
      </c>
      <c r="AG7180">
        <v>818.24981328693661</v>
      </c>
    </row>
    <row r="7181" spans="2:33" x14ac:dyDescent="0.25">
      <c r="B7181" s="6"/>
      <c r="C7181" s="7"/>
      <c r="D7181" s="7"/>
      <c r="E7181" s="7"/>
      <c r="F7181" s="7"/>
      <c r="G7181" s="7"/>
      <c r="I7181" s="3"/>
      <c r="U7181">
        <v>328.83089188527146</v>
      </c>
      <c r="V7181">
        <v>0</v>
      </c>
      <c r="W7181">
        <v>0</v>
      </c>
      <c r="X7181">
        <v>0</v>
      </c>
      <c r="Y7181">
        <v>0</v>
      </c>
      <c r="Z7181">
        <v>751.20882547573831</v>
      </c>
      <c r="AA7181">
        <v>751.20882547573831</v>
      </c>
      <c r="AB7181">
        <v>0</v>
      </c>
      <c r="AC7181">
        <v>0</v>
      </c>
      <c r="AD7181">
        <v>0</v>
      </c>
      <c r="AE7181">
        <v>0</v>
      </c>
      <c r="AF7181">
        <v>420.20431149636022</v>
      </c>
      <c r="AG7181">
        <v>420.20431149636022</v>
      </c>
    </row>
    <row r="7182" spans="2:33" x14ac:dyDescent="0.25">
      <c r="B7182" s="6"/>
      <c r="C7182" s="7"/>
      <c r="D7182" s="7"/>
      <c r="E7182" s="7"/>
      <c r="F7182" s="7"/>
      <c r="G7182" s="7"/>
      <c r="I7182" s="3"/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</row>
    <row r="7183" spans="2:33" x14ac:dyDescent="0.25">
      <c r="B7183" s="6"/>
      <c r="C7183" s="7"/>
      <c r="D7183" s="7"/>
      <c r="E7183" s="7"/>
      <c r="F7183" s="7"/>
      <c r="G7183" s="7"/>
      <c r="I7183" s="3"/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</row>
    <row r="7184" spans="2:33" x14ac:dyDescent="0.25">
      <c r="B7184" s="6"/>
      <c r="C7184" s="7"/>
      <c r="D7184" s="7"/>
      <c r="E7184" s="7"/>
      <c r="F7184" s="7"/>
      <c r="G7184" s="7"/>
      <c r="I7184" s="3"/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</row>
    <row r="7185" spans="2:33" x14ac:dyDescent="0.25">
      <c r="B7185" s="6"/>
      <c r="C7185" s="7"/>
      <c r="D7185" s="7"/>
      <c r="E7185" s="7"/>
      <c r="F7185" s="7"/>
      <c r="G7185" s="7"/>
      <c r="I7185" s="3"/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</row>
    <row r="7186" spans="2:33" x14ac:dyDescent="0.25">
      <c r="B7186" s="6"/>
      <c r="C7186" s="7"/>
      <c r="D7186" s="7"/>
      <c r="E7186" s="7"/>
      <c r="F7186" s="7"/>
      <c r="G7186" s="7"/>
      <c r="I7186" s="3"/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</row>
    <row r="7187" spans="2:33" x14ac:dyDescent="0.25">
      <c r="B7187" s="6"/>
      <c r="C7187" s="7"/>
      <c r="D7187" s="7"/>
      <c r="E7187" s="7"/>
      <c r="F7187" s="7"/>
      <c r="G7187" s="7"/>
      <c r="I7187" s="3"/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</row>
    <row r="7188" spans="2:33" x14ac:dyDescent="0.25">
      <c r="B7188" s="6"/>
      <c r="C7188" s="7"/>
      <c r="D7188" s="7"/>
      <c r="E7188" s="7"/>
      <c r="F7188" s="7"/>
      <c r="G7188" s="7"/>
      <c r="I7188" s="3"/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</row>
    <row r="7189" spans="2:33" x14ac:dyDescent="0.25">
      <c r="B7189" s="6"/>
      <c r="C7189" s="7"/>
      <c r="D7189" s="7"/>
      <c r="E7189" s="7"/>
      <c r="F7189" s="7"/>
      <c r="G7189" s="7"/>
      <c r="I7189" s="3"/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</row>
    <row r="7190" spans="2:33" x14ac:dyDescent="0.25">
      <c r="B7190" s="6"/>
      <c r="C7190" s="7"/>
      <c r="D7190" s="7"/>
      <c r="E7190" s="7"/>
      <c r="F7190" s="7"/>
      <c r="G7190" s="7"/>
      <c r="I7190" s="3"/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</row>
    <row r="7191" spans="2:33" x14ac:dyDescent="0.25">
      <c r="B7191" s="6"/>
      <c r="C7191" s="7"/>
      <c r="D7191" s="7"/>
      <c r="E7191" s="7"/>
      <c r="F7191" s="7"/>
      <c r="G7191" s="7"/>
      <c r="I7191" s="3"/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</row>
    <row r="7192" spans="2:33" x14ac:dyDescent="0.25">
      <c r="B7192" s="6"/>
      <c r="C7192" s="7"/>
      <c r="D7192" s="7"/>
      <c r="E7192" s="7"/>
      <c r="F7192" s="7"/>
      <c r="G7192" s="7"/>
      <c r="I7192" s="3"/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</row>
    <row r="7193" spans="2:33" x14ac:dyDescent="0.25">
      <c r="B7193" s="6"/>
      <c r="C7193" s="7"/>
      <c r="D7193" s="7"/>
      <c r="E7193" s="7"/>
      <c r="F7193" s="7"/>
      <c r="G7193" s="7"/>
      <c r="I7193" s="3"/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</row>
    <row r="7194" spans="2:33" x14ac:dyDescent="0.25">
      <c r="B7194" s="6"/>
      <c r="C7194" s="7"/>
      <c r="D7194" s="7"/>
      <c r="E7194" s="7"/>
      <c r="F7194" s="7"/>
      <c r="G7194" s="7"/>
      <c r="I7194" s="3"/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</row>
    <row r="7195" spans="2:33" x14ac:dyDescent="0.25">
      <c r="B7195" s="6"/>
      <c r="C7195" s="7"/>
      <c r="D7195" s="7"/>
      <c r="E7195" s="7"/>
      <c r="F7195" s="7"/>
      <c r="G7195" s="7"/>
      <c r="I7195" s="3"/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</row>
    <row r="7196" spans="2:33" x14ac:dyDescent="0.25">
      <c r="B7196" s="6"/>
      <c r="C7196" s="7"/>
      <c r="D7196" s="7"/>
      <c r="E7196" s="7"/>
      <c r="F7196" s="7"/>
      <c r="G7196" s="7"/>
      <c r="I7196" s="3"/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</row>
    <row r="7197" spans="2:33" x14ac:dyDescent="0.25">
      <c r="B7197" s="6"/>
      <c r="C7197" s="7"/>
      <c r="D7197" s="7"/>
      <c r="E7197" s="7"/>
      <c r="F7197" s="7"/>
      <c r="G7197" s="7"/>
      <c r="I7197" s="3"/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</row>
    <row r="7198" spans="2:33" x14ac:dyDescent="0.25">
      <c r="B7198" s="6"/>
      <c r="C7198" s="7"/>
      <c r="D7198" s="7"/>
      <c r="E7198" s="7"/>
      <c r="F7198" s="7"/>
      <c r="G7198" s="7"/>
      <c r="I7198" s="3"/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</row>
    <row r="7199" spans="2:33" x14ac:dyDescent="0.25">
      <c r="B7199" s="6"/>
      <c r="C7199" s="7"/>
      <c r="D7199" s="7"/>
      <c r="E7199" s="7"/>
      <c r="F7199" s="7"/>
      <c r="G7199" s="7"/>
      <c r="I7199" s="3"/>
      <c r="U7199">
        <v>1486.7944633822906</v>
      </c>
      <c r="V7199">
        <v>0</v>
      </c>
      <c r="W7199">
        <v>0</v>
      </c>
      <c r="X7199">
        <v>0</v>
      </c>
      <c r="Y7199">
        <v>0</v>
      </c>
      <c r="Z7199">
        <v>1515.5425836464269</v>
      </c>
      <c r="AA7199">
        <v>1515.5425836464269</v>
      </c>
      <c r="AB7199">
        <v>0</v>
      </c>
      <c r="AC7199">
        <v>0</v>
      </c>
      <c r="AD7199">
        <v>0</v>
      </c>
      <c r="AE7199">
        <v>0</v>
      </c>
      <c r="AF7199">
        <v>1271.2701562034499</v>
      </c>
      <c r="AG7199">
        <v>1271.2701562034499</v>
      </c>
    </row>
    <row r="7200" spans="2:33" x14ac:dyDescent="0.25">
      <c r="B7200" s="6"/>
      <c r="C7200" s="7"/>
      <c r="D7200" s="7"/>
      <c r="E7200" s="7"/>
      <c r="F7200" s="7"/>
      <c r="G7200" s="7"/>
      <c r="I7200" s="3"/>
      <c r="U7200">
        <v>1441.7554318183177</v>
      </c>
      <c r="V7200">
        <v>0</v>
      </c>
      <c r="W7200">
        <v>0</v>
      </c>
      <c r="X7200">
        <v>0</v>
      </c>
      <c r="Y7200">
        <v>0</v>
      </c>
      <c r="Z7200">
        <v>1469.6326936498529</v>
      </c>
      <c r="AA7200">
        <v>1469.6326936498529</v>
      </c>
      <c r="AB7200">
        <v>0</v>
      </c>
      <c r="AC7200">
        <v>0</v>
      </c>
      <c r="AD7200">
        <v>0</v>
      </c>
      <c r="AE7200">
        <v>0</v>
      </c>
      <c r="AF7200">
        <v>1232.7599396928697</v>
      </c>
      <c r="AG7200">
        <v>1232.7599396928697</v>
      </c>
    </row>
    <row r="7201" spans="2:33" x14ac:dyDescent="0.25">
      <c r="B7201" s="6"/>
      <c r="C7201" s="7"/>
      <c r="D7201" s="7"/>
      <c r="E7201" s="7"/>
      <c r="F7201" s="7"/>
      <c r="G7201" s="7"/>
      <c r="I7201" s="3"/>
      <c r="U7201">
        <v>1455.931940430323</v>
      </c>
      <c r="V7201">
        <v>0</v>
      </c>
      <c r="W7201">
        <v>0</v>
      </c>
      <c r="X7201">
        <v>0</v>
      </c>
      <c r="Y7201">
        <v>0</v>
      </c>
      <c r="Z7201">
        <v>1484.0833141075375</v>
      </c>
      <c r="AA7201">
        <v>1484.0833141075375</v>
      </c>
      <c r="AB7201">
        <v>0</v>
      </c>
      <c r="AC7201">
        <v>0</v>
      </c>
      <c r="AD7201">
        <v>0</v>
      </c>
      <c r="AE7201">
        <v>0</v>
      </c>
      <c r="AF7201">
        <v>1244.881435139258</v>
      </c>
      <c r="AG7201">
        <v>1244.881435139258</v>
      </c>
    </row>
    <row r="7202" spans="2:33" x14ac:dyDescent="0.25">
      <c r="B7202" s="6"/>
      <c r="C7202" s="7"/>
      <c r="D7202" s="7"/>
      <c r="E7202" s="7"/>
      <c r="F7202" s="7"/>
      <c r="G7202" s="7"/>
      <c r="I7202" s="3"/>
      <c r="U7202">
        <v>2547.3572698301627</v>
      </c>
      <c r="V7202">
        <v>0</v>
      </c>
      <c r="W7202">
        <v>0</v>
      </c>
      <c r="X7202">
        <v>0</v>
      </c>
      <c r="Y7202">
        <v>0</v>
      </c>
      <c r="Z7202">
        <v>2596.6120491237348</v>
      </c>
      <c r="AA7202">
        <v>2596.6120491237348</v>
      </c>
      <c r="AB7202">
        <v>0</v>
      </c>
      <c r="AC7202">
        <v>0</v>
      </c>
      <c r="AD7202">
        <v>0</v>
      </c>
      <c r="AE7202">
        <v>0</v>
      </c>
      <c r="AF7202">
        <v>2178.0947898851032</v>
      </c>
      <c r="AG7202">
        <v>2178.0947898851032</v>
      </c>
    </row>
    <row r="7203" spans="2:33" x14ac:dyDescent="0.25">
      <c r="B7203" s="6"/>
      <c r="C7203" s="7"/>
      <c r="D7203" s="7"/>
      <c r="E7203" s="7"/>
      <c r="F7203" s="7"/>
      <c r="G7203" s="7"/>
      <c r="I7203" s="3"/>
      <c r="U7203">
        <v>2540.9358409830988</v>
      </c>
      <c r="V7203">
        <v>0</v>
      </c>
      <c r="W7203">
        <v>0</v>
      </c>
      <c r="X7203">
        <v>0</v>
      </c>
      <c r="Y7203">
        <v>0</v>
      </c>
      <c r="Z7203">
        <v>2590.0664578498463</v>
      </c>
      <c r="AA7203">
        <v>2590.0664578498463</v>
      </c>
      <c r="AB7203">
        <v>0</v>
      </c>
      <c r="AC7203">
        <v>0</v>
      </c>
      <c r="AD7203">
        <v>0</v>
      </c>
      <c r="AE7203">
        <v>0</v>
      </c>
      <c r="AF7203">
        <v>2172.6042052383955</v>
      </c>
      <c r="AG7203">
        <v>2172.6042052383955</v>
      </c>
    </row>
    <row r="7204" spans="2:33" x14ac:dyDescent="0.25">
      <c r="B7204" s="6"/>
      <c r="C7204" s="7"/>
      <c r="D7204" s="7"/>
      <c r="E7204" s="7"/>
      <c r="F7204" s="7"/>
      <c r="G7204" s="7"/>
      <c r="I7204" s="3"/>
      <c r="U7204">
        <v>2632.0564033898795</v>
      </c>
      <c r="V7204">
        <v>0</v>
      </c>
      <c r="W7204">
        <v>0</v>
      </c>
      <c r="X7204">
        <v>0</v>
      </c>
      <c r="Y7204">
        <v>0</v>
      </c>
      <c r="Z7204">
        <v>2682.9488945110188</v>
      </c>
      <c r="AA7204">
        <v>2682.9488945110188</v>
      </c>
      <c r="AB7204">
        <v>0</v>
      </c>
      <c r="AC7204">
        <v>0</v>
      </c>
      <c r="AD7204">
        <v>0</v>
      </c>
      <c r="AE7204">
        <v>0</v>
      </c>
      <c r="AF7204">
        <v>2250.5160178373571</v>
      </c>
      <c r="AG7204">
        <v>2250.5160178373571</v>
      </c>
    </row>
    <row r="7205" spans="2:33" x14ac:dyDescent="0.25">
      <c r="B7205" s="6"/>
      <c r="C7205" s="7"/>
      <c r="D7205" s="7"/>
      <c r="E7205" s="7"/>
      <c r="F7205" s="7"/>
      <c r="G7205" s="7"/>
      <c r="I7205" s="3"/>
      <c r="U7205">
        <v>2749.7930928772639</v>
      </c>
      <c r="V7205">
        <v>0</v>
      </c>
      <c r="W7205">
        <v>0</v>
      </c>
      <c r="X7205">
        <v>0</v>
      </c>
      <c r="Y7205">
        <v>0</v>
      </c>
      <c r="Z7205">
        <v>2802.9620980642312</v>
      </c>
      <c r="AA7205">
        <v>2802.9620980642312</v>
      </c>
      <c r="AB7205">
        <v>0</v>
      </c>
      <c r="AC7205">
        <v>0</v>
      </c>
      <c r="AD7205">
        <v>0</v>
      </c>
      <c r="AE7205">
        <v>0</v>
      </c>
      <c r="AF7205">
        <v>2351.1857091240799</v>
      </c>
      <c r="AG7205">
        <v>2351.1857091240799</v>
      </c>
    </row>
    <row r="7206" spans="2:33" x14ac:dyDescent="0.25">
      <c r="B7206" s="6"/>
      <c r="C7206" s="7"/>
      <c r="D7206" s="7"/>
      <c r="E7206" s="7"/>
      <c r="F7206" s="7"/>
      <c r="G7206" s="7"/>
      <c r="I7206" s="3"/>
      <c r="U7206">
        <v>2760.4270671132904</v>
      </c>
      <c r="V7206">
        <v>0</v>
      </c>
      <c r="W7206">
        <v>0</v>
      </c>
      <c r="X7206">
        <v>0</v>
      </c>
      <c r="Y7206">
        <v>0</v>
      </c>
      <c r="Z7206">
        <v>2813.8016869818775</v>
      </c>
      <c r="AA7206">
        <v>2813.8016869818775</v>
      </c>
      <c r="AB7206">
        <v>0</v>
      </c>
      <c r="AC7206">
        <v>0</v>
      </c>
      <c r="AD7206">
        <v>0</v>
      </c>
      <c r="AE7206">
        <v>0</v>
      </c>
      <c r="AF7206">
        <v>2360.2781925984559</v>
      </c>
      <c r="AG7206">
        <v>2360.2781925984559</v>
      </c>
    </row>
    <row r="7207" spans="2:33" x14ac:dyDescent="0.25">
      <c r="B7207" s="6"/>
      <c r="C7207" s="7"/>
      <c r="D7207" s="7"/>
      <c r="E7207" s="7"/>
      <c r="F7207" s="7"/>
      <c r="G7207" s="7"/>
      <c r="I7207" s="3"/>
      <c r="U7207">
        <v>2443.520003045553</v>
      </c>
      <c r="V7207">
        <v>0</v>
      </c>
      <c r="W7207">
        <v>0</v>
      </c>
      <c r="X7207">
        <v>0</v>
      </c>
      <c r="Y7207">
        <v>0</v>
      </c>
      <c r="Z7207">
        <v>2490.767022486003</v>
      </c>
      <c r="AA7207">
        <v>2490.767022486003</v>
      </c>
      <c r="AB7207">
        <v>0</v>
      </c>
      <c r="AC7207">
        <v>0</v>
      </c>
      <c r="AD7207">
        <v>0</v>
      </c>
      <c r="AE7207">
        <v>0</v>
      </c>
      <c r="AF7207">
        <v>2089.309674244631</v>
      </c>
      <c r="AG7207">
        <v>2089.309674244631</v>
      </c>
    </row>
    <row r="7208" spans="2:33" x14ac:dyDescent="0.25">
      <c r="B7208" s="6"/>
      <c r="C7208" s="7"/>
      <c r="D7208" s="7"/>
      <c r="E7208" s="7"/>
      <c r="F7208" s="7"/>
      <c r="G7208" s="7"/>
      <c r="I7208" s="3"/>
      <c r="U7208">
        <v>2165.4102571981257</v>
      </c>
      <c r="V7208">
        <v>0</v>
      </c>
      <c r="W7208">
        <v>0</v>
      </c>
      <c r="X7208">
        <v>0</v>
      </c>
      <c r="Y7208">
        <v>0</v>
      </c>
      <c r="Z7208">
        <v>2207.2798471302208</v>
      </c>
      <c r="AA7208">
        <v>2207.2798471302208</v>
      </c>
      <c r="AB7208">
        <v>0</v>
      </c>
      <c r="AC7208">
        <v>0</v>
      </c>
      <c r="AD7208">
        <v>0</v>
      </c>
      <c r="AE7208">
        <v>0</v>
      </c>
      <c r="AF7208">
        <v>1851.5144518701354</v>
      </c>
      <c r="AG7208">
        <v>1851.5144518701354</v>
      </c>
    </row>
    <row r="7209" spans="2:33" x14ac:dyDescent="0.25">
      <c r="B7209" s="6"/>
      <c r="C7209" s="7"/>
      <c r="D7209" s="7"/>
      <c r="E7209" s="7"/>
      <c r="F7209" s="7"/>
      <c r="G7209" s="7"/>
      <c r="I7209" s="3"/>
      <c r="U7209">
        <v>2808.222673419662</v>
      </c>
      <c r="V7209">
        <v>482.95878787483588</v>
      </c>
      <c r="W7209">
        <v>0</v>
      </c>
      <c r="X7209">
        <v>0</v>
      </c>
      <c r="Y7209">
        <v>0</v>
      </c>
      <c r="Z7209">
        <v>1394.8779028898534</v>
      </c>
      <c r="AA7209">
        <v>1877.8366907646891</v>
      </c>
      <c r="AB7209">
        <v>1231.0914017691232</v>
      </c>
      <c r="AC7209">
        <v>0</v>
      </c>
      <c r="AD7209">
        <v>0</v>
      </c>
      <c r="AE7209">
        <v>0</v>
      </c>
      <c r="AF7209">
        <v>1170.0539916371126</v>
      </c>
      <c r="AG7209">
        <v>2401.1453934062361</v>
      </c>
    </row>
    <row r="7210" spans="2:33" x14ac:dyDescent="0.25">
      <c r="B7210" s="6"/>
      <c r="C7210" s="7"/>
      <c r="D7210" s="7"/>
      <c r="E7210" s="7"/>
      <c r="F7210" s="7"/>
      <c r="G7210" s="7"/>
      <c r="I7210" s="3"/>
      <c r="U7210">
        <v>2793.020087350088</v>
      </c>
      <c r="V7210">
        <v>449.67271243527404</v>
      </c>
      <c r="W7210">
        <v>0</v>
      </c>
      <c r="X7210">
        <v>0</v>
      </c>
      <c r="Y7210">
        <v>0</v>
      </c>
      <c r="Z7210">
        <v>1441.2893495199994</v>
      </c>
      <c r="AA7210">
        <v>1890.9620619552734</v>
      </c>
      <c r="AB7210">
        <v>1179.1616349264909</v>
      </c>
      <c r="AC7210">
        <v>0</v>
      </c>
      <c r="AD7210">
        <v>0</v>
      </c>
      <c r="AE7210">
        <v>0</v>
      </c>
      <c r="AF7210">
        <v>1208.984924785276</v>
      </c>
      <c r="AG7210">
        <v>2388.1465597117667</v>
      </c>
    </row>
    <row r="7211" spans="2:33" x14ac:dyDescent="0.25">
      <c r="B7211" s="6"/>
      <c r="C7211" s="7"/>
      <c r="D7211" s="7"/>
      <c r="E7211" s="7"/>
      <c r="F7211" s="7"/>
      <c r="G7211" s="7"/>
      <c r="I7211" s="3"/>
      <c r="U7211">
        <v>2886.2710955663979</v>
      </c>
      <c r="V7211">
        <v>486.72533135433684</v>
      </c>
      <c r="W7211">
        <v>0</v>
      </c>
      <c r="X7211">
        <v>0</v>
      </c>
      <c r="Y7211">
        <v>0</v>
      </c>
      <c r="Z7211">
        <v>1426.3988652600524</v>
      </c>
      <c r="AA7211">
        <v>1913.1241966143891</v>
      </c>
      <c r="AB7211">
        <v>1271.3855287348733</v>
      </c>
      <c r="AC7211">
        <v>0</v>
      </c>
      <c r="AD7211">
        <v>0</v>
      </c>
      <c r="AE7211">
        <v>0</v>
      </c>
      <c r="AF7211">
        <v>1196.4944619930382</v>
      </c>
      <c r="AG7211">
        <v>2467.8799907279113</v>
      </c>
    </row>
    <row r="7212" spans="2:33" x14ac:dyDescent="0.25">
      <c r="B7212" s="6"/>
      <c r="C7212" s="7"/>
      <c r="D7212" s="7"/>
      <c r="E7212" s="7"/>
      <c r="F7212" s="7"/>
      <c r="G7212" s="7"/>
      <c r="I7212" s="3"/>
      <c r="U7212">
        <v>2746.4159693220122</v>
      </c>
      <c r="V7212">
        <v>474.84430202506411</v>
      </c>
      <c r="W7212">
        <v>0</v>
      </c>
      <c r="X7212">
        <v>0</v>
      </c>
      <c r="Y7212">
        <v>0</v>
      </c>
      <c r="Z7212">
        <v>1343.2745005107824</v>
      </c>
      <c r="AA7212">
        <v>1818.1188025358465</v>
      </c>
      <c r="AB7212">
        <v>1221.530197349766</v>
      </c>
      <c r="AC7212">
        <v>0</v>
      </c>
      <c r="AD7212">
        <v>0</v>
      </c>
      <c r="AE7212">
        <v>0</v>
      </c>
      <c r="AF7212">
        <v>1126.7679328282393</v>
      </c>
      <c r="AG7212">
        <v>2348.2981301780055</v>
      </c>
    </row>
    <row r="7213" spans="2:33" x14ac:dyDescent="0.25">
      <c r="B7213" s="6"/>
      <c r="C7213" s="7"/>
      <c r="D7213" s="7"/>
      <c r="E7213" s="7"/>
      <c r="F7213" s="7"/>
      <c r="G7213" s="7"/>
      <c r="I7213" s="3"/>
      <c r="U7213">
        <v>2721.0905046990274</v>
      </c>
      <c r="V7213">
        <v>386.38968526966676</v>
      </c>
      <c r="W7213">
        <v>0</v>
      </c>
      <c r="X7213">
        <v>0</v>
      </c>
      <c r="Y7213">
        <v>0</v>
      </c>
      <c r="Z7213">
        <v>1426.3204739581704</v>
      </c>
      <c r="AA7213">
        <v>1812.710159227837</v>
      </c>
      <c r="AB7213">
        <v>1130.2151150889702</v>
      </c>
      <c r="AC7213">
        <v>0</v>
      </c>
      <c r="AD7213">
        <v>0</v>
      </c>
      <c r="AE7213">
        <v>0</v>
      </c>
      <c r="AF7213">
        <v>1196.4287056601815</v>
      </c>
      <c r="AG7213">
        <v>2326.6438207491515</v>
      </c>
    </row>
    <row r="7214" spans="2:33" x14ac:dyDescent="0.25">
      <c r="B7214" s="6"/>
      <c r="C7214" s="7"/>
      <c r="D7214" s="7"/>
      <c r="E7214" s="7"/>
      <c r="F7214" s="7"/>
      <c r="G7214" s="7"/>
      <c r="I7214" s="3"/>
      <c r="U7214">
        <v>2643.3996329919705</v>
      </c>
      <c r="V7214">
        <v>373.59111432474094</v>
      </c>
      <c r="W7214">
        <v>0</v>
      </c>
      <c r="X7214">
        <v>0</v>
      </c>
      <c r="Y7214">
        <v>0</v>
      </c>
      <c r="Z7214">
        <v>1364.5445713883119</v>
      </c>
      <c r="AA7214">
        <v>1738.1356857130529</v>
      </c>
      <c r="AB7214">
        <v>1115.6052117537124</v>
      </c>
      <c r="AC7214">
        <v>0</v>
      </c>
      <c r="AD7214">
        <v>0</v>
      </c>
      <c r="AE7214">
        <v>0</v>
      </c>
      <c r="AF7214">
        <v>1144.6097319427693</v>
      </c>
      <c r="AG7214">
        <v>2260.2149436964814</v>
      </c>
    </row>
    <row r="7215" spans="2:33" x14ac:dyDescent="0.25">
      <c r="B7215" s="6"/>
      <c r="C7215" s="7"/>
      <c r="D7215" s="7"/>
      <c r="E7215" s="7"/>
      <c r="F7215" s="7"/>
      <c r="G7215" s="7"/>
      <c r="I7215" s="3"/>
      <c r="U7215">
        <v>2693.7383282376086</v>
      </c>
      <c r="V7215">
        <v>401.65535424718649</v>
      </c>
      <c r="W7215">
        <v>0</v>
      </c>
      <c r="X7215">
        <v>0</v>
      </c>
      <c r="Y7215">
        <v>0</v>
      </c>
      <c r="Z7215">
        <v>1391.760401390977</v>
      </c>
      <c r="AA7215">
        <v>1793.4157556381635</v>
      </c>
      <c r="AB7215">
        <v>1135.8176262747104</v>
      </c>
      <c r="AC7215">
        <v>0</v>
      </c>
      <c r="AD7215">
        <v>0</v>
      </c>
      <c r="AE7215">
        <v>0</v>
      </c>
      <c r="AF7215">
        <v>1167.4389634219995</v>
      </c>
      <c r="AG7215">
        <v>2303.2565896967103</v>
      </c>
    </row>
    <row r="7216" spans="2:33" x14ac:dyDescent="0.25">
      <c r="B7216" s="6"/>
      <c r="C7216" s="7"/>
      <c r="D7216" s="7"/>
      <c r="E7216" s="7"/>
      <c r="F7216" s="7"/>
      <c r="G7216" s="7"/>
      <c r="I7216" s="3"/>
      <c r="U7216">
        <v>2787.8441156503914</v>
      </c>
      <c r="V7216">
        <v>1223.641681203897</v>
      </c>
      <c r="W7216">
        <v>0</v>
      </c>
      <c r="X7216">
        <v>0</v>
      </c>
      <c r="Y7216">
        <v>0</v>
      </c>
      <c r="Z7216">
        <v>3923.3505038848657</v>
      </c>
      <c r="AA7216">
        <v>5146.9921850887622</v>
      </c>
      <c r="AB7216">
        <v>2726.5533853221605</v>
      </c>
      <c r="AC7216">
        <v>0</v>
      </c>
      <c r="AD7216">
        <v>0</v>
      </c>
      <c r="AE7216">
        <v>0</v>
      </c>
      <c r="AF7216">
        <v>2706.2086009698887</v>
      </c>
      <c r="AG7216">
        <v>5432.7619862920492</v>
      </c>
    </row>
    <row r="7217" spans="2:33" x14ac:dyDescent="0.25">
      <c r="B7217" s="6"/>
      <c r="C7217" s="7"/>
      <c r="D7217" s="7"/>
      <c r="E7217" s="7"/>
      <c r="F7217" s="7"/>
      <c r="G7217" s="7"/>
      <c r="I7217" s="3"/>
      <c r="U7217">
        <v>2807.9958470945362</v>
      </c>
      <c r="V7217">
        <v>1283.8393379036156</v>
      </c>
      <c r="W7217">
        <v>0</v>
      </c>
      <c r="X7217">
        <v>0</v>
      </c>
      <c r="Y7217">
        <v>0</v>
      </c>
      <c r="Z7217">
        <v>3792.9080549530622</v>
      </c>
      <c r="AA7217">
        <v>5076.7473928566778</v>
      </c>
      <c r="AB7217">
        <v>2855.7989749604444</v>
      </c>
      <c r="AC7217">
        <v>0</v>
      </c>
      <c r="AD7217">
        <v>0</v>
      </c>
      <c r="AE7217">
        <v>0</v>
      </c>
      <c r="AF7217">
        <v>2616.2333420983505</v>
      </c>
      <c r="AG7217">
        <v>5472.0323170587944</v>
      </c>
    </row>
    <row r="7218" spans="2:33" x14ac:dyDescent="0.25">
      <c r="B7218" s="6"/>
      <c r="C7218" s="7"/>
      <c r="D7218" s="7"/>
      <c r="E7218" s="7"/>
      <c r="F7218" s="7"/>
      <c r="G7218" s="7"/>
      <c r="I7218" s="3"/>
      <c r="U7218">
        <v>2146.790919099255</v>
      </c>
      <c r="V7218">
        <v>336.39839556267674</v>
      </c>
      <c r="W7218">
        <v>0</v>
      </c>
      <c r="X7218">
        <v>0</v>
      </c>
      <c r="Y7218">
        <v>0</v>
      </c>
      <c r="Z7218">
        <v>3703.7882483332669</v>
      </c>
      <c r="AA7218">
        <v>4040.1866438959437</v>
      </c>
      <c r="AB7218">
        <v>1628.7596976990753</v>
      </c>
      <c r="AC7218">
        <v>0</v>
      </c>
      <c r="AD7218">
        <v>0</v>
      </c>
      <c r="AE7218">
        <v>0</v>
      </c>
      <c r="AF7218">
        <v>2554.7611929869076</v>
      </c>
      <c r="AG7218">
        <v>4183.5208906859834</v>
      </c>
    </row>
    <row r="7219" spans="2:33" x14ac:dyDescent="0.25">
      <c r="B7219" s="6"/>
      <c r="C7219" s="7"/>
      <c r="D7219" s="7"/>
      <c r="E7219" s="7"/>
      <c r="F7219" s="7"/>
      <c r="G7219" s="7"/>
      <c r="I7219" s="3"/>
      <c r="U7219">
        <v>2540.4917606713902</v>
      </c>
      <c r="V7219">
        <v>923.25107936859956</v>
      </c>
      <c r="W7219">
        <v>0</v>
      </c>
      <c r="X7219">
        <v>0</v>
      </c>
      <c r="Y7219">
        <v>0</v>
      </c>
      <c r="Z7219">
        <v>3712.7441408747632</v>
      </c>
      <c r="AA7219">
        <v>4635.9952202433624</v>
      </c>
      <c r="AB7219">
        <v>2389.7997558508782</v>
      </c>
      <c r="AC7219">
        <v>0</v>
      </c>
      <c r="AD7219">
        <v>0</v>
      </c>
      <c r="AE7219">
        <v>0</v>
      </c>
      <c r="AF7219">
        <v>2560.9386969853808</v>
      </c>
      <c r="AG7219">
        <v>4950.7384528362591</v>
      </c>
    </row>
    <row r="7220" spans="2:33" x14ac:dyDescent="0.25">
      <c r="B7220" s="6"/>
      <c r="C7220" s="7"/>
      <c r="D7220" s="7"/>
      <c r="E7220" s="7"/>
      <c r="F7220" s="7"/>
      <c r="G7220" s="7"/>
      <c r="I7220" s="3"/>
      <c r="U7220">
        <v>2740.9159263188094</v>
      </c>
      <c r="V7220">
        <v>1187.8618143750261</v>
      </c>
      <c r="W7220">
        <v>0</v>
      </c>
      <c r="X7220">
        <v>0</v>
      </c>
      <c r="Y7220">
        <v>0</v>
      </c>
      <c r="Z7220">
        <v>3792.7639206020904</v>
      </c>
      <c r="AA7220">
        <v>4980.6257349771167</v>
      </c>
      <c r="AB7220">
        <v>2725.1775835173885</v>
      </c>
      <c r="AC7220">
        <v>0</v>
      </c>
      <c r="AD7220">
        <v>0</v>
      </c>
      <c r="AE7220">
        <v>0</v>
      </c>
      <c r="AF7220">
        <v>2616.1339225792663</v>
      </c>
      <c r="AG7220">
        <v>5341.3115060966538</v>
      </c>
    </row>
    <row r="7221" spans="2:33" x14ac:dyDescent="0.25">
      <c r="B7221" s="6"/>
      <c r="C7221" s="7"/>
      <c r="D7221" s="7"/>
      <c r="E7221" s="7"/>
      <c r="F7221" s="7"/>
      <c r="G7221" s="7"/>
      <c r="I7221" s="3"/>
      <c r="U7221">
        <v>1229.4540379903308</v>
      </c>
      <c r="V7221">
        <v>384.03554881258822</v>
      </c>
      <c r="W7221">
        <v>0</v>
      </c>
      <c r="X7221">
        <v>0</v>
      </c>
      <c r="Y7221">
        <v>0</v>
      </c>
      <c r="Z7221">
        <v>2132.3569992441135</v>
      </c>
      <c r="AA7221">
        <v>2516.3925480567018</v>
      </c>
      <c r="AB7221">
        <v>925.04143283504823</v>
      </c>
      <c r="AC7221">
        <v>0</v>
      </c>
      <c r="AD7221">
        <v>0</v>
      </c>
      <c r="AE7221">
        <v>0</v>
      </c>
      <c r="AF7221">
        <v>1470.835411207529</v>
      </c>
      <c r="AG7221">
        <v>2395.8768440425774</v>
      </c>
    </row>
    <row r="7222" spans="2:33" x14ac:dyDescent="0.25">
      <c r="B7222" s="6"/>
      <c r="C7222" s="7"/>
      <c r="D7222" s="7"/>
      <c r="E7222" s="7"/>
      <c r="F7222" s="7"/>
      <c r="G7222" s="7"/>
      <c r="I7222" s="3"/>
      <c r="U7222">
        <v>233.0791536260347</v>
      </c>
      <c r="V7222">
        <v>0</v>
      </c>
      <c r="W7222">
        <v>0</v>
      </c>
      <c r="X7222">
        <v>0</v>
      </c>
      <c r="Y7222">
        <v>0</v>
      </c>
      <c r="Z7222">
        <v>658.49345641469642</v>
      </c>
      <c r="AA7222">
        <v>658.49345641469642</v>
      </c>
      <c r="AB7222">
        <v>0</v>
      </c>
      <c r="AC7222">
        <v>0</v>
      </c>
      <c r="AD7222">
        <v>0</v>
      </c>
      <c r="AE7222">
        <v>0</v>
      </c>
      <c r="AF7222">
        <v>454.20888438779599</v>
      </c>
      <c r="AG7222">
        <v>454.20888438779599</v>
      </c>
    </row>
    <row r="7223" spans="2:33" x14ac:dyDescent="0.25">
      <c r="B7223" s="6"/>
      <c r="C7223" s="7"/>
      <c r="D7223" s="7"/>
      <c r="E7223" s="7"/>
      <c r="F7223" s="7"/>
      <c r="G7223" s="7"/>
      <c r="I7223" s="3"/>
      <c r="U7223">
        <v>291.21105840723527</v>
      </c>
      <c r="V7223">
        <v>0</v>
      </c>
      <c r="W7223">
        <v>0</v>
      </c>
      <c r="X7223">
        <v>0</v>
      </c>
      <c r="Y7223">
        <v>0</v>
      </c>
      <c r="Z7223">
        <v>822.72727274629563</v>
      </c>
      <c r="AA7223">
        <v>822.72727274629563</v>
      </c>
      <c r="AB7223">
        <v>0</v>
      </c>
      <c r="AC7223">
        <v>0</v>
      </c>
      <c r="AD7223">
        <v>0</v>
      </c>
      <c r="AE7223">
        <v>0</v>
      </c>
      <c r="AF7223">
        <v>567.4924072049879</v>
      </c>
      <c r="AG7223">
        <v>567.4924072049879</v>
      </c>
    </row>
    <row r="7224" spans="2:33" x14ac:dyDescent="0.25">
      <c r="B7224" s="6"/>
      <c r="C7224" s="7"/>
      <c r="D7224" s="7"/>
      <c r="E7224" s="7"/>
      <c r="F7224" s="7"/>
      <c r="G7224" s="7"/>
      <c r="I7224" s="3"/>
      <c r="U7224">
        <v>339.39174972646265</v>
      </c>
      <c r="V7224">
        <v>0</v>
      </c>
      <c r="W7224">
        <v>0</v>
      </c>
      <c r="X7224">
        <v>0</v>
      </c>
      <c r="Y7224">
        <v>0</v>
      </c>
      <c r="Z7224">
        <v>958.84699630660873</v>
      </c>
      <c r="AA7224">
        <v>958.84699630660873</v>
      </c>
      <c r="AB7224">
        <v>0</v>
      </c>
      <c r="AC7224">
        <v>0</v>
      </c>
      <c r="AD7224">
        <v>0</v>
      </c>
      <c r="AE7224">
        <v>0</v>
      </c>
      <c r="AF7224">
        <v>661.38367852928286</v>
      </c>
      <c r="AG7224">
        <v>661.38367852928286</v>
      </c>
    </row>
    <row r="7225" spans="2:33" x14ac:dyDescent="0.25">
      <c r="B7225" s="6"/>
      <c r="C7225" s="7"/>
      <c r="D7225" s="7"/>
      <c r="E7225" s="7"/>
      <c r="F7225" s="7"/>
      <c r="G7225" s="7"/>
      <c r="I7225" s="3"/>
      <c r="U7225">
        <v>360.39222240399545</v>
      </c>
      <c r="V7225">
        <v>0</v>
      </c>
      <c r="W7225">
        <v>0</v>
      </c>
      <c r="X7225">
        <v>0</v>
      </c>
      <c r="Y7225">
        <v>0</v>
      </c>
      <c r="Z7225">
        <v>1018.1773723811609</v>
      </c>
      <c r="AA7225">
        <v>1018.1773723811609</v>
      </c>
      <c r="AB7225">
        <v>0</v>
      </c>
      <c r="AC7225">
        <v>0</v>
      </c>
      <c r="AD7225">
        <v>0</v>
      </c>
      <c r="AE7225">
        <v>0</v>
      </c>
      <c r="AF7225">
        <v>702.30797878559326</v>
      </c>
      <c r="AG7225">
        <v>702.30797878559326</v>
      </c>
    </row>
    <row r="7226" spans="2:33" x14ac:dyDescent="0.25">
      <c r="B7226" s="6"/>
      <c r="C7226" s="7"/>
      <c r="D7226" s="7"/>
      <c r="E7226" s="7"/>
      <c r="F7226" s="7"/>
      <c r="G7226" s="7"/>
      <c r="I7226" s="3"/>
      <c r="U7226">
        <v>349.64527461716904</v>
      </c>
      <c r="V7226">
        <v>0</v>
      </c>
      <c r="W7226">
        <v>0</v>
      </c>
      <c r="X7226">
        <v>0</v>
      </c>
      <c r="Y7226">
        <v>0</v>
      </c>
      <c r="Z7226">
        <v>987.8151770326657</v>
      </c>
      <c r="AA7226">
        <v>987.8151770326657</v>
      </c>
      <c r="AB7226">
        <v>0</v>
      </c>
      <c r="AC7226">
        <v>0</v>
      </c>
      <c r="AD7226">
        <v>0</v>
      </c>
      <c r="AE7226">
        <v>0</v>
      </c>
      <c r="AF7226">
        <v>681.36505408002211</v>
      </c>
      <c r="AG7226">
        <v>681.36505408002211</v>
      </c>
    </row>
    <row r="7227" spans="2:33" x14ac:dyDescent="0.25">
      <c r="B7227" s="6"/>
      <c r="C7227" s="7"/>
      <c r="D7227" s="7"/>
      <c r="E7227" s="7"/>
      <c r="F7227" s="7"/>
      <c r="G7227" s="7"/>
      <c r="I7227" s="3"/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</row>
    <row r="7228" spans="2:33" x14ac:dyDescent="0.25">
      <c r="B7228" s="6"/>
      <c r="C7228" s="7"/>
      <c r="D7228" s="7"/>
      <c r="E7228" s="7"/>
      <c r="F7228" s="7"/>
      <c r="G7228" s="7"/>
      <c r="I7228" s="3"/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</row>
    <row r="7229" spans="2:33" x14ac:dyDescent="0.25">
      <c r="B7229" s="6"/>
      <c r="C7229" s="7"/>
      <c r="D7229" s="7"/>
      <c r="E7229" s="7"/>
      <c r="F7229" s="7"/>
      <c r="G7229" s="7"/>
      <c r="I7229" s="3"/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</row>
    <row r="7230" spans="2:33" x14ac:dyDescent="0.25">
      <c r="B7230" s="6"/>
      <c r="C7230" s="7"/>
      <c r="D7230" s="7"/>
      <c r="E7230" s="7"/>
      <c r="F7230" s="7"/>
      <c r="G7230" s="7"/>
      <c r="I7230" s="3"/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</row>
    <row r="7231" spans="2:33" x14ac:dyDescent="0.25">
      <c r="B7231" s="6"/>
      <c r="C7231" s="7"/>
      <c r="D7231" s="7"/>
      <c r="E7231" s="7"/>
      <c r="F7231" s="7"/>
      <c r="G7231" s="7"/>
      <c r="I7231" s="3"/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</row>
    <row r="7232" spans="2:33" x14ac:dyDescent="0.25">
      <c r="B7232" s="6"/>
      <c r="C7232" s="7"/>
      <c r="D7232" s="7"/>
      <c r="E7232" s="7"/>
      <c r="F7232" s="7"/>
      <c r="G7232" s="7"/>
      <c r="I7232" s="3"/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</row>
    <row r="7233" spans="2:33" x14ac:dyDescent="0.25">
      <c r="B7233" s="6"/>
      <c r="C7233" s="7"/>
      <c r="D7233" s="7"/>
      <c r="E7233" s="7"/>
      <c r="F7233" s="7"/>
      <c r="G7233" s="7"/>
      <c r="I7233" s="3"/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</row>
    <row r="7234" spans="2:33" x14ac:dyDescent="0.25">
      <c r="B7234" s="6"/>
      <c r="C7234" s="7"/>
      <c r="D7234" s="7"/>
      <c r="E7234" s="7"/>
      <c r="F7234" s="7"/>
      <c r="G7234" s="7"/>
      <c r="I7234" s="3"/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</row>
    <row r="7235" spans="2:33" x14ac:dyDescent="0.25">
      <c r="B7235" s="6"/>
      <c r="C7235" s="7"/>
      <c r="D7235" s="7"/>
      <c r="E7235" s="7"/>
      <c r="F7235" s="7"/>
      <c r="G7235" s="7"/>
      <c r="I7235" s="3"/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</row>
    <row r="7236" spans="2:33" x14ac:dyDescent="0.25">
      <c r="B7236" s="6"/>
      <c r="C7236" s="7"/>
      <c r="D7236" s="7"/>
      <c r="E7236" s="7"/>
      <c r="F7236" s="7"/>
      <c r="G7236" s="7"/>
      <c r="I7236" s="3"/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</row>
    <row r="7237" spans="2:33" x14ac:dyDescent="0.25">
      <c r="B7237" s="6"/>
      <c r="C7237" s="7"/>
      <c r="D7237" s="7"/>
      <c r="E7237" s="7"/>
      <c r="F7237" s="7"/>
      <c r="G7237" s="7"/>
      <c r="I7237" s="3"/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</row>
    <row r="7238" spans="2:33" x14ac:dyDescent="0.25">
      <c r="B7238" s="6"/>
      <c r="C7238" s="7"/>
      <c r="D7238" s="7"/>
      <c r="E7238" s="7"/>
      <c r="F7238" s="7"/>
      <c r="G7238" s="7"/>
      <c r="I7238" s="3"/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</row>
    <row r="7239" spans="2:33" x14ac:dyDescent="0.25">
      <c r="B7239" s="6"/>
      <c r="C7239" s="7"/>
      <c r="D7239" s="7"/>
      <c r="E7239" s="7"/>
      <c r="F7239" s="7"/>
      <c r="G7239" s="7"/>
      <c r="I7239" s="3"/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</row>
    <row r="7240" spans="2:33" x14ac:dyDescent="0.25">
      <c r="B7240" s="6"/>
      <c r="C7240" s="7"/>
      <c r="D7240" s="7"/>
      <c r="E7240" s="7"/>
      <c r="F7240" s="7"/>
      <c r="G7240" s="7"/>
      <c r="I7240" s="3"/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</row>
    <row r="7241" spans="2:33" x14ac:dyDescent="0.25">
      <c r="B7241" s="6"/>
      <c r="C7241" s="7"/>
      <c r="D7241" s="7"/>
      <c r="E7241" s="7"/>
      <c r="F7241" s="7"/>
      <c r="G7241" s="7"/>
      <c r="I7241" s="3"/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</row>
    <row r="7242" spans="2:33" x14ac:dyDescent="0.25">
      <c r="B7242" s="6"/>
      <c r="C7242" s="7"/>
      <c r="D7242" s="7"/>
      <c r="E7242" s="7"/>
      <c r="F7242" s="7"/>
      <c r="G7242" s="7"/>
      <c r="I7242" s="3"/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</row>
    <row r="7243" spans="2:33" x14ac:dyDescent="0.25">
      <c r="B7243" s="6"/>
      <c r="C7243" s="7"/>
      <c r="D7243" s="7"/>
      <c r="E7243" s="7"/>
      <c r="F7243" s="7"/>
      <c r="G7243" s="7"/>
      <c r="I7243" s="3"/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</row>
    <row r="7244" spans="2:33" x14ac:dyDescent="0.25">
      <c r="B7244" s="6"/>
      <c r="C7244" s="7"/>
      <c r="D7244" s="7"/>
      <c r="E7244" s="7"/>
      <c r="F7244" s="7"/>
      <c r="G7244" s="7"/>
      <c r="I7244" s="3"/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</row>
    <row r="7245" spans="2:33" x14ac:dyDescent="0.25">
      <c r="B7245" s="6"/>
      <c r="C7245" s="7"/>
      <c r="D7245" s="7"/>
      <c r="E7245" s="7"/>
      <c r="F7245" s="7"/>
      <c r="G7245" s="7"/>
      <c r="I7245" s="3"/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</row>
    <row r="7246" spans="2:33" x14ac:dyDescent="0.25">
      <c r="B7246" s="6"/>
      <c r="C7246" s="7"/>
      <c r="D7246" s="7"/>
      <c r="E7246" s="7"/>
      <c r="F7246" s="7"/>
      <c r="G7246" s="7"/>
      <c r="I7246" s="3"/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</row>
    <row r="7247" spans="2:33" x14ac:dyDescent="0.25">
      <c r="B7247" s="6"/>
      <c r="C7247" s="7"/>
      <c r="D7247" s="7"/>
      <c r="E7247" s="7"/>
      <c r="F7247" s="7"/>
      <c r="G7247" s="7"/>
      <c r="I7247" s="3"/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</row>
    <row r="7248" spans="2:33" x14ac:dyDescent="0.25">
      <c r="B7248" s="6"/>
      <c r="C7248" s="7"/>
      <c r="D7248" s="7"/>
      <c r="E7248" s="7"/>
      <c r="F7248" s="7"/>
      <c r="G7248" s="7"/>
      <c r="I7248" s="3"/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</row>
    <row r="7249" spans="2:33" x14ac:dyDescent="0.25">
      <c r="B7249" s="6"/>
      <c r="C7249" s="7"/>
      <c r="D7249" s="7"/>
      <c r="E7249" s="7"/>
      <c r="F7249" s="7"/>
      <c r="G7249" s="7"/>
      <c r="I7249" s="3"/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</row>
    <row r="7250" spans="2:33" x14ac:dyDescent="0.25">
      <c r="B7250" s="6"/>
      <c r="C7250" s="7"/>
      <c r="D7250" s="7"/>
      <c r="E7250" s="7"/>
      <c r="F7250" s="7"/>
      <c r="G7250" s="7"/>
      <c r="I7250" s="3"/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</row>
    <row r="7251" spans="2:33" x14ac:dyDescent="0.25">
      <c r="B7251" s="6"/>
      <c r="C7251" s="7"/>
      <c r="D7251" s="7"/>
      <c r="E7251" s="7"/>
      <c r="F7251" s="7"/>
      <c r="G7251" s="7"/>
      <c r="I7251" s="3"/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</row>
    <row r="7252" spans="2:33" x14ac:dyDescent="0.25">
      <c r="B7252" s="6"/>
      <c r="C7252" s="7"/>
      <c r="D7252" s="7"/>
      <c r="E7252" s="7"/>
      <c r="F7252" s="7"/>
      <c r="G7252" s="7"/>
      <c r="I7252" s="3"/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</row>
    <row r="7253" spans="2:33" x14ac:dyDescent="0.25">
      <c r="B7253" s="6"/>
      <c r="C7253" s="7"/>
      <c r="D7253" s="7"/>
      <c r="E7253" s="7"/>
      <c r="F7253" s="7"/>
      <c r="G7253" s="7"/>
      <c r="I7253" s="3"/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</row>
    <row r="7254" spans="2:33" x14ac:dyDescent="0.25">
      <c r="B7254" s="6"/>
      <c r="C7254" s="7"/>
      <c r="D7254" s="7"/>
      <c r="E7254" s="7"/>
      <c r="F7254" s="7"/>
      <c r="G7254" s="7"/>
      <c r="I7254" s="3"/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</row>
    <row r="7255" spans="2:33" x14ac:dyDescent="0.25">
      <c r="B7255" s="6"/>
      <c r="C7255" s="7"/>
      <c r="D7255" s="7"/>
      <c r="E7255" s="7"/>
      <c r="F7255" s="7"/>
      <c r="G7255" s="7"/>
      <c r="I7255" s="3"/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</row>
    <row r="7256" spans="2:33" x14ac:dyDescent="0.25">
      <c r="B7256" s="6"/>
      <c r="C7256" s="7"/>
      <c r="D7256" s="7"/>
      <c r="E7256" s="7"/>
      <c r="F7256" s="7"/>
      <c r="G7256" s="7"/>
      <c r="I7256" s="3"/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</row>
    <row r="7257" spans="2:33" x14ac:dyDescent="0.25">
      <c r="B7257" s="6"/>
      <c r="C7257" s="7"/>
      <c r="D7257" s="7"/>
      <c r="E7257" s="7"/>
      <c r="F7257" s="7"/>
      <c r="G7257" s="7"/>
      <c r="I7257" s="3"/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</row>
    <row r="7258" spans="2:33" x14ac:dyDescent="0.25">
      <c r="B7258" s="6"/>
      <c r="C7258" s="7"/>
      <c r="D7258" s="7"/>
      <c r="E7258" s="7"/>
      <c r="F7258" s="7"/>
      <c r="G7258" s="7"/>
      <c r="I7258" s="3"/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</row>
    <row r="7259" spans="2:33" x14ac:dyDescent="0.25">
      <c r="B7259" s="6"/>
      <c r="C7259" s="7"/>
      <c r="D7259" s="7"/>
      <c r="E7259" s="7"/>
      <c r="F7259" s="7"/>
      <c r="G7259" s="7"/>
      <c r="I7259" s="3"/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</row>
    <row r="7260" spans="2:33" x14ac:dyDescent="0.25">
      <c r="B7260" s="6"/>
      <c r="C7260" s="7"/>
      <c r="D7260" s="7"/>
      <c r="E7260" s="7"/>
      <c r="F7260" s="7"/>
      <c r="G7260" s="7"/>
      <c r="I7260" s="3"/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</row>
    <row r="7261" spans="2:33" x14ac:dyDescent="0.25">
      <c r="B7261" s="6"/>
      <c r="C7261" s="7"/>
      <c r="D7261" s="7"/>
      <c r="E7261" s="7"/>
      <c r="F7261" s="7"/>
      <c r="G7261" s="7"/>
      <c r="I7261" s="3"/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</row>
    <row r="7262" spans="2:33" x14ac:dyDescent="0.25">
      <c r="B7262" s="6"/>
      <c r="C7262" s="7"/>
      <c r="D7262" s="7"/>
      <c r="E7262" s="7"/>
      <c r="F7262" s="7"/>
      <c r="G7262" s="7"/>
      <c r="I7262" s="3"/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</row>
    <row r="7263" spans="2:33" x14ac:dyDescent="0.25">
      <c r="B7263" s="6"/>
      <c r="C7263" s="7"/>
      <c r="D7263" s="7"/>
      <c r="E7263" s="7"/>
      <c r="F7263" s="7"/>
      <c r="G7263" s="7"/>
      <c r="I7263" s="3"/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</row>
    <row r="7264" spans="2:33" x14ac:dyDescent="0.25">
      <c r="B7264" s="6"/>
      <c r="C7264" s="7"/>
      <c r="D7264" s="7"/>
      <c r="E7264" s="7"/>
      <c r="F7264" s="7"/>
      <c r="G7264" s="7"/>
      <c r="I7264" s="3"/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</row>
    <row r="7265" spans="2:33" x14ac:dyDescent="0.25">
      <c r="B7265" s="6"/>
      <c r="C7265" s="7"/>
      <c r="D7265" s="7"/>
      <c r="E7265" s="7"/>
      <c r="F7265" s="7"/>
      <c r="G7265" s="7"/>
      <c r="I7265" s="3"/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</row>
    <row r="7266" spans="2:33" x14ac:dyDescent="0.25">
      <c r="B7266" s="6"/>
      <c r="C7266" s="7"/>
      <c r="D7266" s="7"/>
      <c r="E7266" s="7"/>
      <c r="F7266" s="7"/>
      <c r="G7266" s="7"/>
      <c r="I7266" s="3"/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</row>
    <row r="7267" spans="2:33" x14ac:dyDescent="0.25">
      <c r="B7267" s="6"/>
      <c r="C7267" s="7"/>
      <c r="D7267" s="7"/>
      <c r="E7267" s="7"/>
      <c r="F7267" s="7"/>
      <c r="G7267" s="7"/>
      <c r="I7267" s="3"/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</row>
    <row r="7268" spans="2:33" x14ac:dyDescent="0.25">
      <c r="B7268" s="6"/>
      <c r="C7268" s="7"/>
      <c r="D7268" s="7"/>
      <c r="E7268" s="7"/>
      <c r="F7268" s="7"/>
      <c r="G7268" s="7"/>
      <c r="I7268" s="3"/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</row>
    <row r="7269" spans="2:33" x14ac:dyDescent="0.25">
      <c r="B7269" s="6"/>
      <c r="C7269" s="7"/>
      <c r="D7269" s="7"/>
      <c r="E7269" s="7"/>
      <c r="F7269" s="7"/>
      <c r="G7269" s="7"/>
      <c r="I7269" s="3"/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</row>
    <row r="7270" spans="2:33" x14ac:dyDescent="0.25">
      <c r="B7270" s="6"/>
      <c r="C7270" s="7"/>
      <c r="D7270" s="7"/>
      <c r="E7270" s="7"/>
      <c r="F7270" s="7"/>
      <c r="G7270" s="7"/>
      <c r="I7270" s="3"/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</row>
    <row r="7271" spans="2:33" x14ac:dyDescent="0.25">
      <c r="B7271" s="6"/>
      <c r="C7271" s="7"/>
      <c r="D7271" s="7"/>
      <c r="E7271" s="7"/>
      <c r="F7271" s="7"/>
      <c r="G7271" s="7"/>
      <c r="I7271" s="3"/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</row>
    <row r="7272" spans="2:33" x14ac:dyDescent="0.25">
      <c r="B7272" s="6"/>
      <c r="C7272" s="7"/>
      <c r="D7272" s="7"/>
      <c r="E7272" s="7"/>
      <c r="F7272" s="7"/>
      <c r="G7272" s="7"/>
      <c r="I7272" s="3"/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</row>
    <row r="7273" spans="2:33" x14ac:dyDescent="0.25">
      <c r="B7273" s="6"/>
      <c r="C7273" s="7"/>
      <c r="D7273" s="7"/>
      <c r="E7273" s="7"/>
      <c r="F7273" s="7"/>
      <c r="G7273" s="7"/>
      <c r="I7273" s="3"/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</row>
    <row r="7274" spans="2:33" x14ac:dyDescent="0.25">
      <c r="B7274" s="6"/>
      <c r="C7274" s="7"/>
      <c r="D7274" s="7"/>
      <c r="E7274" s="7"/>
      <c r="F7274" s="7"/>
      <c r="G7274" s="7"/>
      <c r="I7274" s="3"/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</row>
    <row r="7275" spans="2:33" x14ac:dyDescent="0.25">
      <c r="B7275" s="6"/>
      <c r="C7275" s="7"/>
      <c r="D7275" s="7"/>
      <c r="E7275" s="7"/>
      <c r="F7275" s="7"/>
      <c r="G7275" s="7"/>
      <c r="I7275" s="3"/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</row>
    <row r="7276" spans="2:33" x14ac:dyDescent="0.25">
      <c r="B7276" s="6"/>
      <c r="C7276" s="7"/>
      <c r="D7276" s="7"/>
      <c r="E7276" s="7"/>
      <c r="F7276" s="7"/>
      <c r="G7276" s="7"/>
      <c r="I7276" s="3"/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</row>
    <row r="7277" spans="2:33" x14ac:dyDescent="0.25">
      <c r="B7277" s="6"/>
      <c r="C7277" s="7"/>
      <c r="D7277" s="7"/>
      <c r="E7277" s="7"/>
      <c r="F7277" s="7"/>
      <c r="G7277" s="7"/>
      <c r="I7277" s="3"/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</row>
    <row r="7278" spans="2:33" x14ac:dyDescent="0.25">
      <c r="B7278" s="6"/>
      <c r="C7278" s="7"/>
      <c r="D7278" s="7"/>
      <c r="E7278" s="7"/>
      <c r="F7278" s="7"/>
      <c r="G7278" s="7"/>
      <c r="I7278" s="3"/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</row>
    <row r="7279" spans="2:33" x14ac:dyDescent="0.25">
      <c r="B7279" s="6"/>
      <c r="C7279" s="7"/>
      <c r="D7279" s="7"/>
      <c r="E7279" s="7"/>
      <c r="F7279" s="7"/>
      <c r="G7279" s="7"/>
      <c r="I7279" s="3"/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</row>
    <row r="7280" spans="2:33" x14ac:dyDescent="0.25">
      <c r="B7280" s="6"/>
      <c r="C7280" s="7"/>
      <c r="D7280" s="7"/>
      <c r="E7280" s="7"/>
      <c r="F7280" s="7"/>
      <c r="G7280" s="7"/>
      <c r="I7280" s="3"/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</row>
    <row r="7281" spans="2:33" x14ac:dyDescent="0.25">
      <c r="B7281" s="6"/>
      <c r="C7281" s="7"/>
      <c r="D7281" s="7"/>
      <c r="E7281" s="7"/>
      <c r="F7281" s="7"/>
      <c r="G7281" s="7"/>
      <c r="I7281" s="3"/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</row>
    <row r="7282" spans="2:33" x14ac:dyDescent="0.25">
      <c r="B7282" s="6"/>
      <c r="C7282" s="7"/>
      <c r="D7282" s="7"/>
      <c r="E7282" s="7"/>
      <c r="F7282" s="7"/>
      <c r="G7282" s="7"/>
      <c r="I7282" s="3"/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</row>
    <row r="7283" spans="2:33" x14ac:dyDescent="0.25">
      <c r="B7283" s="6"/>
      <c r="C7283" s="7"/>
      <c r="D7283" s="7"/>
      <c r="E7283" s="7"/>
      <c r="F7283" s="7"/>
      <c r="G7283" s="7"/>
      <c r="I7283" s="3"/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</row>
    <row r="7284" spans="2:33" x14ac:dyDescent="0.25">
      <c r="B7284" s="6"/>
      <c r="C7284" s="7"/>
      <c r="D7284" s="7"/>
      <c r="E7284" s="7"/>
      <c r="F7284" s="7"/>
      <c r="G7284" s="7"/>
      <c r="I7284" s="3"/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</row>
    <row r="7285" spans="2:33" x14ac:dyDescent="0.25">
      <c r="B7285" s="6"/>
      <c r="C7285" s="7"/>
      <c r="D7285" s="7"/>
      <c r="E7285" s="7"/>
      <c r="F7285" s="7"/>
      <c r="G7285" s="7"/>
      <c r="I7285" s="3"/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</row>
    <row r="7286" spans="2:33" x14ac:dyDescent="0.25">
      <c r="B7286" s="6"/>
      <c r="C7286" s="7"/>
      <c r="D7286" s="7"/>
      <c r="E7286" s="7"/>
      <c r="F7286" s="7"/>
      <c r="G7286" s="7"/>
      <c r="I7286" s="3"/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</row>
    <row r="7287" spans="2:33" x14ac:dyDescent="0.25">
      <c r="B7287" s="6"/>
      <c r="C7287" s="7"/>
      <c r="D7287" s="7"/>
      <c r="E7287" s="7"/>
      <c r="F7287" s="7"/>
      <c r="G7287" s="7"/>
      <c r="I7287" s="3"/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</row>
    <row r="7288" spans="2:33" x14ac:dyDescent="0.25">
      <c r="B7288" s="6"/>
      <c r="C7288" s="7"/>
      <c r="D7288" s="7"/>
      <c r="E7288" s="7"/>
      <c r="F7288" s="7"/>
      <c r="G7288" s="7"/>
      <c r="I7288" s="3"/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</row>
    <row r="7289" spans="2:33" x14ac:dyDescent="0.25">
      <c r="B7289" s="6"/>
      <c r="C7289" s="7"/>
      <c r="D7289" s="7"/>
      <c r="E7289" s="7"/>
      <c r="F7289" s="7"/>
      <c r="G7289" s="7"/>
      <c r="I7289" s="3"/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</row>
    <row r="7290" spans="2:33" x14ac:dyDescent="0.25">
      <c r="B7290" s="6"/>
      <c r="C7290" s="7"/>
      <c r="D7290" s="7"/>
      <c r="E7290" s="7"/>
      <c r="F7290" s="7"/>
      <c r="G7290" s="7"/>
      <c r="I7290" s="3"/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</row>
    <row r="7291" spans="2:33" x14ac:dyDescent="0.25">
      <c r="B7291" s="6"/>
      <c r="C7291" s="7"/>
      <c r="D7291" s="7"/>
      <c r="E7291" s="7"/>
      <c r="F7291" s="7"/>
      <c r="G7291" s="7"/>
      <c r="I7291" s="3"/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</row>
    <row r="7292" spans="2:33" x14ac:dyDescent="0.25">
      <c r="B7292" s="6"/>
      <c r="C7292" s="7"/>
      <c r="D7292" s="7"/>
      <c r="E7292" s="7"/>
      <c r="F7292" s="7"/>
      <c r="G7292" s="7"/>
      <c r="I7292" s="3"/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</row>
    <row r="7293" spans="2:33" x14ac:dyDescent="0.25">
      <c r="B7293" s="6"/>
      <c r="C7293" s="7"/>
      <c r="D7293" s="7"/>
      <c r="E7293" s="7"/>
      <c r="F7293" s="7"/>
      <c r="G7293" s="7"/>
      <c r="I7293" s="3"/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</row>
    <row r="7294" spans="2:33" x14ac:dyDescent="0.25">
      <c r="B7294" s="6"/>
      <c r="C7294" s="7"/>
      <c r="D7294" s="7"/>
      <c r="E7294" s="7"/>
      <c r="F7294" s="7"/>
      <c r="G7294" s="7"/>
      <c r="I7294" s="3"/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</row>
    <row r="7295" spans="2:33" x14ac:dyDescent="0.25">
      <c r="B7295" s="6"/>
      <c r="C7295" s="7"/>
      <c r="D7295" s="7"/>
      <c r="E7295" s="7"/>
      <c r="F7295" s="7"/>
      <c r="G7295" s="7"/>
      <c r="I7295" s="3"/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</row>
    <row r="7296" spans="2:33" x14ac:dyDescent="0.25">
      <c r="B7296" s="6"/>
      <c r="C7296" s="7"/>
      <c r="D7296" s="7"/>
      <c r="E7296" s="7"/>
      <c r="F7296" s="7"/>
      <c r="G7296" s="7"/>
      <c r="I7296" s="3"/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</row>
    <row r="7297" spans="2:33" x14ac:dyDescent="0.25">
      <c r="B7297" s="6"/>
      <c r="C7297" s="7"/>
      <c r="D7297" s="7"/>
      <c r="E7297" s="7"/>
      <c r="F7297" s="7"/>
      <c r="G7297" s="7"/>
      <c r="I7297" s="3"/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</row>
    <row r="7298" spans="2:33" x14ac:dyDescent="0.25">
      <c r="B7298" s="6"/>
      <c r="C7298" s="7"/>
      <c r="D7298" s="7"/>
      <c r="E7298" s="7"/>
      <c r="F7298" s="7"/>
      <c r="G7298" s="7"/>
      <c r="I7298" s="3"/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</row>
    <row r="7299" spans="2:33" x14ac:dyDescent="0.25">
      <c r="B7299" s="6"/>
      <c r="C7299" s="7"/>
      <c r="D7299" s="7"/>
      <c r="E7299" s="7"/>
      <c r="F7299" s="7"/>
      <c r="G7299" s="7"/>
      <c r="I7299" s="3"/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</row>
    <row r="7300" spans="2:33" x14ac:dyDescent="0.25">
      <c r="B7300" s="6"/>
      <c r="C7300" s="7"/>
      <c r="D7300" s="7"/>
      <c r="E7300" s="7"/>
      <c r="F7300" s="7"/>
      <c r="G7300" s="7"/>
      <c r="I7300" s="3"/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</row>
    <row r="7301" spans="2:33" x14ac:dyDescent="0.25">
      <c r="B7301" s="6"/>
      <c r="C7301" s="7"/>
      <c r="D7301" s="7"/>
      <c r="E7301" s="7"/>
      <c r="F7301" s="7"/>
      <c r="G7301" s="7"/>
      <c r="I7301" s="3"/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</row>
    <row r="7302" spans="2:33" x14ac:dyDescent="0.25">
      <c r="B7302" s="6"/>
      <c r="C7302" s="7"/>
      <c r="D7302" s="7"/>
      <c r="E7302" s="7"/>
      <c r="F7302" s="7"/>
      <c r="G7302" s="7"/>
      <c r="I7302" s="3"/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</row>
    <row r="7303" spans="2:33" x14ac:dyDescent="0.25">
      <c r="B7303" s="6"/>
      <c r="C7303" s="7"/>
      <c r="D7303" s="7"/>
      <c r="E7303" s="7"/>
      <c r="F7303" s="7"/>
      <c r="G7303" s="7"/>
      <c r="I7303" s="3"/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</row>
    <row r="7304" spans="2:33" x14ac:dyDescent="0.25">
      <c r="B7304" s="6"/>
      <c r="C7304" s="7"/>
      <c r="D7304" s="7"/>
      <c r="E7304" s="7"/>
      <c r="F7304" s="7"/>
      <c r="G7304" s="7"/>
      <c r="I7304" s="3"/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</row>
    <row r="7305" spans="2:33" x14ac:dyDescent="0.25">
      <c r="B7305" s="6"/>
      <c r="C7305" s="7"/>
      <c r="D7305" s="7"/>
      <c r="E7305" s="7"/>
      <c r="F7305" s="7"/>
      <c r="G7305" s="7"/>
      <c r="I7305" s="3"/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</row>
    <row r="7306" spans="2:33" x14ac:dyDescent="0.25">
      <c r="B7306" s="6"/>
      <c r="C7306" s="7"/>
      <c r="D7306" s="7"/>
      <c r="E7306" s="7"/>
      <c r="F7306" s="7"/>
      <c r="G7306" s="7"/>
      <c r="I7306" s="3"/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</row>
    <row r="7307" spans="2:33" x14ac:dyDescent="0.25">
      <c r="B7307" s="6"/>
      <c r="C7307" s="7"/>
      <c r="D7307" s="7"/>
      <c r="E7307" s="7"/>
      <c r="F7307" s="7"/>
      <c r="G7307" s="7"/>
      <c r="I7307" s="3"/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</row>
    <row r="7308" spans="2:33" x14ac:dyDescent="0.25">
      <c r="B7308" s="6"/>
      <c r="C7308" s="7"/>
      <c r="D7308" s="7"/>
      <c r="E7308" s="7"/>
      <c r="F7308" s="7"/>
      <c r="G7308" s="7"/>
      <c r="I7308" s="3"/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</row>
    <row r="7309" spans="2:33" x14ac:dyDescent="0.25">
      <c r="B7309" s="6"/>
      <c r="C7309" s="7"/>
      <c r="D7309" s="7"/>
      <c r="E7309" s="7"/>
      <c r="F7309" s="7"/>
      <c r="G7309" s="7"/>
      <c r="I7309" s="3"/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</row>
    <row r="7310" spans="2:33" x14ac:dyDescent="0.25">
      <c r="B7310" s="6"/>
      <c r="C7310" s="7"/>
      <c r="D7310" s="7"/>
      <c r="E7310" s="7"/>
      <c r="F7310" s="7"/>
      <c r="G7310" s="7"/>
      <c r="I7310" s="3"/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</row>
    <row r="7311" spans="2:33" x14ac:dyDescent="0.25">
      <c r="B7311" s="6"/>
      <c r="C7311" s="7"/>
      <c r="D7311" s="7"/>
      <c r="E7311" s="7"/>
      <c r="F7311" s="7"/>
      <c r="G7311" s="7"/>
      <c r="I7311" s="3"/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</row>
    <row r="7312" spans="2:33" x14ac:dyDescent="0.25">
      <c r="B7312" s="6"/>
      <c r="C7312" s="7"/>
      <c r="D7312" s="7"/>
      <c r="E7312" s="7"/>
      <c r="F7312" s="7"/>
      <c r="G7312" s="7"/>
      <c r="I7312" s="3"/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</row>
    <row r="7313" spans="2:33" x14ac:dyDescent="0.25">
      <c r="B7313" s="6"/>
      <c r="C7313" s="7"/>
      <c r="D7313" s="7"/>
      <c r="E7313" s="7"/>
      <c r="F7313" s="7"/>
      <c r="G7313" s="7"/>
      <c r="I7313" s="3"/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</row>
    <row r="7314" spans="2:33" x14ac:dyDescent="0.25">
      <c r="B7314" s="6"/>
      <c r="C7314" s="7"/>
      <c r="D7314" s="7"/>
      <c r="E7314" s="7"/>
      <c r="F7314" s="7"/>
      <c r="G7314" s="7"/>
      <c r="I7314" s="3"/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</row>
    <row r="7315" spans="2:33" x14ac:dyDescent="0.25">
      <c r="B7315" s="6"/>
      <c r="C7315" s="7"/>
      <c r="D7315" s="7"/>
      <c r="E7315" s="7"/>
      <c r="F7315" s="7"/>
      <c r="G7315" s="7"/>
      <c r="I7315" s="3"/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</row>
    <row r="7316" spans="2:33" x14ac:dyDescent="0.25">
      <c r="B7316" s="6"/>
      <c r="C7316" s="7"/>
      <c r="D7316" s="7"/>
      <c r="E7316" s="7"/>
      <c r="F7316" s="7"/>
      <c r="G7316" s="7"/>
      <c r="I7316" s="3"/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</row>
    <row r="7317" spans="2:33" x14ac:dyDescent="0.25">
      <c r="B7317" s="6"/>
      <c r="C7317" s="7"/>
      <c r="D7317" s="7"/>
      <c r="E7317" s="7"/>
      <c r="F7317" s="7"/>
      <c r="G7317" s="7"/>
      <c r="I7317" s="3"/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</row>
    <row r="7318" spans="2:33" x14ac:dyDescent="0.25">
      <c r="B7318" s="6"/>
      <c r="C7318" s="7"/>
      <c r="D7318" s="7"/>
      <c r="E7318" s="7"/>
      <c r="F7318" s="7"/>
      <c r="G7318" s="7"/>
      <c r="I7318" s="3"/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</row>
    <row r="7319" spans="2:33" x14ac:dyDescent="0.25">
      <c r="B7319" s="6"/>
      <c r="C7319" s="7"/>
      <c r="D7319" s="7"/>
      <c r="E7319" s="7"/>
      <c r="F7319" s="7"/>
      <c r="G7319" s="7"/>
      <c r="I7319" s="3"/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</row>
    <row r="7320" spans="2:33" x14ac:dyDescent="0.25">
      <c r="B7320" s="6"/>
      <c r="C7320" s="7"/>
      <c r="D7320" s="7"/>
      <c r="E7320" s="7"/>
      <c r="F7320" s="7"/>
      <c r="G7320" s="7"/>
      <c r="I7320" s="3"/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</row>
    <row r="7321" spans="2:33" x14ac:dyDescent="0.25">
      <c r="B7321" s="6"/>
      <c r="C7321" s="7"/>
      <c r="D7321" s="7"/>
      <c r="E7321" s="7"/>
      <c r="F7321" s="7"/>
      <c r="G7321" s="7"/>
      <c r="I7321" s="3"/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</row>
    <row r="7322" spans="2:33" x14ac:dyDescent="0.25">
      <c r="B7322" s="6"/>
      <c r="C7322" s="7"/>
      <c r="D7322" s="7"/>
      <c r="E7322" s="7"/>
      <c r="F7322" s="7"/>
      <c r="G7322" s="7"/>
      <c r="I7322" s="3"/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</row>
    <row r="7323" spans="2:33" x14ac:dyDescent="0.25">
      <c r="B7323" s="6"/>
      <c r="C7323" s="7"/>
      <c r="D7323" s="7"/>
      <c r="E7323" s="7"/>
      <c r="F7323" s="7"/>
      <c r="G7323" s="7"/>
      <c r="I7323" s="3"/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</row>
    <row r="7324" spans="2:33" x14ac:dyDescent="0.25">
      <c r="B7324" s="6"/>
      <c r="C7324" s="7"/>
      <c r="D7324" s="7"/>
      <c r="E7324" s="7"/>
      <c r="F7324" s="7"/>
      <c r="G7324" s="7"/>
      <c r="I7324" s="3"/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</row>
    <row r="7325" spans="2:33" x14ac:dyDescent="0.25">
      <c r="B7325" s="6"/>
      <c r="C7325" s="7"/>
      <c r="D7325" s="7"/>
      <c r="E7325" s="7"/>
      <c r="F7325" s="7"/>
      <c r="G7325" s="7"/>
      <c r="I7325" s="3"/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</row>
    <row r="7326" spans="2:33" x14ac:dyDescent="0.25">
      <c r="B7326" s="6"/>
      <c r="C7326" s="7"/>
      <c r="D7326" s="7"/>
      <c r="E7326" s="7"/>
      <c r="F7326" s="7"/>
      <c r="G7326" s="7"/>
      <c r="I7326" s="3"/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</row>
    <row r="7327" spans="2:33" x14ac:dyDescent="0.25">
      <c r="B7327" s="6"/>
      <c r="C7327" s="7"/>
      <c r="D7327" s="7"/>
      <c r="E7327" s="7"/>
      <c r="F7327" s="7"/>
      <c r="G7327" s="7"/>
      <c r="I7327" s="3"/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</row>
    <row r="7328" spans="2:33" x14ac:dyDescent="0.25">
      <c r="B7328" s="6"/>
      <c r="C7328" s="7"/>
      <c r="D7328" s="7"/>
      <c r="E7328" s="7"/>
      <c r="F7328" s="7"/>
      <c r="G7328" s="7"/>
      <c r="I7328" s="3"/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</row>
    <row r="7329" spans="2:33" x14ac:dyDescent="0.25">
      <c r="B7329" s="6"/>
      <c r="C7329" s="7"/>
      <c r="D7329" s="7"/>
      <c r="E7329" s="7"/>
      <c r="F7329" s="7"/>
      <c r="G7329" s="7"/>
      <c r="I7329" s="3"/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</row>
    <row r="7330" spans="2:33" x14ac:dyDescent="0.25">
      <c r="B7330" s="6"/>
      <c r="C7330" s="7"/>
      <c r="D7330" s="7"/>
      <c r="E7330" s="7"/>
      <c r="F7330" s="7"/>
      <c r="G7330" s="7"/>
      <c r="I7330" s="3"/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</row>
    <row r="7331" spans="2:33" x14ac:dyDescent="0.25">
      <c r="B7331" s="6"/>
      <c r="C7331" s="7"/>
      <c r="D7331" s="7"/>
      <c r="E7331" s="7"/>
      <c r="F7331" s="7"/>
      <c r="G7331" s="7"/>
      <c r="I7331" s="3"/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</row>
    <row r="7332" spans="2:33" x14ac:dyDescent="0.25">
      <c r="B7332" s="6"/>
      <c r="C7332" s="7"/>
      <c r="D7332" s="7"/>
      <c r="E7332" s="7"/>
      <c r="F7332" s="7"/>
      <c r="G7332" s="7"/>
      <c r="I7332" s="3"/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</row>
    <row r="7333" spans="2:33" x14ac:dyDescent="0.25">
      <c r="B7333" s="6"/>
      <c r="C7333" s="7"/>
      <c r="D7333" s="7"/>
      <c r="E7333" s="7"/>
      <c r="F7333" s="7"/>
      <c r="G7333" s="7"/>
      <c r="I7333" s="3"/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</row>
    <row r="7334" spans="2:33" x14ac:dyDescent="0.25">
      <c r="B7334" s="6"/>
      <c r="C7334" s="7"/>
      <c r="D7334" s="7"/>
      <c r="E7334" s="7"/>
      <c r="F7334" s="7"/>
      <c r="G7334" s="7"/>
      <c r="I7334" s="3"/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</row>
    <row r="7335" spans="2:33" x14ac:dyDescent="0.25">
      <c r="B7335" s="6"/>
      <c r="C7335" s="7"/>
      <c r="D7335" s="7"/>
      <c r="E7335" s="7"/>
      <c r="F7335" s="7"/>
      <c r="G7335" s="7"/>
      <c r="I7335" s="3"/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</row>
    <row r="7336" spans="2:33" x14ac:dyDescent="0.25">
      <c r="B7336" s="6"/>
      <c r="C7336" s="7"/>
      <c r="D7336" s="7"/>
      <c r="E7336" s="7"/>
      <c r="F7336" s="7"/>
      <c r="G7336" s="7"/>
      <c r="I7336" s="3"/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</row>
    <row r="7337" spans="2:33" x14ac:dyDescent="0.25">
      <c r="B7337" s="6"/>
      <c r="C7337" s="7"/>
      <c r="D7337" s="7"/>
      <c r="E7337" s="7"/>
      <c r="F7337" s="7"/>
      <c r="G7337" s="7"/>
      <c r="I7337" s="3"/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</row>
    <row r="7338" spans="2:33" x14ac:dyDescent="0.25">
      <c r="B7338" s="6"/>
      <c r="C7338" s="7"/>
      <c r="D7338" s="7"/>
      <c r="E7338" s="7"/>
      <c r="F7338" s="7"/>
      <c r="G7338" s="7"/>
      <c r="I7338" s="3"/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</row>
    <row r="7339" spans="2:33" x14ac:dyDescent="0.25">
      <c r="B7339" s="6"/>
      <c r="C7339" s="7"/>
      <c r="D7339" s="7"/>
      <c r="E7339" s="7"/>
      <c r="F7339" s="7"/>
      <c r="G7339" s="7"/>
      <c r="I7339" s="3"/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</row>
    <row r="7340" spans="2:33" x14ac:dyDescent="0.25">
      <c r="B7340" s="6"/>
      <c r="C7340" s="7"/>
      <c r="D7340" s="7"/>
      <c r="E7340" s="7"/>
      <c r="F7340" s="7"/>
      <c r="G7340" s="7"/>
      <c r="I7340" s="3"/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</row>
    <row r="7341" spans="2:33" x14ac:dyDescent="0.25">
      <c r="B7341" s="6"/>
      <c r="C7341" s="7"/>
      <c r="D7341" s="7"/>
      <c r="E7341" s="7"/>
      <c r="F7341" s="7"/>
      <c r="G7341" s="7"/>
      <c r="I7341" s="3"/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</row>
    <row r="7342" spans="2:33" x14ac:dyDescent="0.25">
      <c r="B7342" s="6"/>
      <c r="C7342" s="7"/>
      <c r="D7342" s="7"/>
      <c r="E7342" s="7"/>
      <c r="F7342" s="7"/>
      <c r="G7342" s="7"/>
      <c r="I7342" s="3"/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</row>
    <row r="7343" spans="2:33" x14ac:dyDescent="0.25">
      <c r="B7343" s="6"/>
      <c r="C7343" s="7"/>
      <c r="D7343" s="7"/>
      <c r="E7343" s="7"/>
      <c r="F7343" s="7"/>
      <c r="G7343" s="7"/>
      <c r="I7343" s="3"/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</row>
    <row r="7344" spans="2:33" x14ac:dyDescent="0.25">
      <c r="B7344" s="6"/>
      <c r="C7344" s="7"/>
      <c r="D7344" s="7"/>
      <c r="E7344" s="7"/>
      <c r="F7344" s="7"/>
      <c r="G7344" s="7"/>
      <c r="I7344" s="3"/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</row>
    <row r="7345" spans="2:33" x14ac:dyDescent="0.25">
      <c r="B7345" s="6"/>
      <c r="C7345" s="7"/>
      <c r="D7345" s="7"/>
      <c r="E7345" s="7"/>
      <c r="F7345" s="7"/>
      <c r="G7345" s="7"/>
      <c r="I7345" s="3"/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</row>
    <row r="7346" spans="2:33" x14ac:dyDescent="0.25">
      <c r="B7346" s="6"/>
      <c r="C7346" s="7"/>
      <c r="D7346" s="7"/>
      <c r="E7346" s="7"/>
      <c r="F7346" s="7"/>
      <c r="G7346" s="7"/>
      <c r="I7346" s="3"/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</row>
    <row r="7347" spans="2:33" x14ac:dyDescent="0.25">
      <c r="B7347" s="6"/>
      <c r="C7347" s="7"/>
      <c r="D7347" s="7"/>
      <c r="E7347" s="7"/>
      <c r="F7347" s="7"/>
      <c r="G7347" s="7"/>
      <c r="I7347" s="3"/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</row>
    <row r="7348" spans="2:33" x14ac:dyDescent="0.25">
      <c r="B7348" s="6"/>
      <c r="C7348" s="7"/>
      <c r="D7348" s="7"/>
      <c r="E7348" s="7"/>
      <c r="F7348" s="7"/>
      <c r="G7348" s="7"/>
      <c r="I7348" s="3"/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</row>
    <row r="7349" spans="2:33" x14ac:dyDescent="0.25">
      <c r="B7349" s="6"/>
      <c r="C7349" s="7"/>
      <c r="D7349" s="7"/>
      <c r="E7349" s="7"/>
      <c r="F7349" s="7"/>
      <c r="G7349" s="7"/>
      <c r="I7349" s="3"/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</row>
    <row r="7350" spans="2:33" x14ac:dyDescent="0.25">
      <c r="B7350" s="6"/>
      <c r="C7350" s="7"/>
      <c r="D7350" s="7"/>
      <c r="E7350" s="7"/>
      <c r="F7350" s="7"/>
      <c r="G7350" s="7"/>
      <c r="I7350" s="3"/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</row>
    <row r="7351" spans="2:33" x14ac:dyDescent="0.25">
      <c r="B7351" s="6"/>
      <c r="C7351" s="7"/>
      <c r="D7351" s="7"/>
      <c r="E7351" s="7"/>
      <c r="F7351" s="7"/>
      <c r="G7351" s="7"/>
      <c r="I7351" s="3"/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</row>
    <row r="7352" spans="2:33" x14ac:dyDescent="0.25">
      <c r="B7352" s="6"/>
      <c r="C7352" s="7"/>
      <c r="D7352" s="7"/>
      <c r="E7352" s="7"/>
      <c r="F7352" s="7"/>
      <c r="G7352" s="7"/>
      <c r="I7352" s="3"/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</row>
    <row r="7353" spans="2:33" x14ac:dyDescent="0.25">
      <c r="B7353" s="6"/>
      <c r="C7353" s="7"/>
      <c r="D7353" s="7"/>
      <c r="E7353" s="7"/>
      <c r="F7353" s="7"/>
      <c r="G7353" s="7"/>
      <c r="I7353" s="3"/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</row>
    <row r="7354" spans="2:33" x14ac:dyDescent="0.25">
      <c r="B7354" s="6"/>
      <c r="C7354" s="7"/>
      <c r="D7354" s="7"/>
      <c r="E7354" s="7"/>
      <c r="F7354" s="7"/>
      <c r="G7354" s="7"/>
      <c r="I7354" s="3"/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</row>
    <row r="7355" spans="2:33" x14ac:dyDescent="0.25">
      <c r="B7355" s="6"/>
      <c r="C7355" s="7"/>
      <c r="D7355" s="7"/>
      <c r="E7355" s="7"/>
      <c r="F7355" s="7"/>
      <c r="G7355" s="7"/>
      <c r="I7355" s="3"/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</row>
    <row r="7356" spans="2:33" x14ac:dyDescent="0.25">
      <c r="B7356" s="6"/>
      <c r="C7356" s="7"/>
      <c r="D7356" s="7"/>
      <c r="E7356" s="7"/>
      <c r="F7356" s="7"/>
      <c r="G7356" s="7"/>
      <c r="I7356" s="3"/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</row>
    <row r="7357" spans="2:33" x14ac:dyDescent="0.25">
      <c r="B7357" s="6"/>
      <c r="C7357" s="7"/>
      <c r="D7357" s="7"/>
      <c r="E7357" s="7"/>
      <c r="F7357" s="7"/>
      <c r="G7357" s="7"/>
      <c r="I7357" s="3"/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</row>
    <row r="7358" spans="2:33" x14ac:dyDescent="0.25">
      <c r="B7358" s="6"/>
      <c r="C7358" s="7"/>
      <c r="D7358" s="7"/>
      <c r="E7358" s="7"/>
      <c r="F7358" s="7"/>
      <c r="G7358" s="7"/>
      <c r="I7358" s="3"/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</row>
    <row r="7359" spans="2:33" x14ac:dyDescent="0.25">
      <c r="B7359" s="6"/>
      <c r="C7359" s="7"/>
      <c r="D7359" s="7"/>
      <c r="E7359" s="7"/>
      <c r="F7359" s="7"/>
      <c r="G7359" s="7"/>
      <c r="I7359" s="3"/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</row>
    <row r="7360" spans="2:33" x14ac:dyDescent="0.25">
      <c r="B7360" s="6"/>
      <c r="C7360" s="7"/>
      <c r="D7360" s="7"/>
      <c r="E7360" s="7"/>
      <c r="F7360" s="7"/>
      <c r="G7360" s="7"/>
      <c r="I7360" s="3"/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</row>
    <row r="7361" spans="2:33" x14ac:dyDescent="0.25">
      <c r="B7361" s="6"/>
      <c r="C7361" s="7"/>
      <c r="D7361" s="7"/>
      <c r="E7361" s="7"/>
      <c r="F7361" s="7"/>
      <c r="G7361" s="7"/>
      <c r="I7361" s="3"/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</row>
    <row r="7362" spans="2:33" x14ac:dyDescent="0.25">
      <c r="B7362" s="6"/>
      <c r="C7362" s="7"/>
      <c r="D7362" s="7"/>
      <c r="E7362" s="7"/>
      <c r="F7362" s="7"/>
      <c r="G7362" s="7"/>
      <c r="I7362" s="3"/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</row>
    <row r="7363" spans="2:33" x14ac:dyDescent="0.25">
      <c r="B7363" s="6"/>
      <c r="C7363" s="7"/>
      <c r="D7363" s="7"/>
      <c r="E7363" s="7"/>
      <c r="F7363" s="7"/>
      <c r="G7363" s="7"/>
      <c r="I7363" s="3"/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</row>
    <row r="7364" spans="2:33" x14ac:dyDescent="0.25">
      <c r="B7364" s="6"/>
      <c r="C7364" s="7"/>
      <c r="D7364" s="7"/>
      <c r="E7364" s="7"/>
      <c r="F7364" s="7"/>
      <c r="G7364" s="7"/>
      <c r="I7364" s="3"/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</row>
    <row r="7365" spans="2:33" x14ac:dyDescent="0.25">
      <c r="B7365" s="6"/>
      <c r="C7365" s="7"/>
      <c r="D7365" s="7"/>
      <c r="E7365" s="7"/>
      <c r="F7365" s="7"/>
      <c r="G7365" s="7"/>
      <c r="I7365" s="3"/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</row>
    <row r="7366" spans="2:33" x14ac:dyDescent="0.25">
      <c r="B7366" s="6"/>
      <c r="C7366" s="7"/>
      <c r="D7366" s="7"/>
      <c r="E7366" s="7"/>
      <c r="F7366" s="7"/>
      <c r="G7366" s="7"/>
      <c r="I7366" s="3"/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</row>
    <row r="7367" spans="2:33" x14ac:dyDescent="0.25">
      <c r="B7367" s="6"/>
      <c r="C7367" s="7"/>
      <c r="D7367" s="7"/>
      <c r="E7367" s="7"/>
      <c r="F7367" s="7"/>
      <c r="G7367" s="7"/>
      <c r="I7367" s="3"/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</row>
    <row r="7368" spans="2:33" x14ac:dyDescent="0.25">
      <c r="B7368" s="6"/>
      <c r="C7368" s="7"/>
      <c r="D7368" s="7"/>
      <c r="E7368" s="7"/>
      <c r="F7368" s="7"/>
      <c r="G7368" s="7"/>
      <c r="I7368" s="3"/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</row>
    <row r="7369" spans="2:33" x14ac:dyDescent="0.25">
      <c r="B7369" s="6"/>
      <c r="C7369" s="7"/>
      <c r="D7369" s="7"/>
      <c r="E7369" s="7"/>
      <c r="F7369" s="7"/>
      <c r="G7369" s="7"/>
      <c r="I7369" s="3"/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</row>
    <row r="7370" spans="2:33" x14ac:dyDescent="0.25">
      <c r="B7370" s="6"/>
      <c r="C7370" s="7"/>
      <c r="D7370" s="7"/>
      <c r="E7370" s="7"/>
      <c r="F7370" s="7"/>
      <c r="G7370" s="7"/>
      <c r="I7370" s="3"/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</row>
    <row r="7371" spans="2:33" x14ac:dyDescent="0.25">
      <c r="B7371" s="6"/>
      <c r="C7371" s="7"/>
      <c r="D7371" s="7"/>
      <c r="E7371" s="7"/>
      <c r="F7371" s="7"/>
      <c r="G7371" s="7"/>
      <c r="I7371" s="3"/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</row>
    <row r="7372" spans="2:33" x14ac:dyDescent="0.25">
      <c r="B7372" s="6"/>
      <c r="C7372" s="7"/>
      <c r="D7372" s="7"/>
      <c r="E7372" s="7"/>
      <c r="F7372" s="7"/>
      <c r="G7372" s="7"/>
      <c r="I7372" s="3"/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</row>
    <row r="7373" spans="2:33" x14ac:dyDescent="0.25">
      <c r="B7373" s="6"/>
      <c r="C7373" s="7"/>
      <c r="D7373" s="7"/>
      <c r="E7373" s="7"/>
      <c r="F7373" s="7"/>
      <c r="G7373" s="7"/>
      <c r="I7373" s="3"/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</row>
    <row r="7374" spans="2:33" x14ac:dyDescent="0.25">
      <c r="B7374" s="6"/>
      <c r="C7374" s="7"/>
      <c r="D7374" s="7"/>
      <c r="E7374" s="7"/>
      <c r="F7374" s="7"/>
      <c r="G7374" s="7"/>
      <c r="I7374" s="3"/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</row>
    <row r="7375" spans="2:33" x14ac:dyDescent="0.25">
      <c r="B7375" s="6"/>
      <c r="C7375" s="7"/>
      <c r="D7375" s="7"/>
      <c r="E7375" s="7"/>
      <c r="F7375" s="7"/>
      <c r="G7375" s="7"/>
      <c r="I7375" s="3"/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</row>
    <row r="7376" spans="2:33" x14ac:dyDescent="0.25">
      <c r="B7376" s="6"/>
      <c r="C7376" s="7"/>
      <c r="D7376" s="7"/>
      <c r="E7376" s="7"/>
      <c r="F7376" s="7"/>
      <c r="G7376" s="7"/>
      <c r="I7376" s="3"/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</row>
    <row r="7377" spans="2:33" x14ac:dyDescent="0.25">
      <c r="B7377" s="6"/>
      <c r="C7377" s="7"/>
      <c r="D7377" s="7"/>
      <c r="E7377" s="7"/>
      <c r="F7377" s="7"/>
      <c r="G7377" s="7"/>
      <c r="I7377" s="3"/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</row>
    <row r="7378" spans="2:33" x14ac:dyDescent="0.25">
      <c r="B7378" s="6"/>
      <c r="C7378" s="7"/>
      <c r="D7378" s="7"/>
      <c r="E7378" s="7"/>
      <c r="F7378" s="7"/>
      <c r="G7378" s="7"/>
      <c r="I7378" s="3"/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</row>
    <row r="7379" spans="2:33" x14ac:dyDescent="0.25">
      <c r="B7379" s="6"/>
      <c r="C7379" s="7"/>
      <c r="D7379" s="7"/>
      <c r="E7379" s="7"/>
      <c r="F7379" s="7"/>
      <c r="G7379" s="7"/>
      <c r="I7379" s="3"/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</row>
    <row r="7380" spans="2:33" x14ac:dyDescent="0.25">
      <c r="B7380" s="6"/>
      <c r="C7380" s="7"/>
      <c r="D7380" s="7"/>
      <c r="E7380" s="7"/>
      <c r="F7380" s="7"/>
      <c r="G7380" s="7"/>
      <c r="I7380" s="3"/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</row>
    <row r="7381" spans="2:33" x14ac:dyDescent="0.25">
      <c r="B7381" s="6"/>
      <c r="C7381" s="7"/>
      <c r="D7381" s="7"/>
      <c r="E7381" s="7"/>
      <c r="F7381" s="7"/>
      <c r="G7381" s="7"/>
      <c r="I7381" s="3"/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</row>
    <row r="7382" spans="2:33" x14ac:dyDescent="0.25">
      <c r="B7382" s="6"/>
      <c r="C7382" s="7"/>
      <c r="D7382" s="7"/>
      <c r="E7382" s="7"/>
      <c r="F7382" s="7"/>
      <c r="G7382" s="7"/>
      <c r="I7382" s="3"/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</row>
    <row r="7383" spans="2:33" x14ac:dyDescent="0.25">
      <c r="B7383" s="6"/>
      <c r="C7383" s="7"/>
      <c r="D7383" s="7"/>
      <c r="E7383" s="7"/>
      <c r="F7383" s="7"/>
      <c r="G7383" s="7"/>
      <c r="I7383" s="3"/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</row>
    <row r="7384" spans="2:33" x14ac:dyDescent="0.25">
      <c r="B7384" s="6"/>
      <c r="C7384" s="7"/>
      <c r="D7384" s="7"/>
      <c r="E7384" s="7"/>
      <c r="F7384" s="7"/>
      <c r="G7384" s="7"/>
      <c r="I7384" s="3"/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</row>
    <row r="7385" spans="2:33" x14ac:dyDescent="0.25">
      <c r="B7385" s="6"/>
      <c r="C7385" s="7"/>
      <c r="D7385" s="7"/>
      <c r="E7385" s="7"/>
      <c r="F7385" s="7"/>
      <c r="G7385" s="7"/>
      <c r="I7385" s="3"/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</row>
    <row r="7386" spans="2:33" x14ac:dyDescent="0.25">
      <c r="B7386" s="6"/>
      <c r="C7386" s="7"/>
      <c r="D7386" s="7"/>
      <c r="E7386" s="7"/>
      <c r="F7386" s="7"/>
      <c r="G7386" s="7"/>
      <c r="I7386" s="3"/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</row>
    <row r="7387" spans="2:33" x14ac:dyDescent="0.25">
      <c r="B7387" s="6"/>
      <c r="C7387" s="7"/>
      <c r="D7387" s="7"/>
      <c r="E7387" s="7"/>
      <c r="F7387" s="7"/>
      <c r="G7387" s="7"/>
      <c r="I7387" s="3"/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</row>
    <row r="7388" spans="2:33" x14ac:dyDescent="0.25">
      <c r="B7388" s="6"/>
      <c r="C7388" s="7"/>
      <c r="D7388" s="7"/>
      <c r="E7388" s="7"/>
      <c r="F7388" s="7"/>
      <c r="G7388" s="7"/>
      <c r="I7388" s="3"/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</row>
    <row r="7389" spans="2:33" x14ac:dyDescent="0.25">
      <c r="B7389" s="6"/>
      <c r="C7389" s="7"/>
      <c r="D7389" s="7"/>
      <c r="E7389" s="7"/>
      <c r="F7389" s="7"/>
      <c r="G7389" s="7"/>
      <c r="I7389" s="3"/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</row>
    <row r="7390" spans="2:33" x14ac:dyDescent="0.25">
      <c r="B7390" s="6"/>
      <c r="C7390" s="7"/>
      <c r="D7390" s="7"/>
      <c r="E7390" s="7"/>
      <c r="F7390" s="7"/>
      <c r="G7390" s="7"/>
      <c r="I7390" s="3"/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</row>
    <row r="7391" spans="2:33" x14ac:dyDescent="0.25">
      <c r="B7391" s="6"/>
      <c r="C7391" s="7"/>
      <c r="D7391" s="7"/>
      <c r="E7391" s="7"/>
      <c r="F7391" s="7"/>
      <c r="G7391" s="7"/>
      <c r="I7391" s="3"/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</row>
    <row r="7392" spans="2:33" x14ac:dyDescent="0.25">
      <c r="B7392" s="6"/>
      <c r="C7392" s="7"/>
      <c r="D7392" s="7"/>
      <c r="E7392" s="7"/>
      <c r="F7392" s="7"/>
      <c r="G7392" s="7"/>
      <c r="I7392" s="3"/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</row>
    <row r="7393" spans="2:33" x14ac:dyDescent="0.25">
      <c r="B7393" s="6"/>
      <c r="C7393" s="7"/>
      <c r="D7393" s="7"/>
      <c r="E7393" s="7"/>
      <c r="F7393" s="7"/>
      <c r="G7393" s="7"/>
      <c r="I7393" s="3"/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</row>
    <row r="7394" spans="2:33" x14ac:dyDescent="0.25">
      <c r="B7394" s="6"/>
      <c r="C7394" s="7"/>
      <c r="D7394" s="7"/>
      <c r="E7394" s="7"/>
      <c r="F7394" s="7"/>
      <c r="G7394" s="7"/>
      <c r="I7394" s="3"/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</row>
    <row r="7395" spans="2:33" x14ac:dyDescent="0.25">
      <c r="B7395" s="6"/>
      <c r="C7395" s="7"/>
      <c r="D7395" s="7"/>
      <c r="E7395" s="7"/>
      <c r="F7395" s="7"/>
      <c r="G7395" s="7"/>
      <c r="I7395" s="3"/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</row>
    <row r="7396" spans="2:33" x14ac:dyDescent="0.25">
      <c r="B7396" s="6"/>
      <c r="C7396" s="7"/>
      <c r="D7396" s="7"/>
      <c r="E7396" s="7"/>
      <c r="F7396" s="7"/>
      <c r="G7396" s="7"/>
      <c r="I7396" s="3"/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</row>
    <row r="7397" spans="2:33" x14ac:dyDescent="0.25">
      <c r="B7397" s="6"/>
      <c r="C7397" s="7"/>
      <c r="D7397" s="7"/>
      <c r="E7397" s="7"/>
      <c r="F7397" s="7"/>
      <c r="G7397" s="7"/>
      <c r="I7397" s="3"/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</row>
    <row r="7398" spans="2:33" x14ac:dyDescent="0.25">
      <c r="B7398" s="6"/>
      <c r="C7398" s="7"/>
      <c r="D7398" s="7"/>
      <c r="E7398" s="7"/>
      <c r="F7398" s="7"/>
      <c r="G7398" s="7"/>
      <c r="I7398" s="3"/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</row>
    <row r="7399" spans="2:33" x14ac:dyDescent="0.25">
      <c r="B7399" s="6"/>
      <c r="C7399" s="7"/>
      <c r="D7399" s="7"/>
      <c r="E7399" s="7"/>
      <c r="F7399" s="7"/>
      <c r="G7399" s="7"/>
      <c r="I7399" s="3"/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</row>
    <row r="7400" spans="2:33" x14ac:dyDescent="0.25">
      <c r="B7400" s="6"/>
      <c r="C7400" s="7"/>
      <c r="D7400" s="7"/>
      <c r="E7400" s="7"/>
      <c r="F7400" s="7"/>
      <c r="G7400" s="7"/>
      <c r="I7400" s="3"/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</row>
    <row r="7401" spans="2:33" x14ac:dyDescent="0.25">
      <c r="B7401" s="6"/>
      <c r="C7401" s="7"/>
      <c r="D7401" s="7"/>
      <c r="E7401" s="7"/>
      <c r="F7401" s="7"/>
      <c r="G7401" s="7"/>
      <c r="I7401" s="3"/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</row>
    <row r="7402" spans="2:33" x14ac:dyDescent="0.25">
      <c r="B7402" s="6"/>
      <c r="C7402" s="7"/>
      <c r="D7402" s="7"/>
      <c r="E7402" s="7"/>
      <c r="F7402" s="7"/>
      <c r="G7402" s="7"/>
      <c r="I7402" s="3"/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</row>
    <row r="7403" spans="2:33" x14ac:dyDescent="0.25">
      <c r="B7403" s="6"/>
      <c r="C7403" s="7"/>
      <c r="D7403" s="7"/>
      <c r="E7403" s="7"/>
      <c r="F7403" s="7"/>
      <c r="G7403" s="7"/>
      <c r="I7403" s="3"/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</row>
    <row r="7404" spans="2:33" x14ac:dyDescent="0.25">
      <c r="B7404" s="6"/>
      <c r="C7404" s="7"/>
      <c r="D7404" s="7"/>
      <c r="E7404" s="7"/>
      <c r="F7404" s="7"/>
      <c r="G7404" s="7"/>
      <c r="I7404" s="3"/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</row>
    <row r="7405" spans="2:33" x14ac:dyDescent="0.25">
      <c r="B7405" s="6"/>
      <c r="C7405" s="7"/>
      <c r="D7405" s="7"/>
      <c r="E7405" s="7"/>
      <c r="F7405" s="7"/>
      <c r="G7405" s="7"/>
      <c r="I7405" s="3"/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</row>
    <row r="7406" spans="2:33" x14ac:dyDescent="0.25">
      <c r="B7406" s="6"/>
      <c r="C7406" s="7"/>
      <c r="D7406" s="7"/>
      <c r="E7406" s="7"/>
      <c r="F7406" s="7"/>
      <c r="G7406" s="7"/>
      <c r="I7406" s="3"/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</row>
    <row r="7407" spans="2:33" x14ac:dyDescent="0.25">
      <c r="B7407" s="6"/>
      <c r="C7407" s="7"/>
      <c r="D7407" s="7"/>
      <c r="E7407" s="7"/>
      <c r="F7407" s="7"/>
      <c r="G7407" s="7"/>
      <c r="I7407" s="3"/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</row>
    <row r="7408" spans="2:33" x14ac:dyDescent="0.25">
      <c r="B7408" s="6"/>
      <c r="C7408" s="7"/>
      <c r="D7408" s="7"/>
      <c r="E7408" s="7"/>
      <c r="F7408" s="7"/>
      <c r="G7408" s="7"/>
      <c r="I7408" s="3"/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</row>
    <row r="7409" spans="2:33" x14ac:dyDescent="0.25">
      <c r="B7409" s="6"/>
      <c r="C7409" s="7"/>
      <c r="D7409" s="7"/>
      <c r="E7409" s="7"/>
      <c r="F7409" s="7"/>
      <c r="G7409" s="7"/>
      <c r="I7409" s="3"/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</row>
    <row r="7410" spans="2:33" x14ac:dyDescent="0.25">
      <c r="B7410" s="6"/>
      <c r="C7410" s="7"/>
      <c r="D7410" s="7"/>
      <c r="E7410" s="7"/>
      <c r="F7410" s="7"/>
      <c r="G7410" s="7"/>
      <c r="I7410" s="3"/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</row>
    <row r="7411" spans="2:33" x14ac:dyDescent="0.25">
      <c r="B7411" s="6"/>
      <c r="C7411" s="7"/>
      <c r="D7411" s="7"/>
      <c r="E7411" s="7"/>
      <c r="F7411" s="7"/>
      <c r="G7411" s="7"/>
      <c r="I7411" s="3"/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</row>
    <row r="7412" spans="2:33" x14ac:dyDescent="0.25">
      <c r="B7412" s="6"/>
      <c r="C7412" s="7"/>
      <c r="D7412" s="7"/>
      <c r="E7412" s="7"/>
      <c r="F7412" s="7"/>
      <c r="G7412" s="7"/>
      <c r="I7412" s="3"/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</row>
    <row r="7413" spans="2:33" x14ac:dyDescent="0.25">
      <c r="B7413" s="6"/>
      <c r="C7413" s="7"/>
      <c r="D7413" s="7"/>
      <c r="E7413" s="7"/>
      <c r="F7413" s="7"/>
      <c r="G7413" s="7"/>
      <c r="I7413" s="3"/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</row>
    <row r="7414" spans="2:33" x14ac:dyDescent="0.25">
      <c r="B7414" s="6"/>
      <c r="C7414" s="7"/>
      <c r="D7414" s="7"/>
      <c r="E7414" s="7"/>
      <c r="F7414" s="7"/>
      <c r="G7414" s="7"/>
      <c r="I7414" s="3"/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</row>
    <row r="7415" spans="2:33" x14ac:dyDescent="0.25">
      <c r="B7415" s="6"/>
      <c r="C7415" s="7"/>
      <c r="D7415" s="7"/>
      <c r="E7415" s="7"/>
      <c r="F7415" s="7"/>
      <c r="G7415" s="7"/>
      <c r="I7415" s="3"/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</row>
    <row r="7416" spans="2:33" x14ac:dyDescent="0.25">
      <c r="B7416" s="6"/>
      <c r="C7416" s="7"/>
      <c r="D7416" s="7"/>
      <c r="E7416" s="7"/>
      <c r="F7416" s="7"/>
      <c r="G7416" s="7"/>
      <c r="I7416" s="3"/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</row>
    <row r="7417" spans="2:33" x14ac:dyDescent="0.25">
      <c r="B7417" s="6"/>
      <c r="C7417" s="7"/>
      <c r="D7417" s="7"/>
      <c r="E7417" s="7"/>
      <c r="F7417" s="7"/>
      <c r="G7417" s="7"/>
      <c r="I7417" s="3"/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</row>
    <row r="7418" spans="2:33" x14ac:dyDescent="0.25">
      <c r="B7418" s="6"/>
      <c r="C7418" s="7"/>
      <c r="D7418" s="7"/>
      <c r="E7418" s="7"/>
      <c r="F7418" s="7"/>
      <c r="G7418" s="7"/>
      <c r="I7418" s="3"/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</row>
    <row r="7419" spans="2:33" x14ac:dyDescent="0.25">
      <c r="B7419" s="6"/>
      <c r="C7419" s="7"/>
      <c r="D7419" s="7"/>
      <c r="E7419" s="7"/>
      <c r="F7419" s="7"/>
      <c r="G7419" s="7"/>
      <c r="I7419" s="3"/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</row>
    <row r="7420" spans="2:33" x14ac:dyDescent="0.25">
      <c r="B7420" s="6"/>
      <c r="C7420" s="7"/>
      <c r="D7420" s="7"/>
      <c r="E7420" s="7"/>
      <c r="F7420" s="7"/>
      <c r="G7420" s="7"/>
      <c r="I7420" s="3"/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</row>
    <row r="7421" spans="2:33" x14ac:dyDescent="0.25">
      <c r="B7421" s="6"/>
      <c r="C7421" s="7"/>
      <c r="D7421" s="7"/>
      <c r="E7421" s="7"/>
      <c r="F7421" s="7"/>
      <c r="G7421" s="7"/>
      <c r="I7421" s="3"/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</row>
    <row r="7422" spans="2:33" x14ac:dyDescent="0.25">
      <c r="B7422" s="6"/>
      <c r="C7422" s="7"/>
      <c r="D7422" s="7"/>
      <c r="E7422" s="7"/>
      <c r="F7422" s="7"/>
      <c r="G7422" s="7"/>
      <c r="I7422" s="3"/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</row>
    <row r="7423" spans="2:33" x14ac:dyDescent="0.25">
      <c r="B7423" s="6"/>
      <c r="C7423" s="7"/>
      <c r="D7423" s="7"/>
      <c r="E7423" s="7"/>
      <c r="F7423" s="7"/>
      <c r="G7423" s="7"/>
      <c r="I7423" s="3"/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</row>
    <row r="7424" spans="2:33" x14ac:dyDescent="0.25">
      <c r="B7424" s="6"/>
      <c r="C7424" s="7"/>
      <c r="D7424" s="7"/>
      <c r="E7424" s="7"/>
      <c r="F7424" s="7"/>
      <c r="G7424" s="7"/>
      <c r="I7424" s="3"/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</row>
    <row r="7425" spans="2:33" x14ac:dyDescent="0.25">
      <c r="B7425" s="6"/>
      <c r="C7425" s="7"/>
      <c r="D7425" s="7"/>
      <c r="E7425" s="7"/>
      <c r="F7425" s="7"/>
      <c r="G7425" s="7"/>
      <c r="I7425" s="3"/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</row>
    <row r="7426" spans="2:33" x14ac:dyDescent="0.25">
      <c r="B7426" s="6"/>
      <c r="C7426" s="7"/>
      <c r="D7426" s="7"/>
      <c r="E7426" s="7"/>
      <c r="F7426" s="7"/>
      <c r="G7426" s="7"/>
      <c r="I7426" s="3"/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</row>
    <row r="7427" spans="2:33" x14ac:dyDescent="0.25">
      <c r="B7427" s="6"/>
      <c r="C7427" s="7"/>
      <c r="D7427" s="7"/>
      <c r="E7427" s="7"/>
      <c r="F7427" s="7"/>
      <c r="G7427" s="7"/>
      <c r="I7427" s="3"/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</row>
    <row r="7428" spans="2:33" x14ac:dyDescent="0.25">
      <c r="B7428" s="6"/>
      <c r="C7428" s="7"/>
      <c r="D7428" s="7"/>
      <c r="E7428" s="7"/>
      <c r="F7428" s="7"/>
      <c r="G7428" s="7"/>
      <c r="I7428" s="3"/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</row>
    <row r="7429" spans="2:33" x14ac:dyDescent="0.25">
      <c r="B7429" s="6"/>
      <c r="C7429" s="7"/>
      <c r="D7429" s="7"/>
      <c r="E7429" s="7"/>
      <c r="F7429" s="7"/>
      <c r="G7429" s="7"/>
      <c r="I7429" s="3"/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</row>
    <row r="7430" spans="2:33" x14ac:dyDescent="0.25">
      <c r="B7430" s="6"/>
      <c r="C7430" s="7"/>
      <c r="D7430" s="7"/>
      <c r="E7430" s="7"/>
      <c r="F7430" s="7"/>
      <c r="G7430" s="7"/>
      <c r="I7430" s="3"/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</row>
    <row r="7431" spans="2:33" x14ac:dyDescent="0.25">
      <c r="B7431" s="6"/>
      <c r="C7431" s="7"/>
      <c r="D7431" s="7"/>
      <c r="E7431" s="7"/>
      <c r="F7431" s="7"/>
      <c r="G7431" s="7"/>
      <c r="I7431" s="3"/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</row>
    <row r="7432" spans="2:33" x14ac:dyDescent="0.25">
      <c r="B7432" s="6"/>
      <c r="C7432" s="7"/>
      <c r="D7432" s="7"/>
      <c r="E7432" s="7"/>
      <c r="F7432" s="7"/>
      <c r="G7432" s="7"/>
      <c r="I7432" s="3"/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</row>
    <row r="7433" spans="2:33" x14ac:dyDescent="0.25">
      <c r="B7433" s="6"/>
      <c r="C7433" s="7"/>
      <c r="D7433" s="7"/>
      <c r="E7433" s="7"/>
      <c r="F7433" s="7"/>
      <c r="G7433" s="7"/>
      <c r="I7433" s="3"/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</row>
    <row r="7434" spans="2:33" x14ac:dyDescent="0.25">
      <c r="B7434" s="6"/>
      <c r="C7434" s="7"/>
      <c r="D7434" s="7"/>
      <c r="E7434" s="7"/>
      <c r="F7434" s="7"/>
      <c r="G7434" s="7"/>
      <c r="I7434" s="3"/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</row>
    <row r="7435" spans="2:33" x14ac:dyDescent="0.25">
      <c r="B7435" s="6"/>
      <c r="C7435" s="7"/>
      <c r="D7435" s="7"/>
      <c r="E7435" s="7"/>
      <c r="F7435" s="7"/>
      <c r="G7435" s="7"/>
      <c r="I7435" s="3"/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</row>
    <row r="7436" spans="2:33" x14ac:dyDescent="0.25">
      <c r="B7436" s="6"/>
      <c r="C7436" s="7"/>
      <c r="D7436" s="7"/>
      <c r="E7436" s="7"/>
      <c r="F7436" s="7"/>
      <c r="G7436" s="7"/>
      <c r="I7436" s="3"/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</row>
    <row r="7437" spans="2:33" x14ac:dyDescent="0.25">
      <c r="B7437" s="6"/>
      <c r="C7437" s="7"/>
      <c r="D7437" s="7"/>
      <c r="E7437" s="7"/>
      <c r="F7437" s="7"/>
      <c r="G7437" s="7"/>
      <c r="I7437" s="3"/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</row>
    <row r="7438" spans="2:33" x14ac:dyDescent="0.25">
      <c r="B7438" s="6"/>
      <c r="C7438" s="7"/>
      <c r="D7438" s="7"/>
      <c r="E7438" s="7"/>
      <c r="F7438" s="7"/>
      <c r="G7438" s="7"/>
      <c r="I7438" s="3"/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</row>
    <row r="7439" spans="2:33" x14ac:dyDescent="0.25">
      <c r="B7439" s="6"/>
      <c r="C7439" s="7"/>
      <c r="D7439" s="7"/>
      <c r="E7439" s="7"/>
      <c r="F7439" s="7"/>
      <c r="G7439" s="7"/>
      <c r="I7439" s="3"/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</row>
    <row r="7440" spans="2:33" x14ac:dyDescent="0.25">
      <c r="B7440" s="6"/>
      <c r="C7440" s="7"/>
      <c r="D7440" s="7"/>
      <c r="E7440" s="7"/>
      <c r="F7440" s="7"/>
      <c r="G7440" s="7"/>
      <c r="I7440" s="3"/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</row>
    <row r="7441" spans="2:33" x14ac:dyDescent="0.25">
      <c r="B7441" s="6"/>
      <c r="C7441" s="7"/>
      <c r="D7441" s="7"/>
      <c r="E7441" s="7"/>
      <c r="F7441" s="7"/>
      <c r="G7441" s="7"/>
      <c r="I7441" s="3"/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</row>
    <row r="7442" spans="2:33" x14ac:dyDescent="0.25">
      <c r="B7442" s="6"/>
      <c r="C7442" s="7"/>
      <c r="D7442" s="7"/>
      <c r="E7442" s="7"/>
      <c r="F7442" s="7"/>
      <c r="G7442" s="7"/>
      <c r="I7442" s="3"/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</row>
    <row r="7443" spans="2:33" x14ac:dyDescent="0.25">
      <c r="B7443" s="6"/>
      <c r="C7443" s="7"/>
      <c r="D7443" s="7"/>
      <c r="E7443" s="7"/>
      <c r="F7443" s="7"/>
      <c r="G7443" s="7"/>
      <c r="I7443" s="3"/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</row>
    <row r="7444" spans="2:33" x14ac:dyDescent="0.25">
      <c r="B7444" s="6"/>
      <c r="C7444" s="7"/>
      <c r="D7444" s="7"/>
      <c r="E7444" s="7"/>
      <c r="F7444" s="7"/>
      <c r="G7444" s="7"/>
      <c r="I7444" s="3"/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</row>
    <row r="7445" spans="2:33" x14ac:dyDescent="0.25">
      <c r="B7445" s="6"/>
      <c r="C7445" s="7"/>
      <c r="D7445" s="7"/>
      <c r="E7445" s="7"/>
      <c r="F7445" s="7"/>
      <c r="G7445" s="7"/>
      <c r="I7445" s="3"/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</row>
    <row r="7446" spans="2:33" x14ac:dyDescent="0.25">
      <c r="B7446" s="6"/>
      <c r="C7446" s="7"/>
      <c r="D7446" s="7"/>
      <c r="E7446" s="7"/>
      <c r="F7446" s="7"/>
      <c r="G7446" s="7"/>
      <c r="I7446" s="3"/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</row>
    <row r="7447" spans="2:33" x14ac:dyDescent="0.25">
      <c r="B7447" s="6"/>
      <c r="C7447" s="7"/>
      <c r="D7447" s="7"/>
      <c r="E7447" s="7"/>
      <c r="F7447" s="7"/>
      <c r="G7447" s="7"/>
      <c r="I7447" s="3"/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</row>
    <row r="7448" spans="2:33" x14ac:dyDescent="0.25">
      <c r="B7448" s="6"/>
      <c r="C7448" s="7"/>
      <c r="D7448" s="7"/>
      <c r="E7448" s="7"/>
      <c r="F7448" s="7"/>
      <c r="G7448" s="7"/>
      <c r="I7448" s="3"/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</row>
    <row r="7449" spans="2:33" x14ac:dyDescent="0.25">
      <c r="B7449" s="6"/>
      <c r="C7449" s="7"/>
      <c r="D7449" s="7"/>
      <c r="E7449" s="7"/>
      <c r="F7449" s="7"/>
      <c r="G7449" s="7"/>
      <c r="I7449" s="3"/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</row>
    <row r="7450" spans="2:33" x14ac:dyDescent="0.25">
      <c r="B7450" s="6"/>
      <c r="C7450" s="7"/>
      <c r="D7450" s="7"/>
      <c r="E7450" s="7"/>
      <c r="F7450" s="7"/>
      <c r="G7450" s="7"/>
      <c r="I7450" s="3"/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</row>
    <row r="7451" spans="2:33" x14ac:dyDescent="0.25">
      <c r="B7451" s="6"/>
      <c r="C7451" s="7"/>
      <c r="D7451" s="7"/>
      <c r="E7451" s="7"/>
      <c r="F7451" s="7"/>
      <c r="G7451" s="7"/>
      <c r="I7451" s="3"/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</row>
    <row r="7452" spans="2:33" x14ac:dyDescent="0.25">
      <c r="B7452" s="6"/>
      <c r="C7452" s="7"/>
      <c r="D7452" s="7"/>
      <c r="E7452" s="7"/>
      <c r="F7452" s="7"/>
      <c r="G7452" s="7"/>
      <c r="I7452" s="3"/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</row>
    <row r="7453" spans="2:33" x14ac:dyDescent="0.25">
      <c r="B7453" s="6"/>
      <c r="C7453" s="7"/>
      <c r="D7453" s="7"/>
      <c r="E7453" s="7"/>
      <c r="F7453" s="7"/>
      <c r="G7453" s="7"/>
      <c r="I7453" s="3"/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</row>
    <row r="7454" spans="2:33" x14ac:dyDescent="0.25">
      <c r="B7454" s="6"/>
      <c r="C7454" s="7"/>
      <c r="D7454" s="7"/>
      <c r="E7454" s="7"/>
      <c r="F7454" s="7"/>
      <c r="G7454" s="7"/>
      <c r="I7454" s="3"/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</row>
    <row r="7455" spans="2:33" x14ac:dyDescent="0.25">
      <c r="B7455" s="6"/>
      <c r="C7455" s="7"/>
      <c r="D7455" s="7"/>
      <c r="E7455" s="7"/>
      <c r="F7455" s="7"/>
      <c r="G7455" s="7"/>
      <c r="I7455" s="3"/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</row>
    <row r="7456" spans="2:33" x14ac:dyDescent="0.25">
      <c r="B7456" s="6"/>
      <c r="C7456" s="7"/>
      <c r="D7456" s="7"/>
      <c r="E7456" s="7"/>
      <c r="F7456" s="7"/>
      <c r="G7456" s="7"/>
      <c r="I7456" s="3"/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</row>
    <row r="7457" spans="2:33" x14ac:dyDescent="0.25">
      <c r="B7457" s="6"/>
      <c r="C7457" s="7"/>
      <c r="D7457" s="7"/>
      <c r="E7457" s="7"/>
      <c r="F7457" s="7"/>
      <c r="G7457" s="7"/>
      <c r="I7457" s="3"/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</row>
    <row r="7458" spans="2:33" x14ac:dyDescent="0.25">
      <c r="B7458" s="6"/>
      <c r="C7458" s="7"/>
      <c r="D7458" s="7"/>
      <c r="E7458" s="7"/>
      <c r="F7458" s="7"/>
      <c r="G7458" s="7"/>
      <c r="I7458" s="3"/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</row>
    <row r="7459" spans="2:33" x14ac:dyDescent="0.25">
      <c r="B7459" s="6"/>
      <c r="C7459" s="7"/>
      <c r="D7459" s="7"/>
      <c r="E7459" s="7"/>
      <c r="F7459" s="7"/>
      <c r="G7459" s="7"/>
      <c r="I7459" s="3"/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</row>
    <row r="7460" spans="2:33" x14ac:dyDescent="0.25">
      <c r="B7460" s="6"/>
      <c r="C7460" s="7"/>
      <c r="D7460" s="7"/>
      <c r="E7460" s="7"/>
      <c r="F7460" s="7"/>
      <c r="G7460" s="7"/>
      <c r="I7460" s="3"/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</row>
    <row r="7461" spans="2:33" x14ac:dyDescent="0.25">
      <c r="B7461" s="6"/>
      <c r="C7461" s="7"/>
      <c r="D7461" s="7"/>
      <c r="E7461" s="7"/>
      <c r="F7461" s="7"/>
      <c r="G7461" s="7"/>
      <c r="I7461" s="3"/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</row>
    <row r="7462" spans="2:33" x14ac:dyDescent="0.25">
      <c r="B7462" s="6"/>
      <c r="C7462" s="7"/>
      <c r="D7462" s="7"/>
      <c r="E7462" s="7"/>
      <c r="F7462" s="7"/>
      <c r="G7462" s="7"/>
      <c r="I7462" s="3"/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</row>
    <row r="7463" spans="2:33" x14ac:dyDescent="0.25">
      <c r="B7463" s="6"/>
      <c r="C7463" s="7"/>
      <c r="D7463" s="7"/>
      <c r="E7463" s="7"/>
      <c r="F7463" s="7"/>
      <c r="G7463" s="7"/>
      <c r="I7463" s="3"/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</row>
    <row r="7464" spans="2:33" x14ac:dyDescent="0.25">
      <c r="B7464" s="6"/>
      <c r="C7464" s="7"/>
      <c r="D7464" s="7"/>
      <c r="E7464" s="7"/>
      <c r="F7464" s="7"/>
      <c r="G7464" s="7"/>
      <c r="I7464" s="3"/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</row>
    <row r="7465" spans="2:33" x14ac:dyDescent="0.25">
      <c r="B7465" s="6"/>
      <c r="C7465" s="7"/>
      <c r="D7465" s="7"/>
      <c r="E7465" s="7"/>
      <c r="F7465" s="7"/>
      <c r="G7465" s="7"/>
      <c r="I7465" s="3"/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</row>
    <row r="7466" spans="2:33" x14ac:dyDescent="0.25">
      <c r="B7466" s="6"/>
      <c r="C7466" s="7"/>
      <c r="D7466" s="7"/>
      <c r="E7466" s="7"/>
      <c r="F7466" s="7"/>
      <c r="G7466" s="7"/>
      <c r="I7466" s="3"/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</row>
    <row r="7467" spans="2:33" x14ac:dyDescent="0.25">
      <c r="B7467" s="6"/>
      <c r="C7467" s="7"/>
      <c r="D7467" s="7"/>
      <c r="E7467" s="7"/>
      <c r="F7467" s="7"/>
      <c r="G7467" s="7"/>
      <c r="I7467" s="3"/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</row>
    <row r="7468" spans="2:33" x14ac:dyDescent="0.25">
      <c r="B7468" s="6"/>
      <c r="C7468" s="7"/>
      <c r="D7468" s="7"/>
      <c r="E7468" s="7"/>
      <c r="F7468" s="7"/>
      <c r="G7468" s="7"/>
      <c r="I7468" s="3"/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</row>
    <row r="7469" spans="2:33" x14ac:dyDescent="0.25">
      <c r="B7469" s="6"/>
      <c r="C7469" s="7"/>
      <c r="D7469" s="7"/>
      <c r="E7469" s="7"/>
      <c r="F7469" s="7"/>
      <c r="G7469" s="7"/>
      <c r="I7469" s="3"/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</row>
    <row r="7470" spans="2:33" x14ac:dyDescent="0.25">
      <c r="B7470" s="6"/>
      <c r="C7470" s="7"/>
      <c r="D7470" s="7"/>
      <c r="E7470" s="7"/>
      <c r="F7470" s="7"/>
      <c r="G7470" s="7"/>
      <c r="I7470" s="3"/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</row>
    <row r="7471" spans="2:33" x14ac:dyDescent="0.25">
      <c r="B7471" s="6"/>
      <c r="C7471" s="7"/>
      <c r="D7471" s="7"/>
      <c r="E7471" s="7"/>
      <c r="F7471" s="7"/>
      <c r="G7471" s="7"/>
      <c r="I7471" s="3"/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</row>
    <row r="7472" spans="2:33" x14ac:dyDescent="0.25">
      <c r="B7472" s="6"/>
      <c r="C7472" s="7"/>
      <c r="D7472" s="7"/>
      <c r="E7472" s="7"/>
      <c r="F7472" s="7"/>
      <c r="G7472" s="7"/>
      <c r="I7472" s="3"/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</row>
    <row r="7473" spans="2:33" x14ac:dyDescent="0.25">
      <c r="B7473" s="6"/>
      <c r="C7473" s="7"/>
      <c r="D7473" s="7"/>
      <c r="E7473" s="7"/>
      <c r="F7473" s="7"/>
      <c r="G7473" s="7"/>
      <c r="I7473" s="3"/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</row>
    <row r="7474" spans="2:33" x14ac:dyDescent="0.25">
      <c r="B7474" s="6"/>
      <c r="C7474" s="7"/>
      <c r="D7474" s="7"/>
      <c r="E7474" s="7"/>
      <c r="F7474" s="7"/>
      <c r="G7474" s="7"/>
      <c r="I7474" s="3"/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</row>
    <row r="7475" spans="2:33" x14ac:dyDescent="0.25">
      <c r="B7475" s="6"/>
      <c r="C7475" s="7"/>
      <c r="D7475" s="7"/>
      <c r="E7475" s="7"/>
      <c r="F7475" s="7"/>
      <c r="G7475" s="7"/>
      <c r="I7475" s="3"/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</row>
    <row r="7476" spans="2:33" x14ac:dyDescent="0.25">
      <c r="B7476" s="6"/>
      <c r="C7476" s="7"/>
      <c r="D7476" s="7"/>
      <c r="E7476" s="7"/>
      <c r="F7476" s="7"/>
      <c r="G7476" s="7"/>
      <c r="I7476" s="3"/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</row>
    <row r="7477" spans="2:33" x14ac:dyDescent="0.25">
      <c r="B7477" s="6"/>
      <c r="C7477" s="7"/>
      <c r="D7477" s="7"/>
      <c r="E7477" s="7"/>
      <c r="F7477" s="7"/>
      <c r="G7477" s="7"/>
      <c r="I7477" s="3"/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</row>
    <row r="7478" spans="2:33" x14ac:dyDescent="0.25">
      <c r="B7478" s="6"/>
      <c r="C7478" s="7"/>
      <c r="D7478" s="7"/>
      <c r="E7478" s="7"/>
      <c r="F7478" s="7"/>
      <c r="G7478" s="7"/>
      <c r="I7478" s="3"/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</row>
    <row r="7479" spans="2:33" x14ac:dyDescent="0.25">
      <c r="B7479" s="6"/>
      <c r="C7479" s="7"/>
      <c r="D7479" s="7"/>
      <c r="E7479" s="7"/>
      <c r="F7479" s="7"/>
      <c r="G7479" s="7"/>
      <c r="I7479" s="3"/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</row>
    <row r="7480" spans="2:33" x14ac:dyDescent="0.25">
      <c r="B7480" s="6"/>
      <c r="C7480" s="7"/>
      <c r="D7480" s="7"/>
      <c r="E7480" s="7"/>
      <c r="F7480" s="7"/>
      <c r="G7480" s="7"/>
      <c r="I7480" s="3"/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</row>
    <row r="7481" spans="2:33" x14ac:dyDescent="0.25">
      <c r="B7481" s="6"/>
      <c r="C7481" s="7"/>
      <c r="D7481" s="7"/>
      <c r="E7481" s="7"/>
      <c r="F7481" s="7"/>
      <c r="G7481" s="7"/>
      <c r="I7481" s="3"/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</row>
    <row r="7482" spans="2:33" x14ac:dyDescent="0.25">
      <c r="B7482" s="6"/>
      <c r="C7482" s="7"/>
      <c r="D7482" s="7"/>
      <c r="E7482" s="7"/>
      <c r="F7482" s="7"/>
      <c r="G7482" s="7"/>
      <c r="I7482" s="3"/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</row>
    <row r="7483" spans="2:33" x14ac:dyDescent="0.25">
      <c r="B7483" s="6"/>
      <c r="C7483" s="7"/>
      <c r="D7483" s="7"/>
      <c r="E7483" s="7"/>
      <c r="F7483" s="7"/>
      <c r="G7483" s="7"/>
      <c r="I7483" s="3"/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</row>
    <row r="7484" spans="2:33" x14ac:dyDescent="0.25">
      <c r="B7484" s="6"/>
      <c r="C7484" s="7"/>
      <c r="D7484" s="7"/>
      <c r="E7484" s="7"/>
      <c r="F7484" s="7"/>
      <c r="G7484" s="7"/>
      <c r="I7484" s="3"/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</row>
    <row r="7485" spans="2:33" x14ac:dyDescent="0.25">
      <c r="B7485" s="6"/>
      <c r="C7485" s="7"/>
      <c r="D7485" s="7"/>
      <c r="E7485" s="7"/>
      <c r="F7485" s="7"/>
      <c r="G7485" s="7"/>
      <c r="I7485" s="3"/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</row>
    <row r="7486" spans="2:33" x14ac:dyDescent="0.25">
      <c r="B7486" s="6"/>
      <c r="C7486" s="7"/>
      <c r="D7486" s="7"/>
      <c r="E7486" s="7"/>
      <c r="F7486" s="7"/>
      <c r="G7486" s="7"/>
      <c r="I7486" s="3"/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</row>
    <row r="7487" spans="2:33" x14ac:dyDescent="0.25">
      <c r="B7487" s="6"/>
      <c r="C7487" s="7"/>
      <c r="D7487" s="7"/>
      <c r="E7487" s="7"/>
      <c r="F7487" s="7"/>
      <c r="G7487" s="7"/>
      <c r="I7487" s="3"/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</row>
    <row r="7488" spans="2:33" x14ac:dyDescent="0.25">
      <c r="B7488" s="6"/>
      <c r="C7488" s="7"/>
      <c r="D7488" s="7"/>
      <c r="E7488" s="7"/>
      <c r="F7488" s="7"/>
      <c r="G7488" s="7"/>
      <c r="I7488" s="3"/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</row>
    <row r="7489" spans="2:33" x14ac:dyDescent="0.25">
      <c r="B7489" s="6"/>
      <c r="C7489" s="7"/>
      <c r="D7489" s="7"/>
      <c r="E7489" s="7"/>
      <c r="F7489" s="7"/>
      <c r="G7489" s="7"/>
      <c r="I7489" s="3"/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</row>
    <row r="7490" spans="2:33" x14ac:dyDescent="0.25">
      <c r="B7490" s="6"/>
      <c r="C7490" s="7"/>
      <c r="D7490" s="7"/>
      <c r="E7490" s="7"/>
      <c r="F7490" s="7"/>
      <c r="G7490" s="7"/>
      <c r="I7490" s="3"/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</row>
    <row r="7491" spans="2:33" x14ac:dyDescent="0.25">
      <c r="B7491" s="6"/>
      <c r="C7491" s="7"/>
      <c r="D7491" s="7"/>
      <c r="E7491" s="7"/>
      <c r="F7491" s="7"/>
      <c r="G7491" s="7"/>
      <c r="I7491" s="3"/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</row>
    <row r="7492" spans="2:33" x14ac:dyDescent="0.25">
      <c r="B7492" s="6"/>
      <c r="C7492" s="7"/>
      <c r="D7492" s="7"/>
      <c r="E7492" s="7"/>
      <c r="F7492" s="7"/>
      <c r="G7492" s="7"/>
      <c r="I7492" s="3"/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</row>
    <row r="7493" spans="2:33" x14ac:dyDescent="0.25">
      <c r="B7493" s="6"/>
      <c r="C7493" s="7"/>
      <c r="D7493" s="7"/>
      <c r="E7493" s="7"/>
      <c r="F7493" s="7"/>
      <c r="G7493" s="7"/>
      <c r="I7493" s="3"/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</row>
    <row r="7494" spans="2:33" x14ac:dyDescent="0.25">
      <c r="B7494" s="6"/>
      <c r="C7494" s="7"/>
      <c r="D7494" s="7"/>
      <c r="E7494" s="7"/>
      <c r="F7494" s="7"/>
      <c r="G7494" s="7"/>
      <c r="I7494" s="3"/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</row>
    <row r="7495" spans="2:33" x14ac:dyDescent="0.25">
      <c r="B7495" s="6"/>
      <c r="C7495" s="7"/>
      <c r="D7495" s="7"/>
      <c r="E7495" s="7"/>
      <c r="F7495" s="7"/>
      <c r="G7495" s="7"/>
      <c r="I7495" s="3"/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</row>
    <row r="7496" spans="2:33" x14ac:dyDescent="0.25">
      <c r="B7496" s="6"/>
      <c r="C7496" s="7"/>
      <c r="D7496" s="7"/>
      <c r="E7496" s="7"/>
      <c r="F7496" s="7"/>
      <c r="G7496" s="7"/>
      <c r="I7496" s="3"/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</row>
    <row r="7497" spans="2:33" x14ac:dyDescent="0.25">
      <c r="B7497" s="6"/>
      <c r="C7497" s="7"/>
      <c r="D7497" s="7"/>
      <c r="E7497" s="7"/>
      <c r="F7497" s="7"/>
      <c r="G7497" s="7"/>
      <c r="I7497" s="3"/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</row>
    <row r="7498" spans="2:33" x14ac:dyDescent="0.25">
      <c r="B7498" s="6"/>
      <c r="C7498" s="7"/>
      <c r="D7498" s="7"/>
      <c r="E7498" s="7"/>
      <c r="F7498" s="7"/>
      <c r="G7498" s="7"/>
      <c r="I7498" s="3"/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</row>
    <row r="7499" spans="2:33" x14ac:dyDescent="0.25">
      <c r="B7499" s="6"/>
      <c r="C7499" s="7"/>
      <c r="D7499" s="7"/>
      <c r="E7499" s="7"/>
      <c r="F7499" s="7"/>
      <c r="G7499" s="7"/>
      <c r="I7499" s="3"/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</row>
    <row r="7500" spans="2:33" x14ac:dyDescent="0.25">
      <c r="B7500" s="6"/>
      <c r="C7500" s="7"/>
      <c r="D7500" s="7"/>
      <c r="E7500" s="7"/>
      <c r="F7500" s="7"/>
      <c r="G7500" s="7"/>
      <c r="I7500" s="3"/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</row>
    <row r="7501" spans="2:33" x14ac:dyDescent="0.25">
      <c r="B7501" s="6"/>
      <c r="C7501" s="7"/>
      <c r="D7501" s="7"/>
      <c r="E7501" s="7"/>
      <c r="F7501" s="7"/>
      <c r="G7501" s="7"/>
      <c r="I7501" s="3"/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</row>
    <row r="7502" spans="2:33" x14ac:dyDescent="0.25">
      <c r="B7502" s="6"/>
      <c r="C7502" s="7"/>
      <c r="D7502" s="7"/>
      <c r="E7502" s="7"/>
      <c r="F7502" s="7"/>
      <c r="G7502" s="7"/>
      <c r="I7502" s="3"/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</row>
    <row r="7503" spans="2:33" x14ac:dyDescent="0.25">
      <c r="B7503" s="6"/>
      <c r="C7503" s="7"/>
      <c r="D7503" s="7"/>
      <c r="E7503" s="7"/>
      <c r="F7503" s="7"/>
      <c r="G7503" s="7"/>
      <c r="I7503" s="3"/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</row>
    <row r="7504" spans="2:33" x14ac:dyDescent="0.25">
      <c r="B7504" s="6"/>
      <c r="C7504" s="7"/>
      <c r="D7504" s="7"/>
      <c r="E7504" s="7"/>
      <c r="F7504" s="7"/>
      <c r="G7504" s="7"/>
      <c r="I7504" s="3"/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</row>
    <row r="7505" spans="2:33" x14ac:dyDescent="0.25">
      <c r="B7505" s="6"/>
      <c r="C7505" s="7"/>
      <c r="D7505" s="7"/>
      <c r="E7505" s="7"/>
      <c r="F7505" s="7"/>
      <c r="G7505" s="7"/>
      <c r="I7505" s="3"/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</row>
    <row r="7506" spans="2:33" x14ac:dyDescent="0.25">
      <c r="B7506" s="6"/>
      <c r="C7506" s="7"/>
      <c r="D7506" s="7"/>
      <c r="E7506" s="7"/>
      <c r="F7506" s="7"/>
      <c r="G7506" s="7"/>
      <c r="I7506" s="3"/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</row>
    <row r="7507" spans="2:33" x14ac:dyDescent="0.25">
      <c r="B7507" s="6"/>
      <c r="C7507" s="7"/>
      <c r="D7507" s="7"/>
      <c r="E7507" s="7"/>
      <c r="F7507" s="7"/>
      <c r="G7507" s="7"/>
      <c r="I7507" s="3"/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</row>
    <row r="7508" spans="2:33" x14ac:dyDescent="0.25">
      <c r="B7508" s="6"/>
      <c r="C7508" s="7"/>
      <c r="D7508" s="7"/>
      <c r="E7508" s="7"/>
      <c r="F7508" s="7"/>
      <c r="G7508" s="7"/>
      <c r="I7508" s="3"/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</row>
    <row r="7509" spans="2:33" x14ac:dyDescent="0.25">
      <c r="B7509" s="6"/>
      <c r="C7509" s="7"/>
      <c r="D7509" s="7"/>
      <c r="E7509" s="7"/>
      <c r="F7509" s="7"/>
      <c r="G7509" s="7"/>
      <c r="I7509" s="3"/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</row>
    <row r="7510" spans="2:33" x14ac:dyDescent="0.25">
      <c r="B7510" s="6"/>
      <c r="C7510" s="7"/>
      <c r="D7510" s="7"/>
      <c r="E7510" s="7"/>
      <c r="F7510" s="7"/>
      <c r="G7510" s="7"/>
      <c r="I7510" s="3"/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</row>
    <row r="7511" spans="2:33" x14ac:dyDescent="0.25">
      <c r="B7511" s="6"/>
      <c r="C7511" s="7"/>
      <c r="D7511" s="7"/>
      <c r="E7511" s="7"/>
      <c r="F7511" s="7"/>
      <c r="G7511" s="7"/>
      <c r="I7511" s="3"/>
      <c r="U7511">
        <v>706.3462441664177</v>
      </c>
      <c r="V7511">
        <v>0</v>
      </c>
      <c r="W7511">
        <v>0</v>
      </c>
      <c r="X7511">
        <v>0</v>
      </c>
      <c r="Y7511">
        <v>0</v>
      </c>
      <c r="Z7511">
        <v>2610.207602891513</v>
      </c>
      <c r="AA7511">
        <v>2610.207602891513</v>
      </c>
      <c r="AB7511">
        <v>0</v>
      </c>
      <c r="AC7511">
        <v>0</v>
      </c>
      <c r="AD7511">
        <v>0</v>
      </c>
      <c r="AE7511">
        <v>0</v>
      </c>
      <c r="AF7511">
        <v>1341.66897461603</v>
      </c>
      <c r="AG7511">
        <v>1341.66897461603</v>
      </c>
    </row>
    <row r="7512" spans="2:33" x14ac:dyDescent="0.25">
      <c r="B7512" s="6"/>
      <c r="C7512" s="7"/>
      <c r="D7512" s="7"/>
      <c r="E7512" s="7"/>
      <c r="F7512" s="7"/>
      <c r="G7512" s="7"/>
      <c r="I7512" s="3"/>
      <c r="U7512">
        <v>645.28036408582409</v>
      </c>
      <c r="V7512">
        <v>0</v>
      </c>
      <c r="W7512">
        <v>0</v>
      </c>
      <c r="X7512">
        <v>0</v>
      </c>
      <c r="Y7512">
        <v>0</v>
      </c>
      <c r="Z7512">
        <v>2384.5468511284262</v>
      </c>
      <c r="AA7512">
        <v>2384.5468511284262</v>
      </c>
      <c r="AB7512">
        <v>0</v>
      </c>
      <c r="AC7512">
        <v>0</v>
      </c>
      <c r="AD7512">
        <v>0</v>
      </c>
      <c r="AE7512">
        <v>0</v>
      </c>
      <c r="AF7512">
        <v>1225.6774231801701</v>
      </c>
      <c r="AG7512">
        <v>1225.6774231801701</v>
      </c>
    </row>
    <row r="7513" spans="2:33" x14ac:dyDescent="0.25">
      <c r="B7513" s="6"/>
      <c r="C7513" s="7"/>
      <c r="D7513" s="7"/>
      <c r="E7513" s="7"/>
      <c r="F7513" s="7"/>
      <c r="G7513" s="7"/>
      <c r="I7513" s="3"/>
      <c r="U7513">
        <v>624.35939431971713</v>
      </c>
      <c r="V7513">
        <v>0</v>
      </c>
      <c r="W7513">
        <v>0</v>
      </c>
      <c r="X7513">
        <v>0</v>
      </c>
      <c r="Y7513">
        <v>0</v>
      </c>
      <c r="Z7513">
        <v>2307.2362194172024</v>
      </c>
      <c r="AA7513">
        <v>2307.2362194172024</v>
      </c>
      <c r="AB7513">
        <v>0</v>
      </c>
      <c r="AC7513">
        <v>0</v>
      </c>
      <c r="AD7513">
        <v>0</v>
      </c>
      <c r="AE7513">
        <v>0</v>
      </c>
      <c r="AF7513">
        <v>1185.9390989717774</v>
      </c>
      <c r="AG7513">
        <v>1185.9390989717774</v>
      </c>
    </row>
    <row r="7514" spans="2:33" x14ac:dyDescent="0.25">
      <c r="B7514" s="6"/>
      <c r="C7514" s="7"/>
      <c r="D7514" s="7"/>
      <c r="E7514" s="7"/>
      <c r="F7514" s="7"/>
      <c r="G7514" s="7"/>
      <c r="I7514" s="3"/>
      <c r="U7514">
        <v>540.47195848676154</v>
      </c>
      <c r="V7514">
        <v>0</v>
      </c>
      <c r="W7514">
        <v>0</v>
      </c>
      <c r="X7514">
        <v>0</v>
      </c>
      <c r="Y7514">
        <v>0</v>
      </c>
      <c r="Z7514">
        <v>1997.241475894979</v>
      </c>
      <c r="AA7514">
        <v>1997.241475894979</v>
      </c>
      <c r="AB7514">
        <v>0</v>
      </c>
      <c r="AC7514">
        <v>0</v>
      </c>
      <c r="AD7514">
        <v>0</v>
      </c>
      <c r="AE7514">
        <v>0</v>
      </c>
      <c r="AF7514">
        <v>1026.5991563491723</v>
      </c>
      <c r="AG7514">
        <v>1026.5991563491723</v>
      </c>
    </row>
    <row r="7515" spans="2:33" x14ac:dyDescent="0.25">
      <c r="B7515" s="6"/>
      <c r="C7515" s="7"/>
      <c r="D7515" s="7"/>
      <c r="E7515" s="7"/>
      <c r="F7515" s="7"/>
      <c r="G7515" s="7"/>
      <c r="I7515" s="3"/>
      <c r="U7515">
        <v>644.08879971387671</v>
      </c>
      <c r="V7515">
        <v>0</v>
      </c>
      <c r="W7515">
        <v>0</v>
      </c>
      <c r="X7515">
        <v>0</v>
      </c>
      <c r="Y7515">
        <v>0</v>
      </c>
      <c r="Z7515">
        <v>2380.1435851541555</v>
      </c>
      <c r="AA7515">
        <v>2380.1435851541555</v>
      </c>
      <c r="AB7515">
        <v>0</v>
      </c>
      <c r="AC7515">
        <v>0</v>
      </c>
      <c r="AD7515">
        <v>0</v>
      </c>
      <c r="AE7515">
        <v>0</v>
      </c>
      <c r="AF7515">
        <v>1223.414106906738</v>
      </c>
      <c r="AG7515">
        <v>1223.414106906738</v>
      </c>
    </row>
    <row r="7516" spans="2:33" x14ac:dyDescent="0.25">
      <c r="B7516" s="6"/>
      <c r="C7516" s="7"/>
      <c r="D7516" s="7"/>
      <c r="E7516" s="7"/>
      <c r="F7516" s="7"/>
      <c r="G7516" s="7"/>
      <c r="I7516" s="3"/>
      <c r="U7516">
        <v>662.73800590439168</v>
      </c>
      <c r="V7516">
        <v>0</v>
      </c>
      <c r="W7516">
        <v>0</v>
      </c>
      <c r="X7516">
        <v>0</v>
      </c>
      <c r="Y7516">
        <v>0</v>
      </c>
      <c r="Z7516">
        <v>2449.0592199273265</v>
      </c>
      <c r="AA7516">
        <v>2449.0592199273265</v>
      </c>
      <c r="AB7516">
        <v>0</v>
      </c>
      <c r="AC7516">
        <v>0</v>
      </c>
      <c r="AD7516">
        <v>0</v>
      </c>
      <c r="AE7516">
        <v>0</v>
      </c>
      <c r="AF7516">
        <v>1258.837331074312</v>
      </c>
      <c r="AG7516">
        <v>1258.837331074312</v>
      </c>
    </row>
    <row r="7517" spans="2:33" x14ac:dyDescent="0.25">
      <c r="B7517" s="6"/>
      <c r="C7517" s="7"/>
      <c r="D7517" s="7"/>
      <c r="E7517" s="7"/>
      <c r="F7517" s="7"/>
      <c r="G7517" s="7"/>
      <c r="I7517" s="3"/>
      <c r="U7517">
        <v>4641.9596527543654</v>
      </c>
      <c r="V7517">
        <v>4283.161514421422</v>
      </c>
      <c r="W7517">
        <v>0</v>
      </c>
      <c r="X7517">
        <v>0</v>
      </c>
      <c r="Y7517">
        <v>0</v>
      </c>
      <c r="Z7517">
        <v>2338.3149259747461</v>
      </c>
      <c r="AA7517">
        <v>6621.476440396169</v>
      </c>
      <c r="AB7517">
        <v>7615.2538218977907</v>
      </c>
      <c r="AC7517">
        <v>0</v>
      </c>
      <c r="AD7517">
        <v>0</v>
      </c>
      <c r="AE7517">
        <v>0</v>
      </c>
      <c r="AF7517">
        <v>1201.9138192634741</v>
      </c>
      <c r="AG7517">
        <v>8817.1676411612661</v>
      </c>
    </row>
    <row r="7518" spans="2:33" x14ac:dyDescent="0.25">
      <c r="B7518" s="6"/>
      <c r="C7518" s="7"/>
      <c r="D7518" s="7"/>
      <c r="E7518" s="7"/>
      <c r="F7518" s="7"/>
      <c r="G7518" s="7"/>
      <c r="I7518" s="3"/>
      <c r="U7518">
        <v>4925.395427983698</v>
      </c>
      <c r="V7518">
        <v>4666.6921401638583</v>
      </c>
      <c r="W7518">
        <v>0</v>
      </c>
      <c r="X7518">
        <v>0</v>
      </c>
      <c r="Y7518">
        <v>0</v>
      </c>
      <c r="Z7518">
        <v>2395.5189055257065</v>
      </c>
      <c r="AA7518">
        <v>7062.2110456895653</v>
      </c>
      <c r="AB7518">
        <v>8124.2224116286206</v>
      </c>
      <c r="AC7518">
        <v>0</v>
      </c>
      <c r="AD7518">
        <v>0</v>
      </c>
      <c r="AE7518">
        <v>0</v>
      </c>
      <c r="AF7518">
        <v>1231.3171527389698</v>
      </c>
      <c r="AG7518">
        <v>9355.5395643675893</v>
      </c>
    </row>
    <row r="7519" spans="2:33" x14ac:dyDescent="0.25">
      <c r="B7519" s="6"/>
      <c r="C7519" s="7"/>
      <c r="D7519" s="7"/>
      <c r="E7519" s="7"/>
      <c r="F7519" s="7"/>
      <c r="G7519" s="7"/>
      <c r="I7519" s="3"/>
      <c r="U7519">
        <v>4972.0495464655824</v>
      </c>
      <c r="V7519">
        <v>4704.0187311563113</v>
      </c>
      <c r="W7519">
        <v>0</v>
      </c>
      <c r="X7519">
        <v>0</v>
      </c>
      <c r="Y7519">
        <v>0</v>
      </c>
      <c r="Z7519">
        <v>2362.8588283443496</v>
      </c>
      <c r="AA7519">
        <v>7066.8775595006609</v>
      </c>
      <c r="AB7519">
        <v>8229.6271089164056</v>
      </c>
      <c r="AC7519">
        <v>0</v>
      </c>
      <c r="AD7519">
        <v>0</v>
      </c>
      <c r="AE7519">
        <v>0</v>
      </c>
      <c r="AF7519">
        <v>1214.5295944565366</v>
      </c>
      <c r="AG7519">
        <v>9444.1567033729425</v>
      </c>
    </row>
    <row r="7520" spans="2:33" x14ac:dyDescent="0.25">
      <c r="B7520" s="6"/>
      <c r="C7520" s="7"/>
      <c r="D7520" s="7"/>
      <c r="E7520" s="7"/>
      <c r="F7520" s="7"/>
      <c r="G7520" s="7"/>
      <c r="I7520" s="3"/>
      <c r="U7520">
        <v>5159.7336867362665</v>
      </c>
      <c r="V7520">
        <v>3035.5336491620574</v>
      </c>
      <c r="W7520">
        <v>0</v>
      </c>
      <c r="X7520">
        <v>0</v>
      </c>
      <c r="Y7520">
        <v>0</v>
      </c>
      <c r="Z7520">
        <v>1497.6532163079735</v>
      </c>
      <c r="AA7520">
        <v>4533.1868654700311</v>
      </c>
      <c r="AB7520">
        <v>8246.3700164486781</v>
      </c>
      <c r="AC7520">
        <v>0</v>
      </c>
      <c r="AD7520">
        <v>0</v>
      </c>
      <c r="AE7520">
        <v>0</v>
      </c>
      <c r="AF7520">
        <v>1214.6236087112904</v>
      </c>
      <c r="AG7520">
        <v>9460.9936251599684</v>
      </c>
    </row>
    <row r="7521" spans="2:33" x14ac:dyDescent="0.25">
      <c r="B7521" s="6"/>
      <c r="C7521" s="7"/>
      <c r="D7521" s="7"/>
      <c r="E7521" s="7"/>
      <c r="F7521" s="7"/>
      <c r="G7521" s="7"/>
      <c r="I7521" s="3"/>
      <c r="U7521">
        <v>3718.3850936639265</v>
      </c>
      <c r="V7521">
        <v>1510.0682447356733</v>
      </c>
      <c r="W7521">
        <v>0</v>
      </c>
      <c r="X7521">
        <v>0</v>
      </c>
      <c r="Y7521">
        <v>0</v>
      </c>
      <c r="Z7521">
        <v>3182.8530060212688</v>
      </c>
      <c r="AA7521">
        <v>4692.9212507569418</v>
      </c>
      <c r="AB7521">
        <v>4236.7564009950811</v>
      </c>
      <c r="AC7521">
        <v>0</v>
      </c>
      <c r="AD7521">
        <v>0</v>
      </c>
      <c r="AE7521">
        <v>0</v>
      </c>
      <c r="AF7521">
        <v>2581.3508508341788</v>
      </c>
      <c r="AG7521">
        <v>6818.1072518292594</v>
      </c>
    </row>
    <row r="7522" spans="2:33" x14ac:dyDescent="0.25">
      <c r="B7522" s="6"/>
      <c r="C7522" s="7"/>
      <c r="D7522" s="7"/>
      <c r="E7522" s="7"/>
      <c r="F7522" s="7"/>
      <c r="G7522" s="7"/>
      <c r="I7522" s="3"/>
      <c r="U7522">
        <v>3169.672048762427</v>
      </c>
      <c r="V7522">
        <v>1169.4834085274333</v>
      </c>
      <c r="W7522">
        <v>0</v>
      </c>
      <c r="X7522">
        <v>0</v>
      </c>
      <c r="Y7522">
        <v>0</v>
      </c>
      <c r="Z7522">
        <v>2851.1576394656331</v>
      </c>
      <c r="AA7522">
        <v>4020.641047993066</v>
      </c>
      <c r="AB7522">
        <v>3499.6357849430219</v>
      </c>
      <c r="AC7522">
        <v>0</v>
      </c>
      <c r="AD7522">
        <v>0</v>
      </c>
      <c r="AE7522">
        <v>0</v>
      </c>
      <c r="AF7522">
        <v>2312.3399618435915</v>
      </c>
      <c r="AG7522">
        <v>5811.9757467866139</v>
      </c>
    </row>
    <row r="7523" spans="2:33" x14ac:dyDescent="0.25">
      <c r="B7523" s="6"/>
      <c r="C7523" s="7"/>
      <c r="D7523" s="7"/>
      <c r="E7523" s="7"/>
      <c r="F7523" s="7"/>
      <c r="G7523" s="7"/>
      <c r="I7523" s="3"/>
      <c r="U7523">
        <v>3199.0023376179479</v>
      </c>
      <c r="V7523">
        <v>865.43961803224352</v>
      </c>
      <c r="W7523">
        <v>0</v>
      </c>
      <c r="X7523">
        <v>0</v>
      </c>
      <c r="Y7523">
        <v>0</v>
      </c>
      <c r="Z7523">
        <v>3417.6690710891075</v>
      </c>
      <c r="AA7523">
        <v>4283.1086891213508</v>
      </c>
      <c r="AB7523">
        <v>3093.965477184578</v>
      </c>
      <c r="AC7523">
        <v>0</v>
      </c>
      <c r="AD7523">
        <v>0</v>
      </c>
      <c r="AE7523">
        <v>0</v>
      </c>
      <c r="AF7523">
        <v>2771.7908894428451</v>
      </c>
      <c r="AG7523">
        <v>5865.7563666274236</v>
      </c>
    </row>
    <row r="7524" spans="2:33" x14ac:dyDescent="0.25">
      <c r="B7524" s="6"/>
      <c r="C7524" s="7"/>
      <c r="D7524" s="7"/>
      <c r="E7524" s="7"/>
      <c r="F7524" s="7"/>
      <c r="G7524" s="7"/>
      <c r="I7524" s="3"/>
      <c r="U7524">
        <v>3462.3703528248188</v>
      </c>
      <c r="V7524">
        <v>1289.8721728102314</v>
      </c>
      <c r="W7524">
        <v>0</v>
      </c>
      <c r="X7524">
        <v>0</v>
      </c>
      <c r="Y7524">
        <v>0</v>
      </c>
      <c r="Z7524">
        <v>2952.5272473992463</v>
      </c>
      <c r="AA7524">
        <v>4242.3994202094773</v>
      </c>
      <c r="AB7524">
        <v>3954.120835399287</v>
      </c>
      <c r="AC7524">
        <v>0</v>
      </c>
      <c r="AD7524">
        <v>0</v>
      </c>
      <c r="AE7524">
        <v>0</v>
      </c>
      <c r="AF7524">
        <v>2394.5525312563595</v>
      </c>
      <c r="AG7524">
        <v>6348.6733666556465</v>
      </c>
    </row>
    <row r="7525" spans="2:33" x14ac:dyDescent="0.25">
      <c r="B7525" s="6"/>
      <c r="C7525" s="7"/>
      <c r="D7525" s="7"/>
      <c r="E7525" s="7"/>
      <c r="F7525" s="7"/>
      <c r="G7525" s="7"/>
      <c r="I7525" s="3"/>
      <c r="U7525">
        <v>661.67693448412456</v>
      </c>
      <c r="V7525">
        <v>0</v>
      </c>
      <c r="W7525">
        <v>0</v>
      </c>
      <c r="X7525">
        <v>0</v>
      </c>
      <c r="Y7525">
        <v>0</v>
      </c>
      <c r="Z7525">
        <v>1495.9773021726792</v>
      </c>
      <c r="AA7525">
        <v>1495.9773021726792</v>
      </c>
      <c r="AB7525">
        <v>0</v>
      </c>
      <c r="AC7525">
        <v>0</v>
      </c>
      <c r="AD7525">
        <v>0</v>
      </c>
      <c r="AE7525">
        <v>0</v>
      </c>
      <c r="AF7525">
        <v>1213.2644123013768</v>
      </c>
      <c r="AG7525">
        <v>1213.2644123013768</v>
      </c>
    </row>
    <row r="7526" spans="2:33" x14ac:dyDescent="0.25">
      <c r="B7526" s="6"/>
      <c r="C7526" s="7"/>
      <c r="D7526" s="7"/>
      <c r="E7526" s="7"/>
      <c r="F7526" s="7"/>
      <c r="G7526" s="7"/>
      <c r="I7526" s="3"/>
      <c r="U7526">
        <v>641.41725801201335</v>
      </c>
      <c r="V7526">
        <v>0</v>
      </c>
      <c r="W7526">
        <v>0</v>
      </c>
      <c r="X7526">
        <v>0</v>
      </c>
      <c r="Y7526">
        <v>0</v>
      </c>
      <c r="Z7526">
        <v>1450.1724470053007</v>
      </c>
      <c r="AA7526">
        <v>1450.1724470053007</v>
      </c>
      <c r="AB7526">
        <v>0</v>
      </c>
      <c r="AC7526">
        <v>0</v>
      </c>
      <c r="AD7526">
        <v>0</v>
      </c>
      <c r="AE7526">
        <v>0</v>
      </c>
      <c r="AF7526">
        <v>1176.1158535602201</v>
      </c>
      <c r="AG7526">
        <v>1176.1158535602201</v>
      </c>
    </row>
    <row r="7527" spans="2:33" x14ac:dyDescent="0.25">
      <c r="B7527" s="6"/>
      <c r="C7527" s="7"/>
      <c r="D7527" s="7"/>
      <c r="E7527" s="7"/>
      <c r="F7527" s="7"/>
      <c r="G7527" s="7"/>
      <c r="I7527" s="3"/>
      <c r="U7527">
        <v>637.87079917308881</v>
      </c>
      <c r="V7527">
        <v>0</v>
      </c>
      <c r="W7527">
        <v>0</v>
      </c>
      <c r="X7527">
        <v>0</v>
      </c>
      <c r="Y7527">
        <v>0</v>
      </c>
      <c r="Z7527">
        <v>1442.1543015182481</v>
      </c>
      <c r="AA7527">
        <v>1442.1543015182481</v>
      </c>
      <c r="AB7527">
        <v>0</v>
      </c>
      <c r="AC7527">
        <v>0</v>
      </c>
      <c r="AD7527">
        <v>0</v>
      </c>
      <c r="AE7527">
        <v>0</v>
      </c>
      <c r="AF7527">
        <v>1169.6129938189877</v>
      </c>
      <c r="AG7527">
        <v>1169.6129938189877</v>
      </c>
    </row>
    <row r="7528" spans="2:33" x14ac:dyDescent="0.25">
      <c r="B7528" s="6"/>
      <c r="C7528" s="7"/>
      <c r="D7528" s="7"/>
      <c r="E7528" s="7"/>
      <c r="F7528" s="7"/>
      <c r="G7528" s="7"/>
      <c r="I7528" s="3"/>
      <c r="U7528">
        <v>520.08962879869966</v>
      </c>
      <c r="V7528">
        <v>0</v>
      </c>
      <c r="W7528">
        <v>0</v>
      </c>
      <c r="X7528">
        <v>0</v>
      </c>
      <c r="Y7528">
        <v>0</v>
      </c>
      <c r="Z7528">
        <v>1175.8642915139069</v>
      </c>
      <c r="AA7528">
        <v>1175.8642915139069</v>
      </c>
      <c r="AB7528">
        <v>0</v>
      </c>
      <c r="AC7528">
        <v>0</v>
      </c>
      <c r="AD7528">
        <v>0</v>
      </c>
      <c r="AE7528">
        <v>0</v>
      </c>
      <c r="AF7528">
        <v>953.64702159439582</v>
      </c>
      <c r="AG7528">
        <v>953.64702159439582</v>
      </c>
    </row>
    <row r="7529" spans="2:33" x14ac:dyDescent="0.25">
      <c r="B7529" s="6"/>
      <c r="C7529" s="7"/>
      <c r="D7529" s="7"/>
      <c r="E7529" s="7"/>
      <c r="F7529" s="7"/>
      <c r="G7529" s="7"/>
      <c r="I7529" s="3"/>
      <c r="U7529">
        <v>504.18289416065778</v>
      </c>
      <c r="V7529">
        <v>0</v>
      </c>
      <c r="W7529">
        <v>0</v>
      </c>
      <c r="X7529">
        <v>0</v>
      </c>
      <c r="Y7529">
        <v>0</v>
      </c>
      <c r="Z7529">
        <v>1139.9009493902356</v>
      </c>
      <c r="AA7529">
        <v>1139.9009493902356</v>
      </c>
      <c r="AB7529">
        <v>0</v>
      </c>
      <c r="AC7529">
        <v>0</v>
      </c>
      <c r="AD7529">
        <v>0</v>
      </c>
      <c r="AE7529">
        <v>0</v>
      </c>
      <c r="AF7529">
        <v>924.48010637268817</v>
      </c>
      <c r="AG7529">
        <v>924.48010637268817</v>
      </c>
    </row>
    <row r="7530" spans="2:33" x14ac:dyDescent="0.25">
      <c r="B7530" s="6"/>
      <c r="C7530" s="7"/>
      <c r="D7530" s="7"/>
      <c r="E7530" s="7"/>
      <c r="F7530" s="7"/>
      <c r="G7530" s="7"/>
      <c r="I7530" s="3"/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</row>
    <row r="7531" spans="2:33" x14ac:dyDescent="0.25">
      <c r="B7531" s="6"/>
      <c r="C7531" s="7"/>
      <c r="D7531" s="7"/>
      <c r="E7531" s="7"/>
      <c r="F7531" s="7"/>
      <c r="G7531" s="7"/>
      <c r="I7531" s="3"/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</row>
    <row r="7532" spans="2:33" x14ac:dyDescent="0.25">
      <c r="B7532" s="6"/>
      <c r="C7532" s="7"/>
      <c r="D7532" s="7"/>
      <c r="E7532" s="7"/>
      <c r="F7532" s="7"/>
      <c r="G7532" s="7"/>
      <c r="I7532" s="3"/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</row>
    <row r="7533" spans="2:33" x14ac:dyDescent="0.25">
      <c r="B7533" s="6"/>
      <c r="C7533" s="7"/>
      <c r="D7533" s="7"/>
      <c r="E7533" s="7"/>
      <c r="F7533" s="7"/>
      <c r="G7533" s="7"/>
      <c r="I7533" s="3"/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</row>
    <row r="7534" spans="2:33" x14ac:dyDescent="0.25">
      <c r="B7534" s="6"/>
      <c r="C7534" s="7"/>
      <c r="D7534" s="7"/>
      <c r="E7534" s="7"/>
      <c r="F7534" s="7"/>
      <c r="G7534" s="7"/>
      <c r="I7534" s="3"/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</row>
    <row r="7535" spans="2:33" x14ac:dyDescent="0.25">
      <c r="B7535" s="6"/>
      <c r="C7535" s="7"/>
      <c r="D7535" s="7"/>
      <c r="E7535" s="7"/>
      <c r="F7535" s="7"/>
      <c r="G7535" s="7"/>
      <c r="I7535" s="3"/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</row>
    <row r="7536" spans="2:33" x14ac:dyDescent="0.25">
      <c r="B7536" s="6"/>
      <c r="C7536" s="7"/>
      <c r="D7536" s="7"/>
      <c r="E7536" s="7"/>
      <c r="F7536" s="7"/>
      <c r="G7536" s="7"/>
      <c r="I7536" s="3"/>
      <c r="U7536">
        <v>1924.3677300938455</v>
      </c>
      <c r="V7536">
        <v>0</v>
      </c>
      <c r="W7536">
        <v>0</v>
      </c>
      <c r="X7536">
        <v>0</v>
      </c>
      <c r="Y7536">
        <v>0</v>
      </c>
      <c r="Z7536">
        <v>4350.7795046511837</v>
      </c>
      <c r="AA7536">
        <v>4350.7795046511837</v>
      </c>
      <c r="AB7536">
        <v>0</v>
      </c>
      <c r="AC7536">
        <v>0</v>
      </c>
      <c r="AD7536">
        <v>0</v>
      </c>
      <c r="AE7536">
        <v>0</v>
      </c>
      <c r="AF7536">
        <v>3528.5601800890058</v>
      </c>
      <c r="AG7536">
        <v>3528.5601800890058</v>
      </c>
    </row>
    <row r="7537" spans="2:33" x14ac:dyDescent="0.25">
      <c r="B7537" s="6"/>
      <c r="C7537" s="7"/>
      <c r="D7537" s="7"/>
      <c r="E7537" s="7"/>
      <c r="F7537" s="7"/>
      <c r="G7537" s="7"/>
      <c r="I7537" s="3"/>
      <c r="U7537">
        <v>1695.5320313723921</v>
      </c>
      <c r="V7537">
        <v>0</v>
      </c>
      <c r="W7537">
        <v>0</v>
      </c>
      <c r="X7537">
        <v>0</v>
      </c>
      <c r="Y7537">
        <v>0</v>
      </c>
      <c r="Z7537">
        <v>3833.4076674705225</v>
      </c>
      <c r="AA7537">
        <v>3833.4076674705225</v>
      </c>
      <c r="AB7537">
        <v>0</v>
      </c>
      <c r="AC7537">
        <v>0</v>
      </c>
      <c r="AD7537">
        <v>0</v>
      </c>
      <c r="AE7537">
        <v>0</v>
      </c>
      <c r="AF7537">
        <v>3108.962344569291</v>
      </c>
      <c r="AG7537">
        <v>3108.962344569291</v>
      </c>
    </row>
    <row r="7538" spans="2:33" x14ac:dyDescent="0.25">
      <c r="B7538" s="6"/>
      <c r="C7538" s="7"/>
      <c r="D7538" s="7"/>
      <c r="E7538" s="7"/>
      <c r="F7538" s="7"/>
      <c r="G7538" s="7"/>
      <c r="I7538" s="3"/>
      <c r="U7538">
        <v>1558.4866896327439</v>
      </c>
      <c r="V7538">
        <v>0</v>
      </c>
      <c r="W7538">
        <v>0</v>
      </c>
      <c r="X7538">
        <v>0</v>
      </c>
      <c r="Y7538">
        <v>0</v>
      </c>
      <c r="Z7538">
        <v>3523.5635276398771</v>
      </c>
      <c r="AA7538">
        <v>3523.5635276398771</v>
      </c>
      <c r="AB7538">
        <v>0</v>
      </c>
      <c r="AC7538">
        <v>0</v>
      </c>
      <c r="AD7538">
        <v>0</v>
      </c>
      <c r="AE7538">
        <v>0</v>
      </c>
      <c r="AF7538">
        <v>2857.6731922066965</v>
      </c>
      <c r="AG7538">
        <v>2857.6731922066965</v>
      </c>
    </row>
    <row r="7539" spans="2:33" x14ac:dyDescent="0.25">
      <c r="B7539" s="6"/>
      <c r="C7539" s="7"/>
      <c r="D7539" s="7"/>
      <c r="E7539" s="7"/>
      <c r="F7539" s="7"/>
      <c r="G7539" s="7"/>
      <c r="I7539" s="3"/>
      <c r="U7539">
        <v>3256.8072087507617</v>
      </c>
      <c r="V7539">
        <v>0</v>
      </c>
      <c r="W7539">
        <v>0</v>
      </c>
      <c r="X7539">
        <v>0</v>
      </c>
      <c r="Y7539">
        <v>1262.8144390955322</v>
      </c>
      <c r="Z7539">
        <v>6100.4612139118235</v>
      </c>
      <c r="AA7539">
        <v>7363.2756530073566</v>
      </c>
      <c r="AB7539">
        <v>0</v>
      </c>
      <c r="AC7539">
        <v>0</v>
      </c>
      <c r="AD7539">
        <v>0</v>
      </c>
      <c r="AE7539">
        <v>1024.1651501461629</v>
      </c>
      <c r="AF7539">
        <v>4947.5834150120872</v>
      </c>
      <c r="AG7539">
        <v>5971.7485651582501</v>
      </c>
    </row>
    <row r="7540" spans="2:33" x14ac:dyDescent="0.25">
      <c r="B7540" s="6"/>
      <c r="C7540" s="7"/>
      <c r="D7540" s="7"/>
      <c r="E7540" s="7"/>
      <c r="F7540" s="7"/>
      <c r="G7540" s="7"/>
      <c r="I7540" s="3"/>
      <c r="U7540">
        <v>3134.7444666775659</v>
      </c>
      <c r="V7540">
        <v>0</v>
      </c>
      <c r="W7540">
        <v>0</v>
      </c>
      <c r="X7540">
        <v>0</v>
      </c>
      <c r="Y7540">
        <v>1199.5336833762055</v>
      </c>
      <c r="Z7540">
        <v>5887.771806450497</v>
      </c>
      <c r="AA7540">
        <v>7087.3054898267019</v>
      </c>
      <c r="AB7540">
        <v>0</v>
      </c>
      <c r="AC7540">
        <v>0</v>
      </c>
      <c r="AD7540">
        <v>0</v>
      </c>
      <c r="AE7540">
        <v>972.84332274524581</v>
      </c>
      <c r="AF7540">
        <v>4775.0884924143184</v>
      </c>
      <c r="AG7540">
        <v>5747.9318151595635</v>
      </c>
    </row>
    <row r="7541" spans="2:33" x14ac:dyDescent="0.25">
      <c r="B7541" s="6"/>
      <c r="C7541" s="7"/>
      <c r="D7541" s="7"/>
      <c r="E7541" s="7"/>
      <c r="F7541" s="7"/>
      <c r="G7541" s="7"/>
      <c r="I7541" s="3"/>
      <c r="U7541">
        <v>3325.0486220133052</v>
      </c>
      <c r="V7541">
        <v>0</v>
      </c>
      <c r="W7541">
        <v>0</v>
      </c>
      <c r="X7541">
        <v>0</v>
      </c>
      <c r="Y7541">
        <v>1462.5662111704255</v>
      </c>
      <c r="Z7541">
        <v>6054.9956198620775</v>
      </c>
      <c r="AA7541">
        <v>7517.5618310325026</v>
      </c>
      <c r="AB7541">
        <v>0</v>
      </c>
      <c r="AC7541">
        <v>0</v>
      </c>
      <c r="AD7541">
        <v>0</v>
      </c>
      <c r="AE7541">
        <v>1186.1674184965082</v>
      </c>
      <c r="AF7541">
        <v>4910.7100031196842</v>
      </c>
      <c r="AG7541">
        <v>6096.8774216161928</v>
      </c>
    </row>
    <row r="7542" spans="2:33" x14ac:dyDescent="0.25">
      <c r="B7542" s="6"/>
      <c r="C7542" s="7"/>
      <c r="D7542" s="7"/>
      <c r="E7542" s="7"/>
      <c r="F7542" s="7"/>
      <c r="G7542" s="7"/>
      <c r="I7542" s="3"/>
      <c r="U7542">
        <v>3735.3983326476928</v>
      </c>
      <c r="V7542">
        <v>0</v>
      </c>
      <c r="W7542">
        <v>0</v>
      </c>
      <c r="X7542">
        <v>0</v>
      </c>
      <c r="Y7542">
        <v>1779.6843762712851</v>
      </c>
      <c r="Z7542">
        <v>6665.6321052097428</v>
      </c>
      <c r="AA7542">
        <v>8445.3164814810279</v>
      </c>
      <c r="AB7542">
        <v>0</v>
      </c>
      <c r="AC7542">
        <v>0</v>
      </c>
      <c r="AD7542">
        <v>0</v>
      </c>
      <c r="AE7542">
        <v>1443.3559357637137</v>
      </c>
      <c r="AF7542">
        <v>5405.9471403737871</v>
      </c>
      <c r="AG7542">
        <v>6849.3030761375003</v>
      </c>
    </row>
    <row r="7543" spans="2:33" x14ac:dyDescent="0.25">
      <c r="B7543" s="6"/>
      <c r="C7543" s="7"/>
      <c r="D7543" s="7"/>
      <c r="E7543" s="7"/>
      <c r="F7543" s="7"/>
      <c r="G7543" s="7"/>
      <c r="I7543" s="3"/>
      <c r="U7543">
        <v>4351.2083620681742</v>
      </c>
      <c r="V7543">
        <v>0</v>
      </c>
      <c r="W7543">
        <v>0</v>
      </c>
      <c r="X7543">
        <v>399.6637555575374</v>
      </c>
      <c r="Y7543">
        <v>3593.8905692130893</v>
      </c>
      <c r="Z7543">
        <v>4615.436493672185</v>
      </c>
      <c r="AA7543">
        <v>8608.9908184428114</v>
      </c>
      <c r="AB7543">
        <v>0</v>
      </c>
      <c r="AC7543">
        <v>0</v>
      </c>
      <c r="AD7543">
        <v>1320.5535628155044</v>
      </c>
      <c r="AE7543">
        <v>2914.709683762615</v>
      </c>
      <c r="AF7543">
        <v>3743.2017430189176</v>
      </c>
      <c r="AG7543">
        <v>7978.464989597036</v>
      </c>
    </row>
    <row r="7544" spans="2:33" x14ac:dyDescent="0.25">
      <c r="B7544" s="6"/>
      <c r="C7544" s="7"/>
      <c r="D7544" s="7"/>
      <c r="E7544" s="7"/>
      <c r="F7544" s="7"/>
      <c r="G7544" s="7"/>
      <c r="I7544" s="3"/>
      <c r="U7544">
        <v>4534.9739877270258</v>
      </c>
      <c r="V7544">
        <v>0</v>
      </c>
      <c r="W7544">
        <v>0</v>
      </c>
      <c r="X7544">
        <v>401.0412302799258</v>
      </c>
      <c r="Y7544">
        <v>3738.5047610713459</v>
      </c>
      <c r="Z7544">
        <v>4810.2718711036341</v>
      </c>
      <c r="AA7544">
        <v>8949.8178624549055</v>
      </c>
      <c r="AB7544">
        <v>0</v>
      </c>
      <c r="AC7544">
        <v>0</v>
      </c>
      <c r="AD7544">
        <v>1382.2103005835347</v>
      </c>
      <c r="AE7544">
        <v>3031.9943860375251</v>
      </c>
      <c r="AF7544">
        <v>3901.2167271711296</v>
      </c>
      <c r="AG7544">
        <v>8315.4214137921899</v>
      </c>
    </row>
    <row r="7545" spans="2:33" x14ac:dyDescent="0.25">
      <c r="B7545" s="6"/>
      <c r="C7545" s="7"/>
      <c r="D7545" s="7"/>
      <c r="E7545" s="7"/>
      <c r="F7545" s="7"/>
      <c r="G7545" s="7"/>
      <c r="I7545" s="3"/>
      <c r="U7545">
        <v>4689.3759010198464</v>
      </c>
      <c r="V7545">
        <v>0</v>
      </c>
      <c r="W7545">
        <v>0</v>
      </c>
      <c r="X7545">
        <v>405.17263434942163</v>
      </c>
      <c r="Y7545">
        <v>3843.5719843539241</v>
      </c>
      <c r="Z7545">
        <v>4992.1860952504558</v>
      </c>
      <c r="AA7545">
        <v>9240.9307139538014</v>
      </c>
      <c r="AB7545">
        <v>0</v>
      </c>
      <c r="AC7545">
        <v>0</v>
      </c>
      <c r="AD7545">
        <v>1432.5777199654121</v>
      </c>
      <c r="AE7545">
        <v>3117.205787790037</v>
      </c>
      <c r="AF7545">
        <v>4048.7524243559774</v>
      </c>
      <c r="AG7545">
        <v>8598.5359321114265</v>
      </c>
    </row>
    <row r="7546" spans="2:33" x14ac:dyDescent="0.25">
      <c r="B7546" s="6"/>
      <c r="C7546" s="7"/>
      <c r="D7546" s="7"/>
      <c r="E7546" s="7"/>
      <c r="F7546" s="7"/>
      <c r="G7546" s="7"/>
      <c r="I7546" s="3"/>
      <c r="U7546">
        <v>4814.1240282486006</v>
      </c>
      <c r="V7546">
        <v>0</v>
      </c>
      <c r="W7546">
        <v>0</v>
      </c>
      <c r="X7546">
        <v>461.67298758955366</v>
      </c>
      <c r="Y7546">
        <v>6283.6933565592653</v>
      </c>
      <c r="Z7546">
        <v>2695.7877033725022</v>
      </c>
      <c r="AA7546">
        <v>9441.1540475213224</v>
      </c>
      <c r="AB7546">
        <v>0</v>
      </c>
      <c r="AC7546">
        <v>0</v>
      </c>
      <c r="AD7546">
        <v>1544.7565335748402</v>
      </c>
      <c r="AE7546">
        <v>5096.1879677288962</v>
      </c>
      <c r="AF7546">
        <v>2186.3321581626396</v>
      </c>
      <c r="AG7546">
        <v>8827.2766594663753</v>
      </c>
    </row>
    <row r="7547" spans="2:33" x14ac:dyDescent="0.25">
      <c r="B7547" s="6"/>
      <c r="C7547" s="7"/>
      <c r="D7547" s="7"/>
      <c r="E7547" s="7"/>
      <c r="F7547" s="7"/>
      <c r="G7547" s="7"/>
      <c r="I7547" s="3"/>
      <c r="U7547">
        <v>4621.4719578242975</v>
      </c>
      <c r="V7547">
        <v>0</v>
      </c>
      <c r="W7547">
        <v>0</v>
      </c>
      <c r="X7547">
        <v>427.45443805759231</v>
      </c>
      <c r="Y7547">
        <v>5911.8254527579784</v>
      </c>
      <c r="Z7547">
        <v>2682.7147784167491</v>
      </c>
      <c r="AA7547">
        <v>9021.9946692323192</v>
      </c>
      <c r="AB7547">
        <v>0</v>
      </c>
      <c r="AC7547">
        <v>0</v>
      </c>
      <c r="AD7547">
        <v>1503.6996552388871</v>
      </c>
      <c r="AE7547">
        <v>4794.5964308092171</v>
      </c>
      <c r="AF7547">
        <v>2175.7297816489945</v>
      </c>
      <c r="AG7547">
        <v>8474.0258676970989</v>
      </c>
    </row>
    <row r="7548" spans="2:33" x14ac:dyDescent="0.25">
      <c r="B7548" s="6"/>
      <c r="C7548" s="7"/>
      <c r="D7548" s="7"/>
      <c r="E7548" s="7"/>
      <c r="F7548" s="7"/>
      <c r="G7548" s="7"/>
      <c r="I7548" s="3"/>
      <c r="U7548">
        <v>4211.7794173690318</v>
      </c>
      <c r="V7548">
        <v>0</v>
      </c>
      <c r="W7548">
        <v>0</v>
      </c>
      <c r="X7548">
        <v>368.12232117358843</v>
      </c>
      <c r="Y7548">
        <v>5377.415174139298</v>
      </c>
      <c r="Z7548">
        <v>2474.8856046367214</v>
      </c>
      <c r="AA7548">
        <v>8220.4230999496067</v>
      </c>
      <c r="AB7548">
        <v>0</v>
      </c>
      <c r="AC7548">
        <v>0</v>
      </c>
      <c r="AD7548">
        <v>1354.4485043927248</v>
      </c>
      <c r="AE7548">
        <v>4361.1801138140108</v>
      </c>
      <c r="AF7548">
        <v>2007.1765957021933</v>
      </c>
      <c r="AG7548">
        <v>7722.8052139089286</v>
      </c>
    </row>
    <row r="7549" spans="2:33" x14ac:dyDescent="0.25">
      <c r="B7549" s="6"/>
      <c r="C7549" s="7"/>
      <c r="D7549" s="7"/>
      <c r="E7549" s="7"/>
      <c r="F7549" s="7"/>
      <c r="G7549" s="7"/>
      <c r="I7549" s="3"/>
      <c r="U7549">
        <v>3070.8295692742809</v>
      </c>
      <c r="V7549">
        <v>0</v>
      </c>
      <c r="W7549">
        <v>0</v>
      </c>
      <c r="X7549">
        <v>286.24401875032123</v>
      </c>
      <c r="Y7549">
        <v>3331.7795530074768</v>
      </c>
      <c r="Z7549">
        <v>2276.3341426367492</v>
      </c>
      <c r="AA7549">
        <v>5894.3577143945467</v>
      </c>
      <c r="AB7549">
        <v>0</v>
      </c>
      <c r="AC7549">
        <v>0</v>
      </c>
      <c r="AD7549">
        <v>1082.4553962382436</v>
      </c>
      <c r="AE7549">
        <v>2702.1329504307932</v>
      </c>
      <c r="AF7549">
        <v>1846.1478003420555</v>
      </c>
      <c r="AG7549">
        <v>5630.7361470110918</v>
      </c>
    </row>
    <row r="7550" spans="2:33" x14ac:dyDescent="0.25">
      <c r="B7550" s="6"/>
      <c r="C7550" s="7"/>
      <c r="D7550" s="7"/>
      <c r="E7550" s="7"/>
      <c r="F7550" s="7"/>
      <c r="G7550" s="7"/>
      <c r="I7550" s="3"/>
      <c r="U7550">
        <v>-395.91046825081753</v>
      </c>
      <c r="V7550">
        <v>0</v>
      </c>
      <c r="W7550">
        <v>0</v>
      </c>
      <c r="X7550">
        <v>93.72912462622331</v>
      </c>
      <c r="Y7550">
        <v>-2594.0401860885745</v>
      </c>
      <c r="Z7550">
        <v>1250.105415252614</v>
      </c>
      <c r="AA7550">
        <v>-1250.2056462097371</v>
      </c>
      <c r="AB7550">
        <v>0</v>
      </c>
      <c r="AC7550">
        <v>0</v>
      </c>
      <c r="AD7550">
        <v>364.00563030514195</v>
      </c>
      <c r="AE7550">
        <v>-2103.813097491518</v>
      </c>
      <c r="AF7550">
        <v>1013.8579039591332</v>
      </c>
      <c r="AG7550">
        <v>-725.94956322724261</v>
      </c>
    </row>
    <row r="7551" spans="2:33" x14ac:dyDescent="0.25">
      <c r="B7551" s="6"/>
      <c r="C7551" s="7"/>
      <c r="D7551" s="7"/>
      <c r="E7551" s="7"/>
      <c r="F7551" s="7"/>
      <c r="G7551" s="7"/>
      <c r="I7551" s="3"/>
      <c r="U7551">
        <v>3489.1519319944382</v>
      </c>
      <c r="V7551">
        <v>0</v>
      </c>
      <c r="W7551">
        <v>0</v>
      </c>
      <c r="X7551">
        <v>213.07828554869434</v>
      </c>
      <c r="Y7551">
        <v>2392.42745878703</v>
      </c>
      <c r="Z7551">
        <v>1171.9715007335637</v>
      </c>
      <c r="AA7551">
        <v>3777.4772450692885</v>
      </c>
      <c r="AB7551">
        <v>0</v>
      </c>
      <c r="AC7551">
        <v>0</v>
      </c>
      <c r="AD7551">
        <v>571.72009817646483</v>
      </c>
      <c r="AE7551">
        <v>1769.1824595468511</v>
      </c>
      <c r="AF7551">
        <v>866.66428048683997</v>
      </c>
      <c r="AG7551">
        <v>3207.5668382101558</v>
      </c>
    </row>
    <row r="7552" spans="2:33" x14ac:dyDescent="0.25">
      <c r="B7552" s="6"/>
      <c r="C7552" s="7"/>
      <c r="D7552" s="7"/>
      <c r="E7552" s="7"/>
      <c r="F7552" s="7"/>
      <c r="G7552" s="7"/>
      <c r="I7552" s="3"/>
      <c r="U7552">
        <v>3982.293325471192</v>
      </c>
      <c r="V7552">
        <v>0</v>
      </c>
      <c r="W7552">
        <v>0</v>
      </c>
      <c r="X7552">
        <v>222.23684849339281</v>
      </c>
      <c r="Y7552">
        <v>2813.1488943839017</v>
      </c>
      <c r="Z7552">
        <v>1272.6294914081132</v>
      </c>
      <c r="AA7552">
        <v>4308.0152342854071</v>
      </c>
      <c r="AB7552">
        <v>0</v>
      </c>
      <c r="AC7552">
        <v>0</v>
      </c>
      <c r="AD7552">
        <v>639.50725242724047</v>
      </c>
      <c r="AE7552">
        <v>2080.3028579854872</v>
      </c>
      <c r="AF7552">
        <v>941.1001221507421</v>
      </c>
      <c r="AG7552">
        <v>3660.9102325634699</v>
      </c>
    </row>
    <row r="7553" spans="2:33" x14ac:dyDescent="0.25">
      <c r="B7553" s="6"/>
      <c r="C7553" s="7"/>
      <c r="D7553" s="7"/>
      <c r="E7553" s="7"/>
      <c r="F7553" s="7"/>
      <c r="G7553" s="7"/>
      <c r="I7553" s="3"/>
      <c r="U7553">
        <v>2874.2749578179355</v>
      </c>
      <c r="V7553">
        <v>0</v>
      </c>
      <c r="W7553">
        <v>0</v>
      </c>
      <c r="X7553">
        <v>190.05312775688486</v>
      </c>
      <c r="Y7553">
        <v>1468.097448861329</v>
      </c>
      <c r="Z7553">
        <v>1250.0328271381911</v>
      </c>
      <c r="AA7553">
        <v>2908.1834037564049</v>
      </c>
      <c r="AB7553">
        <v>0</v>
      </c>
      <c r="AC7553">
        <v>0</v>
      </c>
      <c r="AD7553">
        <v>632.27500147376463</v>
      </c>
      <c r="AE7553">
        <v>1085.6472349417861</v>
      </c>
      <c r="AF7553">
        <v>924.39005559311965</v>
      </c>
      <c r="AG7553">
        <v>2642.3122920086703</v>
      </c>
    </row>
    <row r="7554" spans="2:33" x14ac:dyDescent="0.25">
      <c r="B7554" s="6"/>
      <c r="C7554" s="7"/>
      <c r="D7554" s="7"/>
      <c r="E7554" s="7"/>
      <c r="F7554" s="7"/>
      <c r="G7554" s="7"/>
      <c r="I7554" s="3"/>
      <c r="U7554">
        <v>2875.2227951706054</v>
      </c>
      <c r="V7554">
        <v>0</v>
      </c>
      <c r="W7554">
        <v>0</v>
      </c>
      <c r="X7554">
        <v>185.42968006737823</v>
      </c>
      <c r="Y7554">
        <v>1444.0511638846374</v>
      </c>
      <c r="Z7554">
        <v>1266.8724815489768</v>
      </c>
      <c r="AA7554">
        <v>2896.3533255009925</v>
      </c>
      <c r="AB7554">
        <v>0</v>
      </c>
      <c r="AC7554">
        <v>0</v>
      </c>
      <c r="AD7554">
        <v>638.47559563913239</v>
      </c>
      <c r="AE7554">
        <v>1067.8651845637166</v>
      </c>
      <c r="AF7554">
        <v>936.84285582284838</v>
      </c>
      <c r="AG7554">
        <v>2643.1836360256971</v>
      </c>
    </row>
    <row r="7555" spans="2:33" x14ac:dyDescent="0.25">
      <c r="B7555" s="6"/>
      <c r="C7555" s="7"/>
      <c r="D7555" s="7"/>
      <c r="E7555" s="7"/>
      <c r="F7555" s="7"/>
      <c r="G7555" s="7"/>
      <c r="I7555" s="3"/>
      <c r="U7555">
        <v>3202.7039894646068</v>
      </c>
      <c r="V7555">
        <v>0</v>
      </c>
      <c r="W7555">
        <v>0</v>
      </c>
      <c r="X7555">
        <v>198.34547789030498</v>
      </c>
      <c r="Y7555">
        <v>1780.2199897501912</v>
      </c>
      <c r="Z7555">
        <v>1308.9077904109358</v>
      </c>
      <c r="AA7555">
        <v>3287.4732580514319</v>
      </c>
      <c r="AB7555">
        <v>0</v>
      </c>
      <c r="AC7555">
        <v>0</v>
      </c>
      <c r="AD7555">
        <v>659.84890092253602</v>
      </c>
      <c r="AE7555">
        <v>1316.4595517548269</v>
      </c>
      <c r="AF7555">
        <v>967.9276566794299</v>
      </c>
      <c r="AG7555">
        <v>2944.2361093567924</v>
      </c>
    </row>
    <row r="7556" spans="2:33" x14ac:dyDescent="0.25">
      <c r="B7556" s="6"/>
      <c r="C7556" s="7"/>
      <c r="D7556" s="7"/>
      <c r="E7556" s="7"/>
      <c r="F7556" s="7"/>
      <c r="G7556" s="7"/>
      <c r="I7556" s="3"/>
      <c r="U7556">
        <v>5960.5999781020082</v>
      </c>
      <c r="V7556">
        <v>0</v>
      </c>
      <c r="W7556">
        <v>0</v>
      </c>
      <c r="X7556">
        <v>289.84393424161209</v>
      </c>
      <c r="Y7556">
        <v>4819.732231636397</v>
      </c>
      <c r="Z7556">
        <v>1538.4313615304175</v>
      </c>
      <c r="AA7556">
        <v>6648.0075274084265</v>
      </c>
      <c r="AB7556">
        <v>0</v>
      </c>
      <c r="AC7556">
        <v>0</v>
      </c>
      <c r="AD7556">
        <v>777.74648613725458</v>
      </c>
      <c r="AE7556">
        <v>3564.1564355923783</v>
      </c>
      <c r="AF7556">
        <v>1137.6586445870089</v>
      </c>
      <c r="AG7556">
        <v>5479.5615663166427</v>
      </c>
    </row>
    <row r="7557" spans="2:33" x14ac:dyDescent="0.25">
      <c r="B7557" s="6"/>
      <c r="C7557" s="7"/>
      <c r="D7557" s="7"/>
      <c r="E7557" s="7"/>
      <c r="F7557" s="7"/>
      <c r="G7557" s="7"/>
      <c r="I7557" s="3"/>
      <c r="U7557">
        <v>5135.5752701791944</v>
      </c>
      <c r="V7557">
        <v>0</v>
      </c>
      <c r="W7557">
        <v>0</v>
      </c>
      <c r="X7557">
        <v>229.35976463673782</v>
      </c>
      <c r="Y7557">
        <v>4044.7744148385173</v>
      </c>
      <c r="Z7557">
        <v>1398.4174859574564</v>
      </c>
      <c r="AA7557">
        <v>5672.5516654327103</v>
      </c>
      <c r="AB7557">
        <v>0</v>
      </c>
      <c r="AC7557">
        <v>0</v>
      </c>
      <c r="AD7557">
        <v>695.91858048490099</v>
      </c>
      <c r="AE7557">
        <v>2991.0808460559442</v>
      </c>
      <c r="AF7557">
        <v>1034.1194163244943</v>
      </c>
      <c r="AG7557">
        <v>4721.1188428653395</v>
      </c>
    </row>
    <row r="7558" spans="2:33" x14ac:dyDescent="0.25">
      <c r="B7558" s="6"/>
      <c r="C7558" s="7"/>
      <c r="D7558" s="7"/>
      <c r="E7558" s="7"/>
      <c r="F7558" s="7"/>
      <c r="G7558" s="7"/>
      <c r="I7558" s="3"/>
      <c r="U7558">
        <v>4682.1333704593399</v>
      </c>
      <c r="V7558">
        <v>0</v>
      </c>
      <c r="W7558">
        <v>0</v>
      </c>
      <c r="X7558">
        <v>205.8116497414849</v>
      </c>
      <c r="Y7558">
        <v>3672.1190959233331</v>
      </c>
      <c r="Z7558">
        <v>1287.3335669755265</v>
      </c>
      <c r="AA7558">
        <v>5165.2643126403445</v>
      </c>
      <c r="AB7558">
        <v>0</v>
      </c>
      <c r="AC7558">
        <v>0</v>
      </c>
      <c r="AD7558">
        <v>636.79240932826781</v>
      </c>
      <c r="AE7558">
        <v>2715.5049863741433</v>
      </c>
      <c r="AF7558">
        <v>951.97367757754228</v>
      </c>
      <c r="AG7558">
        <v>4304.2710732799542</v>
      </c>
    </row>
    <row r="7559" spans="2:33" x14ac:dyDescent="0.25">
      <c r="B7559" s="6"/>
      <c r="C7559" s="7"/>
      <c r="D7559" s="7"/>
      <c r="E7559" s="7"/>
      <c r="F7559" s="7"/>
      <c r="G7559" s="7"/>
      <c r="I7559" s="3"/>
      <c r="U7559">
        <v>4986.9267861051067</v>
      </c>
      <c r="V7559">
        <v>0</v>
      </c>
      <c r="W7559">
        <v>0</v>
      </c>
      <c r="X7559">
        <v>152.87906134558409</v>
      </c>
      <c r="Y7559">
        <v>2856.1001940013066</v>
      </c>
      <c r="Z7559">
        <v>2637.1007359267182</v>
      </c>
      <c r="AA7559">
        <v>5646.0799912736084</v>
      </c>
      <c r="AB7559">
        <v>0</v>
      </c>
      <c r="AC7559">
        <v>0</v>
      </c>
      <c r="AD7559">
        <v>522.28516962477102</v>
      </c>
      <c r="AE7559">
        <v>2112.0650272494954</v>
      </c>
      <c r="AF7559">
        <v>1950.1165433141596</v>
      </c>
      <c r="AG7559">
        <v>4584.4667401884262</v>
      </c>
    </row>
    <row r="7560" spans="2:33" x14ac:dyDescent="0.25">
      <c r="B7560" s="6"/>
      <c r="C7560" s="7"/>
      <c r="D7560" s="7"/>
      <c r="E7560" s="7"/>
      <c r="F7560" s="7"/>
      <c r="G7560" s="7"/>
      <c r="I7560" s="3"/>
      <c r="U7560">
        <v>4172.9842676648896</v>
      </c>
      <c r="V7560">
        <v>0</v>
      </c>
      <c r="W7560">
        <v>0</v>
      </c>
      <c r="X7560">
        <v>126.56206846125473</v>
      </c>
      <c r="Y7560">
        <v>2178.2262774899732</v>
      </c>
      <c r="Z7560">
        <v>2422.782733142511</v>
      </c>
      <c r="AA7560">
        <v>4727.5710790937392</v>
      </c>
      <c r="AB7560">
        <v>0</v>
      </c>
      <c r="AC7560">
        <v>0</v>
      </c>
      <c r="AD7560">
        <v>433.79961314081169</v>
      </c>
      <c r="AE7560">
        <v>1610.7822658970495</v>
      </c>
      <c r="AF7560">
        <v>1791.6299610362701</v>
      </c>
      <c r="AG7560">
        <v>3836.211840074131</v>
      </c>
    </row>
    <row r="7561" spans="2:33" x14ac:dyDescent="0.25">
      <c r="B7561" s="6"/>
      <c r="C7561" s="7"/>
      <c r="D7561" s="7"/>
      <c r="E7561" s="7"/>
      <c r="F7561" s="7"/>
      <c r="G7561" s="7"/>
      <c r="I7561" s="3"/>
      <c r="U7561">
        <v>-1156.8022454301145</v>
      </c>
      <c r="V7561">
        <v>0</v>
      </c>
      <c r="W7561">
        <v>0</v>
      </c>
      <c r="X7561">
        <v>34.856831961826842</v>
      </c>
      <c r="Y7561">
        <v>-1869.9262686285215</v>
      </c>
      <c r="Z7561">
        <v>290.57946772089116</v>
      </c>
      <c r="AA7561">
        <v>-1544.4899689458036</v>
      </c>
      <c r="AB7561">
        <v>0</v>
      </c>
      <c r="AC7561">
        <v>0</v>
      </c>
      <c r="AD7561">
        <v>104.47049809082412</v>
      </c>
      <c r="AE7561">
        <v>-1382.796683323792</v>
      </c>
      <c r="AF7561">
        <v>214.88137310416326</v>
      </c>
      <c r="AG7561">
        <v>-1063.4448121288046</v>
      </c>
    </row>
    <row r="7562" spans="2:33" x14ac:dyDescent="0.25">
      <c r="B7562" s="6"/>
      <c r="C7562" s="7"/>
      <c r="D7562" s="7"/>
      <c r="E7562" s="7"/>
      <c r="F7562" s="7"/>
      <c r="G7562" s="7"/>
      <c r="I7562" s="3"/>
      <c r="U7562">
        <v>3519.9934831589389</v>
      </c>
      <c r="V7562">
        <v>0</v>
      </c>
      <c r="W7562">
        <v>0</v>
      </c>
      <c r="X7562">
        <v>144.82687728178956</v>
      </c>
      <c r="Y7562">
        <v>1559.9930476631719</v>
      </c>
      <c r="Z7562">
        <v>2224.977129857793</v>
      </c>
      <c r="AA7562">
        <v>3929.7970548027547</v>
      </c>
      <c r="AB7562">
        <v>0</v>
      </c>
      <c r="AC7562">
        <v>0</v>
      </c>
      <c r="AD7562">
        <v>436.96185425174224</v>
      </c>
      <c r="AE7562">
        <v>1153.6033524460568</v>
      </c>
      <c r="AF7562">
        <v>1645.3541763949945</v>
      </c>
      <c r="AG7562">
        <v>3235.9193830927934</v>
      </c>
    </row>
    <row r="7563" spans="2:33" x14ac:dyDescent="0.25">
      <c r="B7563" s="6"/>
      <c r="C7563" s="7"/>
      <c r="D7563" s="7"/>
      <c r="E7563" s="7"/>
      <c r="F7563" s="7"/>
      <c r="G7563" s="7"/>
      <c r="I7563" s="3"/>
      <c r="U7563">
        <v>5504.9543105138755</v>
      </c>
      <c r="V7563">
        <v>0</v>
      </c>
      <c r="W7563">
        <v>0</v>
      </c>
      <c r="X7563">
        <v>192.0950162111742</v>
      </c>
      <c r="Y7563">
        <v>3146.881042867592</v>
      </c>
      <c r="Z7563">
        <v>2890.7175831585764</v>
      </c>
      <c r="AA7563">
        <v>6229.6936422373419</v>
      </c>
      <c r="AB7563">
        <v>0</v>
      </c>
      <c r="AC7563">
        <v>0</v>
      </c>
      <c r="AD7563">
        <v>595.92822815920624</v>
      </c>
      <c r="AE7563">
        <v>2327.0953202253172</v>
      </c>
      <c r="AF7563">
        <v>2137.6643311980465</v>
      </c>
      <c r="AG7563">
        <v>5060.6878795825696</v>
      </c>
    </row>
    <row r="7564" spans="2:33" x14ac:dyDescent="0.25">
      <c r="B7564" s="6"/>
      <c r="C7564" s="7"/>
      <c r="D7564" s="7"/>
      <c r="E7564" s="7"/>
      <c r="F7564" s="7"/>
      <c r="G7564" s="7"/>
      <c r="I7564" s="3"/>
      <c r="U7564">
        <v>6143.8069071887094</v>
      </c>
      <c r="V7564">
        <v>510.97054552624473</v>
      </c>
      <c r="W7564">
        <v>0</v>
      </c>
      <c r="X7564">
        <v>123.43285486996818</v>
      </c>
      <c r="Y7564">
        <v>3119.6235386901835</v>
      </c>
      <c r="Z7564">
        <v>1858.9307257161292</v>
      </c>
      <c r="AA7564">
        <v>5612.957664802525</v>
      </c>
      <c r="AB7564">
        <v>1460.1526656599383</v>
      </c>
      <c r="AC7564">
        <v>0</v>
      </c>
      <c r="AD7564">
        <v>506.22632013487726</v>
      </c>
      <c r="AE7564">
        <v>2306.9385969338427</v>
      </c>
      <c r="AF7564">
        <v>1374.6655604417374</v>
      </c>
      <c r="AG7564">
        <v>5647.9831431703951</v>
      </c>
    </row>
    <row r="7565" spans="2:33" x14ac:dyDescent="0.25">
      <c r="B7565" s="6"/>
      <c r="C7565" s="7"/>
      <c r="D7565" s="7"/>
      <c r="E7565" s="7"/>
      <c r="F7565" s="7"/>
      <c r="G7565" s="7"/>
      <c r="I7565" s="3"/>
      <c r="U7565">
        <v>5096.0049180937131</v>
      </c>
      <c r="V7565">
        <v>426.40462411254106</v>
      </c>
      <c r="W7565">
        <v>0</v>
      </c>
      <c r="X7565">
        <v>96.579216356329141</v>
      </c>
      <c r="Y7565">
        <v>2407.3970733575388</v>
      </c>
      <c r="Z7565">
        <v>1640.4707483509205</v>
      </c>
      <c r="AA7565">
        <v>4570.8516621773297</v>
      </c>
      <c r="AB7565">
        <v>1268.9995075156446</v>
      </c>
      <c r="AC7565">
        <v>0</v>
      </c>
      <c r="AD7565">
        <v>422.37403251074505</v>
      </c>
      <c r="AE7565">
        <v>1780.2523791078597</v>
      </c>
      <c r="AF7565">
        <v>1213.1160185118499</v>
      </c>
      <c r="AG7565">
        <v>4684.7419376460994</v>
      </c>
    </row>
    <row r="7566" spans="2:33" x14ac:dyDescent="0.25">
      <c r="B7566" s="6"/>
      <c r="C7566" s="7"/>
      <c r="D7566" s="7"/>
      <c r="E7566" s="7"/>
      <c r="F7566" s="7"/>
      <c r="G7566" s="7"/>
      <c r="I7566" s="3"/>
      <c r="U7566">
        <v>3097.5387681609973</v>
      </c>
      <c r="V7566">
        <v>278.22060478344292</v>
      </c>
      <c r="W7566">
        <v>0</v>
      </c>
      <c r="X7566">
        <v>64.229556374683099</v>
      </c>
      <c r="Y7566">
        <v>939.90675449481682</v>
      </c>
      <c r="Z7566">
        <v>1353.8105670186264</v>
      </c>
      <c r="AA7566">
        <v>2636.1674826715694</v>
      </c>
      <c r="AB7566">
        <v>866.69680343349785</v>
      </c>
      <c r="AC7566">
        <v>0</v>
      </c>
      <c r="AD7566">
        <v>284.67419434039221</v>
      </c>
      <c r="AE7566">
        <v>695.05411232193342</v>
      </c>
      <c r="AF7566">
        <v>1001.13292878392</v>
      </c>
      <c r="AG7566">
        <v>2847.5580388797434</v>
      </c>
    </row>
    <row r="7567" spans="2:33" x14ac:dyDescent="0.25">
      <c r="B7567" s="6"/>
      <c r="C7567" s="7"/>
      <c r="D7567" s="7"/>
      <c r="E7567" s="7"/>
      <c r="F7567" s="7"/>
      <c r="G7567" s="7"/>
      <c r="I7567" s="3"/>
      <c r="U7567">
        <v>2984.9976903934185</v>
      </c>
      <c r="V7567">
        <v>252.9896743099826</v>
      </c>
      <c r="W7567">
        <v>0</v>
      </c>
      <c r="X7567">
        <v>46.318512450545761</v>
      </c>
      <c r="Y7567">
        <v>716.30150641861508</v>
      </c>
      <c r="Z7567">
        <v>1361.1347631569665</v>
      </c>
      <c r="AA7567">
        <v>2376.7444563361096</v>
      </c>
      <c r="AB7567">
        <v>933.5702754035749</v>
      </c>
      <c r="AC7567">
        <v>0</v>
      </c>
      <c r="AD7567">
        <v>274.2802919596233</v>
      </c>
      <c r="AE7567">
        <v>529.69968065209787</v>
      </c>
      <c r="AF7567">
        <v>1006.5491178059276</v>
      </c>
      <c r="AG7567">
        <v>2744.0993658212237</v>
      </c>
    </row>
    <row r="7568" spans="2:33" x14ac:dyDescent="0.25">
      <c r="B7568" s="6"/>
      <c r="C7568" s="7"/>
      <c r="D7568" s="7"/>
      <c r="E7568" s="7"/>
      <c r="F7568" s="7"/>
      <c r="G7568" s="7"/>
      <c r="I7568" s="3"/>
      <c r="U7568">
        <v>6465.5939556147705</v>
      </c>
      <c r="V7568">
        <v>636.61359962434699</v>
      </c>
      <c r="W7568">
        <v>0</v>
      </c>
      <c r="X7568">
        <v>171.41543806146947</v>
      </c>
      <c r="Y7568">
        <v>3242.1129158433305</v>
      </c>
      <c r="Z7568">
        <v>1942.2593789524965</v>
      </c>
      <c r="AA7568">
        <v>5992.4013324816433</v>
      </c>
      <c r="AB7568">
        <v>1575.6026982746619</v>
      </c>
      <c r="AC7568">
        <v>0</v>
      </c>
      <c r="AD7568">
        <v>534.39323435736844</v>
      </c>
      <c r="AE7568">
        <v>2397.51858787327</v>
      </c>
      <c r="AF7568">
        <v>1436.2864848889876</v>
      </c>
      <c r="AG7568">
        <v>5943.801005394288</v>
      </c>
    </row>
    <row r="7569" spans="2:33" x14ac:dyDescent="0.25">
      <c r="B7569" s="6"/>
      <c r="C7569" s="7"/>
      <c r="D7569" s="7"/>
      <c r="E7569" s="7"/>
      <c r="F7569" s="7"/>
      <c r="G7569" s="7"/>
      <c r="I7569" s="3"/>
      <c r="U7569">
        <v>5054.6343286344691</v>
      </c>
      <c r="V7569">
        <v>436.52553224014855</v>
      </c>
      <c r="W7569">
        <v>0</v>
      </c>
      <c r="X7569">
        <v>95.45941526334434</v>
      </c>
      <c r="Y7569">
        <v>2248.7703861718746</v>
      </c>
      <c r="Z7569">
        <v>1653.9437116582596</v>
      </c>
      <c r="AA7569">
        <v>4434.6990453336275</v>
      </c>
      <c r="AB7569">
        <v>1327.7156667004062</v>
      </c>
      <c r="AC7569">
        <v>0</v>
      </c>
      <c r="AD7569">
        <v>432.96612349700172</v>
      </c>
      <c r="AE7569">
        <v>1662.9491139433696</v>
      </c>
      <c r="AF7569">
        <v>1223.0791755028451</v>
      </c>
      <c r="AG7569">
        <v>4646.7100796436234</v>
      </c>
    </row>
    <row r="7570" spans="2:33" x14ac:dyDescent="0.25">
      <c r="B7570" s="6"/>
      <c r="C7570" s="7"/>
      <c r="D7570" s="7"/>
      <c r="E7570" s="7"/>
      <c r="F7570" s="7"/>
      <c r="G7570" s="7"/>
      <c r="I7570" s="3"/>
      <c r="U7570">
        <v>5325.2039397592998</v>
      </c>
      <c r="V7570">
        <v>592.8666612294403</v>
      </c>
      <c r="W7570">
        <v>0</v>
      </c>
      <c r="X7570">
        <v>149.57203796652115</v>
      </c>
      <c r="Y7570">
        <v>1358.4863602990522</v>
      </c>
      <c r="Z7570">
        <v>2536.2973497297148</v>
      </c>
      <c r="AA7570">
        <v>4637.2224092247288</v>
      </c>
      <c r="AB7570">
        <v>1503.2171561456864</v>
      </c>
      <c r="AC7570">
        <v>0</v>
      </c>
      <c r="AD7570">
        <v>512.06292406278556</v>
      </c>
      <c r="AE7570">
        <v>1004.5906434267666</v>
      </c>
      <c r="AF7570">
        <v>1875.5731827338207</v>
      </c>
      <c r="AG7570">
        <v>4895.4439063690588</v>
      </c>
    </row>
    <row r="7571" spans="2:33" x14ac:dyDescent="0.25">
      <c r="B7571" s="6"/>
      <c r="C7571" s="7"/>
      <c r="D7571" s="7"/>
      <c r="E7571" s="7"/>
      <c r="F7571" s="7"/>
      <c r="G7571" s="7"/>
      <c r="I7571" s="3"/>
      <c r="U7571">
        <v>4839.6716407819658</v>
      </c>
      <c r="V7571">
        <v>700.37345818683855</v>
      </c>
      <c r="W7571">
        <v>0</v>
      </c>
      <c r="X7571">
        <v>195.16533111781604</v>
      </c>
      <c r="Y7571">
        <v>702.40584331076718</v>
      </c>
      <c r="Z7571">
        <v>2140.6807135784779</v>
      </c>
      <c r="AA7571">
        <v>3738.6253461939</v>
      </c>
      <c r="AB7571">
        <v>1719.9326377818115</v>
      </c>
      <c r="AC7571">
        <v>0</v>
      </c>
      <c r="AD7571">
        <v>626.72135324532837</v>
      </c>
      <c r="AE7571">
        <v>519.42394027640398</v>
      </c>
      <c r="AF7571">
        <v>1583.0175983155755</v>
      </c>
      <c r="AG7571">
        <v>4449.0955296191187</v>
      </c>
    </row>
    <row r="7572" spans="2:33" x14ac:dyDescent="0.25">
      <c r="B7572" s="6"/>
      <c r="C7572" s="7"/>
      <c r="D7572" s="7"/>
      <c r="E7572" s="7"/>
      <c r="F7572" s="7"/>
      <c r="G7572" s="7"/>
      <c r="I7572" s="3"/>
      <c r="U7572">
        <v>4186.8582380942789</v>
      </c>
      <c r="V7572">
        <v>490.50894825950405</v>
      </c>
      <c r="W7572">
        <v>0</v>
      </c>
      <c r="X7572">
        <v>124.38658642161691</v>
      </c>
      <c r="Y7572">
        <v>529.42893024789578</v>
      </c>
      <c r="Z7572">
        <v>1920.7419966122509</v>
      </c>
      <c r="AA7572">
        <v>3065.0664615412675</v>
      </c>
      <c r="AB7572">
        <v>1497.9165596355597</v>
      </c>
      <c r="AC7572">
        <v>0</v>
      </c>
      <c r="AD7572">
        <v>539.16625129348643</v>
      </c>
      <c r="AE7572">
        <v>391.50878892107301</v>
      </c>
      <c r="AF7572">
        <v>1420.3745393577212</v>
      </c>
      <c r="AG7572">
        <v>3848.9661392078406</v>
      </c>
    </row>
    <row r="7573" spans="2:33" x14ac:dyDescent="0.25">
      <c r="B7573" s="6"/>
      <c r="C7573" s="7"/>
      <c r="D7573" s="7"/>
      <c r="E7573" s="7"/>
      <c r="F7573" s="7"/>
      <c r="G7573" s="7"/>
      <c r="I7573" s="3"/>
      <c r="U7573">
        <v>3889.0772477716946</v>
      </c>
      <c r="V7573">
        <v>502.62480882242141</v>
      </c>
      <c r="W7573">
        <v>0</v>
      </c>
      <c r="X7573">
        <v>114.09204014666145</v>
      </c>
      <c r="Y7573">
        <v>465.64003657854073</v>
      </c>
      <c r="Z7573">
        <v>1762.5492479502959</v>
      </c>
      <c r="AA7573">
        <v>2844.9061334979192</v>
      </c>
      <c r="AB7573">
        <v>1438.9107984167413</v>
      </c>
      <c r="AC7573">
        <v>0</v>
      </c>
      <c r="AD7573">
        <v>488.57663423167349</v>
      </c>
      <c r="AE7573">
        <v>344.33737255096509</v>
      </c>
      <c r="AF7573">
        <v>1303.3921685308412</v>
      </c>
      <c r="AG7573">
        <v>3575.2169737302211</v>
      </c>
    </row>
    <row r="7574" spans="2:33" x14ac:dyDescent="0.25">
      <c r="B7574" s="6"/>
      <c r="C7574" s="7"/>
      <c r="D7574" s="7"/>
      <c r="E7574" s="7"/>
      <c r="F7574" s="7"/>
      <c r="G7574" s="7"/>
      <c r="I7574" s="3"/>
      <c r="U7574">
        <v>3720.5246067754388</v>
      </c>
      <c r="V7574">
        <v>585.16581793724299</v>
      </c>
      <c r="W7574">
        <v>0</v>
      </c>
      <c r="X7574">
        <v>138.93453614814541</v>
      </c>
      <c r="Y7574">
        <v>264.02392907166967</v>
      </c>
      <c r="Z7574">
        <v>1512.0184613964182</v>
      </c>
      <c r="AA7574">
        <v>2500.1427445534764</v>
      </c>
      <c r="AB7574">
        <v>1563.2477701331975</v>
      </c>
      <c r="AC7574">
        <v>0</v>
      </c>
      <c r="AD7574">
        <v>543.6490216480787</v>
      </c>
      <c r="AE7574">
        <v>195.24374814317866</v>
      </c>
      <c r="AF7574">
        <v>1118.1264997559485</v>
      </c>
      <c r="AG7574">
        <v>3420.2670396804033</v>
      </c>
    </row>
    <row r="7575" spans="2:33" x14ac:dyDescent="0.25">
      <c r="B7575" s="6"/>
      <c r="C7575" s="7"/>
      <c r="D7575" s="7"/>
      <c r="E7575" s="7"/>
      <c r="F7575" s="7"/>
      <c r="G7575" s="7"/>
      <c r="I7575" s="3"/>
      <c r="U7575">
        <v>4117.8819020023293</v>
      </c>
      <c r="V7575">
        <v>677.31176165151032</v>
      </c>
      <c r="W7575">
        <v>0</v>
      </c>
      <c r="X7575">
        <v>176.29386712440544</v>
      </c>
      <c r="Y7575">
        <v>306.38824625058078</v>
      </c>
      <c r="Z7575">
        <v>1647.3947348600057</v>
      </c>
      <c r="AA7575">
        <v>2807.3886098865023</v>
      </c>
      <c r="AB7575">
        <v>1718.8840609612598</v>
      </c>
      <c r="AC7575">
        <v>0</v>
      </c>
      <c r="AD7575">
        <v>621.86423701112471</v>
      </c>
      <c r="AE7575">
        <v>226.57184822342475</v>
      </c>
      <c r="AF7575">
        <v>1218.2362554649164</v>
      </c>
      <c r="AG7575">
        <v>3785.5564016607254</v>
      </c>
    </row>
    <row r="7576" spans="2:33" x14ac:dyDescent="0.25">
      <c r="B7576" s="6"/>
      <c r="C7576" s="7"/>
      <c r="D7576" s="7"/>
      <c r="E7576" s="7"/>
      <c r="F7576" s="7"/>
      <c r="G7576" s="7"/>
      <c r="I7576" s="3"/>
      <c r="U7576">
        <v>3720.8929867890993</v>
      </c>
      <c r="V7576">
        <v>546.73633533652571</v>
      </c>
      <c r="W7576">
        <v>0</v>
      </c>
      <c r="X7576">
        <v>128.61914831127197</v>
      </c>
      <c r="Y7576">
        <v>241.30164065552029</v>
      </c>
      <c r="Z7576">
        <v>1527.3382809275765</v>
      </c>
      <c r="AA7576">
        <v>2443.9954052308944</v>
      </c>
      <c r="AB7576">
        <v>1559.1803797816924</v>
      </c>
      <c r="AC7576">
        <v>0</v>
      </c>
      <c r="AD7576">
        <v>553.52913377492166</v>
      </c>
      <c r="AE7576">
        <v>178.44078345600792</v>
      </c>
      <c r="AF7576">
        <v>1129.4553933022924</v>
      </c>
      <c r="AG7576">
        <v>3420.6056903149147</v>
      </c>
    </row>
    <row r="7577" spans="2:33" x14ac:dyDescent="0.25">
      <c r="B7577" s="6"/>
      <c r="C7577" s="7"/>
      <c r="D7577" s="7"/>
      <c r="E7577" s="7"/>
      <c r="F7577" s="7"/>
      <c r="G7577" s="7"/>
      <c r="I7577" s="3"/>
      <c r="U7577">
        <v>4542.508408992443</v>
      </c>
      <c r="V7577">
        <v>750.65430634795268</v>
      </c>
      <c r="W7577">
        <v>0</v>
      </c>
      <c r="X7577">
        <v>259.0286229602998</v>
      </c>
      <c r="Y7577">
        <v>350.05552300451768</v>
      </c>
      <c r="Z7577">
        <v>1841.8544544321053</v>
      </c>
      <c r="AA7577">
        <v>3201.5929067448756</v>
      </c>
      <c r="AB7577">
        <v>1806.5628894217191</v>
      </c>
      <c r="AC7577">
        <v>0</v>
      </c>
      <c r="AD7577">
        <v>748.45011719591685</v>
      </c>
      <c r="AE7577">
        <v>258.86347729894618</v>
      </c>
      <c r="AF7577">
        <v>1362.0377837795033</v>
      </c>
      <c r="AG7577">
        <v>4175.9142676960855</v>
      </c>
    </row>
    <row r="7578" spans="2:33" x14ac:dyDescent="0.25">
      <c r="B7578" s="6"/>
      <c r="C7578" s="7"/>
      <c r="D7578" s="7"/>
      <c r="E7578" s="7"/>
      <c r="F7578" s="7"/>
      <c r="G7578" s="7"/>
      <c r="I7578" s="3"/>
      <c r="U7578">
        <v>2963.6034515917922</v>
      </c>
      <c r="V7578">
        <v>372.79709953782503</v>
      </c>
      <c r="W7578">
        <v>0</v>
      </c>
      <c r="X7578">
        <v>103.89155535550165</v>
      </c>
      <c r="Y7578">
        <v>201.2278090171275</v>
      </c>
      <c r="Z7578">
        <v>1583.7593258133168</v>
      </c>
      <c r="AA7578">
        <v>2261.6757897237708</v>
      </c>
      <c r="AB7578">
        <v>1088.2257649856133</v>
      </c>
      <c r="AC7578">
        <v>0</v>
      </c>
      <c r="AD7578">
        <v>316.22112130925552</v>
      </c>
      <c r="AE7578">
        <v>148.806480538659</v>
      </c>
      <c r="AF7578">
        <v>1171.1783398411881</v>
      </c>
      <c r="AG7578">
        <v>2724.4317066747158</v>
      </c>
    </row>
    <row r="7579" spans="2:33" x14ac:dyDescent="0.25">
      <c r="B7579" s="6"/>
      <c r="C7579" s="7"/>
      <c r="D7579" s="7"/>
      <c r="E7579" s="7"/>
      <c r="F7579" s="7"/>
      <c r="G7579" s="7"/>
      <c r="I7579" s="3"/>
      <c r="U7579">
        <v>2115.3267178826</v>
      </c>
      <c r="V7579">
        <v>257.39612502947512</v>
      </c>
      <c r="W7579">
        <v>0</v>
      </c>
      <c r="X7579">
        <v>72.668332281175211</v>
      </c>
      <c r="Y7579">
        <v>22.512766307505963</v>
      </c>
      <c r="Z7579">
        <v>1269.5622069922285</v>
      </c>
      <c r="AA7579">
        <v>1622.1394306103848</v>
      </c>
      <c r="AB7579">
        <v>763.00928381466235</v>
      </c>
      <c r="AC7579">
        <v>0</v>
      </c>
      <c r="AD7579">
        <v>226.12426971303944</v>
      </c>
      <c r="AE7579">
        <v>16.64802463323608</v>
      </c>
      <c r="AF7579">
        <v>938.83188794907664</v>
      </c>
      <c r="AG7579">
        <v>1944.6134661100143</v>
      </c>
    </row>
    <row r="7580" spans="2:33" x14ac:dyDescent="0.25">
      <c r="B7580" s="6"/>
      <c r="C7580" s="7"/>
      <c r="D7580" s="7"/>
      <c r="E7580" s="7"/>
      <c r="F7580" s="7"/>
      <c r="G7580" s="7"/>
      <c r="I7580" s="3"/>
      <c r="U7580">
        <v>3042.5354852553887</v>
      </c>
      <c r="V7580">
        <v>485.07825073091965</v>
      </c>
      <c r="W7580">
        <v>0</v>
      </c>
      <c r="X7580">
        <v>132.37126639873145</v>
      </c>
      <c r="Y7580">
        <v>232.23074614073985</v>
      </c>
      <c r="Z7580">
        <v>1560.765085112464</v>
      </c>
      <c r="AA7580">
        <v>2410.4453483828552</v>
      </c>
      <c r="AB7580">
        <v>1140.2357943678651</v>
      </c>
      <c r="AC7580">
        <v>0</v>
      </c>
      <c r="AD7580">
        <v>330.85070026443282</v>
      </c>
      <c r="AE7580">
        <v>171.73292386803709</v>
      </c>
      <c r="AF7580">
        <v>1154.1742684453629</v>
      </c>
      <c r="AG7580">
        <v>2796.9936869456983</v>
      </c>
    </row>
    <row r="7581" spans="2:33" x14ac:dyDescent="0.25">
      <c r="B7581" s="6"/>
      <c r="C7581" s="7"/>
      <c r="D7581" s="7"/>
      <c r="E7581" s="7"/>
      <c r="F7581" s="7"/>
      <c r="G7581" s="7"/>
      <c r="I7581" s="3"/>
      <c r="U7581">
        <v>2914.9799133567985</v>
      </c>
      <c r="V7581">
        <v>562.10916848639511</v>
      </c>
      <c r="W7581">
        <v>0</v>
      </c>
      <c r="X7581">
        <v>154.06940232793892</v>
      </c>
      <c r="Y7581">
        <v>288.12733702871719</v>
      </c>
      <c r="Z7581">
        <v>2067.034042617347</v>
      </c>
      <c r="AA7581">
        <v>3071.3399504603981</v>
      </c>
      <c r="AB7581">
        <v>1465.9820551751654</v>
      </c>
      <c r="AC7581">
        <v>0</v>
      </c>
      <c r="AD7581">
        <v>428.70100029944786</v>
      </c>
      <c r="AE7581">
        <v>213.92731124735414</v>
      </c>
      <c r="AF7581">
        <v>1534.7208618035606</v>
      </c>
      <c r="AG7581">
        <v>3643.3312285255279</v>
      </c>
    </row>
    <row r="7582" spans="2:33" x14ac:dyDescent="0.25">
      <c r="B7582" s="6"/>
      <c r="C7582" s="7"/>
      <c r="D7582" s="7"/>
      <c r="E7582" s="7"/>
      <c r="F7582" s="7"/>
      <c r="G7582" s="7"/>
      <c r="I7582" s="3"/>
      <c r="U7582">
        <v>3006.5487198362516</v>
      </c>
      <c r="V7582">
        <v>621.40381012578871</v>
      </c>
      <c r="W7582">
        <v>0</v>
      </c>
      <c r="X7582">
        <v>167.67491600043124</v>
      </c>
      <c r="Y7582">
        <v>309.75517965592707</v>
      </c>
      <c r="Z7582">
        <v>2081.1155181025688</v>
      </c>
      <c r="AA7582">
        <v>3179.9494238847155</v>
      </c>
      <c r="AB7582">
        <v>1539.805941648448</v>
      </c>
      <c r="AC7582">
        <v>0</v>
      </c>
      <c r="AD7582">
        <v>442.81248387420277</v>
      </c>
      <c r="AE7582">
        <v>229.9854412013986</v>
      </c>
      <c r="AF7582">
        <v>1545.176003686362</v>
      </c>
      <c r="AG7582">
        <v>3757.7798704104121</v>
      </c>
    </row>
    <row r="7583" spans="2:33" x14ac:dyDescent="0.25">
      <c r="B7583" s="6"/>
      <c r="C7583" s="7"/>
      <c r="D7583" s="7"/>
      <c r="E7583" s="7"/>
      <c r="F7583" s="7"/>
      <c r="G7583" s="7"/>
      <c r="I7583" s="3"/>
      <c r="U7583">
        <v>2651.7156246989471</v>
      </c>
      <c r="V7583">
        <v>518.21351232048596</v>
      </c>
      <c r="W7583">
        <v>0</v>
      </c>
      <c r="X7583">
        <v>131.82555923168476</v>
      </c>
      <c r="Y7583">
        <v>238.46645650516336</v>
      </c>
      <c r="Z7583">
        <v>1839.4861914576238</v>
      </c>
      <c r="AA7583">
        <v>2727.9917195149578</v>
      </c>
      <c r="AB7583">
        <v>1386.2900840069863</v>
      </c>
      <c r="AC7583">
        <v>0</v>
      </c>
      <c r="AD7583">
        <v>385.16868505385014</v>
      </c>
      <c r="AE7583">
        <v>177.05535472237813</v>
      </c>
      <c r="AF7583">
        <v>1365.7722973226382</v>
      </c>
      <c r="AG7583">
        <v>3314.2864211058527</v>
      </c>
    </row>
    <row r="7584" spans="2:33" x14ac:dyDescent="0.25">
      <c r="B7584" s="6"/>
      <c r="C7584" s="7"/>
      <c r="D7584" s="7"/>
      <c r="E7584" s="7"/>
      <c r="F7584" s="7"/>
      <c r="G7584" s="7"/>
      <c r="I7584" s="3"/>
      <c r="U7584">
        <v>3694.8261279995158</v>
      </c>
      <c r="V7584">
        <v>869.72094931058143</v>
      </c>
      <c r="W7584">
        <v>0</v>
      </c>
      <c r="X7584">
        <v>226.57658140793274</v>
      </c>
      <c r="Y7584">
        <v>486.99297630405368</v>
      </c>
      <c r="Z7584">
        <v>2499.6053500070361</v>
      </c>
      <c r="AA7584">
        <v>4082.895857029604</v>
      </c>
      <c r="AB7584">
        <v>1867.2389653718751</v>
      </c>
      <c r="AC7584">
        <v>0</v>
      </c>
      <c r="AD7584">
        <v>533.3204675079719</v>
      </c>
      <c r="AE7584">
        <v>361.58005377563006</v>
      </c>
      <c r="AF7584">
        <v>1855.894193244186</v>
      </c>
      <c r="AG7584">
        <v>4618.0336798996623</v>
      </c>
    </row>
    <row r="7585" spans="2:38" x14ac:dyDescent="0.25">
      <c r="B7585" s="6"/>
      <c r="C7585" s="7"/>
      <c r="D7585" s="7"/>
      <c r="E7585" s="7"/>
      <c r="F7585" s="7"/>
      <c r="G7585" s="7"/>
      <c r="I7585" s="3"/>
      <c r="U7585">
        <v>3106.6539904403835</v>
      </c>
      <c r="V7585">
        <v>550.95676620982204</v>
      </c>
      <c r="W7585">
        <v>0</v>
      </c>
      <c r="X7585">
        <v>167.82902986158157</v>
      </c>
      <c r="Y7585">
        <v>557.63403307016824</v>
      </c>
      <c r="Z7585">
        <v>1937.9654624263758</v>
      </c>
      <c r="AA7585">
        <v>3214.3852915679477</v>
      </c>
      <c r="AB7585">
        <v>1542.9319732604306</v>
      </c>
      <c r="AC7585">
        <v>0</v>
      </c>
      <c r="AD7585">
        <v>487.04601947582461</v>
      </c>
      <c r="AE7585">
        <v>414.0292642305908</v>
      </c>
      <c r="AF7585">
        <v>1438.8906826490711</v>
      </c>
      <c r="AG7585">
        <v>3882.8979396159166</v>
      </c>
    </row>
    <row r="7586" spans="2:38" x14ac:dyDescent="0.25">
      <c r="B7586" s="6"/>
      <c r="C7586" s="7"/>
      <c r="D7586" s="7"/>
      <c r="E7586" s="7"/>
      <c r="F7586" s="7"/>
      <c r="G7586" s="7"/>
      <c r="I7586" s="3"/>
      <c r="U7586">
        <v>3244.6938180899083</v>
      </c>
      <c r="V7586">
        <v>593.38766157719488</v>
      </c>
      <c r="W7586">
        <v>0</v>
      </c>
      <c r="X7586">
        <v>169.33943941717868</v>
      </c>
      <c r="Y7586">
        <v>600.82098019551438</v>
      </c>
      <c r="Z7586">
        <v>2060.1793780977164</v>
      </c>
      <c r="AA7586">
        <v>3423.7274592876042</v>
      </c>
      <c r="AB7586">
        <v>1581.3776402686472</v>
      </c>
      <c r="AC7586">
        <v>0</v>
      </c>
      <c r="AD7586">
        <v>498.32550849980009</v>
      </c>
      <c r="AE7586">
        <v>446.09448780424333</v>
      </c>
      <c r="AF7586">
        <v>1529.6314455568786</v>
      </c>
      <c r="AG7586">
        <v>4055.429082129569</v>
      </c>
      <c r="AH7586" t="e">
        <f>AB7586/P7586</f>
        <v>#DIV/0!</v>
      </c>
      <c r="AI7586" t="e">
        <f>AC7586/Q7586</f>
        <v>#DIV/0!</v>
      </c>
      <c r="AJ7586" t="e">
        <f>AD7586/R7586</f>
        <v>#DIV/0!</v>
      </c>
      <c r="AK7586" t="e">
        <f>AE7586/M7586</f>
        <v>#DIV/0!</v>
      </c>
      <c r="AL7586" t="e">
        <f>AF7586/N7586</f>
        <v>#DIV/0!</v>
      </c>
    </row>
    <row r="7587" spans="2:38" x14ac:dyDescent="0.25">
      <c r="B7587" s="6"/>
      <c r="C7587" s="7"/>
      <c r="D7587" s="7"/>
      <c r="E7587" s="7"/>
      <c r="F7587" s="7"/>
      <c r="G7587" s="7"/>
      <c r="I7587" s="3"/>
      <c r="U7587">
        <v>3886.8423382268538</v>
      </c>
      <c r="V7587">
        <v>894.88851131035369</v>
      </c>
      <c r="W7587">
        <v>0</v>
      </c>
      <c r="X7587">
        <v>251.9343987011145</v>
      </c>
      <c r="Y7587">
        <v>767.75498466162333</v>
      </c>
      <c r="Z7587">
        <v>2403.8517329601614</v>
      </c>
      <c r="AA7587">
        <v>4318.4296276332525</v>
      </c>
      <c r="AB7587">
        <v>1910.0410790074709</v>
      </c>
      <c r="AC7587">
        <v>0</v>
      </c>
      <c r="AD7587">
        <v>593.14860124005452</v>
      </c>
      <c r="AE7587">
        <v>570.038793469447</v>
      </c>
      <c r="AF7587">
        <v>1784.7995374982609</v>
      </c>
      <c r="AG7587">
        <v>4858.0280112152332</v>
      </c>
    </row>
    <row r="7588" spans="2:38" x14ac:dyDescent="0.25">
      <c r="B7588" s="6"/>
      <c r="C7588" s="7"/>
      <c r="D7588" s="7"/>
      <c r="E7588" s="7"/>
      <c r="F7588" s="7"/>
      <c r="G7588" s="7"/>
      <c r="I7588" s="3"/>
      <c r="U7588">
        <v>2262.3112110155507</v>
      </c>
      <c r="V7588">
        <v>253.95767511181847</v>
      </c>
      <c r="W7588">
        <v>0</v>
      </c>
      <c r="X7588">
        <v>77.379893463429724</v>
      </c>
      <c r="Y7588">
        <v>314.13305839403046</v>
      </c>
      <c r="Z7588">
        <v>1553.1300618755765</v>
      </c>
      <c r="AA7588">
        <v>2198.6006888448551</v>
      </c>
      <c r="AB7588">
        <v>1105.4945092112289</v>
      </c>
      <c r="AC7588">
        <v>0</v>
      </c>
      <c r="AD7588">
        <v>335.69301387552974</v>
      </c>
      <c r="AE7588">
        <v>233.23590621130523</v>
      </c>
      <c r="AF7588">
        <v>1153.1600631194647</v>
      </c>
      <c r="AG7588">
        <v>2827.5834924175288</v>
      </c>
    </row>
    <row r="7589" spans="2:38" x14ac:dyDescent="0.25">
      <c r="B7589" s="6"/>
      <c r="C7589" s="7"/>
      <c r="D7589" s="7"/>
      <c r="E7589" s="7"/>
      <c r="F7589" s="7"/>
      <c r="G7589" s="7"/>
      <c r="I7589" s="3"/>
      <c r="U7589">
        <v>2605.3411653646363</v>
      </c>
      <c r="V7589">
        <v>456.08191730333465</v>
      </c>
      <c r="W7589">
        <v>0</v>
      </c>
      <c r="X7589">
        <v>147.05473984809086</v>
      </c>
      <c r="Y7589">
        <v>472.78468746794181</v>
      </c>
      <c r="Z7589">
        <v>1748.3575276083793</v>
      </c>
      <c r="AA7589">
        <v>2824.2788722277464</v>
      </c>
      <c r="AB7589">
        <v>1204.4310017569298</v>
      </c>
      <c r="AC7589">
        <v>0</v>
      </c>
      <c r="AD7589">
        <v>402.75129864216206</v>
      </c>
      <c r="AE7589">
        <v>351.03075616478839</v>
      </c>
      <c r="AF7589">
        <v>1298.1115531673906</v>
      </c>
      <c r="AG7589">
        <v>3256.3246097312708</v>
      </c>
    </row>
    <row r="7590" spans="2:38" x14ac:dyDescent="0.25">
      <c r="B7590" s="6"/>
      <c r="C7590" s="7"/>
      <c r="D7590" s="7"/>
      <c r="E7590" s="7"/>
      <c r="F7590" s="7"/>
      <c r="G7590" s="7"/>
      <c r="I7590" s="3"/>
      <c r="U7590">
        <v>3348.7719836963033</v>
      </c>
      <c r="V7590">
        <v>638.81637183243276</v>
      </c>
      <c r="W7590">
        <v>0</v>
      </c>
      <c r="X7590">
        <v>197.31572629998223</v>
      </c>
      <c r="Y7590">
        <v>623.15006663931808</v>
      </c>
      <c r="Z7590">
        <v>2163.1882425927024</v>
      </c>
      <c r="AA7590">
        <v>3622.4704073644357</v>
      </c>
      <c r="AB7590">
        <v>1606.5207469157592</v>
      </c>
      <c r="AC7590">
        <v>0</v>
      </c>
      <c r="AD7590">
        <v>510.20577264637603</v>
      </c>
      <c r="AE7590">
        <v>462.67327367993613</v>
      </c>
      <c r="AF7590">
        <v>1606.1129403129942</v>
      </c>
      <c r="AG7590">
        <v>4185.512733555066</v>
      </c>
    </row>
    <row r="7591" spans="2:38" x14ac:dyDescent="0.25">
      <c r="B7591" s="6"/>
      <c r="C7591" s="7"/>
      <c r="D7591" s="7"/>
      <c r="E7591" s="7"/>
      <c r="F7591" s="7"/>
      <c r="G7591" s="7"/>
      <c r="I7591" s="3"/>
      <c r="U7591">
        <v>3006.6546987307793</v>
      </c>
      <c r="V7591">
        <v>547.57786810869311</v>
      </c>
      <c r="W7591">
        <v>0</v>
      </c>
      <c r="X7591">
        <v>170.21098643438799</v>
      </c>
      <c r="Y7591">
        <v>549.90968389068746</v>
      </c>
      <c r="Z7591">
        <v>1946.519819220423</v>
      </c>
      <c r="AA7591">
        <v>3214.2183576541915</v>
      </c>
      <c r="AB7591">
        <v>1440.996899265959</v>
      </c>
      <c r="AC7591">
        <v>0</v>
      </c>
      <c r="AD7591">
        <v>463.37922376301736</v>
      </c>
      <c r="AE7591">
        <v>408.29412896663865</v>
      </c>
      <c r="AF7591">
        <v>1445.2420777206837</v>
      </c>
      <c r="AG7591">
        <v>3757.9123297162987</v>
      </c>
    </row>
    <row r="7592" spans="2:38" x14ac:dyDescent="0.25">
      <c r="B7592" s="6"/>
      <c r="C7592" s="7"/>
      <c r="D7592" s="7"/>
      <c r="E7592" s="7"/>
      <c r="F7592" s="7"/>
      <c r="G7592" s="7"/>
      <c r="I7592" s="3"/>
      <c r="U7592">
        <v>3502.8823815721926</v>
      </c>
      <c r="V7592">
        <v>746.91840010901217</v>
      </c>
      <c r="W7592">
        <v>0</v>
      </c>
      <c r="X7592">
        <v>245.49837784030819</v>
      </c>
      <c r="Y7592">
        <v>0</v>
      </c>
      <c r="Z7592">
        <v>2809.831759355035</v>
      </c>
      <c r="AA7592">
        <v>3802.2485373043551</v>
      </c>
      <c r="AB7592">
        <v>1718.1417068788894</v>
      </c>
      <c r="AC7592">
        <v>0</v>
      </c>
      <c r="AD7592">
        <v>573.75870101238399</v>
      </c>
      <c r="AE7592">
        <v>0</v>
      </c>
      <c r="AF7592">
        <v>2086.2295106567221</v>
      </c>
      <c r="AG7592">
        <v>4378.1299185479957</v>
      </c>
    </row>
    <row r="7593" spans="2:38" x14ac:dyDescent="0.25">
      <c r="B7593" s="6"/>
      <c r="C7593" s="7"/>
      <c r="D7593" s="7"/>
      <c r="E7593" s="7"/>
      <c r="F7593" s="7"/>
      <c r="G7593" s="7"/>
      <c r="I7593" s="3"/>
      <c r="U7593">
        <v>3232.4879551322201</v>
      </c>
      <c r="V7593">
        <v>568.708311649243</v>
      </c>
      <c r="W7593">
        <v>0</v>
      </c>
      <c r="X7593">
        <v>227.65281530818049</v>
      </c>
      <c r="Y7593">
        <v>0</v>
      </c>
      <c r="Z7593">
        <v>2568.3511877743736</v>
      </c>
      <c r="AA7593">
        <v>3364.7123147317971</v>
      </c>
      <c r="AB7593">
        <v>1565.7444923476071</v>
      </c>
      <c r="AC7593">
        <v>0</v>
      </c>
      <c r="AD7593">
        <v>567.49265827411182</v>
      </c>
      <c r="AE7593">
        <v>0</v>
      </c>
      <c r="AF7593">
        <v>1906.9362511921533</v>
      </c>
      <c r="AG7593">
        <v>4040.1734018138723</v>
      </c>
    </row>
    <row r="7594" spans="2:38" x14ac:dyDescent="0.25">
      <c r="B7594" s="6"/>
      <c r="C7594" s="7"/>
      <c r="D7594" s="7"/>
      <c r="E7594" s="7"/>
      <c r="F7594" s="7"/>
      <c r="G7594" s="7"/>
      <c r="I7594" s="3"/>
      <c r="U7594">
        <v>7737.0352371097342</v>
      </c>
      <c r="V7594">
        <v>1174.8973331703824</v>
      </c>
      <c r="W7594">
        <v>0</v>
      </c>
      <c r="X7594">
        <v>263.46417244557659</v>
      </c>
      <c r="Y7594">
        <v>0</v>
      </c>
      <c r="Z7594">
        <v>8346.6334099973137</v>
      </c>
      <c r="AA7594">
        <v>9784.9949156132734</v>
      </c>
      <c r="AB7594">
        <v>2856.9426066486608</v>
      </c>
      <c r="AC7594">
        <v>0</v>
      </c>
      <c r="AD7594">
        <v>616.14088999047715</v>
      </c>
      <c r="AE7594">
        <v>0</v>
      </c>
      <c r="AF7594">
        <v>6197.1656760569549</v>
      </c>
      <c r="AG7594">
        <v>9670.2491726960925</v>
      </c>
    </row>
    <row r="7595" spans="2:38" x14ac:dyDescent="0.25">
      <c r="B7595" s="6"/>
      <c r="C7595" s="7"/>
      <c r="D7595" s="7"/>
      <c r="E7595" s="7"/>
      <c r="F7595" s="7"/>
      <c r="G7595" s="7"/>
      <c r="I7595" s="3"/>
      <c r="U7595">
        <v>8168.3687915087266</v>
      </c>
      <c r="V7595">
        <v>1251.5364521367601</v>
      </c>
      <c r="W7595">
        <v>0</v>
      </c>
      <c r="X7595">
        <v>279.52965972801201</v>
      </c>
      <c r="Y7595">
        <v>0</v>
      </c>
      <c r="Z7595">
        <v>8817.5609311561439</v>
      </c>
      <c r="AA7595">
        <v>10348.627043020915</v>
      </c>
      <c r="AB7595">
        <v>3014.8243171488721</v>
      </c>
      <c r="AC7595">
        <v>0</v>
      </c>
      <c r="AD7595">
        <v>647.71601478848129</v>
      </c>
      <c r="AE7595">
        <v>0</v>
      </c>
      <c r="AF7595">
        <v>6546.8175328811085</v>
      </c>
      <c r="AG7595">
        <v>10209.357864818463</v>
      </c>
    </row>
    <row r="7596" spans="2:38" x14ac:dyDescent="0.25">
      <c r="B7596" s="6"/>
      <c r="C7596" s="7"/>
      <c r="D7596" s="7"/>
      <c r="E7596" s="7"/>
      <c r="F7596" s="7"/>
      <c r="G7596" s="7"/>
      <c r="I7596" s="3"/>
      <c r="U7596">
        <v>8340.6393409826378</v>
      </c>
      <c r="V7596">
        <v>1215.5729914531858</v>
      </c>
      <c r="W7596">
        <v>0</v>
      </c>
      <c r="X7596">
        <v>281.29260760772445</v>
      </c>
      <c r="Y7596">
        <v>0</v>
      </c>
      <c r="Z7596">
        <v>9008.1461035698812</v>
      </c>
      <c r="AA7596">
        <v>10505.011702630791</v>
      </c>
      <c r="AB7596">
        <v>3070.215128117622</v>
      </c>
      <c r="AC7596">
        <v>0</v>
      </c>
      <c r="AD7596">
        <v>666.13542195944513</v>
      </c>
      <c r="AE7596">
        <v>0</v>
      </c>
      <c r="AF7596">
        <v>6688.3222367336994</v>
      </c>
      <c r="AG7596">
        <v>10424.672786810766</v>
      </c>
    </row>
    <row r="7597" spans="2:38" x14ac:dyDescent="0.25">
      <c r="B7597" s="6"/>
      <c r="C7597" s="7"/>
      <c r="D7597" s="7"/>
      <c r="E7597" s="7"/>
      <c r="F7597" s="7"/>
      <c r="G7597" s="7"/>
      <c r="I7597" s="3"/>
      <c r="U7597">
        <v>8937.926649912295</v>
      </c>
      <c r="V7597">
        <v>1406.1790274399766</v>
      </c>
      <c r="W7597">
        <v>0</v>
      </c>
      <c r="X7597">
        <v>304.29255321807386</v>
      </c>
      <c r="Y7597">
        <v>0</v>
      </c>
      <c r="Z7597">
        <v>9657.5362276214219</v>
      </c>
      <c r="AA7597">
        <v>11368.007808279472</v>
      </c>
      <c r="AB7597">
        <v>3299.3721540476176</v>
      </c>
      <c r="AC7597">
        <v>0</v>
      </c>
      <c r="AD7597">
        <v>701.35101226445533</v>
      </c>
      <c r="AE7597">
        <v>0</v>
      </c>
      <c r="AF7597">
        <v>7170.4780940069213</v>
      </c>
      <c r="AG7597">
        <v>11171.201260318994</v>
      </c>
    </row>
    <row r="7598" spans="2:38" x14ac:dyDescent="0.25">
      <c r="B7598" s="6"/>
      <c r="C7598" s="7"/>
      <c r="D7598" s="7"/>
      <c r="E7598" s="7"/>
      <c r="F7598" s="7"/>
      <c r="G7598" s="7"/>
      <c r="I7598" s="3"/>
      <c r="U7598">
        <v>9383.3474899188986</v>
      </c>
      <c r="V7598">
        <v>1536.4832291225557</v>
      </c>
      <c r="W7598">
        <v>0</v>
      </c>
      <c r="X7598">
        <v>331.33194195485066</v>
      </c>
      <c r="Y7598">
        <v>0</v>
      </c>
      <c r="Z7598">
        <v>10169.35187365938</v>
      </c>
      <c r="AA7598">
        <v>12037.167044736785</v>
      </c>
      <c r="AB7598">
        <v>3444.4938290038658</v>
      </c>
      <c r="AC7598">
        <v>0</v>
      </c>
      <c r="AD7598">
        <v>732.93497135935661</v>
      </c>
      <c r="AE7598">
        <v>0</v>
      </c>
      <c r="AF7598">
        <v>7550.4883566232556</v>
      </c>
      <c r="AG7598">
        <v>11727.917156986477</v>
      </c>
    </row>
    <row r="7599" spans="2:38" x14ac:dyDescent="0.25">
      <c r="B7599" s="6"/>
      <c r="C7599" s="7"/>
      <c r="D7599" s="7"/>
      <c r="E7599" s="7"/>
      <c r="F7599" s="7"/>
      <c r="G7599" s="7"/>
      <c r="I7599" s="3"/>
      <c r="U7599">
        <v>10494.917645782711</v>
      </c>
      <c r="V7599">
        <v>1519.8816881605073</v>
      </c>
      <c r="W7599">
        <v>0</v>
      </c>
      <c r="X7599">
        <v>341.83892763160816</v>
      </c>
      <c r="Y7599">
        <v>0</v>
      </c>
      <c r="Z7599">
        <v>12216.474882029954</v>
      </c>
      <c r="AA7599">
        <v>14078.195497822067</v>
      </c>
      <c r="AB7599">
        <v>3317.2199142800587</v>
      </c>
      <c r="AC7599">
        <v>0</v>
      </c>
      <c r="AD7599">
        <v>729.58404626596257</v>
      </c>
      <c r="AE7599">
        <v>0</v>
      </c>
      <c r="AF7599">
        <v>9070.4257755765411</v>
      </c>
      <c r="AG7599">
        <v>13117.229736122561</v>
      </c>
    </row>
    <row r="7600" spans="2:38" x14ac:dyDescent="0.25">
      <c r="B7600" s="6"/>
      <c r="C7600" s="7"/>
      <c r="D7600" s="7"/>
      <c r="E7600" s="7"/>
      <c r="F7600" s="7"/>
      <c r="G7600" s="7"/>
      <c r="I7600" s="3"/>
      <c r="U7600">
        <v>8815.7791931055563</v>
      </c>
      <c r="V7600">
        <v>1146.2877007505315</v>
      </c>
      <c r="W7600">
        <v>0</v>
      </c>
      <c r="X7600">
        <v>283.21007349973479</v>
      </c>
      <c r="Y7600">
        <v>0</v>
      </c>
      <c r="Z7600">
        <v>10248.236773752022</v>
      </c>
      <c r="AA7600">
        <v>11677.734548002287</v>
      </c>
      <c r="AB7600">
        <v>2772.7553512228073</v>
      </c>
      <c r="AC7600">
        <v>0</v>
      </c>
      <c r="AD7600">
        <v>636.71967019893452</v>
      </c>
      <c r="AE7600">
        <v>0</v>
      </c>
      <c r="AF7600">
        <v>7609.0584136989337</v>
      </c>
      <c r="AG7600">
        <v>11018.533435120677</v>
      </c>
    </row>
    <row r="7601" spans="2:33" x14ac:dyDescent="0.25">
      <c r="B7601" s="6"/>
      <c r="C7601" s="7"/>
      <c r="D7601" s="7"/>
      <c r="E7601" s="7"/>
      <c r="F7601" s="7"/>
      <c r="G7601" s="7"/>
      <c r="I7601" s="3"/>
      <c r="U7601">
        <v>8279.3883753531572</v>
      </c>
      <c r="V7601">
        <v>1079.9794537789917</v>
      </c>
      <c r="W7601">
        <v>0</v>
      </c>
      <c r="X7601">
        <v>268.91753694383044</v>
      </c>
      <c r="Y7601">
        <v>0</v>
      </c>
      <c r="Z7601">
        <v>9587.6386548674291</v>
      </c>
      <c r="AA7601">
        <v>10936.535645590253</v>
      </c>
      <c r="AB7601">
        <v>2623.7521163040333</v>
      </c>
      <c r="AC7601">
        <v>0</v>
      </c>
      <c r="AD7601">
        <v>605.78433355262644</v>
      </c>
      <c r="AE7601">
        <v>0</v>
      </c>
      <c r="AF7601">
        <v>7118.5809017579004</v>
      </c>
      <c r="AG7601">
        <v>10348.117351614561</v>
      </c>
    </row>
    <row r="7602" spans="2:33" x14ac:dyDescent="0.25">
      <c r="B7602" s="6"/>
      <c r="C7602" s="7"/>
      <c r="D7602" s="7"/>
      <c r="E7602" s="7"/>
      <c r="F7602" s="7"/>
      <c r="G7602" s="7"/>
      <c r="I7602" s="3"/>
      <c r="U7602">
        <v>11857.815682480687</v>
      </c>
      <c r="V7602">
        <v>1212.0804750039349</v>
      </c>
      <c r="W7602">
        <v>0</v>
      </c>
      <c r="X7602">
        <v>856.97776220879609</v>
      </c>
      <c r="Y7602">
        <v>0</v>
      </c>
      <c r="Z7602">
        <v>13667.870465438136</v>
      </c>
      <c r="AA7602">
        <v>15736.928702650866</v>
      </c>
      <c r="AB7602">
        <v>2787.2715907636275</v>
      </c>
      <c r="AC7602">
        <v>0</v>
      </c>
      <c r="AD7602">
        <v>1885.3460905686493</v>
      </c>
      <c r="AE7602">
        <v>0</v>
      </c>
      <c r="AF7602">
        <v>10148.050543558384</v>
      </c>
      <c r="AG7602">
        <v>14820.66822489066</v>
      </c>
    </row>
    <row r="7603" spans="2:33" x14ac:dyDescent="0.25">
      <c r="B7603" s="6"/>
      <c r="C7603" s="7"/>
      <c r="D7603" s="7"/>
      <c r="E7603" s="7"/>
      <c r="F7603" s="7"/>
      <c r="G7603" s="7"/>
      <c r="I7603" s="3"/>
      <c r="U7603">
        <v>10823.267148314399</v>
      </c>
      <c r="V7603">
        <v>841.59900588471237</v>
      </c>
      <c r="W7603">
        <v>0</v>
      </c>
      <c r="X7603">
        <v>715.57005995282009</v>
      </c>
      <c r="Y7603">
        <v>0</v>
      </c>
      <c r="Z7603">
        <v>12548.661365961059</v>
      </c>
      <c r="AA7603">
        <v>14105.830431798591</v>
      </c>
      <c r="AB7603">
        <v>2469.0743445306171</v>
      </c>
      <c r="AC7603">
        <v>0</v>
      </c>
      <c r="AD7603">
        <v>1741.4820298782834</v>
      </c>
      <c r="AE7603">
        <v>0</v>
      </c>
      <c r="AF7603">
        <v>9317.0658968261632</v>
      </c>
      <c r="AG7603">
        <v>13527.622271235065</v>
      </c>
    </row>
    <row r="7604" spans="2:33" x14ac:dyDescent="0.25">
      <c r="B7604" s="6"/>
      <c r="C7604" s="7"/>
      <c r="D7604" s="7"/>
      <c r="E7604" s="7"/>
      <c r="F7604" s="7"/>
      <c r="G7604" s="7"/>
      <c r="I7604" s="3"/>
      <c r="U7604">
        <v>6835.5772616271533</v>
      </c>
      <c r="V7604">
        <v>460.37010334566821</v>
      </c>
      <c r="W7604">
        <v>0</v>
      </c>
      <c r="X7604">
        <v>159.87765913968485</v>
      </c>
      <c r="Y7604">
        <v>0</v>
      </c>
      <c r="Z7604">
        <v>8879.1094545392298</v>
      </c>
      <c r="AA7604">
        <v>9499.3572170245825</v>
      </c>
      <c r="AB7604">
        <v>1519.0192966132347</v>
      </c>
      <c r="AC7604">
        <v>0</v>
      </c>
      <c r="AD7604">
        <v>432.01338146037642</v>
      </c>
      <c r="AE7604">
        <v>0</v>
      </c>
      <c r="AF7604">
        <v>6592.5157656637766</v>
      </c>
      <c r="AG7604">
        <v>8543.5484437373871</v>
      </c>
    </row>
    <row r="7605" spans="2:33" x14ac:dyDescent="0.25">
      <c r="B7605" s="6"/>
      <c r="C7605" s="7"/>
      <c r="D7605" s="7"/>
      <c r="E7605" s="7"/>
      <c r="F7605" s="7"/>
      <c r="G7605" s="7"/>
      <c r="I7605" s="3"/>
      <c r="U7605">
        <v>10284.322888861858</v>
      </c>
      <c r="V7605">
        <v>1159.6290176440853</v>
      </c>
      <c r="W7605">
        <v>0</v>
      </c>
      <c r="X7605">
        <v>272.48623130954877</v>
      </c>
      <c r="Y7605">
        <v>0</v>
      </c>
      <c r="Z7605">
        <v>12888.608802230723</v>
      </c>
      <c r="AA7605">
        <v>14320.724051184357</v>
      </c>
      <c r="AB7605">
        <v>2682.5379625310802</v>
      </c>
      <c r="AC7605">
        <v>0</v>
      </c>
      <c r="AD7605">
        <v>602.00843764468743</v>
      </c>
      <c r="AE7605">
        <v>0</v>
      </c>
      <c r="AF7605">
        <v>9569.4683302660433</v>
      </c>
      <c r="AG7605">
        <v>12854.01473044181</v>
      </c>
    </row>
    <row r="7606" spans="2:33" x14ac:dyDescent="0.25">
      <c r="B7606" s="6"/>
      <c r="C7606" s="7"/>
      <c r="D7606" s="7"/>
      <c r="E7606" s="7"/>
      <c r="F7606" s="7"/>
      <c r="G7606" s="7"/>
      <c r="I7606" s="3"/>
      <c r="U7606">
        <v>5989.6448289329192</v>
      </c>
      <c r="V7606">
        <v>391.22023217457416</v>
      </c>
      <c r="W7606">
        <v>0</v>
      </c>
      <c r="X7606">
        <v>147.45494005048221</v>
      </c>
      <c r="Y7606">
        <v>0</v>
      </c>
      <c r="Z7606">
        <v>7182.7186230327552</v>
      </c>
      <c r="AA7606">
        <v>7721.3937952578117</v>
      </c>
      <c r="AB7606">
        <v>1711.8444642203096</v>
      </c>
      <c r="AC7606">
        <v>0</v>
      </c>
      <c r="AD7606">
        <v>441.4145012356563</v>
      </c>
      <c r="AE7606">
        <v>0</v>
      </c>
      <c r="AF7606">
        <v>5332.9881791763019</v>
      </c>
      <c r="AG7606">
        <v>7486.2471446322679</v>
      </c>
    </row>
    <row r="7607" spans="2:33" x14ac:dyDescent="0.25">
      <c r="B7607" s="6"/>
      <c r="C7607" s="7"/>
      <c r="D7607" s="7"/>
      <c r="E7607" s="7"/>
      <c r="F7607" s="7"/>
      <c r="G7607" s="7"/>
      <c r="I7607" s="3"/>
      <c r="U7607">
        <v>6983.7203102037165</v>
      </c>
      <c r="V7607">
        <v>967.83683823800379</v>
      </c>
      <c r="W7607">
        <v>0</v>
      </c>
      <c r="X7607">
        <v>241.49279684226229</v>
      </c>
      <c r="Y7607">
        <v>0</v>
      </c>
      <c r="Z7607">
        <v>7959.3312747405307</v>
      </c>
      <c r="AA7607">
        <v>9168.6609098207973</v>
      </c>
      <c r="AB7607">
        <v>2279.750978613934</v>
      </c>
      <c r="AC7607">
        <v>0</v>
      </c>
      <c r="AD7607">
        <v>539.35270141106173</v>
      </c>
      <c r="AE7607">
        <v>0</v>
      </c>
      <c r="AF7607">
        <v>5909.6035679617244</v>
      </c>
      <c r="AG7607">
        <v>8728.7072479867202</v>
      </c>
    </row>
    <row r="7608" spans="2:33" x14ac:dyDescent="0.25">
      <c r="B7608" s="6"/>
      <c r="C7608" s="7"/>
      <c r="D7608" s="7"/>
      <c r="E7608" s="7"/>
      <c r="F7608" s="7"/>
      <c r="G7608" s="7"/>
      <c r="I7608" s="3"/>
      <c r="U7608">
        <v>9058.2962194046522</v>
      </c>
      <c r="V7608">
        <v>1381.9403309965387</v>
      </c>
      <c r="W7608">
        <v>0</v>
      </c>
      <c r="X7608">
        <v>314.26969804388136</v>
      </c>
      <c r="Y7608">
        <v>0</v>
      </c>
      <c r="Z7608">
        <v>10299.614969777391</v>
      </c>
      <c r="AA7608">
        <v>11995.82499881781</v>
      </c>
      <c r="AB7608">
        <v>3005.2605348102093</v>
      </c>
      <c r="AC7608">
        <v>0</v>
      </c>
      <c r="AD7608">
        <v>669.18099781227318</v>
      </c>
      <c r="AE7608">
        <v>0</v>
      </c>
      <c r="AF7608">
        <v>7647.205433852565</v>
      </c>
      <c r="AG7608">
        <v>11321.646966475049</v>
      </c>
    </row>
    <row r="7609" spans="2:33" x14ac:dyDescent="0.25">
      <c r="B7609" s="6"/>
      <c r="C7609" s="7"/>
      <c r="D7609" s="7"/>
      <c r="E7609" s="7"/>
      <c r="F7609" s="7"/>
      <c r="G7609" s="7"/>
      <c r="I7609" s="3"/>
      <c r="U7609">
        <v>5011.0769075988483</v>
      </c>
      <c r="V7609">
        <v>725.67398645653816</v>
      </c>
      <c r="W7609">
        <v>0</v>
      </c>
      <c r="X7609">
        <v>236.81645088565207</v>
      </c>
      <c r="Y7609">
        <v>0</v>
      </c>
      <c r="Z7609">
        <v>4896.5358340882867</v>
      </c>
      <c r="AA7609">
        <v>5859.0262714304763</v>
      </c>
      <c r="AB7609">
        <v>2036.4585817843656</v>
      </c>
      <c r="AC7609">
        <v>0</v>
      </c>
      <c r="AD7609">
        <v>591.15593786297313</v>
      </c>
      <c r="AE7609">
        <v>0</v>
      </c>
      <c r="AF7609">
        <v>3635.5548772813063</v>
      </c>
      <c r="AG7609">
        <v>6263.1693969286462</v>
      </c>
    </row>
    <row r="7610" spans="2:33" x14ac:dyDescent="0.25">
      <c r="B7610" s="6"/>
      <c r="C7610" s="7"/>
      <c r="D7610" s="7"/>
      <c r="E7610" s="7"/>
      <c r="F7610" s="7"/>
      <c r="G7610" s="7"/>
      <c r="I7610" s="3"/>
      <c r="U7610">
        <v>4874.5912141096724</v>
      </c>
      <c r="V7610">
        <v>651.35765920151675</v>
      </c>
      <c r="W7610">
        <v>0</v>
      </c>
      <c r="X7610">
        <v>254.28319353471355</v>
      </c>
      <c r="Y7610">
        <v>0</v>
      </c>
      <c r="Z7610">
        <v>5106.7665210648502</v>
      </c>
      <c r="AA7610">
        <v>6012.4073738010811</v>
      </c>
      <c r="AB7610">
        <v>1680.9200476198391</v>
      </c>
      <c r="AC7610">
        <v>0</v>
      </c>
      <c r="AD7610">
        <v>620.01478232483294</v>
      </c>
      <c r="AE7610">
        <v>0</v>
      </c>
      <c r="AF7610">
        <v>3791.6458822875338</v>
      </c>
      <c r="AG7610">
        <v>6092.5807122322058</v>
      </c>
    </row>
    <row r="7611" spans="2:33" x14ac:dyDescent="0.25">
      <c r="B7611" s="6"/>
      <c r="C7611" s="7"/>
      <c r="D7611" s="7"/>
      <c r="E7611" s="7"/>
      <c r="F7611" s="7"/>
      <c r="G7611" s="7"/>
      <c r="I7611" s="3"/>
      <c r="U7611">
        <v>4746.9875608095572</v>
      </c>
      <c r="V7611">
        <v>707.4380660241327</v>
      </c>
      <c r="W7611">
        <v>0</v>
      </c>
      <c r="X7611">
        <v>277.53869045816447</v>
      </c>
      <c r="Y7611">
        <v>0</v>
      </c>
      <c r="Z7611">
        <v>4647.3467785295734</v>
      </c>
      <c r="AA7611">
        <v>5632.3235350118703</v>
      </c>
      <c r="AB7611">
        <v>1814.307216944726</v>
      </c>
      <c r="AC7611">
        <v>0</v>
      </c>
      <c r="AD7611">
        <v>668.24789925628704</v>
      </c>
      <c r="AE7611">
        <v>0</v>
      </c>
      <c r="AF7611">
        <v>3450.5382620663818</v>
      </c>
      <c r="AG7611">
        <v>5933.0933782673947</v>
      </c>
    </row>
    <row r="7612" spans="2:33" x14ac:dyDescent="0.25">
      <c r="B7612" s="6"/>
      <c r="C7612" s="7"/>
      <c r="D7612" s="7"/>
      <c r="E7612" s="7"/>
      <c r="F7612" s="7"/>
      <c r="G7612" s="7"/>
      <c r="I7612" s="3"/>
    </row>
    <row r="7613" spans="2:33" x14ac:dyDescent="0.25">
      <c r="B7613" s="6"/>
      <c r="C7613" s="7"/>
      <c r="D7613" s="7"/>
      <c r="E7613" s="7"/>
      <c r="F7613" s="7"/>
      <c r="G7613" s="7"/>
      <c r="I7613" s="3"/>
    </row>
    <row r="7614" spans="2:33" x14ac:dyDescent="0.25">
      <c r="B7614" s="6"/>
      <c r="C7614" s="7"/>
      <c r="D7614" s="7"/>
      <c r="E7614" s="7"/>
      <c r="F7614" s="7"/>
      <c r="G7614" s="7"/>
      <c r="I7614" s="3"/>
    </row>
    <row r="7615" spans="2:33" x14ac:dyDescent="0.25">
      <c r="B7615" s="6"/>
      <c r="C7615" s="7"/>
      <c r="D7615" s="7"/>
      <c r="E7615" s="7"/>
      <c r="F7615" s="7"/>
      <c r="G7615" s="7"/>
      <c r="I7615" s="3"/>
    </row>
    <row r="7616" spans="2:33" x14ac:dyDescent="0.25">
      <c r="B7616" s="6"/>
      <c r="C7616" s="7"/>
      <c r="D7616" s="7"/>
      <c r="E7616" s="7"/>
      <c r="F7616" s="7"/>
      <c r="G7616" s="7"/>
      <c r="I7616" s="3"/>
    </row>
    <row r="7617" spans="2:9" x14ac:dyDescent="0.25">
      <c r="B7617" s="6"/>
      <c r="C7617" s="7"/>
      <c r="D7617" s="7"/>
      <c r="E7617" s="7"/>
      <c r="F7617" s="7"/>
      <c r="G7617" s="7"/>
      <c r="I7617" s="3"/>
    </row>
    <row r="7618" spans="2:9" x14ac:dyDescent="0.25">
      <c r="B7618" s="6"/>
      <c r="C7618" s="7"/>
      <c r="D7618" s="7"/>
      <c r="E7618" s="7"/>
      <c r="F7618" s="7"/>
      <c r="G7618" s="7"/>
      <c r="I7618" s="3"/>
    </row>
    <row r="7619" spans="2:9" x14ac:dyDescent="0.25">
      <c r="B7619" s="6"/>
      <c r="C7619" s="7"/>
      <c r="D7619" s="7"/>
      <c r="E7619" s="7"/>
      <c r="F7619" s="7"/>
      <c r="G7619" s="7"/>
      <c r="I7619" s="3"/>
    </row>
    <row r="7620" spans="2:9" x14ac:dyDescent="0.25">
      <c r="B7620" s="6"/>
      <c r="C7620" s="7"/>
      <c r="D7620" s="7"/>
      <c r="E7620" s="7"/>
      <c r="F7620" s="7"/>
      <c r="G7620" s="7"/>
      <c r="I7620" s="3"/>
    </row>
    <row r="7621" spans="2:9" x14ac:dyDescent="0.25">
      <c r="B7621" s="6"/>
      <c r="C7621" s="7"/>
      <c r="D7621" s="7"/>
      <c r="E7621" s="7"/>
      <c r="F7621" s="7"/>
      <c r="G7621" s="7"/>
      <c r="I7621" s="3"/>
    </row>
    <row r="7622" spans="2:9" x14ac:dyDescent="0.25">
      <c r="B7622" s="6"/>
      <c r="C7622" s="7"/>
      <c r="D7622" s="7"/>
      <c r="E7622" s="7"/>
      <c r="F7622" s="7"/>
      <c r="G7622" s="7"/>
      <c r="I7622" s="3"/>
    </row>
    <row r="7623" spans="2:9" x14ac:dyDescent="0.25">
      <c r="B7623" s="6"/>
      <c r="C7623" s="7"/>
      <c r="D7623" s="7"/>
      <c r="E7623" s="7"/>
      <c r="F7623" s="7"/>
      <c r="G7623" s="7"/>
      <c r="I7623" s="3"/>
    </row>
    <row r="7624" spans="2:9" x14ac:dyDescent="0.25">
      <c r="B7624" s="6"/>
      <c r="C7624" s="7"/>
      <c r="D7624" s="7"/>
      <c r="E7624" s="7"/>
      <c r="F7624" s="7"/>
      <c r="G7624" s="7"/>
      <c r="I7624" s="3"/>
    </row>
    <row r="7625" spans="2:9" x14ac:dyDescent="0.25">
      <c r="B7625" s="6"/>
      <c r="C7625" s="7"/>
      <c r="D7625" s="7"/>
      <c r="E7625" s="7"/>
      <c r="F7625" s="7"/>
      <c r="G7625" s="7"/>
      <c r="I7625" s="3"/>
    </row>
    <row r="7626" spans="2:9" x14ac:dyDescent="0.25">
      <c r="B7626" s="6"/>
      <c r="C7626" s="7"/>
      <c r="D7626" s="7"/>
      <c r="E7626" s="7"/>
      <c r="F7626" s="7"/>
      <c r="G7626" s="7"/>
      <c r="I7626" s="3"/>
    </row>
    <row r="7627" spans="2:9" x14ac:dyDescent="0.25">
      <c r="B7627" s="6"/>
      <c r="C7627" s="7"/>
      <c r="D7627" s="7"/>
      <c r="E7627" s="7"/>
      <c r="F7627" s="7"/>
      <c r="G7627" s="7"/>
      <c r="I7627" s="3"/>
    </row>
    <row r="7628" spans="2:9" x14ac:dyDescent="0.25">
      <c r="B7628" s="6"/>
      <c r="C7628" s="7"/>
      <c r="D7628" s="7"/>
      <c r="E7628" s="7"/>
      <c r="F7628" s="7"/>
      <c r="G7628" s="7"/>
      <c r="I7628" s="3"/>
    </row>
    <row r="7629" spans="2:9" x14ac:dyDescent="0.25">
      <c r="B7629" s="6"/>
      <c r="C7629" s="7"/>
      <c r="D7629" s="7"/>
      <c r="E7629" s="7"/>
      <c r="F7629" s="7"/>
      <c r="G7629" s="7"/>
      <c r="I7629" s="3"/>
    </row>
    <row r="7630" spans="2:9" x14ac:dyDescent="0.25">
      <c r="B7630" s="6"/>
      <c r="C7630" s="7"/>
      <c r="D7630" s="7"/>
      <c r="E7630" s="7"/>
      <c r="F7630" s="7"/>
      <c r="G7630" s="7"/>
      <c r="I7630" s="3"/>
    </row>
    <row r="7631" spans="2:9" x14ac:dyDescent="0.25">
      <c r="B7631" s="6"/>
      <c r="C7631" s="7"/>
      <c r="D7631" s="7"/>
      <c r="E7631" s="7"/>
      <c r="F7631" s="7"/>
      <c r="G7631" s="7"/>
      <c r="I7631" s="3"/>
    </row>
    <row r="7632" spans="2:9" x14ac:dyDescent="0.25">
      <c r="B7632" s="6"/>
      <c r="C7632" s="7"/>
      <c r="D7632" s="7"/>
      <c r="E7632" s="7"/>
      <c r="F7632" s="7"/>
      <c r="G7632" s="7"/>
      <c r="I7632" s="3"/>
    </row>
    <row r="7633" spans="2:9" x14ac:dyDescent="0.25">
      <c r="B7633" s="6"/>
      <c r="C7633" s="7"/>
      <c r="D7633" s="7"/>
      <c r="E7633" s="7"/>
      <c r="F7633" s="7"/>
      <c r="G7633" s="7"/>
      <c r="I7633" s="3"/>
    </row>
    <row r="7634" spans="2:9" x14ac:dyDescent="0.25">
      <c r="B7634" s="6"/>
      <c r="C7634" s="7"/>
      <c r="D7634" s="7"/>
      <c r="E7634" s="7"/>
      <c r="F7634" s="7"/>
      <c r="G7634" s="7"/>
      <c r="I7634" s="3"/>
    </row>
    <row r="7635" spans="2:9" x14ac:dyDescent="0.25">
      <c r="B7635" s="6"/>
      <c r="C7635" s="7"/>
      <c r="D7635" s="7"/>
      <c r="E7635" s="7"/>
      <c r="F7635" s="7"/>
      <c r="G7635" s="7"/>
      <c r="I7635" s="3"/>
    </row>
    <row r="7636" spans="2:9" x14ac:dyDescent="0.25">
      <c r="B7636" s="6"/>
      <c r="C7636" s="7"/>
      <c r="D7636" s="7"/>
      <c r="E7636" s="7"/>
      <c r="F7636" s="7"/>
      <c r="G7636" s="7"/>
      <c r="I7636" s="3"/>
    </row>
    <row r="7637" spans="2:9" x14ac:dyDescent="0.25">
      <c r="B7637" s="6"/>
      <c r="C7637" s="7"/>
      <c r="D7637" s="7"/>
      <c r="E7637" s="7"/>
      <c r="F7637" s="7"/>
      <c r="G7637" s="7"/>
      <c r="I7637" s="3"/>
    </row>
    <row r="7638" spans="2:9" x14ac:dyDescent="0.25">
      <c r="B7638" s="6"/>
      <c r="C7638" s="7"/>
      <c r="D7638" s="7"/>
      <c r="E7638" s="7"/>
      <c r="F7638" s="7"/>
      <c r="G7638" s="7"/>
      <c r="I7638" s="3"/>
    </row>
    <row r="7639" spans="2:9" x14ac:dyDescent="0.25">
      <c r="B7639" s="6"/>
      <c r="C7639" s="7"/>
      <c r="D7639" s="7"/>
      <c r="E7639" s="7"/>
      <c r="F7639" s="7"/>
      <c r="G7639" s="7"/>
      <c r="I7639" s="3"/>
    </row>
    <row r="7640" spans="2:9" x14ac:dyDescent="0.25">
      <c r="B7640" s="6"/>
      <c r="C7640" s="7"/>
      <c r="D7640" s="7"/>
      <c r="E7640" s="7"/>
      <c r="F7640" s="7"/>
      <c r="G7640" s="7"/>
      <c r="I7640" s="3"/>
    </row>
    <row r="7641" spans="2:9" x14ac:dyDescent="0.25">
      <c r="B7641" s="6"/>
      <c r="C7641" s="7"/>
      <c r="D7641" s="7"/>
      <c r="E7641" s="7"/>
      <c r="F7641" s="7"/>
      <c r="G7641" s="7"/>
      <c r="I7641" s="3"/>
    </row>
    <row r="7642" spans="2:9" x14ac:dyDescent="0.25">
      <c r="B7642" s="6"/>
      <c r="C7642" s="7"/>
      <c r="D7642" s="7"/>
      <c r="E7642" s="7"/>
      <c r="F7642" s="7"/>
      <c r="G7642" s="7"/>
      <c r="I7642" s="3"/>
    </row>
    <row r="7643" spans="2:9" x14ac:dyDescent="0.25">
      <c r="B7643" s="6"/>
      <c r="C7643" s="7"/>
      <c r="D7643" s="7"/>
      <c r="E7643" s="7"/>
      <c r="F7643" s="7"/>
      <c r="G7643" s="7"/>
      <c r="I7643" s="3"/>
    </row>
    <row r="7644" spans="2:9" x14ac:dyDescent="0.25">
      <c r="B7644" s="6"/>
      <c r="C7644" s="7"/>
      <c r="D7644" s="7"/>
      <c r="E7644" s="7"/>
      <c r="F7644" s="7"/>
      <c r="G7644" s="7"/>
      <c r="I7644" s="3"/>
    </row>
    <row r="7645" spans="2:9" x14ac:dyDescent="0.25">
      <c r="B7645" s="6"/>
      <c r="C7645" s="7"/>
      <c r="D7645" s="7"/>
      <c r="E7645" s="7"/>
      <c r="F7645" s="7"/>
      <c r="G7645" s="7"/>
      <c r="I7645" s="3"/>
    </row>
    <row r="7646" spans="2:9" x14ac:dyDescent="0.25">
      <c r="B7646" s="6"/>
      <c r="C7646" s="7"/>
      <c r="D7646" s="7"/>
      <c r="E7646" s="7"/>
      <c r="F7646" s="7"/>
      <c r="G7646" s="7"/>
      <c r="I7646" s="3"/>
    </row>
    <row r="7647" spans="2:9" x14ac:dyDescent="0.25">
      <c r="B7647" s="6"/>
      <c r="C7647" s="7"/>
      <c r="D7647" s="7"/>
      <c r="E7647" s="7"/>
      <c r="F7647" s="7"/>
      <c r="G7647" s="7"/>
      <c r="I7647" s="3"/>
    </row>
    <row r="7648" spans="2:9" x14ac:dyDescent="0.25">
      <c r="B7648" s="6"/>
      <c r="C7648" s="7"/>
      <c r="D7648" s="7"/>
      <c r="E7648" s="7"/>
      <c r="F7648" s="7"/>
      <c r="G7648" s="7"/>
      <c r="I7648" s="3"/>
    </row>
    <row r="7649" spans="2:9" x14ac:dyDescent="0.25">
      <c r="B7649" s="6"/>
      <c r="C7649" s="7"/>
      <c r="D7649" s="7"/>
      <c r="E7649" s="7"/>
      <c r="F7649" s="7"/>
      <c r="G7649" s="7"/>
      <c r="I7649" s="3"/>
    </row>
    <row r="7650" spans="2:9" x14ac:dyDescent="0.25">
      <c r="B7650" s="6"/>
      <c r="C7650" s="7"/>
      <c r="D7650" s="7"/>
      <c r="E7650" s="7"/>
      <c r="F7650" s="7"/>
      <c r="G7650" s="7"/>
      <c r="I7650" s="3"/>
    </row>
    <row r="7651" spans="2:9" x14ac:dyDescent="0.25">
      <c r="B7651" s="6"/>
      <c r="C7651" s="7"/>
      <c r="D7651" s="7"/>
      <c r="E7651" s="7"/>
      <c r="F7651" s="7"/>
      <c r="G7651" s="7"/>
      <c r="I7651" s="3"/>
    </row>
    <row r="7652" spans="2:9" x14ac:dyDescent="0.25">
      <c r="B7652" s="6"/>
      <c r="C7652" s="7"/>
      <c r="D7652" s="7"/>
      <c r="E7652" s="7"/>
      <c r="F7652" s="7"/>
      <c r="G7652" s="7"/>
      <c r="I7652" s="3"/>
    </row>
    <row r="7653" spans="2:9" x14ac:dyDescent="0.25">
      <c r="B7653" s="6"/>
      <c r="C7653" s="7"/>
      <c r="D7653" s="7"/>
      <c r="E7653" s="7"/>
      <c r="F7653" s="7"/>
      <c r="G7653" s="7"/>
      <c r="I7653" s="3"/>
    </row>
    <row r="7654" spans="2:9" x14ac:dyDescent="0.25">
      <c r="B7654" s="6"/>
      <c r="C7654" s="7"/>
      <c r="D7654" s="7"/>
      <c r="E7654" s="7"/>
      <c r="F7654" s="7"/>
      <c r="G7654" s="7"/>
      <c r="I7654" s="3"/>
    </row>
    <row r="7655" spans="2:9" x14ac:dyDescent="0.25">
      <c r="B7655" s="6"/>
      <c r="C7655" s="7"/>
      <c r="D7655" s="7"/>
      <c r="E7655" s="7"/>
      <c r="F7655" s="7"/>
      <c r="G7655" s="7"/>
      <c r="I7655" s="3"/>
    </row>
    <row r="7656" spans="2:9" x14ac:dyDescent="0.25">
      <c r="B7656" s="6"/>
      <c r="C7656" s="7"/>
      <c r="D7656" s="7"/>
      <c r="E7656" s="7"/>
      <c r="F7656" s="7"/>
      <c r="G7656" s="7"/>
      <c r="I7656" s="3"/>
    </row>
    <row r="7657" spans="2:9" x14ac:dyDescent="0.25">
      <c r="B7657" s="6"/>
      <c r="C7657" s="7"/>
      <c r="D7657" s="7"/>
      <c r="E7657" s="7"/>
      <c r="F7657" s="7"/>
      <c r="G7657" s="7"/>
      <c r="I7657" s="3"/>
    </row>
    <row r="7658" spans="2:9" x14ac:dyDescent="0.25">
      <c r="B7658" s="6"/>
      <c r="C7658" s="7"/>
      <c r="D7658" s="7"/>
      <c r="E7658" s="7"/>
      <c r="F7658" s="7"/>
      <c r="G7658" s="7"/>
      <c r="I7658" s="3"/>
    </row>
    <row r="7659" spans="2:9" x14ac:dyDescent="0.25">
      <c r="B7659" s="6"/>
      <c r="C7659" s="7"/>
      <c r="D7659" s="7"/>
      <c r="E7659" s="7"/>
      <c r="F7659" s="7"/>
      <c r="G7659" s="7"/>
      <c r="I7659" s="3"/>
    </row>
    <row r="7660" spans="2:9" x14ac:dyDescent="0.25">
      <c r="B7660" s="6"/>
      <c r="C7660" s="7"/>
      <c r="D7660" s="7"/>
      <c r="E7660" s="7"/>
      <c r="F7660" s="7"/>
      <c r="G7660" s="7"/>
      <c r="I7660" s="3"/>
    </row>
    <row r="7661" spans="2:9" x14ac:dyDescent="0.25">
      <c r="B7661" s="6"/>
      <c r="C7661" s="7"/>
      <c r="D7661" s="7"/>
      <c r="E7661" s="7"/>
      <c r="F7661" s="7"/>
      <c r="G7661" s="7"/>
      <c r="I7661" s="3"/>
    </row>
    <row r="7662" spans="2:9" x14ac:dyDescent="0.25">
      <c r="B7662" s="6"/>
      <c r="C7662" s="7"/>
      <c r="D7662" s="7"/>
      <c r="E7662" s="7"/>
      <c r="F7662" s="7"/>
      <c r="G7662" s="7"/>
      <c r="I7662" s="3"/>
    </row>
    <row r="7663" spans="2:9" x14ac:dyDescent="0.25">
      <c r="B7663" s="6"/>
      <c r="C7663" s="7"/>
      <c r="D7663" s="7"/>
      <c r="E7663" s="7"/>
      <c r="F7663" s="7"/>
      <c r="G7663" s="7"/>
      <c r="I7663" s="3"/>
    </row>
    <row r="7664" spans="2:9" x14ac:dyDescent="0.25">
      <c r="B7664" s="6"/>
      <c r="C7664" s="7"/>
      <c r="D7664" s="7"/>
      <c r="E7664" s="7"/>
      <c r="F7664" s="7"/>
      <c r="G7664" s="7"/>
      <c r="I7664" s="3"/>
    </row>
    <row r="7665" spans="2:9" x14ac:dyDescent="0.25">
      <c r="B7665" s="6"/>
      <c r="C7665" s="7"/>
      <c r="D7665" s="7"/>
      <c r="E7665" s="7"/>
      <c r="F7665" s="7"/>
      <c r="G7665" s="7"/>
      <c r="I7665" s="3"/>
    </row>
    <row r="7666" spans="2:9" x14ac:dyDescent="0.25">
      <c r="B7666" s="6"/>
      <c r="C7666" s="7"/>
      <c r="D7666" s="7"/>
      <c r="E7666" s="7"/>
      <c r="F7666" s="7"/>
      <c r="G7666" s="7"/>
      <c r="I7666" s="3"/>
    </row>
    <row r="7667" spans="2:9" x14ac:dyDescent="0.25">
      <c r="B7667" s="6"/>
      <c r="C7667" s="7"/>
      <c r="D7667" s="7"/>
      <c r="E7667" s="7"/>
      <c r="F7667" s="7"/>
      <c r="G7667" s="7"/>
      <c r="I7667" s="3"/>
    </row>
    <row r="7668" spans="2:9" x14ac:dyDescent="0.25">
      <c r="B7668" s="6"/>
      <c r="C7668" s="7"/>
      <c r="D7668" s="7"/>
      <c r="E7668" s="7"/>
      <c r="F7668" s="7"/>
      <c r="G7668" s="7"/>
      <c r="I7668" s="3"/>
    </row>
    <row r="7669" spans="2:9" x14ac:dyDescent="0.25">
      <c r="B7669" s="6"/>
      <c r="C7669" s="7"/>
      <c r="D7669" s="7"/>
      <c r="E7669" s="7"/>
      <c r="F7669" s="7"/>
      <c r="G7669" s="7"/>
      <c r="I7669" s="3"/>
    </row>
    <row r="7670" spans="2:9" x14ac:dyDescent="0.25">
      <c r="B7670" s="6"/>
      <c r="C7670" s="7"/>
      <c r="D7670" s="7"/>
      <c r="E7670" s="7"/>
      <c r="F7670" s="7"/>
      <c r="G7670" s="7"/>
      <c r="I7670" s="3"/>
    </row>
    <row r="7671" spans="2:9" x14ac:dyDescent="0.25">
      <c r="B7671" s="6"/>
      <c r="C7671" s="7"/>
      <c r="D7671" s="7"/>
      <c r="E7671" s="7"/>
      <c r="F7671" s="7"/>
      <c r="G7671" s="7"/>
      <c r="I7671" s="3"/>
    </row>
    <row r="7672" spans="2:9" x14ac:dyDescent="0.25">
      <c r="B7672" s="6"/>
      <c r="C7672" s="7"/>
      <c r="D7672" s="7"/>
      <c r="E7672" s="7"/>
      <c r="F7672" s="7"/>
      <c r="G7672" s="7"/>
      <c r="I7672" s="3"/>
    </row>
    <row r="7673" spans="2:9" x14ac:dyDescent="0.25">
      <c r="B7673" s="6"/>
      <c r="C7673" s="7"/>
      <c r="D7673" s="7"/>
      <c r="E7673" s="7"/>
      <c r="F7673" s="7"/>
      <c r="G7673" s="7"/>
      <c r="I7673" s="3"/>
    </row>
    <row r="7674" spans="2:9" x14ac:dyDescent="0.25">
      <c r="B7674" s="6"/>
      <c r="C7674" s="7"/>
      <c r="D7674" s="7"/>
      <c r="E7674" s="7"/>
      <c r="F7674" s="7"/>
      <c r="G7674" s="7"/>
      <c r="I7674" s="3"/>
    </row>
    <row r="7675" spans="2:9" x14ac:dyDescent="0.25">
      <c r="B7675" s="6"/>
      <c r="C7675" s="7"/>
      <c r="D7675" s="7"/>
      <c r="E7675" s="7"/>
      <c r="F7675" s="7"/>
      <c r="G7675" s="7"/>
      <c r="I7675" s="3"/>
    </row>
    <row r="7676" spans="2:9" x14ac:dyDescent="0.25">
      <c r="B7676" s="6"/>
      <c r="C7676" s="7"/>
      <c r="D7676" s="7"/>
      <c r="E7676" s="7"/>
      <c r="F7676" s="7"/>
      <c r="G7676" s="7"/>
      <c r="I7676" s="3"/>
    </row>
    <row r="7677" spans="2:9" x14ac:dyDescent="0.25">
      <c r="B7677" s="6"/>
      <c r="C7677" s="7"/>
      <c r="D7677" s="7"/>
      <c r="E7677" s="7"/>
      <c r="F7677" s="7"/>
      <c r="G7677" s="7"/>
      <c r="I7677" s="3"/>
    </row>
    <row r="7678" spans="2:9" x14ac:dyDescent="0.25">
      <c r="B7678" s="6"/>
      <c r="C7678" s="7"/>
      <c r="D7678" s="7"/>
      <c r="E7678" s="7"/>
      <c r="F7678" s="7"/>
      <c r="G7678" s="7"/>
      <c r="I7678" s="3"/>
    </row>
    <row r="7679" spans="2:9" x14ac:dyDescent="0.25">
      <c r="B7679" s="6"/>
      <c r="C7679" s="7"/>
      <c r="D7679" s="7"/>
      <c r="E7679" s="7"/>
      <c r="F7679" s="7"/>
      <c r="G7679" s="7"/>
      <c r="I7679" s="3"/>
    </row>
    <row r="7680" spans="2:9" x14ac:dyDescent="0.25">
      <c r="B7680" s="6"/>
      <c r="C7680" s="7"/>
      <c r="D7680" s="7"/>
      <c r="E7680" s="7"/>
      <c r="F7680" s="7"/>
      <c r="G7680" s="7"/>
      <c r="I7680" s="3"/>
    </row>
    <row r="7681" spans="2:9" x14ac:dyDescent="0.25">
      <c r="B7681" s="6"/>
      <c r="C7681" s="7"/>
      <c r="D7681" s="7"/>
      <c r="E7681" s="7"/>
      <c r="F7681" s="7"/>
      <c r="G7681" s="7"/>
      <c r="I7681" s="3"/>
    </row>
    <row r="7682" spans="2:9" x14ac:dyDescent="0.25">
      <c r="B7682" s="6"/>
      <c r="C7682" s="7"/>
      <c r="D7682" s="7"/>
      <c r="E7682" s="7"/>
      <c r="F7682" s="7"/>
      <c r="G7682" s="7"/>
      <c r="I7682" s="3"/>
    </row>
    <row r="7683" spans="2:9" x14ac:dyDescent="0.25">
      <c r="B7683" s="6"/>
      <c r="C7683" s="7"/>
      <c r="D7683" s="7"/>
      <c r="E7683" s="7"/>
      <c r="F7683" s="7"/>
      <c r="G7683" s="7"/>
      <c r="I7683" s="3"/>
    </row>
    <row r="7684" spans="2:9" x14ac:dyDescent="0.25">
      <c r="B7684" s="6"/>
      <c r="C7684" s="7"/>
      <c r="D7684" s="7"/>
      <c r="E7684" s="7"/>
      <c r="F7684" s="7"/>
      <c r="G7684" s="7"/>
      <c r="I7684" s="3"/>
    </row>
    <row r="7685" spans="2:9" x14ac:dyDescent="0.25">
      <c r="B7685" s="6"/>
      <c r="C7685" s="7"/>
      <c r="D7685" s="7"/>
      <c r="E7685" s="7"/>
      <c r="F7685" s="7"/>
      <c r="G7685" s="7"/>
      <c r="I7685" s="3"/>
    </row>
    <row r="7686" spans="2:9" x14ac:dyDescent="0.25">
      <c r="B7686" s="6"/>
      <c r="C7686" s="7"/>
      <c r="D7686" s="7"/>
      <c r="E7686" s="7"/>
      <c r="F7686" s="7"/>
      <c r="G7686" s="7"/>
      <c r="I7686" s="3"/>
    </row>
    <row r="7687" spans="2:9" x14ac:dyDescent="0.25">
      <c r="B7687" s="6"/>
      <c r="C7687" s="7"/>
      <c r="D7687" s="7"/>
      <c r="E7687" s="7"/>
      <c r="F7687" s="7"/>
      <c r="G7687" s="7"/>
      <c r="I7687" s="3"/>
    </row>
    <row r="7688" spans="2:9" x14ac:dyDescent="0.25">
      <c r="B7688" s="6"/>
      <c r="C7688" s="7"/>
      <c r="D7688" s="7"/>
      <c r="E7688" s="7"/>
      <c r="F7688" s="7"/>
      <c r="G7688" s="7"/>
      <c r="I7688" s="3"/>
    </row>
    <row r="7689" spans="2:9" x14ac:dyDescent="0.25">
      <c r="B7689" s="6"/>
      <c r="C7689" s="7"/>
      <c r="D7689" s="7"/>
      <c r="E7689" s="7"/>
      <c r="F7689" s="7"/>
      <c r="G7689" s="7"/>
      <c r="I7689" s="3"/>
    </row>
    <row r="7690" spans="2:9" x14ac:dyDescent="0.25">
      <c r="B7690" s="6"/>
      <c r="C7690" s="7"/>
      <c r="D7690" s="7"/>
      <c r="E7690" s="7"/>
      <c r="F7690" s="7"/>
      <c r="G7690" s="7"/>
      <c r="I7690" s="3"/>
    </row>
    <row r="7691" spans="2:9" x14ac:dyDescent="0.25">
      <c r="B7691" s="6"/>
      <c r="C7691" s="7"/>
      <c r="D7691" s="7"/>
      <c r="E7691" s="7"/>
      <c r="F7691" s="7"/>
      <c r="G7691" s="7"/>
      <c r="I7691" s="3"/>
    </row>
    <row r="7692" spans="2:9" x14ac:dyDescent="0.25">
      <c r="B7692" s="6"/>
      <c r="C7692" s="7"/>
      <c r="D7692" s="7"/>
      <c r="E7692" s="7"/>
      <c r="F7692" s="7"/>
      <c r="G7692" s="7"/>
      <c r="I7692" s="3"/>
    </row>
    <row r="7693" spans="2:9" x14ac:dyDescent="0.25">
      <c r="B7693" s="6"/>
      <c r="C7693" s="7"/>
      <c r="D7693" s="7"/>
      <c r="E7693" s="7"/>
      <c r="F7693" s="7"/>
      <c r="G7693" s="7"/>
      <c r="I7693" s="3"/>
    </row>
    <row r="7694" spans="2:9" x14ac:dyDescent="0.25">
      <c r="B7694" s="6"/>
      <c r="C7694" s="7"/>
      <c r="D7694" s="7"/>
      <c r="E7694" s="7"/>
      <c r="F7694" s="7"/>
      <c r="G7694" s="7"/>
      <c r="I7694" s="3"/>
    </row>
    <row r="7695" spans="2:9" x14ac:dyDescent="0.25">
      <c r="B7695" s="6"/>
      <c r="C7695" s="7"/>
      <c r="D7695" s="7"/>
      <c r="E7695" s="7"/>
      <c r="F7695" s="7"/>
      <c r="G7695" s="7"/>
      <c r="I7695" s="3"/>
    </row>
    <row r="7696" spans="2:9" x14ac:dyDescent="0.25">
      <c r="B7696" s="6"/>
      <c r="C7696" s="7"/>
      <c r="D7696" s="7"/>
      <c r="E7696" s="7"/>
      <c r="F7696" s="7"/>
      <c r="G7696" s="7"/>
      <c r="I7696" s="3"/>
    </row>
    <row r="7697" spans="2:33" x14ac:dyDescent="0.25">
      <c r="B7697" s="6"/>
      <c r="C7697" s="7"/>
      <c r="D7697" s="7"/>
      <c r="E7697" s="7"/>
      <c r="F7697" s="7"/>
      <c r="G7697" s="7"/>
      <c r="I7697" s="3"/>
    </row>
    <row r="7698" spans="2:33" x14ac:dyDescent="0.25">
      <c r="B7698" s="6"/>
      <c r="C7698" s="7"/>
      <c r="D7698" s="7"/>
      <c r="E7698" s="7"/>
      <c r="F7698" s="7"/>
      <c r="G7698" s="7"/>
      <c r="I7698" s="3"/>
    </row>
    <row r="7699" spans="2:33" x14ac:dyDescent="0.25">
      <c r="B7699" s="6"/>
      <c r="C7699" s="7"/>
      <c r="D7699" s="7"/>
      <c r="E7699" s="7"/>
      <c r="F7699" s="7"/>
      <c r="G7699" s="7"/>
      <c r="I7699" s="3"/>
    </row>
    <row r="7700" spans="2:33" x14ac:dyDescent="0.25">
      <c r="B7700" s="6"/>
      <c r="C7700" s="7"/>
      <c r="D7700" s="7"/>
      <c r="E7700" s="7"/>
      <c r="F7700" s="7"/>
      <c r="G7700" s="7"/>
      <c r="I7700" s="3"/>
    </row>
    <row r="7701" spans="2:33" x14ac:dyDescent="0.25">
      <c r="B7701" s="6"/>
      <c r="C7701" s="7"/>
      <c r="D7701" s="7"/>
      <c r="E7701" s="7"/>
      <c r="F7701" s="7"/>
      <c r="G7701" s="7"/>
      <c r="I7701" s="3"/>
    </row>
    <row r="7702" spans="2:33" x14ac:dyDescent="0.25">
      <c r="B7702" s="6"/>
      <c r="C7702" s="7"/>
      <c r="D7702" s="7"/>
      <c r="E7702" s="7"/>
      <c r="F7702" s="7"/>
      <c r="G7702" s="7"/>
      <c r="I7702" s="3"/>
    </row>
    <row r="7703" spans="2:33" x14ac:dyDescent="0.25">
      <c r="B7703" s="6"/>
      <c r="C7703" s="7"/>
      <c r="D7703" s="7"/>
      <c r="E7703" s="7"/>
      <c r="F7703" s="7"/>
      <c r="G7703" s="7"/>
      <c r="I7703" s="3"/>
    </row>
    <row r="7704" spans="2:33" x14ac:dyDescent="0.25">
      <c r="B7704" s="6"/>
      <c r="C7704" s="7"/>
      <c r="D7704" s="7"/>
      <c r="E7704" s="7"/>
      <c r="F7704" s="7"/>
      <c r="G7704" s="7"/>
      <c r="I7704" s="3"/>
      <c r="V7704" s="8">
        <v>1496.2824732035924</v>
      </c>
      <c r="W7704" s="8">
        <v>0</v>
      </c>
      <c r="X7704" s="8">
        <v>0</v>
      </c>
      <c r="Y7704" s="8">
        <v>0</v>
      </c>
      <c r="Z7704" s="8">
        <v>5114.7563368458686</v>
      </c>
      <c r="AA7704" s="8">
        <v>0</v>
      </c>
      <c r="AB7704" s="9">
        <v>3739.4353795481111</v>
      </c>
      <c r="AC7704" s="8">
        <v>0</v>
      </c>
      <c r="AD7704" s="8">
        <v>0</v>
      </c>
      <c r="AE7704" s="8">
        <v>0</v>
      </c>
      <c r="AF7704" s="8">
        <v>2592.2829448888438</v>
      </c>
      <c r="AG7704" s="8">
        <v>0</v>
      </c>
    </row>
    <row r="7705" spans="2:33" x14ac:dyDescent="0.25">
      <c r="B7705" s="6"/>
      <c r="C7705" s="7"/>
      <c r="D7705" s="7"/>
      <c r="E7705" s="7"/>
      <c r="F7705" s="7"/>
      <c r="G7705" s="7"/>
      <c r="I7705" s="3"/>
      <c r="V7705" s="8">
        <v>1559.3982549318914</v>
      </c>
      <c r="W7705" s="8">
        <v>0</v>
      </c>
      <c r="X7705" s="8">
        <v>0</v>
      </c>
      <c r="Y7705" s="8">
        <v>0</v>
      </c>
      <c r="Z7705" s="8">
        <v>5201.5174762651004</v>
      </c>
      <c r="AA7705" s="8">
        <v>0</v>
      </c>
      <c r="AB7705" s="9">
        <v>3729.89738413961</v>
      </c>
      <c r="AC7705" s="8">
        <v>0</v>
      </c>
      <c r="AD7705" s="8">
        <v>0</v>
      </c>
      <c r="AE7705" s="8">
        <v>0</v>
      </c>
      <c r="AF7705" s="8">
        <v>2636.2556010983658</v>
      </c>
      <c r="AG7705" s="8">
        <v>0</v>
      </c>
    </row>
    <row r="7706" spans="2:33" x14ac:dyDescent="0.25">
      <c r="B7706" s="6"/>
      <c r="C7706" s="7"/>
      <c r="D7706" s="7"/>
      <c r="E7706" s="7"/>
      <c r="F7706" s="7"/>
      <c r="G7706" s="7"/>
      <c r="I7706" s="3"/>
      <c r="V7706" s="8">
        <v>1519.2218528420296</v>
      </c>
      <c r="W7706" s="8">
        <v>0</v>
      </c>
      <c r="X7706" s="8">
        <v>0</v>
      </c>
      <c r="Y7706" s="8">
        <v>0</v>
      </c>
      <c r="Z7706" s="8">
        <v>5151.5395077110943</v>
      </c>
      <c r="AA7706" s="8">
        <v>0</v>
      </c>
      <c r="AB7706" s="9">
        <v>3670.2751791575211</v>
      </c>
      <c r="AC7706" s="8">
        <v>0</v>
      </c>
      <c r="AD7706" s="8">
        <v>0</v>
      </c>
      <c r="AE7706" s="8">
        <v>0</v>
      </c>
      <c r="AF7706" s="8">
        <v>2610.9255507557064</v>
      </c>
      <c r="AG7706" s="8">
        <v>0</v>
      </c>
    </row>
    <row r="7707" spans="2:33" x14ac:dyDescent="0.25">
      <c r="B7707" s="6"/>
      <c r="C7707" s="7"/>
      <c r="D7707" s="7"/>
      <c r="E7707" s="7"/>
      <c r="F7707" s="7"/>
      <c r="G7707" s="7"/>
      <c r="I7707" s="3"/>
      <c r="V7707" s="8">
        <v>1497.8091059933101</v>
      </c>
      <c r="W7707" s="8">
        <v>0</v>
      </c>
      <c r="X7707" s="8">
        <v>0</v>
      </c>
      <c r="Y7707" s="8">
        <v>0</v>
      </c>
      <c r="Z7707" s="8">
        <v>5050.6759178118509</v>
      </c>
      <c r="AA7707" s="8">
        <v>0</v>
      </c>
      <c r="AB7707" s="9">
        <v>3685.9262588899446</v>
      </c>
      <c r="AC7707" s="8">
        <v>0</v>
      </c>
      <c r="AD7707" s="8">
        <v>0</v>
      </c>
      <c r="AE7707" s="8">
        <v>0</v>
      </c>
      <c r="AF7707" s="8">
        <v>2559.8054295541338</v>
      </c>
      <c r="AG7707" s="8">
        <v>0</v>
      </c>
    </row>
    <row r="7708" spans="2:33" x14ac:dyDescent="0.25">
      <c r="B7708" s="6"/>
      <c r="C7708" s="7"/>
      <c r="D7708" s="7"/>
      <c r="E7708" s="7"/>
      <c r="F7708" s="7"/>
      <c r="G7708" s="7"/>
      <c r="I7708" s="3"/>
      <c r="V7708" s="8">
        <v>1554.2572022773343</v>
      </c>
      <c r="W7708" s="8">
        <v>0</v>
      </c>
      <c r="X7708" s="8">
        <v>0</v>
      </c>
      <c r="Y7708" s="8">
        <v>0</v>
      </c>
      <c r="Z7708" s="8">
        <v>5259.9456785204056</v>
      </c>
      <c r="AA7708" s="8">
        <v>0</v>
      </c>
      <c r="AB7708" s="9">
        <v>3791.8249054289581</v>
      </c>
      <c r="AC7708" s="8">
        <v>0</v>
      </c>
      <c r="AD7708" s="8">
        <v>0</v>
      </c>
      <c r="AE7708" s="8">
        <v>0</v>
      </c>
      <c r="AF7708" s="8">
        <v>2665.8684354607444</v>
      </c>
      <c r="AG7708" s="8">
        <v>0</v>
      </c>
    </row>
    <row r="7709" spans="2:33" x14ac:dyDescent="0.25">
      <c r="B7709" s="6"/>
      <c r="C7709" s="7"/>
      <c r="D7709" s="7"/>
      <c r="E7709" s="7"/>
      <c r="F7709" s="7"/>
      <c r="G7709" s="7"/>
      <c r="I7709" s="3"/>
      <c r="V7709" s="8">
        <v>1032.4645763001283</v>
      </c>
      <c r="W7709" s="8">
        <v>0</v>
      </c>
      <c r="X7709" s="8">
        <v>0</v>
      </c>
      <c r="Y7709" s="8">
        <v>0</v>
      </c>
      <c r="Z7709" s="8">
        <v>4355.0478284930014</v>
      </c>
      <c r="AA7709" s="8">
        <v>0</v>
      </c>
      <c r="AB7709" s="9">
        <v>3286.7957333811564</v>
      </c>
      <c r="AC7709" s="8">
        <v>0</v>
      </c>
      <c r="AD7709" s="8">
        <v>0</v>
      </c>
      <c r="AE7709" s="8">
        <v>0</v>
      </c>
      <c r="AF7709" s="8">
        <v>2207.2441904318634</v>
      </c>
      <c r="AG7709" s="8">
        <v>0</v>
      </c>
    </row>
    <row r="7710" spans="2:33" x14ac:dyDescent="0.25">
      <c r="B7710" s="6"/>
      <c r="C7710" s="7"/>
      <c r="D7710" s="7"/>
      <c r="E7710" s="7"/>
      <c r="F7710" s="7"/>
      <c r="G7710" s="7"/>
      <c r="I7710" s="3"/>
      <c r="V7710" s="8">
        <v>1750.8181388927408</v>
      </c>
      <c r="W7710" s="8">
        <v>0</v>
      </c>
      <c r="X7710" s="8">
        <v>0</v>
      </c>
      <c r="Y7710" s="8">
        <v>0</v>
      </c>
      <c r="Z7710" s="8">
        <v>5379.4683978961293</v>
      </c>
      <c r="AA7710" s="8">
        <v>0</v>
      </c>
      <c r="AB7710" s="9">
        <v>3950.9253651705976</v>
      </c>
      <c r="AC7710" s="8">
        <v>0</v>
      </c>
      <c r="AD7710" s="8">
        <v>0</v>
      </c>
      <c r="AE7710" s="8">
        <v>0</v>
      </c>
      <c r="AF7710" s="8">
        <v>2726.4454574260744</v>
      </c>
      <c r="AG7710" s="8">
        <v>0</v>
      </c>
    </row>
    <row r="7711" spans="2:33" x14ac:dyDescent="0.25">
      <c r="B7711" s="6"/>
      <c r="C7711" s="7"/>
      <c r="D7711" s="7"/>
      <c r="E7711" s="7"/>
      <c r="F7711" s="7"/>
      <c r="G7711" s="7"/>
      <c r="I7711" s="3"/>
      <c r="U7711">
        <v>0</v>
      </c>
      <c r="V7711" s="8">
        <v>0</v>
      </c>
      <c r="W7711" s="8">
        <v>0</v>
      </c>
      <c r="X7711" s="8">
        <v>0</v>
      </c>
      <c r="Y7711" s="8">
        <v>0</v>
      </c>
      <c r="Z7711" s="8">
        <v>0</v>
      </c>
      <c r="AA7711" s="8">
        <v>0</v>
      </c>
      <c r="AB7711" s="9">
        <v>0</v>
      </c>
      <c r="AC7711" s="8">
        <v>0</v>
      </c>
      <c r="AD7711" s="8">
        <v>0</v>
      </c>
      <c r="AE7711" s="8">
        <v>0</v>
      </c>
      <c r="AF7711" s="8">
        <v>0</v>
      </c>
      <c r="AG7711" s="8">
        <v>0</v>
      </c>
    </row>
    <row r="7712" spans="2:33" x14ac:dyDescent="0.25">
      <c r="B7712" s="6"/>
      <c r="C7712" s="7"/>
      <c r="D7712" s="7"/>
      <c r="E7712" s="7"/>
      <c r="F7712" s="7"/>
      <c r="G7712" s="7"/>
      <c r="I7712" s="3"/>
      <c r="U7712">
        <v>283.67896778362575</v>
      </c>
      <c r="V7712" s="8">
        <v>496.79725201552606</v>
      </c>
      <c r="W7712" s="8">
        <v>0</v>
      </c>
      <c r="X7712" s="8">
        <v>0</v>
      </c>
      <c r="Y7712" s="8">
        <v>0</v>
      </c>
      <c r="Z7712" s="8">
        <v>0</v>
      </c>
      <c r="AA7712" s="8">
        <v>496.79725201552606</v>
      </c>
      <c r="AB7712" s="9">
        <v>2566.0921846683732</v>
      </c>
      <c r="AC7712" s="8">
        <v>0</v>
      </c>
      <c r="AD7712" s="8">
        <v>0</v>
      </c>
      <c r="AE7712" s="8">
        <v>0</v>
      </c>
      <c r="AF7712" s="8">
        <v>0</v>
      </c>
      <c r="AG7712" s="8">
        <v>2566.0921846683732</v>
      </c>
    </row>
    <row r="7713" spans="2:33" x14ac:dyDescent="0.25">
      <c r="B7713" s="6"/>
      <c r="C7713" s="7"/>
      <c r="D7713" s="7"/>
      <c r="E7713" s="7"/>
      <c r="F7713" s="7"/>
      <c r="G7713" s="7"/>
      <c r="I7713" s="3"/>
      <c r="U7713">
        <v>0</v>
      </c>
      <c r="V7713" s="8">
        <v>0</v>
      </c>
      <c r="W7713" s="8">
        <v>0</v>
      </c>
      <c r="X7713" s="8">
        <v>0</v>
      </c>
      <c r="Y7713" s="8">
        <v>0</v>
      </c>
      <c r="Z7713" s="8">
        <v>0</v>
      </c>
      <c r="AA7713" s="8">
        <v>0</v>
      </c>
      <c r="AB7713" s="9">
        <v>0</v>
      </c>
      <c r="AC7713" s="8">
        <v>0</v>
      </c>
      <c r="AD7713" s="8">
        <v>0</v>
      </c>
      <c r="AE7713" s="8">
        <v>0</v>
      </c>
      <c r="AF7713" s="8">
        <v>0</v>
      </c>
      <c r="AG7713" s="8">
        <v>0</v>
      </c>
    </row>
    <row r="7714" spans="2:33" x14ac:dyDescent="0.25">
      <c r="B7714" s="6"/>
      <c r="C7714" s="7"/>
      <c r="D7714" s="7"/>
      <c r="E7714" s="7"/>
      <c r="F7714" s="7"/>
      <c r="G7714" s="7"/>
      <c r="I7714" s="3"/>
      <c r="U7714">
        <v>0</v>
      </c>
      <c r="V7714" s="8">
        <v>0</v>
      </c>
      <c r="W7714" s="8">
        <v>0</v>
      </c>
      <c r="X7714" s="8">
        <v>0</v>
      </c>
      <c r="Y7714" s="8">
        <v>0</v>
      </c>
      <c r="Z7714" s="8">
        <v>0</v>
      </c>
      <c r="AA7714" s="8">
        <v>0</v>
      </c>
      <c r="AB7714" s="9">
        <v>0</v>
      </c>
      <c r="AC7714" s="8">
        <v>0</v>
      </c>
      <c r="AD7714" s="8">
        <v>0</v>
      </c>
      <c r="AE7714" s="8">
        <v>0</v>
      </c>
      <c r="AF7714" s="8">
        <v>0</v>
      </c>
      <c r="AG7714" s="8">
        <v>0</v>
      </c>
    </row>
    <row r="7715" spans="2:33" x14ac:dyDescent="0.25">
      <c r="B7715" s="6"/>
      <c r="C7715" s="7"/>
      <c r="D7715" s="7"/>
      <c r="E7715" s="7"/>
      <c r="F7715" s="7"/>
      <c r="G7715" s="7"/>
      <c r="I7715" s="3"/>
      <c r="U7715">
        <v>0</v>
      </c>
      <c r="V7715" s="8">
        <v>0</v>
      </c>
      <c r="W7715" s="8">
        <v>0</v>
      </c>
      <c r="X7715" s="8">
        <v>0</v>
      </c>
      <c r="Y7715" s="8">
        <v>0</v>
      </c>
      <c r="Z7715" s="8">
        <v>0</v>
      </c>
      <c r="AA7715" s="8">
        <v>0</v>
      </c>
      <c r="AB7715" s="9">
        <v>0</v>
      </c>
      <c r="AC7715" s="8">
        <v>0</v>
      </c>
      <c r="AD7715" s="8">
        <v>0</v>
      </c>
      <c r="AE7715" s="8">
        <v>0</v>
      </c>
      <c r="AF7715" s="8">
        <v>0</v>
      </c>
      <c r="AG7715" s="8">
        <v>0</v>
      </c>
    </row>
    <row r="7716" spans="2:33" x14ac:dyDescent="0.25">
      <c r="B7716" s="6"/>
      <c r="C7716" s="7"/>
      <c r="D7716" s="7"/>
      <c r="E7716" s="7"/>
      <c r="F7716" s="7"/>
      <c r="G7716" s="7"/>
      <c r="I7716" s="3"/>
      <c r="U7716">
        <v>0</v>
      </c>
      <c r="V7716" s="8">
        <v>0</v>
      </c>
      <c r="W7716" s="8">
        <v>0</v>
      </c>
      <c r="X7716" s="8">
        <v>0</v>
      </c>
      <c r="Y7716" s="8">
        <v>0</v>
      </c>
      <c r="Z7716" s="8">
        <v>0</v>
      </c>
      <c r="AA7716" s="8">
        <v>0</v>
      </c>
      <c r="AB7716" s="9">
        <v>0</v>
      </c>
      <c r="AC7716" s="8">
        <v>0</v>
      </c>
      <c r="AD7716" s="8">
        <v>0</v>
      </c>
      <c r="AE7716" s="8">
        <v>0</v>
      </c>
      <c r="AF7716" s="8">
        <v>0</v>
      </c>
      <c r="AG7716" s="8">
        <v>0</v>
      </c>
    </row>
    <row r="7717" spans="2:33" x14ac:dyDescent="0.25">
      <c r="B7717" s="6"/>
      <c r="C7717" s="7"/>
      <c r="D7717" s="7"/>
      <c r="E7717" s="7"/>
      <c r="F7717" s="7"/>
      <c r="G7717" s="7"/>
      <c r="I7717" s="3"/>
      <c r="U7717">
        <v>0</v>
      </c>
      <c r="V7717" s="8">
        <v>0</v>
      </c>
      <c r="W7717" s="8">
        <v>0</v>
      </c>
      <c r="X7717" s="8">
        <v>0</v>
      </c>
      <c r="Y7717" s="8">
        <v>0</v>
      </c>
      <c r="Z7717" s="8">
        <v>0</v>
      </c>
      <c r="AA7717" s="8">
        <v>0</v>
      </c>
      <c r="AB7717" s="9">
        <v>0</v>
      </c>
      <c r="AC7717" s="8">
        <v>0</v>
      </c>
      <c r="AD7717" s="8">
        <v>0</v>
      </c>
      <c r="AE7717" s="8">
        <v>0</v>
      </c>
      <c r="AF7717" s="8">
        <v>0</v>
      </c>
      <c r="AG7717" s="8">
        <v>0</v>
      </c>
    </row>
    <row r="7718" spans="2:33" x14ac:dyDescent="0.25">
      <c r="B7718" s="6"/>
      <c r="C7718" s="7"/>
      <c r="D7718" s="7"/>
      <c r="E7718" s="7"/>
      <c r="F7718" s="7"/>
      <c r="G7718" s="7"/>
      <c r="I7718" s="3"/>
      <c r="U7718">
        <v>0</v>
      </c>
      <c r="V7718" s="8">
        <v>0</v>
      </c>
      <c r="W7718" s="8">
        <v>0</v>
      </c>
      <c r="X7718" s="8">
        <v>0</v>
      </c>
      <c r="Y7718" s="8">
        <v>0</v>
      </c>
      <c r="Z7718" s="8">
        <v>0</v>
      </c>
      <c r="AA7718" s="8">
        <v>0</v>
      </c>
      <c r="AB7718" s="9">
        <v>0</v>
      </c>
      <c r="AC7718" s="8">
        <v>0</v>
      </c>
      <c r="AD7718" s="8">
        <v>0</v>
      </c>
      <c r="AE7718" s="8">
        <v>0</v>
      </c>
      <c r="AF7718" s="8">
        <v>0</v>
      </c>
      <c r="AG7718" s="8">
        <v>0</v>
      </c>
    </row>
    <row r="7719" spans="2:33" x14ac:dyDescent="0.25">
      <c r="B7719" s="6"/>
      <c r="C7719" s="7"/>
      <c r="D7719" s="7"/>
      <c r="E7719" s="7"/>
      <c r="F7719" s="7"/>
      <c r="G7719" s="7"/>
      <c r="I7719" s="3"/>
      <c r="U7719">
        <v>0</v>
      </c>
      <c r="V7719" s="8">
        <v>0</v>
      </c>
      <c r="W7719" s="8">
        <v>0</v>
      </c>
      <c r="X7719" s="8">
        <v>0</v>
      </c>
      <c r="Y7719" s="8">
        <v>0</v>
      </c>
      <c r="Z7719" s="8">
        <v>0</v>
      </c>
      <c r="AA7719" s="8">
        <v>0</v>
      </c>
      <c r="AB7719" s="9">
        <v>0</v>
      </c>
      <c r="AC7719" s="8">
        <v>0</v>
      </c>
      <c r="AD7719" s="8">
        <v>0</v>
      </c>
      <c r="AE7719" s="8">
        <v>0</v>
      </c>
      <c r="AF7719" s="8">
        <v>0</v>
      </c>
      <c r="AG7719" s="8">
        <v>0</v>
      </c>
    </row>
    <row r="7720" spans="2:33" x14ac:dyDescent="0.25">
      <c r="B7720" s="6"/>
      <c r="C7720" s="7"/>
      <c r="D7720" s="7"/>
      <c r="E7720" s="7"/>
      <c r="F7720" s="7"/>
      <c r="G7720" s="7"/>
      <c r="I7720" s="3"/>
      <c r="U7720">
        <v>0</v>
      </c>
      <c r="V7720" s="8">
        <v>0</v>
      </c>
      <c r="W7720" s="8">
        <v>0</v>
      </c>
      <c r="X7720" s="8">
        <v>0</v>
      </c>
      <c r="Y7720" s="8">
        <v>0</v>
      </c>
      <c r="Z7720" s="8">
        <v>0</v>
      </c>
      <c r="AA7720" s="8">
        <v>0</v>
      </c>
      <c r="AB7720" s="9">
        <v>0</v>
      </c>
      <c r="AC7720" s="8">
        <v>0</v>
      </c>
      <c r="AD7720" s="8">
        <v>0</v>
      </c>
      <c r="AE7720" s="8">
        <v>0</v>
      </c>
      <c r="AF7720" s="8">
        <v>0</v>
      </c>
      <c r="AG7720" s="8">
        <v>0</v>
      </c>
    </row>
    <row r="7721" spans="2:33" x14ac:dyDescent="0.25">
      <c r="B7721" s="6"/>
      <c r="C7721" s="7"/>
      <c r="D7721" s="7"/>
      <c r="E7721" s="7"/>
      <c r="F7721" s="7"/>
      <c r="G7721" s="7"/>
      <c r="I7721" s="3"/>
      <c r="U7721">
        <v>0</v>
      </c>
      <c r="V7721" s="8">
        <v>0</v>
      </c>
      <c r="W7721" s="8">
        <v>0</v>
      </c>
      <c r="X7721" s="8">
        <v>0</v>
      </c>
      <c r="Y7721" s="8">
        <v>0</v>
      </c>
      <c r="Z7721" s="8">
        <v>0</v>
      </c>
      <c r="AA7721" s="8">
        <v>0</v>
      </c>
      <c r="AB7721" s="9">
        <v>0</v>
      </c>
      <c r="AC7721" s="8">
        <v>0</v>
      </c>
      <c r="AD7721" s="8">
        <v>0</v>
      </c>
      <c r="AE7721" s="8">
        <v>0</v>
      </c>
      <c r="AF7721" s="8">
        <v>0</v>
      </c>
      <c r="AG7721" s="8">
        <v>0</v>
      </c>
    </row>
    <row r="7722" spans="2:33" x14ac:dyDescent="0.25">
      <c r="B7722" s="6"/>
      <c r="C7722" s="7"/>
      <c r="D7722" s="7"/>
      <c r="E7722" s="7"/>
      <c r="F7722" s="7"/>
      <c r="G7722" s="7"/>
      <c r="I7722" s="3"/>
      <c r="U7722">
        <v>0</v>
      </c>
      <c r="V7722" s="8">
        <v>0</v>
      </c>
      <c r="W7722" s="8">
        <v>0</v>
      </c>
      <c r="X7722" s="8">
        <v>0</v>
      </c>
      <c r="Y7722" s="8">
        <v>0</v>
      </c>
      <c r="Z7722" s="8">
        <v>0</v>
      </c>
      <c r="AA7722" s="8">
        <v>0</v>
      </c>
      <c r="AB7722" s="9">
        <v>0</v>
      </c>
      <c r="AC7722" s="8">
        <v>0</v>
      </c>
      <c r="AD7722" s="8">
        <v>0</v>
      </c>
      <c r="AE7722" s="8">
        <v>0</v>
      </c>
      <c r="AF7722" s="8">
        <v>0</v>
      </c>
      <c r="AG7722" s="8">
        <v>0</v>
      </c>
    </row>
    <row r="7723" spans="2:33" x14ac:dyDescent="0.25">
      <c r="B7723" s="6"/>
      <c r="C7723" s="7"/>
      <c r="D7723" s="7"/>
      <c r="E7723" s="7"/>
      <c r="F7723" s="7"/>
      <c r="G7723" s="7"/>
      <c r="I7723" s="3"/>
      <c r="U7723">
        <v>0</v>
      </c>
      <c r="V7723" s="8">
        <v>0</v>
      </c>
      <c r="W7723" s="8">
        <v>0</v>
      </c>
      <c r="X7723" s="8">
        <v>0</v>
      </c>
      <c r="Y7723" s="8">
        <v>0</v>
      </c>
      <c r="Z7723" s="8">
        <v>0</v>
      </c>
      <c r="AA7723" s="8">
        <v>0</v>
      </c>
      <c r="AB7723" s="9">
        <v>0</v>
      </c>
      <c r="AC7723" s="8">
        <v>0</v>
      </c>
      <c r="AD7723" s="8">
        <v>0</v>
      </c>
      <c r="AE7723" s="8">
        <v>0</v>
      </c>
      <c r="AF7723" s="8">
        <v>0</v>
      </c>
      <c r="AG7723" s="8">
        <v>0</v>
      </c>
    </row>
    <row r="7724" spans="2:33" x14ac:dyDescent="0.25">
      <c r="B7724" s="6"/>
      <c r="C7724" s="7"/>
      <c r="D7724" s="7"/>
      <c r="E7724" s="7"/>
      <c r="F7724" s="7"/>
      <c r="G7724" s="7"/>
      <c r="I7724" s="3"/>
      <c r="U7724">
        <v>0</v>
      </c>
      <c r="V7724" s="8">
        <v>0</v>
      </c>
      <c r="W7724" s="8">
        <v>0</v>
      </c>
      <c r="X7724" s="8">
        <v>0</v>
      </c>
      <c r="Y7724" s="8">
        <v>0</v>
      </c>
      <c r="Z7724" s="8">
        <v>0</v>
      </c>
      <c r="AA7724" s="8">
        <v>0</v>
      </c>
      <c r="AB7724" s="9">
        <v>0</v>
      </c>
      <c r="AC7724" s="8">
        <v>0</v>
      </c>
      <c r="AD7724" s="8">
        <v>0</v>
      </c>
      <c r="AE7724" s="8">
        <v>0</v>
      </c>
      <c r="AF7724" s="8">
        <v>0</v>
      </c>
      <c r="AG7724" s="8">
        <v>0</v>
      </c>
    </row>
    <row r="7725" spans="2:33" x14ac:dyDescent="0.25">
      <c r="B7725" s="6"/>
      <c r="C7725" s="7"/>
      <c r="D7725" s="7"/>
      <c r="E7725" s="7"/>
      <c r="F7725" s="7"/>
      <c r="G7725" s="7"/>
      <c r="I7725" s="3"/>
      <c r="U7725">
        <v>0</v>
      </c>
      <c r="V7725" s="8">
        <v>0</v>
      </c>
      <c r="W7725" s="8">
        <v>0</v>
      </c>
      <c r="X7725" s="8">
        <v>0</v>
      </c>
      <c r="Y7725" s="8">
        <v>0</v>
      </c>
      <c r="Z7725" s="8">
        <v>0</v>
      </c>
      <c r="AA7725" s="8">
        <v>0</v>
      </c>
      <c r="AB7725" s="9">
        <v>0</v>
      </c>
      <c r="AC7725" s="8">
        <v>0</v>
      </c>
      <c r="AD7725" s="8">
        <v>0</v>
      </c>
      <c r="AE7725" s="8">
        <v>0</v>
      </c>
      <c r="AF7725" s="8">
        <v>0</v>
      </c>
      <c r="AG7725" s="8">
        <v>0</v>
      </c>
    </row>
    <row r="7726" spans="2:33" x14ac:dyDescent="0.25">
      <c r="B7726" s="6"/>
      <c r="C7726" s="7"/>
      <c r="D7726" s="7"/>
      <c r="E7726" s="7"/>
      <c r="F7726" s="7"/>
      <c r="G7726" s="7"/>
      <c r="I7726" s="3"/>
      <c r="U7726">
        <v>0</v>
      </c>
      <c r="V7726" s="8">
        <v>0</v>
      </c>
      <c r="W7726" s="8">
        <v>0</v>
      </c>
      <c r="X7726" s="8">
        <v>0</v>
      </c>
      <c r="Y7726" s="8">
        <v>0</v>
      </c>
      <c r="Z7726" s="8">
        <v>0</v>
      </c>
      <c r="AA7726" s="8">
        <v>0</v>
      </c>
      <c r="AB7726" s="9">
        <v>0</v>
      </c>
      <c r="AC7726" s="8">
        <v>0</v>
      </c>
      <c r="AD7726" s="8">
        <v>0</v>
      </c>
      <c r="AE7726" s="8">
        <v>0</v>
      </c>
      <c r="AF7726" s="8">
        <v>0</v>
      </c>
      <c r="AG7726" s="8">
        <v>0</v>
      </c>
    </row>
    <row r="7727" spans="2:33" x14ac:dyDescent="0.25">
      <c r="B7727" s="6"/>
      <c r="C7727" s="7"/>
      <c r="D7727" s="7"/>
      <c r="E7727" s="7"/>
      <c r="F7727" s="7"/>
      <c r="G7727" s="7"/>
      <c r="I7727" s="3"/>
      <c r="U7727">
        <v>0</v>
      </c>
      <c r="V7727" s="8">
        <v>0</v>
      </c>
      <c r="W7727" s="8">
        <v>0</v>
      </c>
      <c r="X7727" s="8">
        <v>0</v>
      </c>
      <c r="Y7727" s="8">
        <v>0</v>
      </c>
      <c r="Z7727" s="8">
        <v>0</v>
      </c>
      <c r="AA7727" s="8">
        <v>0</v>
      </c>
      <c r="AB7727" s="9">
        <v>0</v>
      </c>
      <c r="AC7727" s="8">
        <v>0</v>
      </c>
      <c r="AD7727" s="8">
        <v>0</v>
      </c>
      <c r="AE7727" s="8">
        <v>0</v>
      </c>
      <c r="AF7727" s="8">
        <v>0</v>
      </c>
      <c r="AG7727" s="8">
        <v>0</v>
      </c>
    </row>
    <row r="7728" spans="2:33" x14ac:dyDescent="0.25">
      <c r="B7728" s="6"/>
      <c r="C7728" s="7"/>
      <c r="D7728" s="7"/>
      <c r="E7728" s="7"/>
      <c r="F7728" s="7"/>
      <c r="G7728" s="7"/>
      <c r="I7728" s="3"/>
      <c r="U7728">
        <v>0</v>
      </c>
      <c r="V7728" s="8">
        <v>0</v>
      </c>
      <c r="W7728" s="8">
        <v>0</v>
      </c>
      <c r="X7728" s="8">
        <v>0</v>
      </c>
      <c r="Y7728" s="8">
        <v>0</v>
      </c>
      <c r="Z7728" s="8">
        <v>0</v>
      </c>
      <c r="AA7728" s="8">
        <v>0</v>
      </c>
      <c r="AB7728" s="9">
        <v>0</v>
      </c>
      <c r="AC7728" s="8">
        <v>0</v>
      </c>
      <c r="AD7728" s="8">
        <v>0</v>
      </c>
      <c r="AE7728" s="8">
        <v>0</v>
      </c>
      <c r="AF7728" s="8">
        <v>0</v>
      </c>
      <c r="AG7728" s="8">
        <v>0</v>
      </c>
    </row>
    <row r="7729" spans="2:33" x14ac:dyDescent="0.25">
      <c r="B7729" s="6"/>
      <c r="C7729" s="7"/>
      <c r="D7729" s="7"/>
      <c r="E7729" s="7"/>
      <c r="F7729" s="7"/>
      <c r="G7729" s="7"/>
      <c r="I7729" s="3"/>
      <c r="U7729">
        <v>0</v>
      </c>
      <c r="V7729" s="8">
        <v>0</v>
      </c>
      <c r="W7729" s="8">
        <v>0</v>
      </c>
      <c r="X7729" s="8">
        <v>0</v>
      </c>
      <c r="Y7729" s="8">
        <v>0</v>
      </c>
      <c r="Z7729" s="8">
        <v>0</v>
      </c>
      <c r="AA7729" s="8">
        <v>0</v>
      </c>
      <c r="AB7729" s="9">
        <v>0</v>
      </c>
      <c r="AC7729" s="8">
        <v>0</v>
      </c>
      <c r="AD7729" s="8">
        <v>0</v>
      </c>
      <c r="AE7729" s="8">
        <v>0</v>
      </c>
      <c r="AF7729" s="8">
        <v>0</v>
      </c>
      <c r="AG7729" s="8">
        <v>0</v>
      </c>
    </row>
    <row r="7730" spans="2:33" x14ac:dyDescent="0.25">
      <c r="B7730" s="6"/>
      <c r="C7730" s="7"/>
      <c r="D7730" s="7"/>
      <c r="E7730" s="7"/>
      <c r="F7730" s="7"/>
      <c r="G7730" s="7"/>
      <c r="I7730" s="3"/>
      <c r="U7730">
        <v>0</v>
      </c>
      <c r="V7730" s="8">
        <v>0</v>
      </c>
      <c r="W7730" s="8">
        <v>0</v>
      </c>
      <c r="X7730" s="8">
        <v>0</v>
      </c>
      <c r="Y7730" s="8">
        <v>0</v>
      </c>
      <c r="Z7730" s="8">
        <v>0</v>
      </c>
      <c r="AA7730" s="8">
        <v>0</v>
      </c>
      <c r="AB7730" s="9">
        <v>0</v>
      </c>
      <c r="AC7730" s="8">
        <v>0</v>
      </c>
      <c r="AD7730" s="8">
        <v>0</v>
      </c>
      <c r="AE7730" s="8">
        <v>0</v>
      </c>
      <c r="AF7730" s="8">
        <v>0</v>
      </c>
      <c r="AG7730" s="8">
        <v>0</v>
      </c>
    </row>
    <row r="7731" spans="2:33" x14ac:dyDescent="0.25">
      <c r="B7731" s="6"/>
      <c r="C7731" s="7"/>
      <c r="D7731" s="7"/>
      <c r="E7731" s="7"/>
      <c r="F7731" s="7"/>
      <c r="G7731" s="7"/>
      <c r="I7731" s="3"/>
      <c r="U7731">
        <v>0</v>
      </c>
      <c r="V7731" s="8">
        <v>0</v>
      </c>
      <c r="W7731" s="8">
        <v>0</v>
      </c>
      <c r="X7731" s="8">
        <v>0</v>
      </c>
      <c r="Y7731" s="8">
        <v>0</v>
      </c>
      <c r="Z7731" s="8">
        <v>0</v>
      </c>
      <c r="AA7731" s="8">
        <v>0</v>
      </c>
      <c r="AB7731" s="9">
        <v>0</v>
      </c>
      <c r="AC7731" s="8">
        <v>0</v>
      </c>
      <c r="AD7731" s="8">
        <v>0</v>
      </c>
      <c r="AE7731" s="8">
        <v>0</v>
      </c>
      <c r="AF7731" s="8">
        <v>0</v>
      </c>
      <c r="AG7731" s="8">
        <v>0</v>
      </c>
    </row>
    <row r="7732" spans="2:33" x14ac:dyDescent="0.25">
      <c r="B7732" s="6"/>
      <c r="C7732" s="7"/>
      <c r="D7732" s="7"/>
      <c r="E7732" s="7"/>
      <c r="F7732" s="7"/>
      <c r="G7732" s="7"/>
      <c r="I7732" s="3"/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</row>
    <row r="7733" spans="2:33" x14ac:dyDescent="0.25">
      <c r="B7733" s="6"/>
      <c r="C7733" s="7"/>
      <c r="D7733" s="7"/>
      <c r="E7733" s="7"/>
      <c r="F7733" s="7"/>
      <c r="G7733" s="7"/>
      <c r="I7733" s="3"/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</row>
    <row r="7734" spans="2:33" x14ac:dyDescent="0.25">
      <c r="B7734" s="6"/>
      <c r="C7734" s="7"/>
      <c r="D7734" s="7"/>
      <c r="E7734" s="7"/>
      <c r="F7734" s="7"/>
      <c r="G7734" s="7"/>
      <c r="I7734" s="3"/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</row>
    <row r="7735" spans="2:33" x14ac:dyDescent="0.25">
      <c r="B7735" s="6"/>
      <c r="C7735" s="7"/>
      <c r="D7735" s="7"/>
      <c r="E7735" s="7"/>
      <c r="F7735" s="7"/>
      <c r="G7735" s="7"/>
      <c r="I7735" s="3"/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</row>
    <row r="7736" spans="2:33" x14ac:dyDescent="0.25">
      <c r="B7736" s="6"/>
      <c r="C7736" s="7"/>
      <c r="D7736" s="7"/>
      <c r="E7736" s="7"/>
      <c r="F7736" s="7"/>
      <c r="G7736" s="7"/>
      <c r="I7736" s="3"/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</row>
    <row r="7737" spans="2:33" x14ac:dyDescent="0.25">
      <c r="B7737" s="6"/>
      <c r="C7737" s="7"/>
      <c r="D7737" s="7"/>
      <c r="E7737" s="7"/>
      <c r="F7737" s="7"/>
      <c r="G7737" s="7"/>
      <c r="I7737" s="3"/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</row>
    <row r="7738" spans="2:33" x14ac:dyDescent="0.25">
      <c r="B7738" s="6"/>
      <c r="C7738" s="7"/>
      <c r="D7738" s="7"/>
      <c r="E7738" s="7"/>
      <c r="F7738" s="7"/>
      <c r="G7738" s="7"/>
      <c r="I7738" s="3"/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</row>
    <row r="7739" spans="2:33" x14ac:dyDescent="0.25">
      <c r="B7739" s="6"/>
      <c r="C7739" s="7"/>
      <c r="D7739" s="7"/>
      <c r="E7739" s="7"/>
      <c r="F7739" s="7"/>
      <c r="G7739" s="7"/>
      <c r="I7739" s="3"/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</row>
    <row r="7740" spans="2:33" x14ac:dyDescent="0.25">
      <c r="B7740" s="6"/>
      <c r="C7740" s="7"/>
      <c r="D7740" s="7"/>
      <c r="E7740" s="7"/>
      <c r="F7740" s="7"/>
      <c r="G7740" s="7"/>
      <c r="I7740" s="3"/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</row>
    <row r="7741" spans="2:33" x14ac:dyDescent="0.25">
      <c r="B7741" s="6"/>
      <c r="C7741" s="7"/>
      <c r="D7741" s="7"/>
      <c r="E7741" s="7"/>
      <c r="F7741" s="7"/>
      <c r="G7741" s="7"/>
      <c r="I7741" s="3"/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</row>
    <row r="7742" spans="2:33" x14ac:dyDescent="0.25">
      <c r="B7742" s="6"/>
      <c r="C7742" s="7"/>
      <c r="D7742" s="7"/>
      <c r="E7742" s="7"/>
      <c r="F7742" s="7"/>
      <c r="G7742" s="7"/>
      <c r="I7742" s="3"/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</row>
    <row r="7743" spans="2:33" x14ac:dyDescent="0.25">
      <c r="B7743" s="6"/>
      <c r="C7743" s="7"/>
      <c r="D7743" s="7"/>
      <c r="E7743" s="7"/>
      <c r="F7743" s="7"/>
      <c r="G7743" s="7"/>
      <c r="I7743" s="3"/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</row>
    <row r="7744" spans="2:33" x14ac:dyDescent="0.25">
      <c r="B7744" s="6"/>
      <c r="C7744" s="7"/>
      <c r="D7744" s="7"/>
      <c r="E7744" s="7"/>
      <c r="F7744" s="7"/>
      <c r="G7744" s="7"/>
      <c r="I7744" s="3"/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</row>
    <row r="7745" spans="2:33" x14ac:dyDescent="0.25">
      <c r="B7745" s="6"/>
      <c r="C7745" s="7"/>
      <c r="D7745" s="7"/>
      <c r="E7745" s="7"/>
      <c r="F7745" s="7"/>
      <c r="G7745" s="7"/>
      <c r="I7745" s="3"/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</row>
    <row r="7746" spans="2:33" x14ac:dyDescent="0.25">
      <c r="B7746" s="6"/>
      <c r="C7746" s="7"/>
      <c r="D7746" s="7"/>
      <c r="E7746" s="7"/>
      <c r="F7746" s="7"/>
      <c r="G7746" s="7"/>
      <c r="I7746" s="3"/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</row>
    <row r="7747" spans="2:33" x14ac:dyDescent="0.25">
      <c r="B7747" s="6"/>
      <c r="C7747" s="7"/>
      <c r="D7747" s="7"/>
      <c r="E7747" s="7"/>
      <c r="F7747" s="7"/>
      <c r="G7747" s="7"/>
      <c r="I7747" s="3"/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</row>
    <row r="7748" spans="2:33" x14ac:dyDescent="0.25">
      <c r="B7748" s="6"/>
      <c r="C7748" s="7"/>
      <c r="D7748" s="7"/>
      <c r="E7748" s="7"/>
      <c r="F7748" s="7"/>
      <c r="G7748" s="7"/>
      <c r="I7748" s="3"/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</row>
    <row r="7749" spans="2:33" x14ac:dyDescent="0.25">
      <c r="B7749" s="6"/>
      <c r="C7749" s="7"/>
      <c r="D7749" s="7"/>
      <c r="E7749" s="7"/>
      <c r="F7749" s="7"/>
      <c r="G7749" s="7"/>
      <c r="I7749" s="3"/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</row>
    <row r="7750" spans="2:33" x14ac:dyDescent="0.25">
      <c r="B7750" s="6"/>
      <c r="C7750" s="7"/>
      <c r="D7750" s="7"/>
      <c r="E7750" s="7"/>
      <c r="F7750" s="7"/>
      <c r="G7750" s="7"/>
      <c r="I7750" s="3"/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</row>
    <row r="7751" spans="2:33" x14ac:dyDescent="0.25">
      <c r="B7751" s="6"/>
      <c r="C7751" s="7"/>
      <c r="D7751" s="7"/>
      <c r="E7751" s="7"/>
      <c r="F7751" s="7"/>
      <c r="G7751" s="7"/>
      <c r="I7751" s="3"/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</row>
    <row r="7752" spans="2:33" x14ac:dyDescent="0.25">
      <c r="B7752" s="6"/>
      <c r="C7752" s="7"/>
      <c r="D7752" s="7"/>
      <c r="E7752" s="7"/>
      <c r="F7752" s="7"/>
      <c r="G7752" s="7"/>
      <c r="I7752" s="3"/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</row>
    <row r="7753" spans="2:33" x14ac:dyDescent="0.25">
      <c r="B7753" s="6"/>
      <c r="C7753" s="7"/>
      <c r="D7753" s="7"/>
      <c r="E7753" s="7"/>
      <c r="F7753" s="7"/>
      <c r="G7753" s="7"/>
      <c r="I7753" s="3"/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</row>
    <row r="7754" spans="2:33" x14ac:dyDescent="0.25">
      <c r="B7754" s="6"/>
      <c r="C7754" s="7"/>
      <c r="D7754" s="7"/>
      <c r="E7754" s="7"/>
      <c r="F7754" s="7"/>
      <c r="G7754" s="7"/>
      <c r="I7754" s="3"/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</row>
    <row r="7755" spans="2:33" x14ac:dyDescent="0.25">
      <c r="B7755" s="6"/>
      <c r="C7755" s="7"/>
      <c r="D7755" s="7"/>
      <c r="E7755" s="7"/>
      <c r="F7755" s="7"/>
      <c r="G7755" s="7"/>
      <c r="I7755" s="3"/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</row>
    <row r="7756" spans="2:33" x14ac:dyDescent="0.25">
      <c r="B7756" s="6"/>
      <c r="C7756" s="7"/>
      <c r="D7756" s="7"/>
      <c r="E7756" s="7"/>
      <c r="F7756" s="7"/>
      <c r="G7756" s="7"/>
      <c r="I7756" s="3"/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</row>
    <row r="7757" spans="2:33" x14ac:dyDescent="0.25">
      <c r="B7757" s="6"/>
      <c r="C7757" s="7"/>
      <c r="D7757" s="7"/>
      <c r="E7757" s="7"/>
      <c r="F7757" s="7"/>
      <c r="G7757" s="7"/>
      <c r="I7757" s="3"/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</row>
    <row r="7758" spans="2:33" x14ac:dyDescent="0.25">
      <c r="B7758" s="6"/>
      <c r="C7758" s="7"/>
      <c r="D7758" s="7"/>
      <c r="E7758" s="7"/>
      <c r="F7758" s="7"/>
      <c r="G7758" s="7"/>
      <c r="I7758" s="3"/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</row>
    <row r="7759" spans="2:33" x14ac:dyDescent="0.25">
      <c r="B7759" s="6"/>
      <c r="C7759" s="7"/>
      <c r="D7759" s="7"/>
      <c r="E7759" s="7"/>
      <c r="F7759" s="7"/>
      <c r="G7759" s="7"/>
      <c r="I7759" s="3"/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</row>
    <row r="7760" spans="2:33" x14ac:dyDescent="0.25">
      <c r="B7760" s="6"/>
      <c r="C7760" s="7"/>
      <c r="D7760" s="7"/>
      <c r="E7760" s="7"/>
      <c r="F7760" s="7"/>
      <c r="G7760" s="7"/>
      <c r="I7760" s="3"/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</row>
    <row r="7761" spans="2:33" x14ac:dyDescent="0.25">
      <c r="B7761" s="6"/>
      <c r="C7761" s="7"/>
      <c r="D7761" s="7"/>
      <c r="E7761" s="7"/>
      <c r="F7761" s="7"/>
      <c r="G7761" s="7"/>
      <c r="I7761" s="3"/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</row>
    <row r="7762" spans="2:33" x14ac:dyDescent="0.25">
      <c r="B7762" s="6"/>
      <c r="C7762" s="7"/>
      <c r="D7762" s="7"/>
      <c r="E7762" s="7"/>
      <c r="F7762" s="7"/>
      <c r="G7762" s="7"/>
      <c r="I7762" s="3"/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</row>
    <row r="7763" spans="2:33" x14ac:dyDescent="0.25">
      <c r="B7763" s="6"/>
      <c r="C7763" s="7"/>
      <c r="D7763" s="7"/>
      <c r="E7763" s="7"/>
      <c r="F7763" s="7"/>
      <c r="G7763" s="7"/>
      <c r="I7763" s="3"/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</row>
    <row r="7764" spans="2:33" x14ac:dyDescent="0.25">
      <c r="B7764" s="6"/>
      <c r="C7764" s="7"/>
      <c r="D7764" s="7"/>
      <c r="E7764" s="7"/>
      <c r="F7764" s="7"/>
      <c r="G7764" s="7"/>
      <c r="I7764" s="3"/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</row>
    <row r="7765" spans="2:33" x14ac:dyDescent="0.25">
      <c r="B7765" s="6"/>
      <c r="C7765" s="7"/>
      <c r="D7765" s="7"/>
      <c r="E7765" s="7"/>
      <c r="F7765" s="7"/>
      <c r="G7765" s="7"/>
      <c r="I7765" s="3"/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</row>
    <row r="7766" spans="2:33" x14ac:dyDescent="0.25">
      <c r="B7766" s="6"/>
      <c r="C7766" s="7"/>
      <c r="D7766" s="7"/>
      <c r="E7766" s="7"/>
      <c r="F7766" s="7"/>
      <c r="G7766" s="7"/>
      <c r="I7766" s="3"/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</row>
    <row r="7767" spans="2:33" x14ac:dyDescent="0.25">
      <c r="B7767" s="6"/>
      <c r="C7767" s="7"/>
      <c r="D7767" s="7"/>
      <c r="E7767" s="7"/>
      <c r="F7767" s="7"/>
      <c r="G7767" s="7"/>
      <c r="I7767" s="3"/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</row>
    <row r="7768" spans="2:33" x14ac:dyDescent="0.25">
      <c r="B7768" s="6"/>
      <c r="C7768" s="7"/>
      <c r="D7768" s="7"/>
      <c r="E7768" s="7"/>
      <c r="F7768" s="7"/>
      <c r="G7768" s="7"/>
      <c r="I7768" s="3"/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</row>
    <row r="7769" spans="2:33" x14ac:dyDescent="0.25">
      <c r="B7769" s="6"/>
      <c r="C7769" s="7"/>
      <c r="D7769" s="7"/>
      <c r="E7769" s="7"/>
      <c r="F7769" s="7"/>
      <c r="G7769" s="7"/>
      <c r="I7769" s="3"/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</row>
    <row r="7770" spans="2:33" x14ac:dyDescent="0.25">
      <c r="B7770" s="6"/>
      <c r="C7770" s="7"/>
      <c r="D7770" s="7"/>
      <c r="E7770" s="7"/>
      <c r="F7770" s="7"/>
      <c r="G7770" s="7"/>
      <c r="I7770" s="3"/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</row>
    <row r="7771" spans="2:33" x14ac:dyDescent="0.25">
      <c r="B7771" s="6"/>
      <c r="C7771" s="7"/>
      <c r="D7771" s="7"/>
      <c r="E7771" s="7"/>
      <c r="F7771" s="7"/>
      <c r="G7771" s="7"/>
      <c r="I7771" s="3"/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</row>
    <row r="7772" spans="2:33" x14ac:dyDescent="0.25">
      <c r="B7772" s="6"/>
      <c r="C7772" s="7"/>
      <c r="D7772" s="7"/>
      <c r="E7772" s="7"/>
      <c r="F7772" s="7"/>
      <c r="G7772" s="7"/>
      <c r="I7772" s="3"/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</row>
    <row r="7773" spans="2:33" x14ac:dyDescent="0.25">
      <c r="B7773" s="6"/>
      <c r="C7773" s="7"/>
      <c r="D7773" s="7"/>
      <c r="E7773" s="7"/>
      <c r="F7773" s="7"/>
      <c r="G7773" s="7"/>
      <c r="I7773" s="3"/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</row>
    <row r="7774" spans="2:33" x14ac:dyDescent="0.25">
      <c r="B7774" s="6"/>
      <c r="C7774" s="7"/>
      <c r="D7774" s="7"/>
      <c r="E7774" s="7"/>
      <c r="F7774" s="7"/>
      <c r="G7774" s="7"/>
      <c r="I7774" s="3"/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</row>
    <row r="7775" spans="2:33" x14ac:dyDescent="0.25">
      <c r="B7775" s="6"/>
      <c r="C7775" s="7"/>
      <c r="D7775" s="7"/>
      <c r="E7775" s="7"/>
      <c r="F7775" s="7"/>
      <c r="G7775" s="7"/>
      <c r="I7775" s="3"/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</row>
    <row r="7776" spans="2:33" x14ac:dyDescent="0.25">
      <c r="B7776" s="6"/>
      <c r="C7776" s="7"/>
      <c r="D7776" s="7"/>
      <c r="E7776" s="7"/>
      <c r="F7776" s="7"/>
      <c r="G7776" s="7"/>
      <c r="I7776" s="3"/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</row>
    <row r="7777" spans="2:33" x14ac:dyDescent="0.25">
      <c r="B7777" s="6"/>
      <c r="C7777" s="7"/>
      <c r="D7777" s="7"/>
      <c r="E7777" s="7"/>
      <c r="F7777" s="7"/>
      <c r="G7777" s="7"/>
      <c r="I7777" s="3"/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</row>
    <row r="7778" spans="2:33" x14ac:dyDescent="0.25">
      <c r="B7778" s="6"/>
      <c r="C7778" s="7"/>
      <c r="D7778" s="7"/>
      <c r="E7778" s="7"/>
      <c r="F7778" s="7"/>
      <c r="G7778" s="7"/>
      <c r="I7778" s="3"/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</row>
    <row r="7779" spans="2:33" x14ac:dyDescent="0.25">
      <c r="B7779" s="6"/>
      <c r="C7779" s="7"/>
      <c r="D7779" s="7"/>
      <c r="E7779" s="7"/>
      <c r="F7779" s="7"/>
      <c r="G7779" s="7"/>
      <c r="I7779" s="3"/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</row>
    <row r="7780" spans="2:33" x14ac:dyDescent="0.25">
      <c r="B7780" s="6"/>
      <c r="C7780" s="7"/>
      <c r="D7780" s="7"/>
      <c r="E7780" s="7"/>
      <c r="F7780" s="7"/>
      <c r="G7780" s="7"/>
      <c r="I7780" s="3"/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</row>
    <row r="7781" spans="2:33" x14ac:dyDescent="0.25">
      <c r="B7781" s="6"/>
      <c r="C7781" s="7"/>
      <c r="D7781" s="7"/>
      <c r="E7781" s="7"/>
      <c r="F7781" s="7"/>
      <c r="G7781" s="7"/>
      <c r="I7781" s="3"/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</row>
    <row r="7782" spans="2:33" x14ac:dyDescent="0.25">
      <c r="B7782" s="6"/>
      <c r="C7782" s="7"/>
      <c r="D7782" s="7"/>
      <c r="E7782" s="7"/>
      <c r="F7782" s="7"/>
      <c r="G7782" s="7"/>
      <c r="I7782" s="3"/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</row>
    <row r="7783" spans="2:33" x14ac:dyDescent="0.25">
      <c r="B7783" s="6"/>
      <c r="C7783" s="7"/>
      <c r="D7783" s="7"/>
      <c r="E7783" s="7"/>
      <c r="F7783" s="7"/>
      <c r="G7783" s="7"/>
      <c r="I7783" s="3"/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</row>
    <row r="7784" spans="2:33" x14ac:dyDescent="0.25">
      <c r="B7784" s="6"/>
      <c r="C7784" s="7"/>
      <c r="D7784" s="7"/>
      <c r="E7784" s="7"/>
      <c r="F7784" s="7"/>
      <c r="G7784" s="7"/>
      <c r="I7784" s="3"/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</row>
    <row r="7785" spans="2:33" x14ac:dyDescent="0.25">
      <c r="B7785" s="6"/>
      <c r="C7785" s="7"/>
      <c r="D7785" s="7"/>
      <c r="E7785" s="7"/>
      <c r="F7785" s="7"/>
      <c r="G7785" s="7"/>
      <c r="I7785" s="3"/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</row>
    <row r="7786" spans="2:33" x14ac:dyDescent="0.25">
      <c r="B7786" s="6"/>
      <c r="C7786" s="7"/>
      <c r="D7786" s="7"/>
      <c r="E7786" s="7"/>
      <c r="F7786" s="7"/>
      <c r="G7786" s="7"/>
      <c r="I7786" s="3"/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</row>
    <row r="7787" spans="2:33" x14ac:dyDescent="0.25">
      <c r="B7787" s="6"/>
      <c r="C7787" s="7"/>
      <c r="D7787" s="7"/>
      <c r="E7787" s="7"/>
      <c r="F7787" s="7"/>
      <c r="G7787" s="7"/>
      <c r="I7787" s="3"/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</row>
    <row r="7788" spans="2:33" x14ac:dyDescent="0.25">
      <c r="B7788" s="6"/>
      <c r="C7788" s="7"/>
      <c r="D7788" s="7"/>
      <c r="E7788" s="7"/>
      <c r="F7788" s="7"/>
      <c r="G7788" s="7"/>
      <c r="I7788" s="3"/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</row>
    <row r="7789" spans="2:33" x14ac:dyDescent="0.25">
      <c r="B7789" s="6"/>
      <c r="C7789" s="7"/>
      <c r="D7789" s="7"/>
      <c r="E7789" s="7"/>
      <c r="F7789" s="7"/>
      <c r="G7789" s="7"/>
      <c r="I7789" s="3"/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</row>
    <row r="7790" spans="2:33" x14ac:dyDescent="0.25">
      <c r="B7790" s="6"/>
      <c r="C7790" s="7"/>
      <c r="D7790" s="7"/>
      <c r="E7790" s="7"/>
      <c r="F7790" s="7"/>
      <c r="G7790" s="7"/>
      <c r="I7790" s="3"/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</row>
    <row r="7791" spans="2:33" x14ac:dyDescent="0.25">
      <c r="B7791" s="6"/>
      <c r="C7791" s="7"/>
      <c r="D7791" s="7"/>
      <c r="E7791" s="7"/>
      <c r="F7791" s="7"/>
      <c r="G7791" s="7"/>
      <c r="I7791" s="3"/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</row>
    <row r="7792" spans="2:33" x14ac:dyDescent="0.25">
      <c r="B7792" s="6"/>
      <c r="C7792" s="7"/>
      <c r="D7792" s="7"/>
      <c r="E7792" s="7"/>
      <c r="F7792" s="7"/>
      <c r="G7792" s="7"/>
      <c r="I7792" s="3"/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</row>
    <row r="7793" spans="2:9" x14ac:dyDescent="0.25">
      <c r="B7793" s="6"/>
      <c r="C7793" s="7"/>
      <c r="D7793" s="7"/>
      <c r="E7793" s="7"/>
      <c r="F7793" s="7"/>
      <c r="G7793" s="7"/>
      <c r="I7793" s="3"/>
    </row>
    <row r="7794" spans="2:9" x14ac:dyDescent="0.25">
      <c r="B7794" s="6"/>
      <c r="C7794" s="7"/>
      <c r="D7794" s="7"/>
      <c r="E7794" s="7"/>
      <c r="F7794" s="7"/>
      <c r="G7794" s="7"/>
      <c r="I7794" s="3"/>
    </row>
    <row r="7795" spans="2:9" x14ac:dyDescent="0.25">
      <c r="B7795" s="6"/>
      <c r="C7795" s="7"/>
      <c r="D7795" s="7"/>
      <c r="E7795" s="7"/>
      <c r="F7795" s="7"/>
      <c r="G7795" s="7"/>
      <c r="I7795" s="3"/>
    </row>
    <row r="7796" spans="2:9" x14ac:dyDescent="0.25">
      <c r="B7796" s="6"/>
      <c r="C7796" s="7"/>
      <c r="D7796" s="7"/>
      <c r="E7796" s="7"/>
      <c r="F7796" s="7"/>
      <c r="G7796" s="7"/>
      <c r="I7796" s="3"/>
    </row>
    <row r="7797" spans="2:9" x14ac:dyDescent="0.25">
      <c r="B7797" s="6"/>
      <c r="C7797" s="7"/>
      <c r="D7797" s="7"/>
      <c r="E7797" s="7"/>
      <c r="F7797" s="7"/>
      <c r="G7797" s="7"/>
      <c r="I7797" s="3"/>
    </row>
    <row r="7798" spans="2:9" x14ac:dyDescent="0.25">
      <c r="B7798" s="6"/>
      <c r="C7798" s="7"/>
      <c r="D7798" s="7"/>
      <c r="E7798" s="7"/>
      <c r="F7798" s="7"/>
      <c r="G7798" s="7"/>
      <c r="I7798" s="3"/>
    </row>
    <row r="7799" spans="2:9" x14ac:dyDescent="0.25">
      <c r="B7799" s="6"/>
      <c r="C7799" s="7"/>
      <c r="D7799" s="7"/>
      <c r="E7799" s="7"/>
      <c r="F7799" s="7"/>
      <c r="G7799" s="7"/>
      <c r="I7799" s="3"/>
    </row>
    <row r="7800" spans="2:9" x14ac:dyDescent="0.25">
      <c r="B7800" s="6"/>
      <c r="C7800" s="7"/>
      <c r="D7800" s="7"/>
      <c r="E7800" s="7"/>
      <c r="F7800" s="7"/>
      <c r="G7800" s="7"/>
      <c r="I7800" s="3"/>
    </row>
    <row r="7801" spans="2:9" x14ac:dyDescent="0.25">
      <c r="B7801" s="6"/>
      <c r="C7801" s="7"/>
      <c r="D7801" s="7"/>
      <c r="E7801" s="7"/>
      <c r="F7801" s="7"/>
      <c r="G7801" s="7"/>
      <c r="I7801" s="3"/>
    </row>
    <row r="7802" spans="2:9" x14ac:dyDescent="0.25">
      <c r="B7802" s="6"/>
      <c r="C7802" s="7"/>
      <c r="D7802" s="7"/>
      <c r="E7802" s="7"/>
      <c r="F7802" s="7"/>
      <c r="G7802" s="7"/>
      <c r="I7802" s="3"/>
    </row>
    <row r="7803" spans="2:9" x14ac:dyDescent="0.25">
      <c r="B7803" s="6"/>
      <c r="C7803" s="7"/>
      <c r="D7803" s="7"/>
      <c r="E7803" s="7"/>
      <c r="F7803" s="7"/>
      <c r="G7803" s="7"/>
      <c r="I7803" s="3"/>
    </row>
    <row r="7804" spans="2:9" x14ac:dyDescent="0.25">
      <c r="B7804" s="6"/>
      <c r="C7804" s="7"/>
      <c r="D7804" s="7"/>
      <c r="E7804" s="7"/>
      <c r="F7804" s="7"/>
      <c r="G7804" s="7"/>
      <c r="I7804" s="3"/>
    </row>
    <row r="7805" spans="2:9" x14ac:dyDescent="0.25">
      <c r="B7805" s="6"/>
      <c r="C7805" s="7"/>
      <c r="D7805" s="7"/>
      <c r="E7805" s="7"/>
      <c r="F7805" s="7"/>
      <c r="G7805" s="7"/>
      <c r="I7805" s="3"/>
    </row>
    <row r="7806" spans="2:9" x14ac:dyDescent="0.25">
      <c r="B7806" s="6"/>
      <c r="C7806" s="7"/>
      <c r="D7806" s="7"/>
      <c r="E7806" s="7"/>
      <c r="F7806" s="7"/>
      <c r="G7806" s="7"/>
      <c r="I7806" s="3"/>
    </row>
    <row r="7807" spans="2:9" x14ac:dyDescent="0.25">
      <c r="B7807" s="6"/>
      <c r="C7807" s="7"/>
      <c r="D7807" s="7"/>
      <c r="E7807" s="7"/>
      <c r="F7807" s="7"/>
      <c r="G7807" s="7"/>
      <c r="I7807" s="3"/>
    </row>
    <row r="7808" spans="2:9" x14ac:dyDescent="0.25">
      <c r="B7808" s="6"/>
      <c r="C7808" s="7"/>
      <c r="D7808" s="7"/>
      <c r="E7808" s="7"/>
      <c r="F7808" s="7"/>
      <c r="G7808" s="7"/>
      <c r="I7808" s="3"/>
    </row>
    <row r="7809" spans="2:33" x14ac:dyDescent="0.25">
      <c r="B7809" s="6"/>
      <c r="C7809" s="7"/>
      <c r="D7809" s="7"/>
      <c r="E7809" s="7"/>
      <c r="F7809" s="7"/>
      <c r="G7809" s="7"/>
      <c r="I7809" s="3"/>
    </row>
    <row r="7810" spans="2:33" x14ac:dyDescent="0.25">
      <c r="B7810" s="6"/>
      <c r="C7810" s="7"/>
      <c r="D7810" s="7"/>
      <c r="E7810" s="7"/>
      <c r="F7810" s="7"/>
      <c r="G7810" s="7"/>
      <c r="I7810" s="3"/>
    </row>
    <row r="7811" spans="2:33" x14ac:dyDescent="0.25">
      <c r="B7811" s="6"/>
      <c r="C7811" s="7"/>
      <c r="D7811" s="7"/>
      <c r="E7811" s="7"/>
      <c r="F7811" s="7"/>
      <c r="G7811" s="7"/>
      <c r="I7811" s="3"/>
    </row>
    <row r="7812" spans="2:33" x14ac:dyDescent="0.25">
      <c r="B7812" s="6"/>
      <c r="C7812" s="7"/>
      <c r="D7812" s="7"/>
      <c r="E7812" s="7"/>
      <c r="F7812" s="7"/>
      <c r="G7812" s="7"/>
      <c r="I7812" s="3"/>
    </row>
    <row r="7813" spans="2:33" x14ac:dyDescent="0.25">
      <c r="B7813" s="6"/>
      <c r="C7813" s="7"/>
      <c r="D7813" s="7"/>
      <c r="E7813" s="7"/>
      <c r="F7813" s="7"/>
      <c r="G7813" s="7"/>
      <c r="I7813" s="3"/>
    </row>
    <row r="7814" spans="2:33" x14ac:dyDescent="0.25">
      <c r="B7814" s="6"/>
      <c r="C7814" s="7"/>
      <c r="D7814" s="7"/>
      <c r="E7814" s="7"/>
      <c r="F7814" s="7"/>
      <c r="G7814" s="7"/>
      <c r="I7814" s="3"/>
    </row>
    <row r="7815" spans="2:33" x14ac:dyDescent="0.25">
      <c r="B7815" s="6"/>
      <c r="C7815" s="7"/>
      <c r="D7815" s="7"/>
      <c r="E7815" s="7"/>
      <c r="F7815" s="7"/>
      <c r="G7815" s="7"/>
      <c r="I7815" s="3"/>
    </row>
    <row r="7816" spans="2:33" x14ac:dyDescent="0.25">
      <c r="B7816" s="6"/>
      <c r="C7816" s="7"/>
      <c r="D7816" s="7"/>
      <c r="E7816" s="7"/>
      <c r="F7816" s="7"/>
      <c r="G7816" s="7"/>
      <c r="I7816" s="3"/>
    </row>
    <row r="7817" spans="2:33" x14ac:dyDescent="0.25">
      <c r="B7817" s="6"/>
      <c r="C7817" s="7"/>
      <c r="D7817" s="7"/>
      <c r="E7817" s="7"/>
      <c r="F7817" s="7"/>
      <c r="G7817" s="7"/>
      <c r="I7817" s="3"/>
    </row>
    <row r="7818" spans="2:33" x14ac:dyDescent="0.25">
      <c r="B7818" s="6"/>
      <c r="C7818" s="7"/>
      <c r="D7818" s="7"/>
      <c r="E7818" s="7"/>
      <c r="F7818" s="7"/>
      <c r="G7818" s="7"/>
      <c r="I7818" s="3"/>
    </row>
    <row r="7819" spans="2:33" x14ac:dyDescent="0.25">
      <c r="B7819" s="6"/>
      <c r="C7819" s="7"/>
      <c r="D7819" s="7"/>
      <c r="E7819" s="7"/>
      <c r="F7819" s="7"/>
      <c r="G7819" s="7"/>
      <c r="I7819" s="3"/>
    </row>
    <row r="7820" spans="2:33" x14ac:dyDescent="0.25">
      <c r="B7820" s="6"/>
      <c r="C7820" s="7"/>
      <c r="D7820" s="7"/>
      <c r="E7820" s="7"/>
      <c r="F7820" s="7"/>
      <c r="G7820" s="7"/>
      <c r="I7820" s="3"/>
    </row>
    <row r="7821" spans="2:33" x14ac:dyDescent="0.25">
      <c r="B7821" s="6"/>
      <c r="C7821" s="7"/>
      <c r="D7821" s="7"/>
      <c r="E7821" s="7"/>
      <c r="F7821" s="7"/>
      <c r="G7821" s="7"/>
      <c r="I7821" s="3"/>
    </row>
    <row r="7822" spans="2:33" x14ac:dyDescent="0.25">
      <c r="B7822" s="6"/>
      <c r="C7822" s="7"/>
      <c r="D7822" s="7"/>
      <c r="E7822" s="7"/>
      <c r="F7822" s="7"/>
      <c r="G7822" s="7"/>
      <c r="I7822" s="3"/>
    </row>
    <row r="7823" spans="2:33" x14ac:dyDescent="0.25">
      <c r="B7823" s="6"/>
      <c r="C7823" s="7"/>
      <c r="D7823" s="7"/>
      <c r="E7823" s="7"/>
      <c r="F7823" s="7"/>
      <c r="G7823" s="7"/>
      <c r="I7823" s="3"/>
    </row>
    <row r="7824" spans="2:33" x14ac:dyDescent="0.25">
      <c r="B7824" s="6"/>
      <c r="C7824" s="7"/>
      <c r="D7824" s="7"/>
      <c r="E7824" s="7"/>
      <c r="F7824" s="7"/>
      <c r="G7824" s="7"/>
      <c r="I7824" s="3"/>
      <c r="V7824">
        <v>137.78695624631433</v>
      </c>
      <c r="W7824">
        <v>0</v>
      </c>
      <c r="X7824">
        <v>162.42625221281008</v>
      </c>
      <c r="Y7824">
        <v>0</v>
      </c>
      <c r="Z7824">
        <v>2572.9633335330109</v>
      </c>
      <c r="AA7824">
        <v>0</v>
      </c>
      <c r="AB7824">
        <v>309.9375705958555</v>
      </c>
      <c r="AC7824">
        <v>0</v>
      </c>
      <c r="AD7824">
        <v>370.73123741329056</v>
      </c>
      <c r="AE7824">
        <v>0</v>
      </c>
      <c r="AF7824">
        <v>1460.4952275918631</v>
      </c>
      <c r="AG7824">
        <v>0</v>
      </c>
    </row>
    <row r="7825" spans="2:33" x14ac:dyDescent="0.25">
      <c r="B7825" s="6"/>
      <c r="C7825" s="7"/>
      <c r="D7825" s="7"/>
      <c r="E7825" s="7"/>
      <c r="F7825" s="7"/>
      <c r="G7825" s="7"/>
      <c r="I7825" s="3"/>
      <c r="V7825">
        <v>0</v>
      </c>
      <c r="W7825">
        <v>0</v>
      </c>
      <c r="X7825">
        <v>162.70961435247114</v>
      </c>
      <c r="Y7825">
        <v>0</v>
      </c>
      <c r="Z7825">
        <v>1545.0979463262029</v>
      </c>
      <c r="AA7825">
        <v>0</v>
      </c>
      <c r="AB7825">
        <v>0</v>
      </c>
      <c r="AC7825">
        <v>0</v>
      </c>
      <c r="AD7825">
        <v>398.3751903765247</v>
      </c>
      <c r="AE7825">
        <v>0</v>
      </c>
      <c r="AF7825">
        <v>877.04637969822659</v>
      </c>
      <c r="AG7825">
        <v>0</v>
      </c>
    </row>
    <row r="7826" spans="2:33" x14ac:dyDescent="0.25">
      <c r="B7826" s="6"/>
      <c r="C7826" s="7"/>
      <c r="D7826" s="7"/>
      <c r="E7826" s="7"/>
      <c r="F7826" s="7"/>
      <c r="G7826" s="7"/>
      <c r="I7826" s="3"/>
      <c r="V7826">
        <v>0</v>
      </c>
      <c r="W7826">
        <v>0</v>
      </c>
      <c r="X7826">
        <v>168.88091200423577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447.95330969294332</v>
      </c>
      <c r="AE7826">
        <v>0</v>
      </c>
      <c r="AF7826">
        <v>0</v>
      </c>
      <c r="AG7826">
        <v>0</v>
      </c>
    </row>
    <row r="7827" spans="2:33" x14ac:dyDescent="0.25">
      <c r="B7827" s="6"/>
      <c r="C7827" s="7"/>
      <c r="D7827" s="7"/>
      <c r="E7827" s="7"/>
      <c r="F7827" s="7"/>
      <c r="G7827" s="7"/>
      <c r="I7827" s="3"/>
      <c r="V7827">
        <v>0</v>
      </c>
      <c r="W7827">
        <v>0</v>
      </c>
      <c r="X7827">
        <v>175.42004744631822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477.66020111255574</v>
      </c>
      <c r="AE7827">
        <v>0</v>
      </c>
      <c r="AF7827">
        <v>0</v>
      </c>
      <c r="AG7827">
        <v>0</v>
      </c>
    </row>
    <row r="7828" spans="2:33" x14ac:dyDescent="0.25">
      <c r="B7828" s="6"/>
      <c r="C7828" s="7"/>
      <c r="D7828" s="7"/>
      <c r="E7828" s="7"/>
      <c r="F7828" s="7"/>
      <c r="G7828" s="7"/>
      <c r="I7828" s="3"/>
      <c r="V7828">
        <v>0</v>
      </c>
      <c r="W7828">
        <v>0</v>
      </c>
      <c r="X7828">
        <v>174.26340351650992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481.6735923186227</v>
      </c>
      <c r="AE7828">
        <v>0</v>
      </c>
      <c r="AF7828">
        <v>0</v>
      </c>
      <c r="AG7828">
        <v>0</v>
      </c>
    </row>
    <row r="7829" spans="2:33" x14ac:dyDescent="0.25">
      <c r="B7829" s="6"/>
      <c r="C7829" s="7"/>
      <c r="D7829" s="7"/>
      <c r="E7829" s="7"/>
      <c r="F7829" s="7"/>
      <c r="G7829" s="7"/>
      <c r="I7829" s="3"/>
      <c r="V7829">
        <v>0</v>
      </c>
      <c r="W7829">
        <v>0</v>
      </c>
      <c r="X7829">
        <v>177.92948657038411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490.51324294237531</v>
      </c>
      <c r="AE7829">
        <v>0</v>
      </c>
      <c r="AF7829">
        <v>0</v>
      </c>
      <c r="AG7829">
        <v>0</v>
      </c>
    </row>
    <row r="7830" spans="2:33" x14ac:dyDescent="0.25">
      <c r="B7830" s="6"/>
      <c r="C7830" s="7"/>
      <c r="D7830" s="7"/>
      <c r="E7830" s="7"/>
      <c r="F7830" s="7"/>
      <c r="G7830" s="7"/>
      <c r="I7830" s="3"/>
      <c r="V7830">
        <v>0</v>
      </c>
      <c r="W7830">
        <v>0</v>
      </c>
      <c r="X7830">
        <v>179.6724278351588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494.4171107140503</v>
      </c>
      <c r="AE7830">
        <v>0</v>
      </c>
      <c r="AF7830">
        <v>0</v>
      </c>
      <c r="AG7830">
        <v>0</v>
      </c>
    </row>
    <row r="7831" spans="2:33" x14ac:dyDescent="0.25">
      <c r="B7831" s="6"/>
      <c r="C7831" s="7"/>
      <c r="D7831" s="7"/>
      <c r="E7831" s="7"/>
      <c r="F7831" s="7"/>
      <c r="G7831" s="7"/>
      <c r="I7831" s="3"/>
      <c r="U7831">
        <v>430.54845726044277</v>
      </c>
      <c r="V7831">
        <v>0</v>
      </c>
      <c r="W7831">
        <v>0</v>
      </c>
      <c r="X7831">
        <v>204.23026809746901</v>
      </c>
      <c r="Y7831">
        <v>0</v>
      </c>
      <c r="Z7831">
        <v>0</v>
      </c>
      <c r="AA7831">
        <v>204.23026809746901</v>
      </c>
      <c r="AB7831">
        <v>0</v>
      </c>
      <c r="AC7831">
        <v>0</v>
      </c>
      <c r="AD7831">
        <v>512.35382982977831</v>
      </c>
      <c r="AE7831">
        <v>0</v>
      </c>
      <c r="AF7831">
        <v>0</v>
      </c>
      <c r="AG7831">
        <v>512.35382982977831</v>
      </c>
    </row>
    <row r="7832" spans="2:33" x14ac:dyDescent="0.25">
      <c r="B7832" s="6"/>
      <c r="C7832" s="7"/>
      <c r="D7832" s="7"/>
      <c r="E7832" s="7"/>
      <c r="F7832" s="7"/>
      <c r="G7832" s="7"/>
      <c r="I7832" s="3"/>
      <c r="U7832">
        <v>407.54055227000964</v>
      </c>
      <c r="V7832">
        <v>0</v>
      </c>
      <c r="W7832">
        <v>0</v>
      </c>
      <c r="X7832">
        <v>192.6222735442488</v>
      </c>
      <c r="Y7832">
        <v>0</v>
      </c>
      <c r="Z7832">
        <v>0</v>
      </c>
      <c r="AA7832">
        <v>192.6222735442488</v>
      </c>
      <c r="AB7832">
        <v>0</v>
      </c>
      <c r="AC7832">
        <v>0</v>
      </c>
      <c r="AD7832">
        <v>484.9743605983341</v>
      </c>
      <c r="AE7832">
        <v>0</v>
      </c>
      <c r="AF7832">
        <v>0</v>
      </c>
      <c r="AG7832">
        <v>484.9743605983341</v>
      </c>
    </row>
    <row r="7833" spans="2:33" x14ac:dyDescent="0.25">
      <c r="B7833" s="6"/>
      <c r="C7833" s="7"/>
      <c r="D7833" s="7"/>
      <c r="E7833" s="7"/>
      <c r="F7833" s="7"/>
      <c r="G7833" s="7"/>
      <c r="I7833" s="3"/>
      <c r="U7833">
        <v>376.79649192021157</v>
      </c>
      <c r="V7833">
        <v>0</v>
      </c>
      <c r="W7833">
        <v>0</v>
      </c>
      <c r="X7833">
        <v>174.19052187151439</v>
      </c>
      <c r="Y7833">
        <v>0</v>
      </c>
      <c r="Z7833">
        <v>0</v>
      </c>
      <c r="AA7833">
        <v>174.19052187151439</v>
      </c>
      <c r="AB7833">
        <v>0</v>
      </c>
      <c r="AC7833">
        <v>0</v>
      </c>
      <c r="AD7833">
        <v>448.388845543966</v>
      </c>
      <c r="AE7833">
        <v>0</v>
      </c>
      <c r="AF7833">
        <v>0</v>
      </c>
      <c r="AG7833">
        <v>448.388845543966</v>
      </c>
    </row>
    <row r="7834" spans="2:33" x14ac:dyDescent="0.25">
      <c r="B7834" s="6"/>
      <c r="C7834" s="7"/>
      <c r="D7834" s="7"/>
      <c r="E7834" s="7"/>
      <c r="F7834" s="7"/>
      <c r="G7834" s="7"/>
      <c r="I7834" s="3"/>
      <c r="U7834">
        <v>396.1169533142986</v>
      </c>
      <c r="V7834">
        <v>0</v>
      </c>
      <c r="W7834">
        <v>0</v>
      </c>
      <c r="X7834">
        <v>187.11438779499522</v>
      </c>
      <c r="Y7834">
        <v>0</v>
      </c>
      <c r="Z7834">
        <v>0</v>
      </c>
      <c r="AA7834">
        <v>187.11438779499522</v>
      </c>
      <c r="AB7834">
        <v>0</v>
      </c>
      <c r="AC7834">
        <v>0</v>
      </c>
      <c r="AD7834">
        <v>471.38024691217697</v>
      </c>
      <c r="AE7834">
        <v>0</v>
      </c>
      <c r="AF7834">
        <v>0</v>
      </c>
      <c r="AG7834">
        <v>471.38024691217697</v>
      </c>
    </row>
    <row r="7835" spans="2:33" x14ac:dyDescent="0.25">
      <c r="B7835" s="6"/>
      <c r="C7835" s="7"/>
      <c r="D7835" s="7"/>
      <c r="E7835" s="7"/>
      <c r="F7835" s="7"/>
      <c r="G7835" s="7"/>
      <c r="I7835" s="3"/>
      <c r="U7835">
        <v>413.68632165378864</v>
      </c>
      <c r="V7835">
        <v>0</v>
      </c>
      <c r="W7835">
        <v>0</v>
      </c>
      <c r="X7835">
        <v>187.67528445807122</v>
      </c>
      <c r="Y7835">
        <v>0</v>
      </c>
      <c r="Z7835">
        <v>0</v>
      </c>
      <c r="AA7835">
        <v>187.67528445807122</v>
      </c>
      <c r="AB7835">
        <v>0</v>
      </c>
      <c r="AC7835">
        <v>0</v>
      </c>
      <c r="AD7835">
        <v>492.28784280441482</v>
      </c>
      <c r="AE7835">
        <v>0</v>
      </c>
      <c r="AF7835">
        <v>0</v>
      </c>
      <c r="AG7835">
        <v>492.28784280441482</v>
      </c>
    </row>
    <row r="7836" spans="2:33" x14ac:dyDescent="0.25">
      <c r="B7836" s="6"/>
      <c r="C7836" s="7"/>
      <c r="D7836" s="7"/>
      <c r="E7836" s="7"/>
      <c r="F7836" s="7"/>
      <c r="G7836" s="7"/>
      <c r="I7836" s="3"/>
      <c r="U7836">
        <v>417.54889553688463</v>
      </c>
      <c r="V7836">
        <v>0</v>
      </c>
      <c r="W7836">
        <v>0</v>
      </c>
      <c r="X7836">
        <v>189.26783402363614</v>
      </c>
      <c r="Y7836">
        <v>0</v>
      </c>
      <c r="Z7836">
        <v>0</v>
      </c>
      <c r="AA7836">
        <v>189.26783402363614</v>
      </c>
      <c r="AB7836">
        <v>0</v>
      </c>
      <c r="AC7836">
        <v>0</v>
      </c>
      <c r="AD7836">
        <v>496.88431618303753</v>
      </c>
      <c r="AE7836">
        <v>0</v>
      </c>
      <c r="AF7836">
        <v>0</v>
      </c>
      <c r="AG7836">
        <v>496.88431618303753</v>
      </c>
    </row>
    <row r="7837" spans="2:33" x14ac:dyDescent="0.25">
      <c r="B7837" s="6"/>
      <c r="C7837" s="7"/>
      <c r="D7837" s="7"/>
      <c r="E7837" s="7"/>
      <c r="F7837" s="7"/>
      <c r="G7837" s="7"/>
      <c r="I7837" s="3"/>
      <c r="U7837">
        <v>419.29051129380537</v>
      </c>
      <c r="V7837">
        <v>0</v>
      </c>
      <c r="W7837">
        <v>0</v>
      </c>
      <c r="X7837">
        <v>191.8473371070219</v>
      </c>
      <c r="Y7837">
        <v>0</v>
      </c>
      <c r="Z7837">
        <v>0</v>
      </c>
      <c r="AA7837">
        <v>191.8473371070219</v>
      </c>
      <c r="AB7837">
        <v>0</v>
      </c>
      <c r="AC7837">
        <v>0</v>
      </c>
      <c r="AD7837">
        <v>498.95684364911659</v>
      </c>
      <c r="AE7837">
        <v>0</v>
      </c>
      <c r="AF7837">
        <v>0</v>
      </c>
      <c r="AG7837">
        <v>498.95684364911659</v>
      </c>
    </row>
    <row r="7838" spans="2:33" x14ac:dyDescent="0.25">
      <c r="B7838" s="6"/>
      <c r="C7838" s="7"/>
      <c r="D7838" s="7"/>
      <c r="E7838" s="7"/>
      <c r="F7838" s="7"/>
      <c r="G7838" s="7"/>
      <c r="I7838" s="3"/>
      <c r="U7838">
        <v>408.02091440868645</v>
      </c>
      <c r="V7838">
        <v>0</v>
      </c>
      <c r="W7838">
        <v>0</v>
      </c>
      <c r="X7838">
        <v>185.56741552190675</v>
      </c>
      <c r="Y7838">
        <v>0</v>
      </c>
      <c r="Z7838">
        <v>0</v>
      </c>
      <c r="AA7838">
        <v>185.56741552190675</v>
      </c>
      <c r="AB7838">
        <v>0</v>
      </c>
      <c r="AC7838">
        <v>0</v>
      </c>
      <c r="AD7838">
        <v>485.54599284391753</v>
      </c>
      <c r="AE7838">
        <v>0</v>
      </c>
      <c r="AF7838">
        <v>0</v>
      </c>
      <c r="AG7838">
        <v>485.54599284391753</v>
      </c>
    </row>
    <row r="7839" spans="2:33" x14ac:dyDescent="0.25">
      <c r="B7839" s="6"/>
      <c r="C7839" s="7"/>
      <c r="D7839" s="7"/>
      <c r="E7839" s="7"/>
      <c r="F7839" s="7"/>
      <c r="G7839" s="7"/>
      <c r="I7839" s="3"/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</row>
    <row r="7840" spans="2:33" x14ac:dyDescent="0.25">
      <c r="B7840" s="6"/>
      <c r="C7840" s="7"/>
      <c r="D7840" s="7"/>
      <c r="E7840" s="7"/>
      <c r="F7840" s="7"/>
      <c r="G7840" s="7"/>
      <c r="I7840" s="3"/>
      <c r="U7840">
        <v>1063.1114220544289</v>
      </c>
      <c r="V7840">
        <v>0</v>
      </c>
      <c r="W7840">
        <v>0</v>
      </c>
      <c r="X7840">
        <v>204.76246637502697</v>
      </c>
      <c r="Y7840">
        <v>0</v>
      </c>
      <c r="Z7840">
        <v>1325.5213997690369</v>
      </c>
      <c r="AA7840">
        <v>1530.2838661440639</v>
      </c>
      <c r="AB7840">
        <v>0</v>
      </c>
      <c r="AC7840">
        <v>0</v>
      </c>
      <c r="AD7840">
        <v>512.69767166948429</v>
      </c>
      <c r="AE7840">
        <v>0</v>
      </c>
      <c r="AF7840">
        <v>752.40779889983878</v>
      </c>
      <c r="AG7840">
        <v>1265.105470569323</v>
      </c>
    </row>
    <row r="7841" spans="2:33" x14ac:dyDescent="0.25">
      <c r="B7841" s="6"/>
      <c r="C7841" s="7"/>
      <c r="D7841" s="7"/>
      <c r="E7841" s="7"/>
      <c r="F7841" s="7"/>
      <c r="G7841" s="7"/>
      <c r="I7841" s="3"/>
      <c r="U7841">
        <v>1062.009928548204</v>
      </c>
      <c r="V7841">
        <v>0</v>
      </c>
      <c r="W7841">
        <v>0</v>
      </c>
      <c r="X7841">
        <v>200.79194979911176</v>
      </c>
      <c r="Y7841">
        <v>0</v>
      </c>
      <c r="Z7841">
        <v>1327.6560459149493</v>
      </c>
      <c r="AA7841">
        <v>1528.4479957140611</v>
      </c>
      <c r="AB7841">
        <v>0</v>
      </c>
      <c r="AC7841">
        <v>0</v>
      </c>
      <c r="AD7841">
        <v>510.175198862488</v>
      </c>
      <c r="AE7841">
        <v>0</v>
      </c>
      <c r="AF7841">
        <v>753.61949145218523</v>
      </c>
      <c r="AG7841">
        <v>1263.7946903146731</v>
      </c>
    </row>
    <row r="7842" spans="2:33" x14ac:dyDescent="0.25">
      <c r="B7842" s="6"/>
      <c r="C7842" s="7"/>
      <c r="D7842" s="7"/>
      <c r="E7842" s="7"/>
      <c r="F7842" s="7"/>
      <c r="G7842" s="7"/>
      <c r="I7842" s="3"/>
      <c r="U7842">
        <v>1055.8161161809539</v>
      </c>
      <c r="V7842">
        <v>0</v>
      </c>
      <c r="W7842">
        <v>0</v>
      </c>
      <c r="X7842">
        <v>198.52362878365426</v>
      </c>
      <c r="Y7842">
        <v>0</v>
      </c>
      <c r="Z7842">
        <v>1323.5296036302084</v>
      </c>
      <c r="AA7842">
        <v>1522.0532324138626</v>
      </c>
      <c r="AB7842">
        <v>0</v>
      </c>
      <c r="AC7842">
        <v>0</v>
      </c>
      <c r="AD7842">
        <v>505.14684430628773</v>
      </c>
      <c r="AE7842">
        <v>0</v>
      </c>
      <c r="AF7842">
        <v>751.27719252190002</v>
      </c>
      <c r="AG7842">
        <v>1256.4240368281878</v>
      </c>
    </row>
    <row r="7843" spans="2:33" x14ac:dyDescent="0.25">
      <c r="B7843" s="6"/>
      <c r="C7843" s="7"/>
      <c r="D7843" s="7"/>
      <c r="E7843" s="7"/>
      <c r="F7843" s="7"/>
      <c r="G7843" s="7"/>
      <c r="I7843" s="3"/>
      <c r="U7843">
        <v>1509.6842950618338</v>
      </c>
      <c r="V7843">
        <v>218.15567326115232</v>
      </c>
      <c r="W7843">
        <v>0</v>
      </c>
      <c r="X7843">
        <v>211.73923262054092</v>
      </c>
      <c r="Y7843">
        <v>0</v>
      </c>
      <c r="Z7843">
        <v>1347.35678075532</v>
      </c>
      <c r="AA7843">
        <v>1777.2516866370131</v>
      </c>
      <c r="AB7843">
        <v>516.74358223448883</v>
      </c>
      <c r="AC7843">
        <v>0</v>
      </c>
      <c r="AD7843">
        <v>514.98256570465185</v>
      </c>
      <c r="AE7843">
        <v>0</v>
      </c>
      <c r="AF7843">
        <v>764.80225058420342</v>
      </c>
      <c r="AG7843">
        <v>1796.5283985233441</v>
      </c>
    </row>
    <row r="7844" spans="2:33" x14ac:dyDescent="0.25">
      <c r="B7844" s="6"/>
      <c r="C7844" s="7"/>
      <c r="D7844" s="7"/>
      <c r="E7844" s="7"/>
      <c r="F7844" s="7"/>
      <c r="G7844" s="7"/>
      <c r="I7844" s="3"/>
      <c r="U7844">
        <v>1601.6319613129112</v>
      </c>
      <c r="V7844">
        <v>240.77389430637746</v>
      </c>
      <c r="W7844">
        <v>0</v>
      </c>
      <c r="X7844">
        <v>236.6147810341925</v>
      </c>
      <c r="Y7844">
        <v>0</v>
      </c>
      <c r="Z7844">
        <v>1446.568126427991</v>
      </c>
      <c r="AA7844">
        <v>1923.956801768561</v>
      </c>
      <c r="AB7844">
        <v>542.40343225136564</v>
      </c>
      <c r="AC7844">
        <v>0</v>
      </c>
      <c r="AD7844">
        <v>542.42519513942398</v>
      </c>
      <c r="AE7844">
        <v>0</v>
      </c>
      <c r="AF7844">
        <v>821.11774291535119</v>
      </c>
      <c r="AG7844">
        <v>1905.9463703061406</v>
      </c>
    </row>
    <row r="7845" spans="2:33" x14ac:dyDescent="0.25">
      <c r="B7845" s="6"/>
      <c r="C7845" s="7"/>
      <c r="D7845" s="7"/>
      <c r="E7845" s="7"/>
      <c r="F7845" s="7"/>
      <c r="G7845" s="7"/>
      <c r="I7845" s="3"/>
      <c r="U7845">
        <v>1475.8330387950732</v>
      </c>
      <c r="V7845">
        <v>222.15876506378368</v>
      </c>
      <c r="W7845">
        <v>0</v>
      </c>
      <c r="X7845">
        <v>218.21904082042724</v>
      </c>
      <c r="Y7845">
        <v>0</v>
      </c>
      <c r="Z7845">
        <v>1344.5805200018219</v>
      </c>
      <c r="AA7845">
        <v>1784.9583258860328</v>
      </c>
      <c r="AB7845">
        <v>495.03350643806442</v>
      </c>
      <c r="AC7845">
        <v>0</v>
      </c>
      <c r="AD7845">
        <v>497.98544815506966</v>
      </c>
      <c r="AE7845">
        <v>0</v>
      </c>
      <c r="AF7845">
        <v>763.22635732206857</v>
      </c>
      <c r="AG7845">
        <v>1756.2453119152026</v>
      </c>
    </row>
    <row r="7846" spans="2:33" x14ac:dyDescent="0.25">
      <c r="B7846" s="6"/>
      <c r="C7846" s="7"/>
      <c r="D7846" s="7"/>
      <c r="E7846" s="7"/>
      <c r="F7846" s="7"/>
      <c r="G7846" s="7"/>
      <c r="I7846" s="3"/>
      <c r="U7846">
        <v>974.93638596506594</v>
      </c>
      <c r="V7846">
        <v>0</v>
      </c>
      <c r="W7846">
        <v>0</v>
      </c>
      <c r="X7846">
        <v>185.60272602315845</v>
      </c>
      <c r="Y7846">
        <v>0</v>
      </c>
      <c r="Z7846">
        <v>1234.1682859618932</v>
      </c>
      <c r="AA7846">
        <v>1419.7710119850515</v>
      </c>
      <c r="AB7846">
        <v>0</v>
      </c>
      <c r="AC7846">
        <v>0</v>
      </c>
      <c r="AD7846">
        <v>459.62405179956687</v>
      </c>
      <c r="AE7846">
        <v>0</v>
      </c>
      <c r="AF7846">
        <v>700.55288709361969</v>
      </c>
      <c r="AG7846">
        <v>1160.1769388931866</v>
      </c>
    </row>
    <row r="7847" spans="2:33" x14ac:dyDescent="0.25">
      <c r="B7847" s="6"/>
      <c r="C7847" s="7"/>
      <c r="D7847" s="7"/>
      <c r="E7847" s="7"/>
      <c r="F7847" s="7"/>
      <c r="G7847" s="7"/>
      <c r="I7847" s="3"/>
      <c r="U7847">
        <v>994.29537669118395</v>
      </c>
      <c r="V7847">
        <v>0</v>
      </c>
      <c r="W7847">
        <v>0</v>
      </c>
      <c r="X7847">
        <v>196.8035759808154</v>
      </c>
      <c r="Y7847">
        <v>0</v>
      </c>
      <c r="Z7847">
        <v>1244.7046286982179</v>
      </c>
      <c r="AA7847">
        <v>1441.5082046790333</v>
      </c>
      <c r="AB7847">
        <v>0</v>
      </c>
      <c r="AC7847">
        <v>0</v>
      </c>
      <c r="AD7847">
        <v>476.68054236258087</v>
      </c>
      <c r="AE7847">
        <v>0</v>
      </c>
      <c r="AF7847">
        <v>706.5336479082498</v>
      </c>
      <c r="AG7847">
        <v>1183.2141902708308</v>
      </c>
    </row>
    <row r="7848" spans="2:33" x14ac:dyDescent="0.25">
      <c r="B7848" s="6"/>
      <c r="C7848" s="7"/>
      <c r="D7848" s="7"/>
      <c r="E7848" s="7"/>
      <c r="F7848" s="7"/>
      <c r="G7848" s="7"/>
      <c r="I7848" s="3"/>
      <c r="U7848">
        <v>1039.4494560907272</v>
      </c>
      <c r="V7848">
        <v>0</v>
      </c>
      <c r="W7848">
        <v>0</v>
      </c>
      <c r="X7848">
        <v>202.69482787017529</v>
      </c>
      <c r="Y7848">
        <v>0</v>
      </c>
      <c r="Z7848">
        <v>1297.3790719983745</v>
      </c>
      <c r="AA7848">
        <v>1500.0738998685497</v>
      </c>
      <c r="AB7848">
        <v>0</v>
      </c>
      <c r="AC7848">
        <v>0</v>
      </c>
      <c r="AD7848">
        <v>500.51434192552665</v>
      </c>
      <c r="AE7848">
        <v>0</v>
      </c>
      <c r="AF7848">
        <v>736.43332508332287</v>
      </c>
      <c r="AG7848">
        <v>1236.9476670088495</v>
      </c>
    </row>
    <row r="7849" spans="2:33" x14ac:dyDescent="0.25">
      <c r="B7849" s="6"/>
      <c r="C7849" s="7"/>
      <c r="D7849" s="7"/>
      <c r="E7849" s="7"/>
      <c r="F7849" s="7"/>
      <c r="G7849" s="7"/>
      <c r="I7849" s="3"/>
      <c r="U7849">
        <v>1087.355963747568</v>
      </c>
      <c r="V7849">
        <v>0</v>
      </c>
      <c r="W7849">
        <v>0</v>
      </c>
      <c r="X7849">
        <v>214.62339490438242</v>
      </c>
      <c r="Y7849">
        <v>0</v>
      </c>
      <c r="Z7849">
        <v>1368.7443600151305</v>
      </c>
      <c r="AA7849">
        <v>1583.3677549195129</v>
      </c>
      <c r="AB7849">
        <v>0</v>
      </c>
      <c r="AC7849">
        <v>0</v>
      </c>
      <c r="AD7849">
        <v>517.01402495552088</v>
      </c>
      <c r="AE7849">
        <v>0</v>
      </c>
      <c r="AF7849">
        <v>776.94251586960263</v>
      </c>
      <c r="AG7849">
        <v>1293.9565408251235</v>
      </c>
    </row>
    <row r="7850" spans="2:33" x14ac:dyDescent="0.25">
      <c r="B7850" s="6"/>
      <c r="C7850" s="7"/>
      <c r="D7850" s="7"/>
      <c r="E7850" s="7"/>
      <c r="F7850" s="7"/>
      <c r="G7850" s="7"/>
      <c r="I7850" s="3"/>
      <c r="U7850">
        <v>1044.7532168341409</v>
      </c>
      <c r="V7850">
        <v>0</v>
      </c>
      <c r="W7850">
        <v>0</v>
      </c>
      <c r="X7850">
        <v>212.93031739420826</v>
      </c>
      <c r="Y7850">
        <v>0</v>
      </c>
      <c r="Z7850">
        <v>1315.7227090612892</v>
      </c>
      <c r="AA7850">
        <v>1528.6530264554974</v>
      </c>
      <c r="AB7850">
        <v>0</v>
      </c>
      <c r="AC7850">
        <v>0</v>
      </c>
      <c r="AD7850">
        <v>496.41340398573209</v>
      </c>
      <c r="AE7850">
        <v>0</v>
      </c>
      <c r="AF7850">
        <v>746.84575266746447</v>
      </c>
      <c r="AG7850">
        <v>1243.2591566531964</v>
      </c>
    </row>
    <row r="7851" spans="2:33" x14ac:dyDescent="0.25">
      <c r="B7851" s="6"/>
      <c r="C7851" s="7"/>
      <c r="D7851" s="7"/>
      <c r="E7851" s="7"/>
      <c r="F7851" s="7"/>
      <c r="G7851" s="7"/>
      <c r="I7851" s="3"/>
      <c r="U7851">
        <v>1569.5110332195682</v>
      </c>
      <c r="V7851">
        <v>251.47336724540565</v>
      </c>
      <c r="W7851">
        <v>0</v>
      </c>
      <c r="X7851">
        <v>247.96007537007449</v>
      </c>
      <c r="Y7851">
        <v>0</v>
      </c>
      <c r="Z7851">
        <v>1423.2228489569711</v>
      </c>
      <c r="AA7851">
        <v>1922.656291572451</v>
      </c>
      <c r="AB7851">
        <v>526.71091013724401</v>
      </c>
      <c r="AC7851">
        <v>0</v>
      </c>
      <c r="AD7851">
        <v>533.14524245955727</v>
      </c>
      <c r="AE7851">
        <v>0</v>
      </c>
      <c r="AF7851">
        <v>807.86622631234741</v>
      </c>
      <c r="AG7851">
        <v>1867.7223789091488</v>
      </c>
    </row>
    <row r="7852" spans="2:33" x14ac:dyDescent="0.25">
      <c r="B7852" s="6"/>
      <c r="C7852" s="7"/>
      <c r="D7852" s="7"/>
      <c r="E7852" s="7"/>
      <c r="F7852" s="7"/>
      <c r="G7852" s="7"/>
      <c r="I7852" s="3"/>
      <c r="U7852">
        <v>1599.9294408286103</v>
      </c>
      <c r="V7852">
        <v>265.3656294210669</v>
      </c>
      <c r="W7852">
        <v>0</v>
      </c>
      <c r="X7852">
        <v>260.43011548974511</v>
      </c>
      <c r="Y7852">
        <v>0</v>
      </c>
      <c r="Z7852">
        <v>1469.6871581744635</v>
      </c>
      <c r="AA7852">
        <v>1995.4829030852757</v>
      </c>
      <c r="AB7852">
        <v>532.44212976136498</v>
      </c>
      <c r="AC7852">
        <v>0</v>
      </c>
      <c r="AD7852">
        <v>537.23740125740824</v>
      </c>
      <c r="AE7852">
        <v>0</v>
      </c>
      <c r="AF7852">
        <v>834.24083530155463</v>
      </c>
      <c r="AG7852">
        <v>1903.9203663203277</v>
      </c>
    </row>
    <row r="7853" spans="2:33" x14ac:dyDescent="0.25">
      <c r="B7853" s="6"/>
      <c r="C7853" s="7"/>
      <c r="D7853" s="7"/>
      <c r="E7853" s="7"/>
      <c r="F7853" s="7"/>
      <c r="G7853" s="7"/>
      <c r="I7853" s="3"/>
      <c r="U7853">
        <v>1199.9856768004327</v>
      </c>
      <c r="V7853">
        <v>160.99419727593207</v>
      </c>
      <c r="W7853">
        <v>0</v>
      </c>
      <c r="X7853">
        <v>177.59567679631195</v>
      </c>
      <c r="Y7853">
        <v>0</v>
      </c>
      <c r="Z7853">
        <v>1142.4298023799245</v>
      </c>
      <c r="AA7853">
        <v>1481.0196764521684</v>
      </c>
      <c r="AB7853">
        <v>380.63066296161838</v>
      </c>
      <c r="AC7853">
        <v>0</v>
      </c>
      <c r="AD7853">
        <v>398.8763141006703</v>
      </c>
      <c r="AE7853">
        <v>0</v>
      </c>
      <c r="AF7853">
        <v>648.47922723543468</v>
      </c>
      <c r="AG7853">
        <v>1427.9862042977234</v>
      </c>
    </row>
    <row r="7854" spans="2:33" x14ac:dyDescent="0.25">
      <c r="B7854" s="6"/>
      <c r="C7854" s="7"/>
      <c r="D7854" s="7"/>
      <c r="E7854" s="7"/>
      <c r="F7854" s="7"/>
      <c r="G7854" s="7"/>
      <c r="I7854" s="3"/>
      <c r="U7854">
        <v>733.45512652778689</v>
      </c>
      <c r="V7854">
        <v>0</v>
      </c>
      <c r="W7854">
        <v>0</v>
      </c>
      <c r="X7854">
        <v>68.61119904304708</v>
      </c>
      <c r="Y7854">
        <v>0</v>
      </c>
      <c r="Z7854">
        <v>497.27980143646641</v>
      </c>
      <c r="AA7854">
        <v>565.89100047951354</v>
      </c>
      <c r="AB7854">
        <v>0</v>
      </c>
      <c r="AC7854">
        <v>0</v>
      </c>
      <c r="AD7854">
        <v>185.51667004005918</v>
      </c>
      <c r="AE7854">
        <v>0</v>
      </c>
      <c r="AF7854">
        <v>332.92105235729031</v>
      </c>
      <c r="AG7854">
        <v>518.43772239734949</v>
      </c>
    </row>
    <row r="7855" spans="2:33" x14ac:dyDescent="0.25">
      <c r="B7855" s="6"/>
      <c r="C7855" s="7"/>
      <c r="D7855" s="7"/>
      <c r="E7855" s="7"/>
      <c r="F7855" s="7"/>
      <c r="G7855" s="7"/>
      <c r="I7855" s="3"/>
      <c r="U7855">
        <v>835.38718824926832</v>
      </c>
      <c r="V7855">
        <v>0</v>
      </c>
      <c r="W7855">
        <v>0</v>
      </c>
      <c r="X7855">
        <v>96.907032844392077</v>
      </c>
      <c r="Y7855">
        <v>0</v>
      </c>
      <c r="Z7855">
        <v>524.01715860935803</v>
      </c>
      <c r="AA7855">
        <v>620.92419145375015</v>
      </c>
      <c r="AB7855">
        <v>0</v>
      </c>
      <c r="AC7855">
        <v>0</v>
      </c>
      <c r="AD7855">
        <v>239.66640569322306</v>
      </c>
      <c r="AE7855">
        <v>0</v>
      </c>
      <c r="AF7855">
        <v>350.82129496022475</v>
      </c>
      <c r="AG7855">
        <v>590.48770065344775</v>
      </c>
    </row>
    <row r="7856" spans="2:33" x14ac:dyDescent="0.25">
      <c r="B7856" s="6"/>
      <c r="C7856" s="7"/>
      <c r="D7856" s="7"/>
      <c r="E7856" s="7"/>
      <c r="F7856" s="7"/>
      <c r="G7856" s="7"/>
      <c r="I7856" s="3"/>
      <c r="U7856">
        <v>1008.0053507765967</v>
      </c>
      <c r="V7856">
        <v>0</v>
      </c>
      <c r="W7856">
        <v>0</v>
      </c>
      <c r="X7856">
        <v>109.51850837925267</v>
      </c>
      <c r="Y7856">
        <v>0</v>
      </c>
      <c r="Z7856">
        <v>630.80028598768388</v>
      </c>
      <c r="AA7856">
        <v>740.31879436693646</v>
      </c>
      <c r="AB7856">
        <v>0</v>
      </c>
      <c r="AC7856">
        <v>0</v>
      </c>
      <c r="AD7856">
        <v>290.19073489435351</v>
      </c>
      <c r="AE7856">
        <v>0</v>
      </c>
      <c r="AF7856">
        <v>422.31092924278028</v>
      </c>
      <c r="AG7856">
        <v>712.50166413713373</v>
      </c>
    </row>
    <row r="7857" spans="2:33" x14ac:dyDescent="0.25">
      <c r="B7857" s="6"/>
      <c r="C7857" s="7"/>
      <c r="D7857" s="7"/>
      <c r="E7857" s="7"/>
      <c r="F7857" s="7"/>
      <c r="G7857" s="7"/>
      <c r="I7857" s="3"/>
      <c r="U7857">
        <v>1482.7845864428411</v>
      </c>
      <c r="V7857">
        <v>109.31359541206182</v>
      </c>
      <c r="W7857">
        <v>0</v>
      </c>
      <c r="X7857">
        <v>111.4598771355689</v>
      </c>
      <c r="Y7857">
        <v>0</v>
      </c>
      <c r="Z7857">
        <v>668.52847939399931</v>
      </c>
      <c r="AA7857">
        <v>889.30195194163002</v>
      </c>
      <c r="AB7857">
        <v>298.90979220033353</v>
      </c>
      <c r="AC7857">
        <v>0</v>
      </c>
      <c r="AD7857">
        <v>301.6169513336074</v>
      </c>
      <c r="AE7857">
        <v>0</v>
      </c>
      <c r="AF7857">
        <v>447.56936486813044</v>
      </c>
      <c r="AG7857">
        <v>1048.0961084020714</v>
      </c>
    </row>
    <row r="7858" spans="2:33" x14ac:dyDescent="0.25">
      <c r="B7858" s="6"/>
      <c r="C7858" s="7"/>
      <c r="D7858" s="7"/>
      <c r="E7858" s="7"/>
      <c r="F7858" s="7"/>
      <c r="G7858" s="7"/>
      <c r="I7858" s="3"/>
      <c r="U7858">
        <v>1467.1965665334917</v>
      </c>
      <c r="V7858">
        <v>100.50723954302052</v>
      </c>
      <c r="W7858">
        <v>0</v>
      </c>
      <c r="X7858">
        <v>105.23239529331516</v>
      </c>
      <c r="Y7858">
        <v>0</v>
      </c>
      <c r="Z7858">
        <v>664.9921810251227</v>
      </c>
      <c r="AA7858">
        <v>870.73181586145847</v>
      </c>
      <c r="AB7858">
        <v>294.02714423038668</v>
      </c>
      <c r="AC7858">
        <v>0</v>
      </c>
      <c r="AD7858">
        <v>297.84881088286932</v>
      </c>
      <c r="AE7858">
        <v>0</v>
      </c>
      <c r="AF7858">
        <v>445.20186839830615</v>
      </c>
      <c r="AG7858">
        <v>1037.0778235115622</v>
      </c>
    </row>
    <row r="7859" spans="2:33" x14ac:dyDescent="0.25">
      <c r="B7859" s="6"/>
      <c r="C7859" s="7"/>
      <c r="D7859" s="7"/>
      <c r="E7859" s="7"/>
      <c r="F7859" s="7"/>
      <c r="G7859" s="7"/>
      <c r="I7859" s="3"/>
      <c r="U7859">
        <v>1394.8976848409989</v>
      </c>
      <c r="V7859">
        <v>96.706126536367421</v>
      </c>
      <c r="W7859">
        <v>0</v>
      </c>
      <c r="X7859">
        <v>98.055423058062885</v>
      </c>
      <c r="Y7859">
        <v>0</v>
      </c>
      <c r="Z7859">
        <v>625.56186739448719</v>
      </c>
      <c r="AA7859">
        <v>820.32341698891753</v>
      </c>
      <c r="AB7859">
        <v>283.61136803919368</v>
      </c>
      <c r="AC7859">
        <v>0</v>
      </c>
      <c r="AD7859">
        <v>283.55859724924471</v>
      </c>
      <c r="AE7859">
        <v>0</v>
      </c>
      <c r="AF7859">
        <v>418.80388989451541</v>
      </c>
      <c r="AG7859">
        <v>985.9738551829538</v>
      </c>
    </row>
    <row r="7860" spans="2:33" x14ac:dyDescent="0.25">
      <c r="B7860" s="6"/>
      <c r="C7860" s="7"/>
      <c r="D7860" s="7"/>
      <c r="E7860" s="7"/>
      <c r="F7860" s="7"/>
      <c r="G7860" s="7"/>
      <c r="I7860" s="3"/>
      <c r="U7860">
        <v>1808.0991386967871</v>
      </c>
      <c r="V7860">
        <v>96.301677964309135</v>
      </c>
      <c r="W7860">
        <v>0</v>
      </c>
      <c r="X7860">
        <v>198.05359064823051</v>
      </c>
      <c r="Y7860">
        <v>0</v>
      </c>
      <c r="Z7860">
        <v>637.01622769728192</v>
      </c>
      <c r="AA7860">
        <v>931.37149630982151</v>
      </c>
      <c r="AB7860">
        <v>282.76227884762153</v>
      </c>
      <c r="AC7860">
        <v>0</v>
      </c>
      <c r="AD7860">
        <v>568.80778310868629</v>
      </c>
      <c r="AE7860">
        <v>0</v>
      </c>
      <c r="AF7860">
        <v>426.47240503442339</v>
      </c>
      <c r="AG7860">
        <v>1278.0424669907311</v>
      </c>
    </row>
    <row r="7861" spans="2:33" x14ac:dyDescent="0.25">
      <c r="B7861" s="6"/>
      <c r="C7861" s="7"/>
      <c r="D7861" s="7"/>
      <c r="E7861" s="7"/>
      <c r="F7861" s="7"/>
      <c r="G7861" s="7"/>
      <c r="I7861" s="3"/>
      <c r="U7861">
        <v>1039.5696191923944</v>
      </c>
      <c r="V7861">
        <v>0</v>
      </c>
      <c r="W7861">
        <v>0</v>
      </c>
      <c r="X7861">
        <v>106.93201326313113</v>
      </c>
      <c r="Y7861">
        <v>0</v>
      </c>
      <c r="Z7861">
        <v>657.35188706390284</v>
      </c>
      <c r="AA7861">
        <v>764.28390032703396</v>
      </c>
      <c r="AB7861">
        <v>0</v>
      </c>
      <c r="AC7861">
        <v>0</v>
      </c>
      <c r="AD7861">
        <v>294.72583959436304</v>
      </c>
      <c r="AE7861">
        <v>0</v>
      </c>
      <c r="AF7861">
        <v>440.08681104318987</v>
      </c>
      <c r="AG7861">
        <v>734.81265063755291</v>
      </c>
    </row>
    <row r="7862" spans="2:33" x14ac:dyDescent="0.25">
      <c r="B7862" s="6"/>
      <c r="C7862" s="7"/>
      <c r="D7862" s="7"/>
      <c r="E7862" s="7"/>
      <c r="F7862" s="7"/>
      <c r="G7862" s="7"/>
      <c r="I7862" s="3"/>
      <c r="U7862">
        <v>1116.8185061365953</v>
      </c>
      <c r="V7862">
        <v>0</v>
      </c>
      <c r="W7862">
        <v>0</v>
      </c>
      <c r="X7862">
        <v>120.86839514827028</v>
      </c>
      <c r="Y7862">
        <v>0</v>
      </c>
      <c r="Z7862">
        <v>716.7526829279426</v>
      </c>
      <c r="AA7862">
        <v>837.62107807621294</v>
      </c>
      <c r="AB7862">
        <v>0</v>
      </c>
      <c r="AC7862">
        <v>0</v>
      </c>
      <c r="AD7862">
        <v>309.5607810314545</v>
      </c>
      <c r="AE7862">
        <v>0</v>
      </c>
      <c r="AF7862">
        <v>479.85471517440823</v>
      </c>
      <c r="AG7862">
        <v>789.41549620586272</v>
      </c>
    </row>
    <row r="7863" spans="2:33" x14ac:dyDescent="0.25">
      <c r="B7863" s="6"/>
      <c r="C7863" s="7"/>
      <c r="D7863" s="7"/>
      <c r="E7863" s="7"/>
      <c r="F7863" s="7"/>
      <c r="G7863" s="7"/>
      <c r="I7863" s="3"/>
      <c r="U7863">
        <v>1009.140480364108</v>
      </c>
      <c r="V7863">
        <v>0</v>
      </c>
      <c r="W7863">
        <v>0</v>
      </c>
      <c r="X7863">
        <v>105.5766888894609</v>
      </c>
      <c r="Y7863">
        <v>0</v>
      </c>
      <c r="Z7863">
        <v>650.17174757639486</v>
      </c>
      <c r="AA7863">
        <v>755.74843646585578</v>
      </c>
      <c r="AB7863">
        <v>0</v>
      </c>
      <c r="AC7863">
        <v>0</v>
      </c>
      <c r="AD7863">
        <v>278.02420278158428</v>
      </c>
      <c r="AE7863">
        <v>0</v>
      </c>
      <c r="AF7863">
        <v>435.27981991395399</v>
      </c>
      <c r="AG7863">
        <v>713.30402269553815</v>
      </c>
    </row>
    <row r="7864" spans="2:33" x14ac:dyDescent="0.25">
      <c r="B7864" s="6"/>
      <c r="C7864" s="7"/>
      <c r="D7864" s="7"/>
      <c r="E7864" s="7"/>
      <c r="F7864" s="7"/>
      <c r="G7864" s="7"/>
      <c r="I7864" s="3"/>
      <c r="U7864">
        <v>1257.3935268357204</v>
      </c>
      <c r="V7864">
        <v>96.167681130456998</v>
      </c>
      <c r="W7864">
        <v>0</v>
      </c>
      <c r="X7864">
        <v>102.54781574239369</v>
      </c>
      <c r="Y7864">
        <v>0</v>
      </c>
      <c r="Z7864">
        <v>578.04326076046436</v>
      </c>
      <c r="AA7864">
        <v>776.7587576333151</v>
      </c>
      <c r="AB7864">
        <v>244.65392238855691</v>
      </c>
      <c r="AC7864">
        <v>0</v>
      </c>
      <c r="AD7864">
        <v>257.13513673447488</v>
      </c>
      <c r="AE7864">
        <v>0</v>
      </c>
      <c r="AF7864">
        <v>386.99092568110325</v>
      </c>
      <c r="AG7864">
        <v>888.7799848041351</v>
      </c>
    </row>
    <row r="7865" spans="2:33" x14ac:dyDescent="0.25">
      <c r="B7865" s="6"/>
      <c r="C7865" s="7"/>
      <c r="D7865" s="7"/>
      <c r="E7865" s="7"/>
      <c r="F7865" s="7"/>
      <c r="G7865" s="7"/>
      <c r="I7865" s="3"/>
      <c r="U7865">
        <v>1413.7292387699454</v>
      </c>
      <c r="V7865">
        <v>119.06653852254234</v>
      </c>
      <c r="W7865">
        <v>0</v>
      </c>
      <c r="X7865">
        <v>117.10533258092691</v>
      </c>
      <c r="Y7865">
        <v>0</v>
      </c>
      <c r="Z7865">
        <v>631.27564419953319</v>
      </c>
      <c r="AA7865">
        <v>867.44751530300243</v>
      </c>
      <c r="AB7865">
        <v>287.82988065809974</v>
      </c>
      <c r="AC7865">
        <v>0</v>
      </c>
      <c r="AD7865">
        <v>288.82575504271875</v>
      </c>
      <c r="AE7865">
        <v>0</v>
      </c>
      <c r="AF7865">
        <v>422.6291741336413</v>
      </c>
      <c r="AG7865">
        <v>999.28480983445968</v>
      </c>
    </row>
    <row r="7866" spans="2:33" x14ac:dyDescent="0.25">
      <c r="B7866" s="6"/>
      <c r="C7866" s="7"/>
      <c r="D7866" s="7"/>
      <c r="E7866" s="7"/>
      <c r="F7866" s="7"/>
      <c r="G7866" s="7"/>
      <c r="I7866" s="3"/>
      <c r="U7866">
        <v>1546.8373773116334</v>
      </c>
      <c r="V7866">
        <v>126.79374375215757</v>
      </c>
      <c r="W7866">
        <v>0</v>
      </c>
      <c r="X7866">
        <v>120.50725965894682</v>
      </c>
      <c r="Y7866">
        <v>0</v>
      </c>
      <c r="Z7866">
        <v>684.23709433417048</v>
      </c>
      <c r="AA7866">
        <v>931.53809774527485</v>
      </c>
      <c r="AB7866">
        <v>319.89064454787211</v>
      </c>
      <c r="AC7866">
        <v>0</v>
      </c>
      <c r="AD7866">
        <v>315.39470250320608</v>
      </c>
      <c r="AE7866">
        <v>0</v>
      </c>
      <c r="AF7866">
        <v>458.08603697476013</v>
      </c>
      <c r="AG7866">
        <v>1093.3713840258383</v>
      </c>
    </row>
    <row r="7867" spans="2:33" x14ac:dyDescent="0.25">
      <c r="B7867" s="6"/>
      <c r="C7867" s="7"/>
      <c r="D7867" s="7"/>
      <c r="E7867" s="7"/>
      <c r="F7867" s="7"/>
      <c r="G7867" s="7"/>
      <c r="I7867" s="3"/>
      <c r="U7867">
        <v>1585.8525057926031</v>
      </c>
      <c r="V7867">
        <v>142.32499517716104</v>
      </c>
      <c r="W7867">
        <v>0</v>
      </c>
      <c r="X7867">
        <v>132.79786970140896</v>
      </c>
      <c r="Y7867">
        <v>0</v>
      </c>
      <c r="Z7867">
        <v>695.70669510213042</v>
      </c>
      <c r="AA7867">
        <v>970.82955998070042</v>
      </c>
      <c r="AB7867">
        <v>330.160990540331</v>
      </c>
      <c r="AC7867">
        <v>0</v>
      </c>
      <c r="AD7867">
        <v>325.02321391904445</v>
      </c>
      <c r="AE7867">
        <v>0</v>
      </c>
      <c r="AF7867">
        <v>465.76475536781976</v>
      </c>
      <c r="AG7867">
        <v>1120.9489598271953</v>
      </c>
    </row>
    <row r="7868" spans="2:33" x14ac:dyDescent="0.25">
      <c r="B7868" s="6"/>
      <c r="C7868" s="7"/>
      <c r="D7868" s="7"/>
      <c r="E7868" s="7"/>
      <c r="F7868" s="7"/>
      <c r="G7868" s="7"/>
      <c r="I7868" s="3"/>
      <c r="U7868">
        <v>1855.3932173558007</v>
      </c>
      <c r="V7868">
        <v>124.88722076355901</v>
      </c>
      <c r="W7868">
        <v>0</v>
      </c>
      <c r="X7868">
        <v>115.78624050372606</v>
      </c>
      <c r="Y7868">
        <v>0</v>
      </c>
      <c r="Z7868">
        <v>1105.9900838375484</v>
      </c>
      <c r="AA7868">
        <v>1346.6635451048332</v>
      </c>
      <c r="AB7868">
        <v>287.32232707439346</v>
      </c>
      <c r="AC7868">
        <v>0</v>
      </c>
      <c r="AD7868">
        <v>283.70656526737321</v>
      </c>
      <c r="AE7868">
        <v>0</v>
      </c>
      <c r="AF7868">
        <v>740.44306956426271</v>
      </c>
      <c r="AG7868">
        <v>1311.4719619060295</v>
      </c>
    </row>
    <row r="7869" spans="2:33" x14ac:dyDescent="0.25">
      <c r="B7869" s="6"/>
      <c r="C7869" s="7"/>
      <c r="D7869" s="7"/>
      <c r="E7869" s="7"/>
      <c r="F7869" s="7"/>
      <c r="G7869" s="7"/>
      <c r="I7869" s="3"/>
      <c r="U7869">
        <v>1601.8507658040626</v>
      </c>
      <c r="V7869">
        <v>89.321759419634347</v>
      </c>
      <c r="W7869">
        <v>0</v>
      </c>
      <c r="X7869">
        <v>83.711624957749592</v>
      </c>
      <c r="Y7869">
        <v>0</v>
      </c>
      <c r="Z7869">
        <v>961.65906156864344</v>
      </c>
      <c r="AA7869">
        <v>1134.6924459460274</v>
      </c>
      <c r="AB7869">
        <v>250.46464899948003</v>
      </c>
      <c r="AC7869">
        <v>0</v>
      </c>
      <c r="AD7869">
        <v>237.97686442510337</v>
      </c>
      <c r="AE7869">
        <v>0</v>
      </c>
      <c r="AF7869">
        <v>643.81570669377152</v>
      </c>
      <c r="AG7869">
        <v>1132.257220118355</v>
      </c>
    </row>
    <row r="7870" spans="2:33" x14ac:dyDescent="0.25">
      <c r="B7870" s="6"/>
      <c r="C7870" s="7"/>
      <c r="D7870" s="7"/>
      <c r="E7870" s="7"/>
      <c r="F7870" s="7"/>
      <c r="G7870" s="7"/>
      <c r="I7870" s="3"/>
      <c r="U7870">
        <v>1992.4619473967662</v>
      </c>
      <c r="V7870">
        <v>121.92033091788602</v>
      </c>
      <c r="W7870">
        <v>0</v>
      </c>
      <c r="X7870">
        <v>111.03845034277123</v>
      </c>
      <c r="Y7870">
        <v>0</v>
      </c>
      <c r="Z7870">
        <v>1210.1950630915501</v>
      </c>
      <c r="AA7870">
        <v>1443.1538443522074</v>
      </c>
      <c r="AB7870">
        <v>306.03888332931894</v>
      </c>
      <c r="AC7870">
        <v>0</v>
      </c>
      <c r="AD7870">
        <v>292.11249570179388</v>
      </c>
      <c r="AE7870">
        <v>0</v>
      </c>
      <c r="AF7870">
        <v>810.20667398555406</v>
      </c>
      <c r="AG7870">
        <v>1408.3580530166669</v>
      </c>
    </row>
    <row r="7871" spans="2:33" x14ac:dyDescent="0.25">
      <c r="B7871" s="6"/>
      <c r="C7871" s="7"/>
      <c r="D7871" s="7"/>
      <c r="E7871" s="7"/>
      <c r="F7871" s="7"/>
      <c r="G7871" s="7"/>
      <c r="I7871" s="3"/>
      <c r="U7871">
        <v>2340.3699686539362</v>
      </c>
      <c r="V7871">
        <v>130.83416589248188</v>
      </c>
      <c r="W7871">
        <v>0</v>
      </c>
      <c r="X7871">
        <v>129.10138941466673</v>
      </c>
      <c r="Y7871">
        <v>0</v>
      </c>
      <c r="Z7871">
        <v>1460.0400887744477</v>
      </c>
      <c r="AA7871">
        <v>1719.9756440815963</v>
      </c>
      <c r="AB7871">
        <v>339.52691372973658</v>
      </c>
      <c r="AC7871">
        <v>0</v>
      </c>
      <c r="AD7871">
        <v>337.2735238923272</v>
      </c>
      <c r="AE7871">
        <v>0</v>
      </c>
      <c r="AF7871">
        <v>977.47401248655603</v>
      </c>
      <c r="AG7871">
        <v>1654.2744501086199</v>
      </c>
    </row>
    <row r="7872" spans="2:33" x14ac:dyDescent="0.25">
      <c r="B7872" s="6"/>
      <c r="C7872" s="7"/>
      <c r="D7872" s="7"/>
      <c r="E7872" s="7"/>
      <c r="F7872" s="7"/>
      <c r="G7872" s="7"/>
      <c r="I7872" s="3"/>
      <c r="U7872">
        <v>2384.4537541434324</v>
      </c>
      <c r="V7872">
        <v>136.22657915010373</v>
      </c>
      <c r="W7872">
        <v>0</v>
      </c>
      <c r="X7872">
        <v>130.89321847236278</v>
      </c>
      <c r="Y7872">
        <v>0</v>
      </c>
      <c r="Z7872">
        <v>1484.979928946382</v>
      </c>
      <c r="AA7872">
        <v>1752.0997265688486</v>
      </c>
      <c r="AB7872">
        <v>348.77177402551973</v>
      </c>
      <c r="AC7872">
        <v>0</v>
      </c>
      <c r="AD7872">
        <v>342.49215174357585</v>
      </c>
      <c r="AE7872">
        <v>0</v>
      </c>
      <c r="AF7872">
        <v>994.17084556056898</v>
      </c>
      <c r="AG7872">
        <v>1685.4347713296645</v>
      </c>
    </row>
    <row r="7873" spans="2:33" x14ac:dyDescent="0.25">
      <c r="B7873" s="6"/>
      <c r="C7873" s="7"/>
      <c r="D7873" s="7"/>
      <c r="E7873" s="7"/>
      <c r="F7873" s="7"/>
      <c r="G7873" s="7"/>
      <c r="I7873" s="3"/>
      <c r="U7873">
        <v>2491.1741059493315</v>
      </c>
      <c r="V7873">
        <v>146.80413695588803</v>
      </c>
      <c r="W7873">
        <v>0</v>
      </c>
      <c r="X7873">
        <v>143.93716432684076</v>
      </c>
      <c r="Y7873">
        <v>0</v>
      </c>
      <c r="Z7873">
        <v>1554.6527236933302</v>
      </c>
      <c r="AA7873">
        <v>1845.394024976059</v>
      </c>
      <c r="AB7873">
        <v>362.48271922541176</v>
      </c>
      <c r="AC7873">
        <v>0</v>
      </c>
      <c r="AD7873">
        <v>357.57090799725194</v>
      </c>
      <c r="AE7873">
        <v>0</v>
      </c>
      <c r="AF7873">
        <v>1040.8156923466715</v>
      </c>
      <c r="AG7873">
        <v>1760.8693195693352</v>
      </c>
    </row>
    <row r="7874" spans="2:33" x14ac:dyDescent="0.25">
      <c r="B7874" s="6"/>
      <c r="C7874" s="7"/>
      <c r="D7874" s="7"/>
      <c r="E7874" s="7"/>
      <c r="F7874" s="7"/>
      <c r="G7874" s="7"/>
      <c r="I7874" s="3"/>
      <c r="U7874">
        <v>2504.7664974105983</v>
      </c>
      <c r="V7874">
        <v>148.66613558671594</v>
      </c>
      <c r="W7874">
        <v>0</v>
      </c>
      <c r="X7874">
        <v>146.28874979063056</v>
      </c>
      <c r="Y7874">
        <v>0</v>
      </c>
      <c r="Z7874">
        <v>1563.7868880077269</v>
      </c>
      <c r="AA7874">
        <v>1858.7417733850732</v>
      </c>
      <c r="AB7874">
        <v>363.38774496338596</v>
      </c>
      <c r="AC7874">
        <v>0</v>
      </c>
      <c r="AD7874">
        <v>360.1583906767907</v>
      </c>
      <c r="AE7874">
        <v>0</v>
      </c>
      <c r="AF7874">
        <v>1046.9308725473736</v>
      </c>
      <c r="AG7874">
        <v>1770.4770081875502</v>
      </c>
    </row>
    <row r="7875" spans="2:33" x14ac:dyDescent="0.25">
      <c r="B7875" s="6"/>
      <c r="C7875" s="7"/>
      <c r="D7875" s="7"/>
      <c r="E7875" s="7"/>
      <c r="F7875" s="7"/>
      <c r="G7875" s="7"/>
      <c r="I7875" s="3"/>
      <c r="U7875">
        <v>1900.0537729130986</v>
      </c>
      <c r="V7875">
        <v>0</v>
      </c>
      <c r="W7875">
        <v>0</v>
      </c>
      <c r="X7875">
        <v>133.23695033902388</v>
      </c>
      <c r="Y7875">
        <v>0</v>
      </c>
      <c r="Z7875">
        <v>1496.8047514469781</v>
      </c>
      <c r="AA7875">
        <v>1630.0417017860018</v>
      </c>
      <c r="AB7875">
        <v>0</v>
      </c>
      <c r="AC7875">
        <v>0</v>
      </c>
      <c r="AD7875">
        <v>340.95258974113256</v>
      </c>
      <c r="AE7875">
        <v>0</v>
      </c>
      <c r="AF7875">
        <v>1002.0873793499261</v>
      </c>
      <c r="AG7875">
        <v>1343.0399690910588</v>
      </c>
    </row>
    <row r="7876" spans="2:33" x14ac:dyDescent="0.25">
      <c r="B7876" s="6"/>
      <c r="C7876" s="7"/>
      <c r="D7876" s="7"/>
      <c r="E7876" s="7"/>
      <c r="F7876" s="7"/>
      <c r="G7876" s="7"/>
      <c r="I7876" s="3"/>
      <c r="U7876">
        <v>1860.9488165140515</v>
      </c>
      <c r="V7876">
        <v>0</v>
      </c>
      <c r="W7876">
        <v>0</v>
      </c>
      <c r="X7876">
        <v>130.75382501362657</v>
      </c>
      <c r="Y7876">
        <v>0</v>
      </c>
      <c r="Z7876">
        <v>1468.1128201114996</v>
      </c>
      <c r="AA7876">
        <v>1598.8666451251261</v>
      </c>
      <c r="AB7876">
        <v>0</v>
      </c>
      <c r="AC7876">
        <v>0</v>
      </c>
      <c r="AD7876">
        <v>332.52031913844428</v>
      </c>
      <c r="AE7876">
        <v>0</v>
      </c>
      <c r="AF7876">
        <v>982.87857990386408</v>
      </c>
      <c r="AG7876">
        <v>1315.3988990423084</v>
      </c>
    </row>
    <row r="7877" spans="2:33" x14ac:dyDescent="0.25">
      <c r="B7877" s="6"/>
      <c r="C7877" s="7"/>
      <c r="D7877" s="7"/>
      <c r="E7877" s="7"/>
      <c r="F7877" s="7"/>
      <c r="G7877" s="7"/>
      <c r="I7877" s="3"/>
      <c r="U7877">
        <v>1843.8266553350963</v>
      </c>
      <c r="V7877">
        <v>0</v>
      </c>
      <c r="W7877">
        <v>0</v>
      </c>
      <c r="X7877">
        <v>128.54312786612695</v>
      </c>
      <c r="Y7877">
        <v>0</v>
      </c>
      <c r="Z7877">
        <v>1454.07012933643</v>
      </c>
      <c r="AA7877">
        <v>1582.613257202557</v>
      </c>
      <c r="AB7877">
        <v>0</v>
      </c>
      <c r="AC7877">
        <v>0</v>
      </c>
      <c r="AD7877">
        <v>329.81899894443603</v>
      </c>
      <c r="AE7877">
        <v>0</v>
      </c>
      <c r="AF7877">
        <v>973.47721797993438</v>
      </c>
      <c r="AG7877">
        <v>1303.2962169243704</v>
      </c>
    </row>
    <row r="7878" spans="2:33" x14ac:dyDescent="0.25">
      <c r="B7878" s="6"/>
      <c r="C7878" s="7"/>
      <c r="D7878" s="7"/>
      <c r="E7878" s="7"/>
      <c r="F7878" s="7"/>
      <c r="G7878" s="7"/>
      <c r="I7878" s="3"/>
      <c r="U7878">
        <v>2409.4290262327695</v>
      </c>
      <c r="V7878">
        <v>136.48379914557245</v>
      </c>
      <c r="W7878">
        <v>0</v>
      </c>
      <c r="X7878">
        <v>135.97909060348195</v>
      </c>
      <c r="Y7878">
        <v>0</v>
      </c>
      <c r="Z7878">
        <v>1515.5973129445983</v>
      </c>
      <c r="AA7878">
        <v>1788.0602026936526</v>
      </c>
      <c r="AB7878">
        <v>344.3058185222813</v>
      </c>
      <c r="AC7878">
        <v>0</v>
      </c>
      <c r="AD7878">
        <v>344.11384701459184</v>
      </c>
      <c r="AE7878">
        <v>0</v>
      </c>
      <c r="AF7878">
        <v>1014.6687054609087</v>
      </c>
      <c r="AG7878">
        <v>1703.088370997782</v>
      </c>
    </row>
    <row r="7879" spans="2:33" x14ac:dyDescent="0.25">
      <c r="B7879" s="6"/>
      <c r="C7879" s="7"/>
      <c r="D7879" s="7"/>
      <c r="E7879" s="7"/>
      <c r="F7879" s="7"/>
      <c r="G7879" s="7"/>
      <c r="I7879" s="3"/>
      <c r="U7879">
        <v>2936.6695347792383</v>
      </c>
      <c r="V7879">
        <v>139.03853019055663</v>
      </c>
      <c r="W7879">
        <v>129.98000756967787</v>
      </c>
      <c r="X7879">
        <v>137.55783011185355</v>
      </c>
      <c r="Y7879">
        <v>0</v>
      </c>
      <c r="Z7879">
        <v>1534.8948641451022</v>
      </c>
      <c r="AA7879">
        <v>1941.47123201719</v>
      </c>
      <c r="AB7879">
        <v>349.22367210875774</v>
      </c>
      <c r="AC7879">
        <v>351.44017407338202</v>
      </c>
      <c r="AD7879">
        <v>347.51274548535218</v>
      </c>
      <c r="AE7879">
        <v>0</v>
      </c>
      <c r="AF7879">
        <v>1027.5881142827272</v>
      </c>
      <c r="AG7879">
        <v>2075.7647059502187</v>
      </c>
    </row>
    <row r="7880" spans="2:33" x14ac:dyDescent="0.25">
      <c r="B7880" s="6"/>
      <c r="C7880" s="7"/>
      <c r="D7880" s="7"/>
      <c r="E7880" s="7"/>
      <c r="F7880" s="7"/>
      <c r="G7880" s="7"/>
      <c r="I7880" s="3"/>
      <c r="U7880">
        <v>2926.9070796476435</v>
      </c>
      <c r="V7880">
        <v>138.05159114232976</v>
      </c>
      <c r="W7880">
        <v>130.249325151378</v>
      </c>
      <c r="X7880">
        <v>140.83972638647862</v>
      </c>
      <c r="Y7880">
        <v>0</v>
      </c>
      <c r="Z7880">
        <v>1541.7771190388394</v>
      </c>
      <c r="AA7880">
        <v>1950.9177617190257</v>
      </c>
      <c r="AB7880">
        <v>340.11912767704183</v>
      </c>
      <c r="AC7880">
        <v>351.66474448236312</v>
      </c>
      <c r="AD7880">
        <v>344.88463304822398</v>
      </c>
      <c r="AE7880">
        <v>0</v>
      </c>
      <c r="AF7880">
        <v>1032.1956763337002</v>
      </c>
      <c r="AG7880">
        <v>2068.8641815413293</v>
      </c>
    </row>
    <row r="7881" spans="2:33" x14ac:dyDescent="0.25">
      <c r="B7881" s="6"/>
      <c r="C7881" s="7"/>
      <c r="D7881" s="7"/>
      <c r="E7881" s="7"/>
      <c r="F7881" s="7"/>
      <c r="G7881" s="7"/>
      <c r="I7881" s="3"/>
      <c r="U7881">
        <v>3103.6707305250166</v>
      </c>
      <c r="V7881">
        <v>161.71513799282582</v>
      </c>
      <c r="W7881">
        <v>155.65369326099827</v>
      </c>
      <c r="X7881">
        <v>162.84731885574453</v>
      </c>
      <c r="Y7881">
        <v>0</v>
      </c>
      <c r="Z7881">
        <v>1638.1149454886065</v>
      </c>
      <c r="AA7881">
        <v>2118.3310955981751</v>
      </c>
      <c r="AB7881">
        <v>357.67617358982687</v>
      </c>
      <c r="AC7881">
        <v>375.98165070543348</v>
      </c>
      <c r="AD7881">
        <v>363.45818576771569</v>
      </c>
      <c r="AE7881">
        <v>0</v>
      </c>
      <c r="AF7881">
        <v>1096.6923449512938</v>
      </c>
      <c r="AG7881">
        <v>2193.8083550142701</v>
      </c>
    </row>
    <row r="7882" spans="2:33" x14ac:dyDescent="0.25">
      <c r="B7882" s="6"/>
      <c r="C7882" s="7"/>
      <c r="D7882" s="7"/>
      <c r="E7882" s="7"/>
      <c r="F7882" s="7"/>
      <c r="G7882" s="7"/>
      <c r="I7882" s="3"/>
      <c r="U7882">
        <v>2134.7944930214621</v>
      </c>
      <c r="V7882">
        <v>0</v>
      </c>
      <c r="W7882">
        <v>105.42385120016384</v>
      </c>
      <c r="X7882">
        <v>116.96438705985986</v>
      </c>
      <c r="Y7882">
        <v>0</v>
      </c>
      <c r="Z7882">
        <v>1348.6380720784909</v>
      </c>
      <c r="AA7882">
        <v>1571.0263103385146</v>
      </c>
      <c r="AB7882">
        <v>0</v>
      </c>
      <c r="AC7882">
        <v>317.14663496551253</v>
      </c>
      <c r="AD7882">
        <v>288.92609706124887</v>
      </c>
      <c r="AE7882">
        <v>0</v>
      </c>
      <c r="AF7882">
        <v>902.89210401971718</v>
      </c>
      <c r="AG7882">
        <v>1508.9648360464787</v>
      </c>
    </row>
    <row r="7883" spans="2:33" x14ac:dyDescent="0.25">
      <c r="B7883" s="6"/>
      <c r="C7883" s="7"/>
      <c r="D7883" s="7"/>
      <c r="E7883" s="7"/>
      <c r="F7883" s="7"/>
      <c r="G7883" s="7"/>
      <c r="I7883" s="3"/>
      <c r="U7883">
        <v>2105.3843673108477</v>
      </c>
      <c r="V7883">
        <v>0</v>
      </c>
      <c r="W7883">
        <v>106.75653394078252</v>
      </c>
      <c r="X7883">
        <v>117.61118082733083</v>
      </c>
      <c r="Y7883">
        <v>0</v>
      </c>
      <c r="Z7883">
        <v>1333.1993306063512</v>
      </c>
      <c r="AA7883">
        <v>1557.5670453744644</v>
      </c>
      <c r="AB7883">
        <v>0</v>
      </c>
      <c r="AC7883">
        <v>310.94650940399816</v>
      </c>
      <c r="AD7883">
        <v>284.67387314847826</v>
      </c>
      <c r="AE7883">
        <v>0</v>
      </c>
      <c r="AF7883">
        <v>892.55610798060673</v>
      </c>
      <c r="AG7883">
        <v>1488.1764905330833</v>
      </c>
    </row>
    <row r="7884" spans="2:33" x14ac:dyDescent="0.25">
      <c r="B7884" s="6"/>
      <c r="C7884" s="7"/>
      <c r="D7884" s="7"/>
      <c r="E7884" s="7"/>
      <c r="F7884" s="7"/>
      <c r="G7884" s="7"/>
      <c r="I7884" s="3"/>
      <c r="U7884">
        <v>1993.2577226841404</v>
      </c>
      <c r="V7884">
        <v>0</v>
      </c>
      <c r="W7884">
        <v>106.61696857236126</v>
      </c>
      <c r="X7884">
        <v>114.56577454086661</v>
      </c>
      <c r="Y7884">
        <v>0</v>
      </c>
      <c r="Z7884">
        <v>1239.1109876839955</v>
      </c>
      <c r="AA7884">
        <v>1460.2937307972231</v>
      </c>
      <c r="AB7884">
        <v>0</v>
      </c>
      <c r="AC7884">
        <v>301.64009471245822</v>
      </c>
      <c r="AD7884">
        <v>277.71501318944956</v>
      </c>
      <c r="AE7884">
        <v>0</v>
      </c>
      <c r="AF7884">
        <v>829.56543341514021</v>
      </c>
      <c r="AG7884">
        <v>1408.920541317048</v>
      </c>
    </row>
    <row r="7885" spans="2:33" x14ac:dyDescent="0.25">
      <c r="B7885" s="6"/>
      <c r="C7885" s="7"/>
      <c r="D7885" s="7"/>
      <c r="E7885" s="7"/>
      <c r="F7885" s="7"/>
      <c r="G7885" s="7"/>
      <c r="I7885" s="3"/>
      <c r="U7885">
        <v>4275.447315126582</v>
      </c>
      <c r="V7885">
        <v>823.41207587327665</v>
      </c>
      <c r="W7885">
        <v>199.90873199467725</v>
      </c>
      <c r="X7885">
        <v>209.7395279169551</v>
      </c>
      <c r="Y7885">
        <v>0</v>
      </c>
      <c r="Z7885">
        <v>2138.7977848271689</v>
      </c>
      <c r="AA7885">
        <v>3371.858120612078</v>
      </c>
      <c r="AB7885">
        <v>1257.6145765918936</v>
      </c>
      <c r="AC7885">
        <v>309.34590276249344</v>
      </c>
      <c r="AD7885">
        <v>318.89135127449498</v>
      </c>
      <c r="AE7885">
        <v>0</v>
      </c>
      <c r="AF7885">
        <v>954.69644084642948</v>
      </c>
      <c r="AG7885">
        <v>2840.5482714753111</v>
      </c>
    </row>
    <row r="7886" spans="2:33" x14ac:dyDescent="0.25">
      <c r="B7886" s="6"/>
      <c r="C7886" s="7"/>
      <c r="D7886" s="7"/>
      <c r="E7886" s="7"/>
      <c r="F7886" s="7"/>
      <c r="G7886" s="7"/>
      <c r="I7886" s="3"/>
      <c r="U7886">
        <v>2022.6270621118856</v>
      </c>
      <c r="V7886">
        <v>179.76192676418958</v>
      </c>
      <c r="W7886">
        <v>178.68990994740739</v>
      </c>
      <c r="X7886">
        <v>191.1023068982945</v>
      </c>
      <c r="Y7886">
        <v>0</v>
      </c>
      <c r="Z7886">
        <v>1018.4741056220813</v>
      </c>
      <c r="AA7886">
        <v>1568.0282492319727</v>
      </c>
      <c r="AB7886">
        <v>298.52587012104533</v>
      </c>
      <c r="AC7886">
        <v>284.44930397600854</v>
      </c>
      <c r="AD7886">
        <v>306.21347687900555</v>
      </c>
      <c r="AE7886">
        <v>0</v>
      </c>
      <c r="AF7886">
        <v>454.61689301787982</v>
      </c>
      <c r="AG7886">
        <v>1343.8055439939392</v>
      </c>
    </row>
    <row r="7887" spans="2:33" x14ac:dyDescent="0.25">
      <c r="B7887" s="6"/>
      <c r="C7887" s="7"/>
      <c r="D7887" s="7"/>
      <c r="E7887" s="7"/>
      <c r="F7887" s="7"/>
      <c r="G7887" s="7"/>
      <c r="I7887" s="3"/>
      <c r="U7887">
        <v>1871.098428930045</v>
      </c>
      <c r="V7887">
        <v>160.31439965737144</v>
      </c>
      <c r="W7887">
        <v>156.62512616718175</v>
      </c>
      <c r="X7887">
        <v>171.1225408942739</v>
      </c>
      <c r="Y7887">
        <v>0</v>
      </c>
      <c r="Z7887">
        <v>937.33724444774543</v>
      </c>
      <c r="AA7887">
        <v>1425.3993111665725</v>
      </c>
      <c r="AB7887">
        <v>275.87395917833152</v>
      </c>
      <c r="AC7887">
        <v>266.67890793219408</v>
      </c>
      <c r="AD7887">
        <v>282.17935740274356</v>
      </c>
      <c r="AE7887">
        <v>0</v>
      </c>
      <c r="AF7887">
        <v>418.3997839792857</v>
      </c>
      <c r="AG7887">
        <v>1243.1320084925549</v>
      </c>
    </row>
    <row r="7888" spans="2:33" x14ac:dyDescent="0.25">
      <c r="B7888" s="6"/>
      <c r="C7888" s="7"/>
      <c r="D7888" s="7"/>
      <c r="E7888" s="7"/>
      <c r="F7888" s="7"/>
      <c r="G7888" s="7"/>
      <c r="I7888" s="3"/>
      <c r="U7888">
        <v>1990.0187991309558</v>
      </c>
      <c r="V7888">
        <v>181.41568184240865</v>
      </c>
      <c r="W7888">
        <v>171.41287464581123</v>
      </c>
      <c r="X7888">
        <v>186.94599018905336</v>
      </c>
      <c r="Y7888">
        <v>0</v>
      </c>
      <c r="Z7888">
        <v>995.77819230228147</v>
      </c>
      <c r="AA7888">
        <v>1535.5527389795548</v>
      </c>
      <c r="AB7888">
        <v>297.62213514948394</v>
      </c>
      <c r="AC7888">
        <v>278.634065203261</v>
      </c>
      <c r="AD7888">
        <v>301.39875845327833</v>
      </c>
      <c r="AE7888">
        <v>0</v>
      </c>
      <c r="AF7888">
        <v>444.48610467412681</v>
      </c>
      <c r="AG7888">
        <v>1322.14106348015</v>
      </c>
    </row>
    <row r="7889" spans="2:33" x14ac:dyDescent="0.25">
      <c r="B7889" s="6"/>
      <c r="C7889" s="7"/>
      <c r="D7889" s="7"/>
      <c r="E7889" s="7"/>
      <c r="F7889" s="7"/>
      <c r="G7889" s="7"/>
      <c r="I7889" s="3"/>
      <c r="U7889">
        <v>2103.7273421037571</v>
      </c>
      <c r="V7889">
        <v>193.53306754365832</v>
      </c>
      <c r="W7889">
        <v>181.45073110895962</v>
      </c>
      <c r="X7889">
        <v>197.62590769805794</v>
      </c>
      <c r="Y7889">
        <v>0</v>
      </c>
      <c r="Z7889">
        <v>1047.8429699367377</v>
      </c>
      <c r="AA7889">
        <v>1620.4526762874136</v>
      </c>
      <c r="AB7889">
        <v>313.19652924376601</v>
      </c>
      <c r="AC7889">
        <v>300.24660509716506</v>
      </c>
      <c r="AD7889">
        <v>316.51802747556178</v>
      </c>
      <c r="AE7889">
        <v>0</v>
      </c>
      <c r="AF7889">
        <v>467.72629047088407</v>
      </c>
      <c r="AG7889">
        <v>1397.6874522873768</v>
      </c>
    </row>
    <row r="7890" spans="2:33" x14ac:dyDescent="0.25">
      <c r="B7890" s="6"/>
      <c r="C7890" s="7"/>
      <c r="D7890" s="7"/>
      <c r="E7890" s="7"/>
      <c r="F7890" s="7"/>
      <c r="G7890" s="7"/>
      <c r="I7890" s="3"/>
      <c r="U7890">
        <v>2107.5357780763115</v>
      </c>
      <c r="V7890">
        <v>194.33000913065885</v>
      </c>
      <c r="W7890">
        <v>179.27591634513709</v>
      </c>
      <c r="X7890">
        <v>196.48056547801306</v>
      </c>
      <c r="Y7890">
        <v>0</v>
      </c>
      <c r="Z7890">
        <v>1038.1260754579332</v>
      </c>
      <c r="AA7890">
        <v>1608.2125664117423</v>
      </c>
      <c r="AB7890">
        <v>311.15377566110931</v>
      </c>
      <c r="AC7890">
        <v>311.2773737882506</v>
      </c>
      <c r="AD7890">
        <v>314.39762071382552</v>
      </c>
      <c r="AE7890">
        <v>0</v>
      </c>
      <c r="AF7890">
        <v>463.38895449606463</v>
      </c>
      <c r="AG7890">
        <v>1400.2177246592498</v>
      </c>
    </row>
    <row r="7891" spans="2:33" x14ac:dyDescent="0.25">
      <c r="B7891" s="6"/>
      <c r="C7891" s="7"/>
      <c r="D7891" s="7"/>
      <c r="E7891" s="7"/>
      <c r="F7891" s="7"/>
      <c r="G7891" s="7"/>
      <c r="I7891" s="3"/>
      <c r="U7891">
        <v>2220.5058757910374</v>
      </c>
      <c r="V7891">
        <v>206.72489288120656</v>
      </c>
      <c r="W7891">
        <v>194.83713300745876</v>
      </c>
      <c r="X7891">
        <v>212.603014993827</v>
      </c>
      <c r="Y7891">
        <v>0</v>
      </c>
      <c r="Z7891">
        <v>1094.6332851113232</v>
      </c>
      <c r="AA7891">
        <v>1708.7983259938153</v>
      </c>
      <c r="AB7891">
        <v>324.57459956278558</v>
      </c>
      <c r="AC7891">
        <v>331.65189025952418</v>
      </c>
      <c r="AD7891">
        <v>330.43489947349906</v>
      </c>
      <c r="AE7891">
        <v>0</v>
      </c>
      <c r="AF7891">
        <v>488.61211131853798</v>
      </c>
      <c r="AG7891">
        <v>1475.2735006143469</v>
      </c>
    </row>
    <row r="7892" spans="2:33" x14ac:dyDescent="0.25">
      <c r="B7892" s="6"/>
      <c r="C7892" s="7"/>
      <c r="D7892" s="7"/>
      <c r="E7892" s="7"/>
      <c r="F7892" s="7"/>
      <c r="G7892" s="7"/>
      <c r="I7892" s="3"/>
      <c r="U7892">
        <v>2300.4173365501356</v>
      </c>
      <c r="V7892">
        <v>213.22280766885476</v>
      </c>
      <c r="W7892">
        <v>204.02871949788917</v>
      </c>
      <c r="X7892">
        <v>222.24056361732838</v>
      </c>
      <c r="Y7892">
        <v>0</v>
      </c>
      <c r="Z7892">
        <v>1146.1697248151297</v>
      </c>
      <c r="AA7892">
        <v>1785.6618155992021</v>
      </c>
      <c r="AB7892">
        <v>334.56503664502048</v>
      </c>
      <c r="AC7892">
        <v>342.05523711838765</v>
      </c>
      <c r="AD7892">
        <v>340.12883743199075</v>
      </c>
      <c r="AE7892">
        <v>0</v>
      </c>
      <c r="AF7892">
        <v>511.61646259857099</v>
      </c>
      <c r="AG7892">
        <v>1528.3655737939698</v>
      </c>
    </row>
    <row r="7893" spans="2:33" x14ac:dyDescent="0.25">
      <c r="B7893" s="6"/>
      <c r="C7893" s="7"/>
      <c r="D7893" s="7"/>
      <c r="E7893" s="7"/>
      <c r="F7893" s="7"/>
      <c r="G7893" s="7"/>
      <c r="I7893" s="3"/>
      <c r="U7893">
        <v>1812.1144337999569</v>
      </c>
      <c r="V7893">
        <v>127.08180145232311</v>
      </c>
      <c r="W7893">
        <v>127.49204736370368</v>
      </c>
      <c r="X7893">
        <v>147.85575262650011</v>
      </c>
      <c r="Y7893">
        <v>0</v>
      </c>
      <c r="Z7893">
        <v>903.40669383447323</v>
      </c>
      <c r="AA7893">
        <v>1305.8362952770001</v>
      </c>
      <c r="AB7893">
        <v>252.52717183688287</v>
      </c>
      <c r="AC7893">
        <v>279.84992364964393</v>
      </c>
      <c r="AD7893">
        <v>268.31257566891026</v>
      </c>
      <c r="AE7893">
        <v>0</v>
      </c>
      <c r="AF7893">
        <v>403.25418389672888</v>
      </c>
      <c r="AG7893">
        <v>1203.9438550521659</v>
      </c>
    </row>
    <row r="7894" spans="2:33" x14ac:dyDescent="0.25">
      <c r="B7894" s="6"/>
      <c r="C7894" s="7"/>
      <c r="D7894" s="7"/>
      <c r="E7894" s="7"/>
      <c r="F7894" s="7"/>
      <c r="G7894" s="7"/>
      <c r="I7894" s="3"/>
      <c r="U7894">
        <v>2091.2846987176863</v>
      </c>
      <c r="V7894">
        <v>196.82225095188664</v>
      </c>
      <c r="W7894">
        <v>178.7995187417776</v>
      </c>
      <c r="X7894">
        <v>190.46381662320636</v>
      </c>
      <c r="Y7894">
        <v>0</v>
      </c>
      <c r="Z7894">
        <v>1033.7300199293943</v>
      </c>
      <c r="AA7894">
        <v>1599.8156062462649</v>
      </c>
      <c r="AB7894">
        <v>306.76307378513229</v>
      </c>
      <c r="AC7894">
        <v>312.8070760457706</v>
      </c>
      <c r="AD7894">
        <v>308.42389710469337</v>
      </c>
      <c r="AE7894">
        <v>0</v>
      </c>
      <c r="AF7894">
        <v>461.42668457198266</v>
      </c>
      <c r="AG7894">
        <v>1389.4207315075791</v>
      </c>
    </row>
    <row r="7895" spans="2:33" x14ac:dyDescent="0.25">
      <c r="B7895" s="6"/>
      <c r="C7895" s="7"/>
      <c r="D7895" s="7"/>
      <c r="E7895" s="7"/>
      <c r="F7895" s="7"/>
      <c r="G7895" s="7"/>
      <c r="I7895" s="3"/>
      <c r="U7895">
        <v>2138.9489643592451</v>
      </c>
      <c r="V7895">
        <v>200.61552575729485</v>
      </c>
      <c r="W7895">
        <v>187.29756262748242</v>
      </c>
      <c r="X7895">
        <v>182.1152026955132</v>
      </c>
      <c r="Y7895">
        <v>0</v>
      </c>
      <c r="Z7895">
        <v>1057.3629376394504</v>
      </c>
      <c r="AA7895">
        <v>1627.3912287197409</v>
      </c>
      <c r="AB7895">
        <v>318.11810408164058</v>
      </c>
      <c r="AC7895">
        <v>320.23288777662367</v>
      </c>
      <c r="AD7895">
        <v>310.7614967039159</v>
      </c>
      <c r="AE7895">
        <v>0</v>
      </c>
      <c r="AF7895">
        <v>471.97572412339133</v>
      </c>
      <c r="AG7895">
        <v>1421.0882126855718</v>
      </c>
    </row>
    <row r="7896" spans="2:33" x14ac:dyDescent="0.25">
      <c r="B7896" s="6"/>
      <c r="C7896" s="7"/>
      <c r="D7896" s="7"/>
      <c r="E7896" s="7"/>
      <c r="F7896" s="7"/>
      <c r="G7896" s="7"/>
      <c r="I7896" s="3"/>
      <c r="U7896">
        <v>1335.1067549456668</v>
      </c>
      <c r="V7896">
        <v>0</v>
      </c>
      <c r="W7896">
        <v>194.08449626450022</v>
      </c>
      <c r="X7896">
        <v>198.68223485028341</v>
      </c>
      <c r="Y7896">
        <v>0</v>
      </c>
      <c r="Z7896">
        <v>561.55329849724023</v>
      </c>
      <c r="AA7896">
        <v>954.32002961202397</v>
      </c>
      <c r="AB7896">
        <v>0</v>
      </c>
      <c r="AC7896">
        <v>307.6488122731904</v>
      </c>
      <c r="AD7896">
        <v>328.71683487185578</v>
      </c>
      <c r="AE7896">
        <v>0</v>
      </c>
      <c r="AF7896">
        <v>250.6608802497006</v>
      </c>
      <c r="AG7896">
        <v>887.02652739474672</v>
      </c>
    </row>
    <row r="7897" spans="2:33" x14ac:dyDescent="0.25">
      <c r="B7897" s="6"/>
      <c r="C7897" s="7"/>
      <c r="D7897" s="7"/>
      <c r="E7897" s="7"/>
      <c r="F7897" s="7"/>
      <c r="G7897" s="7"/>
      <c r="I7897" s="3"/>
      <c r="U7897">
        <v>1305.5870072559483</v>
      </c>
      <c r="V7897">
        <v>0</v>
      </c>
      <c r="W7897">
        <v>177.79557908563302</v>
      </c>
      <c r="X7897">
        <v>190.63067500638601</v>
      </c>
      <c r="Y7897">
        <v>0</v>
      </c>
      <c r="Z7897">
        <v>556.5392110256463</v>
      </c>
      <c r="AA7897">
        <v>924.96546511766542</v>
      </c>
      <c r="AB7897">
        <v>0</v>
      </c>
      <c r="AC7897">
        <v>295.93520088186585</v>
      </c>
      <c r="AD7897">
        <v>323.05607395314274</v>
      </c>
      <c r="AE7897">
        <v>0</v>
      </c>
      <c r="AF7897">
        <v>248.42273903916524</v>
      </c>
      <c r="AG7897">
        <v>867.41401387417386</v>
      </c>
    </row>
    <row r="7898" spans="2:33" x14ac:dyDescent="0.25">
      <c r="B7898" s="6"/>
      <c r="C7898" s="7"/>
      <c r="D7898" s="7"/>
      <c r="E7898" s="7"/>
      <c r="F7898" s="7"/>
      <c r="G7898" s="7"/>
      <c r="I7898" s="3"/>
      <c r="U7898">
        <v>1208.8581763563195</v>
      </c>
      <c r="V7898">
        <v>0</v>
      </c>
      <c r="W7898">
        <v>159.37637287651333</v>
      </c>
      <c r="X7898">
        <v>165.72031074810118</v>
      </c>
      <c r="Y7898">
        <v>0</v>
      </c>
      <c r="Z7898">
        <v>507.63982722390978</v>
      </c>
      <c r="AA7898">
        <v>832.73651084852429</v>
      </c>
      <c r="AB7898">
        <v>0</v>
      </c>
      <c r="AC7898">
        <v>282.38552203259422</v>
      </c>
      <c r="AD7898">
        <v>294.16769774699077</v>
      </c>
      <c r="AE7898">
        <v>0</v>
      </c>
      <c r="AF7898">
        <v>226.59549197248015</v>
      </c>
      <c r="AG7898">
        <v>803.1487117520652</v>
      </c>
    </row>
    <row r="7899" spans="2:33" x14ac:dyDescent="0.25">
      <c r="B7899" s="6"/>
      <c r="C7899" s="7"/>
      <c r="D7899" s="7"/>
      <c r="E7899" s="7"/>
      <c r="F7899" s="7"/>
      <c r="G7899" s="7"/>
      <c r="I7899" s="3"/>
      <c r="U7899">
        <v>1283.9963756303368</v>
      </c>
      <c r="V7899">
        <v>0</v>
      </c>
      <c r="W7899">
        <v>190.84888700607925</v>
      </c>
      <c r="X7899">
        <v>189.50371315436072</v>
      </c>
      <c r="Y7899">
        <v>0</v>
      </c>
      <c r="Z7899">
        <v>545.95633967404456</v>
      </c>
      <c r="AA7899">
        <v>926.30893983448448</v>
      </c>
      <c r="AB7899">
        <v>0</v>
      </c>
      <c r="AC7899">
        <v>296.23136022326986</v>
      </c>
      <c r="AD7899">
        <v>313.13927911140172</v>
      </c>
      <c r="AE7899">
        <v>0</v>
      </c>
      <c r="AF7899">
        <v>243.69885645195455</v>
      </c>
      <c r="AG7899">
        <v>853.06949578662613</v>
      </c>
    </row>
    <row r="7900" spans="2:33" x14ac:dyDescent="0.25">
      <c r="B7900" s="6"/>
      <c r="C7900" s="7"/>
      <c r="D7900" s="7"/>
      <c r="E7900" s="7"/>
      <c r="F7900" s="7"/>
      <c r="G7900" s="7"/>
      <c r="I7900" s="3"/>
      <c r="U7900">
        <v>1361.261133260823</v>
      </c>
      <c r="V7900">
        <v>0</v>
      </c>
      <c r="W7900">
        <v>216.59652781613468</v>
      </c>
      <c r="X7900">
        <v>221.74300479700554</v>
      </c>
      <c r="Y7900">
        <v>0</v>
      </c>
      <c r="Z7900">
        <v>609.28133241352248</v>
      </c>
      <c r="AA7900">
        <v>1047.6208650266626</v>
      </c>
      <c r="AB7900">
        <v>0</v>
      </c>
      <c r="AC7900">
        <v>300.16303842193355</v>
      </c>
      <c r="AD7900">
        <v>332.27482629233731</v>
      </c>
      <c r="AE7900">
        <v>0</v>
      </c>
      <c r="AF7900">
        <v>271.96527117048805</v>
      </c>
      <c r="AG7900">
        <v>904.40313588475897</v>
      </c>
    </row>
    <row r="7901" spans="2:33" x14ac:dyDescent="0.25">
      <c r="B7901" s="6"/>
      <c r="C7901" s="7"/>
      <c r="D7901" s="7"/>
      <c r="E7901" s="7"/>
      <c r="F7901" s="7"/>
      <c r="G7901" s="7"/>
      <c r="I7901" s="3"/>
      <c r="U7901">
        <v>1007.9363495530579</v>
      </c>
      <c r="V7901">
        <v>0</v>
      </c>
      <c r="W7901">
        <v>128.37642793144281</v>
      </c>
      <c r="X7901">
        <v>136.93961648929098</v>
      </c>
      <c r="Y7901">
        <v>0</v>
      </c>
      <c r="Z7901">
        <v>444.92347477098565</v>
      </c>
      <c r="AA7901">
        <v>710.23951919171941</v>
      </c>
      <c r="AB7901">
        <v>0</v>
      </c>
      <c r="AC7901">
        <v>225.05784552452772</v>
      </c>
      <c r="AD7901">
        <v>246.00041724552477</v>
      </c>
      <c r="AE7901">
        <v>0</v>
      </c>
      <c r="AF7901">
        <v>198.60075638109498</v>
      </c>
      <c r="AG7901">
        <v>669.65901915114739</v>
      </c>
    </row>
    <row r="7902" spans="2:33" x14ac:dyDescent="0.25">
      <c r="B7902" s="6"/>
      <c r="C7902" s="7"/>
      <c r="D7902" s="7"/>
      <c r="E7902" s="7"/>
      <c r="F7902" s="7"/>
      <c r="G7902" s="7"/>
      <c r="I7902" s="3"/>
      <c r="U7902">
        <v>1071.9320039154325</v>
      </c>
      <c r="V7902">
        <v>0</v>
      </c>
      <c r="W7902">
        <v>160.53823696909055</v>
      </c>
      <c r="X7902">
        <v>163.13992401813286</v>
      </c>
      <c r="Y7902">
        <v>0</v>
      </c>
      <c r="Z7902">
        <v>464.57044833914671</v>
      </c>
      <c r="AA7902">
        <v>788.24860932637</v>
      </c>
      <c r="AB7902">
        <v>0</v>
      </c>
      <c r="AC7902">
        <v>242.49433919143308</v>
      </c>
      <c r="AD7902">
        <v>262.31192305048916</v>
      </c>
      <c r="AE7902">
        <v>0</v>
      </c>
      <c r="AF7902">
        <v>207.37058767229527</v>
      </c>
      <c r="AG7902">
        <v>712.17684991421754</v>
      </c>
    </row>
    <row r="7903" spans="2:33" x14ac:dyDescent="0.25">
      <c r="B7903" s="6"/>
      <c r="C7903" s="7"/>
      <c r="D7903" s="7"/>
      <c r="E7903" s="7"/>
      <c r="F7903" s="7"/>
      <c r="G7903" s="7"/>
      <c r="I7903" s="3"/>
      <c r="U7903">
        <v>824.95163882515931</v>
      </c>
      <c r="V7903">
        <v>0</v>
      </c>
      <c r="W7903">
        <v>176.44185262326545</v>
      </c>
      <c r="X7903">
        <v>173.29295097128582</v>
      </c>
      <c r="Y7903">
        <v>0</v>
      </c>
      <c r="Z7903">
        <v>0</v>
      </c>
      <c r="AA7903">
        <v>349.73480359455124</v>
      </c>
      <c r="AB7903">
        <v>0</v>
      </c>
      <c r="AC7903">
        <v>265.26399414505977</v>
      </c>
      <c r="AD7903">
        <v>282.82250511429396</v>
      </c>
      <c r="AE7903">
        <v>0</v>
      </c>
      <c r="AF7903">
        <v>0</v>
      </c>
      <c r="AG7903">
        <v>548.08649925935379</v>
      </c>
    </row>
    <row r="7904" spans="2:33" x14ac:dyDescent="0.25">
      <c r="B7904" s="6"/>
      <c r="C7904" s="7"/>
      <c r="D7904" s="7"/>
      <c r="E7904" s="7"/>
      <c r="F7904" s="7"/>
      <c r="G7904" s="7"/>
      <c r="I7904" s="3"/>
      <c r="U7904">
        <v>907.25657351294831</v>
      </c>
      <c r="V7904">
        <v>0</v>
      </c>
      <c r="W7904">
        <v>200.65383417132699</v>
      </c>
      <c r="X7904">
        <v>192.47390917334539</v>
      </c>
      <c r="Y7904">
        <v>0</v>
      </c>
      <c r="Z7904">
        <v>0</v>
      </c>
      <c r="AA7904">
        <v>393.12774334467235</v>
      </c>
      <c r="AB7904">
        <v>0</v>
      </c>
      <c r="AC7904">
        <v>293.94598985594769</v>
      </c>
      <c r="AD7904">
        <v>308.82277367412507</v>
      </c>
      <c r="AE7904">
        <v>0</v>
      </c>
      <c r="AF7904">
        <v>0</v>
      </c>
      <c r="AG7904">
        <v>602.76876353007265</v>
      </c>
    </row>
    <row r="7905" spans="2:33" x14ac:dyDescent="0.25">
      <c r="B7905" s="6"/>
      <c r="C7905" s="7"/>
      <c r="D7905" s="7"/>
      <c r="E7905" s="7"/>
      <c r="F7905" s="7"/>
      <c r="G7905" s="7"/>
      <c r="I7905" s="3"/>
      <c r="U7905">
        <v>814.6393927940527</v>
      </c>
      <c r="V7905">
        <v>0</v>
      </c>
      <c r="W7905">
        <v>148.1684230770141</v>
      </c>
      <c r="X7905">
        <v>153.79017956299825</v>
      </c>
      <c r="Y7905">
        <v>0</v>
      </c>
      <c r="Z7905">
        <v>0</v>
      </c>
      <c r="AA7905">
        <v>301.95860264001232</v>
      </c>
      <c r="AB7905">
        <v>0</v>
      </c>
      <c r="AC7905">
        <v>265.27044187043612</v>
      </c>
      <c r="AD7905">
        <v>275.9647432503827</v>
      </c>
      <c r="AE7905">
        <v>0</v>
      </c>
      <c r="AF7905">
        <v>0</v>
      </c>
      <c r="AG7905">
        <v>541.23518512081887</v>
      </c>
    </row>
    <row r="7906" spans="2:33" x14ac:dyDescent="0.25">
      <c r="B7906" s="6"/>
      <c r="C7906" s="7"/>
      <c r="D7906" s="7"/>
      <c r="E7906" s="7"/>
      <c r="F7906" s="7"/>
      <c r="G7906" s="7"/>
      <c r="I7906" s="3"/>
      <c r="U7906">
        <v>803.66618460519476</v>
      </c>
      <c r="V7906">
        <v>0</v>
      </c>
      <c r="W7906">
        <v>146.585917214099</v>
      </c>
      <c r="X7906">
        <v>145.3210827553203</v>
      </c>
      <c r="Y7906">
        <v>0</v>
      </c>
      <c r="Z7906">
        <v>0</v>
      </c>
      <c r="AA7906">
        <v>291.9069999694193</v>
      </c>
      <c r="AB7906">
        <v>0</v>
      </c>
      <c r="AC7906">
        <v>272.83554990961647</v>
      </c>
      <c r="AD7906">
        <v>261.10918692451207</v>
      </c>
      <c r="AE7906">
        <v>0</v>
      </c>
      <c r="AF7906">
        <v>0</v>
      </c>
      <c r="AG7906">
        <v>533.94473683412855</v>
      </c>
    </row>
    <row r="7907" spans="2:33" x14ac:dyDescent="0.25">
      <c r="B7907" s="6"/>
      <c r="C7907" s="7"/>
      <c r="D7907" s="7"/>
      <c r="E7907" s="7"/>
      <c r="F7907" s="7"/>
      <c r="G7907" s="7"/>
      <c r="I7907" s="3"/>
      <c r="U7907">
        <v>974.44001263952543</v>
      </c>
      <c r="V7907">
        <v>0</v>
      </c>
      <c r="W7907">
        <v>218.118790170285</v>
      </c>
      <c r="X7907">
        <v>203.30536172219945</v>
      </c>
      <c r="Y7907">
        <v>0</v>
      </c>
      <c r="Z7907">
        <v>0</v>
      </c>
      <c r="AA7907">
        <v>421.42415189248442</v>
      </c>
      <c r="AB7907">
        <v>0</v>
      </c>
      <c r="AC7907">
        <v>331.77841370304253</v>
      </c>
      <c r="AD7907">
        <v>315.62610085302902</v>
      </c>
      <c r="AE7907">
        <v>0</v>
      </c>
      <c r="AF7907">
        <v>0</v>
      </c>
      <c r="AG7907">
        <v>647.40451455607149</v>
      </c>
    </row>
    <row r="7908" spans="2:33" x14ac:dyDescent="0.25">
      <c r="B7908" s="6"/>
      <c r="C7908" s="7"/>
      <c r="D7908" s="7"/>
      <c r="E7908" s="7"/>
      <c r="F7908" s="7"/>
      <c r="G7908" s="7"/>
      <c r="I7908" s="3"/>
      <c r="U7908">
        <v>870.05763328205535</v>
      </c>
      <c r="V7908">
        <v>0</v>
      </c>
      <c r="W7908">
        <v>166.7752486956359</v>
      </c>
      <c r="X7908">
        <v>164.88668576618619</v>
      </c>
      <c r="Y7908">
        <v>0</v>
      </c>
      <c r="Z7908">
        <v>0</v>
      </c>
      <c r="AA7908">
        <v>331.66193446182206</v>
      </c>
      <c r="AB7908">
        <v>0</v>
      </c>
      <c r="AC7908">
        <v>296.41756249060529</v>
      </c>
      <c r="AD7908">
        <v>281.63673783003173</v>
      </c>
      <c r="AE7908">
        <v>0</v>
      </c>
      <c r="AF7908">
        <v>0</v>
      </c>
      <c r="AG7908">
        <v>578.05430032063703</v>
      </c>
    </row>
    <row r="7909" spans="2:33" x14ac:dyDescent="0.25">
      <c r="B7909" s="6"/>
      <c r="C7909" s="7"/>
      <c r="D7909" s="7"/>
      <c r="E7909" s="7"/>
      <c r="F7909" s="7"/>
      <c r="G7909" s="7"/>
      <c r="I7909" s="3"/>
      <c r="U7909">
        <v>871.70337976276892</v>
      </c>
      <c r="V7909">
        <v>0</v>
      </c>
      <c r="W7909">
        <v>181.68806511616452</v>
      </c>
      <c r="X7909">
        <v>173.54612031689555</v>
      </c>
      <c r="Y7909">
        <v>0</v>
      </c>
      <c r="Z7909">
        <v>0</v>
      </c>
      <c r="AA7909">
        <v>355.23418543306008</v>
      </c>
      <c r="AB7909">
        <v>0</v>
      </c>
      <c r="AC7909">
        <v>288.77303755662632</v>
      </c>
      <c r="AD7909">
        <v>290.37467404393414</v>
      </c>
      <c r="AE7909">
        <v>0</v>
      </c>
      <c r="AF7909">
        <v>0</v>
      </c>
      <c r="AG7909">
        <v>579.14771160056034</v>
      </c>
    </row>
    <row r="7910" spans="2:33" x14ac:dyDescent="0.25">
      <c r="B7910" s="6"/>
      <c r="C7910" s="7"/>
      <c r="D7910" s="7"/>
      <c r="E7910" s="7"/>
      <c r="F7910" s="7"/>
      <c r="G7910" s="7"/>
      <c r="I7910" s="3"/>
      <c r="U7910">
        <v>876.4874181981811</v>
      </c>
      <c r="V7910">
        <v>0</v>
      </c>
      <c r="W7910">
        <v>174.51878914976916</v>
      </c>
      <c r="X7910">
        <v>171.07177351989012</v>
      </c>
      <c r="Y7910">
        <v>0</v>
      </c>
      <c r="Z7910">
        <v>0</v>
      </c>
      <c r="AA7910">
        <v>345.59056266965928</v>
      </c>
      <c r="AB7910">
        <v>0</v>
      </c>
      <c r="AC7910">
        <v>285.08567752522185</v>
      </c>
      <c r="AD7910">
        <v>297.24048327767167</v>
      </c>
      <c r="AE7910">
        <v>0</v>
      </c>
      <c r="AF7910">
        <v>0</v>
      </c>
      <c r="AG7910">
        <v>582.32616080289358</v>
      </c>
    </row>
    <row r="7911" spans="2:33" x14ac:dyDescent="0.25">
      <c r="B7911" s="6"/>
      <c r="C7911" s="7"/>
      <c r="D7911" s="7"/>
      <c r="E7911" s="7"/>
      <c r="F7911" s="7"/>
      <c r="G7911" s="7"/>
      <c r="I7911" s="3"/>
      <c r="U7911">
        <v>842.84873337388444</v>
      </c>
      <c r="V7911">
        <v>0</v>
      </c>
      <c r="W7911">
        <v>155.9248908086366</v>
      </c>
      <c r="X7911">
        <v>154.30358784320174</v>
      </c>
      <c r="Y7911">
        <v>0</v>
      </c>
      <c r="Z7911">
        <v>0</v>
      </c>
      <c r="AA7911">
        <v>310.22847865183837</v>
      </c>
      <c r="AB7911">
        <v>0</v>
      </c>
      <c r="AC7911">
        <v>274.99530652889291</v>
      </c>
      <c r="AD7911">
        <v>284.98177568886791</v>
      </c>
      <c r="AE7911">
        <v>0</v>
      </c>
      <c r="AF7911">
        <v>0</v>
      </c>
      <c r="AG7911">
        <v>559.97708221776088</v>
      </c>
    </row>
    <row r="7912" spans="2:33" x14ac:dyDescent="0.25">
      <c r="B7912" s="6"/>
      <c r="C7912" s="7"/>
      <c r="D7912" s="7"/>
      <c r="E7912" s="7"/>
      <c r="F7912" s="7"/>
      <c r="G7912" s="7"/>
      <c r="I7912" s="3"/>
      <c r="U7912">
        <v>872.27611462165862</v>
      </c>
      <c r="V7912">
        <v>0</v>
      </c>
      <c r="W7912">
        <v>168.31330448867587</v>
      </c>
      <c r="X7912">
        <v>161.37650438453005</v>
      </c>
      <c r="Y7912">
        <v>0</v>
      </c>
      <c r="Z7912">
        <v>0</v>
      </c>
      <c r="AA7912">
        <v>329.68980887320589</v>
      </c>
      <c r="AB7912">
        <v>0</v>
      </c>
      <c r="AC7912">
        <v>287.89864383954347</v>
      </c>
      <c r="AD7912">
        <v>291.62958490776708</v>
      </c>
      <c r="AE7912">
        <v>0</v>
      </c>
      <c r="AF7912">
        <v>0</v>
      </c>
      <c r="AG7912">
        <v>579.52822874731055</v>
      </c>
    </row>
    <row r="7913" spans="2:33" x14ac:dyDescent="0.25">
      <c r="B7913" s="6"/>
      <c r="C7913" s="7"/>
      <c r="D7913" s="7"/>
      <c r="E7913" s="7"/>
      <c r="F7913" s="7"/>
      <c r="G7913" s="7"/>
      <c r="I7913" s="3"/>
      <c r="U7913">
        <v>906.09577033368919</v>
      </c>
      <c r="V7913">
        <v>0</v>
      </c>
      <c r="W7913">
        <v>180.68717878056901</v>
      </c>
      <c r="X7913">
        <v>170.71120498575738</v>
      </c>
      <c r="Y7913">
        <v>0</v>
      </c>
      <c r="Z7913">
        <v>0</v>
      </c>
      <c r="AA7913">
        <v>351.39838376632639</v>
      </c>
      <c r="AB7913">
        <v>0</v>
      </c>
      <c r="AC7913">
        <v>302.08138171734811</v>
      </c>
      <c r="AD7913">
        <v>299.91616017874452</v>
      </c>
      <c r="AE7913">
        <v>0</v>
      </c>
      <c r="AF7913">
        <v>0</v>
      </c>
      <c r="AG7913">
        <v>601.99754189609257</v>
      </c>
    </row>
    <row r="7914" spans="2:33" x14ac:dyDescent="0.25">
      <c r="B7914" s="6"/>
      <c r="C7914" s="7"/>
      <c r="D7914" s="7"/>
      <c r="E7914" s="7"/>
      <c r="F7914" s="7"/>
      <c r="G7914" s="7"/>
      <c r="I7914" s="3"/>
      <c r="U7914">
        <v>951.87308297566994</v>
      </c>
      <c r="V7914">
        <v>0</v>
      </c>
      <c r="W7914">
        <v>194.17796258196987</v>
      </c>
      <c r="X7914">
        <v>181.74393726437805</v>
      </c>
      <c r="Y7914">
        <v>0</v>
      </c>
      <c r="Z7914">
        <v>0</v>
      </c>
      <c r="AA7914">
        <v>375.92189984634791</v>
      </c>
      <c r="AB7914">
        <v>0</v>
      </c>
      <c r="AC7914">
        <v>318.31051749342038</v>
      </c>
      <c r="AD7914">
        <v>314.10084001394318</v>
      </c>
      <c r="AE7914">
        <v>0</v>
      </c>
      <c r="AF7914">
        <v>0</v>
      </c>
      <c r="AG7914">
        <v>632.41135750736362</v>
      </c>
    </row>
    <row r="7915" spans="2:33" x14ac:dyDescent="0.25">
      <c r="B7915" s="6"/>
      <c r="C7915" s="7"/>
      <c r="D7915" s="7"/>
      <c r="E7915" s="7"/>
      <c r="F7915" s="7"/>
      <c r="G7915" s="7"/>
      <c r="I7915" s="3"/>
      <c r="U7915">
        <v>934.08955378397013</v>
      </c>
      <c r="V7915">
        <v>0</v>
      </c>
      <c r="W7915">
        <v>189.43238294959653</v>
      </c>
      <c r="X7915">
        <v>181.24318842418793</v>
      </c>
      <c r="Y7915">
        <v>0</v>
      </c>
      <c r="Z7915">
        <v>0</v>
      </c>
      <c r="AA7915">
        <v>370.67557137378446</v>
      </c>
      <c r="AB7915">
        <v>0</v>
      </c>
      <c r="AC7915">
        <v>304.27082230332309</v>
      </c>
      <c r="AD7915">
        <v>316.3254035036706</v>
      </c>
      <c r="AE7915">
        <v>0</v>
      </c>
      <c r="AF7915">
        <v>0</v>
      </c>
      <c r="AG7915">
        <v>620.59622580699363</v>
      </c>
    </row>
    <row r="7916" spans="2:33" x14ac:dyDescent="0.25">
      <c r="B7916" s="6"/>
      <c r="C7916" s="7"/>
      <c r="D7916" s="7"/>
      <c r="E7916" s="7"/>
      <c r="F7916" s="7"/>
      <c r="G7916" s="7"/>
      <c r="I7916" s="3"/>
      <c r="U7916">
        <v>893.62654656113614</v>
      </c>
      <c r="V7916">
        <v>0</v>
      </c>
      <c r="W7916">
        <v>862.6605674483842</v>
      </c>
      <c r="X7916">
        <v>799.81362916099386</v>
      </c>
      <c r="Y7916">
        <v>0</v>
      </c>
      <c r="Z7916">
        <v>0</v>
      </c>
      <c r="AA7916">
        <v>1662.4741966093779</v>
      </c>
      <c r="AB7916">
        <v>0</v>
      </c>
      <c r="AC7916">
        <v>758.31095168719946</v>
      </c>
      <c r="AD7916">
        <v>791.56311623920544</v>
      </c>
      <c r="AE7916">
        <v>0</v>
      </c>
      <c r="AF7916">
        <v>0</v>
      </c>
      <c r="AG7916">
        <v>1549.8740679264049</v>
      </c>
    </row>
    <row r="7917" spans="2:33" x14ac:dyDescent="0.25">
      <c r="B7917" s="6"/>
      <c r="C7917" s="7"/>
      <c r="D7917" s="7"/>
      <c r="E7917" s="7"/>
      <c r="F7917" s="7"/>
      <c r="G7917" s="7"/>
      <c r="I7917" s="3"/>
      <c r="U7917">
        <v>444.83008942867906</v>
      </c>
      <c r="V7917">
        <v>0</v>
      </c>
      <c r="W7917">
        <v>0</v>
      </c>
      <c r="X7917">
        <v>782.20629044321367</v>
      </c>
      <c r="Y7917">
        <v>0</v>
      </c>
      <c r="Z7917">
        <v>0</v>
      </c>
      <c r="AA7917">
        <v>782.20629044321367</v>
      </c>
      <c r="AB7917">
        <v>0</v>
      </c>
      <c r="AC7917">
        <v>0</v>
      </c>
      <c r="AD7917">
        <v>771.49747049476991</v>
      </c>
      <c r="AE7917">
        <v>0</v>
      </c>
      <c r="AF7917">
        <v>0</v>
      </c>
      <c r="AG7917">
        <v>771.49747049476991</v>
      </c>
    </row>
    <row r="7918" spans="2:33" x14ac:dyDescent="0.25">
      <c r="B7918" s="6"/>
      <c r="C7918" s="7"/>
      <c r="D7918" s="7"/>
      <c r="E7918" s="7"/>
      <c r="F7918" s="7"/>
      <c r="G7918" s="7"/>
      <c r="I7918" s="3"/>
      <c r="U7918">
        <v>360.90472608701788</v>
      </c>
      <c r="V7918">
        <v>0</v>
      </c>
      <c r="W7918">
        <v>0</v>
      </c>
      <c r="X7918">
        <v>534.24957534835926</v>
      </c>
      <c r="Y7918">
        <v>0</v>
      </c>
      <c r="Z7918">
        <v>0</v>
      </c>
      <c r="AA7918">
        <v>534.24957534835926</v>
      </c>
      <c r="AB7918">
        <v>0</v>
      </c>
      <c r="AC7918">
        <v>0</v>
      </c>
      <c r="AD7918">
        <v>625.94030818228805</v>
      </c>
      <c r="AE7918">
        <v>0</v>
      </c>
      <c r="AF7918">
        <v>0</v>
      </c>
      <c r="AG7918">
        <v>625.94030818228805</v>
      </c>
    </row>
    <row r="7919" spans="2:33" x14ac:dyDescent="0.25">
      <c r="B7919" s="6"/>
      <c r="C7919" s="7"/>
      <c r="D7919" s="7"/>
      <c r="E7919" s="7"/>
      <c r="F7919" s="7"/>
      <c r="G7919" s="7"/>
      <c r="I7919" s="3"/>
      <c r="U7919">
        <v>424.63713007365664</v>
      </c>
      <c r="V7919">
        <v>0</v>
      </c>
      <c r="W7919">
        <v>0</v>
      </c>
      <c r="X7919">
        <v>775.74052565873581</v>
      </c>
      <c r="Y7919">
        <v>0</v>
      </c>
      <c r="Z7919">
        <v>0</v>
      </c>
      <c r="AA7919">
        <v>775.74052565873581</v>
      </c>
      <c r="AB7919">
        <v>0</v>
      </c>
      <c r="AC7919">
        <v>0</v>
      </c>
      <c r="AD7919">
        <v>736.4755206886939</v>
      </c>
      <c r="AE7919">
        <v>0</v>
      </c>
      <c r="AF7919">
        <v>0</v>
      </c>
      <c r="AG7919">
        <v>736.4755206886939</v>
      </c>
    </row>
    <row r="7920" spans="2:33" x14ac:dyDescent="0.25">
      <c r="B7920" s="6"/>
      <c r="C7920" s="7"/>
      <c r="D7920" s="7"/>
      <c r="E7920" s="7"/>
      <c r="F7920" s="7"/>
      <c r="G7920" s="7"/>
      <c r="I7920" s="3"/>
      <c r="U7920">
        <v>429.38189198429785</v>
      </c>
      <c r="V7920">
        <v>0</v>
      </c>
      <c r="W7920">
        <v>0</v>
      </c>
      <c r="X7920">
        <v>786.06748862411939</v>
      </c>
      <c r="Y7920">
        <v>0</v>
      </c>
      <c r="Z7920">
        <v>0</v>
      </c>
      <c r="AA7920">
        <v>786.06748862411939</v>
      </c>
      <c r="AB7920">
        <v>0</v>
      </c>
      <c r="AC7920">
        <v>0</v>
      </c>
      <c r="AD7920">
        <v>744.70466682595531</v>
      </c>
      <c r="AE7920">
        <v>0</v>
      </c>
      <c r="AF7920">
        <v>0</v>
      </c>
      <c r="AG7920">
        <v>744.70466682595531</v>
      </c>
    </row>
    <row r="7921" spans="2:33" x14ac:dyDescent="0.25">
      <c r="B7921" s="6"/>
      <c r="C7921" s="7"/>
      <c r="D7921" s="7"/>
      <c r="E7921" s="7"/>
      <c r="F7921" s="7"/>
      <c r="G7921" s="7"/>
      <c r="I7921" s="3"/>
      <c r="U7921">
        <v>319.34183340133711</v>
      </c>
      <c r="V7921">
        <v>0</v>
      </c>
      <c r="W7921">
        <v>0</v>
      </c>
      <c r="X7921">
        <v>459.11852895790167</v>
      </c>
      <c r="Y7921">
        <v>0</v>
      </c>
      <c r="Z7921">
        <v>0</v>
      </c>
      <c r="AA7921">
        <v>459.11852895790167</v>
      </c>
      <c r="AB7921">
        <v>0</v>
      </c>
      <c r="AC7921">
        <v>0</v>
      </c>
      <c r="AD7921">
        <v>553.85510680881066</v>
      </c>
      <c r="AE7921">
        <v>0</v>
      </c>
      <c r="AF7921">
        <v>0</v>
      </c>
      <c r="AG7921">
        <v>553.85510680881066</v>
      </c>
    </row>
    <row r="7922" spans="2:33" x14ac:dyDescent="0.25">
      <c r="B7922" s="6"/>
      <c r="C7922" s="7"/>
      <c r="D7922" s="7"/>
      <c r="E7922" s="7"/>
      <c r="F7922" s="7"/>
      <c r="G7922" s="7"/>
      <c r="I7922" s="3"/>
      <c r="U7922">
        <v>421.48049538567153</v>
      </c>
      <c r="V7922">
        <v>0</v>
      </c>
      <c r="W7922">
        <v>0</v>
      </c>
      <c r="X7922">
        <v>720.52563383151676</v>
      </c>
      <c r="Y7922">
        <v>0</v>
      </c>
      <c r="Z7922">
        <v>0</v>
      </c>
      <c r="AA7922">
        <v>720.52563383151676</v>
      </c>
      <c r="AB7922">
        <v>0</v>
      </c>
      <c r="AC7922">
        <v>0</v>
      </c>
      <c r="AD7922">
        <v>731.00076586672492</v>
      </c>
      <c r="AE7922">
        <v>0</v>
      </c>
      <c r="AF7922">
        <v>0</v>
      </c>
      <c r="AG7922">
        <v>731.00076586672492</v>
      </c>
    </row>
    <row r="7923" spans="2:33" x14ac:dyDescent="0.25">
      <c r="B7923" s="6"/>
      <c r="C7923" s="7"/>
      <c r="D7923" s="7"/>
      <c r="E7923" s="7"/>
      <c r="F7923" s="7"/>
      <c r="G7923" s="7"/>
      <c r="I7923" s="3"/>
      <c r="U7923">
        <v>381.21466714570209</v>
      </c>
      <c r="V7923">
        <v>0</v>
      </c>
      <c r="W7923">
        <v>0</v>
      </c>
      <c r="X7923">
        <v>571.32361946455626</v>
      </c>
      <c r="Y7923">
        <v>0</v>
      </c>
      <c r="Z7923">
        <v>0</v>
      </c>
      <c r="AA7923">
        <v>571.32361946455626</v>
      </c>
      <c r="AB7923">
        <v>0</v>
      </c>
      <c r="AC7923">
        <v>0</v>
      </c>
      <c r="AD7923">
        <v>661.16514689047301</v>
      </c>
      <c r="AE7923">
        <v>0</v>
      </c>
      <c r="AF7923">
        <v>0</v>
      </c>
      <c r="AG7923">
        <v>661.16514689047301</v>
      </c>
    </row>
    <row r="7924" spans="2:33" x14ac:dyDescent="0.25">
      <c r="B7924" s="6"/>
      <c r="C7924" s="7"/>
      <c r="D7924" s="7"/>
      <c r="E7924" s="7"/>
      <c r="F7924" s="7"/>
      <c r="G7924" s="7"/>
      <c r="I7924" s="3"/>
      <c r="U7924">
        <v>419.71605593572394</v>
      </c>
      <c r="V7924">
        <v>0</v>
      </c>
      <c r="W7924">
        <v>0</v>
      </c>
      <c r="X7924">
        <v>754.79954435009552</v>
      </c>
      <c r="Y7924">
        <v>0</v>
      </c>
      <c r="Z7924">
        <v>0</v>
      </c>
      <c r="AA7924">
        <v>754.79954435009552</v>
      </c>
      <c r="AB7924">
        <v>0</v>
      </c>
      <c r="AC7924">
        <v>0</v>
      </c>
      <c r="AD7924">
        <v>727.9405849013948</v>
      </c>
      <c r="AE7924">
        <v>0</v>
      </c>
      <c r="AF7924">
        <v>0</v>
      </c>
      <c r="AG7924">
        <v>727.9405849013948</v>
      </c>
    </row>
    <row r="7925" spans="2:33" x14ac:dyDescent="0.25">
      <c r="B7925" s="6"/>
      <c r="C7925" s="7"/>
      <c r="D7925" s="7"/>
      <c r="E7925" s="7"/>
      <c r="F7925" s="7"/>
      <c r="G7925" s="7"/>
      <c r="I7925" s="3"/>
      <c r="U7925">
        <v>492.66192552205774</v>
      </c>
      <c r="V7925">
        <v>0</v>
      </c>
      <c r="W7925">
        <v>0</v>
      </c>
      <c r="X7925">
        <v>896.48780763933496</v>
      </c>
      <c r="Y7925">
        <v>0</v>
      </c>
      <c r="Z7925">
        <v>0</v>
      </c>
      <c r="AA7925">
        <v>896.48780763933496</v>
      </c>
      <c r="AB7925">
        <v>0</v>
      </c>
      <c r="AC7925">
        <v>0</v>
      </c>
      <c r="AD7925">
        <v>854.45530413088397</v>
      </c>
      <c r="AE7925">
        <v>0</v>
      </c>
      <c r="AF7925">
        <v>0</v>
      </c>
      <c r="AG7925">
        <v>854.45530413088397</v>
      </c>
    </row>
    <row r="7926" spans="2:33" x14ac:dyDescent="0.25">
      <c r="B7926" s="6"/>
      <c r="C7926" s="7"/>
      <c r="D7926" s="7"/>
      <c r="E7926" s="7"/>
      <c r="F7926" s="7"/>
      <c r="G7926" s="7"/>
      <c r="I7926" s="3"/>
      <c r="U7926">
        <v>498.62530694345668</v>
      </c>
      <c r="V7926">
        <v>0</v>
      </c>
      <c r="W7926">
        <v>0</v>
      </c>
      <c r="X7926">
        <v>896.00898139450703</v>
      </c>
      <c r="Y7926">
        <v>0</v>
      </c>
      <c r="Z7926">
        <v>0</v>
      </c>
      <c r="AA7926">
        <v>896.00898139450703</v>
      </c>
      <c r="AB7926">
        <v>0</v>
      </c>
      <c r="AC7926">
        <v>0</v>
      </c>
      <c r="AD7926">
        <v>864.79798056294317</v>
      </c>
      <c r="AE7926">
        <v>0</v>
      </c>
      <c r="AF7926">
        <v>0</v>
      </c>
      <c r="AG7926">
        <v>864.79798056294317</v>
      </c>
    </row>
    <row r="7927" spans="2:33" x14ac:dyDescent="0.25">
      <c r="B7927" s="6"/>
      <c r="C7927" s="7"/>
      <c r="D7927" s="7"/>
      <c r="E7927" s="7"/>
      <c r="F7927" s="7"/>
      <c r="G7927" s="7"/>
      <c r="I7927" s="3"/>
      <c r="U7927">
        <v>494.1455549876012</v>
      </c>
      <c r="V7927">
        <v>0</v>
      </c>
      <c r="W7927">
        <v>0</v>
      </c>
      <c r="X7927">
        <v>875.17848556207787</v>
      </c>
      <c r="Y7927">
        <v>0</v>
      </c>
      <c r="Z7927">
        <v>0</v>
      </c>
      <c r="AA7927">
        <v>875.17848556207787</v>
      </c>
      <c r="AB7927">
        <v>0</v>
      </c>
      <c r="AC7927">
        <v>0</v>
      </c>
      <c r="AD7927">
        <v>857.02845825651514</v>
      </c>
      <c r="AE7927">
        <v>0</v>
      </c>
      <c r="AF7927">
        <v>0</v>
      </c>
      <c r="AG7927">
        <v>857.02845825651514</v>
      </c>
    </row>
    <row r="7928" spans="2:33" x14ac:dyDescent="0.25">
      <c r="B7928" s="6"/>
      <c r="C7928" s="7"/>
      <c r="D7928" s="7"/>
      <c r="E7928" s="7"/>
      <c r="F7928" s="7"/>
      <c r="G7928" s="7"/>
      <c r="I7928" s="3"/>
      <c r="U7928">
        <v>493.99142811937259</v>
      </c>
      <c r="V7928">
        <v>0</v>
      </c>
      <c r="W7928">
        <v>0</v>
      </c>
      <c r="X7928">
        <v>882.34914826530371</v>
      </c>
      <c r="Y7928">
        <v>0</v>
      </c>
      <c r="Z7928">
        <v>0</v>
      </c>
      <c r="AA7928">
        <v>882.34914826530371</v>
      </c>
      <c r="AB7928">
        <v>0</v>
      </c>
      <c r="AC7928">
        <v>0</v>
      </c>
      <c r="AD7928">
        <v>856.76114610340437</v>
      </c>
      <c r="AE7928">
        <v>0</v>
      </c>
      <c r="AF7928">
        <v>0</v>
      </c>
      <c r="AG7928">
        <v>856.76114610340437</v>
      </c>
    </row>
    <row r="7929" spans="2:33" x14ac:dyDescent="0.25">
      <c r="B7929" s="6"/>
      <c r="C7929" s="7"/>
      <c r="D7929" s="7"/>
      <c r="E7929" s="7"/>
      <c r="F7929" s="7"/>
      <c r="G7929" s="7"/>
      <c r="I7929" s="3"/>
      <c r="U7929">
        <v>448.58198570121294</v>
      </c>
      <c r="V7929">
        <v>0</v>
      </c>
      <c r="W7929">
        <v>0</v>
      </c>
      <c r="X7929">
        <v>745.37772262209251</v>
      </c>
      <c r="Y7929">
        <v>0</v>
      </c>
      <c r="Z7929">
        <v>0</v>
      </c>
      <c r="AA7929">
        <v>745.37772262209251</v>
      </c>
      <c r="AB7929">
        <v>0</v>
      </c>
      <c r="AC7929">
        <v>0</v>
      </c>
      <c r="AD7929">
        <v>778.00462581678585</v>
      </c>
      <c r="AE7929">
        <v>0</v>
      </c>
      <c r="AF7929">
        <v>0</v>
      </c>
      <c r="AG7929">
        <v>778.00462581678585</v>
      </c>
    </row>
    <row r="7930" spans="2:33" x14ac:dyDescent="0.25">
      <c r="B7930" s="6"/>
      <c r="C7930" s="7"/>
      <c r="D7930" s="7"/>
      <c r="E7930" s="7"/>
      <c r="F7930" s="7"/>
      <c r="G7930" s="7"/>
      <c r="I7930" s="3"/>
      <c r="U7930">
        <v>465.59002393873885</v>
      </c>
      <c r="V7930">
        <v>0</v>
      </c>
      <c r="W7930">
        <v>0</v>
      </c>
      <c r="X7930">
        <v>799.76518405156412</v>
      </c>
      <c r="Y7930">
        <v>0</v>
      </c>
      <c r="Z7930">
        <v>0</v>
      </c>
      <c r="AA7930">
        <v>799.76518405156412</v>
      </c>
      <c r="AB7930">
        <v>0</v>
      </c>
      <c r="AC7930">
        <v>0</v>
      </c>
      <c r="AD7930">
        <v>807.50276182458708</v>
      </c>
      <c r="AE7930">
        <v>0</v>
      </c>
      <c r="AF7930">
        <v>0</v>
      </c>
      <c r="AG7930">
        <v>807.50276182458708</v>
      </c>
    </row>
    <row r="7931" spans="2:33" x14ac:dyDescent="0.25">
      <c r="B7931" s="6"/>
      <c r="C7931" s="7"/>
      <c r="D7931" s="7"/>
      <c r="E7931" s="7"/>
      <c r="F7931" s="7"/>
      <c r="G7931" s="7"/>
      <c r="I7931" s="3"/>
      <c r="U7931">
        <v>472.5481067391525</v>
      </c>
      <c r="V7931">
        <v>0</v>
      </c>
      <c r="W7931">
        <v>0</v>
      </c>
      <c r="X7931">
        <v>826.32597811872768</v>
      </c>
      <c r="Y7931">
        <v>0</v>
      </c>
      <c r="Z7931">
        <v>0</v>
      </c>
      <c r="AA7931">
        <v>826.32597811872768</v>
      </c>
      <c r="AB7931">
        <v>0</v>
      </c>
      <c r="AC7931">
        <v>0</v>
      </c>
      <c r="AD7931">
        <v>819.57061291556636</v>
      </c>
      <c r="AE7931">
        <v>0</v>
      </c>
      <c r="AF7931">
        <v>0</v>
      </c>
      <c r="AG7931">
        <v>819.57061291556636</v>
      </c>
    </row>
    <row r="7932" spans="2:33" x14ac:dyDescent="0.25">
      <c r="B7932" s="6"/>
      <c r="C7932" s="7"/>
      <c r="D7932" s="7"/>
      <c r="E7932" s="7"/>
      <c r="F7932" s="7"/>
      <c r="G7932" s="7"/>
      <c r="I7932" s="3"/>
      <c r="U7932">
        <v>460.75338159379993</v>
      </c>
      <c r="V7932">
        <v>0</v>
      </c>
      <c r="W7932">
        <v>0</v>
      </c>
      <c r="X7932">
        <v>799.44463491285944</v>
      </c>
      <c r="Y7932">
        <v>0</v>
      </c>
      <c r="Z7932">
        <v>0</v>
      </c>
      <c r="AA7932">
        <v>799.44463491285944</v>
      </c>
      <c r="AB7932">
        <v>0</v>
      </c>
      <c r="AC7932">
        <v>0</v>
      </c>
      <c r="AD7932">
        <v>799.11426153315949</v>
      </c>
      <c r="AE7932">
        <v>0</v>
      </c>
      <c r="AF7932">
        <v>0</v>
      </c>
      <c r="AG7932">
        <v>799.11426153315949</v>
      </c>
    </row>
    <row r="7933" spans="2:33" x14ac:dyDescent="0.25">
      <c r="B7933" s="6"/>
      <c r="C7933" s="7"/>
      <c r="D7933" s="7"/>
      <c r="E7933" s="7"/>
      <c r="F7933" s="7"/>
      <c r="G7933" s="7"/>
      <c r="I7933" s="3"/>
      <c r="U7933">
        <v>458.09087613366006</v>
      </c>
      <c r="V7933">
        <v>0</v>
      </c>
      <c r="W7933">
        <v>0</v>
      </c>
      <c r="X7933">
        <v>799.3300721879308</v>
      </c>
      <c r="Y7933">
        <v>0</v>
      </c>
      <c r="Z7933">
        <v>0</v>
      </c>
      <c r="AA7933">
        <v>799.3300721879308</v>
      </c>
      <c r="AB7933">
        <v>0</v>
      </c>
      <c r="AC7933">
        <v>0</v>
      </c>
      <c r="AD7933">
        <v>794.49650685223253</v>
      </c>
      <c r="AE7933">
        <v>0</v>
      </c>
      <c r="AF7933">
        <v>0</v>
      </c>
      <c r="AG7933">
        <v>794.49650685223253</v>
      </c>
    </row>
    <row r="7934" spans="2:33" x14ac:dyDescent="0.25">
      <c r="B7934" s="6"/>
      <c r="C7934" s="7"/>
      <c r="D7934" s="7"/>
      <c r="E7934" s="7"/>
      <c r="F7934" s="7"/>
      <c r="G7934" s="7"/>
      <c r="I7934" s="3"/>
      <c r="U7934">
        <v>407.44302522815792</v>
      </c>
      <c r="V7934">
        <v>0</v>
      </c>
      <c r="W7934">
        <v>0</v>
      </c>
      <c r="X7934">
        <v>643.93374730899939</v>
      </c>
      <c r="Y7934">
        <v>0</v>
      </c>
      <c r="Z7934">
        <v>0</v>
      </c>
      <c r="AA7934">
        <v>643.93374730899939</v>
      </c>
      <c r="AB7934">
        <v>0</v>
      </c>
      <c r="AC7934">
        <v>0</v>
      </c>
      <c r="AD7934">
        <v>706.65467738027166</v>
      </c>
      <c r="AE7934">
        <v>0</v>
      </c>
      <c r="AF7934">
        <v>0</v>
      </c>
      <c r="AG7934">
        <v>706.65467738027166</v>
      </c>
    </row>
    <row r="7935" spans="2:33" x14ac:dyDescent="0.25">
      <c r="B7935" s="6"/>
      <c r="C7935" s="7"/>
      <c r="D7935" s="7"/>
      <c r="E7935" s="7"/>
      <c r="F7935" s="7"/>
      <c r="G7935" s="7"/>
      <c r="I7935" s="3"/>
      <c r="U7935">
        <v>364.92395862056037</v>
      </c>
      <c r="V7935">
        <v>0</v>
      </c>
      <c r="W7935">
        <v>0</v>
      </c>
      <c r="X7935">
        <v>543.54647683017129</v>
      </c>
      <c r="Y7935">
        <v>0</v>
      </c>
      <c r="Z7935">
        <v>0</v>
      </c>
      <c r="AA7935">
        <v>543.54647683017129</v>
      </c>
      <c r="AB7935">
        <v>0</v>
      </c>
      <c r="AC7935">
        <v>0</v>
      </c>
      <c r="AD7935">
        <v>632.91112199783026</v>
      </c>
      <c r="AE7935">
        <v>0</v>
      </c>
      <c r="AF7935">
        <v>0</v>
      </c>
      <c r="AG7935">
        <v>632.91112199783026</v>
      </c>
    </row>
    <row r="7936" spans="2:33" x14ac:dyDescent="0.25">
      <c r="B7936" s="6"/>
      <c r="C7936" s="7"/>
      <c r="D7936" s="7"/>
      <c r="E7936" s="7"/>
      <c r="F7936" s="7"/>
      <c r="G7936" s="7"/>
      <c r="I7936" s="3"/>
      <c r="U7936">
        <v>397.26800816563497</v>
      </c>
      <c r="V7936">
        <v>0</v>
      </c>
      <c r="W7936">
        <v>0</v>
      </c>
      <c r="X7936">
        <v>699.97368642539345</v>
      </c>
      <c r="Y7936">
        <v>0</v>
      </c>
      <c r="Z7936">
        <v>0</v>
      </c>
      <c r="AA7936">
        <v>699.97368642539345</v>
      </c>
      <c r="AB7936">
        <v>0</v>
      </c>
      <c r="AC7936">
        <v>0</v>
      </c>
      <c r="AD7936">
        <v>689.00749003271653</v>
      </c>
      <c r="AE7936">
        <v>0</v>
      </c>
      <c r="AF7936">
        <v>0</v>
      </c>
      <c r="AG7936">
        <v>689.00749003271653</v>
      </c>
    </row>
    <row r="7937" spans="2:33" x14ac:dyDescent="0.25">
      <c r="B7937" s="6"/>
      <c r="C7937" s="7"/>
      <c r="D7937" s="7"/>
      <c r="E7937" s="7"/>
      <c r="F7937" s="7"/>
      <c r="G7937" s="7"/>
      <c r="I7937" s="3"/>
      <c r="U7937">
        <v>293.75580254798496</v>
      </c>
      <c r="V7937">
        <v>0</v>
      </c>
      <c r="W7937">
        <v>0</v>
      </c>
      <c r="X7937">
        <v>487.97778678103083</v>
      </c>
      <c r="Y7937">
        <v>0</v>
      </c>
      <c r="Z7937">
        <v>0</v>
      </c>
      <c r="AA7937">
        <v>487.97778678103083</v>
      </c>
      <c r="AB7937">
        <v>0</v>
      </c>
      <c r="AC7937">
        <v>0</v>
      </c>
      <c r="AD7937">
        <v>509.47960579736832</v>
      </c>
      <c r="AE7937">
        <v>0</v>
      </c>
      <c r="AF7937">
        <v>0</v>
      </c>
      <c r="AG7937">
        <v>509.47960579736832</v>
      </c>
    </row>
    <row r="7938" spans="2:33" x14ac:dyDescent="0.25">
      <c r="B7938" s="6"/>
      <c r="C7938" s="7"/>
      <c r="D7938" s="7"/>
      <c r="E7938" s="7"/>
      <c r="F7938" s="7"/>
      <c r="G7938" s="7"/>
      <c r="I7938" s="3"/>
      <c r="U7938">
        <v>344.59381665147686</v>
      </c>
      <c r="V7938">
        <v>0</v>
      </c>
      <c r="W7938">
        <v>0</v>
      </c>
      <c r="X7938">
        <v>651.03366005712292</v>
      </c>
      <c r="Y7938">
        <v>0</v>
      </c>
      <c r="Z7938">
        <v>0</v>
      </c>
      <c r="AA7938">
        <v>651.03366005712292</v>
      </c>
      <c r="AB7938">
        <v>0</v>
      </c>
      <c r="AC7938">
        <v>0</v>
      </c>
      <c r="AD7938">
        <v>597.65124754983106</v>
      </c>
      <c r="AE7938">
        <v>0</v>
      </c>
      <c r="AF7938">
        <v>0</v>
      </c>
      <c r="AG7938">
        <v>597.65124754983106</v>
      </c>
    </row>
    <row r="7939" spans="2:33" x14ac:dyDescent="0.25">
      <c r="B7939" s="6"/>
      <c r="C7939" s="7"/>
      <c r="D7939" s="7"/>
      <c r="E7939" s="7"/>
      <c r="F7939" s="7"/>
      <c r="G7939" s="7"/>
      <c r="I7939" s="3"/>
      <c r="U7939">
        <v>-47.135424484972532</v>
      </c>
      <c r="V7939">
        <v>0</v>
      </c>
      <c r="W7939">
        <v>0</v>
      </c>
      <c r="X7939">
        <v>-68.441204726839544</v>
      </c>
      <c r="Y7939">
        <v>0</v>
      </c>
      <c r="Z7939">
        <v>0</v>
      </c>
      <c r="AA7939">
        <v>-68.441204726839544</v>
      </c>
      <c r="AB7939">
        <v>0</v>
      </c>
      <c r="AC7939">
        <v>0</v>
      </c>
      <c r="AD7939">
        <v>-81.750002135779624</v>
      </c>
      <c r="AE7939">
        <v>0</v>
      </c>
      <c r="AF7939">
        <v>0</v>
      </c>
      <c r="AG7939">
        <v>-81.750002135779624</v>
      </c>
    </row>
    <row r="7940" spans="2:33" x14ac:dyDescent="0.25">
      <c r="B7940" s="6"/>
      <c r="C7940" s="7"/>
      <c r="D7940" s="7"/>
      <c r="E7940" s="7"/>
      <c r="F7940" s="7"/>
      <c r="G7940" s="7"/>
      <c r="I7940" s="3"/>
      <c r="U7940">
        <v>331.18319256072363</v>
      </c>
      <c r="V7940">
        <v>0</v>
      </c>
      <c r="W7940">
        <v>0</v>
      </c>
      <c r="X7940">
        <v>644.25796219464644</v>
      </c>
      <c r="Y7940">
        <v>0</v>
      </c>
      <c r="Z7940">
        <v>0</v>
      </c>
      <c r="AA7940">
        <v>644.25796219464644</v>
      </c>
      <c r="AB7940">
        <v>0</v>
      </c>
      <c r="AC7940">
        <v>0</v>
      </c>
      <c r="AD7940">
        <v>574.39233856491808</v>
      </c>
      <c r="AE7940">
        <v>0</v>
      </c>
      <c r="AF7940">
        <v>0</v>
      </c>
      <c r="AG7940">
        <v>574.39233856491808</v>
      </c>
    </row>
    <row r="7941" spans="2:33" x14ac:dyDescent="0.25">
      <c r="B7941" s="6"/>
      <c r="C7941" s="7"/>
      <c r="D7941" s="7"/>
      <c r="E7941" s="7"/>
      <c r="F7941" s="7"/>
      <c r="G7941" s="7"/>
      <c r="I7941" s="3"/>
      <c r="U7941">
        <v>411.04553956833433</v>
      </c>
      <c r="V7941">
        <v>0</v>
      </c>
      <c r="W7941">
        <v>0</v>
      </c>
      <c r="X7941">
        <v>790.57059123711281</v>
      </c>
      <c r="Y7941">
        <v>0</v>
      </c>
      <c r="Z7941">
        <v>0</v>
      </c>
      <c r="AA7941">
        <v>790.57059123711281</v>
      </c>
      <c r="AB7941">
        <v>0</v>
      </c>
      <c r="AC7941">
        <v>0</v>
      </c>
      <c r="AD7941">
        <v>712.9027499970249</v>
      </c>
      <c r="AE7941">
        <v>0</v>
      </c>
      <c r="AF7941">
        <v>0</v>
      </c>
      <c r="AG7941">
        <v>712.9027499970249</v>
      </c>
    </row>
    <row r="7942" spans="2:33" x14ac:dyDescent="0.25">
      <c r="B7942" s="6"/>
      <c r="C7942" s="7"/>
      <c r="D7942" s="7"/>
      <c r="E7942" s="7"/>
      <c r="F7942" s="7"/>
      <c r="G7942" s="7"/>
      <c r="I7942" s="3"/>
      <c r="U7942">
        <v>378.43970028273134</v>
      </c>
      <c r="V7942">
        <v>0</v>
      </c>
      <c r="W7942">
        <v>0</v>
      </c>
      <c r="X7942">
        <v>643.35560373571548</v>
      </c>
      <c r="Y7942">
        <v>0</v>
      </c>
      <c r="Z7942">
        <v>0</v>
      </c>
      <c r="AA7942">
        <v>643.35560373571548</v>
      </c>
      <c r="AB7942">
        <v>0</v>
      </c>
      <c r="AC7942">
        <v>0</v>
      </c>
      <c r="AD7942">
        <v>656.35234315626883</v>
      </c>
      <c r="AE7942">
        <v>0</v>
      </c>
      <c r="AF7942">
        <v>0</v>
      </c>
      <c r="AG7942">
        <v>656.35234315626883</v>
      </c>
    </row>
    <row r="7943" spans="2:33" x14ac:dyDescent="0.25">
      <c r="B7943" s="6"/>
      <c r="C7943" s="7"/>
      <c r="D7943" s="7"/>
      <c r="E7943" s="7"/>
      <c r="F7943" s="7"/>
      <c r="G7943" s="7"/>
      <c r="I7943" s="3"/>
      <c r="U7943">
        <v>401.08813360074402</v>
      </c>
      <c r="V7943">
        <v>0</v>
      </c>
      <c r="W7943">
        <v>0</v>
      </c>
      <c r="X7943">
        <v>698.28872700344971</v>
      </c>
      <c r="Y7943">
        <v>0</v>
      </c>
      <c r="Z7943">
        <v>0</v>
      </c>
      <c r="AA7943">
        <v>698.28872700344971</v>
      </c>
      <c r="AB7943">
        <v>0</v>
      </c>
      <c r="AC7943">
        <v>0</v>
      </c>
      <c r="AD7943">
        <v>695.63297958524356</v>
      </c>
      <c r="AE7943">
        <v>0</v>
      </c>
      <c r="AF7943">
        <v>0</v>
      </c>
      <c r="AG7943">
        <v>695.63297958524356</v>
      </c>
    </row>
    <row r="7944" spans="2:33" x14ac:dyDescent="0.25">
      <c r="B7944" s="6"/>
      <c r="C7944" s="7"/>
      <c r="D7944" s="7"/>
      <c r="E7944" s="7"/>
      <c r="F7944" s="7"/>
      <c r="G7944" s="7"/>
      <c r="I7944" s="3"/>
      <c r="U7944">
        <v>370.81709289729355</v>
      </c>
      <c r="V7944">
        <v>0</v>
      </c>
      <c r="W7944">
        <v>0</v>
      </c>
      <c r="X7944">
        <v>559.95877462468059</v>
      </c>
      <c r="Y7944">
        <v>0</v>
      </c>
      <c r="Z7944">
        <v>0</v>
      </c>
      <c r="AA7944">
        <v>559.95877462468059</v>
      </c>
      <c r="AB7944">
        <v>0</v>
      </c>
      <c r="AC7944">
        <v>0</v>
      </c>
      <c r="AD7944">
        <v>643.13196428308356</v>
      </c>
      <c r="AE7944">
        <v>0</v>
      </c>
      <c r="AF7944">
        <v>0</v>
      </c>
      <c r="AG7944">
        <v>643.13196428308356</v>
      </c>
    </row>
    <row r="7945" spans="2:33" x14ac:dyDescent="0.25">
      <c r="B7945" s="6"/>
      <c r="C7945" s="7"/>
      <c r="D7945" s="7"/>
      <c r="E7945" s="7"/>
      <c r="F7945" s="7"/>
      <c r="G7945" s="7"/>
      <c r="I7945" s="3"/>
      <c r="U7945">
        <v>439.6124527585103</v>
      </c>
      <c r="V7945">
        <v>0</v>
      </c>
      <c r="W7945">
        <v>0</v>
      </c>
      <c r="X7945">
        <v>771.7707704862438</v>
      </c>
      <c r="Y7945">
        <v>0</v>
      </c>
      <c r="Z7945">
        <v>0</v>
      </c>
      <c r="AA7945">
        <v>771.7707704862438</v>
      </c>
      <c r="AB7945">
        <v>0</v>
      </c>
      <c r="AC7945">
        <v>0</v>
      </c>
      <c r="AD7945">
        <v>762.44818720962621</v>
      </c>
      <c r="AE7945">
        <v>0</v>
      </c>
      <c r="AF7945">
        <v>0</v>
      </c>
      <c r="AG7945">
        <v>762.44818720962621</v>
      </c>
    </row>
    <row r="7946" spans="2:33" x14ac:dyDescent="0.25">
      <c r="B7946" s="6"/>
      <c r="C7946" s="7"/>
      <c r="D7946" s="7"/>
      <c r="E7946" s="7"/>
      <c r="F7946" s="7"/>
      <c r="G7946" s="7"/>
      <c r="I7946" s="3"/>
      <c r="U7946">
        <v>417.00937972654089</v>
      </c>
      <c r="V7946">
        <v>0</v>
      </c>
      <c r="W7946">
        <v>0</v>
      </c>
      <c r="X7946">
        <v>1524.3636592878615</v>
      </c>
      <c r="Y7946">
        <v>0</v>
      </c>
      <c r="Z7946">
        <v>0</v>
      </c>
      <c r="AA7946">
        <v>1524.3636592878615</v>
      </c>
      <c r="AB7946">
        <v>0</v>
      </c>
      <c r="AC7946">
        <v>0</v>
      </c>
      <c r="AD7946">
        <v>1305.6997188658604</v>
      </c>
      <c r="AE7946">
        <v>0</v>
      </c>
      <c r="AF7946">
        <v>0</v>
      </c>
      <c r="AG7946">
        <v>1305.6997188658604</v>
      </c>
    </row>
    <row r="7947" spans="2:33" x14ac:dyDescent="0.25">
      <c r="B7947" s="6"/>
      <c r="C7947" s="7"/>
      <c r="D7947" s="7"/>
      <c r="E7947" s="7"/>
      <c r="F7947" s="7"/>
      <c r="G7947" s="7"/>
      <c r="I7947" s="3"/>
      <c r="U7947">
        <v>400.18889345645169</v>
      </c>
      <c r="V7947">
        <v>0</v>
      </c>
      <c r="W7947">
        <v>0</v>
      </c>
      <c r="X7947">
        <v>1375.4186422494729</v>
      </c>
      <c r="Y7947">
        <v>0</v>
      </c>
      <c r="Z7947">
        <v>0</v>
      </c>
      <c r="AA7947">
        <v>1375.4186422494729</v>
      </c>
      <c r="AB7947">
        <v>0</v>
      </c>
      <c r="AC7947">
        <v>0</v>
      </c>
      <c r="AD7947">
        <v>1253.0330277510352</v>
      </c>
      <c r="AE7947">
        <v>0</v>
      </c>
      <c r="AF7947">
        <v>0</v>
      </c>
      <c r="AG7947">
        <v>1253.0330277510352</v>
      </c>
    </row>
    <row r="7948" spans="2:33" x14ac:dyDescent="0.25">
      <c r="B7948" s="6"/>
      <c r="C7948" s="7"/>
      <c r="D7948" s="7"/>
      <c r="E7948" s="7"/>
      <c r="F7948" s="7"/>
      <c r="G7948" s="7"/>
      <c r="I7948" s="3"/>
      <c r="U7948">
        <v>452.34135134482989</v>
      </c>
      <c r="V7948">
        <v>0</v>
      </c>
      <c r="W7948">
        <v>0</v>
      </c>
      <c r="X7948">
        <v>1685.317394627765</v>
      </c>
      <c r="Y7948">
        <v>0</v>
      </c>
      <c r="Z7948">
        <v>0</v>
      </c>
      <c r="AA7948">
        <v>1685.317394627765</v>
      </c>
      <c r="AB7948">
        <v>0</v>
      </c>
      <c r="AC7948">
        <v>0</v>
      </c>
      <c r="AD7948">
        <v>1416.3277949998521</v>
      </c>
      <c r="AE7948">
        <v>0</v>
      </c>
      <c r="AF7948">
        <v>0</v>
      </c>
      <c r="AG7948">
        <v>1416.3277949998521</v>
      </c>
    </row>
    <row r="7949" spans="2:33" x14ac:dyDescent="0.25">
      <c r="B7949" s="6"/>
      <c r="C7949" s="7"/>
      <c r="D7949" s="7"/>
      <c r="E7949" s="7"/>
      <c r="F7949" s="7"/>
      <c r="G7949" s="7"/>
      <c r="I7949" s="3"/>
      <c r="U7949">
        <v>440.55305638111457</v>
      </c>
      <c r="V7949">
        <v>0</v>
      </c>
      <c r="W7949">
        <v>0</v>
      </c>
      <c r="X7949">
        <v>1601.0224763186045</v>
      </c>
      <c r="Y7949">
        <v>0</v>
      </c>
      <c r="Z7949">
        <v>0</v>
      </c>
      <c r="AA7949">
        <v>1601.0224763186045</v>
      </c>
      <c r="AB7949">
        <v>0</v>
      </c>
      <c r="AC7949">
        <v>0</v>
      </c>
      <c r="AD7949">
        <v>1379.4174179955642</v>
      </c>
      <c r="AE7949">
        <v>0</v>
      </c>
      <c r="AF7949">
        <v>0</v>
      </c>
      <c r="AG7949">
        <v>1379.4174179955642</v>
      </c>
    </row>
    <row r="7950" spans="2:33" x14ac:dyDescent="0.25">
      <c r="B7950" s="6"/>
      <c r="C7950" s="7"/>
      <c r="D7950" s="7"/>
      <c r="E7950" s="7"/>
      <c r="F7950" s="7"/>
      <c r="G7950" s="7"/>
      <c r="I7950" s="3"/>
      <c r="U7950">
        <v>306.89813742038365</v>
      </c>
      <c r="V7950">
        <v>0</v>
      </c>
      <c r="W7950">
        <v>0</v>
      </c>
      <c r="X7950">
        <v>708.15063737645585</v>
      </c>
      <c r="Y7950">
        <v>0</v>
      </c>
      <c r="Z7950">
        <v>0</v>
      </c>
      <c r="AA7950">
        <v>708.15063737645585</v>
      </c>
      <c r="AB7950">
        <v>0</v>
      </c>
      <c r="AC7950">
        <v>0</v>
      </c>
      <c r="AD7950">
        <v>960.92997239780584</v>
      </c>
      <c r="AE7950">
        <v>0</v>
      </c>
      <c r="AF7950">
        <v>0</v>
      </c>
      <c r="AG7950">
        <v>960.92997239780584</v>
      </c>
    </row>
    <row r="7951" spans="2:33" x14ac:dyDescent="0.25">
      <c r="B7951" s="6"/>
      <c r="C7951" s="7"/>
      <c r="D7951" s="7"/>
      <c r="E7951" s="7"/>
      <c r="F7951" s="7"/>
      <c r="G7951" s="7"/>
      <c r="I7951" s="3"/>
      <c r="U7951">
        <v>410.62716865025862</v>
      </c>
      <c r="V7951">
        <v>0</v>
      </c>
      <c r="W7951">
        <v>0</v>
      </c>
      <c r="X7951">
        <v>1434.9399928270557</v>
      </c>
      <c r="Y7951">
        <v>0</v>
      </c>
      <c r="Z7951">
        <v>0</v>
      </c>
      <c r="AA7951">
        <v>1434.9399928270557</v>
      </c>
      <c r="AB7951">
        <v>0</v>
      </c>
      <c r="AC7951">
        <v>0</v>
      </c>
      <c r="AD7951">
        <v>1285.7163525120652</v>
      </c>
      <c r="AE7951">
        <v>0</v>
      </c>
      <c r="AF7951">
        <v>0</v>
      </c>
      <c r="AG7951">
        <v>1285.7163525120652</v>
      </c>
    </row>
    <row r="7952" spans="2:33" x14ac:dyDescent="0.25">
      <c r="B7952" s="6"/>
      <c r="C7952" s="7"/>
      <c r="D7952" s="7"/>
      <c r="E7952" s="7"/>
      <c r="F7952" s="7"/>
      <c r="G7952" s="7"/>
      <c r="I7952" s="3"/>
      <c r="U7952">
        <v>422.73564840020322</v>
      </c>
      <c r="V7952">
        <v>0</v>
      </c>
      <c r="W7952">
        <v>0</v>
      </c>
      <c r="X7952">
        <v>1535.8406182074075</v>
      </c>
      <c r="Y7952">
        <v>0</v>
      </c>
      <c r="Z7952">
        <v>0</v>
      </c>
      <c r="AA7952">
        <v>1535.8406182074075</v>
      </c>
      <c r="AB7952">
        <v>0</v>
      </c>
      <c r="AC7952">
        <v>0</v>
      </c>
      <c r="AD7952">
        <v>1323.6292613674086</v>
      </c>
      <c r="AE7952">
        <v>0</v>
      </c>
      <c r="AF7952">
        <v>0</v>
      </c>
      <c r="AG7952">
        <v>1323.6292613674086</v>
      </c>
    </row>
    <row r="7953" spans="2:33" x14ac:dyDescent="0.25">
      <c r="B7953" s="6"/>
      <c r="C7953" s="7"/>
      <c r="D7953" s="7"/>
      <c r="E7953" s="7"/>
      <c r="F7953" s="7"/>
      <c r="G7953" s="7"/>
      <c r="I7953" s="3"/>
      <c r="U7953">
        <v>312.10733581759968</v>
      </c>
      <c r="V7953">
        <v>0</v>
      </c>
      <c r="W7953">
        <v>0</v>
      </c>
      <c r="X7953">
        <v>795.33681425613372</v>
      </c>
      <c r="Y7953">
        <v>0</v>
      </c>
      <c r="Z7953">
        <v>0</v>
      </c>
      <c r="AA7953">
        <v>795.33681425613372</v>
      </c>
      <c r="AB7953">
        <v>0</v>
      </c>
      <c r="AC7953">
        <v>0</v>
      </c>
      <c r="AD7953">
        <v>977.24051411085259</v>
      </c>
      <c r="AE7953">
        <v>0</v>
      </c>
      <c r="AF7953">
        <v>0</v>
      </c>
      <c r="AG7953">
        <v>977.24051411085259</v>
      </c>
    </row>
    <row r="7954" spans="2:33" x14ac:dyDescent="0.25">
      <c r="B7954" s="6"/>
      <c r="C7954" s="7"/>
      <c r="D7954" s="7"/>
      <c r="E7954" s="7"/>
      <c r="F7954" s="7"/>
      <c r="G7954" s="7"/>
      <c r="I7954" s="3"/>
      <c r="U7954">
        <v>433.59333832787138</v>
      </c>
      <c r="V7954">
        <v>0</v>
      </c>
      <c r="W7954">
        <v>0</v>
      </c>
      <c r="X7954">
        <v>1480.0915305384694</v>
      </c>
      <c r="Y7954">
        <v>0</v>
      </c>
      <c r="Z7954">
        <v>0</v>
      </c>
      <c r="AA7954">
        <v>1480.0915305384694</v>
      </c>
      <c r="AB7954">
        <v>0</v>
      </c>
      <c r="AC7954">
        <v>0</v>
      </c>
      <c r="AD7954">
        <v>1357.6258172611529</v>
      </c>
      <c r="AE7954">
        <v>0</v>
      </c>
      <c r="AF7954">
        <v>0</v>
      </c>
      <c r="AG7954">
        <v>1357.6258172611529</v>
      </c>
    </row>
    <row r="7955" spans="2:33" x14ac:dyDescent="0.25">
      <c r="B7955" s="6"/>
      <c r="C7955" s="7"/>
      <c r="D7955" s="7"/>
      <c r="E7955" s="7"/>
      <c r="F7955" s="7"/>
      <c r="G7955" s="7"/>
      <c r="I7955" s="3"/>
      <c r="V7955">
        <v>0</v>
      </c>
      <c r="W7955">
        <v>0</v>
      </c>
      <c r="X7955">
        <v>1650.6286003157213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1422.2961165573727</v>
      </c>
      <c r="AE7955">
        <v>0</v>
      </c>
      <c r="AF7955">
        <v>0</v>
      </c>
      <c r="AG7955">
        <v>0</v>
      </c>
    </row>
    <row r="7956" spans="2:33" x14ac:dyDescent="0.25">
      <c r="B7956" s="6"/>
      <c r="C7956" s="7"/>
      <c r="D7956" s="7"/>
      <c r="E7956" s="7"/>
      <c r="F7956" s="7"/>
      <c r="G7956" s="7"/>
      <c r="I7956" s="3"/>
      <c r="V7956">
        <v>0</v>
      </c>
      <c r="W7956">
        <v>0</v>
      </c>
      <c r="X7956">
        <v>1569.0557718874663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1391.9859605357187</v>
      </c>
      <c r="AE7956">
        <v>0</v>
      </c>
      <c r="AF7956">
        <v>0</v>
      </c>
      <c r="AG7956">
        <v>0</v>
      </c>
    </row>
    <row r="7957" spans="2:33" x14ac:dyDescent="0.25">
      <c r="B7957" s="6"/>
      <c r="C7957" s="7"/>
      <c r="D7957" s="7"/>
      <c r="E7957" s="7"/>
      <c r="F7957" s="7"/>
      <c r="G7957" s="7"/>
      <c r="I7957" s="3"/>
      <c r="U7957">
        <v>418.99563638296053</v>
      </c>
      <c r="V7957">
        <v>0</v>
      </c>
      <c r="W7957">
        <v>0</v>
      </c>
      <c r="X7957">
        <v>1441.7503337781234</v>
      </c>
      <c r="Y7957">
        <v>0</v>
      </c>
      <c r="Z7957">
        <v>0</v>
      </c>
      <c r="AA7957">
        <v>1441.7503337781234</v>
      </c>
      <c r="AB7957">
        <v>0</v>
      </c>
      <c r="AC7957">
        <v>0</v>
      </c>
      <c r="AD7957">
        <v>1311.9188949419074</v>
      </c>
      <c r="AE7957">
        <v>0</v>
      </c>
      <c r="AF7957">
        <v>0</v>
      </c>
      <c r="AG7957">
        <v>1311.9188949419074</v>
      </c>
    </row>
    <row r="7958" spans="2:33" x14ac:dyDescent="0.25">
      <c r="B7958" s="6"/>
      <c r="C7958" s="7"/>
      <c r="D7958" s="7"/>
      <c r="E7958" s="7"/>
      <c r="F7958" s="7"/>
      <c r="G7958" s="7"/>
      <c r="I7958" s="3"/>
      <c r="U7958">
        <v>374.33416667368084</v>
      </c>
      <c r="V7958">
        <v>0</v>
      </c>
      <c r="W7958">
        <v>0</v>
      </c>
      <c r="X7958">
        <v>1093.4170915966176</v>
      </c>
      <c r="Y7958">
        <v>0</v>
      </c>
      <c r="Z7958">
        <v>0</v>
      </c>
      <c r="AA7958">
        <v>1093.4170915966176</v>
      </c>
      <c r="AB7958">
        <v>0</v>
      </c>
      <c r="AC7958">
        <v>0</v>
      </c>
      <c r="AD7958">
        <v>1172.0791904206733</v>
      </c>
      <c r="AE7958">
        <v>0</v>
      </c>
      <c r="AF7958">
        <v>0</v>
      </c>
      <c r="AG7958">
        <v>1172.0791904206733</v>
      </c>
    </row>
    <row r="7959" spans="2:33" x14ac:dyDescent="0.25">
      <c r="B7959" s="6"/>
      <c r="C7959" s="7"/>
      <c r="D7959" s="7"/>
      <c r="E7959" s="7"/>
      <c r="F7959" s="7"/>
      <c r="G7959" s="7"/>
      <c r="I7959" s="3"/>
      <c r="U7959">
        <v>377.55628278125596</v>
      </c>
      <c r="V7959">
        <v>0</v>
      </c>
      <c r="W7959">
        <v>0</v>
      </c>
      <c r="X7959">
        <v>1152.8701508683992</v>
      </c>
      <c r="Y7959">
        <v>0</v>
      </c>
      <c r="Z7959">
        <v>0</v>
      </c>
      <c r="AA7959">
        <v>1152.8701508683992</v>
      </c>
      <c r="AB7959">
        <v>0</v>
      </c>
      <c r="AC7959">
        <v>0</v>
      </c>
      <c r="AD7959">
        <v>1182.1679709142268</v>
      </c>
      <c r="AE7959">
        <v>0</v>
      </c>
      <c r="AF7959">
        <v>0</v>
      </c>
      <c r="AG7959">
        <v>1182.1679709142268</v>
      </c>
    </row>
    <row r="7960" spans="2:33" x14ac:dyDescent="0.25">
      <c r="B7960" s="6"/>
      <c r="C7960" s="7"/>
      <c r="D7960" s="7"/>
      <c r="E7960" s="7"/>
      <c r="F7960" s="7"/>
      <c r="G7960" s="7"/>
      <c r="I7960" s="3"/>
      <c r="U7960">
        <v>347.82550130271125</v>
      </c>
      <c r="V7960">
        <v>0</v>
      </c>
      <c r="W7960">
        <v>0</v>
      </c>
      <c r="X7960">
        <v>914.62506453506512</v>
      </c>
      <c r="Y7960">
        <v>0</v>
      </c>
      <c r="Z7960">
        <v>0</v>
      </c>
      <c r="AA7960">
        <v>914.62506453506512</v>
      </c>
      <c r="AB7960">
        <v>0</v>
      </c>
      <c r="AC7960">
        <v>0</v>
      </c>
      <c r="AD7960">
        <v>1089.0778033893273</v>
      </c>
      <c r="AE7960">
        <v>0</v>
      </c>
      <c r="AF7960">
        <v>0</v>
      </c>
      <c r="AG7960">
        <v>1089.0778033893273</v>
      </c>
    </row>
    <row r="7961" spans="2:33" x14ac:dyDescent="0.25">
      <c r="B7961" s="6"/>
      <c r="C7961" s="7"/>
      <c r="D7961" s="7"/>
      <c r="E7961" s="7"/>
      <c r="F7961" s="7"/>
      <c r="G7961" s="7"/>
      <c r="I7961" s="3"/>
      <c r="V7961">
        <v>0</v>
      </c>
      <c r="W7961">
        <v>0</v>
      </c>
      <c r="X7961">
        <v>1437.2493671783268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1336.5580778359399</v>
      </c>
      <c r="AE7961">
        <v>0</v>
      </c>
      <c r="AF7961">
        <v>0</v>
      </c>
      <c r="AG7961">
        <v>0</v>
      </c>
    </row>
    <row r="7962" spans="2:33" x14ac:dyDescent="0.25">
      <c r="B7962" s="6"/>
      <c r="C7962" s="7"/>
      <c r="D7962" s="7"/>
      <c r="E7962" s="7"/>
      <c r="F7962" s="7"/>
      <c r="G7962" s="7"/>
      <c r="I7962" s="3"/>
      <c r="V7962">
        <v>0</v>
      </c>
      <c r="W7962">
        <v>0</v>
      </c>
      <c r="X7962">
        <v>1545.8327820569491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1393.1834046609797</v>
      </c>
      <c r="AE7962">
        <v>0</v>
      </c>
      <c r="AF7962">
        <v>0</v>
      </c>
      <c r="AG7962">
        <v>0</v>
      </c>
    </row>
    <row r="7963" spans="2:33" x14ac:dyDescent="0.25">
      <c r="B7963" s="6"/>
      <c r="C7963" s="7"/>
      <c r="D7963" s="7"/>
      <c r="E7963" s="7"/>
      <c r="F7963" s="7"/>
      <c r="G7963" s="7"/>
      <c r="I7963" s="3"/>
      <c r="U7963">
        <v>347.76389762000514</v>
      </c>
      <c r="V7963">
        <v>0</v>
      </c>
      <c r="W7963">
        <v>0</v>
      </c>
      <c r="X7963">
        <v>907.72855520071471</v>
      </c>
      <c r="Y7963">
        <v>0</v>
      </c>
      <c r="Z7963">
        <v>0</v>
      </c>
      <c r="AA7963">
        <v>907.72855520071471</v>
      </c>
      <c r="AB7963">
        <v>0</v>
      </c>
      <c r="AC7963">
        <v>0</v>
      </c>
      <c r="AD7963">
        <v>1088.8849158546554</v>
      </c>
      <c r="AE7963">
        <v>0</v>
      </c>
      <c r="AF7963">
        <v>0</v>
      </c>
      <c r="AG7963">
        <v>1088.8849158546554</v>
      </c>
    </row>
    <row r="7964" spans="2:33" x14ac:dyDescent="0.25">
      <c r="B7964" s="6"/>
      <c r="C7964" s="7"/>
      <c r="D7964" s="7"/>
      <c r="E7964" s="7"/>
      <c r="F7964" s="7"/>
      <c r="G7964" s="7"/>
      <c r="I7964" s="3"/>
      <c r="U7964">
        <v>338.86781540089561</v>
      </c>
      <c r="V7964">
        <v>0</v>
      </c>
      <c r="W7964">
        <v>0</v>
      </c>
      <c r="X7964">
        <v>850.23088824244815</v>
      </c>
      <c r="Y7964">
        <v>0</v>
      </c>
      <c r="Z7964">
        <v>0</v>
      </c>
      <c r="AA7964">
        <v>850.23088824244815</v>
      </c>
      <c r="AB7964">
        <v>0</v>
      </c>
      <c r="AC7964">
        <v>0</v>
      </c>
      <c r="AD7964">
        <v>1061.0303576187807</v>
      </c>
      <c r="AE7964">
        <v>0</v>
      </c>
      <c r="AF7964">
        <v>0</v>
      </c>
      <c r="AG7964">
        <v>1061.0303576187807</v>
      </c>
    </row>
    <row r="7965" spans="2:33" x14ac:dyDescent="0.25">
      <c r="B7965" s="6"/>
      <c r="C7965" s="7"/>
      <c r="D7965" s="7"/>
      <c r="E7965" s="7"/>
      <c r="F7965" s="7"/>
      <c r="G7965" s="7"/>
      <c r="I7965" s="3"/>
      <c r="U7965">
        <v>349.49950586568997</v>
      </c>
      <c r="V7965">
        <v>0</v>
      </c>
      <c r="W7965">
        <v>0</v>
      </c>
      <c r="X7965">
        <v>996.64628883223793</v>
      </c>
      <c r="Y7965">
        <v>0</v>
      </c>
      <c r="Z7965">
        <v>0</v>
      </c>
      <c r="AA7965">
        <v>996.64628883223793</v>
      </c>
      <c r="AB7965">
        <v>0</v>
      </c>
      <c r="AC7965">
        <v>0</v>
      </c>
      <c r="AD7965">
        <v>1094.3192857000963</v>
      </c>
      <c r="AE7965">
        <v>0</v>
      </c>
      <c r="AF7965">
        <v>0</v>
      </c>
      <c r="AG7965">
        <v>1094.3192857000963</v>
      </c>
    </row>
    <row r="7966" spans="2:33" x14ac:dyDescent="0.25">
      <c r="B7966" s="6"/>
      <c r="C7966" s="7"/>
      <c r="D7966" s="7"/>
      <c r="E7966" s="7"/>
      <c r="F7966" s="7"/>
      <c r="G7966" s="7"/>
      <c r="I7966" s="3"/>
      <c r="U7966">
        <v>371.07633220598296</v>
      </c>
      <c r="V7966">
        <v>0</v>
      </c>
      <c r="W7966">
        <v>0</v>
      </c>
      <c r="X7966">
        <v>971.77813039780551</v>
      </c>
      <c r="Y7966">
        <v>0</v>
      </c>
      <c r="Z7966">
        <v>0</v>
      </c>
      <c r="AA7966">
        <v>971.77813039780551</v>
      </c>
      <c r="AB7966">
        <v>0</v>
      </c>
      <c r="AC7966">
        <v>0</v>
      </c>
      <c r="AD7966">
        <v>1161.8785720284106</v>
      </c>
      <c r="AE7966">
        <v>0</v>
      </c>
      <c r="AF7966">
        <v>0</v>
      </c>
      <c r="AG7966">
        <v>1161.8785720284106</v>
      </c>
    </row>
    <row r="7967" spans="2:33" x14ac:dyDescent="0.25">
      <c r="B7967" s="6"/>
      <c r="C7967" s="7"/>
      <c r="D7967" s="7"/>
      <c r="E7967" s="7"/>
      <c r="F7967" s="7"/>
      <c r="G7967" s="7"/>
      <c r="I7967" s="3"/>
      <c r="U7967">
        <v>414.23828457436326</v>
      </c>
      <c r="V7967">
        <v>0</v>
      </c>
      <c r="W7967">
        <v>0</v>
      </c>
      <c r="X7967">
        <v>1248.4717308593649</v>
      </c>
      <c r="Y7967">
        <v>0</v>
      </c>
      <c r="Z7967">
        <v>0</v>
      </c>
      <c r="AA7967">
        <v>1248.4717308593649</v>
      </c>
      <c r="AB7967">
        <v>0</v>
      </c>
      <c r="AC7967">
        <v>0</v>
      </c>
      <c r="AD7967">
        <v>1297.0231318703313</v>
      </c>
      <c r="AE7967">
        <v>0</v>
      </c>
      <c r="AF7967">
        <v>0</v>
      </c>
      <c r="AG7967">
        <v>1297.0231318703313</v>
      </c>
    </row>
    <row r="7968" spans="2:33" x14ac:dyDescent="0.25">
      <c r="B7968" s="6"/>
      <c r="C7968" s="7"/>
      <c r="D7968" s="7"/>
      <c r="E7968" s="7"/>
      <c r="F7968" s="7"/>
      <c r="G7968" s="7"/>
      <c r="I7968" s="3"/>
      <c r="V7968">
        <v>0</v>
      </c>
      <c r="W7968">
        <v>0</v>
      </c>
      <c r="X7968">
        <v>1344.956510332946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1343.6686272970596</v>
      </c>
      <c r="AE7968">
        <v>0</v>
      </c>
      <c r="AF7968">
        <v>0</v>
      </c>
      <c r="AG7968">
        <v>0</v>
      </c>
    </row>
    <row r="7969" spans="2:33" x14ac:dyDescent="0.25">
      <c r="B7969" s="6"/>
      <c r="C7969" s="7"/>
      <c r="D7969" s="7"/>
      <c r="E7969" s="7"/>
      <c r="F7969" s="7"/>
      <c r="G7969" s="7"/>
      <c r="I7969" s="3"/>
      <c r="V7969">
        <v>0</v>
      </c>
      <c r="W7969">
        <v>0</v>
      </c>
      <c r="X7969">
        <v>1323.632352379175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1332.7015375191163</v>
      </c>
      <c r="AE7969">
        <v>0</v>
      </c>
      <c r="AF7969">
        <v>0</v>
      </c>
      <c r="AG7969">
        <v>0</v>
      </c>
    </row>
    <row r="7970" spans="2:33" x14ac:dyDescent="0.25">
      <c r="B7970" s="6"/>
      <c r="C7970" s="7"/>
      <c r="D7970" s="7"/>
      <c r="E7970" s="7"/>
      <c r="F7970" s="7"/>
      <c r="G7970" s="7"/>
      <c r="I7970" s="3"/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</row>
    <row r="7971" spans="2:33" x14ac:dyDescent="0.25">
      <c r="B7971" s="6"/>
      <c r="C7971" s="7"/>
      <c r="D7971" s="7"/>
      <c r="E7971" s="7"/>
      <c r="F7971" s="7"/>
      <c r="G7971" s="7"/>
      <c r="I7971" s="3"/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</row>
    <row r="7972" spans="2:33" x14ac:dyDescent="0.25">
      <c r="B7972" s="6"/>
      <c r="C7972" s="7"/>
      <c r="D7972" s="7"/>
      <c r="E7972" s="7"/>
      <c r="F7972" s="7"/>
      <c r="G7972" s="7"/>
      <c r="I7972" s="3"/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</row>
    <row r="7973" spans="2:33" x14ac:dyDescent="0.25">
      <c r="B7973" s="6"/>
      <c r="C7973" s="7"/>
      <c r="D7973" s="7"/>
      <c r="E7973" s="7"/>
      <c r="F7973" s="7"/>
      <c r="G7973" s="7"/>
      <c r="I7973" s="3"/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</row>
    <row r="7974" spans="2:33" x14ac:dyDescent="0.25">
      <c r="B7974" s="6"/>
      <c r="C7974" s="7"/>
      <c r="D7974" s="7"/>
      <c r="E7974" s="7"/>
      <c r="F7974" s="7"/>
      <c r="G7974" s="7"/>
      <c r="I7974" s="3"/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</row>
    <row r="7975" spans="2:33" x14ac:dyDescent="0.25">
      <c r="B7975" s="6"/>
      <c r="C7975" s="7"/>
      <c r="D7975" s="7"/>
      <c r="E7975" s="7"/>
      <c r="F7975" s="7"/>
      <c r="G7975" s="7"/>
      <c r="I7975" s="3"/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</row>
    <row r="7976" spans="2:33" x14ac:dyDescent="0.25">
      <c r="B7976" s="6"/>
      <c r="C7976" s="7"/>
      <c r="D7976" s="7"/>
      <c r="E7976" s="7"/>
      <c r="F7976" s="7"/>
      <c r="G7976" s="7"/>
      <c r="I7976" s="3"/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</row>
    <row r="7977" spans="2:33" x14ac:dyDescent="0.25">
      <c r="B7977" s="6"/>
      <c r="C7977" s="7"/>
      <c r="D7977" s="7"/>
      <c r="E7977" s="7"/>
      <c r="F7977" s="7"/>
      <c r="G7977" s="7"/>
      <c r="I7977" s="3"/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</row>
    <row r="7978" spans="2:33" x14ac:dyDescent="0.25">
      <c r="B7978" s="6"/>
      <c r="C7978" s="7"/>
      <c r="D7978" s="7"/>
      <c r="E7978" s="7"/>
      <c r="F7978" s="7"/>
      <c r="G7978" s="7"/>
      <c r="I7978" s="3"/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</row>
    <row r="7979" spans="2:33" x14ac:dyDescent="0.25">
      <c r="B7979" s="6"/>
      <c r="C7979" s="7"/>
      <c r="D7979" s="7"/>
      <c r="E7979" s="7"/>
      <c r="F7979" s="7"/>
      <c r="G7979" s="7"/>
      <c r="I7979" s="3"/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</row>
    <row r="7980" spans="2:33" x14ac:dyDescent="0.25">
      <c r="B7980" s="6"/>
      <c r="C7980" s="7"/>
      <c r="D7980" s="7"/>
      <c r="E7980" s="7"/>
      <c r="F7980" s="7"/>
      <c r="G7980" s="7"/>
      <c r="I7980" s="3"/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</row>
    <row r="7981" spans="2:33" x14ac:dyDescent="0.25">
      <c r="B7981" s="6"/>
      <c r="C7981" s="7"/>
      <c r="D7981" s="7"/>
      <c r="E7981" s="7"/>
      <c r="F7981" s="7"/>
      <c r="G7981" s="7"/>
      <c r="I7981" s="3"/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</row>
    <row r="7982" spans="2:33" x14ac:dyDescent="0.25">
      <c r="B7982" s="6"/>
      <c r="C7982" s="7"/>
      <c r="D7982" s="7"/>
      <c r="E7982" s="7"/>
      <c r="F7982" s="7"/>
      <c r="G7982" s="7"/>
      <c r="I7982" s="3"/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</row>
    <row r="7983" spans="2:33" x14ac:dyDescent="0.25">
      <c r="B7983" s="6"/>
      <c r="C7983" s="7"/>
      <c r="D7983" s="7"/>
      <c r="E7983" s="7"/>
      <c r="F7983" s="7"/>
      <c r="G7983" s="7"/>
      <c r="I7983" s="3"/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</row>
    <row r="7984" spans="2:33" x14ac:dyDescent="0.25">
      <c r="B7984" s="6"/>
      <c r="C7984" s="7"/>
      <c r="D7984" s="7"/>
      <c r="E7984" s="7"/>
      <c r="F7984" s="7"/>
      <c r="G7984" s="7"/>
      <c r="I7984" s="3"/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</row>
    <row r="7985" spans="2:33" x14ac:dyDescent="0.25">
      <c r="B7985" s="6"/>
      <c r="C7985" s="7"/>
      <c r="D7985" s="7"/>
      <c r="E7985" s="7"/>
      <c r="F7985" s="7"/>
      <c r="G7985" s="7"/>
      <c r="I7985" s="3"/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</row>
    <row r="7986" spans="2:33" x14ac:dyDescent="0.25">
      <c r="B7986" s="6"/>
      <c r="C7986" s="7"/>
      <c r="D7986" s="7"/>
      <c r="E7986" s="7"/>
      <c r="F7986" s="7"/>
      <c r="G7986" s="7"/>
      <c r="I7986" s="3"/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</row>
    <row r="7987" spans="2:33" x14ac:dyDescent="0.25">
      <c r="B7987" s="6"/>
      <c r="C7987" s="7"/>
      <c r="D7987" s="7"/>
      <c r="E7987" s="7"/>
      <c r="F7987" s="7"/>
      <c r="G7987" s="7"/>
      <c r="I7987" s="3"/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</row>
    <row r="7988" spans="2:33" x14ac:dyDescent="0.25">
      <c r="B7988" s="6"/>
      <c r="C7988" s="7"/>
      <c r="D7988" s="7"/>
      <c r="E7988" s="7"/>
      <c r="F7988" s="7"/>
      <c r="G7988" s="7"/>
      <c r="I7988" s="3"/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</row>
    <row r="7989" spans="2:33" x14ac:dyDescent="0.25">
      <c r="B7989" s="6"/>
      <c r="C7989" s="7"/>
      <c r="D7989" s="7"/>
      <c r="E7989" s="7"/>
      <c r="F7989" s="7"/>
      <c r="G7989" s="7"/>
      <c r="I7989" s="3"/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</row>
    <row r="7990" spans="2:33" x14ac:dyDescent="0.25">
      <c r="B7990" s="6"/>
      <c r="C7990" s="7"/>
      <c r="D7990" s="7"/>
      <c r="E7990" s="7"/>
      <c r="F7990" s="7"/>
      <c r="G7990" s="7"/>
      <c r="I7990" s="3"/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</row>
    <row r="7991" spans="2:33" x14ac:dyDescent="0.25">
      <c r="B7991" s="6"/>
      <c r="C7991" s="7"/>
      <c r="D7991" s="7"/>
      <c r="E7991" s="7"/>
      <c r="F7991" s="7"/>
      <c r="G7991" s="7"/>
      <c r="I7991" s="3"/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</row>
    <row r="7992" spans="2:33" x14ac:dyDescent="0.25">
      <c r="B7992" s="6"/>
      <c r="C7992" s="7"/>
      <c r="D7992" s="7"/>
      <c r="E7992" s="7"/>
      <c r="F7992" s="7"/>
      <c r="G7992" s="7"/>
      <c r="I7992" s="3"/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</row>
    <row r="7993" spans="2:33" x14ac:dyDescent="0.25">
      <c r="B7993" s="6"/>
      <c r="C7993" s="7"/>
      <c r="D7993" s="7"/>
      <c r="E7993" s="7"/>
      <c r="F7993" s="7"/>
      <c r="G7993" s="7"/>
      <c r="I7993" s="3"/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</row>
    <row r="7994" spans="2:33" x14ac:dyDescent="0.25">
      <c r="B7994" s="6"/>
      <c r="C7994" s="7"/>
      <c r="D7994" s="7"/>
      <c r="E7994" s="7"/>
      <c r="F7994" s="7"/>
      <c r="G7994" s="7"/>
      <c r="I7994" s="3"/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</row>
    <row r="7995" spans="2:33" x14ac:dyDescent="0.25">
      <c r="B7995" s="6"/>
      <c r="C7995" s="7"/>
      <c r="D7995" s="7"/>
      <c r="E7995" s="7"/>
      <c r="F7995" s="7"/>
      <c r="G7995" s="7"/>
      <c r="I7995" s="3"/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</row>
    <row r="7996" spans="2:33" x14ac:dyDescent="0.25">
      <c r="B7996" s="6"/>
      <c r="C7996" s="7"/>
      <c r="D7996" s="7"/>
      <c r="E7996" s="7"/>
      <c r="F7996" s="7"/>
      <c r="G7996" s="7"/>
      <c r="I7996" s="3"/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</row>
    <row r="7997" spans="2:33" x14ac:dyDescent="0.25">
      <c r="B7997" s="6"/>
      <c r="C7997" s="7"/>
      <c r="D7997" s="7"/>
      <c r="E7997" s="7"/>
      <c r="F7997" s="7"/>
      <c r="G7997" s="7"/>
      <c r="I7997" s="3"/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</row>
    <row r="7998" spans="2:33" x14ac:dyDescent="0.25">
      <c r="B7998" s="6"/>
      <c r="C7998" s="7"/>
      <c r="D7998" s="7"/>
      <c r="E7998" s="7"/>
      <c r="F7998" s="7"/>
      <c r="G7998" s="7"/>
      <c r="I7998" s="3"/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</row>
    <row r="7999" spans="2:33" x14ac:dyDescent="0.25">
      <c r="B7999" s="6"/>
      <c r="C7999" s="7"/>
      <c r="D7999" s="7"/>
      <c r="E7999" s="7"/>
      <c r="F7999" s="7"/>
      <c r="G7999" s="7"/>
      <c r="I7999" s="3"/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</row>
    <row r="8000" spans="2:33" x14ac:dyDescent="0.25">
      <c r="B8000" s="6"/>
      <c r="C8000" s="7"/>
      <c r="D8000" s="7"/>
      <c r="E8000" s="7"/>
      <c r="F8000" s="7"/>
      <c r="G8000" s="7"/>
      <c r="I8000" s="3"/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</row>
    <row r="8001" spans="2:33" x14ac:dyDescent="0.25">
      <c r="B8001" s="6"/>
      <c r="C8001" s="7"/>
      <c r="D8001" s="7"/>
      <c r="E8001" s="7"/>
      <c r="F8001" s="7"/>
      <c r="G8001" s="7"/>
      <c r="I8001" s="3"/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</row>
    <row r="8002" spans="2:33" x14ac:dyDescent="0.25">
      <c r="B8002" s="6"/>
      <c r="C8002" s="7"/>
      <c r="D8002" s="7"/>
      <c r="E8002" s="7"/>
      <c r="F8002" s="7"/>
      <c r="G8002" s="7"/>
      <c r="I8002" s="3"/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</row>
    <row r="8003" spans="2:33" x14ac:dyDescent="0.25">
      <c r="B8003" s="6"/>
      <c r="C8003" s="7"/>
      <c r="D8003" s="7"/>
      <c r="E8003" s="7"/>
      <c r="F8003" s="7"/>
      <c r="G8003" s="7"/>
      <c r="I8003" s="3"/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</row>
    <row r="8004" spans="2:33" x14ac:dyDescent="0.25">
      <c r="B8004" s="6"/>
      <c r="C8004" s="7"/>
      <c r="D8004" s="7"/>
      <c r="E8004" s="7"/>
      <c r="F8004" s="7"/>
      <c r="G8004" s="7"/>
      <c r="I8004" s="3"/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</row>
    <row r="8005" spans="2:33" x14ac:dyDescent="0.25">
      <c r="B8005" s="6"/>
      <c r="C8005" s="7"/>
      <c r="D8005" s="7"/>
      <c r="E8005" s="7"/>
      <c r="F8005" s="7"/>
      <c r="G8005" s="7"/>
      <c r="I8005" s="3"/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</row>
    <row r="8006" spans="2:33" x14ac:dyDescent="0.25">
      <c r="B8006" s="6"/>
      <c r="C8006" s="7"/>
      <c r="D8006" s="7"/>
      <c r="E8006" s="7"/>
      <c r="F8006" s="7"/>
      <c r="G8006" s="7"/>
      <c r="I8006" s="3"/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</row>
    <row r="8007" spans="2:33" x14ac:dyDescent="0.25">
      <c r="B8007" s="6"/>
      <c r="C8007" s="7"/>
      <c r="D8007" s="7"/>
      <c r="E8007" s="7"/>
      <c r="F8007" s="7"/>
      <c r="G8007" s="7"/>
      <c r="I8007" s="3"/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</row>
    <row r="8008" spans="2:33" x14ac:dyDescent="0.25">
      <c r="B8008" s="6"/>
      <c r="C8008" s="7"/>
      <c r="D8008" s="7"/>
      <c r="E8008" s="7"/>
      <c r="F8008" s="7"/>
      <c r="G8008" s="7"/>
      <c r="I8008" s="3"/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</row>
    <row r="8009" spans="2:33" x14ac:dyDescent="0.25">
      <c r="B8009" s="6"/>
      <c r="C8009" s="7"/>
      <c r="D8009" s="7"/>
      <c r="E8009" s="7"/>
      <c r="F8009" s="7"/>
      <c r="G8009" s="7"/>
      <c r="I8009" s="3"/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</row>
    <row r="8010" spans="2:33" x14ac:dyDescent="0.25">
      <c r="B8010" s="6"/>
      <c r="C8010" s="7"/>
      <c r="D8010" s="7"/>
      <c r="E8010" s="7"/>
      <c r="F8010" s="7"/>
      <c r="G8010" s="7"/>
      <c r="I8010" s="3"/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</row>
    <row r="8011" spans="2:33" x14ac:dyDescent="0.25">
      <c r="B8011" s="6"/>
      <c r="C8011" s="7"/>
      <c r="D8011" s="7"/>
      <c r="E8011" s="7"/>
      <c r="F8011" s="7"/>
      <c r="G8011" s="7"/>
      <c r="I8011" s="3"/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</row>
    <row r="8012" spans="2:33" x14ac:dyDescent="0.25">
      <c r="B8012" s="6"/>
      <c r="C8012" s="7"/>
      <c r="D8012" s="7"/>
      <c r="E8012" s="7"/>
      <c r="F8012" s="7"/>
      <c r="G8012" s="7"/>
      <c r="I8012" s="3"/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</row>
    <row r="8013" spans="2:33" x14ac:dyDescent="0.25">
      <c r="B8013" s="6"/>
      <c r="C8013" s="7"/>
      <c r="D8013" s="7"/>
      <c r="E8013" s="7"/>
      <c r="F8013" s="7"/>
      <c r="G8013" s="7"/>
      <c r="I8013" s="3"/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</row>
    <row r="8014" spans="2:33" x14ac:dyDescent="0.25">
      <c r="B8014" s="6"/>
      <c r="C8014" s="7"/>
      <c r="D8014" s="7"/>
      <c r="E8014" s="7"/>
      <c r="F8014" s="7"/>
      <c r="G8014" s="7"/>
      <c r="I8014" s="3"/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</row>
    <row r="8015" spans="2:33" x14ac:dyDescent="0.25">
      <c r="B8015" s="6"/>
      <c r="C8015" s="7"/>
      <c r="D8015" s="7"/>
      <c r="E8015" s="7"/>
      <c r="F8015" s="7"/>
      <c r="G8015" s="7"/>
      <c r="I8015" s="3"/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</row>
    <row r="8016" spans="2:33" x14ac:dyDescent="0.25">
      <c r="B8016" s="6"/>
      <c r="C8016" s="7"/>
      <c r="D8016" s="7"/>
      <c r="E8016" s="7"/>
      <c r="F8016" s="7"/>
      <c r="G8016" s="7"/>
      <c r="I8016" s="3"/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</row>
    <row r="8017" spans="2:33" x14ac:dyDescent="0.25">
      <c r="B8017" s="6"/>
      <c r="C8017" s="7"/>
      <c r="D8017" s="7"/>
      <c r="E8017" s="7"/>
      <c r="F8017" s="7"/>
      <c r="G8017" s="7"/>
      <c r="I8017" s="3"/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</row>
    <row r="8018" spans="2:33" x14ac:dyDescent="0.25">
      <c r="B8018" s="6"/>
      <c r="C8018" s="7"/>
      <c r="D8018" s="7"/>
      <c r="E8018" s="7"/>
      <c r="F8018" s="7"/>
      <c r="G8018" s="7"/>
      <c r="I8018" s="3"/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</row>
    <row r="8019" spans="2:33" x14ac:dyDescent="0.25">
      <c r="B8019" s="6"/>
      <c r="C8019" s="7"/>
      <c r="D8019" s="7"/>
      <c r="E8019" s="7"/>
      <c r="F8019" s="7"/>
      <c r="G8019" s="7"/>
      <c r="I8019" s="3"/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</row>
    <row r="8020" spans="2:33" x14ac:dyDescent="0.25">
      <c r="B8020" s="6"/>
      <c r="C8020" s="7"/>
      <c r="D8020" s="7"/>
      <c r="E8020" s="7"/>
      <c r="F8020" s="7"/>
      <c r="G8020" s="7"/>
      <c r="I8020" s="3"/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</row>
    <row r="8021" spans="2:33" x14ac:dyDescent="0.25">
      <c r="B8021" s="6"/>
      <c r="C8021" s="7"/>
      <c r="D8021" s="7"/>
      <c r="E8021" s="7"/>
      <c r="F8021" s="7"/>
      <c r="G8021" s="7"/>
      <c r="I8021" s="3"/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</row>
    <row r="8022" spans="2:33" x14ac:dyDescent="0.25">
      <c r="B8022" s="6"/>
      <c r="C8022" s="7"/>
      <c r="D8022" s="7"/>
      <c r="E8022" s="7"/>
      <c r="F8022" s="7"/>
      <c r="G8022" s="7"/>
      <c r="I8022" s="3"/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</row>
    <row r="8023" spans="2:33" x14ac:dyDescent="0.25">
      <c r="B8023" s="6"/>
      <c r="C8023" s="7"/>
      <c r="D8023" s="7"/>
      <c r="E8023" s="7"/>
      <c r="F8023" s="7"/>
      <c r="G8023" s="7"/>
      <c r="I8023" s="3"/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</row>
    <row r="8024" spans="2:33" x14ac:dyDescent="0.25">
      <c r="B8024" s="6"/>
      <c r="C8024" s="7"/>
      <c r="D8024" s="7"/>
      <c r="E8024" s="7"/>
      <c r="F8024" s="7"/>
      <c r="G8024" s="7"/>
      <c r="I8024" s="3"/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</row>
    <row r="8025" spans="2:33" x14ac:dyDescent="0.25">
      <c r="B8025" s="6"/>
      <c r="C8025" s="7"/>
      <c r="D8025" s="7"/>
      <c r="E8025" s="7"/>
      <c r="F8025" s="7"/>
      <c r="G8025" s="7"/>
      <c r="I8025" s="3"/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</row>
    <row r="8026" spans="2:33" x14ac:dyDescent="0.25">
      <c r="B8026" s="6"/>
      <c r="C8026" s="7"/>
      <c r="D8026" s="7"/>
      <c r="E8026" s="7"/>
      <c r="F8026" s="7"/>
      <c r="G8026" s="7"/>
      <c r="I8026" s="3"/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</row>
    <row r="8027" spans="2:33" x14ac:dyDescent="0.25">
      <c r="B8027" s="6"/>
      <c r="C8027" s="7"/>
      <c r="D8027" s="7"/>
      <c r="E8027" s="7"/>
      <c r="F8027" s="7"/>
      <c r="G8027" s="7"/>
      <c r="I8027" s="3"/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</row>
    <row r="8028" spans="2:33" x14ac:dyDescent="0.25">
      <c r="B8028" s="6"/>
      <c r="C8028" s="7"/>
      <c r="D8028" s="7"/>
      <c r="E8028" s="7"/>
      <c r="F8028" s="7"/>
      <c r="G8028" s="7"/>
      <c r="I8028" s="3"/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</row>
    <row r="8029" spans="2:33" x14ac:dyDescent="0.25">
      <c r="B8029" s="6"/>
      <c r="C8029" s="7"/>
      <c r="D8029" s="7"/>
      <c r="E8029" s="7"/>
      <c r="F8029" s="7"/>
      <c r="G8029" s="7"/>
      <c r="I8029" s="3"/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</row>
    <row r="8030" spans="2:33" x14ac:dyDescent="0.25">
      <c r="B8030" s="6"/>
      <c r="C8030" s="7"/>
      <c r="D8030" s="7"/>
      <c r="E8030" s="7"/>
      <c r="F8030" s="7"/>
      <c r="G8030" s="7"/>
      <c r="I8030" s="3"/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</row>
    <row r="8031" spans="2:33" x14ac:dyDescent="0.25">
      <c r="B8031" s="6"/>
      <c r="C8031" s="7"/>
      <c r="D8031" s="7"/>
      <c r="E8031" s="7"/>
      <c r="F8031" s="7"/>
      <c r="G8031" s="7"/>
      <c r="I8031" s="3"/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</row>
    <row r="8032" spans="2:33" x14ac:dyDescent="0.25">
      <c r="B8032" s="6"/>
      <c r="C8032" s="7"/>
      <c r="D8032" s="7"/>
      <c r="E8032" s="7"/>
      <c r="F8032" s="7"/>
      <c r="G8032" s="7"/>
      <c r="I8032" s="3"/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</row>
    <row r="8033" spans="2:33" x14ac:dyDescent="0.25">
      <c r="B8033" s="6"/>
      <c r="C8033" s="7"/>
      <c r="D8033" s="7"/>
      <c r="E8033" s="7"/>
      <c r="F8033" s="7"/>
      <c r="G8033" s="7"/>
      <c r="I8033" s="3"/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</row>
    <row r="8034" spans="2:33" x14ac:dyDescent="0.25">
      <c r="B8034" s="6"/>
      <c r="C8034" s="7"/>
      <c r="D8034" s="7"/>
      <c r="E8034" s="7"/>
      <c r="F8034" s="7"/>
      <c r="G8034" s="7"/>
      <c r="I8034" s="3"/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</row>
    <row r="8035" spans="2:33" x14ac:dyDescent="0.25">
      <c r="B8035" s="6"/>
      <c r="C8035" s="7"/>
      <c r="D8035" s="7"/>
      <c r="E8035" s="7"/>
      <c r="F8035" s="7"/>
      <c r="G8035" s="7"/>
      <c r="I8035" s="3"/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</row>
    <row r="8036" spans="2:33" x14ac:dyDescent="0.25">
      <c r="B8036" s="6"/>
      <c r="C8036" s="7"/>
      <c r="D8036" s="7"/>
      <c r="E8036" s="7"/>
      <c r="F8036" s="7"/>
      <c r="G8036" s="7"/>
      <c r="I8036" s="3"/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</row>
    <row r="8037" spans="2:33" x14ac:dyDescent="0.25">
      <c r="B8037" s="6"/>
      <c r="C8037" s="7"/>
      <c r="D8037" s="7"/>
      <c r="E8037" s="7"/>
      <c r="F8037" s="7"/>
      <c r="G8037" s="7"/>
      <c r="I8037" s="3"/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</row>
    <row r="8038" spans="2:33" x14ac:dyDescent="0.25">
      <c r="B8038" s="6"/>
      <c r="C8038" s="7"/>
      <c r="D8038" s="7"/>
      <c r="E8038" s="7"/>
      <c r="F8038" s="7"/>
      <c r="G8038" s="7"/>
      <c r="I8038" s="3"/>
    </row>
    <row r="8039" spans="2:33" x14ac:dyDescent="0.25">
      <c r="B8039" s="6"/>
      <c r="C8039" s="7"/>
      <c r="D8039" s="7"/>
      <c r="E8039" s="7"/>
      <c r="F8039" s="7"/>
      <c r="G8039" s="7"/>
      <c r="I8039" s="3"/>
    </row>
    <row r="8040" spans="2:33" x14ac:dyDescent="0.25">
      <c r="B8040" s="6"/>
      <c r="C8040" s="7"/>
      <c r="D8040" s="7"/>
      <c r="E8040" s="7"/>
      <c r="F8040" s="7"/>
      <c r="G8040" s="7"/>
      <c r="I8040" s="3"/>
    </row>
    <row r="8041" spans="2:33" x14ac:dyDescent="0.25">
      <c r="B8041" s="6"/>
      <c r="C8041" s="7"/>
      <c r="D8041" s="7"/>
      <c r="E8041" s="7"/>
      <c r="F8041" s="7"/>
      <c r="G8041" s="7"/>
      <c r="I8041" s="3"/>
    </row>
    <row r="8042" spans="2:33" x14ac:dyDescent="0.25">
      <c r="B8042" s="6"/>
      <c r="C8042" s="7"/>
      <c r="D8042" s="7"/>
      <c r="E8042" s="7"/>
      <c r="F8042" s="7"/>
      <c r="G8042" s="7"/>
      <c r="I8042" s="3"/>
    </row>
    <row r="8043" spans="2:33" x14ac:dyDescent="0.25">
      <c r="B8043" s="6"/>
      <c r="C8043" s="7"/>
      <c r="D8043" s="7"/>
      <c r="E8043" s="7"/>
      <c r="F8043" s="7"/>
      <c r="G8043" s="7"/>
      <c r="I8043" s="3"/>
    </row>
    <row r="8044" spans="2:33" x14ac:dyDescent="0.25">
      <c r="B8044" s="6"/>
      <c r="C8044" s="7"/>
      <c r="D8044" s="7"/>
      <c r="E8044" s="7"/>
      <c r="F8044" s="7"/>
      <c r="G8044" s="7"/>
      <c r="I8044" s="3"/>
    </row>
    <row r="8045" spans="2:33" x14ac:dyDescent="0.25">
      <c r="B8045" s="6"/>
      <c r="C8045" s="7"/>
      <c r="D8045" s="7"/>
      <c r="E8045" s="7"/>
      <c r="F8045" s="7"/>
      <c r="G8045" s="7"/>
      <c r="I8045" s="3"/>
    </row>
    <row r="8046" spans="2:33" x14ac:dyDescent="0.25">
      <c r="B8046" s="6"/>
      <c r="C8046" s="7"/>
      <c r="D8046" s="7"/>
      <c r="E8046" s="7"/>
      <c r="F8046" s="7"/>
      <c r="G8046" s="7"/>
      <c r="I8046" s="3"/>
    </row>
    <row r="8047" spans="2:33" x14ac:dyDescent="0.25">
      <c r="B8047" s="6"/>
      <c r="C8047" s="7"/>
      <c r="D8047" s="7"/>
      <c r="E8047" s="7"/>
      <c r="F8047" s="7"/>
      <c r="G8047" s="7"/>
      <c r="I8047" s="3"/>
    </row>
    <row r="8048" spans="2:33" x14ac:dyDescent="0.25">
      <c r="B8048" s="6"/>
      <c r="C8048" s="7"/>
      <c r="D8048" s="7"/>
      <c r="E8048" s="7"/>
      <c r="F8048" s="7"/>
      <c r="G8048" s="7"/>
      <c r="I8048" s="3"/>
    </row>
    <row r="8049" spans="2:9" x14ac:dyDescent="0.25">
      <c r="B8049" s="6"/>
      <c r="C8049" s="7"/>
      <c r="D8049" s="7"/>
      <c r="E8049" s="7"/>
      <c r="F8049" s="7"/>
      <c r="G8049" s="7"/>
      <c r="I8049" s="3"/>
    </row>
    <row r="8050" spans="2:9" x14ac:dyDescent="0.25">
      <c r="B8050" s="6"/>
      <c r="C8050" s="7"/>
      <c r="D8050" s="7"/>
      <c r="E8050" s="7"/>
      <c r="F8050" s="7"/>
      <c r="G8050" s="7"/>
      <c r="I8050" s="3"/>
    </row>
    <row r="8051" spans="2:9" x14ac:dyDescent="0.25">
      <c r="B8051" s="6"/>
      <c r="C8051" s="7"/>
      <c r="D8051" s="7"/>
      <c r="E8051" s="7"/>
      <c r="F8051" s="7"/>
      <c r="G8051" s="7"/>
      <c r="I8051" s="3"/>
    </row>
    <row r="8052" spans="2:9" x14ac:dyDescent="0.25">
      <c r="B8052" s="6"/>
      <c r="C8052" s="7"/>
      <c r="D8052" s="7"/>
      <c r="E8052" s="7"/>
      <c r="F8052" s="7"/>
      <c r="G8052" s="7"/>
      <c r="I8052" s="3"/>
    </row>
    <row r="8053" spans="2:9" x14ac:dyDescent="0.25">
      <c r="B8053" s="6"/>
      <c r="C8053" s="7"/>
      <c r="D8053" s="7"/>
      <c r="E8053" s="7"/>
      <c r="F8053" s="7"/>
      <c r="G8053" s="7"/>
      <c r="I8053" s="3"/>
    </row>
    <row r="8054" spans="2:9" x14ac:dyDescent="0.25">
      <c r="B8054" s="6"/>
      <c r="C8054" s="7"/>
      <c r="D8054" s="7"/>
      <c r="E8054" s="7"/>
      <c r="F8054" s="7"/>
      <c r="G8054" s="7"/>
      <c r="I8054" s="3"/>
    </row>
    <row r="8055" spans="2:9" x14ac:dyDescent="0.25">
      <c r="B8055" s="6"/>
      <c r="C8055" s="7"/>
      <c r="D8055" s="7"/>
      <c r="E8055" s="7"/>
      <c r="F8055" s="7"/>
      <c r="G8055" s="7"/>
      <c r="I8055" s="3"/>
    </row>
    <row r="8056" spans="2:9" x14ac:dyDescent="0.25">
      <c r="B8056" s="6"/>
      <c r="C8056" s="7"/>
      <c r="D8056" s="7"/>
      <c r="E8056" s="7"/>
      <c r="F8056" s="7"/>
      <c r="G8056" s="7"/>
      <c r="I8056" s="3"/>
    </row>
    <row r="8057" spans="2:9" x14ac:dyDescent="0.25">
      <c r="B8057" s="6"/>
      <c r="C8057" s="7"/>
      <c r="D8057" s="7"/>
      <c r="E8057" s="7"/>
      <c r="F8057" s="7"/>
      <c r="G8057" s="7"/>
      <c r="I8057" s="3"/>
    </row>
    <row r="8058" spans="2:9" x14ac:dyDescent="0.25">
      <c r="B8058" s="6"/>
      <c r="C8058" s="7"/>
      <c r="D8058" s="7"/>
      <c r="E8058" s="7"/>
      <c r="F8058" s="7"/>
      <c r="G8058" s="7"/>
      <c r="I8058" s="3"/>
    </row>
    <row r="8059" spans="2:9" x14ac:dyDescent="0.25">
      <c r="B8059" s="6"/>
      <c r="C8059" s="7"/>
      <c r="D8059" s="7"/>
      <c r="E8059" s="7"/>
      <c r="F8059" s="7"/>
      <c r="G8059" s="7"/>
      <c r="I8059" s="3"/>
    </row>
    <row r="8060" spans="2:9" x14ac:dyDescent="0.25">
      <c r="B8060" s="6"/>
      <c r="C8060" s="7"/>
      <c r="D8060" s="7"/>
      <c r="E8060" s="7"/>
      <c r="F8060" s="7"/>
      <c r="G8060" s="7"/>
      <c r="I8060" s="3"/>
    </row>
    <row r="8061" spans="2:9" x14ac:dyDescent="0.25">
      <c r="B8061" s="6"/>
      <c r="C8061" s="7"/>
      <c r="D8061" s="7"/>
      <c r="E8061" s="7"/>
      <c r="F8061" s="7"/>
      <c r="G8061" s="7"/>
      <c r="I8061" s="3"/>
    </row>
    <row r="8062" spans="2:9" x14ac:dyDescent="0.25">
      <c r="B8062" s="6"/>
      <c r="C8062" s="7"/>
      <c r="D8062" s="7"/>
      <c r="E8062" s="7"/>
      <c r="F8062" s="7"/>
      <c r="G8062" s="7"/>
      <c r="I8062" s="3"/>
    </row>
    <row r="8063" spans="2:9" x14ac:dyDescent="0.25">
      <c r="B8063" s="6"/>
      <c r="C8063" s="7"/>
      <c r="D8063" s="7"/>
      <c r="E8063" s="7"/>
      <c r="F8063" s="7"/>
      <c r="G8063" s="7"/>
      <c r="I8063" s="3"/>
    </row>
    <row r="8064" spans="2:9" x14ac:dyDescent="0.25">
      <c r="B8064" s="6"/>
      <c r="C8064" s="7"/>
      <c r="D8064" s="7"/>
      <c r="E8064" s="7"/>
      <c r="F8064" s="7"/>
      <c r="G8064" s="7"/>
      <c r="I8064" s="3"/>
    </row>
    <row r="8065" spans="2:33" x14ac:dyDescent="0.25">
      <c r="B8065" s="6"/>
      <c r="C8065" s="7"/>
      <c r="D8065" s="7"/>
      <c r="E8065" s="7"/>
      <c r="F8065" s="7"/>
      <c r="G8065" s="7"/>
      <c r="I8065" s="3"/>
    </row>
    <row r="8066" spans="2:33" x14ac:dyDescent="0.25">
      <c r="B8066" s="6"/>
      <c r="C8066" s="7"/>
      <c r="D8066" s="7"/>
      <c r="E8066" s="7"/>
      <c r="F8066" s="7"/>
      <c r="G8066" s="7"/>
      <c r="I8066" s="3"/>
    </row>
    <row r="8067" spans="2:33" x14ac:dyDescent="0.25">
      <c r="B8067" s="6"/>
      <c r="C8067" s="7"/>
      <c r="D8067" s="7"/>
      <c r="E8067" s="7"/>
      <c r="F8067" s="7"/>
      <c r="G8067" s="7"/>
      <c r="I8067" s="3"/>
    </row>
    <row r="8068" spans="2:33" x14ac:dyDescent="0.25">
      <c r="B8068" s="6"/>
      <c r="C8068" s="7"/>
      <c r="D8068" s="7"/>
      <c r="E8068" s="7"/>
      <c r="F8068" s="7"/>
      <c r="G8068" s="7"/>
      <c r="I8068" s="3"/>
    </row>
    <row r="8069" spans="2:33" x14ac:dyDescent="0.25">
      <c r="B8069" s="6"/>
      <c r="C8069" s="7"/>
      <c r="D8069" s="7"/>
      <c r="E8069" s="7"/>
      <c r="F8069" s="7"/>
      <c r="G8069" s="7"/>
      <c r="I8069" s="3"/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</row>
    <row r="8070" spans="2:33" x14ac:dyDescent="0.25">
      <c r="B8070" s="6"/>
      <c r="C8070" s="7"/>
      <c r="D8070" s="7"/>
      <c r="E8070" s="7"/>
      <c r="F8070" s="7"/>
      <c r="G8070" s="7"/>
      <c r="I8070" s="3"/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</row>
    <row r="8071" spans="2:33" x14ac:dyDescent="0.25">
      <c r="B8071" s="6"/>
      <c r="C8071" s="7"/>
      <c r="D8071" s="7"/>
      <c r="E8071" s="7"/>
      <c r="F8071" s="7"/>
      <c r="G8071" s="7"/>
      <c r="I8071" s="3"/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</row>
    <row r="8072" spans="2:33" x14ac:dyDescent="0.25">
      <c r="B8072" s="6"/>
      <c r="C8072" s="7"/>
      <c r="D8072" s="7"/>
      <c r="E8072" s="7"/>
      <c r="F8072" s="7"/>
      <c r="G8072" s="7"/>
      <c r="I8072" s="3"/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</row>
    <row r="8073" spans="2:33" x14ac:dyDescent="0.25">
      <c r="B8073" s="6"/>
      <c r="C8073" s="7"/>
      <c r="D8073" s="7"/>
      <c r="E8073" s="7"/>
      <c r="F8073" s="7"/>
      <c r="G8073" s="7"/>
      <c r="I8073" s="3"/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</row>
    <row r="8074" spans="2:33" x14ac:dyDescent="0.25">
      <c r="B8074" s="6"/>
      <c r="C8074" s="7"/>
      <c r="D8074" s="7"/>
      <c r="E8074" s="7"/>
      <c r="F8074" s="7"/>
      <c r="G8074" s="7"/>
      <c r="I8074" s="3"/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</row>
    <row r="8075" spans="2:33" x14ac:dyDescent="0.25">
      <c r="B8075" s="6"/>
      <c r="C8075" s="7"/>
      <c r="D8075" s="7"/>
      <c r="E8075" s="7"/>
      <c r="F8075" s="7"/>
      <c r="G8075" s="7"/>
      <c r="I8075" s="3"/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</row>
    <row r="8076" spans="2:33" x14ac:dyDescent="0.25">
      <c r="B8076" s="6"/>
      <c r="C8076" s="7"/>
      <c r="D8076" s="7"/>
      <c r="E8076" s="7"/>
      <c r="F8076" s="7"/>
      <c r="G8076" s="7"/>
      <c r="I8076" s="3"/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</row>
    <row r="8077" spans="2:33" x14ac:dyDescent="0.25">
      <c r="B8077" s="6"/>
      <c r="C8077" s="7"/>
      <c r="D8077" s="7"/>
      <c r="E8077" s="7"/>
      <c r="F8077" s="7"/>
      <c r="G8077" s="7"/>
      <c r="I8077" s="3"/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</row>
    <row r="8078" spans="2:33" x14ac:dyDescent="0.25">
      <c r="B8078" s="6"/>
      <c r="C8078" s="7"/>
      <c r="D8078" s="7"/>
      <c r="E8078" s="7"/>
      <c r="F8078" s="7"/>
      <c r="G8078" s="7"/>
      <c r="I8078" s="3"/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</row>
    <row r="8079" spans="2:33" x14ac:dyDescent="0.25">
      <c r="B8079" s="6"/>
      <c r="C8079" s="7"/>
      <c r="D8079" s="7"/>
      <c r="E8079" s="7"/>
      <c r="F8079" s="7"/>
      <c r="G8079" s="7"/>
      <c r="I8079" s="3"/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</row>
    <row r="8080" spans="2:33" x14ac:dyDescent="0.25">
      <c r="B8080" s="6"/>
      <c r="C8080" s="7"/>
      <c r="D8080" s="7"/>
      <c r="E8080" s="7"/>
      <c r="F8080" s="7"/>
      <c r="G8080" s="7"/>
      <c r="I8080" s="3"/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</row>
    <row r="8081" spans="2:33" x14ac:dyDescent="0.25">
      <c r="B8081" s="6"/>
      <c r="C8081" s="7"/>
      <c r="D8081" s="7"/>
      <c r="E8081" s="7"/>
      <c r="F8081" s="7"/>
      <c r="G8081" s="7"/>
      <c r="I8081" s="3"/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</row>
    <row r="8082" spans="2:33" x14ac:dyDescent="0.25">
      <c r="B8082" s="6"/>
      <c r="C8082" s="7"/>
      <c r="D8082" s="7"/>
      <c r="E8082" s="7"/>
      <c r="F8082" s="7"/>
      <c r="G8082" s="7"/>
      <c r="I8082" s="3"/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</row>
    <row r="8083" spans="2:33" x14ac:dyDescent="0.25">
      <c r="B8083" s="6"/>
      <c r="C8083" s="7"/>
      <c r="D8083" s="7"/>
      <c r="E8083" s="7"/>
      <c r="F8083" s="7"/>
      <c r="G8083" s="7"/>
      <c r="I8083" s="3"/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</row>
    <row r="8084" spans="2:33" x14ac:dyDescent="0.25">
      <c r="B8084" s="6"/>
      <c r="C8084" s="7"/>
      <c r="D8084" s="7"/>
      <c r="E8084" s="7"/>
      <c r="F8084" s="7"/>
      <c r="G8084" s="7"/>
      <c r="I8084" s="3"/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</row>
    <row r="8085" spans="2:33" x14ac:dyDescent="0.25">
      <c r="B8085" s="6"/>
      <c r="C8085" s="7"/>
      <c r="D8085" s="7"/>
      <c r="E8085" s="7"/>
      <c r="F8085" s="7"/>
      <c r="G8085" s="7"/>
      <c r="I8085" s="3"/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</row>
    <row r="8086" spans="2:33" x14ac:dyDescent="0.25">
      <c r="B8086" s="6"/>
      <c r="C8086" s="7"/>
      <c r="D8086" s="7"/>
      <c r="E8086" s="7"/>
      <c r="F8086" s="7"/>
      <c r="G8086" s="7"/>
      <c r="I8086" s="3"/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</row>
    <row r="8087" spans="2:33" x14ac:dyDescent="0.25">
      <c r="B8087" s="6"/>
      <c r="C8087" s="7"/>
      <c r="D8087" s="7"/>
      <c r="E8087" s="7"/>
      <c r="F8087" s="7"/>
      <c r="G8087" s="7"/>
      <c r="I8087" s="3"/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</row>
    <row r="8088" spans="2:33" x14ac:dyDescent="0.25">
      <c r="B8088" s="6"/>
      <c r="C8088" s="7"/>
      <c r="D8088" s="7"/>
      <c r="E8088" s="7"/>
      <c r="F8088" s="7"/>
      <c r="G8088" s="7"/>
      <c r="I8088" s="3"/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</row>
    <row r="8089" spans="2:33" x14ac:dyDescent="0.25">
      <c r="B8089" s="6"/>
      <c r="C8089" s="7"/>
      <c r="D8089" s="7"/>
      <c r="E8089" s="7"/>
      <c r="F8089" s="7"/>
      <c r="G8089" s="7"/>
      <c r="I8089" s="3"/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</row>
    <row r="8090" spans="2:33" x14ac:dyDescent="0.25">
      <c r="B8090" s="6"/>
      <c r="C8090" s="7"/>
      <c r="D8090" s="7"/>
      <c r="E8090" s="7"/>
      <c r="F8090" s="7"/>
      <c r="G8090" s="7"/>
      <c r="I8090" s="3"/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</row>
    <row r="8091" spans="2:33" x14ac:dyDescent="0.25">
      <c r="B8091" s="6"/>
      <c r="C8091" s="7"/>
      <c r="D8091" s="7"/>
      <c r="E8091" s="7"/>
      <c r="F8091" s="7"/>
      <c r="G8091" s="7"/>
      <c r="I8091" s="3"/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</row>
    <row r="8092" spans="2:33" x14ac:dyDescent="0.25">
      <c r="B8092" s="6"/>
      <c r="C8092" s="7"/>
      <c r="D8092" s="7"/>
      <c r="E8092" s="7"/>
      <c r="F8092" s="7"/>
      <c r="G8092" s="7"/>
      <c r="I8092" s="3"/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</row>
    <row r="8093" spans="2:33" x14ac:dyDescent="0.25">
      <c r="B8093" s="6"/>
      <c r="C8093" s="7"/>
      <c r="D8093" s="7"/>
      <c r="E8093" s="7"/>
      <c r="F8093" s="7"/>
      <c r="G8093" s="7"/>
      <c r="I8093" s="3"/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</row>
    <row r="8094" spans="2:33" x14ac:dyDescent="0.25">
      <c r="B8094" s="6"/>
      <c r="C8094" s="7"/>
      <c r="D8094" s="7"/>
      <c r="E8094" s="7"/>
      <c r="F8094" s="7"/>
      <c r="G8094" s="7"/>
      <c r="I8094" s="3"/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</row>
    <row r="8095" spans="2:33" x14ac:dyDescent="0.25">
      <c r="B8095" s="6"/>
      <c r="C8095" s="7"/>
      <c r="D8095" s="7"/>
      <c r="E8095" s="7"/>
      <c r="F8095" s="7"/>
      <c r="G8095" s="7"/>
      <c r="I8095" s="3"/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</row>
    <row r="8096" spans="2:33" x14ac:dyDescent="0.25">
      <c r="B8096" s="6"/>
      <c r="C8096" s="7"/>
      <c r="D8096" s="7"/>
      <c r="E8096" s="7"/>
      <c r="F8096" s="7"/>
      <c r="G8096" s="7"/>
      <c r="I8096" s="3"/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</row>
    <row r="8097" spans="2:33" x14ac:dyDescent="0.25">
      <c r="B8097" s="6"/>
      <c r="C8097" s="7"/>
      <c r="D8097" s="7"/>
      <c r="E8097" s="7"/>
      <c r="F8097" s="7"/>
      <c r="G8097" s="7"/>
      <c r="I8097" s="3"/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</row>
    <row r="8098" spans="2:33" x14ac:dyDescent="0.25">
      <c r="B8098" s="6"/>
      <c r="C8098" s="7"/>
      <c r="D8098" s="7"/>
      <c r="E8098" s="7"/>
      <c r="F8098" s="7"/>
      <c r="G8098" s="7"/>
      <c r="I8098" s="3"/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</row>
    <row r="8099" spans="2:33" x14ac:dyDescent="0.25">
      <c r="B8099" s="6"/>
      <c r="C8099" s="7"/>
      <c r="D8099" s="7"/>
      <c r="E8099" s="7"/>
      <c r="F8099" s="7"/>
      <c r="G8099" s="7"/>
      <c r="I8099" s="3"/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</row>
    <row r="8100" spans="2:33" x14ac:dyDescent="0.25">
      <c r="B8100" s="6"/>
      <c r="C8100" s="7"/>
      <c r="D8100" s="7"/>
      <c r="E8100" s="7"/>
      <c r="F8100" s="7"/>
      <c r="G8100" s="7"/>
      <c r="I8100" s="3"/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</row>
    <row r="8101" spans="2:33" x14ac:dyDescent="0.25">
      <c r="B8101" s="6"/>
      <c r="C8101" s="7"/>
      <c r="D8101" s="7"/>
      <c r="E8101" s="7"/>
      <c r="F8101" s="7"/>
      <c r="G8101" s="7"/>
      <c r="I8101" s="3"/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</row>
    <row r="8102" spans="2:33" x14ac:dyDescent="0.25">
      <c r="B8102" s="6"/>
      <c r="C8102" s="7"/>
      <c r="D8102" s="7"/>
      <c r="E8102" s="7"/>
      <c r="F8102" s="7"/>
      <c r="G8102" s="7"/>
      <c r="I8102" s="3"/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</row>
    <row r="8103" spans="2:33" x14ac:dyDescent="0.25">
      <c r="B8103" s="6"/>
      <c r="C8103" s="7"/>
      <c r="D8103" s="7"/>
      <c r="E8103" s="7"/>
      <c r="F8103" s="7"/>
      <c r="G8103" s="7"/>
      <c r="I8103" s="3"/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</row>
    <row r="8104" spans="2:33" x14ac:dyDescent="0.25">
      <c r="B8104" s="6"/>
      <c r="C8104" s="7"/>
      <c r="D8104" s="7"/>
      <c r="E8104" s="7"/>
      <c r="F8104" s="7"/>
      <c r="G8104" s="7"/>
      <c r="I8104" s="3"/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</row>
    <row r="8105" spans="2:33" x14ac:dyDescent="0.25">
      <c r="B8105" s="6"/>
      <c r="C8105" s="7"/>
      <c r="D8105" s="7"/>
      <c r="E8105" s="7"/>
      <c r="F8105" s="7"/>
      <c r="G8105" s="7"/>
      <c r="I8105" s="3"/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</row>
    <row r="8106" spans="2:33" x14ac:dyDescent="0.25">
      <c r="B8106" s="6"/>
      <c r="C8106" s="7"/>
      <c r="D8106" s="7"/>
      <c r="E8106" s="7"/>
      <c r="F8106" s="7"/>
      <c r="G8106" s="7"/>
      <c r="I8106" s="3"/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</row>
    <row r="8107" spans="2:33" x14ac:dyDescent="0.25">
      <c r="B8107" s="6"/>
      <c r="C8107" s="7"/>
      <c r="D8107" s="7"/>
      <c r="E8107" s="7"/>
      <c r="F8107" s="7"/>
      <c r="G8107" s="7"/>
      <c r="I8107" s="3"/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</row>
    <row r="8108" spans="2:33" x14ac:dyDescent="0.25">
      <c r="B8108" s="6"/>
      <c r="C8108" s="7"/>
      <c r="D8108" s="7"/>
      <c r="E8108" s="7"/>
      <c r="F8108" s="7"/>
      <c r="G8108" s="7"/>
      <c r="I8108" s="3"/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</row>
    <row r="8109" spans="2:33" x14ac:dyDescent="0.25">
      <c r="B8109" s="6"/>
      <c r="C8109" s="7"/>
      <c r="D8109" s="7"/>
      <c r="E8109" s="7"/>
      <c r="F8109" s="7"/>
      <c r="G8109" s="7"/>
      <c r="I8109" s="3"/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</row>
    <row r="8110" spans="2:33" x14ac:dyDescent="0.25">
      <c r="B8110" s="6"/>
      <c r="C8110" s="7"/>
      <c r="D8110" s="7"/>
      <c r="E8110" s="7"/>
      <c r="F8110" s="7"/>
      <c r="G8110" s="7"/>
      <c r="I8110" s="3"/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</row>
    <row r="8111" spans="2:33" x14ac:dyDescent="0.25">
      <c r="B8111" s="6"/>
      <c r="C8111" s="7"/>
      <c r="D8111" s="7"/>
      <c r="E8111" s="7"/>
      <c r="F8111" s="7"/>
      <c r="G8111" s="7"/>
      <c r="I8111" s="3"/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</row>
    <row r="8112" spans="2:33" x14ac:dyDescent="0.25">
      <c r="B8112" s="6"/>
      <c r="C8112" s="7"/>
      <c r="D8112" s="7"/>
      <c r="E8112" s="7"/>
      <c r="F8112" s="7"/>
      <c r="G8112" s="7"/>
      <c r="I8112" s="3"/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</row>
    <row r="8113" spans="2:33" x14ac:dyDescent="0.25">
      <c r="B8113" s="6"/>
      <c r="C8113" s="7"/>
      <c r="D8113" s="7"/>
      <c r="E8113" s="7"/>
      <c r="F8113" s="7"/>
      <c r="G8113" s="7"/>
      <c r="I8113" s="3"/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</row>
    <row r="8114" spans="2:33" x14ac:dyDescent="0.25">
      <c r="B8114" s="6"/>
      <c r="C8114" s="7"/>
      <c r="D8114" s="7"/>
      <c r="E8114" s="7"/>
      <c r="F8114" s="7"/>
      <c r="G8114" s="7"/>
      <c r="I8114" s="3"/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</row>
    <row r="8115" spans="2:33" x14ac:dyDescent="0.25">
      <c r="B8115" s="6"/>
      <c r="C8115" s="7"/>
      <c r="D8115" s="7"/>
      <c r="E8115" s="7"/>
      <c r="F8115" s="7"/>
      <c r="G8115" s="7"/>
      <c r="I8115" s="3"/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</row>
    <row r="8116" spans="2:33" x14ac:dyDescent="0.25">
      <c r="B8116" s="6"/>
      <c r="C8116" s="7"/>
      <c r="D8116" s="7"/>
      <c r="E8116" s="7"/>
      <c r="F8116" s="7"/>
      <c r="G8116" s="7"/>
      <c r="I8116" s="3"/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</row>
    <row r="8117" spans="2:33" x14ac:dyDescent="0.25">
      <c r="B8117" s="6"/>
      <c r="C8117" s="7"/>
      <c r="D8117" s="7"/>
      <c r="E8117" s="7"/>
      <c r="F8117" s="7"/>
      <c r="G8117" s="7"/>
      <c r="I8117" s="3"/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</row>
    <row r="8118" spans="2:33" x14ac:dyDescent="0.25">
      <c r="B8118" s="6"/>
      <c r="C8118" s="7"/>
      <c r="D8118" s="7"/>
      <c r="E8118" s="7"/>
      <c r="F8118" s="7"/>
      <c r="G8118" s="7"/>
      <c r="I8118" s="3"/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</row>
    <row r="8119" spans="2:33" x14ac:dyDescent="0.25">
      <c r="B8119" s="6"/>
      <c r="C8119" s="7"/>
      <c r="D8119" s="7"/>
      <c r="E8119" s="7"/>
      <c r="F8119" s="7"/>
      <c r="G8119" s="7"/>
      <c r="I8119" s="3"/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</row>
    <row r="8120" spans="2:33" x14ac:dyDescent="0.25">
      <c r="B8120" s="6"/>
      <c r="C8120" s="7"/>
      <c r="D8120" s="7"/>
      <c r="E8120" s="7"/>
      <c r="F8120" s="7"/>
      <c r="G8120" s="7"/>
      <c r="I8120" s="3"/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</row>
    <row r="8121" spans="2:33" x14ac:dyDescent="0.25">
      <c r="B8121" s="6"/>
      <c r="C8121" s="7"/>
      <c r="D8121" s="7"/>
      <c r="E8121" s="7"/>
      <c r="F8121" s="7"/>
      <c r="G8121" s="7"/>
      <c r="I8121" s="3"/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</row>
    <row r="8122" spans="2:33" x14ac:dyDescent="0.25">
      <c r="B8122" s="6"/>
      <c r="C8122" s="7"/>
      <c r="D8122" s="7"/>
      <c r="E8122" s="7"/>
      <c r="F8122" s="7"/>
      <c r="G8122" s="7"/>
      <c r="I8122" s="3"/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</row>
    <row r="8123" spans="2:33" x14ac:dyDescent="0.25">
      <c r="B8123" s="6"/>
      <c r="C8123" s="7"/>
      <c r="D8123" s="7"/>
      <c r="E8123" s="7"/>
      <c r="F8123" s="7"/>
      <c r="G8123" s="7"/>
      <c r="I8123" s="3"/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</row>
    <row r="8124" spans="2:33" x14ac:dyDescent="0.25">
      <c r="B8124" s="6"/>
      <c r="C8124" s="7"/>
      <c r="D8124" s="7"/>
      <c r="E8124" s="7"/>
      <c r="F8124" s="7"/>
      <c r="G8124" s="7"/>
      <c r="I8124" s="3"/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</row>
    <row r="8125" spans="2:33" x14ac:dyDescent="0.25">
      <c r="B8125" s="6"/>
      <c r="C8125" s="7"/>
      <c r="D8125" s="7"/>
      <c r="E8125" s="7"/>
      <c r="F8125" s="7"/>
      <c r="G8125" s="7"/>
      <c r="I8125" s="3"/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</row>
    <row r="8126" spans="2:33" x14ac:dyDescent="0.25">
      <c r="B8126" s="6"/>
      <c r="C8126" s="7"/>
      <c r="D8126" s="7"/>
      <c r="E8126" s="7"/>
      <c r="F8126" s="7"/>
      <c r="G8126" s="7"/>
      <c r="I8126" s="3"/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</row>
    <row r="8127" spans="2:33" x14ac:dyDescent="0.25">
      <c r="B8127" s="6"/>
      <c r="C8127" s="7"/>
      <c r="D8127" s="7"/>
      <c r="E8127" s="7"/>
      <c r="F8127" s="7"/>
      <c r="G8127" s="7"/>
      <c r="I8127" s="3"/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</row>
    <row r="8128" spans="2:33" x14ac:dyDescent="0.25">
      <c r="B8128" s="6"/>
      <c r="C8128" s="7"/>
      <c r="D8128" s="7"/>
      <c r="E8128" s="7"/>
      <c r="F8128" s="7"/>
      <c r="G8128" s="7"/>
      <c r="I8128" s="3"/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</row>
    <row r="8129" spans="2:33" x14ac:dyDescent="0.25">
      <c r="B8129" s="6"/>
      <c r="C8129" s="7"/>
      <c r="D8129" s="7"/>
      <c r="E8129" s="7"/>
      <c r="F8129" s="7"/>
      <c r="G8129" s="7"/>
      <c r="I8129" s="3"/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</row>
    <row r="8130" spans="2:33" x14ac:dyDescent="0.25">
      <c r="B8130" s="6"/>
      <c r="C8130" s="7"/>
      <c r="D8130" s="7"/>
      <c r="E8130" s="7"/>
      <c r="F8130" s="7"/>
      <c r="G8130" s="7"/>
      <c r="I8130" s="3"/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</row>
    <row r="8131" spans="2:33" x14ac:dyDescent="0.25">
      <c r="B8131" s="6"/>
      <c r="C8131" s="7"/>
      <c r="D8131" s="7"/>
      <c r="E8131" s="7"/>
      <c r="F8131" s="7"/>
      <c r="G8131" s="7"/>
      <c r="I8131" s="3"/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</row>
    <row r="8132" spans="2:33" x14ac:dyDescent="0.25">
      <c r="B8132" s="6"/>
      <c r="C8132" s="7"/>
      <c r="D8132" s="7"/>
      <c r="E8132" s="7"/>
      <c r="F8132" s="7"/>
      <c r="G8132" s="7"/>
      <c r="I8132" s="3"/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</row>
    <row r="8133" spans="2:33" x14ac:dyDescent="0.25">
      <c r="B8133" s="6"/>
      <c r="C8133" s="7"/>
      <c r="D8133" s="7"/>
      <c r="E8133" s="7"/>
      <c r="F8133" s="7"/>
      <c r="G8133" s="7"/>
      <c r="I8133" s="3"/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</row>
    <row r="8134" spans="2:33" x14ac:dyDescent="0.25">
      <c r="B8134" s="6"/>
      <c r="C8134" s="7"/>
      <c r="D8134" s="7"/>
      <c r="E8134" s="7"/>
      <c r="F8134" s="7"/>
      <c r="G8134" s="7"/>
      <c r="I8134" s="3"/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</row>
    <row r="8135" spans="2:33" x14ac:dyDescent="0.25">
      <c r="B8135" s="6"/>
      <c r="C8135" s="7"/>
      <c r="D8135" s="7"/>
      <c r="E8135" s="7"/>
      <c r="F8135" s="7"/>
      <c r="G8135" s="7"/>
      <c r="I8135" s="3"/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</row>
    <row r="8136" spans="2:33" x14ac:dyDescent="0.25">
      <c r="B8136" s="6"/>
      <c r="C8136" s="7"/>
      <c r="D8136" s="7"/>
      <c r="E8136" s="7"/>
      <c r="F8136" s="7"/>
      <c r="G8136" s="7"/>
      <c r="I8136" s="3"/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</row>
    <row r="8137" spans="2:33" x14ac:dyDescent="0.25">
      <c r="B8137" s="6"/>
      <c r="C8137" s="7"/>
      <c r="D8137" s="7"/>
      <c r="E8137" s="7"/>
      <c r="F8137" s="7"/>
      <c r="G8137" s="7"/>
      <c r="I8137" s="3"/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</row>
    <row r="8138" spans="2:33" x14ac:dyDescent="0.25">
      <c r="B8138" s="6"/>
      <c r="C8138" s="7"/>
      <c r="D8138" s="7"/>
      <c r="E8138" s="7"/>
      <c r="F8138" s="7"/>
      <c r="G8138" s="7"/>
      <c r="I8138" s="3"/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</row>
    <row r="8139" spans="2:33" x14ac:dyDescent="0.25">
      <c r="B8139" s="6"/>
      <c r="C8139" s="7"/>
      <c r="D8139" s="7"/>
      <c r="E8139" s="7"/>
      <c r="F8139" s="7"/>
      <c r="G8139" s="7"/>
      <c r="I8139" s="3"/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</row>
    <row r="8140" spans="2:33" x14ac:dyDescent="0.25">
      <c r="B8140" s="6"/>
      <c r="C8140" s="7"/>
      <c r="D8140" s="7"/>
      <c r="E8140" s="7"/>
      <c r="F8140" s="7"/>
      <c r="G8140" s="7"/>
      <c r="I8140" s="3"/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</row>
    <row r="8141" spans="2:33" x14ac:dyDescent="0.25">
      <c r="B8141" s="6"/>
      <c r="C8141" s="7"/>
      <c r="D8141" s="7"/>
      <c r="E8141" s="7"/>
      <c r="F8141" s="7"/>
      <c r="G8141" s="7"/>
      <c r="I8141" s="3"/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</row>
    <row r="8142" spans="2:33" x14ac:dyDescent="0.25">
      <c r="B8142" s="6"/>
      <c r="C8142" s="7"/>
      <c r="D8142" s="7"/>
      <c r="E8142" s="7"/>
      <c r="F8142" s="7"/>
      <c r="G8142" s="7"/>
      <c r="I8142" s="3"/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</row>
    <row r="8143" spans="2:33" x14ac:dyDescent="0.25">
      <c r="B8143" s="6"/>
      <c r="C8143" s="7"/>
      <c r="D8143" s="7"/>
      <c r="E8143" s="7"/>
      <c r="F8143" s="7"/>
      <c r="G8143" s="7"/>
      <c r="I8143" s="3"/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</row>
    <row r="8144" spans="2:33" x14ac:dyDescent="0.25">
      <c r="B8144" s="6"/>
      <c r="C8144" s="7"/>
      <c r="D8144" s="7"/>
      <c r="E8144" s="7"/>
      <c r="F8144" s="7"/>
      <c r="G8144" s="7"/>
      <c r="I8144" s="3"/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</row>
    <row r="8145" spans="2:33" x14ac:dyDescent="0.25">
      <c r="B8145" s="6"/>
      <c r="C8145" s="7"/>
      <c r="D8145" s="7"/>
      <c r="E8145" s="7"/>
      <c r="F8145" s="7"/>
      <c r="G8145" s="7"/>
      <c r="I8145" s="3"/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</row>
    <row r="8146" spans="2:33" x14ac:dyDescent="0.25">
      <c r="B8146" s="6"/>
      <c r="C8146" s="7"/>
      <c r="D8146" s="7"/>
      <c r="E8146" s="7"/>
      <c r="F8146" s="7"/>
      <c r="G8146" s="7"/>
      <c r="I8146" s="3"/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</row>
    <row r="8147" spans="2:33" x14ac:dyDescent="0.25">
      <c r="B8147" s="6"/>
      <c r="C8147" s="7"/>
      <c r="D8147" s="7"/>
      <c r="E8147" s="7"/>
      <c r="F8147" s="7"/>
      <c r="G8147" s="7"/>
      <c r="I8147" s="3"/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</row>
    <row r="8148" spans="2:33" x14ac:dyDescent="0.25">
      <c r="B8148" s="6"/>
      <c r="C8148" s="7"/>
      <c r="D8148" s="7"/>
      <c r="E8148" s="7"/>
      <c r="F8148" s="7"/>
      <c r="G8148" s="7"/>
      <c r="I8148" s="3"/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</row>
    <row r="8149" spans="2:33" x14ac:dyDescent="0.25">
      <c r="B8149" s="6"/>
      <c r="C8149" s="7"/>
      <c r="D8149" s="7"/>
      <c r="E8149" s="7"/>
      <c r="F8149" s="7"/>
      <c r="G8149" s="7"/>
      <c r="I8149" s="3"/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</row>
    <row r="8150" spans="2:33" x14ac:dyDescent="0.25">
      <c r="B8150" s="6"/>
      <c r="C8150" s="7"/>
      <c r="D8150" s="7"/>
      <c r="E8150" s="7"/>
      <c r="F8150" s="7"/>
      <c r="G8150" s="7"/>
      <c r="I8150" s="3"/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</row>
    <row r="8151" spans="2:33" x14ac:dyDescent="0.25">
      <c r="B8151" s="6"/>
      <c r="C8151" s="7"/>
      <c r="D8151" s="7"/>
      <c r="E8151" s="7"/>
      <c r="F8151" s="7"/>
      <c r="G8151" s="7"/>
      <c r="I8151" s="3"/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</row>
    <row r="8152" spans="2:33" x14ac:dyDescent="0.25">
      <c r="B8152" s="6"/>
      <c r="C8152" s="7"/>
      <c r="D8152" s="7"/>
      <c r="E8152" s="7"/>
      <c r="F8152" s="7"/>
      <c r="G8152" s="7"/>
      <c r="I8152" s="3"/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</row>
    <row r="8153" spans="2:33" x14ac:dyDescent="0.25">
      <c r="B8153" s="6"/>
      <c r="C8153" s="7"/>
      <c r="D8153" s="7"/>
      <c r="E8153" s="7"/>
      <c r="F8153" s="7"/>
      <c r="G8153" s="7"/>
      <c r="I8153" s="3"/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</row>
    <row r="8154" spans="2:33" x14ac:dyDescent="0.25">
      <c r="B8154" s="6"/>
      <c r="C8154" s="7"/>
      <c r="D8154" s="7"/>
      <c r="E8154" s="7"/>
      <c r="F8154" s="7"/>
      <c r="G8154" s="7"/>
      <c r="I8154" s="3"/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</row>
    <row r="8155" spans="2:33" x14ac:dyDescent="0.25">
      <c r="B8155" s="6"/>
      <c r="C8155" s="7"/>
      <c r="D8155" s="7"/>
      <c r="E8155" s="7"/>
      <c r="F8155" s="7"/>
      <c r="G8155" s="7"/>
      <c r="I8155" s="3"/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</row>
    <row r="8156" spans="2:33" x14ac:dyDescent="0.25">
      <c r="B8156" s="6"/>
      <c r="C8156" s="7"/>
      <c r="D8156" s="7"/>
      <c r="E8156" s="7"/>
      <c r="F8156" s="7"/>
      <c r="G8156" s="7"/>
      <c r="I8156" s="3"/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</row>
    <row r="8157" spans="2:33" x14ac:dyDescent="0.25">
      <c r="B8157" s="6"/>
      <c r="C8157" s="7"/>
      <c r="D8157" s="7"/>
      <c r="E8157" s="7"/>
      <c r="F8157" s="7"/>
      <c r="G8157" s="7"/>
      <c r="I8157" s="3"/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</row>
    <row r="8158" spans="2:33" x14ac:dyDescent="0.25">
      <c r="B8158" s="6"/>
      <c r="C8158" s="7"/>
      <c r="D8158" s="7"/>
      <c r="E8158" s="7"/>
      <c r="F8158" s="7"/>
      <c r="G8158" s="7"/>
      <c r="I8158" s="3"/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</row>
    <row r="8159" spans="2:33" x14ac:dyDescent="0.25">
      <c r="B8159" s="6"/>
      <c r="C8159" s="7"/>
      <c r="D8159" s="7"/>
      <c r="E8159" s="7"/>
      <c r="F8159" s="7"/>
      <c r="G8159" s="7"/>
      <c r="I8159" s="3"/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</row>
    <row r="8160" spans="2:33" x14ac:dyDescent="0.25">
      <c r="B8160" s="6"/>
      <c r="C8160" s="7"/>
      <c r="D8160" s="7"/>
      <c r="E8160" s="7"/>
      <c r="F8160" s="7"/>
      <c r="G8160" s="7"/>
      <c r="I8160" s="3"/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</row>
    <row r="8161" spans="2:33" x14ac:dyDescent="0.25">
      <c r="B8161" s="6"/>
      <c r="C8161" s="7"/>
      <c r="D8161" s="7"/>
      <c r="E8161" s="7"/>
      <c r="F8161" s="7"/>
      <c r="G8161" s="7"/>
      <c r="I8161" s="3"/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</row>
    <row r="8162" spans="2:33" x14ac:dyDescent="0.25">
      <c r="B8162" s="6"/>
      <c r="C8162" s="7"/>
      <c r="D8162" s="7"/>
      <c r="E8162" s="7"/>
      <c r="F8162" s="7"/>
      <c r="G8162" s="7"/>
      <c r="I8162" s="3"/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</row>
    <row r="8163" spans="2:33" x14ac:dyDescent="0.25">
      <c r="B8163" s="6"/>
      <c r="C8163" s="7"/>
      <c r="D8163" s="7"/>
      <c r="E8163" s="7"/>
      <c r="F8163" s="7"/>
      <c r="G8163" s="7"/>
      <c r="I8163" s="3"/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</row>
    <row r="8164" spans="2:33" x14ac:dyDescent="0.25">
      <c r="B8164" s="6"/>
      <c r="C8164" s="7"/>
      <c r="D8164" s="7"/>
      <c r="E8164" s="7"/>
      <c r="F8164" s="7"/>
      <c r="G8164" s="7"/>
      <c r="I8164" s="3"/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</row>
    <row r="8165" spans="2:33" x14ac:dyDescent="0.25">
      <c r="B8165" s="6"/>
      <c r="C8165" s="7"/>
      <c r="D8165" s="7"/>
      <c r="E8165" s="7"/>
      <c r="F8165" s="7"/>
      <c r="G8165" s="7"/>
      <c r="I8165" s="3"/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</row>
    <row r="8166" spans="2:33" x14ac:dyDescent="0.25">
      <c r="B8166" s="6"/>
      <c r="C8166" s="7"/>
      <c r="D8166" s="7"/>
      <c r="E8166" s="7"/>
      <c r="F8166" s="7"/>
      <c r="G8166" s="7"/>
      <c r="I8166" s="3"/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</row>
    <row r="8167" spans="2:33" x14ac:dyDescent="0.25">
      <c r="B8167" s="6"/>
      <c r="C8167" s="7"/>
      <c r="D8167" s="7"/>
      <c r="E8167" s="7"/>
      <c r="F8167" s="7"/>
      <c r="G8167" s="7"/>
      <c r="I8167" s="3"/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</row>
    <row r="8168" spans="2:33" x14ac:dyDescent="0.25">
      <c r="B8168" s="6"/>
      <c r="C8168" s="7"/>
      <c r="D8168" s="7"/>
      <c r="E8168" s="7"/>
      <c r="F8168" s="7"/>
      <c r="G8168" s="7"/>
      <c r="I8168" s="3"/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</row>
    <row r="8169" spans="2:33" x14ac:dyDescent="0.25">
      <c r="B8169" s="6"/>
      <c r="C8169" s="7"/>
      <c r="D8169" s="7"/>
      <c r="E8169" s="7"/>
      <c r="F8169" s="7"/>
      <c r="G8169" s="7"/>
      <c r="I8169" s="3"/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</row>
    <row r="8170" spans="2:33" x14ac:dyDescent="0.25">
      <c r="B8170" s="6"/>
      <c r="C8170" s="7"/>
      <c r="D8170" s="7"/>
      <c r="E8170" s="7"/>
      <c r="F8170" s="7"/>
      <c r="G8170" s="7"/>
      <c r="I8170" s="3"/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</row>
    <row r="8171" spans="2:33" x14ac:dyDescent="0.25">
      <c r="B8171" s="6"/>
      <c r="C8171" s="7"/>
      <c r="D8171" s="7"/>
      <c r="E8171" s="7"/>
      <c r="F8171" s="7"/>
      <c r="G8171" s="7"/>
      <c r="I8171" s="3"/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</row>
    <row r="8172" spans="2:33" x14ac:dyDescent="0.25">
      <c r="B8172" s="6"/>
      <c r="C8172" s="7"/>
      <c r="D8172" s="7"/>
      <c r="E8172" s="7"/>
      <c r="F8172" s="7"/>
      <c r="G8172" s="7"/>
      <c r="I8172" s="3"/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</row>
    <row r="8173" spans="2:33" x14ac:dyDescent="0.25">
      <c r="B8173" s="6"/>
      <c r="C8173" s="7"/>
      <c r="D8173" s="7"/>
      <c r="E8173" s="7"/>
      <c r="F8173" s="7"/>
      <c r="G8173" s="7"/>
      <c r="I8173" s="3"/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</row>
    <row r="8174" spans="2:33" x14ac:dyDescent="0.25">
      <c r="B8174" s="6"/>
      <c r="C8174" s="7"/>
      <c r="D8174" s="7"/>
      <c r="E8174" s="7"/>
      <c r="F8174" s="7"/>
      <c r="G8174" s="7"/>
      <c r="I8174" s="3"/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</row>
    <row r="8175" spans="2:33" x14ac:dyDescent="0.25">
      <c r="B8175" s="6"/>
      <c r="C8175" s="7"/>
      <c r="D8175" s="7"/>
      <c r="E8175" s="7"/>
      <c r="F8175" s="7"/>
      <c r="G8175" s="7"/>
      <c r="I8175" s="3"/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</row>
    <row r="8176" spans="2:33" x14ac:dyDescent="0.25">
      <c r="B8176" s="6"/>
      <c r="C8176" s="7"/>
      <c r="D8176" s="7"/>
      <c r="E8176" s="7"/>
      <c r="F8176" s="7"/>
      <c r="G8176" s="7"/>
      <c r="I8176" s="3"/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</row>
    <row r="8177" spans="2:33" x14ac:dyDescent="0.25">
      <c r="B8177" s="6"/>
      <c r="C8177" s="7"/>
      <c r="D8177" s="7"/>
      <c r="E8177" s="7"/>
      <c r="F8177" s="7"/>
      <c r="G8177" s="7"/>
      <c r="I8177" s="3"/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</row>
    <row r="8178" spans="2:33" x14ac:dyDescent="0.25">
      <c r="B8178" s="6"/>
      <c r="C8178" s="7"/>
      <c r="D8178" s="7"/>
      <c r="E8178" s="7"/>
      <c r="F8178" s="7"/>
      <c r="G8178" s="7"/>
      <c r="I8178" s="3"/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</row>
    <row r="8179" spans="2:33" x14ac:dyDescent="0.25">
      <c r="B8179" s="6"/>
      <c r="C8179" s="7"/>
      <c r="D8179" s="7"/>
      <c r="E8179" s="7"/>
      <c r="F8179" s="7"/>
      <c r="G8179" s="7"/>
      <c r="I8179" s="3"/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</row>
    <row r="8180" spans="2:33" x14ac:dyDescent="0.25">
      <c r="B8180" s="6"/>
      <c r="C8180" s="7"/>
      <c r="D8180" s="7"/>
      <c r="E8180" s="7"/>
      <c r="F8180" s="7"/>
      <c r="G8180" s="7"/>
      <c r="I8180" s="3"/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</row>
    <row r="8181" spans="2:33" x14ac:dyDescent="0.25">
      <c r="B8181" s="6"/>
      <c r="C8181" s="7"/>
      <c r="D8181" s="7"/>
      <c r="E8181" s="7"/>
      <c r="F8181" s="7"/>
      <c r="G8181" s="7"/>
      <c r="I8181" s="3"/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</row>
    <row r="8182" spans="2:33" x14ac:dyDescent="0.25">
      <c r="B8182" s="6"/>
      <c r="C8182" s="7"/>
      <c r="D8182" s="7"/>
      <c r="E8182" s="7"/>
      <c r="F8182" s="7"/>
      <c r="G8182" s="7"/>
      <c r="I8182" s="3"/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</row>
    <row r="8183" spans="2:33" x14ac:dyDescent="0.25">
      <c r="B8183" s="6"/>
      <c r="C8183" s="7"/>
      <c r="D8183" s="7"/>
      <c r="E8183" s="7"/>
      <c r="F8183" s="7"/>
      <c r="G8183" s="7"/>
      <c r="I8183" s="3"/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</row>
    <row r="8184" spans="2:33" x14ac:dyDescent="0.25">
      <c r="B8184" s="6"/>
      <c r="C8184" s="7"/>
      <c r="D8184" s="7"/>
      <c r="E8184" s="7"/>
      <c r="F8184" s="7"/>
      <c r="G8184" s="7"/>
      <c r="I8184" s="3"/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</row>
    <row r="8185" spans="2:33" x14ac:dyDescent="0.25">
      <c r="B8185" s="6"/>
      <c r="C8185" s="7"/>
      <c r="D8185" s="7"/>
      <c r="E8185" s="7"/>
      <c r="F8185" s="7"/>
      <c r="G8185" s="7"/>
      <c r="I8185" s="3"/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</row>
    <row r="8186" spans="2:33" x14ac:dyDescent="0.25">
      <c r="B8186" s="6"/>
      <c r="C8186" s="7"/>
      <c r="D8186" s="7"/>
      <c r="E8186" s="7"/>
      <c r="F8186" s="7"/>
      <c r="G8186" s="7"/>
      <c r="I8186" s="3"/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</row>
    <row r="8187" spans="2:33" x14ac:dyDescent="0.25">
      <c r="B8187" s="6"/>
      <c r="C8187" s="7"/>
      <c r="D8187" s="7"/>
      <c r="E8187" s="7"/>
      <c r="F8187" s="7"/>
      <c r="G8187" s="7"/>
      <c r="I8187" s="3"/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</row>
    <row r="8188" spans="2:33" x14ac:dyDescent="0.25">
      <c r="B8188" s="6"/>
      <c r="C8188" s="7"/>
      <c r="D8188" s="7"/>
      <c r="E8188" s="7"/>
      <c r="F8188" s="7"/>
      <c r="G8188" s="7"/>
      <c r="I8188" s="3"/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</row>
    <row r="8189" spans="2:33" x14ac:dyDescent="0.25">
      <c r="B8189" s="6"/>
      <c r="C8189" s="7"/>
      <c r="D8189" s="7"/>
      <c r="E8189" s="7"/>
      <c r="F8189" s="7"/>
      <c r="G8189" s="7"/>
      <c r="I8189" s="3"/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</row>
    <row r="8190" spans="2:33" x14ac:dyDescent="0.25">
      <c r="B8190" s="6"/>
      <c r="C8190" s="7"/>
      <c r="D8190" s="7"/>
      <c r="E8190" s="7"/>
      <c r="F8190" s="7"/>
      <c r="G8190" s="7"/>
      <c r="I8190" s="3"/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</row>
    <row r="8191" spans="2:33" x14ac:dyDescent="0.25">
      <c r="B8191" s="6"/>
      <c r="C8191" s="7"/>
      <c r="D8191" s="7"/>
      <c r="E8191" s="7"/>
      <c r="F8191" s="7"/>
      <c r="G8191" s="7"/>
      <c r="I8191" s="3"/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</row>
    <row r="8192" spans="2:33" x14ac:dyDescent="0.25">
      <c r="B8192" s="6"/>
      <c r="C8192" s="7"/>
      <c r="D8192" s="7"/>
      <c r="E8192" s="7"/>
      <c r="F8192" s="7"/>
      <c r="G8192" s="7"/>
      <c r="I8192" s="3"/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</row>
    <row r="8193" spans="2:33" x14ac:dyDescent="0.25">
      <c r="B8193" s="6"/>
      <c r="C8193" s="7"/>
      <c r="D8193" s="7"/>
      <c r="E8193" s="7"/>
      <c r="F8193" s="7"/>
      <c r="G8193" s="7"/>
      <c r="I8193" s="3"/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</row>
    <row r="8194" spans="2:33" x14ac:dyDescent="0.25">
      <c r="B8194" s="6"/>
      <c r="C8194" s="7"/>
      <c r="D8194" s="7"/>
      <c r="E8194" s="7"/>
      <c r="F8194" s="7"/>
      <c r="G8194" s="7"/>
      <c r="I8194" s="3"/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</row>
    <row r="8195" spans="2:33" x14ac:dyDescent="0.25">
      <c r="B8195" s="6"/>
      <c r="C8195" s="7"/>
      <c r="D8195" s="7"/>
      <c r="E8195" s="7"/>
      <c r="F8195" s="7"/>
      <c r="G8195" s="7"/>
      <c r="I8195" s="3"/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</row>
    <row r="8196" spans="2:33" x14ac:dyDescent="0.25">
      <c r="B8196" s="6"/>
      <c r="C8196" s="7"/>
      <c r="D8196" s="7"/>
      <c r="E8196" s="7"/>
      <c r="F8196" s="7"/>
      <c r="G8196" s="7"/>
      <c r="I8196" s="3"/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</row>
    <row r="8197" spans="2:33" x14ac:dyDescent="0.25">
      <c r="B8197" s="6"/>
      <c r="C8197" s="7"/>
      <c r="D8197" s="7"/>
      <c r="E8197" s="7"/>
      <c r="F8197" s="7"/>
      <c r="G8197" s="7"/>
      <c r="I8197" s="3"/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</row>
    <row r="8198" spans="2:33" x14ac:dyDescent="0.25">
      <c r="B8198" s="6"/>
      <c r="C8198" s="7"/>
      <c r="D8198" s="7"/>
      <c r="E8198" s="7"/>
      <c r="F8198" s="7"/>
      <c r="G8198" s="7"/>
      <c r="I8198" s="3"/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</row>
    <row r="8199" spans="2:33" x14ac:dyDescent="0.25">
      <c r="B8199" s="6"/>
      <c r="C8199" s="7"/>
      <c r="D8199" s="7"/>
      <c r="E8199" s="7"/>
      <c r="F8199" s="7"/>
      <c r="G8199" s="7"/>
      <c r="I8199" s="3"/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</row>
    <row r="8200" spans="2:33" x14ac:dyDescent="0.25">
      <c r="B8200" s="6"/>
      <c r="C8200" s="7"/>
      <c r="D8200" s="7"/>
      <c r="E8200" s="7"/>
      <c r="F8200" s="7"/>
      <c r="G8200" s="7"/>
      <c r="I8200" s="3"/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</row>
    <row r="8201" spans="2:33" x14ac:dyDescent="0.25">
      <c r="B8201" s="6"/>
      <c r="C8201" s="7"/>
      <c r="D8201" s="7"/>
      <c r="E8201" s="7"/>
      <c r="F8201" s="7"/>
      <c r="G8201" s="7"/>
      <c r="I8201" s="3"/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</row>
    <row r="8202" spans="2:33" x14ac:dyDescent="0.25">
      <c r="B8202" s="6"/>
      <c r="C8202" s="7"/>
      <c r="D8202" s="7"/>
      <c r="E8202" s="7"/>
      <c r="F8202" s="7"/>
      <c r="G8202" s="7"/>
      <c r="I8202" s="3"/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</row>
    <row r="8203" spans="2:33" x14ac:dyDescent="0.25">
      <c r="B8203" s="6"/>
      <c r="C8203" s="7"/>
      <c r="D8203" s="7"/>
      <c r="E8203" s="7"/>
      <c r="F8203" s="7"/>
      <c r="G8203" s="7"/>
      <c r="I8203" s="3"/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</row>
    <row r="8204" spans="2:33" x14ac:dyDescent="0.25">
      <c r="B8204" s="6"/>
      <c r="C8204" s="7"/>
      <c r="D8204" s="7"/>
      <c r="E8204" s="7"/>
      <c r="F8204" s="7"/>
      <c r="G8204" s="7"/>
      <c r="I8204" s="3"/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</row>
    <row r="8205" spans="2:33" x14ac:dyDescent="0.25">
      <c r="B8205" s="6"/>
      <c r="C8205" s="7"/>
      <c r="D8205" s="7"/>
      <c r="E8205" s="7"/>
      <c r="F8205" s="7"/>
      <c r="G8205" s="7"/>
      <c r="I8205" s="3"/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</row>
    <row r="8206" spans="2:33" x14ac:dyDescent="0.25">
      <c r="B8206" s="6"/>
      <c r="C8206" s="7"/>
      <c r="D8206" s="7"/>
      <c r="E8206" s="7"/>
      <c r="F8206" s="7"/>
      <c r="G8206" s="7"/>
      <c r="I8206" s="3"/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</row>
    <row r="8207" spans="2:33" x14ac:dyDescent="0.25">
      <c r="B8207" s="6"/>
      <c r="C8207" s="7"/>
      <c r="D8207" s="7"/>
      <c r="E8207" s="7"/>
      <c r="F8207" s="7"/>
      <c r="G8207" s="7"/>
      <c r="I8207" s="3"/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</row>
    <row r="8208" spans="2:33" x14ac:dyDescent="0.25">
      <c r="B8208" s="6"/>
      <c r="C8208" s="7"/>
      <c r="D8208" s="7"/>
      <c r="E8208" s="7"/>
      <c r="F8208" s="7"/>
      <c r="G8208" s="7"/>
      <c r="I8208" s="3"/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</row>
    <row r="8209" spans="2:33" x14ac:dyDescent="0.25">
      <c r="B8209" s="6"/>
      <c r="C8209" s="7"/>
      <c r="D8209" s="7"/>
      <c r="E8209" s="7"/>
      <c r="F8209" s="7"/>
      <c r="G8209" s="7"/>
      <c r="I8209" s="3"/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</row>
    <row r="8210" spans="2:33" x14ac:dyDescent="0.25">
      <c r="B8210" s="6"/>
      <c r="C8210" s="7"/>
      <c r="D8210" s="7"/>
      <c r="E8210" s="7"/>
      <c r="F8210" s="7"/>
      <c r="G8210" s="7"/>
      <c r="I8210" s="3"/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</row>
    <row r="8211" spans="2:33" x14ac:dyDescent="0.25">
      <c r="B8211" s="6"/>
      <c r="C8211" s="7"/>
      <c r="D8211" s="7"/>
      <c r="E8211" s="7"/>
      <c r="F8211" s="7"/>
      <c r="G8211" s="7"/>
      <c r="I8211" s="3"/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</row>
    <row r="8212" spans="2:33" x14ac:dyDescent="0.25">
      <c r="B8212" s="6"/>
      <c r="C8212" s="7"/>
      <c r="D8212" s="7"/>
      <c r="E8212" s="7"/>
      <c r="F8212" s="7"/>
      <c r="G8212" s="7"/>
      <c r="I8212" s="3"/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</row>
    <row r="8213" spans="2:33" x14ac:dyDescent="0.25">
      <c r="B8213" s="6"/>
      <c r="C8213" s="7"/>
      <c r="D8213" s="7"/>
      <c r="E8213" s="7"/>
      <c r="F8213" s="7"/>
      <c r="G8213" s="7"/>
      <c r="I8213" s="3"/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</row>
    <row r="8214" spans="2:33" x14ac:dyDescent="0.25">
      <c r="B8214" s="6"/>
      <c r="C8214" s="7"/>
      <c r="D8214" s="7"/>
      <c r="E8214" s="7"/>
      <c r="F8214" s="7"/>
      <c r="G8214" s="7"/>
      <c r="I8214" s="3"/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</row>
    <row r="8215" spans="2:33" x14ac:dyDescent="0.25">
      <c r="B8215" s="6"/>
      <c r="C8215" s="7"/>
      <c r="D8215" s="7"/>
      <c r="E8215" s="7"/>
      <c r="F8215" s="7"/>
      <c r="G8215" s="7"/>
      <c r="I8215" s="3"/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</row>
    <row r="8216" spans="2:33" x14ac:dyDescent="0.25">
      <c r="B8216" s="6"/>
      <c r="C8216" s="7"/>
      <c r="D8216" s="7"/>
      <c r="E8216" s="7"/>
      <c r="F8216" s="7"/>
      <c r="G8216" s="7"/>
      <c r="I8216" s="3"/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</row>
    <row r="8217" spans="2:33" x14ac:dyDescent="0.25">
      <c r="B8217" s="6"/>
      <c r="C8217" s="7"/>
      <c r="D8217" s="7"/>
      <c r="E8217" s="7"/>
      <c r="F8217" s="7"/>
      <c r="G8217" s="7"/>
      <c r="I8217" s="3"/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</row>
    <row r="8218" spans="2:33" x14ac:dyDescent="0.25">
      <c r="B8218" s="6"/>
      <c r="C8218" s="7"/>
      <c r="D8218" s="7"/>
      <c r="E8218" s="7"/>
      <c r="F8218" s="7"/>
      <c r="G8218" s="7"/>
      <c r="I8218" s="3"/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</row>
    <row r="8219" spans="2:33" x14ac:dyDescent="0.25">
      <c r="B8219" s="6"/>
      <c r="C8219" s="7"/>
      <c r="D8219" s="7"/>
      <c r="E8219" s="7"/>
      <c r="F8219" s="7"/>
      <c r="G8219" s="7"/>
      <c r="I8219" s="3"/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</row>
    <row r="8220" spans="2:33" x14ac:dyDescent="0.25">
      <c r="B8220" s="6"/>
      <c r="C8220" s="7"/>
      <c r="D8220" s="7"/>
      <c r="E8220" s="7"/>
      <c r="F8220" s="7"/>
      <c r="G8220" s="7"/>
      <c r="I8220" s="3"/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</row>
    <row r="8221" spans="2:33" x14ac:dyDescent="0.25">
      <c r="B8221" s="6"/>
      <c r="C8221" s="7"/>
      <c r="D8221" s="7"/>
      <c r="E8221" s="7"/>
      <c r="F8221" s="7"/>
      <c r="G8221" s="7"/>
      <c r="I8221" s="3"/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</row>
    <row r="8222" spans="2:33" x14ac:dyDescent="0.25">
      <c r="B8222" s="6"/>
      <c r="C8222" s="7"/>
      <c r="D8222" s="7"/>
      <c r="E8222" s="7"/>
      <c r="F8222" s="7"/>
      <c r="G8222" s="7"/>
      <c r="I8222" s="3"/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</row>
    <row r="8223" spans="2:33" x14ac:dyDescent="0.25">
      <c r="B8223" s="6"/>
      <c r="C8223" s="7"/>
      <c r="D8223" s="7"/>
      <c r="E8223" s="7"/>
      <c r="F8223" s="7"/>
      <c r="G8223" s="7"/>
      <c r="I8223" s="3"/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</row>
    <row r="8224" spans="2:33" x14ac:dyDescent="0.25">
      <c r="B8224" s="6"/>
      <c r="C8224" s="7"/>
      <c r="D8224" s="7"/>
      <c r="E8224" s="7"/>
      <c r="F8224" s="7"/>
      <c r="G8224" s="7"/>
      <c r="I8224" s="3"/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</row>
    <row r="8225" spans="2:33" x14ac:dyDescent="0.25">
      <c r="B8225" s="6"/>
      <c r="C8225" s="7"/>
      <c r="D8225" s="7"/>
      <c r="E8225" s="7"/>
      <c r="F8225" s="7"/>
      <c r="G8225" s="7"/>
      <c r="I8225" s="3"/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</row>
    <row r="8226" spans="2:33" x14ac:dyDescent="0.25">
      <c r="B8226" s="6"/>
      <c r="C8226" s="7"/>
      <c r="D8226" s="7"/>
      <c r="E8226" s="7"/>
      <c r="F8226" s="7"/>
      <c r="G8226" s="7"/>
      <c r="I8226" s="3"/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</row>
    <row r="8227" spans="2:33" x14ac:dyDescent="0.25">
      <c r="B8227" s="6"/>
      <c r="C8227" s="7"/>
      <c r="D8227" s="7"/>
      <c r="E8227" s="7"/>
      <c r="F8227" s="7"/>
      <c r="G8227" s="7"/>
      <c r="I8227" s="3"/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</row>
    <row r="8228" spans="2:33" x14ac:dyDescent="0.25">
      <c r="B8228" s="6"/>
      <c r="C8228" s="7"/>
      <c r="D8228" s="7"/>
      <c r="E8228" s="7"/>
      <c r="F8228" s="7"/>
      <c r="G8228" s="7"/>
      <c r="I8228" s="3"/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</row>
    <row r="8229" spans="2:33" x14ac:dyDescent="0.25">
      <c r="B8229" s="6"/>
      <c r="C8229" s="7"/>
      <c r="D8229" s="7"/>
      <c r="E8229" s="7"/>
      <c r="F8229" s="7"/>
      <c r="G8229" s="7"/>
      <c r="I8229" s="3"/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</row>
    <row r="8230" spans="2:33" x14ac:dyDescent="0.25">
      <c r="B8230" s="6"/>
      <c r="C8230" s="7"/>
      <c r="D8230" s="7"/>
      <c r="E8230" s="7"/>
      <c r="F8230" s="7"/>
      <c r="G8230" s="7"/>
      <c r="I8230" s="3"/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</row>
    <row r="8231" spans="2:33" x14ac:dyDescent="0.25">
      <c r="B8231" s="6"/>
      <c r="C8231" s="7"/>
      <c r="D8231" s="7"/>
      <c r="E8231" s="7"/>
      <c r="F8231" s="7"/>
      <c r="G8231" s="7"/>
      <c r="I8231" s="3"/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</row>
    <row r="8232" spans="2:33" x14ac:dyDescent="0.25">
      <c r="B8232" s="6"/>
      <c r="C8232" s="7"/>
      <c r="D8232" s="7"/>
      <c r="E8232" s="7"/>
      <c r="F8232" s="7"/>
      <c r="G8232" s="7"/>
      <c r="I8232" s="3"/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</row>
    <row r="8233" spans="2:33" x14ac:dyDescent="0.25">
      <c r="B8233" s="6"/>
      <c r="C8233" s="7"/>
      <c r="D8233" s="7"/>
      <c r="E8233" s="7"/>
      <c r="F8233" s="7"/>
      <c r="G8233" s="7"/>
      <c r="I8233" s="3"/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</row>
    <row r="8234" spans="2:33" x14ac:dyDescent="0.25">
      <c r="B8234" s="6"/>
      <c r="C8234" s="7"/>
      <c r="D8234" s="7"/>
      <c r="E8234" s="7"/>
      <c r="F8234" s="7"/>
      <c r="G8234" s="7"/>
      <c r="I8234" s="3"/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</row>
    <row r="8235" spans="2:33" x14ac:dyDescent="0.25">
      <c r="B8235" s="6"/>
      <c r="C8235" s="7"/>
      <c r="D8235" s="7"/>
      <c r="E8235" s="7"/>
      <c r="F8235" s="7"/>
      <c r="G8235" s="7"/>
      <c r="I8235" s="3"/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</row>
    <row r="8236" spans="2:33" x14ac:dyDescent="0.25">
      <c r="B8236" s="6"/>
      <c r="C8236" s="7"/>
      <c r="D8236" s="7"/>
      <c r="E8236" s="7"/>
      <c r="F8236" s="7"/>
      <c r="G8236" s="7"/>
      <c r="I8236" s="3"/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</row>
    <row r="8237" spans="2:33" x14ac:dyDescent="0.25">
      <c r="B8237" s="6"/>
      <c r="C8237" s="7"/>
      <c r="D8237" s="7"/>
      <c r="E8237" s="7"/>
      <c r="F8237" s="7"/>
      <c r="G8237" s="7"/>
      <c r="I8237" s="3"/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</row>
    <row r="8238" spans="2:33" x14ac:dyDescent="0.25">
      <c r="B8238" s="6"/>
      <c r="C8238" s="7"/>
      <c r="D8238" s="7"/>
      <c r="E8238" s="7"/>
      <c r="F8238" s="7"/>
      <c r="G8238" s="7"/>
      <c r="I8238" s="3"/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</row>
    <row r="8239" spans="2:33" x14ac:dyDescent="0.25">
      <c r="B8239" s="6"/>
      <c r="C8239" s="7"/>
      <c r="D8239" s="7"/>
      <c r="E8239" s="7"/>
      <c r="F8239" s="7"/>
      <c r="G8239" s="7"/>
      <c r="I8239" s="3"/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</row>
    <row r="8240" spans="2:33" x14ac:dyDescent="0.25">
      <c r="B8240" s="6"/>
      <c r="C8240" s="7"/>
      <c r="D8240" s="7"/>
      <c r="E8240" s="7"/>
      <c r="F8240" s="7"/>
      <c r="G8240" s="7"/>
      <c r="I8240" s="3"/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</row>
    <row r="8241" spans="2:33" x14ac:dyDescent="0.25">
      <c r="B8241" s="6"/>
      <c r="C8241" s="7"/>
      <c r="D8241" s="7"/>
      <c r="E8241" s="7"/>
      <c r="F8241" s="7"/>
      <c r="G8241" s="7"/>
      <c r="I8241" s="3"/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</row>
    <row r="8242" spans="2:33" x14ac:dyDescent="0.25">
      <c r="B8242" s="6"/>
      <c r="C8242" s="7"/>
      <c r="D8242" s="7"/>
      <c r="E8242" s="7"/>
      <c r="F8242" s="7"/>
      <c r="G8242" s="7"/>
      <c r="I8242" s="3"/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</row>
    <row r="8243" spans="2:33" x14ac:dyDescent="0.25">
      <c r="B8243" s="6"/>
      <c r="C8243" s="7"/>
      <c r="D8243" s="7"/>
      <c r="E8243" s="7"/>
      <c r="F8243" s="7"/>
      <c r="G8243" s="7"/>
      <c r="I8243" s="3"/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</row>
    <row r="8244" spans="2:33" x14ac:dyDescent="0.25">
      <c r="B8244" s="6"/>
      <c r="C8244" s="7"/>
      <c r="D8244" s="7"/>
      <c r="E8244" s="7"/>
      <c r="F8244" s="7"/>
      <c r="G8244" s="7"/>
      <c r="I8244" s="3"/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</row>
    <row r="8245" spans="2:33" x14ac:dyDescent="0.25">
      <c r="B8245" s="6"/>
      <c r="C8245" s="7"/>
      <c r="D8245" s="7"/>
      <c r="E8245" s="7"/>
      <c r="F8245" s="7"/>
      <c r="G8245" s="7"/>
      <c r="I8245" s="3"/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</row>
    <row r="8246" spans="2:33" x14ac:dyDescent="0.25">
      <c r="B8246" s="6"/>
      <c r="C8246" s="7"/>
      <c r="D8246" s="7"/>
      <c r="E8246" s="7"/>
      <c r="F8246" s="7"/>
      <c r="G8246" s="7"/>
      <c r="I8246" s="3"/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</row>
    <row r="8247" spans="2:33" x14ac:dyDescent="0.25">
      <c r="B8247" s="6"/>
      <c r="C8247" s="7"/>
      <c r="D8247" s="7"/>
      <c r="E8247" s="7"/>
      <c r="F8247" s="7"/>
      <c r="G8247" s="7"/>
      <c r="I8247" s="3"/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</row>
    <row r="8248" spans="2:33" x14ac:dyDescent="0.25">
      <c r="B8248" s="6"/>
      <c r="C8248" s="7"/>
      <c r="D8248" s="7"/>
      <c r="E8248" s="7"/>
      <c r="F8248" s="7"/>
      <c r="G8248" s="7"/>
      <c r="I8248" s="3"/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</row>
    <row r="8249" spans="2:33" x14ac:dyDescent="0.25">
      <c r="B8249" s="6"/>
      <c r="C8249" s="7"/>
      <c r="D8249" s="7"/>
      <c r="E8249" s="7"/>
      <c r="F8249" s="7"/>
      <c r="G8249" s="7"/>
      <c r="I8249" s="3"/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</row>
    <row r="8250" spans="2:33" x14ac:dyDescent="0.25">
      <c r="B8250" s="6"/>
      <c r="C8250" s="7"/>
      <c r="D8250" s="7"/>
      <c r="E8250" s="7"/>
      <c r="F8250" s="7"/>
      <c r="G8250" s="7"/>
      <c r="I8250" s="3"/>
    </row>
    <row r="8251" spans="2:33" x14ac:dyDescent="0.25">
      <c r="B8251" s="6"/>
      <c r="C8251" s="7"/>
      <c r="D8251" s="7"/>
      <c r="E8251" s="7"/>
      <c r="F8251" s="7"/>
      <c r="G8251" s="7"/>
      <c r="I8251" s="3"/>
    </row>
    <row r="8252" spans="2:33" x14ac:dyDescent="0.25">
      <c r="B8252" s="6"/>
      <c r="C8252" s="7"/>
      <c r="D8252" s="7"/>
      <c r="E8252" s="7"/>
      <c r="F8252" s="7"/>
      <c r="G8252" s="7"/>
      <c r="I8252" s="3"/>
    </row>
    <row r="8253" spans="2:33" x14ac:dyDescent="0.25">
      <c r="B8253" s="6"/>
      <c r="C8253" s="7"/>
      <c r="D8253" s="7"/>
      <c r="E8253" s="7"/>
      <c r="F8253" s="7"/>
      <c r="G8253" s="7"/>
      <c r="I8253" s="3"/>
    </row>
    <row r="8254" spans="2:33" x14ac:dyDescent="0.25">
      <c r="B8254" s="6"/>
      <c r="C8254" s="7"/>
      <c r="D8254" s="7"/>
      <c r="E8254" s="7"/>
      <c r="F8254" s="7"/>
      <c r="G8254" s="7"/>
      <c r="I8254" s="3"/>
    </row>
    <row r="8255" spans="2:33" x14ac:dyDescent="0.25">
      <c r="B8255" s="6"/>
      <c r="C8255" s="7"/>
      <c r="D8255" s="7"/>
      <c r="E8255" s="7"/>
      <c r="F8255" s="7"/>
      <c r="G8255" s="7"/>
      <c r="I8255" s="3"/>
    </row>
    <row r="8256" spans="2:33" x14ac:dyDescent="0.25">
      <c r="B8256" s="6"/>
      <c r="C8256" s="7"/>
      <c r="D8256" s="7"/>
      <c r="E8256" s="7"/>
      <c r="F8256" s="7"/>
      <c r="G8256" s="7"/>
      <c r="I8256" s="3"/>
    </row>
    <row r="8257" spans="2:9" x14ac:dyDescent="0.25">
      <c r="B8257" s="6"/>
      <c r="C8257" s="7"/>
      <c r="D8257" s="7"/>
      <c r="E8257" s="7"/>
      <c r="F8257" s="7"/>
      <c r="G8257" s="7"/>
      <c r="I8257" s="3"/>
    </row>
    <row r="8258" spans="2:9" x14ac:dyDescent="0.25">
      <c r="B8258" s="6"/>
      <c r="C8258" s="7"/>
      <c r="D8258" s="7"/>
      <c r="E8258" s="7"/>
      <c r="F8258" s="7"/>
      <c r="G8258" s="7"/>
      <c r="I8258" s="3"/>
    </row>
    <row r="8259" spans="2:9" x14ac:dyDescent="0.25">
      <c r="B8259" s="6"/>
      <c r="C8259" s="7"/>
      <c r="D8259" s="7"/>
      <c r="E8259" s="7"/>
      <c r="F8259" s="7"/>
      <c r="G8259" s="7"/>
      <c r="I8259" s="3"/>
    </row>
    <row r="8260" spans="2:9" x14ac:dyDescent="0.25">
      <c r="B8260" s="6"/>
      <c r="C8260" s="7"/>
      <c r="D8260" s="7"/>
      <c r="E8260" s="7"/>
      <c r="F8260" s="7"/>
      <c r="G8260" s="7"/>
      <c r="I8260" s="3"/>
    </row>
    <row r="8261" spans="2:9" x14ac:dyDescent="0.25">
      <c r="B8261" s="6"/>
      <c r="C8261" s="7"/>
      <c r="D8261" s="7"/>
      <c r="E8261" s="7"/>
      <c r="F8261" s="7"/>
      <c r="G8261" s="7"/>
      <c r="I8261" s="3"/>
    </row>
    <row r="8262" spans="2:9" x14ac:dyDescent="0.25">
      <c r="B8262" s="6"/>
      <c r="C8262" s="7"/>
      <c r="D8262" s="7"/>
      <c r="E8262" s="7"/>
      <c r="F8262" s="7"/>
      <c r="G8262" s="7"/>
      <c r="I8262" s="3"/>
    </row>
    <row r="8263" spans="2:9" x14ac:dyDescent="0.25">
      <c r="B8263" s="6"/>
      <c r="C8263" s="7"/>
      <c r="D8263" s="7"/>
      <c r="E8263" s="7"/>
      <c r="F8263" s="7"/>
      <c r="G8263" s="7"/>
      <c r="I8263" s="3"/>
    </row>
    <row r="8264" spans="2:9" x14ac:dyDescent="0.25">
      <c r="B8264" s="6"/>
      <c r="C8264" s="7"/>
      <c r="D8264" s="7"/>
      <c r="E8264" s="7"/>
      <c r="F8264" s="7"/>
      <c r="G8264" s="7"/>
      <c r="I8264" s="3"/>
    </row>
    <row r="8265" spans="2:9" x14ac:dyDescent="0.25">
      <c r="B8265" s="6"/>
      <c r="C8265" s="7"/>
      <c r="D8265" s="7"/>
      <c r="E8265" s="7"/>
      <c r="F8265" s="7"/>
      <c r="G8265" s="7"/>
      <c r="I8265" s="3"/>
    </row>
    <row r="8266" spans="2:9" x14ac:dyDescent="0.25">
      <c r="B8266" s="6"/>
      <c r="C8266" s="7"/>
      <c r="D8266" s="7"/>
      <c r="E8266" s="7"/>
      <c r="F8266" s="7"/>
      <c r="G8266" s="7"/>
      <c r="I8266" s="3"/>
    </row>
    <row r="8267" spans="2:9" x14ac:dyDescent="0.25">
      <c r="B8267" s="6"/>
      <c r="C8267" s="7"/>
      <c r="D8267" s="7"/>
      <c r="E8267" s="7"/>
      <c r="F8267" s="7"/>
      <c r="G8267" s="7"/>
      <c r="I8267" s="3"/>
    </row>
    <row r="8268" spans="2:9" x14ac:dyDescent="0.25">
      <c r="B8268" s="6"/>
      <c r="C8268" s="7"/>
      <c r="D8268" s="7"/>
      <c r="E8268" s="7"/>
      <c r="F8268" s="7"/>
      <c r="G8268" s="7"/>
      <c r="I8268" s="3"/>
    </row>
    <row r="8269" spans="2:9" x14ac:dyDescent="0.25">
      <c r="B8269" s="6"/>
      <c r="C8269" s="7"/>
      <c r="D8269" s="7"/>
      <c r="E8269" s="7"/>
      <c r="F8269" s="7"/>
      <c r="G8269" s="7"/>
      <c r="I8269" s="3"/>
    </row>
    <row r="8270" spans="2:9" x14ac:dyDescent="0.25">
      <c r="B8270" s="6"/>
      <c r="C8270" s="7"/>
      <c r="D8270" s="7"/>
      <c r="E8270" s="7"/>
      <c r="F8270" s="7"/>
      <c r="G8270" s="7"/>
      <c r="I8270" s="3"/>
    </row>
    <row r="8271" spans="2:9" x14ac:dyDescent="0.25">
      <c r="B8271" s="6"/>
      <c r="C8271" s="7"/>
      <c r="D8271" s="7"/>
      <c r="E8271" s="7"/>
      <c r="F8271" s="7"/>
      <c r="G8271" s="7"/>
      <c r="I8271" s="3"/>
    </row>
    <row r="8272" spans="2:9" x14ac:dyDescent="0.25">
      <c r="B8272" s="6"/>
      <c r="C8272" s="7"/>
      <c r="D8272" s="7"/>
      <c r="E8272" s="7"/>
      <c r="F8272" s="7"/>
      <c r="G8272" s="7"/>
      <c r="I8272" s="3"/>
    </row>
    <row r="8273" spans="2:9" x14ac:dyDescent="0.25">
      <c r="B8273" s="6"/>
      <c r="C8273" s="7"/>
      <c r="D8273" s="7"/>
      <c r="E8273" s="7"/>
      <c r="F8273" s="7"/>
      <c r="G8273" s="7"/>
      <c r="I8273" s="3"/>
    </row>
    <row r="8274" spans="2:9" x14ac:dyDescent="0.25">
      <c r="B8274" s="6"/>
      <c r="C8274" s="7"/>
      <c r="D8274" s="7"/>
      <c r="E8274" s="7"/>
      <c r="F8274" s="7"/>
      <c r="G8274" s="7"/>
      <c r="I8274" s="3"/>
    </row>
    <row r="8275" spans="2:9" x14ac:dyDescent="0.25">
      <c r="B8275" s="6"/>
      <c r="C8275" s="7"/>
      <c r="D8275" s="7"/>
      <c r="E8275" s="7"/>
      <c r="F8275" s="7"/>
      <c r="G8275" s="7"/>
      <c r="I8275" s="3"/>
    </row>
    <row r="8276" spans="2:9" x14ac:dyDescent="0.25">
      <c r="B8276" s="6"/>
      <c r="C8276" s="7"/>
      <c r="D8276" s="7"/>
      <c r="E8276" s="7"/>
      <c r="F8276" s="7"/>
      <c r="G8276" s="7"/>
      <c r="I8276" s="3"/>
    </row>
    <row r="8277" spans="2:9" x14ac:dyDescent="0.25">
      <c r="B8277" s="6"/>
      <c r="C8277" s="7"/>
      <c r="D8277" s="7"/>
      <c r="E8277" s="7"/>
      <c r="F8277" s="7"/>
      <c r="G8277" s="7"/>
      <c r="I8277" s="3"/>
    </row>
    <row r="8278" spans="2:9" x14ac:dyDescent="0.25">
      <c r="B8278" s="6"/>
      <c r="C8278" s="7"/>
      <c r="D8278" s="7"/>
      <c r="E8278" s="7"/>
      <c r="F8278" s="7"/>
      <c r="G8278" s="7"/>
      <c r="I8278" s="3"/>
    </row>
    <row r="8279" spans="2:9" x14ac:dyDescent="0.25">
      <c r="B8279" s="6"/>
      <c r="C8279" s="7"/>
      <c r="D8279" s="7"/>
      <c r="E8279" s="7"/>
      <c r="F8279" s="7"/>
      <c r="G8279" s="7"/>
      <c r="I8279" s="3"/>
    </row>
    <row r="8280" spans="2:9" x14ac:dyDescent="0.25">
      <c r="B8280" s="6"/>
      <c r="C8280" s="7"/>
      <c r="D8280" s="7"/>
      <c r="E8280" s="7"/>
      <c r="F8280" s="7"/>
      <c r="G8280" s="7"/>
      <c r="I8280" s="3"/>
    </row>
    <row r="8281" spans="2:9" x14ac:dyDescent="0.25">
      <c r="B8281" s="6"/>
      <c r="C8281" s="7"/>
      <c r="D8281" s="7"/>
      <c r="E8281" s="7"/>
      <c r="F8281" s="7"/>
      <c r="G8281" s="7"/>
      <c r="I8281" s="3"/>
    </row>
    <row r="8282" spans="2:9" x14ac:dyDescent="0.25">
      <c r="B8282" s="6"/>
      <c r="C8282" s="7"/>
      <c r="D8282" s="7"/>
      <c r="E8282" s="7"/>
      <c r="F8282" s="7"/>
      <c r="G8282" s="7"/>
      <c r="I8282" s="3"/>
    </row>
    <row r="8283" spans="2:9" x14ac:dyDescent="0.25">
      <c r="B8283" s="6"/>
      <c r="C8283" s="7"/>
      <c r="D8283" s="7"/>
      <c r="E8283" s="7"/>
      <c r="F8283" s="7"/>
      <c r="G8283" s="7"/>
      <c r="I8283" s="3"/>
    </row>
    <row r="8284" spans="2:9" x14ac:dyDescent="0.25">
      <c r="B8284" s="6"/>
      <c r="C8284" s="7"/>
      <c r="D8284" s="7"/>
      <c r="E8284" s="7"/>
      <c r="F8284" s="7"/>
      <c r="G8284" s="7"/>
      <c r="I8284" s="3"/>
    </row>
    <row r="8285" spans="2:9" x14ac:dyDescent="0.25">
      <c r="B8285" s="6"/>
      <c r="C8285" s="7"/>
      <c r="D8285" s="7"/>
      <c r="E8285" s="7"/>
      <c r="F8285" s="7"/>
      <c r="G8285" s="7"/>
      <c r="I8285" s="3"/>
    </row>
    <row r="8286" spans="2:9" x14ac:dyDescent="0.25">
      <c r="B8286" s="6"/>
      <c r="C8286" s="7"/>
      <c r="D8286" s="7"/>
      <c r="E8286" s="7"/>
      <c r="F8286" s="7"/>
      <c r="G8286" s="7"/>
      <c r="I8286" s="3"/>
    </row>
    <row r="8287" spans="2:9" x14ac:dyDescent="0.25">
      <c r="B8287" s="6"/>
      <c r="C8287" s="7"/>
      <c r="D8287" s="7"/>
      <c r="E8287" s="7"/>
      <c r="F8287" s="7"/>
      <c r="G8287" s="7"/>
      <c r="I8287" s="3"/>
    </row>
    <row r="8288" spans="2:9" x14ac:dyDescent="0.25">
      <c r="B8288" s="6"/>
      <c r="C8288" s="7"/>
      <c r="D8288" s="7"/>
      <c r="E8288" s="7"/>
      <c r="F8288" s="7"/>
      <c r="G8288" s="7"/>
      <c r="I8288" s="3"/>
    </row>
    <row r="8289" spans="2:9" x14ac:dyDescent="0.25">
      <c r="B8289" s="6"/>
      <c r="C8289" s="7"/>
      <c r="D8289" s="7"/>
      <c r="E8289" s="7"/>
      <c r="F8289" s="7"/>
      <c r="G8289" s="7"/>
      <c r="I8289" s="3"/>
    </row>
    <row r="8290" spans="2:9" x14ac:dyDescent="0.25">
      <c r="B8290" s="6"/>
      <c r="C8290" s="7"/>
      <c r="D8290" s="7"/>
      <c r="E8290" s="7"/>
      <c r="F8290" s="7"/>
      <c r="G8290" s="7"/>
      <c r="I8290" s="3"/>
    </row>
    <row r="8291" spans="2:9" x14ac:dyDescent="0.25">
      <c r="B8291" s="6"/>
      <c r="C8291" s="7"/>
      <c r="D8291" s="7"/>
      <c r="E8291" s="7"/>
      <c r="F8291" s="7"/>
      <c r="G8291" s="7"/>
      <c r="I8291" s="3"/>
    </row>
    <row r="8292" spans="2:9" x14ac:dyDescent="0.25">
      <c r="B8292" s="6"/>
      <c r="C8292" s="7"/>
      <c r="D8292" s="7"/>
      <c r="E8292" s="7"/>
      <c r="F8292" s="7"/>
      <c r="G8292" s="7"/>
      <c r="I8292" s="3"/>
    </row>
    <row r="8293" spans="2:9" x14ac:dyDescent="0.25">
      <c r="B8293" s="6"/>
      <c r="C8293" s="7"/>
      <c r="D8293" s="7"/>
      <c r="E8293" s="7"/>
      <c r="F8293" s="7"/>
      <c r="G8293" s="7"/>
      <c r="I8293" s="3"/>
    </row>
    <row r="8294" spans="2:9" x14ac:dyDescent="0.25">
      <c r="B8294" s="6"/>
      <c r="C8294" s="7"/>
      <c r="D8294" s="7"/>
      <c r="E8294" s="7"/>
      <c r="F8294" s="7"/>
      <c r="G8294" s="7"/>
      <c r="I8294" s="3"/>
    </row>
    <row r="8295" spans="2:9" x14ac:dyDescent="0.25">
      <c r="B8295" s="6"/>
      <c r="C8295" s="7"/>
      <c r="D8295" s="7"/>
      <c r="E8295" s="7"/>
      <c r="F8295" s="7"/>
      <c r="G8295" s="7"/>
      <c r="I8295" s="3"/>
    </row>
    <row r="8296" spans="2:9" x14ac:dyDescent="0.25">
      <c r="B8296" s="6"/>
      <c r="C8296" s="7"/>
      <c r="D8296" s="7"/>
      <c r="E8296" s="7"/>
      <c r="F8296" s="7"/>
      <c r="G8296" s="7"/>
      <c r="I8296" s="3"/>
    </row>
    <row r="8297" spans="2:9" x14ac:dyDescent="0.25">
      <c r="B8297" s="6"/>
      <c r="C8297" s="7"/>
      <c r="D8297" s="7"/>
      <c r="E8297" s="7"/>
      <c r="F8297" s="7"/>
      <c r="G8297" s="7"/>
      <c r="I8297" s="3"/>
    </row>
    <row r="8298" spans="2:9" x14ac:dyDescent="0.25">
      <c r="B8298" s="6"/>
      <c r="C8298" s="7"/>
      <c r="D8298" s="7"/>
      <c r="E8298" s="7"/>
      <c r="F8298" s="7"/>
      <c r="G8298" s="7"/>
      <c r="I8298" s="3"/>
    </row>
    <row r="8299" spans="2:9" x14ac:dyDescent="0.25">
      <c r="B8299" s="6"/>
      <c r="C8299" s="7"/>
      <c r="D8299" s="7"/>
      <c r="E8299" s="7"/>
      <c r="F8299" s="7"/>
      <c r="G8299" s="7"/>
      <c r="I8299" s="3"/>
    </row>
    <row r="8300" spans="2:9" x14ac:dyDescent="0.25">
      <c r="B8300" s="6"/>
      <c r="C8300" s="7"/>
      <c r="D8300" s="7"/>
      <c r="E8300" s="7"/>
      <c r="F8300" s="7"/>
      <c r="G8300" s="7"/>
      <c r="I8300" s="3"/>
    </row>
    <row r="8301" spans="2:9" x14ac:dyDescent="0.25">
      <c r="B8301" s="6"/>
      <c r="C8301" s="7"/>
      <c r="D8301" s="7"/>
      <c r="E8301" s="7"/>
      <c r="F8301" s="7"/>
      <c r="G8301" s="7"/>
      <c r="I8301" s="3"/>
    </row>
    <row r="8302" spans="2:9" x14ac:dyDescent="0.25">
      <c r="B8302" s="6"/>
      <c r="C8302" s="7"/>
      <c r="D8302" s="7"/>
      <c r="E8302" s="7"/>
      <c r="F8302" s="7"/>
      <c r="G8302" s="7"/>
      <c r="I8302" s="3"/>
    </row>
    <row r="8303" spans="2:9" x14ac:dyDescent="0.25">
      <c r="B8303" s="6"/>
      <c r="C8303" s="7"/>
      <c r="D8303" s="7"/>
      <c r="E8303" s="7"/>
      <c r="F8303" s="7"/>
      <c r="G8303" s="7"/>
      <c r="I8303" s="3"/>
    </row>
    <row r="8304" spans="2:9" x14ac:dyDescent="0.25">
      <c r="B8304" s="6"/>
      <c r="C8304" s="7"/>
      <c r="D8304" s="7"/>
      <c r="E8304" s="7"/>
      <c r="F8304" s="7"/>
      <c r="G8304" s="7"/>
      <c r="I8304" s="3"/>
    </row>
    <row r="8305" spans="2:9" x14ac:dyDescent="0.25">
      <c r="B8305" s="6"/>
      <c r="C8305" s="7"/>
      <c r="D8305" s="7"/>
      <c r="E8305" s="7"/>
      <c r="F8305" s="7"/>
      <c r="G8305" s="7"/>
      <c r="I8305" s="3"/>
    </row>
    <row r="8306" spans="2:9" x14ac:dyDescent="0.25">
      <c r="B8306" s="6"/>
      <c r="C8306" s="7"/>
      <c r="D8306" s="7"/>
      <c r="E8306" s="7"/>
      <c r="F8306" s="7"/>
      <c r="G8306" s="7"/>
      <c r="I8306" s="3"/>
    </row>
    <row r="8307" spans="2:9" x14ac:dyDescent="0.25">
      <c r="B8307" s="6"/>
      <c r="C8307" s="7"/>
      <c r="D8307" s="7"/>
      <c r="E8307" s="7"/>
      <c r="F8307" s="7"/>
      <c r="G8307" s="7"/>
      <c r="I8307" s="3"/>
    </row>
    <row r="8308" spans="2:9" x14ac:dyDescent="0.25">
      <c r="B8308" s="6"/>
      <c r="C8308" s="7"/>
      <c r="D8308" s="7"/>
      <c r="E8308" s="7"/>
      <c r="F8308" s="7"/>
      <c r="G8308" s="7"/>
      <c r="I8308" s="3"/>
    </row>
    <row r="8309" spans="2:9" x14ac:dyDescent="0.25">
      <c r="B8309" s="6"/>
      <c r="C8309" s="7"/>
      <c r="D8309" s="7"/>
      <c r="E8309" s="7"/>
      <c r="F8309" s="7"/>
      <c r="G8309" s="7"/>
      <c r="I8309" s="3"/>
    </row>
    <row r="8310" spans="2:9" x14ac:dyDescent="0.25">
      <c r="B8310" s="6"/>
      <c r="C8310" s="7"/>
      <c r="D8310" s="7"/>
      <c r="E8310" s="7"/>
      <c r="F8310" s="7"/>
      <c r="G8310" s="7"/>
      <c r="I8310" s="3"/>
    </row>
    <row r="8311" spans="2:9" x14ac:dyDescent="0.25">
      <c r="B8311" s="6"/>
      <c r="C8311" s="7"/>
      <c r="D8311" s="7"/>
      <c r="E8311" s="7"/>
      <c r="F8311" s="7"/>
      <c r="G8311" s="7"/>
      <c r="I8311" s="3"/>
    </row>
    <row r="8312" spans="2:9" x14ac:dyDescent="0.25">
      <c r="B8312" s="6"/>
      <c r="C8312" s="7"/>
      <c r="D8312" s="7"/>
      <c r="E8312" s="7"/>
      <c r="F8312" s="7"/>
      <c r="G8312" s="7"/>
      <c r="I8312" s="3"/>
    </row>
    <row r="8313" spans="2:9" x14ac:dyDescent="0.25">
      <c r="B8313" s="6"/>
      <c r="C8313" s="7"/>
      <c r="D8313" s="7"/>
      <c r="E8313" s="7"/>
      <c r="F8313" s="7"/>
      <c r="G8313" s="7"/>
      <c r="I8313" s="3"/>
    </row>
    <row r="8314" spans="2:9" x14ac:dyDescent="0.25">
      <c r="B8314" s="6"/>
      <c r="C8314" s="7"/>
      <c r="D8314" s="7"/>
      <c r="E8314" s="7"/>
      <c r="F8314" s="7"/>
      <c r="G8314" s="7"/>
      <c r="I8314" s="3"/>
    </row>
    <row r="8315" spans="2:9" x14ac:dyDescent="0.25">
      <c r="B8315" s="6"/>
      <c r="C8315" s="7"/>
      <c r="D8315" s="7"/>
      <c r="E8315" s="7"/>
      <c r="F8315" s="7"/>
      <c r="G8315" s="7"/>
      <c r="I8315" s="3"/>
    </row>
    <row r="8316" spans="2:9" x14ac:dyDescent="0.25">
      <c r="B8316" s="6"/>
      <c r="C8316" s="7"/>
      <c r="D8316" s="7"/>
      <c r="E8316" s="7"/>
      <c r="F8316" s="7"/>
      <c r="G8316" s="7"/>
      <c r="I8316" s="3"/>
    </row>
    <row r="8317" spans="2:9" x14ac:dyDescent="0.25">
      <c r="B8317" s="6"/>
      <c r="C8317" s="7"/>
      <c r="D8317" s="7"/>
      <c r="E8317" s="7"/>
      <c r="F8317" s="7"/>
      <c r="G8317" s="7"/>
      <c r="I8317" s="3"/>
    </row>
    <row r="8318" spans="2:9" x14ac:dyDescent="0.25">
      <c r="B8318" s="6"/>
      <c r="C8318" s="7"/>
      <c r="D8318" s="7"/>
      <c r="E8318" s="7"/>
      <c r="F8318" s="7"/>
      <c r="G8318" s="7"/>
      <c r="I8318" s="3"/>
    </row>
    <row r="8319" spans="2:9" x14ac:dyDescent="0.25">
      <c r="B8319" s="6"/>
      <c r="C8319" s="7"/>
      <c r="D8319" s="7"/>
      <c r="E8319" s="7"/>
      <c r="F8319" s="7"/>
      <c r="G8319" s="7"/>
      <c r="I8319" s="3"/>
    </row>
    <row r="8320" spans="2:9" x14ac:dyDescent="0.25">
      <c r="B8320" s="6"/>
      <c r="C8320" s="7"/>
      <c r="D8320" s="7"/>
      <c r="E8320" s="7"/>
      <c r="F8320" s="7"/>
      <c r="G8320" s="7"/>
      <c r="I8320" s="3"/>
    </row>
    <row r="8321" spans="2:9" x14ac:dyDescent="0.25">
      <c r="B8321" s="6"/>
      <c r="C8321" s="7"/>
      <c r="D8321" s="7"/>
      <c r="E8321" s="7"/>
      <c r="F8321" s="7"/>
      <c r="G8321" s="7"/>
      <c r="I8321" s="3"/>
    </row>
    <row r="8322" spans="2:9" x14ac:dyDescent="0.25">
      <c r="B8322" s="6"/>
      <c r="C8322" s="7"/>
      <c r="D8322" s="7"/>
      <c r="E8322" s="7"/>
      <c r="F8322" s="7"/>
      <c r="G8322" s="7"/>
      <c r="I8322" s="3"/>
    </row>
    <row r="8323" spans="2:9" x14ac:dyDescent="0.25">
      <c r="B8323" s="6"/>
      <c r="C8323" s="7"/>
      <c r="D8323" s="7"/>
      <c r="E8323" s="7"/>
      <c r="F8323" s="7"/>
      <c r="G8323" s="7"/>
      <c r="I8323" s="3"/>
    </row>
    <row r="8324" spans="2:9" x14ac:dyDescent="0.25">
      <c r="B8324" s="6"/>
      <c r="C8324" s="7"/>
      <c r="D8324" s="7"/>
      <c r="E8324" s="7"/>
      <c r="F8324" s="7"/>
      <c r="G8324" s="7"/>
      <c r="I8324" s="3"/>
    </row>
    <row r="8325" spans="2:9" x14ac:dyDescent="0.25">
      <c r="B8325" s="6"/>
      <c r="C8325" s="7"/>
      <c r="D8325" s="7"/>
      <c r="E8325" s="7"/>
      <c r="F8325" s="7"/>
      <c r="G8325" s="7"/>
      <c r="I8325" s="3"/>
    </row>
    <row r="8326" spans="2:9" x14ac:dyDescent="0.25">
      <c r="B8326" s="6"/>
      <c r="C8326" s="7"/>
      <c r="D8326" s="7"/>
      <c r="E8326" s="7"/>
      <c r="F8326" s="7"/>
      <c r="G8326" s="7"/>
      <c r="I8326" s="3"/>
    </row>
    <row r="8327" spans="2:9" x14ac:dyDescent="0.25">
      <c r="B8327" s="6"/>
      <c r="C8327" s="7"/>
      <c r="D8327" s="7"/>
      <c r="E8327" s="7"/>
      <c r="F8327" s="7"/>
      <c r="G8327" s="7"/>
      <c r="I8327" s="3"/>
    </row>
    <row r="8328" spans="2:9" x14ac:dyDescent="0.25">
      <c r="B8328" s="6"/>
      <c r="C8328" s="7"/>
      <c r="D8328" s="7"/>
      <c r="E8328" s="7"/>
      <c r="F8328" s="7"/>
      <c r="G8328" s="7"/>
      <c r="I8328" s="3"/>
    </row>
    <row r="8329" spans="2:9" x14ac:dyDescent="0.25">
      <c r="B8329" s="6"/>
      <c r="C8329" s="7"/>
      <c r="D8329" s="7"/>
      <c r="E8329" s="7"/>
      <c r="F8329" s="7"/>
      <c r="G8329" s="7"/>
      <c r="I8329" s="3"/>
    </row>
    <row r="8330" spans="2:9" x14ac:dyDescent="0.25">
      <c r="B8330" s="6"/>
      <c r="C8330" s="7"/>
      <c r="D8330" s="7"/>
      <c r="E8330" s="7"/>
      <c r="F8330" s="7"/>
      <c r="G8330" s="7"/>
      <c r="I8330" s="3"/>
    </row>
    <row r="8331" spans="2:9" x14ac:dyDescent="0.25">
      <c r="B8331" s="6"/>
      <c r="C8331" s="7"/>
      <c r="D8331" s="7"/>
      <c r="E8331" s="7"/>
      <c r="F8331" s="7"/>
      <c r="G8331" s="7"/>
      <c r="I8331" s="3"/>
    </row>
    <row r="8332" spans="2:9" x14ac:dyDescent="0.25">
      <c r="B8332" s="6"/>
      <c r="C8332" s="7"/>
      <c r="D8332" s="7"/>
      <c r="E8332" s="7"/>
      <c r="F8332" s="7"/>
      <c r="G8332" s="7"/>
      <c r="I8332" s="3"/>
    </row>
    <row r="8333" spans="2:9" x14ac:dyDescent="0.25">
      <c r="B8333" s="6"/>
      <c r="C8333" s="7"/>
      <c r="D8333" s="7"/>
      <c r="E8333" s="7"/>
      <c r="F8333" s="7"/>
      <c r="G8333" s="7"/>
      <c r="I8333" s="3"/>
    </row>
    <row r="8334" spans="2:9" x14ac:dyDescent="0.25">
      <c r="B8334" s="6"/>
      <c r="C8334" s="7"/>
      <c r="D8334" s="7"/>
      <c r="E8334" s="7"/>
      <c r="F8334" s="7"/>
      <c r="G8334" s="7"/>
      <c r="I8334" s="3"/>
    </row>
    <row r="8335" spans="2:9" x14ac:dyDescent="0.25">
      <c r="B8335" s="6"/>
      <c r="C8335" s="7"/>
      <c r="D8335" s="7"/>
      <c r="E8335" s="7"/>
      <c r="F8335" s="7"/>
      <c r="G8335" s="7"/>
      <c r="I8335" s="3"/>
    </row>
    <row r="8336" spans="2:9" x14ac:dyDescent="0.25">
      <c r="B8336" s="6"/>
      <c r="C8336" s="7"/>
      <c r="D8336" s="7"/>
      <c r="E8336" s="7"/>
      <c r="F8336" s="7"/>
      <c r="G8336" s="7"/>
      <c r="I8336" s="3"/>
    </row>
    <row r="8337" spans="2:9" x14ac:dyDescent="0.25">
      <c r="B8337" s="6"/>
      <c r="C8337" s="7"/>
      <c r="D8337" s="7"/>
      <c r="E8337" s="7"/>
      <c r="F8337" s="7"/>
      <c r="G8337" s="7"/>
      <c r="I8337" s="3"/>
    </row>
    <row r="8338" spans="2:9" x14ac:dyDescent="0.25">
      <c r="B8338" s="6"/>
      <c r="C8338" s="7"/>
      <c r="D8338" s="7"/>
      <c r="E8338" s="7"/>
      <c r="F8338" s="7"/>
      <c r="G8338" s="7"/>
      <c r="I8338" s="3"/>
    </row>
    <row r="8339" spans="2:9" x14ac:dyDescent="0.25">
      <c r="B8339" s="6"/>
      <c r="C8339" s="7"/>
      <c r="D8339" s="7"/>
      <c r="E8339" s="7"/>
      <c r="F8339" s="7"/>
      <c r="G8339" s="7"/>
      <c r="I8339" s="3"/>
    </row>
    <row r="8340" spans="2:9" x14ac:dyDescent="0.25">
      <c r="B8340" s="6"/>
      <c r="C8340" s="7"/>
      <c r="D8340" s="7"/>
      <c r="E8340" s="7"/>
      <c r="F8340" s="7"/>
      <c r="G8340" s="7"/>
      <c r="I8340" s="3"/>
    </row>
    <row r="8341" spans="2:9" x14ac:dyDescent="0.25">
      <c r="B8341" s="6"/>
      <c r="C8341" s="7"/>
      <c r="D8341" s="7"/>
      <c r="E8341" s="7"/>
      <c r="F8341" s="7"/>
      <c r="G8341" s="7"/>
      <c r="I8341" s="3"/>
    </row>
    <row r="8342" spans="2:9" x14ac:dyDescent="0.25">
      <c r="B8342" s="6"/>
      <c r="C8342" s="7"/>
      <c r="D8342" s="7"/>
      <c r="E8342" s="7"/>
      <c r="F8342" s="7"/>
      <c r="G8342" s="7"/>
      <c r="I8342" s="3"/>
    </row>
    <row r="8343" spans="2:9" x14ac:dyDescent="0.25">
      <c r="B8343" s="6"/>
      <c r="C8343" s="7"/>
      <c r="D8343" s="7"/>
      <c r="E8343" s="7"/>
      <c r="F8343" s="7"/>
      <c r="G8343" s="7"/>
      <c r="I8343" s="3"/>
    </row>
    <row r="8344" spans="2:9" x14ac:dyDescent="0.25">
      <c r="B8344" s="6"/>
      <c r="C8344" s="7"/>
      <c r="D8344" s="7"/>
      <c r="E8344" s="7"/>
      <c r="F8344" s="7"/>
      <c r="G8344" s="7"/>
      <c r="I8344" s="3"/>
    </row>
    <row r="8345" spans="2:9" x14ac:dyDescent="0.25">
      <c r="B8345" s="6"/>
      <c r="C8345" s="7"/>
      <c r="D8345" s="7"/>
      <c r="E8345" s="7"/>
      <c r="F8345" s="7"/>
      <c r="G8345" s="7"/>
      <c r="I8345" s="3"/>
    </row>
    <row r="8346" spans="2:9" x14ac:dyDescent="0.25">
      <c r="B8346" s="6"/>
      <c r="C8346" s="7"/>
      <c r="D8346" s="7"/>
      <c r="E8346" s="7"/>
      <c r="F8346" s="7"/>
      <c r="G8346" s="7"/>
      <c r="I8346" s="3"/>
    </row>
    <row r="8347" spans="2:9" x14ac:dyDescent="0.25">
      <c r="B8347" s="6"/>
      <c r="C8347" s="7"/>
      <c r="D8347" s="7"/>
      <c r="E8347" s="7"/>
      <c r="F8347" s="7"/>
      <c r="G8347" s="7"/>
      <c r="I8347" s="3"/>
    </row>
    <row r="8348" spans="2:9" x14ac:dyDescent="0.25">
      <c r="B8348" s="6"/>
      <c r="C8348" s="7"/>
      <c r="D8348" s="7"/>
      <c r="E8348" s="7"/>
      <c r="F8348" s="7"/>
      <c r="G8348" s="7"/>
      <c r="I8348" s="3"/>
    </row>
    <row r="8349" spans="2:9" x14ac:dyDescent="0.25">
      <c r="B8349" s="6"/>
      <c r="C8349" s="7"/>
      <c r="D8349" s="7"/>
      <c r="E8349" s="7"/>
      <c r="F8349" s="7"/>
      <c r="G8349" s="7"/>
      <c r="I8349" s="3"/>
    </row>
    <row r="8350" spans="2:9" x14ac:dyDescent="0.25">
      <c r="B8350" s="6"/>
      <c r="C8350" s="7"/>
      <c r="D8350" s="7"/>
      <c r="E8350" s="7"/>
      <c r="F8350" s="7"/>
      <c r="G8350" s="7"/>
      <c r="I8350" s="3"/>
    </row>
    <row r="8351" spans="2:9" x14ac:dyDescent="0.25">
      <c r="B8351" s="6"/>
      <c r="C8351" s="7"/>
      <c r="D8351" s="7"/>
      <c r="E8351" s="7"/>
      <c r="F8351" s="7"/>
      <c r="G8351" s="7"/>
      <c r="I8351" s="3"/>
    </row>
    <row r="8352" spans="2:9" x14ac:dyDescent="0.25">
      <c r="B8352" s="6"/>
      <c r="C8352" s="7"/>
      <c r="D8352" s="7"/>
      <c r="E8352" s="7"/>
      <c r="F8352" s="7"/>
      <c r="G8352" s="7"/>
      <c r="I8352" s="3"/>
    </row>
    <row r="8353" spans="2:9" x14ac:dyDescent="0.25">
      <c r="B8353" s="6"/>
      <c r="C8353" s="7"/>
      <c r="D8353" s="7"/>
      <c r="E8353" s="7"/>
      <c r="F8353" s="7"/>
      <c r="G8353" s="7"/>
      <c r="I8353" s="3"/>
    </row>
    <row r="8354" spans="2:9" x14ac:dyDescent="0.25">
      <c r="B8354" s="6"/>
      <c r="C8354" s="7"/>
      <c r="D8354" s="7"/>
      <c r="E8354" s="7"/>
      <c r="F8354" s="7"/>
      <c r="G8354" s="7"/>
      <c r="I8354" s="3"/>
    </row>
    <row r="8355" spans="2:9" x14ac:dyDescent="0.25">
      <c r="B8355" s="6"/>
      <c r="C8355" s="7"/>
      <c r="D8355" s="7"/>
      <c r="E8355" s="7"/>
      <c r="F8355" s="7"/>
      <c r="G8355" s="7"/>
      <c r="I8355" s="3"/>
    </row>
    <row r="8356" spans="2:9" x14ac:dyDescent="0.25">
      <c r="B8356" s="6"/>
      <c r="C8356" s="7"/>
      <c r="D8356" s="7"/>
      <c r="E8356" s="7"/>
      <c r="F8356" s="7"/>
      <c r="G8356" s="7"/>
      <c r="I8356" s="3"/>
    </row>
    <row r="8357" spans="2:9" x14ac:dyDescent="0.25">
      <c r="B8357" s="6"/>
      <c r="C8357" s="7"/>
      <c r="D8357" s="7"/>
      <c r="E8357" s="7"/>
      <c r="F8357" s="7"/>
      <c r="G8357" s="7"/>
      <c r="I8357" s="3"/>
    </row>
    <row r="8358" spans="2:9" x14ac:dyDescent="0.25">
      <c r="B8358" s="6"/>
      <c r="C8358" s="7"/>
      <c r="D8358" s="7"/>
      <c r="E8358" s="7"/>
      <c r="F8358" s="7"/>
      <c r="G8358" s="7"/>
      <c r="I8358" s="3"/>
    </row>
    <row r="8359" spans="2:9" x14ac:dyDescent="0.25">
      <c r="B8359" s="6"/>
      <c r="C8359" s="7"/>
      <c r="D8359" s="7"/>
      <c r="E8359" s="7"/>
      <c r="F8359" s="7"/>
      <c r="G8359" s="7"/>
      <c r="I8359" s="3"/>
    </row>
    <row r="8360" spans="2:9" x14ac:dyDescent="0.25">
      <c r="B8360" s="6"/>
      <c r="C8360" s="7"/>
      <c r="D8360" s="7"/>
      <c r="E8360" s="7"/>
      <c r="F8360" s="7"/>
      <c r="G8360" s="7"/>
      <c r="I8360" s="3"/>
    </row>
    <row r="8361" spans="2:9" x14ac:dyDescent="0.25">
      <c r="B8361" s="6"/>
      <c r="C8361" s="7"/>
      <c r="D8361" s="7"/>
      <c r="E8361" s="7"/>
      <c r="F8361" s="7"/>
      <c r="G8361" s="7"/>
      <c r="I8361" s="3"/>
    </row>
    <row r="8362" spans="2:9" x14ac:dyDescent="0.25">
      <c r="B8362" s="6"/>
      <c r="C8362" s="7"/>
      <c r="D8362" s="7"/>
      <c r="E8362" s="7"/>
      <c r="F8362" s="7"/>
      <c r="G8362" s="7"/>
      <c r="I8362" s="3"/>
    </row>
    <row r="8363" spans="2:9" x14ac:dyDescent="0.25">
      <c r="B8363" s="6"/>
      <c r="C8363" s="7"/>
      <c r="D8363" s="7"/>
      <c r="E8363" s="7"/>
      <c r="F8363" s="7"/>
      <c r="G8363" s="7"/>
      <c r="I8363" s="3"/>
    </row>
    <row r="8364" spans="2:9" x14ac:dyDescent="0.25">
      <c r="B8364" s="6"/>
      <c r="C8364" s="7"/>
      <c r="D8364" s="7"/>
      <c r="E8364" s="7"/>
      <c r="F8364" s="7"/>
      <c r="G8364" s="7"/>
      <c r="I8364" s="3"/>
    </row>
    <row r="8365" spans="2:9" x14ac:dyDescent="0.25">
      <c r="B8365" s="6"/>
      <c r="C8365" s="7"/>
      <c r="D8365" s="7"/>
      <c r="E8365" s="7"/>
      <c r="F8365" s="7"/>
      <c r="G8365" s="7"/>
      <c r="I8365" s="3"/>
    </row>
    <row r="8366" spans="2:9" x14ac:dyDescent="0.25">
      <c r="B8366" s="6"/>
      <c r="C8366" s="7"/>
      <c r="D8366" s="7"/>
      <c r="E8366" s="7"/>
      <c r="F8366" s="7"/>
      <c r="G8366" s="7"/>
      <c r="I8366" s="3"/>
    </row>
    <row r="8367" spans="2:9" x14ac:dyDescent="0.25">
      <c r="B8367" s="6"/>
      <c r="C8367" s="7"/>
      <c r="D8367" s="7"/>
      <c r="E8367" s="7"/>
      <c r="F8367" s="7"/>
      <c r="G8367" s="7"/>
      <c r="I8367" s="3"/>
    </row>
    <row r="8368" spans="2:9" x14ac:dyDescent="0.25">
      <c r="B8368" s="6"/>
      <c r="C8368" s="7"/>
      <c r="D8368" s="7"/>
      <c r="E8368" s="7"/>
      <c r="F8368" s="7"/>
      <c r="G8368" s="7"/>
      <c r="I8368" s="3"/>
    </row>
    <row r="8369" spans="2:9" x14ac:dyDescent="0.25">
      <c r="B8369" s="6"/>
      <c r="C8369" s="7"/>
      <c r="D8369" s="7"/>
      <c r="E8369" s="7"/>
      <c r="F8369" s="7"/>
      <c r="G8369" s="7"/>
      <c r="I8369" s="3"/>
    </row>
    <row r="8370" spans="2:9" x14ac:dyDescent="0.25">
      <c r="B8370" s="6"/>
      <c r="C8370" s="7"/>
      <c r="D8370" s="7"/>
      <c r="E8370" s="7"/>
      <c r="F8370" s="7"/>
      <c r="G8370" s="7"/>
      <c r="I8370" s="3"/>
    </row>
    <row r="8371" spans="2:9" x14ac:dyDescent="0.25">
      <c r="B8371" s="6"/>
      <c r="C8371" s="7"/>
      <c r="D8371" s="7"/>
      <c r="E8371" s="7"/>
      <c r="F8371" s="7"/>
      <c r="G8371" s="7"/>
      <c r="I8371" s="3"/>
    </row>
    <row r="8372" spans="2:9" x14ac:dyDescent="0.25">
      <c r="B8372" s="6"/>
      <c r="C8372" s="7"/>
      <c r="D8372" s="7"/>
      <c r="E8372" s="7"/>
      <c r="F8372" s="7"/>
      <c r="G8372" s="7"/>
      <c r="I8372" s="3"/>
    </row>
    <row r="8373" spans="2:9" x14ac:dyDescent="0.25">
      <c r="B8373" s="6"/>
      <c r="C8373" s="7"/>
      <c r="D8373" s="7"/>
      <c r="E8373" s="7"/>
      <c r="F8373" s="7"/>
      <c r="G8373" s="7"/>
      <c r="I8373" s="3"/>
    </row>
    <row r="8374" spans="2:9" x14ac:dyDescent="0.25">
      <c r="B8374" s="6"/>
      <c r="C8374" s="7"/>
      <c r="D8374" s="7"/>
      <c r="E8374" s="7"/>
      <c r="F8374" s="7"/>
      <c r="G8374" s="7"/>
      <c r="I8374" s="3"/>
    </row>
    <row r="8375" spans="2:9" x14ac:dyDescent="0.25">
      <c r="B8375" s="6"/>
      <c r="C8375" s="7"/>
      <c r="D8375" s="7"/>
      <c r="E8375" s="7"/>
      <c r="F8375" s="7"/>
      <c r="G8375" s="7"/>
      <c r="I8375" s="3"/>
    </row>
    <row r="8376" spans="2:9" x14ac:dyDescent="0.25">
      <c r="B8376" s="6"/>
      <c r="C8376" s="7"/>
      <c r="D8376" s="7"/>
      <c r="E8376" s="7"/>
      <c r="F8376" s="7"/>
      <c r="G8376" s="7"/>
      <c r="I8376" s="3"/>
    </row>
    <row r="8377" spans="2:9" x14ac:dyDescent="0.25">
      <c r="B8377" s="6"/>
      <c r="C8377" s="7"/>
      <c r="D8377" s="7"/>
      <c r="E8377" s="7"/>
      <c r="F8377" s="7"/>
      <c r="G8377" s="7"/>
      <c r="I8377" s="3"/>
    </row>
    <row r="8378" spans="2:9" x14ac:dyDescent="0.25">
      <c r="B8378" s="6"/>
      <c r="C8378" s="7"/>
      <c r="D8378" s="7"/>
      <c r="E8378" s="7"/>
      <c r="F8378" s="7"/>
      <c r="G8378" s="7"/>
      <c r="I8378" s="3"/>
    </row>
    <row r="8379" spans="2:9" x14ac:dyDescent="0.25">
      <c r="B8379" s="6"/>
      <c r="C8379" s="7"/>
      <c r="D8379" s="7"/>
      <c r="E8379" s="7"/>
      <c r="F8379" s="7"/>
      <c r="G8379" s="7"/>
      <c r="I8379" s="3"/>
    </row>
    <row r="8380" spans="2:9" x14ac:dyDescent="0.25">
      <c r="B8380" s="6"/>
      <c r="C8380" s="7"/>
      <c r="D8380" s="7"/>
      <c r="E8380" s="7"/>
      <c r="F8380" s="7"/>
      <c r="G8380" s="7"/>
      <c r="I8380" s="3"/>
    </row>
    <row r="8381" spans="2:9" x14ac:dyDescent="0.25">
      <c r="B8381" s="6"/>
      <c r="C8381" s="7"/>
      <c r="D8381" s="7"/>
      <c r="E8381" s="7"/>
      <c r="F8381" s="7"/>
      <c r="G8381" s="7"/>
      <c r="I8381" s="3"/>
    </row>
    <row r="8382" spans="2:9" x14ac:dyDescent="0.25">
      <c r="B8382" s="6"/>
      <c r="C8382" s="7"/>
      <c r="D8382" s="7"/>
      <c r="E8382" s="7"/>
      <c r="F8382" s="7"/>
      <c r="G8382" s="7"/>
      <c r="I8382" s="3"/>
    </row>
    <row r="8383" spans="2:9" x14ac:dyDescent="0.25">
      <c r="B8383" s="6"/>
      <c r="C8383" s="7"/>
      <c r="D8383" s="7"/>
      <c r="E8383" s="7"/>
      <c r="F8383" s="7"/>
      <c r="G8383" s="7"/>
      <c r="I8383" s="3"/>
    </row>
    <row r="8384" spans="2:9" x14ac:dyDescent="0.25">
      <c r="B8384" s="6"/>
      <c r="C8384" s="7"/>
      <c r="D8384" s="7"/>
      <c r="E8384" s="7"/>
      <c r="F8384" s="7"/>
      <c r="G8384" s="7"/>
      <c r="I8384" s="3"/>
    </row>
    <row r="8385" spans="2:9" x14ac:dyDescent="0.25">
      <c r="B8385" s="6"/>
      <c r="C8385" s="7"/>
      <c r="D8385" s="7"/>
      <c r="E8385" s="7"/>
      <c r="F8385" s="7"/>
      <c r="G8385" s="7"/>
      <c r="I8385" s="3"/>
    </row>
    <row r="8386" spans="2:9" x14ac:dyDescent="0.25">
      <c r="B8386" s="6"/>
      <c r="C8386" s="7"/>
      <c r="D8386" s="7"/>
      <c r="E8386" s="7"/>
      <c r="F8386" s="7"/>
      <c r="G8386" s="7"/>
      <c r="I8386" s="3"/>
    </row>
    <row r="8387" spans="2:9" x14ac:dyDescent="0.25">
      <c r="B8387" s="6"/>
      <c r="C8387" s="7"/>
      <c r="D8387" s="7"/>
      <c r="E8387" s="7"/>
      <c r="F8387" s="7"/>
      <c r="G8387" s="7"/>
      <c r="I8387" s="3"/>
    </row>
    <row r="8388" spans="2:9" x14ac:dyDescent="0.25">
      <c r="B8388" s="6"/>
      <c r="C8388" s="7"/>
      <c r="D8388" s="7"/>
      <c r="E8388" s="7"/>
      <c r="F8388" s="7"/>
      <c r="G8388" s="7"/>
      <c r="I8388" s="3"/>
    </row>
    <row r="8389" spans="2:9" x14ac:dyDescent="0.25">
      <c r="B8389" s="6"/>
      <c r="C8389" s="7"/>
      <c r="D8389" s="7"/>
      <c r="E8389" s="7"/>
      <c r="F8389" s="7"/>
      <c r="G8389" s="7"/>
      <c r="I8389" s="3"/>
    </row>
    <row r="8390" spans="2:9" x14ac:dyDescent="0.25">
      <c r="B8390" s="6"/>
      <c r="C8390" s="7"/>
      <c r="D8390" s="7"/>
      <c r="E8390" s="7"/>
      <c r="F8390" s="7"/>
      <c r="G8390" s="7"/>
      <c r="I8390" s="3"/>
    </row>
    <row r="8391" spans="2:9" x14ac:dyDescent="0.25">
      <c r="B8391" s="6"/>
      <c r="C8391" s="7"/>
      <c r="D8391" s="7"/>
      <c r="E8391" s="7"/>
      <c r="F8391" s="7"/>
      <c r="G8391" s="7"/>
      <c r="I8391" s="3"/>
    </row>
    <row r="8392" spans="2:9" x14ac:dyDescent="0.25">
      <c r="B8392" s="6"/>
      <c r="C8392" s="7"/>
      <c r="D8392" s="7"/>
      <c r="E8392" s="7"/>
      <c r="F8392" s="7"/>
      <c r="G8392" s="7"/>
      <c r="I8392" s="3"/>
    </row>
    <row r="8393" spans="2:9" x14ac:dyDescent="0.25">
      <c r="B8393" s="6"/>
      <c r="C8393" s="7"/>
      <c r="D8393" s="7"/>
      <c r="E8393" s="7"/>
      <c r="F8393" s="7"/>
      <c r="G8393" s="7"/>
      <c r="I8393" s="3"/>
    </row>
    <row r="8394" spans="2:9" x14ac:dyDescent="0.25">
      <c r="B8394" s="6"/>
      <c r="C8394" s="7"/>
      <c r="D8394" s="7"/>
      <c r="E8394" s="7"/>
      <c r="F8394" s="7"/>
      <c r="G8394" s="7"/>
      <c r="I8394" s="3"/>
    </row>
    <row r="8395" spans="2:9" x14ac:dyDescent="0.25">
      <c r="B8395" s="6"/>
      <c r="C8395" s="7"/>
      <c r="D8395" s="7"/>
      <c r="E8395" s="7"/>
      <c r="F8395" s="7"/>
      <c r="G8395" s="7"/>
      <c r="I8395" s="3"/>
    </row>
    <row r="8396" spans="2:9" x14ac:dyDescent="0.25">
      <c r="B8396" s="6"/>
      <c r="C8396" s="7"/>
      <c r="D8396" s="7"/>
      <c r="E8396" s="7"/>
      <c r="F8396" s="7"/>
      <c r="G8396" s="7"/>
      <c r="I8396" s="3"/>
    </row>
    <row r="8397" spans="2:9" x14ac:dyDescent="0.25">
      <c r="B8397" s="6"/>
      <c r="C8397" s="7"/>
      <c r="D8397" s="7"/>
      <c r="E8397" s="7"/>
      <c r="F8397" s="7"/>
      <c r="G8397" s="7"/>
      <c r="I8397" s="3"/>
    </row>
    <row r="8398" spans="2:9" x14ac:dyDescent="0.25">
      <c r="B8398" s="6"/>
      <c r="C8398" s="7"/>
      <c r="D8398" s="7"/>
      <c r="E8398" s="7"/>
      <c r="F8398" s="7"/>
      <c r="G8398" s="7"/>
      <c r="I8398" s="3"/>
    </row>
    <row r="8399" spans="2:9" x14ac:dyDescent="0.25">
      <c r="B8399" s="6"/>
      <c r="C8399" s="7"/>
      <c r="D8399" s="7"/>
      <c r="E8399" s="7"/>
      <c r="F8399" s="7"/>
      <c r="G8399" s="7"/>
      <c r="I8399" s="3"/>
    </row>
    <row r="8400" spans="2:9" x14ac:dyDescent="0.25">
      <c r="B8400" s="6"/>
      <c r="C8400" s="7"/>
      <c r="D8400" s="7"/>
      <c r="E8400" s="7"/>
      <c r="F8400" s="7"/>
      <c r="G8400" s="7"/>
      <c r="I8400" s="3"/>
    </row>
    <row r="8401" spans="2:9" x14ac:dyDescent="0.25">
      <c r="B8401" s="6"/>
      <c r="C8401" s="7"/>
      <c r="D8401" s="7"/>
      <c r="E8401" s="7"/>
      <c r="F8401" s="7"/>
      <c r="G8401" s="7"/>
      <c r="I8401" s="3"/>
    </row>
    <row r="8402" spans="2:9" x14ac:dyDescent="0.25">
      <c r="B8402" s="6"/>
      <c r="C8402" s="7"/>
      <c r="D8402" s="7"/>
      <c r="E8402" s="7"/>
      <c r="F8402" s="7"/>
      <c r="G8402" s="7"/>
      <c r="I8402" s="3"/>
    </row>
    <row r="8403" spans="2:9" x14ac:dyDescent="0.25">
      <c r="B8403" s="6"/>
      <c r="C8403" s="7"/>
      <c r="D8403" s="7"/>
      <c r="E8403" s="7"/>
      <c r="F8403" s="7"/>
      <c r="G8403" s="7"/>
      <c r="I8403" s="3"/>
    </row>
    <row r="8404" spans="2:9" x14ac:dyDescent="0.25">
      <c r="B8404" s="6"/>
      <c r="C8404" s="7"/>
      <c r="D8404" s="7"/>
      <c r="E8404" s="7"/>
      <c r="F8404" s="7"/>
      <c r="G8404" s="7"/>
      <c r="I8404" s="3"/>
    </row>
    <row r="8405" spans="2:9" x14ac:dyDescent="0.25">
      <c r="B8405" s="6"/>
      <c r="C8405" s="7"/>
      <c r="D8405" s="7"/>
      <c r="E8405" s="7"/>
      <c r="F8405" s="7"/>
      <c r="G8405" s="7"/>
      <c r="I8405" s="3"/>
    </row>
    <row r="8406" spans="2:9" x14ac:dyDescent="0.25">
      <c r="B8406" s="6"/>
      <c r="C8406" s="7"/>
      <c r="D8406" s="7"/>
      <c r="E8406" s="7"/>
      <c r="F8406" s="7"/>
      <c r="G8406" s="7"/>
      <c r="I8406" s="3"/>
    </row>
    <row r="8407" spans="2:9" x14ac:dyDescent="0.25">
      <c r="B8407" s="6"/>
      <c r="C8407" s="7"/>
      <c r="D8407" s="7"/>
      <c r="E8407" s="7"/>
      <c r="F8407" s="7"/>
      <c r="G8407" s="7"/>
      <c r="I8407" s="3"/>
    </row>
    <row r="8408" spans="2:9" x14ac:dyDescent="0.25">
      <c r="B8408" s="6"/>
      <c r="C8408" s="7"/>
      <c r="D8408" s="7"/>
      <c r="E8408" s="7"/>
      <c r="F8408" s="7"/>
      <c r="G8408" s="7"/>
      <c r="I8408" s="3"/>
    </row>
    <row r="8409" spans="2:9" x14ac:dyDescent="0.25">
      <c r="B8409" s="6"/>
      <c r="C8409" s="7"/>
      <c r="D8409" s="7"/>
      <c r="E8409" s="7"/>
      <c r="F8409" s="7"/>
      <c r="G8409" s="7"/>
      <c r="I8409" s="3"/>
    </row>
    <row r="8410" spans="2:9" x14ac:dyDescent="0.25">
      <c r="B8410" s="6"/>
      <c r="C8410" s="7"/>
      <c r="D8410" s="7"/>
      <c r="E8410" s="7"/>
      <c r="F8410" s="7"/>
      <c r="G8410" s="7"/>
      <c r="I8410" s="3"/>
    </row>
    <row r="8411" spans="2:9" x14ac:dyDescent="0.25">
      <c r="B8411" s="6"/>
      <c r="C8411" s="7"/>
      <c r="D8411" s="7"/>
      <c r="E8411" s="7"/>
      <c r="F8411" s="7"/>
      <c r="G8411" s="7"/>
      <c r="I8411" s="3"/>
    </row>
    <row r="8412" spans="2:9" x14ac:dyDescent="0.25">
      <c r="B8412" s="6"/>
      <c r="C8412" s="7"/>
      <c r="D8412" s="7"/>
      <c r="E8412" s="7"/>
      <c r="F8412" s="7"/>
      <c r="G8412" s="7"/>
      <c r="I8412" s="3"/>
    </row>
    <row r="8413" spans="2:9" x14ac:dyDescent="0.25">
      <c r="B8413" s="6"/>
      <c r="C8413" s="7"/>
      <c r="D8413" s="7"/>
      <c r="E8413" s="7"/>
      <c r="F8413" s="7"/>
      <c r="G8413" s="7"/>
      <c r="I8413" s="3"/>
    </row>
    <row r="8414" spans="2:9" x14ac:dyDescent="0.25">
      <c r="B8414" s="6"/>
      <c r="C8414" s="7"/>
      <c r="D8414" s="7"/>
      <c r="E8414" s="7"/>
      <c r="F8414" s="7"/>
      <c r="G8414" s="7"/>
      <c r="I8414" s="3"/>
    </row>
    <row r="8415" spans="2:9" x14ac:dyDescent="0.25">
      <c r="B8415" s="6"/>
      <c r="C8415" s="7"/>
      <c r="D8415" s="7"/>
      <c r="E8415" s="7"/>
      <c r="F8415" s="7"/>
      <c r="G8415" s="7"/>
      <c r="I8415" s="3"/>
    </row>
    <row r="8416" spans="2:9" x14ac:dyDescent="0.25">
      <c r="B8416" s="6"/>
      <c r="C8416" s="7"/>
      <c r="D8416" s="7"/>
      <c r="E8416" s="7"/>
      <c r="F8416" s="7"/>
      <c r="G8416" s="7"/>
      <c r="I8416" s="3"/>
    </row>
    <row r="8417" spans="2:9" x14ac:dyDescent="0.25">
      <c r="B8417" s="6"/>
      <c r="C8417" s="7"/>
      <c r="D8417" s="7"/>
      <c r="E8417" s="7"/>
      <c r="F8417" s="7"/>
      <c r="G8417" s="7"/>
      <c r="I8417" s="3"/>
    </row>
    <row r="8418" spans="2:9" x14ac:dyDescent="0.25">
      <c r="B8418" s="6"/>
      <c r="C8418" s="7"/>
      <c r="D8418" s="7"/>
      <c r="E8418" s="7"/>
      <c r="F8418" s="7"/>
      <c r="G8418" s="7"/>
      <c r="I8418" s="3"/>
    </row>
    <row r="8419" spans="2:9" x14ac:dyDescent="0.25">
      <c r="B8419" s="6"/>
      <c r="C8419" s="7"/>
      <c r="D8419" s="7"/>
      <c r="E8419" s="7"/>
      <c r="F8419" s="7"/>
      <c r="G8419" s="7"/>
      <c r="I8419" s="3"/>
    </row>
    <row r="8420" spans="2:9" x14ac:dyDescent="0.25">
      <c r="B8420" s="6"/>
      <c r="C8420" s="7"/>
      <c r="D8420" s="7"/>
      <c r="E8420" s="7"/>
      <c r="F8420" s="7"/>
      <c r="G8420" s="7"/>
      <c r="I8420" s="3"/>
    </row>
    <row r="8421" spans="2:9" x14ac:dyDescent="0.25">
      <c r="B8421" s="6"/>
      <c r="C8421" s="7"/>
      <c r="D8421" s="7"/>
      <c r="E8421" s="7"/>
      <c r="F8421" s="7"/>
      <c r="G8421" s="7"/>
      <c r="I8421" s="3"/>
    </row>
    <row r="8422" spans="2:9" x14ac:dyDescent="0.25">
      <c r="B8422" s="6"/>
      <c r="C8422" s="7"/>
      <c r="D8422" s="7"/>
      <c r="E8422" s="7"/>
      <c r="F8422" s="7"/>
      <c r="G8422" s="7"/>
      <c r="I8422" s="3"/>
    </row>
    <row r="8423" spans="2:9" x14ac:dyDescent="0.25">
      <c r="B8423" s="6"/>
      <c r="C8423" s="7"/>
      <c r="D8423" s="7"/>
      <c r="E8423" s="7"/>
      <c r="F8423" s="7"/>
      <c r="G8423" s="7"/>
      <c r="I8423" s="3"/>
    </row>
    <row r="8424" spans="2:9" x14ac:dyDescent="0.25">
      <c r="B8424" s="6"/>
      <c r="C8424" s="7"/>
      <c r="D8424" s="7"/>
      <c r="E8424" s="7"/>
      <c r="F8424" s="7"/>
      <c r="G8424" s="7"/>
      <c r="I8424" s="3"/>
    </row>
    <row r="8425" spans="2:9" x14ac:dyDescent="0.25">
      <c r="B8425" s="6"/>
      <c r="C8425" s="7"/>
      <c r="D8425" s="7"/>
      <c r="E8425" s="7"/>
      <c r="F8425" s="7"/>
      <c r="G8425" s="7"/>
      <c r="I8425" s="3"/>
    </row>
    <row r="8426" spans="2:9" x14ac:dyDescent="0.25">
      <c r="B8426" s="6"/>
      <c r="C8426" s="7"/>
      <c r="D8426" s="7"/>
      <c r="E8426" s="7"/>
      <c r="F8426" s="7"/>
      <c r="G8426" s="7"/>
      <c r="I8426" s="3"/>
    </row>
    <row r="8427" spans="2:9" x14ac:dyDescent="0.25">
      <c r="B8427" s="6"/>
      <c r="C8427" s="7"/>
      <c r="D8427" s="7"/>
      <c r="E8427" s="7"/>
      <c r="F8427" s="7"/>
      <c r="G8427" s="7"/>
      <c r="I8427" s="3"/>
    </row>
    <row r="8428" spans="2:9" x14ac:dyDescent="0.25">
      <c r="B8428" s="6"/>
      <c r="C8428" s="7"/>
      <c r="D8428" s="7"/>
      <c r="E8428" s="7"/>
      <c r="F8428" s="7"/>
      <c r="G8428" s="7"/>
      <c r="I8428" s="3"/>
    </row>
    <row r="8429" spans="2:9" x14ac:dyDescent="0.25">
      <c r="B8429" s="6"/>
      <c r="C8429" s="7"/>
      <c r="D8429" s="7"/>
      <c r="E8429" s="7"/>
      <c r="F8429" s="7"/>
      <c r="G8429" s="7"/>
      <c r="I8429" s="3"/>
    </row>
    <row r="8430" spans="2:9" x14ac:dyDescent="0.25">
      <c r="B8430" s="6"/>
      <c r="C8430" s="7"/>
      <c r="D8430" s="7"/>
      <c r="E8430" s="7"/>
      <c r="F8430" s="7"/>
      <c r="G8430" s="7"/>
      <c r="I8430" s="3"/>
    </row>
    <row r="8431" spans="2:9" x14ac:dyDescent="0.25">
      <c r="B8431" s="6"/>
      <c r="C8431" s="7"/>
      <c r="D8431" s="7"/>
      <c r="E8431" s="7"/>
      <c r="F8431" s="7"/>
      <c r="G8431" s="7"/>
      <c r="I8431" s="3"/>
    </row>
    <row r="8432" spans="2:9" x14ac:dyDescent="0.25">
      <c r="B8432" s="6"/>
      <c r="C8432" s="7"/>
      <c r="D8432" s="7"/>
      <c r="E8432" s="7"/>
      <c r="F8432" s="7"/>
      <c r="G8432" s="7"/>
      <c r="I8432" s="3"/>
    </row>
    <row r="8433" spans="2:9" x14ac:dyDescent="0.25">
      <c r="B8433" s="6"/>
      <c r="C8433" s="7"/>
      <c r="D8433" s="7"/>
      <c r="E8433" s="7"/>
      <c r="F8433" s="7"/>
      <c r="G8433" s="7"/>
      <c r="I8433" s="3"/>
    </row>
    <row r="8434" spans="2:9" x14ac:dyDescent="0.25">
      <c r="B8434" s="6"/>
      <c r="C8434" s="7"/>
      <c r="D8434" s="7"/>
      <c r="E8434" s="7"/>
      <c r="F8434" s="7"/>
      <c r="G8434" s="7"/>
      <c r="I8434" s="3"/>
    </row>
    <row r="8435" spans="2:9" x14ac:dyDescent="0.25">
      <c r="B8435" s="6"/>
      <c r="C8435" s="7"/>
      <c r="D8435" s="7"/>
      <c r="E8435" s="7"/>
      <c r="F8435" s="7"/>
      <c r="G8435" s="7"/>
      <c r="I8435" s="3"/>
    </row>
    <row r="8436" spans="2:9" x14ac:dyDescent="0.25">
      <c r="B8436" s="6"/>
      <c r="C8436" s="7"/>
      <c r="D8436" s="7"/>
      <c r="E8436" s="7"/>
      <c r="F8436" s="7"/>
      <c r="G8436" s="7"/>
      <c r="I8436" s="3"/>
    </row>
    <row r="8437" spans="2:9" x14ac:dyDescent="0.25">
      <c r="B8437" s="6"/>
      <c r="C8437" s="7"/>
      <c r="D8437" s="7"/>
      <c r="E8437" s="7"/>
      <c r="F8437" s="7"/>
      <c r="G8437" s="7"/>
      <c r="I8437" s="3"/>
    </row>
    <row r="8438" spans="2:9" x14ac:dyDescent="0.25">
      <c r="B8438" s="6"/>
      <c r="C8438" s="7"/>
      <c r="D8438" s="7"/>
      <c r="E8438" s="7"/>
      <c r="F8438" s="7"/>
      <c r="G8438" s="7"/>
      <c r="I8438" s="3"/>
    </row>
    <row r="8439" spans="2:9" x14ac:dyDescent="0.25">
      <c r="B8439" s="6"/>
      <c r="C8439" s="7"/>
      <c r="D8439" s="7"/>
      <c r="E8439" s="7"/>
      <c r="F8439" s="7"/>
      <c r="G8439" s="7"/>
      <c r="I8439" s="3"/>
    </row>
    <row r="8440" spans="2:9" x14ac:dyDescent="0.25">
      <c r="B8440" s="6"/>
      <c r="C8440" s="7"/>
      <c r="D8440" s="7"/>
      <c r="E8440" s="7"/>
      <c r="F8440" s="7"/>
      <c r="G8440" s="7"/>
      <c r="I8440" s="3"/>
    </row>
    <row r="8441" spans="2:9" x14ac:dyDescent="0.25">
      <c r="B8441" s="6"/>
      <c r="C8441" s="7"/>
      <c r="D8441" s="7"/>
      <c r="E8441" s="7"/>
      <c r="F8441" s="7"/>
      <c r="G8441" s="7"/>
      <c r="I8441" s="3"/>
    </row>
    <row r="8442" spans="2:9" x14ac:dyDescent="0.25">
      <c r="B8442" s="6"/>
      <c r="C8442" s="7"/>
      <c r="D8442" s="7"/>
      <c r="E8442" s="7"/>
      <c r="F8442" s="7"/>
      <c r="G8442" s="7"/>
      <c r="I8442" s="3"/>
    </row>
    <row r="8443" spans="2:9" x14ac:dyDescent="0.25">
      <c r="B8443" s="6"/>
      <c r="C8443" s="7"/>
      <c r="D8443" s="7"/>
      <c r="E8443" s="7"/>
      <c r="F8443" s="7"/>
      <c r="G8443" s="7"/>
      <c r="I8443" s="3"/>
    </row>
    <row r="8444" spans="2:9" x14ac:dyDescent="0.25">
      <c r="B8444" s="6"/>
      <c r="C8444" s="7"/>
      <c r="D8444" s="7"/>
      <c r="E8444" s="7"/>
      <c r="F8444" s="7"/>
      <c r="G8444" s="7"/>
      <c r="I8444" s="3"/>
    </row>
    <row r="8445" spans="2:9" x14ac:dyDescent="0.25">
      <c r="B8445" s="6"/>
      <c r="C8445" s="7"/>
      <c r="D8445" s="7"/>
      <c r="E8445" s="7"/>
      <c r="F8445" s="7"/>
      <c r="G8445" s="7"/>
      <c r="I8445" s="3"/>
    </row>
    <row r="8446" spans="2:9" x14ac:dyDescent="0.25">
      <c r="B8446" s="6"/>
      <c r="C8446" s="7"/>
      <c r="D8446" s="7"/>
      <c r="E8446" s="7"/>
      <c r="F8446" s="7"/>
      <c r="G8446" s="7"/>
      <c r="I8446" s="3"/>
    </row>
    <row r="8447" spans="2:9" x14ac:dyDescent="0.25">
      <c r="B8447" s="6"/>
      <c r="C8447" s="7"/>
      <c r="D8447" s="7"/>
      <c r="E8447" s="7"/>
      <c r="F8447" s="7"/>
      <c r="G8447" s="7"/>
      <c r="I8447" s="3"/>
    </row>
    <row r="8448" spans="2:9" x14ac:dyDescent="0.25">
      <c r="B8448" s="6"/>
      <c r="C8448" s="7"/>
      <c r="D8448" s="7"/>
      <c r="E8448" s="7"/>
      <c r="F8448" s="7"/>
      <c r="G8448" s="7"/>
      <c r="I8448" s="3"/>
    </row>
    <row r="8449" spans="2:9" x14ac:dyDescent="0.25">
      <c r="B8449" s="6"/>
      <c r="C8449" s="7"/>
      <c r="D8449" s="7"/>
      <c r="E8449" s="7"/>
      <c r="F8449" s="7"/>
      <c r="G8449" s="7"/>
      <c r="I8449" s="3"/>
    </row>
    <row r="8450" spans="2:9" x14ac:dyDescent="0.25">
      <c r="B8450" s="6"/>
      <c r="C8450" s="7"/>
      <c r="D8450" s="7"/>
      <c r="E8450" s="7"/>
      <c r="F8450" s="7"/>
      <c r="G8450" s="7"/>
      <c r="I8450" s="3"/>
    </row>
    <row r="8451" spans="2:9" x14ac:dyDescent="0.25">
      <c r="B8451" s="6"/>
      <c r="C8451" s="7"/>
      <c r="D8451" s="7"/>
      <c r="E8451" s="7"/>
      <c r="F8451" s="7"/>
      <c r="G8451" s="7"/>
      <c r="I8451" s="3"/>
    </row>
    <row r="8452" spans="2:9" x14ac:dyDescent="0.25">
      <c r="B8452" s="6"/>
      <c r="C8452" s="7"/>
      <c r="D8452" s="7"/>
      <c r="E8452" s="7"/>
      <c r="F8452" s="7"/>
      <c r="G8452" s="7"/>
      <c r="I8452" s="3"/>
    </row>
    <row r="8453" spans="2:9" x14ac:dyDescent="0.25">
      <c r="B8453" s="6"/>
      <c r="C8453" s="7"/>
      <c r="D8453" s="7"/>
      <c r="E8453" s="7"/>
      <c r="F8453" s="7"/>
      <c r="G8453" s="7"/>
      <c r="I8453" s="3"/>
    </row>
    <row r="8454" spans="2:9" x14ac:dyDescent="0.25">
      <c r="B8454" s="6"/>
      <c r="C8454" s="7"/>
      <c r="D8454" s="7"/>
      <c r="E8454" s="7"/>
      <c r="F8454" s="7"/>
      <c r="G8454" s="7"/>
      <c r="I8454" s="3"/>
    </row>
    <row r="8455" spans="2:9" x14ac:dyDescent="0.25">
      <c r="B8455" s="6"/>
      <c r="C8455" s="7"/>
      <c r="D8455" s="7"/>
      <c r="E8455" s="7"/>
      <c r="F8455" s="7"/>
      <c r="G8455" s="7"/>
      <c r="I8455" s="3"/>
    </row>
    <row r="8456" spans="2:9" x14ac:dyDescent="0.25">
      <c r="B8456" s="6"/>
      <c r="C8456" s="7"/>
      <c r="D8456" s="7"/>
      <c r="E8456" s="7"/>
      <c r="F8456" s="7"/>
      <c r="G8456" s="7"/>
      <c r="I8456" s="3"/>
    </row>
    <row r="8457" spans="2:9" x14ac:dyDescent="0.25">
      <c r="B8457" s="6"/>
      <c r="C8457" s="7"/>
      <c r="D8457" s="7"/>
      <c r="E8457" s="7"/>
      <c r="F8457" s="7"/>
      <c r="G8457" s="7"/>
      <c r="I8457" s="3"/>
    </row>
    <row r="8458" spans="2:9" x14ac:dyDescent="0.25">
      <c r="B8458" s="6"/>
      <c r="C8458" s="7"/>
      <c r="D8458" s="7"/>
      <c r="E8458" s="7"/>
      <c r="F8458" s="7"/>
      <c r="G8458" s="7"/>
      <c r="I8458" s="3"/>
    </row>
    <row r="8459" spans="2:9" x14ac:dyDescent="0.25">
      <c r="B8459" s="6"/>
      <c r="C8459" s="7"/>
      <c r="D8459" s="7"/>
      <c r="E8459" s="7"/>
      <c r="F8459" s="7"/>
      <c r="G8459" s="7"/>
      <c r="I8459" s="3"/>
    </row>
    <row r="8460" spans="2:9" x14ac:dyDescent="0.25">
      <c r="B8460" s="6"/>
      <c r="C8460" s="7"/>
      <c r="D8460" s="7"/>
      <c r="E8460" s="7"/>
      <c r="F8460" s="7"/>
      <c r="G8460" s="7"/>
      <c r="I8460" s="3"/>
    </row>
    <row r="8461" spans="2:9" x14ac:dyDescent="0.25">
      <c r="B8461" s="6"/>
      <c r="C8461" s="7"/>
      <c r="D8461" s="7"/>
      <c r="E8461" s="7"/>
      <c r="F8461" s="7"/>
      <c r="G8461" s="7"/>
      <c r="I8461" s="3"/>
    </row>
    <row r="8462" spans="2:9" x14ac:dyDescent="0.25">
      <c r="B8462" s="6"/>
      <c r="C8462" s="7"/>
      <c r="D8462" s="7"/>
      <c r="E8462" s="7"/>
      <c r="F8462" s="7"/>
      <c r="G8462" s="7"/>
      <c r="I8462" s="3"/>
    </row>
    <row r="8463" spans="2:9" x14ac:dyDescent="0.25">
      <c r="B8463" s="6"/>
      <c r="C8463" s="7"/>
      <c r="D8463" s="7"/>
      <c r="E8463" s="7"/>
      <c r="F8463" s="7"/>
      <c r="G8463" s="7"/>
      <c r="I8463" s="3"/>
    </row>
    <row r="8464" spans="2:9" x14ac:dyDescent="0.25">
      <c r="B8464" s="6"/>
      <c r="C8464" s="7"/>
      <c r="D8464" s="7"/>
      <c r="E8464" s="7"/>
      <c r="F8464" s="7"/>
      <c r="G8464" s="7"/>
      <c r="I8464" s="3"/>
    </row>
    <row r="8465" spans="2:9" x14ac:dyDescent="0.25">
      <c r="B8465" s="6"/>
      <c r="C8465" s="7"/>
      <c r="D8465" s="7"/>
      <c r="E8465" s="7"/>
      <c r="F8465" s="7"/>
      <c r="G8465" s="7"/>
      <c r="I8465" s="3"/>
    </row>
    <row r="8466" spans="2:9" x14ac:dyDescent="0.25">
      <c r="B8466" s="6"/>
      <c r="C8466" s="7"/>
      <c r="D8466" s="7"/>
      <c r="E8466" s="7"/>
      <c r="F8466" s="7"/>
      <c r="G8466" s="7"/>
      <c r="I8466" s="3"/>
    </row>
    <row r="8467" spans="2:9" x14ac:dyDescent="0.25">
      <c r="B8467" s="6"/>
      <c r="C8467" s="7"/>
      <c r="D8467" s="7"/>
      <c r="E8467" s="7"/>
      <c r="F8467" s="7"/>
      <c r="G8467" s="7"/>
      <c r="I8467" s="3"/>
    </row>
    <row r="8468" spans="2:9" x14ac:dyDescent="0.25">
      <c r="B8468" s="6"/>
      <c r="C8468" s="7"/>
      <c r="D8468" s="7"/>
      <c r="E8468" s="7"/>
      <c r="F8468" s="7"/>
      <c r="G8468" s="7"/>
      <c r="I8468" s="3"/>
    </row>
    <row r="8469" spans="2:9" x14ac:dyDescent="0.25">
      <c r="B8469" s="6"/>
      <c r="C8469" s="7"/>
      <c r="D8469" s="7"/>
      <c r="E8469" s="7"/>
      <c r="F8469" s="7"/>
      <c r="G8469" s="7"/>
      <c r="I8469" s="3"/>
    </row>
    <row r="8470" spans="2:9" x14ac:dyDescent="0.25">
      <c r="B8470" s="6"/>
      <c r="C8470" s="7"/>
      <c r="D8470" s="7"/>
      <c r="E8470" s="7"/>
      <c r="F8470" s="7"/>
      <c r="G8470" s="7"/>
      <c r="I8470" s="3"/>
    </row>
    <row r="8471" spans="2:9" x14ac:dyDescent="0.25">
      <c r="B8471" s="6"/>
      <c r="C8471" s="7"/>
      <c r="D8471" s="7"/>
      <c r="E8471" s="7"/>
      <c r="F8471" s="7"/>
      <c r="G8471" s="7"/>
      <c r="I8471" s="3"/>
    </row>
    <row r="8472" spans="2:9" x14ac:dyDescent="0.25">
      <c r="B8472" s="6"/>
      <c r="C8472" s="7"/>
      <c r="D8472" s="7"/>
      <c r="E8472" s="7"/>
      <c r="F8472" s="7"/>
      <c r="G8472" s="7"/>
      <c r="I8472" s="3"/>
    </row>
    <row r="8473" spans="2:9" x14ac:dyDescent="0.25">
      <c r="B8473" s="6"/>
      <c r="C8473" s="7"/>
      <c r="D8473" s="7"/>
      <c r="E8473" s="7"/>
      <c r="F8473" s="7"/>
      <c r="G8473" s="7"/>
      <c r="I8473" s="3"/>
    </row>
    <row r="8474" spans="2:9" x14ac:dyDescent="0.25">
      <c r="B8474" s="6"/>
      <c r="C8474" s="7"/>
      <c r="D8474" s="7"/>
      <c r="E8474" s="7"/>
      <c r="F8474" s="7"/>
      <c r="G8474" s="7"/>
      <c r="I8474" s="3"/>
    </row>
    <row r="8475" spans="2:9" x14ac:dyDescent="0.25">
      <c r="B8475" s="6"/>
      <c r="C8475" s="7"/>
      <c r="D8475" s="7"/>
      <c r="E8475" s="7"/>
      <c r="F8475" s="7"/>
      <c r="G8475" s="7"/>
      <c r="I8475" s="3"/>
    </row>
    <row r="8476" spans="2:9" x14ac:dyDescent="0.25">
      <c r="B8476" s="6"/>
      <c r="C8476" s="7"/>
      <c r="D8476" s="7"/>
      <c r="E8476" s="7"/>
      <c r="F8476" s="7"/>
      <c r="G8476" s="7"/>
      <c r="I8476" s="3"/>
    </row>
    <row r="8477" spans="2:9" x14ac:dyDescent="0.25">
      <c r="B8477" s="6"/>
      <c r="C8477" s="7"/>
      <c r="D8477" s="7"/>
      <c r="E8477" s="7"/>
      <c r="F8477" s="7"/>
      <c r="G8477" s="7"/>
      <c r="I8477" s="3"/>
    </row>
    <row r="8478" spans="2:9" x14ac:dyDescent="0.25">
      <c r="B8478" s="6"/>
      <c r="C8478" s="7"/>
      <c r="D8478" s="7"/>
      <c r="E8478" s="7"/>
      <c r="F8478" s="7"/>
      <c r="G8478" s="7"/>
      <c r="I8478" s="3"/>
    </row>
    <row r="8479" spans="2:9" x14ac:dyDescent="0.25">
      <c r="B8479" s="6"/>
      <c r="C8479" s="7"/>
      <c r="D8479" s="7"/>
      <c r="E8479" s="7"/>
      <c r="F8479" s="7"/>
      <c r="G8479" s="7"/>
      <c r="I8479" s="3"/>
    </row>
    <row r="8480" spans="2:9" x14ac:dyDescent="0.25">
      <c r="B8480" s="6"/>
      <c r="C8480" s="7"/>
      <c r="D8480" s="7"/>
      <c r="E8480" s="7"/>
      <c r="F8480" s="7"/>
      <c r="G8480" s="7"/>
      <c r="I8480" s="3"/>
    </row>
    <row r="8481" spans="2:9" x14ac:dyDescent="0.25">
      <c r="B8481" s="6"/>
      <c r="C8481" s="7"/>
      <c r="D8481" s="7"/>
      <c r="E8481" s="7"/>
      <c r="F8481" s="7"/>
      <c r="G8481" s="7"/>
      <c r="I8481" s="3"/>
    </row>
    <row r="8482" spans="2:9" x14ac:dyDescent="0.25">
      <c r="B8482" s="6"/>
      <c r="C8482" s="7"/>
      <c r="D8482" s="7"/>
      <c r="E8482" s="7"/>
      <c r="F8482" s="7"/>
      <c r="G8482" s="7"/>
      <c r="I8482" s="3"/>
    </row>
    <row r="8483" spans="2:9" x14ac:dyDescent="0.25">
      <c r="B8483" s="6"/>
      <c r="C8483" s="7"/>
      <c r="D8483" s="7"/>
      <c r="E8483" s="7"/>
      <c r="F8483" s="7"/>
      <c r="G8483" s="7"/>
      <c r="I8483" s="3"/>
    </row>
    <row r="8484" spans="2:9" x14ac:dyDescent="0.25">
      <c r="B8484" s="6"/>
      <c r="C8484" s="7"/>
      <c r="D8484" s="7"/>
      <c r="E8484" s="7"/>
      <c r="F8484" s="7"/>
      <c r="G8484" s="7"/>
      <c r="I8484" s="3"/>
    </row>
    <row r="8485" spans="2:9" x14ac:dyDescent="0.25">
      <c r="B8485" s="6"/>
      <c r="C8485" s="7"/>
      <c r="D8485" s="7"/>
      <c r="E8485" s="7"/>
      <c r="F8485" s="7"/>
      <c r="G8485" s="7"/>
      <c r="I8485" s="3"/>
    </row>
    <row r="8486" spans="2:9" x14ac:dyDescent="0.25">
      <c r="B8486" s="6"/>
      <c r="C8486" s="7"/>
      <c r="D8486" s="7"/>
      <c r="E8486" s="7"/>
      <c r="F8486" s="7"/>
      <c r="G8486" s="7"/>
      <c r="I8486" s="3"/>
    </row>
    <row r="8487" spans="2:9" x14ac:dyDescent="0.25">
      <c r="B8487" s="6"/>
      <c r="C8487" s="7"/>
      <c r="D8487" s="7"/>
      <c r="E8487" s="7"/>
      <c r="F8487" s="7"/>
      <c r="G8487" s="7"/>
      <c r="I8487" s="3"/>
    </row>
    <row r="8488" spans="2:9" x14ac:dyDescent="0.25">
      <c r="B8488" s="6"/>
      <c r="C8488" s="7"/>
      <c r="D8488" s="7"/>
      <c r="E8488" s="7"/>
      <c r="F8488" s="7"/>
      <c r="G8488" s="7"/>
      <c r="I8488" s="3"/>
    </row>
    <row r="8489" spans="2:9" x14ac:dyDescent="0.25">
      <c r="B8489" s="6"/>
      <c r="C8489" s="7"/>
      <c r="D8489" s="7"/>
      <c r="E8489" s="7"/>
      <c r="F8489" s="7"/>
      <c r="G8489" s="7"/>
      <c r="I8489" s="3"/>
    </row>
    <row r="8490" spans="2:9" x14ac:dyDescent="0.25">
      <c r="B8490" s="6"/>
      <c r="C8490" s="7"/>
      <c r="D8490" s="7"/>
      <c r="E8490" s="7"/>
      <c r="F8490" s="7"/>
      <c r="G8490" s="7"/>
      <c r="I8490" s="3"/>
    </row>
    <row r="8491" spans="2:9" x14ac:dyDescent="0.25">
      <c r="B8491" s="6"/>
      <c r="C8491" s="7"/>
      <c r="D8491" s="7"/>
      <c r="E8491" s="7"/>
      <c r="F8491" s="7"/>
      <c r="G8491" s="7"/>
      <c r="I8491" s="3"/>
    </row>
    <row r="8492" spans="2:9" x14ac:dyDescent="0.25">
      <c r="B8492" s="6"/>
      <c r="C8492" s="7"/>
      <c r="D8492" s="7"/>
      <c r="E8492" s="7"/>
      <c r="F8492" s="7"/>
      <c r="G8492" s="7"/>
      <c r="I8492" s="3"/>
    </row>
    <row r="8493" spans="2:9" x14ac:dyDescent="0.25">
      <c r="B8493" s="6"/>
      <c r="C8493" s="7"/>
      <c r="D8493" s="7"/>
      <c r="E8493" s="7"/>
      <c r="F8493" s="7"/>
      <c r="G8493" s="7"/>
      <c r="I8493" s="3"/>
    </row>
    <row r="8494" spans="2:9" x14ac:dyDescent="0.25">
      <c r="B8494" s="6"/>
      <c r="C8494" s="7"/>
      <c r="D8494" s="7"/>
      <c r="E8494" s="7"/>
      <c r="F8494" s="7"/>
      <c r="G8494" s="7"/>
      <c r="I8494" s="3"/>
    </row>
    <row r="8495" spans="2:9" x14ac:dyDescent="0.25">
      <c r="B8495" s="6"/>
      <c r="C8495" s="7"/>
      <c r="D8495" s="7"/>
      <c r="E8495" s="7"/>
      <c r="F8495" s="7"/>
      <c r="G8495" s="7"/>
      <c r="I8495" s="3"/>
    </row>
    <row r="8496" spans="2:9" x14ac:dyDescent="0.25">
      <c r="B8496" s="6"/>
      <c r="C8496" s="7"/>
      <c r="D8496" s="7"/>
      <c r="E8496" s="7"/>
      <c r="F8496" s="7"/>
      <c r="G8496" s="7"/>
      <c r="I8496" s="3"/>
    </row>
    <row r="8497" spans="2:9" x14ac:dyDescent="0.25">
      <c r="B8497" s="6"/>
      <c r="C8497" s="7"/>
      <c r="D8497" s="7"/>
      <c r="E8497" s="7"/>
      <c r="F8497" s="7"/>
      <c r="G8497" s="7"/>
      <c r="I8497" s="3"/>
    </row>
    <row r="8498" spans="2:9" x14ac:dyDescent="0.25">
      <c r="B8498" s="6"/>
      <c r="C8498" s="7"/>
      <c r="D8498" s="7"/>
      <c r="E8498" s="7"/>
      <c r="F8498" s="7"/>
      <c r="G8498" s="7"/>
      <c r="I8498" s="3"/>
    </row>
    <row r="8499" spans="2:9" x14ac:dyDescent="0.25">
      <c r="B8499" s="6"/>
      <c r="C8499" s="7"/>
      <c r="D8499" s="7"/>
      <c r="E8499" s="7"/>
      <c r="F8499" s="7"/>
      <c r="G8499" s="7"/>
      <c r="I8499" s="3"/>
    </row>
    <row r="8500" spans="2:9" x14ac:dyDescent="0.25">
      <c r="B8500" s="6"/>
      <c r="C8500" s="7"/>
      <c r="D8500" s="7"/>
      <c r="E8500" s="7"/>
      <c r="F8500" s="7"/>
      <c r="G8500" s="7"/>
      <c r="I8500" s="3"/>
    </row>
    <row r="8501" spans="2:9" x14ac:dyDescent="0.25">
      <c r="B8501" s="6"/>
      <c r="C8501" s="7"/>
      <c r="D8501" s="7"/>
      <c r="E8501" s="7"/>
      <c r="F8501" s="7"/>
      <c r="G8501" s="7"/>
      <c r="I8501" s="3"/>
    </row>
    <row r="8502" spans="2:9" x14ac:dyDescent="0.25">
      <c r="B8502" s="6"/>
      <c r="C8502" s="7"/>
      <c r="D8502" s="7"/>
      <c r="E8502" s="7"/>
      <c r="F8502" s="7"/>
      <c r="G8502" s="7"/>
      <c r="I8502" s="3"/>
    </row>
    <row r="8503" spans="2:9" x14ac:dyDescent="0.25">
      <c r="B8503" s="6"/>
      <c r="C8503" s="7"/>
      <c r="D8503" s="7"/>
      <c r="E8503" s="7"/>
      <c r="F8503" s="7"/>
      <c r="G8503" s="7"/>
      <c r="I8503" s="3"/>
    </row>
    <row r="8504" spans="2:9" x14ac:dyDescent="0.25">
      <c r="B8504" s="6"/>
      <c r="C8504" s="7"/>
      <c r="D8504" s="7"/>
      <c r="E8504" s="7"/>
      <c r="F8504" s="7"/>
      <c r="G8504" s="7"/>
      <c r="I8504" s="3"/>
    </row>
    <row r="8505" spans="2:9" x14ac:dyDescent="0.25">
      <c r="B8505" s="6"/>
      <c r="C8505" s="7"/>
      <c r="D8505" s="7"/>
      <c r="E8505" s="7"/>
      <c r="F8505" s="7"/>
      <c r="G8505" s="7"/>
      <c r="I8505" s="3"/>
    </row>
    <row r="8506" spans="2:9" x14ac:dyDescent="0.25">
      <c r="B8506" s="6"/>
      <c r="C8506" s="7"/>
      <c r="D8506" s="7"/>
      <c r="E8506" s="7"/>
      <c r="F8506" s="7"/>
      <c r="G8506" s="7"/>
      <c r="I8506" s="3"/>
    </row>
    <row r="8507" spans="2:9" x14ac:dyDescent="0.25">
      <c r="B8507" s="6"/>
      <c r="C8507" s="7"/>
      <c r="D8507" s="7"/>
      <c r="E8507" s="7"/>
      <c r="F8507" s="7"/>
      <c r="G8507" s="7"/>
      <c r="I8507" s="3"/>
    </row>
    <row r="8508" spans="2:9" x14ac:dyDescent="0.25">
      <c r="B8508" s="6"/>
      <c r="C8508" s="7"/>
      <c r="D8508" s="7"/>
      <c r="E8508" s="7"/>
      <c r="F8508" s="7"/>
      <c r="G8508" s="7"/>
      <c r="I8508" s="3"/>
    </row>
    <row r="8509" spans="2:9" x14ac:dyDescent="0.25">
      <c r="B8509" s="6"/>
      <c r="C8509" s="7"/>
      <c r="D8509" s="7"/>
      <c r="E8509" s="7"/>
      <c r="F8509" s="7"/>
      <c r="G8509" s="7"/>
      <c r="I8509" s="3"/>
    </row>
    <row r="8510" spans="2:9" x14ac:dyDescent="0.25">
      <c r="B8510" s="6"/>
      <c r="C8510" s="7"/>
      <c r="D8510" s="7"/>
      <c r="E8510" s="7"/>
      <c r="F8510" s="7"/>
      <c r="G8510" s="7"/>
      <c r="I8510" s="3"/>
    </row>
    <row r="8511" spans="2:9" x14ac:dyDescent="0.25">
      <c r="B8511" s="6"/>
      <c r="C8511" s="7"/>
      <c r="D8511" s="7"/>
      <c r="E8511" s="7"/>
      <c r="F8511" s="7"/>
      <c r="G8511" s="7"/>
      <c r="I8511" s="3"/>
    </row>
    <row r="8512" spans="2:9" x14ac:dyDescent="0.25">
      <c r="B8512" s="6"/>
      <c r="C8512" s="7"/>
      <c r="D8512" s="7"/>
      <c r="E8512" s="7"/>
      <c r="F8512" s="7"/>
      <c r="G8512" s="7"/>
      <c r="I8512" s="3"/>
    </row>
    <row r="8513" spans="2:9" x14ac:dyDescent="0.25">
      <c r="B8513" s="6"/>
      <c r="C8513" s="7"/>
      <c r="D8513" s="7"/>
      <c r="E8513" s="7"/>
      <c r="F8513" s="7"/>
      <c r="G8513" s="7"/>
      <c r="I8513" s="3"/>
    </row>
    <row r="8514" spans="2:9" x14ac:dyDescent="0.25">
      <c r="B8514" s="6"/>
      <c r="C8514" s="7"/>
      <c r="D8514" s="7"/>
      <c r="E8514" s="7"/>
      <c r="F8514" s="7"/>
      <c r="G8514" s="7"/>
      <c r="I8514" s="3"/>
    </row>
    <row r="8515" spans="2:9" x14ac:dyDescent="0.25">
      <c r="B8515" s="6"/>
      <c r="C8515" s="7"/>
      <c r="D8515" s="7"/>
      <c r="E8515" s="7"/>
      <c r="F8515" s="7"/>
      <c r="G8515" s="7"/>
      <c r="I8515" s="3"/>
    </row>
    <row r="8516" spans="2:9" x14ac:dyDescent="0.25">
      <c r="B8516" s="6"/>
      <c r="C8516" s="7"/>
      <c r="D8516" s="7"/>
      <c r="E8516" s="7"/>
      <c r="F8516" s="7"/>
      <c r="G8516" s="7"/>
      <c r="I8516" s="3"/>
    </row>
    <row r="8517" spans="2:9" x14ac:dyDescent="0.25">
      <c r="B8517" s="6"/>
      <c r="C8517" s="7"/>
      <c r="D8517" s="7"/>
      <c r="E8517" s="7"/>
      <c r="F8517" s="7"/>
      <c r="G8517" s="7"/>
      <c r="I8517" s="3"/>
    </row>
    <row r="8518" spans="2:9" x14ac:dyDescent="0.25">
      <c r="B8518" s="6"/>
      <c r="C8518" s="7"/>
      <c r="D8518" s="7"/>
      <c r="E8518" s="7"/>
      <c r="F8518" s="7"/>
      <c r="G8518" s="7"/>
      <c r="I8518" s="3"/>
    </row>
    <row r="8519" spans="2:9" x14ac:dyDescent="0.25">
      <c r="B8519" s="6"/>
      <c r="C8519" s="7"/>
      <c r="D8519" s="7"/>
      <c r="E8519" s="7"/>
      <c r="F8519" s="7"/>
      <c r="G8519" s="7"/>
      <c r="I8519" s="3"/>
    </row>
    <row r="8520" spans="2:9" x14ac:dyDescent="0.25">
      <c r="B8520" s="6"/>
      <c r="C8520" s="7"/>
      <c r="D8520" s="7"/>
      <c r="E8520" s="7"/>
      <c r="F8520" s="7"/>
      <c r="G8520" s="7"/>
      <c r="I8520" s="3"/>
    </row>
    <row r="8521" spans="2:9" x14ac:dyDescent="0.25">
      <c r="B8521" s="6"/>
      <c r="C8521" s="7"/>
      <c r="D8521" s="7"/>
      <c r="E8521" s="7"/>
      <c r="F8521" s="7"/>
      <c r="G8521" s="7"/>
      <c r="I8521" s="3"/>
    </row>
    <row r="8522" spans="2:9" x14ac:dyDescent="0.25">
      <c r="B8522" s="6"/>
      <c r="C8522" s="7"/>
      <c r="D8522" s="7"/>
      <c r="E8522" s="7"/>
      <c r="F8522" s="7"/>
      <c r="G8522" s="7"/>
      <c r="I8522" s="3"/>
    </row>
    <row r="8523" spans="2:9" x14ac:dyDescent="0.25">
      <c r="B8523" s="6"/>
      <c r="C8523" s="7"/>
      <c r="D8523" s="7"/>
      <c r="E8523" s="7"/>
      <c r="F8523" s="7"/>
      <c r="G8523" s="7"/>
      <c r="I8523" s="3"/>
    </row>
    <row r="8524" spans="2:9" x14ac:dyDescent="0.25">
      <c r="B8524" s="6"/>
      <c r="C8524" s="7"/>
      <c r="D8524" s="7"/>
      <c r="E8524" s="7"/>
      <c r="F8524" s="7"/>
      <c r="G8524" s="7"/>
      <c r="I8524" s="3"/>
    </row>
    <row r="8525" spans="2:9" x14ac:dyDescent="0.25">
      <c r="B8525" s="6"/>
      <c r="C8525" s="7"/>
      <c r="D8525" s="7"/>
      <c r="E8525" s="7"/>
      <c r="F8525" s="7"/>
      <c r="G8525" s="7"/>
      <c r="I8525" s="3"/>
    </row>
    <row r="8526" spans="2:9" x14ac:dyDescent="0.25">
      <c r="B8526" s="6"/>
      <c r="C8526" s="7"/>
      <c r="D8526" s="7"/>
      <c r="E8526" s="7"/>
      <c r="F8526" s="7"/>
      <c r="G8526" s="7"/>
      <c r="I8526" s="3"/>
    </row>
    <row r="8527" spans="2:9" x14ac:dyDescent="0.25">
      <c r="B8527" s="6"/>
      <c r="C8527" s="7"/>
      <c r="D8527" s="7"/>
      <c r="E8527" s="7"/>
      <c r="F8527" s="7"/>
      <c r="G8527" s="7"/>
      <c r="I8527" s="3"/>
    </row>
    <row r="8528" spans="2:9" x14ac:dyDescent="0.25">
      <c r="B8528" s="6"/>
      <c r="C8528" s="7"/>
      <c r="D8528" s="7"/>
      <c r="E8528" s="7"/>
      <c r="F8528" s="7"/>
      <c r="G8528" s="7"/>
      <c r="I8528" s="3"/>
    </row>
    <row r="8529" spans="2:9" x14ac:dyDescent="0.25">
      <c r="B8529" s="6"/>
      <c r="C8529" s="7"/>
      <c r="D8529" s="7"/>
      <c r="E8529" s="7"/>
      <c r="F8529" s="7"/>
      <c r="G8529" s="7"/>
      <c r="I8529" s="3"/>
    </row>
    <row r="8530" spans="2:9" x14ac:dyDescent="0.25">
      <c r="B8530" s="6"/>
      <c r="C8530" s="7"/>
      <c r="D8530" s="7"/>
      <c r="E8530" s="7"/>
      <c r="F8530" s="7"/>
      <c r="G8530" s="7"/>
      <c r="I8530" s="3"/>
    </row>
    <row r="8531" spans="2:9" x14ac:dyDescent="0.25">
      <c r="B8531" s="6"/>
      <c r="C8531" s="7"/>
      <c r="D8531" s="7"/>
      <c r="E8531" s="7"/>
      <c r="F8531" s="7"/>
      <c r="G8531" s="7"/>
      <c r="I8531" s="3"/>
    </row>
    <row r="8532" spans="2:9" x14ac:dyDescent="0.25">
      <c r="B8532" s="6"/>
      <c r="C8532" s="7"/>
      <c r="D8532" s="7"/>
      <c r="E8532" s="7"/>
      <c r="F8532" s="7"/>
      <c r="G8532" s="7"/>
      <c r="I8532" s="3"/>
    </row>
    <row r="8533" spans="2:9" x14ac:dyDescent="0.25">
      <c r="B8533" s="6"/>
      <c r="C8533" s="7"/>
      <c r="D8533" s="7"/>
      <c r="E8533" s="7"/>
      <c r="F8533" s="7"/>
      <c r="G8533" s="7"/>
      <c r="I8533" s="3"/>
    </row>
    <row r="8534" spans="2:9" x14ac:dyDescent="0.25">
      <c r="B8534" s="6"/>
      <c r="C8534" s="7"/>
      <c r="D8534" s="7"/>
      <c r="E8534" s="7"/>
      <c r="F8534" s="7"/>
      <c r="G8534" s="7"/>
      <c r="I8534" s="3"/>
    </row>
    <row r="8535" spans="2:9" x14ac:dyDescent="0.25">
      <c r="B8535" s="6"/>
      <c r="C8535" s="7"/>
      <c r="D8535" s="7"/>
      <c r="E8535" s="7"/>
      <c r="F8535" s="7"/>
      <c r="G8535" s="7"/>
      <c r="I8535" s="3"/>
    </row>
    <row r="8536" spans="2:9" x14ac:dyDescent="0.25">
      <c r="B8536" s="6"/>
      <c r="C8536" s="7"/>
      <c r="D8536" s="7"/>
      <c r="E8536" s="7"/>
      <c r="F8536" s="7"/>
      <c r="G8536" s="7"/>
      <c r="I8536" s="3"/>
    </row>
    <row r="8537" spans="2:9" x14ac:dyDescent="0.25">
      <c r="B8537" s="6"/>
      <c r="C8537" s="7"/>
      <c r="D8537" s="7"/>
      <c r="E8537" s="7"/>
      <c r="F8537" s="7"/>
      <c r="G8537" s="7"/>
      <c r="I8537" s="3"/>
    </row>
    <row r="8538" spans="2:9" x14ac:dyDescent="0.25">
      <c r="B8538" s="6"/>
      <c r="C8538" s="7"/>
      <c r="D8538" s="7"/>
      <c r="E8538" s="7"/>
      <c r="F8538" s="7"/>
      <c r="G8538" s="7"/>
      <c r="I8538" s="3"/>
    </row>
    <row r="8539" spans="2:9" x14ac:dyDescent="0.25">
      <c r="B8539" s="6"/>
      <c r="C8539" s="7"/>
      <c r="D8539" s="7"/>
      <c r="E8539" s="7"/>
      <c r="F8539" s="7"/>
      <c r="G8539" s="7"/>
      <c r="I8539" s="3"/>
    </row>
    <row r="8540" spans="2:9" x14ac:dyDescent="0.25">
      <c r="B8540" s="6"/>
      <c r="C8540" s="7"/>
      <c r="D8540" s="7"/>
      <c r="E8540" s="7"/>
      <c r="F8540" s="7"/>
      <c r="G8540" s="7"/>
      <c r="I8540" s="3"/>
    </row>
    <row r="8541" spans="2:9" x14ac:dyDescent="0.25">
      <c r="B8541" s="6"/>
      <c r="C8541" s="7"/>
      <c r="D8541" s="7"/>
      <c r="E8541" s="7"/>
      <c r="F8541" s="7"/>
      <c r="G8541" s="7"/>
      <c r="I8541" s="3"/>
    </row>
    <row r="8542" spans="2:9" x14ac:dyDescent="0.25">
      <c r="B8542" s="6"/>
      <c r="C8542" s="7"/>
      <c r="D8542" s="7"/>
      <c r="E8542" s="7"/>
      <c r="F8542" s="7"/>
      <c r="G8542" s="7"/>
      <c r="I8542" s="3"/>
    </row>
    <row r="8543" spans="2:9" x14ac:dyDescent="0.25">
      <c r="B8543" s="6"/>
      <c r="C8543" s="7"/>
      <c r="D8543" s="7"/>
      <c r="E8543" s="7"/>
      <c r="F8543" s="7"/>
      <c r="G8543" s="7"/>
      <c r="I8543" s="3"/>
    </row>
    <row r="8544" spans="2:9" x14ac:dyDescent="0.25">
      <c r="B8544" s="6"/>
      <c r="C8544" s="7"/>
      <c r="D8544" s="7"/>
      <c r="E8544" s="7"/>
      <c r="F8544" s="7"/>
      <c r="G8544" s="7"/>
      <c r="I8544" s="3"/>
    </row>
    <row r="8545" spans="2:9" x14ac:dyDescent="0.25">
      <c r="B8545" s="6"/>
      <c r="C8545" s="7"/>
      <c r="D8545" s="7"/>
      <c r="E8545" s="7"/>
      <c r="F8545" s="7"/>
      <c r="G8545" s="7"/>
      <c r="I8545" s="3"/>
    </row>
    <row r="8546" spans="2:9" x14ac:dyDescent="0.25">
      <c r="B8546" s="6"/>
      <c r="C8546" s="7"/>
      <c r="D8546" s="7"/>
      <c r="E8546" s="7"/>
      <c r="F8546" s="7"/>
      <c r="G8546" s="7"/>
      <c r="I8546" s="3"/>
    </row>
    <row r="8547" spans="2:9" x14ac:dyDescent="0.25">
      <c r="B8547" s="6"/>
      <c r="C8547" s="7"/>
      <c r="D8547" s="7"/>
      <c r="E8547" s="7"/>
      <c r="F8547" s="7"/>
      <c r="G8547" s="7"/>
      <c r="I8547" s="3"/>
    </row>
    <row r="8548" spans="2:9" x14ac:dyDescent="0.25">
      <c r="B8548" s="6"/>
      <c r="C8548" s="7"/>
      <c r="D8548" s="7"/>
      <c r="E8548" s="7"/>
      <c r="F8548" s="7"/>
      <c r="G8548" s="7"/>
      <c r="I8548" s="3"/>
    </row>
    <row r="8549" spans="2:9" x14ac:dyDescent="0.25">
      <c r="B8549" s="6"/>
      <c r="C8549" s="7"/>
      <c r="D8549" s="7"/>
      <c r="E8549" s="7"/>
      <c r="F8549" s="7"/>
      <c r="G8549" s="7"/>
      <c r="I8549" s="3"/>
    </row>
    <row r="8550" spans="2:9" x14ac:dyDescent="0.25">
      <c r="B8550" s="6"/>
      <c r="C8550" s="7"/>
      <c r="D8550" s="7"/>
      <c r="E8550" s="7"/>
      <c r="F8550" s="7"/>
      <c r="G8550" s="7"/>
      <c r="I8550" s="3"/>
    </row>
    <row r="8551" spans="2:9" x14ac:dyDescent="0.25">
      <c r="B8551" s="6"/>
      <c r="C8551" s="7"/>
      <c r="D8551" s="7"/>
      <c r="E8551" s="7"/>
      <c r="F8551" s="7"/>
      <c r="G8551" s="7"/>
      <c r="I8551" s="3"/>
    </row>
    <row r="8552" spans="2:9" x14ac:dyDescent="0.25">
      <c r="B8552" s="6"/>
      <c r="C8552" s="7"/>
      <c r="D8552" s="7"/>
      <c r="E8552" s="7"/>
      <c r="F8552" s="7"/>
      <c r="G8552" s="7"/>
      <c r="I8552" s="3"/>
    </row>
    <row r="8553" spans="2:9" x14ac:dyDescent="0.25">
      <c r="B8553" s="6"/>
      <c r="C8553" s="7"/>
      <c r="D8553" s="7"/>
      <c r="E8553" s="7"/>
      <c r="F8553" s="7"/>
      <c r="G8553" s="7"/>
      <c r="I8553" s="3"/>
    </row>
    <row r="8554" spans="2:9" x14ac:dyDescent="0.25">
      <c r="B8554" s="6"/>
      <c r="C8554" s="7"/>
      <c r="D8554" s="7"/>
      <c r="E8554" s="7"/>
      <c r="F8554" s="7"/>
      <c r="G8554" s="7"/>
      <c r="I8554" s="3"/>
    </row>
    <row r="8555" spans="2:9" x14ac:dyDescent="0.25">
      <c r="B8555" s="6"/>
      <c r="C8555" s="7"/>
      <c r="D8555" s="7"/>
      <c r="E8555" s="7"/>
      <c r="F8555" s="7"/>
      <c r="G8555" s="7"/>
      <c r="I8555" s="3"/>
    </row>
    <row r="8556" spans="2:9" x14ac:dyDescent="0.25">
      <c r="B8556" s="6"/>
      <c r="C8556" s="7"/>
      <c r="D8556" s="7"/>
      <c r="E8556" s="7"/>
      <c r="F8556" s="7"/>
      <c r="G8556" s="7"/>
      <c r="I8556" s="3"/>
    </row>
    <row r="8557" spans="2:9" x14ac:dyDescent="0.25">
      <c r="B8557" s="6"/>
      <c r="C8557" s="7"/>
      <c r="D8557" s="7"/>
      <c r="E8557" s="7"/>
      <c r="F8557" s="7"/>
      <c r="G8557" s="7"/>
      <c r="I8557" s="3"/>
    </row>
    <row r="8558" spans="2:9" x14ac:dyDescent="0.25">
      <c r="B8558" s="6"/>
      <c r="C8558" s="7"/>
      <c r="D8558" s="7"/>
      <c r="E8558" s="7"/>
      <c r="F8558" s="7"/>
      <c r="G8558" s="7"/>
      <c r="I8558" s="3"/>
    </row>
    <row r="8559" spans="2:9" x14ac:dyDescent="0.25">
      <c r="B8559" s="6"/>
      <c r="C8559" s="7"/>
      <c r="D8559" s="7"/>
      <c r="E8559" s="7"/>
      <c r="F8559" s="7"/>
      <c r="G8559" s="7"/>
      <c r="I8559" s="3"/>
    </row>
    <row r="8560" spans="2:9" x14ac:dyDescent="0.25">
      <c r="B8560" s="6"/>
      <c r="C8560" s="7"/>
      <c r="D8560" s="7"/>
      <c r="E8560" s="7"/>
      <c r="F8560" s="7"/>
      <c r="G8560" s="7"/>
      <c r="I8560" s="3"/>
    </row>
    <row r="8561" spans="2:9" x14ac:dyDescent="0.25">
      <c r="B8561" s="6"/>
      <c r="C8561" s="7"/>
      <c r="D8561" s="7"/>
      <c r="E8561" s="7"/>
      <c r="F8561" s="7"/>
      <c r="G8561" s="7"/>
      <c r="I8561" s="3"/>
    </row>
    <row r="8562" spans="2:9" x14ac:dyDescent="0.25">
      <c r="B8562" s="6"/>
      <c r="C8562" s="7"/>
      <c r="D8562" s="7"/>
      <c r="E8562" s="7"/>
      <c r="F8562" s="7"/>
      <c r="G8562" s="7"/>
      <c r="I8562" s="3"/>
    </row>
    <row r="8563" spans="2:9" x14ac:dyDescent="0.25">
      <c r="B8563" s="6"/>
      <c r="C8563" s="7"/>
      <c r="D8563" s="7"/>
      <c r="E8563" s="7"/>
      <c r="F8563" s="7"/>
      <c r="G8563" s="7"/>
      <c r="I8563" s="3"/>
    </row>
    <row r="8564" spans="2:9" x14ac:dyDescent="0.25">
      <c r="B8564" s="6"/>
      <c r="C8564" s="7"/>
      <c r="D8564" s="7"/>
      <c r="E8564" s="7"/>
      <c r="F8564" s="7"/>
      <c r="G8564" s="7"/>
      <c r="I8564" s="3"/>
    </row>
    <row r="8565" spans="2:9" x14ac:dyDescent="0.25">
      <c r="B8565" s="6"/>
      <c r="C8565" s="7"/>
      <c r="D8565" s="7"/>
      <c r="E8565" s="7"/>
      <c r="F8565" s="7"/>
      <c r="G8565" s="7"/>
      <c r="I8565" s="3"/>
    </row>
    <row r="8566" spans="2:9" x14ac:dyDescent="0.25">
      <c r="B8566" s="6"/>
      <c r="C8566" s="7"/>
      <c r="D8566" s="7"/>
      <c r="E8566" s="7"/>
      <c r="F8566" s="7"/>
      <c r="G8566" s="7"/>
      <c r="I8566" s="3"/>
    </row>
    <row r="8567" spans="2:9" x14ac:dyDescent="0.25">
      <c r="B8567" s="6"/>
      <c r="C8567" s="7"/>
      <c r="D8567" s="7"/>
      <c r="E8567" s="7"/>
      <c r="F8567" s="7"/>
      <c r="G8567" s="7"/>
      <c r="I8567" s="3"/>
    </row>
    <row r="8568" spans="2:9" x14ac:dyDescent="0.25">
      <c r="B8568" s="6"/>
      <c r="C8568" s="7"/>
      <c r="D8568" s="7"/>
      <c r="E8568" s="7"/>
      <c r="F8568" s="7"/>
      <c r="G8568" s="7"/>
      <c r="I8568" s="3"/>
    </row>
    <row r="8569" spans="2:9" x14ac:dyDescent="0.25">
      <c r="B8569" s="6"/>
      <c r="C8569" s="7"/>
      <c r="D8569" s="7"/>
      <c r="E8569" s="7"/>
      <c r="F8569" s="7"/>
      <c r="G8569" s="7"/>
      <c r="I8569" s="3"/>
    </row>
    <row r="8570" spans="2:9" x14ac:dyDescent="0.25">
      <c r="B8570" s="6"/>
      <c r="C8570" s="7"/>
      <c r="D8570" s="7"/>
      <c r="E8570" s="7"/>
      <c r="F8570" s="7"/>
      <c r="G8570" s="7"/>
      <c r="I8570" s="3"/>
    </row>
    <row r="8571" spans="2:9" x14ac:dyDescent="0.25">
      <c r="B8571" s="6"/>
      <c r="C8571" s="7"/>
      <c r="D8571" s="7"/>
      <c r="E8571" s="7"/>
      <c r="F8571" s="7"/>
      <c r="G8571" s="7"/>
      <c r="I8571" s="3"/>
    </row>
    <row r="8572" spans="2:9" x14ac:dyDescent="0.25">
      <c r="B8572" s="6"/>
      <c r="C8572" s="7"/>
      <c r="D8572" s="7"/>
      <c r="E8572" s="7"/>
      <c r="F8572" s="7"/>
      <c r="G8572" s="7"/>
      <c r="I8572" s="3"/>
    </row>
    <row r="8573" spans="2:9" x14ac:dyDescent="0.25">
      <c r="B8573" s="6"/>
      <c r="C8573" s="7"/>
      <c r="D8573" s="7"/>
      <c r="E8573" s="7"/>
      <c r="F8573" s="7"/>
      <c r="G8573" s="7"/>
      <c r="I8573" s="3"/>
    </row>
    <row r="8574" spans="2:9" x14ac:dyDescent="0.25">
      <c r="B8574" s="6"/>
      <c r="C8574" s="7"/>
      <c r="D8574" s="7"/>
      <c r="E8574" s="7"/>
      <c r="F8574" s="7"/>
      <c r="G8574" s="7"/>
      <c r="I8574" s="3"/>
    </row>
    <row r="8575" spans="2:9" x14ac:dyDescent="0.25">
      <c r="B8575" s="6"/>
      <c r="C8575" s="7"/>
      <c r="D8575" s="7"/>
      <c r="E8575" s="7"/>
      <c r="F8575" s="7"/>
      <c r="G8575" s="7"/>
      <c r="I8575" s="3"/>
    </row>
    <row r="8576" spans="2:9" x14ac:dyDescent="0.25">
      <c r="B8576" s="6"/>
      <c r="C8576" s="7"/>
      <c r="D8576" s="7"/>
      <c r="E8576" s="7"/>
      <c r="F8576" s="7"/>
      <c r="G8576" s="7"/>
      <c r="I8576" s="3"/>
    </row>
    <row r="8577" spans="2:9" x14ac:dyDescent="0.25">
      <c r="B8577" s="6"/>
      <c r="C8577" s="7"/>
      <c r="D8577" s="7"/>
      <c r="E8577" s="7"/>
      <c r="F8577" s="7"/>
      <c r="G8577" s="7"/>
      <c r="I8577" s="3"/>
    </row>
    <row r="8578" spans="2:9" x14ac:dyDescent="0.25">
      <c r="B8578" s="6"/>
      <c r="C8578" s="7"/>
      <c r="D8578" s="7"/>
      <c r="E8578" s="7"/>
      <c r="F8578" s="7"/>
      <c r="G8578" s="7"/>
      <c r="I8578" s="3"/>
    </row>
    <row r="8579" spans="2:9" x14ac:dyDescent="0.25">
      <c r="B8579" s="6"/>
      <c r="C8579" s="7"/>
      <c r="D8579" s="7"/>
      <c r="E8579" s="7"/>
      <c r="F8579" s="7"/>
      <c r="G8579" s="7"/>
      <c r="I8579" s="3"/>
    </row>
    <row r="8580" spans="2:9" x14ac:dyDescent="0.25">
      <c r="B8580" s="6"/>
      <c r="C8580" s="7"/>
      <c r="D8580" s="7"/>
      <c r="E8580" s="7"/>
      <c r="F8580" s="7"/>
      <c r="G8580" s="7"/>
      <c r="I8580" s="3"/>
    </row>
    <row r="8581" spans="2:9" x14ac:dyDescent="0.25">
      <c r="B8581" s="6"/>
      <c r="C8581" s="7"/>
      <c r="D8581" s="7"/>
      <c r="E8581" s="7"/>
      <c r="F8581" s="7"/>
      <c r="G8581" s="7"/>
      <c r="I8581" s="3"/>
    </row>
    <row r="8582" spans="2:9" x14ac:dyDescent="0.25">
      <c r="B8582" s="6"/>
      <c r="C8582" s="7"/>
      <c r="D8582" s="7"/>
      <c r="E8582" s="7"/>
      <c r="F8582" s="7"/>
      <c r="G8582" s="7"/>
      <c r="I8582" s="3"/>
    </row>
    <row r="8583" spans="2:9" x14ac:dyDescent="0.25">
      <c r="B8583" s="6"/>
      <c r="C8583" s="7"/>
      <c r="D8583" s="7"/>
      <c r="E8583" s="7"/>
      <c r="F8583" s="7"/>
      <c r="G8583" s="7"/>
      <c r="I8583" s="3"/>
    </row>
    <row r="8584" spans="2:9" x14ac:dyDescent="0.25">
      <c r="B8584" s="6"/>
      <c r="C8584" s="7"/>
      <c r="D8584" s="7"/>
      <c r="E8584" s="7"/>
      <c r="F8584" s="7"/>
      <c r="G8584" s="7"/>
      <c r="I8584" s="3"/>
    </row>
    <row r="8585" spans="2:9" x14ac:dyDescent="0.25">
      <c r="B8585" s="6"/>
      <c r="C8585" s="7"/>
      <c r="D8585" s="7"/>
      <c r="E8585" s="7"/>
      <c r="F8585" s="7"/>
      <c r="G8585" s="7"/>
      <c r="I8585" s="3"/>
    </row>
    <row r="8586" spans="2:9" x14ac:dyDescent="0.25">
      <c r="B8586" s="6"/>
      <c r="C8586" s="7"/>
      <c r="D8586" s="7"/>
      <c r="E8586" s="7"/>
      <c r="F8586" s="7"/>
      <c r="G8586" s="7"/>
      <c r="I8586" s="3"/>
    </row>
    <row r="8587" spans="2:9" x14ac:dyDescent="0.25">
      <c r="B8587" s="6"/>
      <c r="C8587" s="7"/>
      <c r="D8587" s="7"/>
      <c r="E8587" s="7"/>
      <c r="F8587" s="7"/>
      <c r="G8587" s="7"/>
      <c r="I8587" s="3"/>
    </row>
    <row r="8588" spans="2:9" x14ac:dyDescent="0.25">
      <c r="B8588" s="6"/>
      <c r="C8588" s="7"/>
      <c r="D8588" s="7"/>
      <c r="E8588" s="7"/>
      <c r="F8588" s="7"/>
      <c r="G8588" s="7"/>
      <c r="I8588" s="3"/>
    </row>
    <row r="8589" spans="2:9" x14ac:dyDescent="0.25">
      <c r="B8589" s="6"/>
      <c r="C8589" s="7"/>
      <c r="D8589" s="7"/>
      <c r="E8589" s="7"/>
      <c r="F8589" s="7"/>
      <c r="G8589" s="7"/>
      <c r="I8589" s="3"/>
    </row>
    <row r="8590" spans="2:9" x14ac:dyDescent="0.25">
      <c r="B8590" s="6"/>
      <c r="C8590" s="7"/>
      <c r="D8590" s="7"/>
      <c r="E8590" s="7"/>
      <c r="F8590" s="7"/>
      <c r="G8590" s="7"/>
      <c r="I8590" s="3"/>
    </row>
    <row r="8591" spans="2:9" x14ac:dyDescent="0.25">
      <c r="B8591" s="6"/>
      <c r="C8591" s="7"/>
      <c r="D8591" s="7"/>
      <c r="E8591" s="7"/>
      <c r="F8591" s="7"/>
      <c r="G8591" s="7"/>
      <c r="I8591" s="3"/>
    </row>
    <row r="8592" spans="2:9" x14ac:dyDescent="0.25">
      <c r="B8592" s="6"/>
      <c r="C8592" s="7"/>
      <c r="D8592" s="7"/>
      <c r="E8592" s="7"/>
      <c r="F8592" s="7"/>
      <c r="G8592" s="7"/>
      <c r="I8592" s="3"/>
    </row>
    <row r="8593" spans="2:9" x14ac:dyDescent="0.25">
      <c r="B8593" s="6"/>
      <c r="C8593" s="7"/>
      <c r="D8593" s="7"/>
      <c r="E8593" s="7"/>
      <c r="F8593" s="7"/>
      <c r="G8593" s="7"/>
      <c r="I8593" s="3"/>
    </row>
    <row r="8594" spans="2:9" x14ac:dyDescent="0.25">
      <c r="B8594" s="6"/>
      <c r="C8594" s="7"/>
      <c r="D8594" s="7"/>
      <c r="E8594" s="7"/>
      <c r="F8594" s="7"/>
      <c r="G8594" s="7"/>
      <c r="I8594" s="3"/>
    </row>
    <row r="8595" spans="2:9" x14ac:dyDescent="0.25">
      <c r="B8595" s="6"/>
      <c r="C8595" s="7"/>
      <c r="D8595" s="7"/>
      <c r="E8595" s="7"/>
      <c r="F8595" s="7"/>
      <c r="G8595" s="7"/>
      <c r="I8595" s="3"/>
    </row>
    <row r="8596" spans="2:9" x14ac:dyDescent="0.25">
      <c r="B8596" s="6"/>
      <c r="C8596" s="7"/>
      <c r="D8596" s="7"/>
      <c r="E8596" s="7"/>
      <c r="F8596" s="7"/>
      <c r="G8596" s="7"/>
      <c r="I8596" s="3"/>
    </row>
    <row r="8597" spans="2:9" x14ac:dyDescent="0.25">
      <c r="B8597" s="6"/>
      <c r="C8597" s="7"/>
      <c r="D8597" s="7"/>
      <c r="E8597" s="7"/>
      <c r="F8597" s="7"/>
      <c r="G8597" s="7"/>
      <c r="I8597" s="3"/>
    </row>
    <row r="8598" spans="2:9" x14ac:dyDescent="0.25">
      <c r="B8598" s="6"/>
      <c r="C8598" s="7"/>
      <c r="D8598" s="7"/>
      <c r="E8598" s="7"/>
      <c r="F8598" s="7"/>
      <c r="G8598" s="7"/>
      <c r="I8598" s="3"/>
    </row>
    <row r="8599" spans="2:9" x14ac:dyDescent="0.25">
      <c r="B8599" s="6"/>
      <c r="C8599" s="7"/>
      <c r="D8599" s="7"/>
      <c r="E8599" s="7"/>
      <c r="F8599" s="7"/>
      <c r="G8599" s="7"/>
      <c r="I8599" s="3"/>
    </row>
    <row r="8600" spans="2:9" x14ac:dyDescent="0.25">
      <c r="B8600" s="6"/>
      <c r="C8600" s="7"/>
      <c r="D8600" s="7"/>
      <c r="E8600" s="7"/>
      <c r="F8600" s="7"/>
      <c r="G8600" s="7"/>
      <c r="I8600" s="3"/>
    </row>
    <row r="8601" spans="2:9" x14ac:dyDescent="0.25">
      <c r="B8601" s="6"/>
      <c r="C8601" s="7"/>
      <c r="D8601" s="7"/>
      <c r="E8601" s="7"/>
      <c r="F8601" s="7"/>
      <c r="G8601" s="7"/>
      <c r="I8601" s="3"/>
    </row>
    <row r="8602" spans="2:9" x14ac:dyDescent="0.25">
      <c r="B8602" s="6"/>
      <c r="C8602" s="7"/>
      <c r="D8602" s="7"/>
      <c r="E8602" s="7"/>
      <c r="F8602" s="7"/>
      <c r="G8602" s="7"/>
      <c r="I8602" s="3"/>
    </row>
    <row r="8603" spans="2:9" x14ac:dyDescent="0.25">
      <c r="B8603" s="6"/>
      <c r="C8603" s="7"/>
      <c r="D8603" s="7"/>
      <c r="E8603" s="7"/>
      <c r="F8603" s="7"/>
      <c r="G8603" s="7"/>
      <c r="I8603" s="3"/>
    </row>
    <row r="8604" spans="2:9" x14ac:dyDescent="0.25">
      <c r="B8604" s="6"/>
      <c r="C8604" s="7"/>
      <c r="D8604" s="7"/>
      <c r="E8604" s="7"/>
      <c r="F8604" s="7"/>
      <c r="G8604" s="7"/>
      <c r="I8604" s="3"/>
    </row>
    <row r="8605" spans="2:9" x14ac:dyDescent="0.25">
      <c r="B8605" s="6"/>
      <c r="C8605" s="7"/>
      <c r="D8605" s="7"/>
      <c r="E8605" s="7"/>
      <c r="F8605" s="7"/>
      <c r="G8605" s="7"/>
      <c r="I8605" s="3"/>
    </row>
    <row r="8606" spans="2:9" x14ac:dyDescent="0.25">
      <c r="B8606" s="6"/>
      <c r="C8606" s="7"/>
      <c r="D8606" s="7"/>
      <c r="E8606" s="7"/>
      <c r="F8606" s="7"/>
      <c r="G8606" s="7"/>
      <c r="I8606" s="3"/>
    </row>
    <row r="8607" spans="2:9" x14ac:dyDescent="0.25">
      <c r="B8607" s="6"/>
      <c r="C8607" s="7"/>
      <c r="D8607" s="7"/>
      <c r="E8607" s="7"/>
      <c r="F8607" s="7"/>
      <c r="G8607" s="7"/>
      <c r="I8607" s="3"/>
    </row>
    <row r="8608" spans="2:9" x14ac:dyDescent="0.25">
      <c r="B8608" s="6"/>
      <c r="C8608" s="7"/>
      <c r="D8608" s="7"/>
      <c r="E8608" s="7"/>
      <c r="F8608" s="7"/>
      <c r="G8608" s="7"/>
      <c r="I8608" s="3"/>
    </row>
    <row r="8609" spans="2:9" x14ac:dyDescent="0.25">
      <c r="B8609" s="6"/>
      <c r="C8609" s="7"/>
      <c r="D8609" s="7"/>
      <c r="E8609" s="7"/>
      <c r="F8609" s="7"/>
      <c r="G8609" s="7"/>
      <c r="I8609" s="3"/>
    </row>
    <row r="8610" spans="2:9" x14ac:dyDescent="0.25">
      <c r="B8610" s="6"/>
      <c r="C8610" s="7"/>
      <c r="D8610" s="7"/>
      <c r="E8610" s="7"/>
      <c r="F8610" s="7"/>
      <c r="G8610" s="7"/>
      <c r="I8610" s="3"/>
    </row>
    <row r="8611" spans="2:9" x14ac:dyDescent="0.25">
      <c r="B8611" s="6"/>
      <c r="C8611" s="7"/>
      <c r="D8611" s="7"/>
      <c r="E8611" s="7"/>
      <c r="F8611" s="7"/>
      <c r="G8611" s="7"/>
      <c r="I8611" s="3"/>
    </row>
    <row r="8612" spans="2:9" x14ac:dyDescent="0.25">
      <c r="B8612" s="6"/>
      <c r="C8612" s="7"/>
      <c r="D8612" s="7"/>
      <c r="E8612" s="7"/>
      <c r="F8612" s="7"/>
      <c r="G8612" s="7"/>
      <c r="I8612" s="3"/>
    </row>
    <row r="8613" spans="2:9" x14ac:dyDescent="0.25">
      <c r="B8613" s="6"/>
      <c r="C8613" s="7"/>
      <c r="D8613" s="7"/>
      <c r="E8613" s="7"/>
      <c r="F8613" s="7"/>
      <c r="G8613" s="7"/>
      <c r="I8613" s="3"/>
    </row>
    <row r="8614" spans="2:9" x14ac:dyDescent="0.25">
      <c r="B8614" s="6"/>
      <c r="C8614" s="7"/>
      <c r="D8614" s="7"/>
      <c r="E8614" s="7"/>
      <c r="F8614" s="7"/>
      <c r="G8614" s="7"/>
      <c r="I8614" s="3"/>
    </row>
    <row r="8615" spans="2:9" x14ac:dyDescent="0.25">
      <c r="B8615" s="6"/>
      <c r="C8615" s="7"/>
      <c r="D8615" s="7"/>
      <c r="E8615" s="7"/>
      <c r="F8615" s="7"/>
      <c r="G8615" s="7"/>
      <c r="I8615" s="3"/>
    </row>
    <row r="8616" spans="2:9" x14ac:dyDescent="0.25">
      <c r="B8616" s="6"/>
      <c r="C8616" s="7"/>
      <c r="D8616" s="7"/>
      <c r="E8616" s="7"/>
      <c r="F8616" s="7"/>
      <c r="G8616" s="7"/>
      <c r="I8616" s="3"/>
    </row>
    <row r="8617" spans="2:9" x14ac:dyDescent="0.25">
      <c r="B8617" s="6"/>
      <c r="C8617" s="7"/>
      <c r="D8617" s="7"/>
      <c r="E8617" s="7"/>
      <c r="F8617" s="7"/>
      <c r="G8617" s="7"/>
      <c r="I8617" s="3"/>
    </row>
    <row r="8618" spans="2:9" x14ac:dyDescent="0.25">
      <c r="B8618" s="6"/>
      <c r="C8618" s="7"/>
      <c r="D8618" s="7"/>
      <c r="E8618" s="7"/>
      <c r="F8618" s="7"/>
      <c r="G8618" s="7"/>
      <c r="I8618" s="3"/>
    </row>
    <row r="8619" spans="2:9" x14ac:dyDescent="0.25">
      <c r="B8619" s="6"/>
      <c r="C8619" s="7"/>
      <c r="D8619" s="7"/>
      <c r="E8619" s="7"/>
      <c r="F8619" s="7"/>
      <c r="G8619" s="7"/>
      <c r="I8619" s="3"/>
    </row>
    <row r="8620" spans="2:9" x14ac:dyDescent="0.25">
      <c r="B8620" s="6"/>
      <c r="C8620" s="7"/>
      <c r="D8620" s="7"/>
      <c r="E8620" s="7"/>
      <c r="F8620" s="7"/>
      <c r="G8620" s="7"/>
      <c r="I8620" s="3"/>
    </row>
    <row r="8621" spans="2:9" x14ac:dyDescent="0.25">
      <c r="B8621" s="6"/>
      <c r="C8621" s="7"/>
      <c r="D8621" s="7"/>
      <c r="E8621" s="7"/>
      <c r="F8621" s="7"/>
      <c r="G8621" s="7"/>
      <c r="I8621" s="3"/>
    </row>
    <row r="8622" spans="2:9" x14ac:dyDescent="0.25">
      <c r="B8622" s="6"/>
      <c r="C8622" s="7"/>
      <c r="D8622" s="7"/>
      <c r="E8622" s="7"/>
      <c r="F8622" s="7"/>
      <c r="G8622" s="7"/>
      <c r="I8622" s="3"/>
    </row>
    <row r="8623" spans="2:9" x14ac:dyDescent="0.25">
      <c r="B8623" s="6"/>
      <c r="C8623" s="7"/>
      <c r="D8623" s="7"/>
      <c r="E8623" s="7"/>
      <c r="F8623" s="7"/>
      <c r="G8623" s="7"/>
      <c r="I8623" s="3"/>
    </row>
    <row r="8624" spans="2:9" x14ac:dyDescent="0.25">
      <c r="B8624" s="6"/>
      <c r="C8624" s="7"/>
      <c r="D8624" s="7"/>
      <c r="E8624" s="7"/>
      <c r="F8624" s="7"/>
      <c r="G8624" s="7"/>
      <c r="I8624" s="3"/>
    </row>
    <row r="8625" spans="2:9" x14ac:dyDescent="0.25">
      <c r="B8625" s="6"/>
      <c r="C8625" s="7"/>
      <c r="D8625" s="7"/>
      <c r="E8625" s="7"/>
      <c r="F8625" s="7"/>
      <c r="G8625" s="7"/>
      <c r="I8625" s="3"/>
    </row>
    <row r="8626" spans="2:9" x14ac:dyDescent="0.25">
      <c r="B8626" s="6"/>
      <c r="C8626" s="7"/>
      <c r="D8626" s="7"/>
      <c r="E8626" s="7"/>
      <c r="F8626" s="7"/>
      <c r="G8626" s="7"/>
      <c r="I8626" s="3"/>
    </row>
    <row r="8627" spans="2:9" x14ac:dyDescent="0.25">
      <c r="B8627" s="6"/>
      <c r="C8627" s="7"/>
      <c r="D8627" s="7"/>
      <c r="E8627" s="7"/>
      <c r="F8627" s="7"/>
      <c r="G8627" s="7"/>
      <c r="I8627" s="3"/>
    </row>
    <row r="8628" spans="2:9" x14ac:dyDescent="0.25">
      <c r="B8628" s="6"/>
      <c r="C8628" s="7"/>
      <c r="D8628" s="7"/>
      <c r="E8628" s="7"/>
      <c r="F8628" s="7"/>
      <c r="G8628" s="7"/>
      <c r="I8628" s="3"/>
    </row>
    <row r="8629" spans="2:9" x14ac:dyDescent="0.25">
      <c r="B8629" s="6"/>
      <c r="C8629" s="7"/>
      <c r="D8629" s="7"/>
      <c r="E8629" s="7"/>
      <c r="F8629" s="7"/>
      <c r="G8629" s="7"/>
      <c r="I8629" s="3"/>
    </row>
    <row r="8630" spans="2:9" x14ac:dyDescent="0.25">
      <c r="B8630" s="6"/>
      <c r="C8630" s="7"/>
      <c r="D8630" s="7"/>
      <c r="E8630" s="7"/>
      <c r="F8630" s="7"/>
      <c r="G8630" s="7"/>
      <c r="I8630" s="3"/>
    </row>
    <row r="8631" spans="2:9" x14ac:dyDescent="0.25">
      <c r="B8631" s="6"/>
      <c r="C8631" s="7"/>
      <c r="D8631" s="7"/>
      <c r="E8631" s="7"/>
      <c r="F8631" s="7"/>
      <c r="G8631" s="7"/>
      <c r="I8631" s="3"/>
    </row>
    <row r="8632" spans="2:9" x14ac:dyDescent="0.25">
      <c r="B8632" s="6"/>
      <c r="C8632" s="7"/>
      <c r="D8632" s="7"/>
      <c r="E8632" s="7"/>
      <c r="F8632" s="7"/>
      <c r="G8632" s="7"/>
      <c r="I8632" s="3"/>
    </row>
    <row r="8633" spans="2:9" x14ac:dyDescent="0.25">
      <c r="B8633" s="6"/>
      <c r="C8633" s="7"/>
      <c r="D8633" s="7"/>
      <c r="E8633" s="7"/>
      <c r="F8633" s="7"/>
      <c r="G8633" s="7"/>
      <c r="I8633" s="3"/>
    </row>
    <row r="8634" spans="2:9" x14ac:dyDescent="0.25">
      <c r="B8634" s="6"/>
      <c r="C8634" s="7"/>
      <c r="D8634" s="7"/>
      <c r="E8634" s="7"/>
      <c r="F8634" s="7"/>
      <c r="G8634" s="7"/>
      <c r="I8634" s="3"/>
    </row>
    <row r="8635" spans="2:9" x14ac:dyDescent="0.25">
      <c r="B8635" s="6"/>
      <c r="C8635" s="7"/>
      <c r="D8635" s="7"/>
      <c r="E8635" s="7"/>
      <c r="F8635" s="7"/>
      <c r="G8635" s="7"/>
      <c r="I8635" s="3"/>
    </row>
    <row r="8636" spans="2:9" x14ac:dyDescent="0.25">
      <c r="B8636" s="6"/>
      <c r="C8636" s="7"/>
      <c r="D8636" s="7"/>
      <c r="E8636" s="7"/>
      <c r="F8636" s="7"/>
      <c r="G8636" s="7"/>
      <c r="I8636" s="3"/>
    </row>
    <row r="8637" spans="2:9" x14ac:dyDescent="0.25">
      <c r="B8637" s="6"/>
      <c r="C8637" s="7"/>
      <c r="D8637" s="7"/>
      <c r="E8637" s="7"/>
      <c r="F8637" s="7"/>
      <c r="G8637" s="7"/>
      <c r="I8637" s="3"/>
    </row>
    <row r="8638" spans="2:9" x14ac:dyDescent="0.25">
      <c r="B8638" s="6"/>
      <c r="C8638" s="7"/>
      <c r="D8638" s="7"/>
      <c r="E8638" s="7"/>
      <c r="F8638" s="7"/>
      <c r="G8638" s="7"/>
      <c r="I8638" s="3"/>
    </row>
    <row r="8639" spans="2:9" x14ac:dyDescent="0.25">
      <c r="B8639" s="6"/>
      <c r="C8639" s="7"/>
      <c r="D8639" s="7"/>
      <c r="E8639" s="7"/>
      <c r="F8639" s="7"/>
      <c r="G8639" s="7"/>
      <c r="I8639" s="3"/>
    </row>
    <row r="8640" spans="2:9" x14ac:dyDescent="0.25">
      <c r="B8640" s="6"/>
      <c r="C8640" s="7"/>
      <c r="D8640" s="7"/>
      <c r="E8640" s="7"/>
      <c r="F8640" s="7"/>
      <c r="G8640" s="7"/>
      <c r="I8640" s="3"/>
    </row>
    <row r="8641" spans="2:9" x14ac:dyDescent="0.25">
      <c r="B8641" s="6"/>
      <c r="C8641" s="7"/>
      <c r="D8641" s="7"/>
      <c r="E8641" s="7"/>
      <c r="F8641" s="7"/>
      <c r="G8641" s="7"/>
      <c r="I8641" s="3"/>
    </row>
    <row r="8642" spans="2:9" x14ac:dyDescent="0.25">
      <c r="B8642" s="6"/>
      <c r="C8642" s="7"/>
      <c r="D8642" s="7"/>
      <c r="E8642" s="7"/>
      <c r="F8642" s="7"/>
      <c r="G8642" s="7"/>
      <c r="I8642" s="3"/>
    </row>
    <row r="8643" spans="2:9" x14ac:dyDescent="0.25">
      <c r="B8643" s="6"/>
      <c r="C8643" s="7"/>
      <c r="D8643" s="7"/>
      <c r="E8643" s="7"/>
      <c r="F8643" s="7"/>
      <c r="G8643" s="7"/>
      <c r="I8643" s="3"/>
    </row>
    <row r="8644" spans="2:9" x14ac:dyDescent="0.25">
      <c r="B8644" s="6"/>
      <c r="C8644" s="7"/>
      <c r="D8644" s="7"/>
      <c r="E8644" s="7"/>
      <c r="F8644" s="7"/>
      <c r="G8644" s="7"/>
      <c r="I8644" s="3"/>
    </row>
    <row r="8645" spans="2:9" x14ac:dyDescent="0.25">
      <c r="B8645" s="6"/>
      <c r="C8645" s="7"/>
      <c r="D8645" s="7"/>
      <c r="E8645" s="7"/>
      <c r="F8645" s="7"/>
      <c r="G8645" s="7"/>
      <c r="I8645" s="3"/>
    </row>
    <row r="8646" spans="2:9" x14ac:dyDescent="0.25">
      <c r="B8646" s="6"/>
      <c r="C8646" s="7"/>
      <c r="D8646" s="7"/>
      <c r="E8646" s="7"/>
      <c r="F8646" s="7"/>
      <c r="G8646" s="7"/>
      <c r="I8646" s="3"/>
    </row>
    <row r="8647" spans="2:9" x14ac:dyDescent="0.25">
      <c r="B8647" s="6"/>
      <c r="C8647" s="7"/>
      <c r="D8647" s="7"/>
      <c r="E8647" s="7"/>
      <c r="F8647" s="7"/>
      <c r="G8647" s="7"/>
      <c r="I8647" s="3"/>
    </row>
    <row r="8648" spans="2:9" x14ac:dyDescent="0.25">
      <c r="B8648" s="6"/>
      <c r="C8648" s="7"/>
      <c r="D8648" s="7"/>
      <c r="E8648" s="7"/>
      <c r="F8648" s="7"/>
      <c r="G8648" s="7"/>
      <c r="I8648" s="3"/>
    </row>
    <row r="8649" spans="2:9" x14ac:dyDescent="0.25">
      <c r="B8649" s="6"/>
      <c r="C8649" s="7"/>
      <c r="D8649" s="7"/>
      <c r="E8649" s="7"/>
      <c r="F8649" s="7"/>
      <c r="G8649" s="7"/>
      <c r="I8649" s="3"/>
    </row>
    <row r="8650" spans="2:9" x14ac:dyDescent="0.25">
      <c r="B8650" s="6"/>
      <c r="C8650" s="7"/>
      <c r="D8650" s="7"/>
      <c r="E8650" s="7"/>
      <c r="F8650" s="7"/>
      <c r="G8650" s="7"/>
      <c r="I8650" s="3"/>
    </row>
    <row r="8651" spans="2:9" x14ac:dyDescent="0.25">
      <c r="B8651" s="6"/>
      <c r="C8651" s="7"/>
      <c r="D8651" s="7"/>
      <c r="E8651" s="7"/>
      <c r="F8651" s="7"/>
      <c r="G8651" s="7"/>
      <c r="I8651" s="3"/>
    </row>
    <row r="8652" spans="2:9" x14ac:dyDescent="0.25">
      <c r="B8652" s="6"/>
      <c r="C8652" s="7"/>
      <c r="D8652" s="7"/>
      <c r="E8652" s="7"/>
      <c r="F8652" s="7"/>
      <c r="G8652" s="7"/>
      <c r="I8652" s="3"/>
    </row>
    <row r="8653" spans="2:9" x14ac:dyDescent="0.25">
      <c r="B8653" s="6"/>
      <c r="C8653" s="7"/>
      <c r="D8653" s="7"/>
      <c r="E8653" s="7"/>
      <c r="F8653" s="7"/>
      <c r="G8653" s="7"/>
      <c r="I8653" s="3"/>
    </row>
    <row r="8654" spans="2:9" x14ac:dyDescent="0.25">
      <c r="B8654" s="6"/>
      <c r="C8654" s="7"/>
      <c r="D8654" s="7"/>
      <c r="E8654" s="7"/>
      <c r="F8654" s="7"/>
      <c r="G8654" s="7"/>
      <c r="I8654" s="3"/>
    </row>
    <row r="8655" spans="2:9" x14ac:dyDescent="0.25">
      <c r="B8655" s="6"/>
      <c r="C8655" s="7"/>
      <c r="D8655" s="7"/>
      <c r="E8655" s="7"/>
      <c r="F8655" s="7"/>
      <c r="G8655" s="7"/>
      <c r="I8655" s="3"/>
    </row>
    <row r="8656" spans="2:9" x14ac:dyDescent="0.25">
      <c r="B8656" s="6"/>
      <c r="C8656" s="7"/>
      <c r="D8656" s="7"/>
      <c r="E8656" s="7"/>
      <c r="F8656" s="7"/>
      <c r="G8656" s="7"/>
      <c r="I8656" s="3"/>
    </row>
    <row r="8657" spans="2:9" x14ac:dyDescent="0.25">
      <c r="B8657" s="6"/>
      <c r="C8657" s="7"/>
      <c r="D8657" s="7"/>
      <c r="E8657" s="7"/>
      <c r="F8657" s="7"/>
      <c r="G8657" s="7"/>
      <c r="I8657" s="3"/>
    </row>
    <row r="8658" spans="2:9" x14ac:dyDescent="0.25">
      <c r="B8658" s="6"/>
      <c r="C8658" s="7"/>
      <c r="D8658" s="7"/>
      <c r="E8658" s="7"/>
      <c r="F8658" s="7"/>
      <c r="G8658" s="7"/>
      <c r="I8658" s="3"/>
    </row>
    <row r="8659" spans="2:9" x14ac:dyDescent="0.25">
      <c r="B8659" s="6"/>
      <c r="C8659" s="7"/>
      <c r="D8659" s="7"/>
      <c r="E8659" s="7"/>
      <c r="F8659" s="7"/>
      <c r="G8659" s="7"/>
      <c r="I8659" s="3"/>
    </row>
    <row r="8660" spans="2:9" x14ac:dyDescent="0.25">
      <c r="B8660" s="6"/>
      <c r="C8660" s="7"/>
      <c r="D8660" s="7"/>
      <c r="E8660" s="7"/>
      <c r="F8660" s="7"/>
      <c r="G8660" s="7"/>
      <c r="I8660" s="3"/>
    </row>
    <row r="8661" spans="2:9" x14ac:dyDescent="0.25">
      <c r="B8661" s="6"/>
      <c r="C8661" s="7"/>
      <c r="D8661" s="7"/>
      <c r="E8661" s="7"/>
      <c r="F8661" s="7"/>
      <c r="G8661" s="7"/>
      <c r="I8661" s="3"/>
    </row>
    <row r="8662" spans="2:9" x14ac:dyDescent="0.25">
      <c r="B8662" s="6"/>
      <c r="C8662" s="7"/>
      <c r="D8662" s="7"/>
      <c r="E8662" s="7"/>
      <c r="F8662" s="7"/>
      <c r="G8662" s="7"/>
      <c r="I8662" s="3"/>
    </row>
    <row r="8663" spans="2:9" x14ac:dyDescent="0.25">
      <c r="B8663" s="6"/>
      <c r="C8663" s="7"/>
      <c r="D8663" s="7"/>
      <c r="E8663" s="7"/>
      <c r="F8663" s="7"/>
      <c r="G8663" s="7"/>
      <c r="I8663" s="3"/>
    </row>
    <row r="8664" spans="2:9" x14ac:dyDescent="0.25">
      <c r="B8664" s="6"/>
      <c r="C8664" s="7"/>
      <c r="D8664" s="7"/>
      <c r="E8664" s="7"/>
      <c r="F8664" s="7"/>
      <c r="G8664" s="7"/>
      <c r="I8664" s="3"/>
    </row>
    <row r="8665" spans="2:9" x14ac:dyDescent="0.25">
      <c r="B8665" s="6"/>
      <c r="C8665" s="7"/>
      <c r="D8665" s="7"/>
      <c r="E8665" s="7"/>
      <c r="F8665" s="7"/>
      <c r="G8665" s="7"/>
      <c r="I8665" s="3"/>
    </row>
    <row r="8666" spans="2:9" x14ac:dyDescent="0.25">
      <c r="B8666" s="6"/>
      <c r="C8666" s="7"/>
      <c r="D8666" s="7"/>
      <c r="E8666" s="7"/>
      <c r="F8666" s="7"/>
      <c r="G8666" s="7"/>
      <c r="I8666" s="3"/>
    </row>
    <row r="8667" spans="2:9" x14ac:dyDescent="0.25">
      <c r="B8667" s="6"/>
      <c r="C8667" s="7"/>
      <c r="D8667" s="7"/>
      <c r="E8667" s="7"/>
      <c r="F8667" s="7"/>
      <c r="G8667" s="7"/>
      <c r="I8667" s="3"/>
    </row>
    <row r="8668" spans="2:9" x14ac:dyDescent="0.25">
      <c r="B8668" s="6"/>
      <c r="C8668" s="7"/>
      <c r="D8668" s="7"/>
      <c r="E8668" s="7"/>
      <c r="F8668" s="7"/>
      <c r="G8668" s="7"/>
      <c r="I8668" s="3"/>
    </row>
    <row r="8669" spans="2:9" x14ac:dyDescent="0.25">
      <c r="B8669" s="6"/>
      <c r="C8669" s="7"/>
      <c r="D8669" s="7"/>
      <c r="E8669" s="7"/>
      <c r="F8669" s="7"/>
      <c r="G8669" s="7"/>
      <c r="I8669" s="3"/>
    </row>
    <row r="8670" spans="2:9" x14ac:dyDescent="0.25">
      <c r="B8670" s="6"/>
      <c r="C8670" s="7"/>
      <c r="D8670" s="7"/>
      <c r="E8670" s="7"/>
      <c r="F8670" s="7"/>
      <c r="G8670" s="7"/>
      <c r="I8670" s="3"/>
    </row>
    <row r="8671" spans="2:9" x14ac:dyDescent="0.25">
      <c r="B8671" s="6"/>
      <c r="C8671" s="7"/>
      <c r="D8671" s="7"/>
      <c r="E8671" s="7"/>
      <c r="F8671" s="7"/>
      <c r="G8671" s="7"/>
      <c r="I8671" s="3"/>
    </row>
    <row r="8672" spans="2:9" x14ac:dyDescent="0.25">
      <c r="B8672" s="6"/>
      <c r="C8672" s="7"/>
      <c r="D8672" s="7"/>
      <c r="E8672" s="7"/>
      <c r="F8672" s="7"/>
      <c r="G8672" s="7"/>
      <c r="I8672" s="3"/>
    </row>
    <row r="8673" spans="2:9" x14ac:dyDescent="0.25">
      <c r="B8673" s="6"/>
      <c r="C8673" s="7"/>
      <c r="D8673" s="7"/>
      <c r="E8673" s="7"/>
      <c r="F8673" s="7"/>
      <c r="G8673" s="7"/>
      <c r="I8673" s="3"/>
    </row>
    <row r="8674" spans="2:9" x14ac:dyDescent="0.25">
      <c r="B8674" s="6"/>
      <c r="C8674" s="7"/>
      <c r="D8674" s="7"/>
      <c r="E8674" s="7"/>
      <c r="F8674" s="7"/>
      <c r="G8674" s="7"/>
      <c r="I8674" s="3"/>
    </row>
    <row r="8675" spans="2:9" x14ac:dyDescent="0.25">
      <c r="B8675" s="6"/>
      <c r="C8675" s="7"/>
      <c r="D8675" s="7"/>
      <c r="E8675" s="7"/>
      <c r="F8675" s="7"/>
      <c r="G8675" s="7"/>
      <c r="I8675" s="3"/>
    </row>
    <row r="8676" spans="2:9" x14ac:dyDescent="0.25">
      <c r="B8676" s="6"/>
      <c r="C8676" s="7"/>
      <c r="D8676" s="7"/>
      <c r="E8676" s="7"/>
      <c r="F8676" s="7"/>
      <c r="G8676" s="7"/>
      <c r="I8676" s="3"/>
    </row>
    <row r="8677" spans="2:9" x14ac:dyDescent="0.25">
      <c r="B8677" s="6"/>
      <c r="C8677" s="7"/>
      <c r="D8677" s="7"/>
      <c r="E8677" s="7"/>
      <c r="F8677" s="7"/>
      <c r="G8677" s="7"/>
      <c r="I8677" s="3"/>
    </row>
    <row r="8678" spans="2:9" x14ac:dyDescent="0.25">
      <c r="B8678" s="6"/>
      <c r="C8678" s="7"/>
      <c r="D8678" s="7"/>
      <c r="E8678" s="7"/>
      <c r="F8678" s="7"/>
      <c r="G8678" s="7"/>
      <c r="I8678" s="3"/>
    </row>
    <row r="8679" spans="2:9" x14ac:dyDescent="0.25">
      <c r="B8679" s="6"/>
      <c r="C8679" s="7"/>
      <c r="D8679" s="7"/>
      <c r="E8679" s="7"/>
      <c r="F8679" s="7"/>
      <c r="G8679" s="7"/>
      <c r="I8679" s="3"/>
    </row>
    <row r="8680" spans="2:9" x14ac:dyDescent="0.25">
      <c r="B8680" s="6"/>
      <c r="C8680" s="7"/>
      <c r="D8680" s="7"/>
      <c r="E8680" s="7"/>
      <c r="F8680" s="7"/>
      <c r="G8680" s="7"/>
      <c r="I8680" s="3"/>
    </row>
    <row r="8681" spans="2:9" x14ac:dyDescent="0.25">
      <c r="B8681" s="6"/>
      <c r="C8681" s="7"/>
      <c r="D8681" s="7"/>
      <c r="E8681" s="7"/>
      <c r="F8681" s="7"/>
      <c r="G8681" s="7"/>
      <c r="I8681" s="3"/>
    </row>
    <row r="8682" spans="2:9" x14ac:dyDescent="0.25">
      <c r="B8682" s="6"/>
      <c r="C8682" s="7"/>
      <c r="D8682" s="7"/>
      <c r="E8682" s="7"/>
      <c r="F8682" s="7"/>
      <c r="G8682" s="7"/>
      <c r="I8682" s="3"/>
    </row>
    <row r="8683" spans="2:9" x14ac:dyDescent="0.25">
      <c r="B8683" s="6"/>
      <c r="C8683" s="7"/>
      <c r="D8683" s="7"/>
      <c r="E8683" s="7"/>
      <c r="F8683" s="7"/>
      <c r="G8683" s="7"/>
      <c r="I8683" s="3"/>
    </row>
    <row r="8684" spans="2:9" x14ac:dyDescent="0.25">
      <c r="B8684" s="6"/>
      <c r="C8684" s="7"/>
      <c r="D8684" s="7"/>
      <c r="E8684" s="7"/>
      <c r="F8684" s="7"/>
      <c r="G8684" s="7"/>
      <c r="I8684" s="3"/>
    </row>
    <row r="8685" spans="2:9" x14ac:dyDescent="0.25">
      <c r="B8685" s="6"/>
      <c r="C8685" s="7"/>
      <c r="D8685" s="7"/>
      <c r="E8685" s="7"/>
      <c r="F8685" s="7"/>
      <c r="G8685" s="7"/>
      <c r="I8685" s="3"/>
    </row>
    <row r="8686" spans="2:9" x14ac:dyDescent="0.25">
      <c r="B8686" s="6"/>
      <c r="C8686" s="7"/>
      <c r="D8686" s="7"/>
      <c r="E8686" s="7"/>
      <c r="F8686" s="7"/>
      <c r="G8686" s="7"/>
      <c r="I8686" s="3"/>
    </row>
    <row r="8687" spans="2:9" x14ac:dyDescent="0.25">
      <c r="B8687" s="6"/>
      <c r="C8687" s="7"/>
      <c r="D8687" s="7"/>
      <c r="E8687" s="7"/>
      <c r="F8687" s="7"/>
      <c r="G8687" s="7"/>
      <c r="I8687" s="3"/>
    </row>
    <row r="8688" spans="2:9" x14ac:dyDescent="0.25">
      <c r="B8688" s="6"/>
      <c r="C8688" s="7"/>
      <c r="D8688" s="7"/>
      <c r="E8688" s="7"/>
      <c r="F8688" s="7"/>
      <c r="G8688" s="7"/>
      <c r="I8688" s="3"/>
    </row>
    <row r="8689" spans="2:9" x14ac:dyDescent="0.25">
      <c r="B8689" s="6"/>
      <c r="C8689" s="7"/>
      <c r="D8689" s="7"/>
      <c r="E8689" s="7"/>
      <c r="F8689" s="7"/>
      <c r="G8689" s="7"/>
      <c r="I8689" s="3"/>
    </row>
    <row r="8690" spans="2:9" x14ac:dyDescent="0.25">
      <c r="B8690" s="6"/>
      <c r="C8690" s="7"/>
      <c r="D8690" s="7"/>
      <c r="E8690" s="7"/>
      <c r="F8690" s="7"/>
      <c r="G8690" s="7"/>
      <c r="I8690" s="3"/>
    </row>
    <row r="8691" spans="2:9" x14ac:dyDescent="0.25">
      <c r="B8691" s="6"/>
      <c r="C8691" s="7"/>
      <c r="D8691" s="7"/>
      <c r="E8691" s="7"/>
      <c r="F8691" s="7"/>
      <c r="G8691" s="7"/>
      <c r="I8691" s="3"/>
    </row>
    <row r="8692" spans="2:9" x14ac:dyDescent="0.25">
      <c r="B8692" s="6"/>
      <c r="C8692" s="7"/>
      <c r="D8692" s="7"/>
      <c r="E8692" s="7"/>
      <c r="F8692" s="7"/>
      <c r="G8692" s="7"/>
      <c r="I8692" s="3"/>
    </row>
    <row r="8693" spans="2:9" x14ac:dyDescent="0.25">
      <c r="B8693" s="6"/>
      <c r="C8693" s="7"/>
      <c r="D8693" s="7"/>
      <c r="E8693" s="7"/>
      <c r="F8693" s="7"/>
      <c r="G8693" s="7"/>
      <c r="I8693" s="3"/>
    </row>
    <row r="8694" spans="2:9" x14ac:dyDescent="0.25">
      <c r="B8694" s="6"/>
      <c r="C8694" s="7"/>
      <c r="D8694" s="7"/>
      <c r="E8694" s="7"/>
      <c r="F8694" s="7"/>
      <c r="G8694" s="7"/>
      <c r="I8694" s="3"/>
    </row>
    <row r="8695" spans="2:9" x14ac:dyDescent="0.25">
      <c r="B8695" s="6"/>
      <c r="C8695" s="7"/>
      <c r="D8695" s="7"/>
      <c r="E8695" s="7"/>
      <c r="F8695" s="7"/>
      <c r="G8695" s="7"/>
      <c r="I8695" s="3"/>
    </row>
    <row r="8696" spans="2:9" x14ac:dyDescent="0.25">
      <c r="B8696" s="6"/>
      <c r="C8696" s="7"/>
      <c r="D8696" s="7"/>
      <c r="E8696" s="7"/>
      <c r="F8696" s="7"/>
      <c r="G8696" s="7"/>
      <c r="I8696" s="3"/>
    </row>
    <row r="8697" spans="2:9" x14ac:dyDescent="0.25">
      <c r="B8697" s="6"/>
      <c r="C8697" s="7"/>
      <c r="D8697" s="7"/>
      <c r="E8697" s="7"/>
      <c r="F8697" s="7"/>
      <c r="G8697" s="7"/>
      <c r="I8697" s="3"/>
    </row>
    <row r="8698" spans="2:9" x14ac:dyDescent="0.25">
      <c r="B8698" s="6"/>
      <c r="C8698" s="7"/>
      <c r="D8698" s="7"/>
      <c r="E8698" s="7"/>
      <c r="F8698" s="7"/>
      <c r="G8698" s="7"/>
      <c r="I8698" s="3"/>
    </row>
    <row r="8699" spans="2:9" x14ac:dyDescent="0.25">
      <c r="B8699" s="6"/>
      <c r="C8699" s="7"/>
      <c r="D8699" s="7"/>
      <c r="E8699" s="7"/>
      <c r="F8699" s="7"/>
      <c r="G8699" s="7"/>
      <c r="I8699" s="3"/>
    </row>
    <row r="8700" spans="2:9" x14ac:dyDescent="0.25">
      <c r="B8700" s="6"/>
      <c r="C8700" s="7"/>
      <c r="D8700" s="7"/>
      <c r="E8700" s="7"/>
      <c r="F8700" s="7"/>
      <c r="G8700" s="7"/>
      <c r="I8700" s="3"/>
    </row>
    <row r="8701" spans="2:9" x14ac:dyDescent="0.25">
      <c r="B8701" s="6"/>
      <c r="C8701" s="7"/>
      <c r="D8701" s="7"/>
      <c r="E8701" s="7"/>
      <c r="F8701" s="7"/>
      <c r="G8701" s="7"/>
      <c r="I8701" s="3"/>
    </row>
    <row r="8702" spans="2:9" x14ac:dyDescent="0.25">
      <c r="B8702" s="6"/>
      <c r="C8702" s="7"/>
      <c r="D8702" s="7"/>
      <c r="E8702" s="7"/>
      <c r="F8702" s="7"/>
      <c r="G8702" s="7"/>
      <c r="I8702" s="3"/>
    </row>
    <row r="8703" spans="2:9" x14ac:dyDescent="0.25">
      <c r="B8703" s="6"/>
      <c r="C8703" s="7"/>
      <c r="D8703" s="7"/>
      <c r="E8703" s="7"/>
      <c r="F8703" s="7"/>
      <c r="G8703" s="7"/>
      <c r="I8703" s="3"/>
    </row>
    <row r="8704" spans="2:9" x14ac:dyDescent="0.25">
      <c r="B8704" s="6"/>
      <c r="C8704" s="7"/>
      <c r="D8704" s="7"/>
      <c r="E8704" s="7"/>
      <c r="F8704" s="7"/>
      <c r="G8704" s="7"/>
      <c r="I8704" s="3"/>
    </row>
    <row r="8705" spans="2:9" x14ac:dyDescent="0.25">
      <c r="B8705" s="6"/>
      <c r="C8705" s="7"/>
      <c r="D8705" s="7"/>
      <c r="E8705" s="7"/>
      <c r="F8705" s="7"/>
      <c r="G8705" s="7"/>
      <c r="I8705" s="3"/>
    </row>
    <row r="8706" spans="2:9" x14ac:dyDescent="0.25">
      <c r="B8706" s="6"/>
      <c r="C8706" s="7"/>
      <c r="D8706" s="7"/>
      <c r="E8706" s="7"/>
      <c r="F8706" s="7"/>
      <c r="G8706" s="7"/>
      <c r="I8706" s="3"/>
    </row>
    <row r="8707" spans="2:9" x14ac:dyDescent="0.25">
      <c r="B8707" s="6"/>
      <c r="C8707" s="7"/>
      <c r="D8707" s="7"/>
      <c r="E8707" s="7"/>
      <c r="F8707" s="7"/>
      <c r="G8707" s="7"/>
      <c r="I8707" s="3"/>
    </row>
    <row r="8708" spans="2:9" x14ac:dyDescent="0.25">
      <c r="B8708" s="6"/>
      <c r="C8708" s="7"/>
      <c r="D8708" s="7"/>
      <c r="E8708" s="7"/>
      <c r="F8708" s="7"/>
      <c r="G8708" s="7"/>
      <c r="I8708" s="3"/>
    </row>
    <row r="8709" spans="2:9" x14ac:dyDescent="0.25">
      <c r="B8709" s="6"/>
      <c r="C8709" s="7"/>
      <c r="D8709" s="7"/>
      <c r="E8709" s="7"/>
      <c r="F8709" s="7"/>
      <c r="G8709" s="7"/>
      <c r="I8709" s="3"/>
    </row>
    <row r="8710" spans="2:9" x14ac:dyDescent="0.25">
      <c r="B8710" s="6"/>
      <c r="C8710" s="7"/>
      <c r="D8710" s="7"/>
      <c r="E8710" s="7"/>
      <c r="F8710" s="7"/>
      <c r="G8710" s="7"/>
      <c r="I8710" s="3"/>
    </row>
    <row r="8711" spans="2:9" x14ac:dyDescent="0.25">
      <c r="B8711" s="6"/>
      <c r="C8711" s="7"/>
      <c r="D8711" s="7"/>
      <c r="E8711" s="7"/>
      <c r="F8711" s="7"/>
      <c r="G8711" s="7"/>
      <c r="I8711" s="3"/>
    </row>
    <row r="8712" spans="2:9" x14ac:dyDescent="0.25">
      <c r="B8712" s="6"/>
      <c r="C8712" s="7"/>
      <c r="D8712" s="7"/>
      <c r="E8712" s="7"/>
      <c r="F8712" s="7"/>
      <c r="G8712" s="7"/>
      <c r="I8712" s="3"/>
    </row>
    <row r="8713" spans="2:9" x14ac:dyDescent="0.25">
      <c r="B8713" s="6"/>
      <c r="C8713" s="7"/>
      <c r="D8713" s="7"/>
      <c r="E8713" s="7"/>
      <c r="F8713" s="7"/>
      <c r="G8713" s="7"/>
      <c r="I8713" s="3"/>
    </row>
    <row r="8714" spans="2:9" x14ac:dyDescent="0.25">
      <c r="B8714" s="6"/>
      <c r="C8714" s="7"/>
      <c r="D8714" s="7"/>
      <c r="E8714" s="7"/>
      <c r="F8714" s="7"/>
      <c r="G8714" s="7"/>
      <c r="I8714" s="3"/>
    </row>
    <row r="8715" spans="2:9" x14ac:dyDescent="0.25">
      <c r="B8715" s="6"/>
      <c r="C8715" s="7"/>
      <c r="D8715" s="7"/>
      <c r="E8715" s="7"/>
      <c r="F8715" s="7"/>
      <c r="G8715" s="7"/>
      <c r="I8715" s="3"/>
    </row>
    <row r="8716" spans="2:9" x14ac:dyDescent="0.25">
      <c r="B8716" s="6"/>
      <c r="C8716" s="7"/>
      <c r="D8716" s="7"/>
      <c r="E8716" s="7"/>
      <c r="F8716" s="7"/>
      <c r="G8716" s="7"/>
      <c r="I8716" s="3"/>
    </row>
    <row r="8717" spans="2:9" x14ac:dyDescent="0.25">
      <c r="B8717" s="6"/>
      <c r="C8717" s="7"/>
      <c r="D8717" s="7"/>
      <c r="E8717" s="7"/>
      <c r="F8717" s="7"/>
      <c r="G8717" s="7"/>
      <c r="I8717" s="3"/>
    </row>
    <row r="8718" spans="2:9" x14ac:dyDescent="0.25">
      <c r="B8718" s="6"/>
      <c r="C8718" s="7"/>
      <c r="D8718" s="7"/>
      <c r="E8718" s="7"/>
      <c r="F8718" s="7"/>
      <c r="G8718" s="7"/>
      <c r="I8718" s="3"/>
    </row>
    <row r="8719" spans="2:9" x14ac:dyDescent="0.25">
      <c r="B8719" s="6"/>
      <c r="C8719" s="7"/>
      <c r="D8719" s="7"/>
      <c r="E8719" s="7"/>
      <c r="F8719" s="7"/>
      <c r="G8719" s="7"/>
      <c r="I8719" s="3"/>
    </row>
    <row r="8720" spans="2:9" x14ac:dyDescent="0.25">
      <c r="B8720" s="6"/>
      <c r="C8720" s="7"/>
      <c r="D8720" s="7"/>
      <c r="E8720" s="7"/>
      <c r="F8720" s="7"/>
      <c r="G8720" s="7"/>
      <c r="I8720" s="3"/>
    </row>
    <row r="8721" spans="2:9" x14ac:dyDescent="0.25">
      <c r="B8721" s="6"/>
      <c r="C8721" s="7"/>
      <c r="D8721" s="7"/>
      <c r="E8721" s="7"/>
      <c r="F8721" s="7"/>
      <c r="G8721" s="7"/>
      <c r="I8721" s="3"/>
    </row>
    <row r="8722" spans="2:9" x14ac:dyDescent="0.25">
      <c r="B8722" s="6"/>
      <c r="C8722" s="7"/>
      <c r="D8722" s="7"/>
      <c r="E8722" s="7"/>
      <c r="F8722" s="7"/>
      <c r="G8722" s="7"/>
      <c r="I8722" s="3"/>
    </row>
    <row r="8723" spans="2:9" x14ac:dyDescent="0.25">
      <c r="B8723" s="6"/>
      <c r="C8723" s="7"/>
      <c r="D8723" s="7"/>
      <c r="E8723" s="7"/>
      <c r="F8723" s="7"/>
      <c r="G8723" s="7"/>
      <c r="I8723" s="3"/>
    </row>
    <row r="8724" spans="2:9" x14ac:dyDescent="0.25">
      <c r="B8724" s="6"/>
      <c r="C8724" s="7"/>
      <c r="D8724" s="7"/>
      <c r="E8724" s="7"/>
      <c r="F8724" s="7"/>
      <c r="G8724" s="7"/>
      <c r="I8724" s="3"/>
    </row>
    <row r="8725" spans="2:9" x14ac:dyDescent="0.25">
      <c r="B8725" s="6"/>
      <c r="C8725" s="7"/>
      <c r="D8725" s="7"/>
      <c r="E8725" s="7"/>
      <c r="F8725" s="7"/>
      <c r="G8725" s="7"/>
      <c r="I8725" s="3"/>
    </row>
    <row r="8726" spans="2:9" x14ac:dyDescent="0.25">
      <c r="B8726" s="6"/>
      <c r="C8726" s="7"/>
      <c r="D8726" s="7"/>
      <c r="E8726" s="7"/>
      <c r="F8726" s="7"/>
      <c r="G8726" s="7"/>
      <c r="I8726" s="3"/>
    </row>
    <row r="8727" spans="2:9" x14ac:dyDescent="0.25">
      <c r="B8727" s="6"/>
      <c r="C8727" s="7"/>
      <c r="D8727" s="7"/>
      <c r="E8727" s="7"/>
      <c r="F8727" s="7"/>
      <c r="G8727" s="7"/>
      <c r="I8727" s="3"/>
    </row>
    <row r="8728" spans="2:9" x14ac:dyDescent="0.25">
      <c r="B8728" s="6"/>
      <c r="C8728" s="7"/>
      <c r="D8728" s="7"/>
      <c r="E8728" s="7"/>
      <c r="F8728" s="7"/>
      <c r="G8728" s="7"/>
      <c r="I8728" s="3"/>
    </row>
    <row r="8729" spans="2:9" x14ac:dyDescent="0.25">
      <c r="B8729" s="6"/>
      <c r="C8729" s="7"/>
      <c r="D8729" s="7"/>
      <c r="E8729" s="7"/>
      <c r="F8729" s="7"/>
      <c r="G8729" s="7"/>
      <c r="I8729" s="3"/>
    </row>
    <row r="8730" spans="2:9" x14ac:dyDescent="0.25">
      <c r="B8730" s="6"/>
      <c r="C8730" s="7"/>
      <c r="D8730" s="7"/>
      <c r="E8730" s="7"/>
      <c r="F8730" s="7"/>
      <c r="G8730" s="7"/>
      <c r="I8730" s="3"/>
    </row>
    <row r="8731" spans="2:9" x14ac:dyDescent="0.25">
      <c r="B8731" s="6"/>
      <c r="C8731" s="7"/>
      <c r="D8731" s="7"/>
      <c r="E8731" s="7"/>
      <c r="F8731" s="7"/>
      <c r="G8731" s="7"/>
      <c r="I8731" s="3"/>
    </row>
    <row r="8732" spans="2:9" x14ac:dyDescent="0.25">
      <c r="B8732" s="6"/>
      <c r="C8732" s="7"/>
      <c r="D8732" s="7"/>
      <c r="E8732" s="7"/>
      <c r="F8732" s="7"/>
      <c r="G8732" s="7"/>
      <c r="I8732" s="3"/>
    </row>
    <row r="8733" spans="2:9" x14ac:dyDescent="0.25">
      <c r="B8733" s="6"/>
      <c r="C8733" s="7"/>
      <c r="D8733" s="7"/>
      <c r="E8733" s="7"/>
      <c r="F8733" s="7"/>
      <c r="G8733" s="7"/>
      <c r="I8733" s="3"/>
    </row>
    <row r="8734" spans="2:9" x14ac:dyDescent="0.25">
      <c r="B8734" s="6"/>
      <c r="C8734" s="7"/>
      <c r="D8734" s="7"/>
      <c r="E8734" s="7"/>
      <c r="F8734" s="7"/>
      <c r="G8734" s="7"/>
      <c r="I8734" s="3"/>
    </row>
    <row r="8735" spans="2:9" x14ac:dyDescent="0.25">
      <c r="B8735" s="6"/>
      <c r="C8735" s="7"/>
      <c r="D8735" s="7"/>
      <c r="E8735" s="7"/>
      <c r="F8735" s="7"/>
      <c r="G8735" s="7"/>
      <c r="I8735" s="3"/>
    </row>
    <row r="8736" spans="2:9" x14ac:dyDescent="0.25">
      <c r="B8736" s="6"/>
      <c r="C8736" s="7"/>
      <c r="D8736" s="7"/>
      <c r="E8736" s="7"/>
      <c r="F8736" s="7"/>
      <c r="G8736" s="7"/>
      <c r="I8736" s="3"/>
    </row>
    <row r="8737" spans="2:9" x14ac:dyDescent="0.25">
      <c r="B8737" s="6"/>
      <c r="C8737" s="7"/>
      <c r="D8737" s="7"/>
      <c r="E8737" s="7"/>
      <c r="F8737" s="7"/>
      <c r="G8737" s="7"/>
      <c r="I8737" s="3"/>
    </row>
    <row r="8738" spans="2:9" x14ac:dyDescent="0.25">
      <c r="B8738" s="6"/>
      <c r="C8738" s="7"/>
      <c r="D8738" s="7"/>
      <c r="E8738" s="7"/>
      <c r="F8738" s="7"/>
      <c r="G8738" s="7"/>
      <c r="I8738" s="3"/>
    </row>
    <row r="8739" spans="2:9" x14ac:dyDescent="0.25">
      <c r="B8739" s="6"/>
      <c r="C8739" s="7"/>
      <c r="D8739" s="7"/>
      <c r="E8739" s="7"/>
      <c r="F8739" s="7"/>
      <c r="G8739" s="7"/>
      <c r="I8739" s="3"/>
    </row>
    <row r="8740" spans="2:9" x14ac:dyDescent="0.25">
      <c r="B8740" s="6"/>
      <c r="C8740" s="7"/>
      <c r="D8740" s="7"/>
      <c r="E8740" s="7"/>
      <c r="F8740" s="7"/>
      <c r="G8740" s="7"/>
      <c r="I8740" s="3"/>
    </row>
    <row r="8741" spans="2:9" x14ac:dyDescent="0.25">
      <c r="B8741" s="6"/>
      <c r="C8741" s="7"/>
      <c r="D8741" s="7"/>
      <c r="E8741" s="7"/>
      <c r="F8741" s="7"/>
      <c r="G8741" s="7"/>
      <c r="I8741" s="3"/>
    </row>
    <row r="8742" spans="2:9" x14ac:dyDescent="0.25">
      <c r="B8742" s="6"/>
      <c r="C8742" s="7"/>
      <c r="D8742" s="7"/>
      <c r="E8742" s="7"/>
      <c r="F8742" s="7"/>
      <c r="G8742" s="7"/>
      <c r="I8742" s="3"/>
    </row>
    <row r="8743" spans="2:9" x14ac:dyDescent="0.25">
      <c r="B8743" s="6"/>
      <c r="C8743" s="7"/>
      <c r="D8743" s="7"/>
      <c r="E8743" s="7"/>
      <c r="F8743" s="7"/>
      <c r="G8743" s="7"/>
      <c r="I8743" s="3"/>
    </row>
    <row r="8744" spans="2:9" x14ac:dyDescent="0.25">
      <c r="B8744" s="6"/>
      <c r="C8744" s="7"/>
      <c r="D8744" s="7"/>
      <c r="E8744" s="7"/>
      <c r="F8744" s="7"/>
      <c r="G8744" s="7"/>
      <c r="I8744" s="3"/>
    </row>
    <row r="8745" spans="2:9" x14ac:dyDescent="0.25">
      <c r="B8745" s="6"/>
      <c r="C8745" s="7"/>
      <c r="D8745" s="7"/>
      <c r="E8745" s="7"/>
      <c r="F8745" s="7"/>
      <c r="G8745" s="7"/>
      <c r="I8745" s="3"/>
    </row>
    <row r="8746" spans="2:9" x14ac:dyDescent="0.25">
      <c r="B8746" s="6"/>
      <c r="C8746" s="7"/>
      <c r="D8746" s="7"/>
      <c r="E8746" s="7"/>
      <c r="F8746" s="7"/>
      <c r="G8746" s="7"/>
      <c r="I8746" s="3"/>
    </row>
    <row r="8747" spans="2:9" x14ac:dyDescent="0.25">
      <c r="B8747" s="6"/>
      <c r="C8747" s="7"/>
      <c r="D8747" s="7"/>
      <c r="E8747" s="7"/>
      <c r="F8747" s="7"/>
      <c r="G8747" s="7"/>
      <c r="I8747" s="3"/>
    </row>
    <row r="8748" spans="2:9" x14ac:dyDescent="0.25">
      <c r="B8748" s="6"/>
      <c r="C8748" s="7"/>
      <c r="D8748" s="7"/>
      <c r="E8748" s="7"/>
      <c r="F8748" s="7"/>
      <c r="G8748" s="7"/>
      <c r="I8748" s="3"/>
    </row>
    <row r="8749" spans="2:9" x14ac:dyDescent="0.25">
      <c r="B8749" s="6"/>
      <c r="C8749" s="7"/>
      <c r="D8749" s="7"/>
      <c r="E8749" s="7"/>
      <c r="F8749" s="7"/>
      <c r="G8749" s="7"/>
      <c r="I8749" s="3"/>
    </row>
    <row r="8750" spans="2:9" x14ac:dyDescent="0.25">
      <c r="B8750" s="6"/>
      <c r="C8750" s="7"/>
      <c r="D8750" s="7"/>
      <c r="E8750" s="7"/>
      <c r="F8750" s="7"/>
      <c r="G8750" s="7"/>
      <c r="I8750" s="3"/>
    </row>
    <row r="8751" spans="2:9" x14ac:dyDescent="0.25">
      <c r="B8751" s="6"/>
      <c r="C8751" s="7"/>
      <c r="D8751" s="7"/>
      <c r="E8751" s="7"/>
      <c r="F8751" s="7"/>
      <c r="G8751" s="7"/>
      <c r="I8751" s="3"/>
    </row>
    <row r="8752" spans="2:9" x14ac:dyDescent="0.25">
      <c r="B8752" s="6"/>
      <c r="C8752" s="7"/>
      <c r="D8752" s="7"/>
      <c r="E8752" s="7"/>
      <c r="F8752" s="7"/>
      <c r="G8752" s="7"/>
      <c r="I8752" s="3"/>
    </row>
    <row r="8753" spans="2:9" x14ac:dyDescent="0.25">
      <c r="B8753" s="6"/>
      <c r="C8753" s="7"/>
      <c r="D8753" s="7"/>
      <c r="E8753" s="7"/>
      <c r="F8753" s="7"/>
      <c r="G8753" s="7"/>
      <c r="I8753" s="3"/>
    </row>
    <row r="8754" spans="2:9" x14ac:dyDescent="0.25">
      <c r="B8754" s="6"/>
      <c r="C8754" s="7"/>
      <c r="D8754" s="7"/>
      <c r="E8754" s="7"/>
      <c r="F8754" s="7"/>
      <c r="G8754" s="7"/>
      <c r="I8754" s="3"/>
    </row>
    <row r="8755" spans="2:9" x14ac:dyDescent="0.25">
      <c r="B8755" s="6"/>
      <c r="C8755" s="7"/>
      <c r="D8755" s="7"/>
      <c r="E8755" s="7"/>
      <c r="F8755" s="7"/>
      <c r="G8755" s="7"/>
      <c r="I8755" s="3"/>
    </row>
    <row r="8756" spans="2:9" x14ac:dyDescent="0.25">
      <c r="B8756" s="6"/>
      <c r="C8756" s="7"/>
      <c r="D8756" s="7"/>
      <c r="E8756" s="7"/>
      <c r="F8756" s="7"/>
      <c r="G8756" s="7"/>
      <c r="I8756" s="3"/>
    </row>
    <row r="8757" spans="2:9" x14ac:dyDescent="0.25">
      <c r="B8757" s="6"/>
      <c r="C8757" s="7"/>
      <c r="D8757" s="7"/>
      <c r="E8757" s="7"/>
      <c r="F8757" s="7"/>
      <c r="G8757" s="7"/>
      <c r="I8757" s="3"/>
    </row>
    <row r="8758" spans="2:9" x14ac:dyDescent="0.25">
      <c r="B8758" s="6"/>
      <c r="C8758" s="7"/>
      <c r="D8758" s="7"/>
      <c r="E8758" s="7"/>
      <c r="F8758" s="7"/>
      <c r="G8758" s="7"/>
      <c r="I8758" s="3"/>
    </row>
    <row r="8759" spans="2:9" x14ac:dyDescent="0.25">
      <c r="B8759" s="6"/>
      <c r="C8759" s="7"/>
      <c r="D8759" s="7"/>
      <c r="E8759" s="7"/>
      <c r="F8759" s="7"/>
      <c r="G8759" s="7"/>
      <c r="I8759" s="3"/>
    </row>
    <row r="8760" spans="2:9" x14ac:dyDescent="0.25">
      <c r="B8760" s="6"/>
      <c r="C8760" s="7"/>
      <c r="D8760" s="7"/>
      <c r="E8760" s="7"/>
      <c r="F8760" s="7"/>
      <c r="G8760" s="7"/>
      <c r="I8760" s="3"/>
    </row>
    <row r="8761" spans="2:9" x14ac:dyDescent="0.25">
      <c r="B8761" s="6"/>
      <c r="C8761" s="7"/>
      <c r="D8761" s="7"/>
      <c r="E8761" s="7"/>
      <c r="F8761" s="7"/>
      <c r="G8761" s="7"/>
      <c r="I8761" s="3"/>
    </row>
    <row r="8762" spans="2:9" x14ac:dyDescent="0.25">
      <c r="B8762" s="6"/>
      <c r="C8762" s="7"/>
      <c r="D8762" s="7"/>
      <c r="E8762" s="7"/>
      <c r="F8762" s="7"/>
      <c r="G8762" s="7"/>
      <c r="I8762" s="3"/>
    </row>
    <row r="8763" spans="2:9" x14ac:dyDescent="0.25">
      <c r="B8763" s="6"/>
      <c r="C8763" s="7"/>
      <c r="D8763" s="7"/>
      <c r="E8763" s="7"/>
      <c r="F8763" s="7"/>
      <c r="G8763" s="7"/>
      <c r="I8763" s="3"/>
    </row>
    <row r="8764" spans="2:9" x14ac:dyDescent="0.25">
      <c r="B8764" s="6"/>
      <c r="C8764" s="7"/>
      <c r="D8764" s="7"/>
      <c r="E8764" s="7"/>
      <c r="F8764" s="7"/>
      <c r="G8764" s="7"/>
      <c r="I8764" s="3"/>
    </row>
    <row r="8765" spans="2:9" x14ac:dyDescent="0.25">
      <c r="B8765" s="6"/>
      <c r="C8765" s="7"/>
      <c r="D8765" s="7"/>
      <c r="E8765" s="7"/>
      <c r="F8765" s="7"/>
      <c r="G8765" s="7"/>
      <c r="I8765" s="3"/>
    </row>
    <row r="8766" spans="2:9" x14ac:dyDescent="0.25">
      <c r="B8766" s="6"/>
      <c r="C8766" s="7"/>
      <c r="D8766" s="7"/>
      <c r="E8766" s="7"/>
      <c r="F8766" s="7"/>
      <c r="G8766" s="7"/>
      <c r="I8766" s="3"/>
    </row>
    <row r="8767" spans="2:9" x14ac:dyDescent="0.25">
      <c r="B8767" s="6"/>
      <c r="C8767" s="7"/>
      <c r="D8767" s="7"/>
      <c r="E8767" s="7"/>
      <c r="F8767" s="7"/>
      <c r="G8767" s="7"/>
      <c r="I8767" s="3"/>
    </row>
    <row r="8768" spans="2:9" x14ac:dyDescent="0.25">
      <c r="B8768" s="6"/>
      <c r="C8768" s="7"/>
      <c r="D8768" s="7"/>
      <c r="E8768" s="7"/>
      <c r="F8768" s="7"/>
      <c r="G8768" s="7"/>
      <c r="I8768" s="3"/>
    </row>
    <row r="8769" spans="2:9" x14ac:dyDescent="0.25">
      <c r="B8769" s="6"/>
      <c r="C8769" s="7"/>
      <c r="D8769" s="7"/>
      <c r="E8769" s="7"/>
      <c r="F8769" s="7"/>
      <c r="G8769" s="7"/>
      <c r="I8769" s="3"/>
    </row>
    <row r="8770" spans="2:9" x14ac:dyDescent="0.25">
      <c r="B8770" s="6"/>
      <c r="C8770" s="7"/>
      <c r="D8770" s="7"/>
      <c r="E8770" s="7"/>
      <c r="F8770" s="7"/>
      <c r="G8770" s="7"/>
      <c r="I8770" s="3"/>
    </row>
    <row r="8771" spans="2:9" x14ac:dyDescent="0.25">
      <c r="B8771" s="6"/>
      <c r="C8771" s="7"/>
      <c r="D8771" s="7"/>
      <c r="E8771" s="7"/>
      <c r="F8771" s="7"/>
      <c r="G8771" s="7"/>
      <c r="I8771" s="3"/>
    </row>
    <row r="8772" spans="2:9" x14ac:dyDescent="0.25">
      <c r="B8772" s="6"/>
      <c r="C8772" s="7"/>
      <c r="D8772" s="7"/>
      <c r="E8772" s="7"/>
      <c r="F8772" s="7"/>
      <c r="G8772" s="7"/>
      <c r="I8772" s="3"/>
    </row>
    <row r="8773" spans="2:9" x14ac:dyDescent="0.25">
      <c r="B8773" s="6"/>
      <c r="C8773" s="7"/>
      <c r="D8773" s="7"/>
      <c r="E8773" s="7"/>
      <c r="F8773" s="7"/>
      <c r="G8773" s="7"/>
      <c r="I8773" s="3"/>
    </row>
    <row r="8774" spans="2:9" x14ac:dyDescent="0.25">
      <c r="B8774" s="6"/>
      <c r="C8774" s="7"/>
      <c r="D8774" s="7"/>
      <c r="E8774" s="7"/>
      <c r="F8774" s="7"/>
      <c r="G8774" s="7"/>
      <c r="I8774" s="3"/>
    </row>
    <row r="8775" spans="2:9" x14ac:dyDescent="0.25">
      <c r="B8775" s="6"/>
      <c r="C8775" s="7"/>
      <c r="D8775" s="7"/>
      <c r="E8775" s="7"/>
      <c r="F8775" s="7"/>
      <c r="G8775" s="7"/>
      <c r="I8775" s="3"/>
    </row>
    <row r="8776" spans="2:9" x14ac:dyDescent="0.25">
      <c r="B8776" s="6"/>
      <c r="C8776" s="7"/>
      <c r="D8776" s="7"/>
      <c r="E8776" s="7"/>
      <c r="F8776" s="7"/>
      <c r="G8776" s="7"/>
      <c r="I8776" s="3"/>
    </row>
    <row r="8777" spans="2:9" x14ac:dyDescent="0.25">
      <c r="B8777" s="6"/>
      <c r="C8777" s="7"/>
      <c r="D8777" s="7"/>
      <c r="E8777" s="7"/>
      <c r="F8777" s="7"/>
      <c r="G8777" s="7"/>
      <c r="I8777" s="3"/>
    </row>
    <row r="8778" spans="2:9" x14ac:dyDescent="0.25">
      <c r="B8778" s="6"/>
      <c r="C8778" s="7"/>
      <c r="D8778" s="7"/>
      <c r="E8778" s="7"/>
      <c r="F8778" s="7"/>
      <c r="G8778" s="7"/>
      <c r="I8778" s="3"/>
    </row>
    <row r="8779" spans="2:9" x14ac:dyDescent="0.25">
      <c r="B8779" s="6"/>
      <c r="C8779" s="7"/>
      <c r="D8779" s="7"/>
      <c r="E8779" s="7"/>
      <c r="F8779" s="7"/>
      <c r="G8779" s="7"/>
      <c r="I8779" s="3"/>
    </row>
    <row r="8780" spans="2:9" x14ac:dyDescent="0.25">
      <c r="B8780" s="6"/>
      <c r="C8780" s="7"/>
      <c r="D8780" s="7"/>
      <c r="E8780" s="7"/>
      <c r="F8780" s="7"/>
      <c r="G8780" s="7"/>
      <c r="I8780" s="3"/>
    </row>
    <row r="8781" spans="2:9" x14ac:dyDescent="0.25">
      <c r="B8781" s="6"/>
      <c r="C8781" s="7"/>
      <c r="D8781" s="7"/>
      <c r="E8781" s="7"/>
      <c r="F8781" s="7"/>
      <c r="G8781" s="7"/>
      <c r="I8781" s="3"/>
    </row>
    <row r="8782" spans="2:9" x14ac:dyDescent="0.25">
      <c r="B8782" s="6"/>
      <c r="C8782" s="7"/>
      <c r="D8782" s="7"/>
      <c r="E8782" s="7"/>
      <c r="F8782" s="7"/>
      <c r="G8782" s="7"/>
      <c r="I8782" s="3"/>
    </row>
    <row r="8783" spans="2:9" x14ac:dyDescent="0.25">
      <c r="B8783" s="6"/>
      <c r="C8783" s="7"/>
      <c r="D8783" s="7"/>
      <c r="E8783" s="7"/>
      <c r="F8783" s="7"/>
      <c r="G8783" s="7"/>
      <c r="I8783" s="3"/>
    </row>
    <row r="8784" spans="2:9" x14ac:dyDescent="0.25">
      <c r="B8784" s="6"/>
      <c r="C8784" s="7"/>
      <c r="D8784" s="7"/>
      <c r="E8784" s="7"/>
      <c r="F8784" s="7"/>
      <c r="G8784" s="7"/>
      <c r="I8784" s="3"/>
    </row>
    <row r="8785" spans="2:9" x14ac:dyDescent="0.25">
      <c r="B8785" s="6"/>
      <c r="C8785" s="7"/>
      <c r="D8785" s="7"/>
      <c r="E8785" s="7"/>
      <c r="F8785" s="7"/>
      <c r="G8785" s="7"/>
      <c r="I8785" s="3"/>
    </row>
    <row r="8786" spans="2:9" x14ac:dyDescent="0.25">
      <c r="B8786" s="6"/>
      <c r="C8786" s="7"/>
      <c r="D8786" s="7"/>
      <c r="E8786" s="7"/>
      <c r="F8786" s="7"/>
      <c r="G8786" s="7"/>
      <c r="I8786" s="3"/>
    </row>
    <row r="8787" spans="2:9" x14ac:dyDescent="0.25">
      <c r="B8787" s="6"/>
      <c r="C8787" s="7"/>
      <c r="D8787" s="7"/>
      <c r="E8787" s="7"/>
      <c r="F8787" s="7"/>
      <c r="G8787" s="7"/>
      <c r="I8787" s="3"/>
    </row>
    <row r="8788" spans="2:9" x14ac:dyDescent="0.25">
      <c r="B8788" s="6"/>
      <c r="C8788" s="7"/>
      <c r="D8788" s="7"/>
      <c r="E8788" s="7"/>
      <c r="F8788" s="7"/>
      <c r="G8788" s="7"/>
      <c r="I8788" s="3"/>
    </row>
    <row r="8789" spans="2:9" x14ac:dyDescent="0.25">
      <c r="B8789" s="6"/>
      <c r="C8789" s="7"/>
      <c r="D8789" s="7"/>
      <c r="E8789" s="7"/>
      <c r="F8789" s="7"/>
      <c r="G8789" s="7"/>
      <c r="I8789" s="3"/>
    </row>
    <row r="8790" spans="2:9" x14ac:dyDescent="0.25">
      <c r="B8790" s="6"/>
      <c r="C8790" s="7"/>
      <c r="D8790" s="7"/>
      <c r="E8790" s="7"/>
      <c r="F8790" s="7"/>
      <c r="G8790" s="7"/>
      <c r="I8790" s="3"/>
    </row>
    <row r="8791" spans="2:9" x14ac:dyDescent="0.25">
      <c r="B8791" s="6"/>
      <c r="C8791" s="7"/>
      <c r="D8791" s="7"/>
      <c r="E8791" s="7"/>
      <c r="F8791" s="7"/>
      <c r="G8791" s="7"/>
      <c r="I8791" s="3"/>
    </row>
    <row r="8792" spans="2:9" x14ac:dyDescent="0.25">
      <c r="B8792" s="6"/>
      <c r="C8792" s="7"/>
      <c r="D8792" s="7"/>
      <c r="E8792" s="7"/>
      <c r="F8792" s="7"/>
      <c r="G8792" s="7"/>
      <c r="I8792" s="3"/>
    </row>
    <row r="8793" spans="2:9" x14ac:dyDescent="0.25">
      <c r="B8793" s="6"/>
      <c r="C8793" s="7"/>
      <c r="D8793" s="7"/>
      <c r="E8793" s="7"/>
      <c r="F8793" s="7"/>
      <c r="G8793" s="7"/>
      <c r="I8793" s="3"/>
    </row>
    <row r="8794" spans="2:9" x14ac:dyDescent="0.25">
      <c r="B8794" s="6"/>
      <c r="C8794" s="7"/>
      <c r="D8794" s="7"/>
      <c r="E8794" s="7"/>
      <c r="F8794" s="7"/>
      <c r="G8794" s="7"/>
      <c r="I8794" s="3"/>
    </row>
    <row r="8795" spans="2:9" x14ac:dyDescent="0.25">
      <c r="B8795" s="6"/>
      <c r="C8795" s="7"/>
      <c r="D8795" s="7"/>
      <c r="E8795" s="7"/>
      <c r="F8795" s="7"/>
      <c r="G8795" s="7"/>
      <c r="I8795" s="3"/>
    </row>
    <row r="8796" spans="2:9" x14ac:dyDescent="0.25">
      <c r="B8796" s="6"/>
      <c r="C8796" s="7"/>
      <c r="D8796" s="7"/>
      <c r="E8796" s="7"/>
      <c r="F8796" s="7"/>
      <c r="G8796" s="7"/>
      <c r="I8796" s="3"/>
    </row>
    <row r="8797" spans="2:9" x14ac:dyDescent="0.25">
      <c r="B8797" s="6"/>
      <c r="C8797" s="7"/>
      <c r="D8797" s="7"/>
      <c r="E8797" s="7"/>
      <c r="F8797" s="7"/>
      <c r="G8797" s="7"/>
      <c r="I8797" s="3"/>
    </row>
    <row r="8798" spans="2:9" x14ac:dyDescent="0.25">
      <c r="B8798" s="6"/>
      <c r="C8798" s="7"/>
      <c r="D8798" s="7"/>
      <c r="E8798" s="7"/>
      <c r="F8798" s="7"/>
      <c r="G8798" s="7"/>
      <c r="I8798" s="3"/>
    </row>
    <row r="8799" spans="2:9" x14ac:dyDescent="0.25">
      <c r="B8799" s="6"/>
      <c r="C8799" s="7"/>
      <c r="D8799" s="7"/>
      <c r="E8799" s="7"/>
      <c r="F8799" s="7"/>
      <c r="G8799" s="7"/>
      <c r="I8799" s="3"/>
    </row>
    <row r="8800" spans="2:9" x14ac:dyDescent="0.25">
      <c r="B8800" s="6"/>
      <c r="C8800" s="7"/>
      <c r="D8800" s="7"/>
      <c r="E8800" s="7"/>
      <c r="F8800" s="7"/>
      <c r="G8800" s="7"/>
      <c r="I8800" s="3"/>
    </row>
    <row r="8801" spans="2:9" x14ac:dyDescent="0.25">
      <c r="B8801" s="6"/>
      <c r="C8801" s="7"/>
      <c r="D8801" s="7"/>
      <c r="E8801" s="7"/>
      <c r="F8801" s="7"/>
      <c r="G8801" s="7"/>
      <c r="I8801" s="3"/>
    </row>
    <row r="8802" spans="2:9" x14ac:dyDescent="0.25">
      <c r="B8802" s="6"/>
      <c r="C8802" s="7"/>
      <c r="D8802" s="7"/>
      <c r="E8802" s="7"/>
      <c r="F8802" s="7"/>
      <c r="G8802" s="7"/>
      <c r="I8802" s="3"/>
    </row>
    <row r="8803" spans="2:9" x14ac:dyDescent="0.25">
      <c r="B8803" s="6"/>
      <c r="C8803" s="7"/>
      <c r="D8803" s="7"/>
      <c r="E8803" s="7"/>
      <c r="F8803" s="7"/>
      <c r="G8803" s="7"/>
      <c r="I8803" s="3"/>
    </row>
    <row r="8804" spans="2:9" x14ac:dyDescent="0.25">
      <c r="B8804" s="6"/>
      <c r="C8804" s="7"/>
      <c r="D8804" s="7"/>
      <c r="E8804" s="7"/>
      <c r="F8804" s="7"/>
      <c r="G8804" s="7"/>
      <c r="I8804" s="3"/>
    </row>
    <row r="8805" spans="2:9" x14ac:dyDescent="0.25">
      <c r="B8805" s="6"/>
      <c r="C8805" s="7"/>
      <c r="D8805" s="7"/>
      <c r="E8805" s="7"/>
      <c r="F8805" s="7"/>
      <c r="G8805" s="7"/>
      <c r="I8805" s="3"/>
    </row>
    <row r="8806" spans="2:9" x14ac:dyDescent="0.25">
      <c r="B8806" s="6"/>
      <c r="C8806" s="7"/>
      <c r="D8806" s="7"/>
      <c r="E8806" s="7"/>
      <c r="F8806" s="7"/>
      <c r="G8806" s="7"/>
      <c r="I8806" s="3"/>
    </row>
    <row r="8807" spans="2:9" x14ac:dyDescent="0.25">
      <c r="B8807" s="6"/>
      <c r="C8807" s="7"/>
      <c r="D8807" s="7"/>
      <c r="E8807" s="7"/>
      <c r="F8807" s="7"/>
      <c r="G8807" s="7"/>
      <c r="I8807" s="3"/>
    </row>
    <row r="8808" spans="2:9" x14ac:dyDescent="0.25">
      <c r="B8808" s="6"/>
      <c r="C8808" s="7"/>
      <c r="D8808" s="7"/>
      <c r="E8808" s="7"/>
      <c r="F8808" s="7"/>
      <c r="G8808" s="7"/>
      <c r="I8808" s="3"/>
    </row>
    <row r="8809" spans="2:9" x14ac:dyDescent="0.25">
      <c r="B8809" s="6"/>
      <c r="C8809" s="7"/>
      <c r="D8809" s="7"/>
      <c r="E8809" s="7"/>
      <c r="F8809" s="7"/>
      <c r="G8809" s="7"/>
      <c r="I8809" s="3"/>
    </row>
    <row r="8810" spans="2:9" x14ac:dyDescent="0.25">
      <c r="B8810" s="6"/>
      <c r="C8810" s="7"/>
      <c r="D8810" s="7"/>
      <c r="E8810" s="7"/>
      <c r="F8810" s="7"/>
      <c r="G8810" s="7"/>
      <c r="I8810" s="3"/>
    </row>
    <row r="8811" spans="2:9" x14ac:dyDescent="0.25">
      <c r="B8811" s="6"/>
      <c r="C8811" s="7"/>
      <c r="D8811" s="7"/>
      <c r="E8811" s="7"/>
      <c r="F8811" s="7"/>
      <c r="G8811" s="7"/>
      <c r="I8811" s="3"/>
    </row>
    <row r="8812" spans="2:9" x14ac:dyDescent="0.25">
      <c r="B8812" s="6"/>
      <c r="C8812" s="7"/>
      <c r="D8812" s="7"/>
      <c r="E8812" s="7"/>
      <c r="F8812" s="7"/>
      <c r="G8812" s="7"/>
      <c r="I8812" s="3"/>
    </row>
    <row r="8813" spans="2:9" x14ac:dyDescent="0.25">
      <c r="B8813" s="6"/>
      <c r="C8813" s="7"/>
      <c r="D8813" s="7"/>
      <c r="E8813" s="7"/>
      <c r="F8813" s="7"/>
      <c r="G8813" s="7"/>
      <c r="I8813" s="3"/>
    </row>
    <row r="8814" spans="2:9" x14ac:dyDescent="0.25">
      <c r="B8814" s="6"/>
      <c r="C8814" s="7"/>
      <c r="D8814" s="7"/>
      <c r="E8814" s="7"/>
      <c r="F8814" s="7"/>
      <c r="G8814" s="7"/>
      <c r="I8814" s="3"/>
    </row>
    <row r="8815" spans="2:9" x14ac:dyDescent="0.25">
      <c r="B8815" s="6"/>
      <c r="C8815" s="7"/>
      <c r="D8815" s="7"/>
      <c r="E8815" s="7"/>
      <c r="F8815" s="7"/>
      <c r="G8815" s="7"/>
      <c r="I8815" s="3"/>
    </row>
    <row r="8816" spans="2:9" x14ac:dyDescent="0.25">
      <c r="B8816" s="6"/>
      <c r="C8816" s="7"/>
      <c r="D8816" s="7"/>
      <c r="E8816" s="7"/>
      <c r="F8816" s="7"/>
      <c r="G8816" s="7"/>
      <c r="I8816" s="3"/>
    </row>
    <row r="8817" spans="2:9" x14ac:dyDescent="0.25">
      <c r="B8817" s="6"/>
      <c r="C8817" s="7"/>
      <c r="D8817" s="7"/>
      <c r="E8817" s="7"/>
      <c r="F8817" s="7"/>
      <c r="G8817" s="7"/>
      <c r="I8817" s="3"/>
    </row>
    <row r="8818" spans="2:9" x14ac:dyDescent="0.25">
      <c r="B8818" s="6"/>
      <c r="C8818" s="7"/>
      <c r="D8818" s="7"/>
      <c r="E8818" s="7"/>
      <c r="F8818" s="7"/>
      <c r="G8818" s="7"/>
      <c r="I8818" s="3"/>
    </row>
    <row r="8819" spans="2:9" x14ac:dyDescent="0.25">
      <c r="B8819" s="6"/>
      <c r="C8819" s="7"/>
      <c r="D8819" s="7"/>
      <c r="E8819" s="7"/>
      <c r="F8819" s="7"/>
      <c r="G8819" s="7"/>
      <c r="I8819" s="3"/>
    </row>
    <row r="8820" spans="2:9" x14ac:dyDescent="0.25">
      <c r="B8820" s="6"/>
      <c r="C8820" s="7"/>
      <c r="D8820" s="7"/>
      <c r="E8820" s="7"/>
      <c r="F8820" s="7"/>
      <c r="G8820" s="7"/>
      <c r="I8820" s="3"/>
    </row>
    <row r="8821" spans="2:9" x14ac:dyDescent="0.25">
      <c r="B8821" s="6"/>
      <c r="C8821" s="7"/>
      <c r="D8821" s="7"/>
      <c r="E8821" s="7"/>
      <c r="F8821" s="7"/>
      <c r="G8821" s="7"/>
      <c r="I8821" s="3"/>
    </row>
    <row r="8822" spans="2:9" x14ac:dyDescent="0.25">
      <c r="B8822" s="6"/>
      <c r="C8822" s="7"/>
      <c r="D8822" s="7"/>
      <c r="E8822" s="7"/>
      <c r="F8822" s="7"/>
      <c r="G8822" s="7"/>
      <c r="I8822" s="3"/>
    </row>
    <row r="8823" spans="2:9" x14ac:dyDescent="0.25">
      <c r="B8823" s="6"/>
      <c r="C8823" s="7"/>
      <c r="D8823" s="7"/>
      <c r="E8823" s="7"/>
      <c r="F8823" s="7"/>
      <c r="G8823" s="7"/>
      <c r="I8823" s="3"/>
    </row>
    <row r="8824" spans="2:9" x14ac:dyDescent="0.25">
      <c r="B8824" s="6"/>
      <c r="C8824" s="7"/>
      <c r="D8824" s="7"/>
      <c r="E8824" s="7"/>
      <c r="F8824" s="7"/>
      <c r="G8824" s="7"/>
      <c r="I8824" s="3"/>
    </row>
    <row r="8825" spans="2:9" x14ac:dyDescent="0.25">
      <c r="B8825" s="6"/>
      <c r="C8825" s="7"/>
      <c r="D8825" s="7"/>
      <c r="E8825" s="7"/>
      <c r="F8825" s="7"/>
      <c r="G8825" s="7"/>
      <c r="I8825" s="3"/>
    </row>
    <row r="8826" spans="2:9" x14ac:dyDescent="0.25">
      <c r="B8826" s="6"/>
      <c r="C8826" s="7"/>
      <c r="D8826" s="7"/>
      <c r="E8826" s="7"/>
      <c r="F8826" s="7"/>
      <c r="G8826" s="7"/>
      <c r="I8826" s="3"/>
    </row>
    <row r="8827" spans="2:9" x14ac:dyDescent="0.25">
      <c r="B8827" s="6"/>
      <c r="C8827" s="7"/>
      <c r="D8827" s="7"/>
      <c r="E8827" s="7"/>
      <c r="F8827" s="7"/>
      <c r="G8827" s="7"/>
      <c r="I8827" s="3"/>
    </row>
    <row r="8828" spans="2:9" x14ac:dyDescent="0.25">
      <c r="B8828" s="6"/>
      <c r="C8828" s="7"/>
      <c r="D8828" s="7"/>
      <c r="E8828" s="7"/>
      <c r="F8828" s="7"/>
      <c r="G8828" s="7"/>
      <c r="I8828" s="3"/>
    </row>
    <row r="8829" spans="2:9" x14ac:dyDescent="0.25">
      <c r="B8829" s="6"/>
      <c r="C8829" s="7"/>
      <c r="D8829" s="7"/>
      <c r="E8829" s="7"/>
      <c r="F8829" s="7"/>
      <c r="G8829" s="7"/>
      <c r="I8829" s="3"/>
    </row>
    <row r="8830" spans="2:9" x14ac:dyDescent="0.25">
      <c r="B8830" s="6"/>
      <c r="C8830" s="7"/>
      <c r="D8830" s="7"/>
      <c r="E8830" s="7"/>
      <c r="F8830" s="7"/>
      <c r="G8830" s="7"/>
      <c r="I8830" s="3"/>
    </row>
    <row r="8831" spans="2:9" x14ac:dyDescent="0.25">
      <c r="B8831" s="6"/>
      <c r="C8831" s="7"/>
      <c r="D8831" s="7"/>
      <c r="E8831" s="7"/>
      <c r="F8831" s="7"/>
      <c r="G8831" s="7"/>
      <c r="I8831" s="3"/>
    </row>
    <row r="8832" spans="2:9" x14ac:dyDescent="0.25">
      <c r="B8832" s="6"/>
      <c r="C8832" s="7"/>
      <c r="D8832" s="7"/>
      <c r="E8832" s="7"/>
      <c r="F8832" s="7"/>
      <c r="G8832" s="7"/>
      <c r="I8832" s="3"/>
    </row>
    <row r="8833" spans="2:9" x14ac:dyDescent="0.25">
      <c r="B8833" s="6"/>
      <c r="C8833" s="7"/>
      <c r="D8833" s="7"/>
      <c r="E8833" s="7"/>
      <c r="F8833" s="7"/>
      <c r="G8833" s="7"/>
      <c r="I8833" s="3"/>
    </row>
    <row r="8834" spans="2:9" x14ac:dyDescent="0.25">
      <c r="B8834" s="6"/>
      <c r="C8834" s="7"/>
      <c r="D8834" s="7"/>
      <c r="E8834" s="7"/>
      <c r="F8834" s="7"/>
      <c r="G8834" s="7"/>
      <c r="I8834" s="3"/>
    </row>
    <row r="8835" spans="2:9" x14ac:dyDescent="0.25">
      <c r="B8835" s="6"/>
      <c r="C8835" s="7"/>
      <c r="D8835" s="7"/>
      <c r="E8835" s="7"/>
      <c r="F8835" s="7"/>
      <c r="G8835" s="7"/>
      <c r="I8835" s="3"/>
    </row>
    <row r="8836" spans="2:9" x14ac:dyDescent="0.25">
      <c r="B8836" s="6"/>
      <c r="C8836" s="7"/>
      <c r="D8836" s="7"/>
      <c r="E8836" s="7"/>
      <c r="F8836" s="7"/>
      <c r="G8836" s="7"/>
      <c r="I8836" s="3"/>
    </row>
    <row r="8837" spans="2:9" x14ac:dyDescent="0.25">
      <c r="B8837" s="6"/>
      <c r="C8837" s="7"/>
      <c r="D8837" s="7"/>
      <c r="E8837" s="7"/>
      <c r="F8837" s="7"/>
      <c r="G8837" s="7"/>
      <c r="I8837" s="3"/>
    </row>
    <row r="8838" spans="2:9" x14ac:dyDescent="0.25">
      <c r="B8838" s="6"/>
      <c r="C8838" s="7"/>
      <c r="D8838" s="7"/>
      <c r="E8838" s="7"/>
      <c r="F8838" s="7"/>
      <c r="G8838" s="7"/>
      <c r="I8838" s="3"/>
    </row>
    <row r="8839" spans="2:9" x14ac:dyDescent="0.25">
      <c r="B8839" s="6"/>
      <c r="C8839" s="7"/>
      <c r="D8839" s="7"/>
      <c r="E8839" s="7"/>
      <c r="F8839" s="7"/>
      <c r="G8839" s="7"/>
      <c r="I8839" s="3"/>
    </row>
    <row r="8840" spans="2:9" x14ac:dyDescent="0.25">
      <c r="B8840" s="6"/>
      <c r="C8840" s="7"/>
      <c r="D8840" s="7"/>
      <c r="E8840" s="7"/>
      <c r="F8840" s="7"/>
      <c r="G8840" s="7"/>
      <c r="I8840" s="3"/>
    </row>
    <row r="8841" spans="2:9" x14ac:dyDescent="0.25">
      <c r="B8841" s="6"/>
      <c r="C8841" s="7"/>
      <c r="D8841" s="7"/>
      <c r="E8841" s="7"/>
      <c r="F8841" s="7"/>
      <c r="G8841" s="7"/>
      <c r="I8841" s="3"/>
    </row>
    <row r="8842" spans="2:9" x14ac:dyDescent="0.25">
      <c r="B8842" s="6"/>
      <c r="C8842" s="7"/>
      <c r="D8842" s="7"/>
      <c r="E8842" s="7"/>
      <c r="F8842" s="7"/>
      <c r="G8842" s="7"/>
      <c r="I8842" s="3"/>
    </row>
    <row r="8843" spans="2:9" x14ac:dyDescent="0.25">
      <c r="B8843" s="6"/>
      <c r="C8843" s="7"/>
      <c r="D8843" s="7"/>
      <c r="E8843" s="7"/>
      <c r="F8843" s="7"/>
      <c r="G8843" s="7"/>
      <c r="I8843" s="3"/>
    </row>
    <row r="8844" spans="2:9" x14ac:dyDescent="0.25">
      <c r="B8844" s="6"/>
      <c r="C8844" s="7"/>
      <c r="D8844" s="7"/>
      <c r="E8844" s="7"/>
      <c r="F8844" s="7"/>
      <c r="G8844" s="7"/>
      <c r="I8844" s="3"/>
    </row>
    <row r="8845" spans="2:9" x14ac:dyDescent="0.25">
      <c r="B8845" s="6"/>
      <c r="C8845" s="7"/>
      <c r="D8845" s="7"/>
      <c r="E8845" s="7"/>
      <c r="F8845" s="7"/>
      <c r="G8845" s="7"/>
      <c r="I8845" s="3"/>
    </row>
    <row r="8846" spans="2:9" x14ac:dyDescent="0.25">
      <c r="B8846" s="6"/>
      <c r="C8846" s="7"/>
      <c r="D8846" s="7"/>
      <c r="E8846" s="7"/>
      <c r="F8846" s="7"/>
      <c r="G8846" s="7"/>
      <c r="I8846" s="3"/>
    </row>
    <row r="8847" spans="2:9" x14ac:dyDescent="0.25">
      <c r="B8847" s="6"/>
      <c r="C8847" s="7"/>
      <c r="D8847" s="7"/>
      <c r="E8847" s="7"/>
      <c r="F8847" s="7"/>
      <c r="G8847" s="7"/>
      <c r="I8847" s="3"/>
    </row>
    <row r="8848" spans="2:9" x14ac:dyDescent="0.25">
      <c r="B8848" s="6"/>
      <c r="C8848" s="7"/>
      <c r="D8848" s="7"/>
      <c r="E8848" s="7"/>
      <c r="F8848" s="7"/>
      <c r="G8848" s="7"/>
      <c r="I8848" s="3"/>
    </row>
    <row r="8849" spans="2:9" x14ac:dyDescent="0.25">
      <c r="B8849" s="6"/>
      <c r="C8849" s="7"/>
      <c r="D8849" s="7"/>
      <c r="E8849" s="7"/>
      <c r="F8849" s="7"/>
      <c r="G8849" s="7"/>
      <c r="I8849" s="3"/>
    </row>
    <row r="8850" spans="2:9" x14ac:dyDescent="0.25">
      <c r="B8850" s="6"/>
      <c r="C8850" s="7"/>
      <c r="D8850" s="7"/>
      <c r="E8850" s="7"/>
      <c r="F8850" s="7"/>
      <c r="G8850" s="7"/>
      <c r="I8850" s="3"/>
    </row>
    <row r="8851" spans="2:9" x14ac:dyDescent="0.25">
      <c r="B8851" s="6"/>
      <c r="C8851" s="7"/>
      <c r="D8851" s="7"/>
      <c r="E8851" s="7"/>
      <c r="F8851" s="7"/>
      <c r="G8851" s="7"/>
      <c r="I8851" s="3"/>
    </row>
    <row r="8852" spans="2:9" x14ac:dyDescent="0.25">
      <c r="B8852" s="6"/>
      <c r="C8852" s="7"/>
      <c r="D8852" s="7"/>
      <c r="E8852" s="7"/>
      <c r="F8852" s="7"/>
      <c r="G8852" s="7"/>
      <c r="I8852" s="3"/>
    </row>
    <row r="8853" spans="2:9" x14ac:dyDescent="0.25">
      <c r="B8853" s="6"/>
      <c r="C8853" s="7"/>
      <c r="D8853" s="7"/>
      <c r="E8853" s="7"/>
      <c r="F8853" s="7"/>
      <c r="G8853" s="7"/>
      <c r="I8853" s="3"/>
    </row>
    <row r="8854" spans="2:9" x14ac:dyDescent="0.25">
      <c r="B8854" s="6"/>
      <c r="C8854" s="7"/>
      <c r="D8854" s="7"/>
      <c r="E8854" s="7"/>
      <c r="F8854" s="7"/>
      <c r="G8854" s="7"/>
      <c r="I8854" s="3"/>
    </row>
    <row r="8855" spans="2:9" x14ac:dyDescent="0.25">
      <c r="B8855" s="6"/>
      <c r="C8855" s="7"/>
      <c r="D8855" s="7"/>
      <c r="E8855" s="7"/>
      <c r="F8855" s="7"/>
      <c r="G8855" s="7"/>
      <c r="I8855" s="3"/>
    </row>
    <row r="8856" spans="2:9" x14ac:dyDescent="0.25">
      <c r="B8856" s="6"/>
      <c r="C8856" s="7"/>
      <c r="D8856" s="7"/>
      <c r="E8856" s="7"/>
      <c r="F8856" s="7"/>
      <c r="G8856" s="7"/>
      <c r="I8856" s="3"/>
    </row>
    <row r="8857" spans="2:9" x14ac:dyDescent="0.25">
      <c r="B8857" s="6"/>
      <c r="C8857" s="7"/>
      <c r="D8857" s="7"/>
      <c r="E8857" s="7"/>
      <c r="F8857" s="7"/>
      <c r="G8857" s="7"/>
      <c r="I8857" s="3"/>
    </row>
    <row r="8858" spans="2:9" x14ac:dyDescent="0.25">
      <c r="B8858" s="6"/>
      <c r="C8858" s="7"/>
      <c r="D8858" s="7"/>
      <c r="E8858" s="7"/>
      <c r="F8858" s="7"/>
      <c r="G8858" s="7"/>
      <c r="I8858" s="3"/>
    </row>
    <row r="8859" spans="2:9" x14ac:dyDescent="0.25">
      <c r="B8859" s="6"/>
      <c r="C8859" s="7"/>
      <c r="D8859" s="7"/>
      <c r="E8859" s="7"/>
      <c r="F8859" s="7"/>
      <c r="G8859" s="7"/>
      <c r="I8859" s="3"/>
    </row>
    <row r="8860" spans="2:9" x14ac:dyDescent="0.25">
      <c r="B8860" s="6"/>
      <c r="C8860" s="7"/>
      <c r="D8860" s="7"/>
      <c r="E8860" s="7"/>
      <c r="F8860" s="7"/>
      <c r="G8860" s="7"/>
      <c r="I8860" s="3"/>
    </row>
    <row r="8861" spans="2:9" x14ac:dyDescent="0.25">
      <c r="B8861" s="6"/>
      <c r="C8861" s="7"/>
      <c r="D8861" s="7"/>
      <c r="E8861" s="7"/>
      <c r="F8861" s="7"/>
      <c r="G8861" s="7"/>
      <c r="I8861" s="3"/>
    </row>
    <row r="8862" spans="2:9" x14ac:dyDescent="0.25">
      <c r="B8862" s="6"/>
      <c r="C8862" s="7"/>
      <c r="D8862" s="7"/>
      <c r="E8862" s="7"/>
      <c r="F8862" s="7"/>
      <c r="G8862" s="7"/>
      <c r="I8862" s="3"/>
    </row>
    <row r="8863" spans="2:9" x14ac:dyDescent="0.25">
      <c r="B8863" s="6"/>
      <c r="C8863" s="7"/>
      <c r="D8863" s="7"/>
      <c r="E8863" s="7"/>
      <c r="F8863" s="7"/>
      <c r="G8863" s="7"/>
      <c r="I8863" s="3"/>
    </row>
    <row r="8864" spans="2:9" x14ac:dyDescent="0.25">
      <c r="B8864" s="6"/>
      <c r="C8864" s="7"/>
      <c r="D8864" s="7"/>
      <c r="E8864" s="7"/>
      <c r="F8864" s="7"/>
      <c r="G8864" s="7"/>
      <c r="I8864" s="3"/>
    </row>
    <row r="8865" spans="2:9" x14ac:dyDescent="0.25">
      <c r="B8865" s="6"/>
      <c r="C8865" s="7"/>
      <c r="D8865" s="7"/>
      <c r="E8865" s="7"/>
      <c r="F8865" s="7"/>
      <c r="G8865" s="7"/>
      <c r="I8865" s="3"/>
    </row>
    <row r="8866" spans="2:9" x14ac:dyDescent="0.25">
      <c r="B8866" s="6"/>
      <c r="C8866" s="7"/>
      <c r="D8866" s="7"/>
      <c r="E8866" s="7"/>
      <c r="F8866" s="7"/>
      <c r="G8866" s="7"/>
      <c r="I8866" s="3"/>
    </row>
    <row r="8867" spans="2:9" x14ac:dyDescent="0.25">
      <c r="B8867" s="6"/>
      <c r="C8867" s="7"/>
      <c r="D8867" s="7"/>
      <c r="E8867" s="7"/>
      <c r="F8867" s="7"/>
      <c r="G8867" s="7"/>
      <c r="I8867" s="3"/>
    </row>
    <row r="8868" spans="2:9" x14ac:dyDescent="0.25">
      <c r="B8868" s="6"/>
      <c r="C8868" s="7"/>
      <c r="D8868" s="7"/>
      <c r="E8868" s="7"/>
      <c r="F8868" s="7"/>
      <c r="G8868" s="7"/>
      <c r="I8868" s="3"/>
    </row>
    <row r="8869" spans="2:9" x14ac:dyDescent="0.25">
      <c r="B8869" s="6"/>
      <c r="C8869" s="7"/>
      <c r="D8869" s="7"/>
      <c r="E8869" s="7"/>
      <c r="F8869" s="7"/>
      <c r="G8869" s="7"/>
      <c r="I8869" s="3"/>
    </row>
    <row r="8870" spans="2:9" x14ac:dyDescent="0.25">
      <c r="B8870" s="6"/>
      <c r="C8870" s="7"/>
      <c r="D8870" s="7"/>
      <c r="E8870" s="7"/>
      <c r="F8870" s="7"/>
      <c r="G8870" s="7"/>
      <c r="I8870" s="3"/>
    </row>
    <row r="8871" spans="2:9" x14ac:dyDescent="0.25">
      <c r="B8871" s="6"/>
      <c r="C8871" s="7"/>
      <c r="D8871" s="7"/>
      <c r="E8871" s="7"/>
      <c r="F8871" s="7"/>
      <c r="G8871" s="7"/>
      <c r="I8871" s="3"/>
    </row>
    <row r="8872" spans="2:9" x14ac:dyDescent="0.25">
      <c r="B8872" s="6"/>
      <c r="C8872" s="7"/>
      <c r="D8872" s="7"/>
      <c r="E8872" s="7"/>
      <c r="F8872" s="7"/>
      <c r="G8872" s="7"/>
      <c r="I8872" s="3"/>
    </row>
    <row r="8873" spans="2:9" x14ac:dyDescent="0.25">
      <c r="B8873" s="6"/>
      <c r="C8873" s="7"/>
      <c r="D8873" s="7"/>
      <c r="E8873" s="7"/>
      <c r="F8873" s="7"/>
      <c r="G8873" s="7"/>
      <c r="I8873" s="3"/>
    </row>
    <row r="8874" spans="2:9" x14ac:dyDescent="0.25">
      <c r="B8874" s="6"/>
      <c r="C8874" s="7"/>
      <c r="D8874" s="7"/>
      <c r="E8874" s="7"/>
      <c r="F8874" s="7"/>
      <c r="G8874" s="7"/>
      <c r="I8874" s="3"/>
    </row>
    <row r="8875" spans="2:9" x14ac:dyDescent="0.25">
      <c r="B8875" s="6"/>
      <c r="C8875" s="7"/>
      <c r="D8875" s="7"/>
      <c r="E8875" s="7"/>
      <c r="F8875" s="7"/>
      <c r="G8875" s="7"/>
      <c r="I8875" s="3"/>
    </row>
    <row r="8876" spans="2:9" x14ac:dyDescent="0.25">
      <c r="B8876" s="6"/>
      <c r="C8876" s="7"/>
      <c r="D8876" s="7"/>
      <c r="E8876" s="7"/>
      <c r="F8876" s="7"/>
      <c r="G8876" s="7"/>
      <c r="I8876" s="3"/>
    </row>
    <row r="8877" spans="2:9" x14ac:dyDescent="0.25">
      <c r="B8877" s="6"/>
      <c r="C8877" s="7"/>
      <c r="D8877" s="7"/>
      <c r="E8877" s="7"/>
      <c r="F8877" s="7"/>
      <c r="G8877" s="7"/>
      <c r="I8877" s="3"/>
    </row>
    <row r="8878" spans="2:9" x14ac:dyDescent="0.25">
      <c r="B8878" s="6"/>
      <c r="C8878" s="7"/>
      <c r="D8878" s="7"/>
      <c r="E8878" s="7"/>
      <c r="F8878" s="7"/>
      <c r="G8878" s="7"/>
      <c r="I8878" s="3"/>
    </row>
    <row r="8879" spans="2:9" x14ac:dyDescent="0.25">
      <c r="B8879" s="6"/>
      <c r="C8879" s="7"/>
      <c r="D8879" s="7"/>
      <c r="E8879" s="7"/>
      <c r="F8879" s="7"/>
      <c r="G8879" s="7"/>
      <c r="I8879" s="3"/>
    </row>
    <row r="8880" spans="2:9" x14ac:dyDescent="0.25">
      <c r="B8880" s="6"/>
      <c r="C8880" s="7"/>
      <c r="D8880" s="7"/>
      <c r="E8880" s="7"/>
      <c r="F8880" s="7"/>
      <c r="G8880" s="7"/>
      <c r="I8880" s="3"/>
    </row>
    <row r="8881" spans="2:9" x14ac:dyDescent="0.25">
      <c r="B8881" s="6"/>
      <c r="C8881" s="7"/>
      <c r="D8881" s="7"/>
      <c r="E8881" s="7"/>
      <c r="F8881" s="7"/>
      <c r="G8881" s="7"/>
      <c r="I8881" s="3"/>
    </row>
    <row r="8882" spans="2:9" x14ac:dyDescent="0.25">
      <c r="B8882" s="6"/>
      <c r="C8882" s="7"/>
      <c r="D8882" s="7"/>
      <c r="E8882" s="7"/>
      <c r="F8882" s="7"/>
      <c r="G8882" s="7"/>
      <c r="I8882" s="3"/>
    </row>
    <row r="8883" spans="2:9" x14ac:dyDescent="0.25">
      <c r="B8883" s="6"/>
      <c r="C8883" s="7"/>
      <c r="D8883" s="7"/>
      <c r="E8883" s="7"/>
      <c r="F8883" s="7"/>
      <c r="G8883" s="7"/>
      <c r="I8883" s="3"/>
    </row>
    <row r="8884" spans="2:9" x14ac:dyDescent="0.25">
      <c r="B8884" s="6"/>
      <c r="C8884" s="7"/>
      <c r="D8884" s="7"/>
      <c r="E8884" s="7"/>
      <c r="F8884" s="7"/>
      <c r="G8884" s="7"/>
      <c r="I8884" s="3"/>
    </row>
    <row r="8885" spans="2:9" x14ac:dyDescent="0.25">
      <c r="B8885" s="6"/>
      <c r="C8885" s="7"/>
      <c r="D8885" s="7"/>
      <c r="E8885" s="7"/>
      <c r="F8885" s="7"/>
      <c r="G8885" s="7"/>
      <c r="I8885" s="3"/>
    </row>
    <row r="8886" spans="2:9" x14ac:dyDescent="0.25">
      <c r="B8886" s="6"/>
      <c r="C8886" s="7"/>
      <c r="D8886" s="7"/>
      <c r="E8886" s="7"/>
      <c r="F8886" s="7"/>
      <c r="G8886" s="7"/>
      <c r="I8886" s="3"/>
    </row>
    <row r="8887" spans="2:9" x14ac:dyDescent="0.25">
      <c r="B8887" s="6"/>
      <c r="C8887" s="7"/>
      <c r="D8887" s="7"/>
      <c r="E8887" s="7"/>
      <c r="F8887" s="7"/>
      <c r="G8887" s="7"/>
      <c r="I8887" s="3"/>
    </row>
    <row r="8888" spans="2:9" x14ac:dyDescent="0.25">
      <c r="B8888" s="6"/>
      <c r="C8888" s="7"/>
      <c r="D8888" s="7"/>
      <c r="E8888" s="7"/>
      <c r="F8888" s="7"/>
      <c r="G8888" s="7"/>
      <c r="I8888" s="3"/>
    </row>
    <row r="8889" spans="2:9" x14ac:dyDescent="0.25">
      <c r="B8889" s="6"/>
      <c r="C8889" s="7"/>
      <c r="D8889" s="7"/>
      <c r="E8889" s="7"/>
      <c r="F8889" s="7"/>
      <c r="G8889" s="7"/>
      <c r="I8889" s="3"/>
    </row>
    <row r="8890" spans="2:9" x14ac:dyDescent="0.25">
      <c r="B8890" s="6"/>
      <c r="C8890" s="7"/>
      <c r="D8890" s="7"/>
      <c r="E8890" s="7"/>
      <c r="F8890" s="7"/>
      <c r="G8890" s="7"/>
      <c r="I8890" s="3"/>
    </row>
    <row r="8891" spans="2:9" x14ac:dyDescent="0.25">
      <c r="B8891" s="6"/>
      <c r="C8891" s="7"/>
      <c r="D8891" s="7"/>
      <c r="E8891" s="7"/>
      <c r="F8891" s="7"/>
      <c r="G8891" s="7"/>
      <c r="I8891" s="3"/>
    </row>
    <row r="8892" spans="2:9" x14ac:dyDescent="0.25">
      <c r="B8892" s="6"/>
      <c r="C8892" s="7"/>
      <c r="D8892" s="7"/>
      <c r="E8892" s="7"/>
      <c r="F8892" s="7"/>
      <c r="G8892" s="7"/>
      <c r="I8892" s="3"/>
    </row>
    <row r="8893" spans="2:9" x14ac:dyDescent="0.25">
      <c r="B8893" s="6"/>
      <c r="C8893" s="7"/>
      <c r="D8893" s="7"/>
      <c r="E8893" s="7"/>
      <c r="F8893" s="7"/>
      <c r="G8893" s="7"/>
      <c r="I8893" s="3"/>
    </row>
    <row r="8894" spans="2:9" x14ac:dyDescent="0.25">
      <c r="B8894" s="6"/>
      <c r="C8894" s="7"/>
      <c r="D8894" s="7"/>
      <c r="E8894" s="7"/>
      <c r="F8894" s="7"/>
      <c r="G8894" s="7"/>
      <c r="I8894" s="3"/>
    </row>
    <row r="8895" spans="2:9" x14ac:dyDescent="0.25">
      <c r="B8895" s="6"/>
      <c r="C8895" s="7"/>
      <c r="D8895" s="7"/>
      <c r="E8895" s="7"/>
      <c r="F8895" s="7"/>
      <c r="G8895" s="7"/>
      <c r="I8895" s="3"/>
    </row>
    <row r="8896" spans="2:9" x14ac:dyDescent="0.25">
      <c r="B8896" s="6"/>
      <c r="C8896" s="7"/>
      <c r="D8896" s="7"/>
      <c r="E8896" s="7"/>
      <c r="F8896" s="7"/>
      <c r="G8896" s="7"/>
      <c r="I8896" s="3"/>
    </row>
    <row r="8897" spans="2:9" x14ac:dyDescent="0.25">
      <c r="B8897" s="6"/>
      <c r="C8897" s="7"/>
      <c r="D8897" s="7"/>
      <c r="E8897" s="7"/>
      <c r="F8897" s="7"/>
      <c r="G8897" s="7"/>
      <c r="I8897" s="3"/>
    </row>
    <row r="8898" spans="2:9" x14ac:dyDescent="0.25">
      <c r="B8898" s="6"/>
      <c r="C8898" s="7"/>
      <c r="D8898" s="7"/>
      <c r="E8898" s="7"/>
      <c r="F8898" s="7"/>
      <c r="G8898" s="7"/>
      <c r="I8898" s="3"/>
    </row>
    <row r="8899" spans="2:9" x14ac:dyDescent="0.25">
      <c r="B8899" s="6"/>
      <c r="C8899" s="7"/>
      <c r="D8899" s="7"/>
      <c r="E8899" s="7"/>
      <c r="F8899" s="7"/>
      <c r="G8899" s="7"/>
      <c r="I8899" s="3"/>
    </row>
    <row r="8900" spans="2:9" x14ac:dyDescent="0.25">
      <c r="B8900" s="6"/>
      <c r="C8900" s="7"/>
      <c r="D8900" s="7"/>
      <c r="E8900" s="7"/>
      <c r="F8900" s="7"/>
      <c r="G8900" s="7"/>
      <c r="I8900" s="3"/>
    </row>
    <row r="8901" spans="2:9" x14ac:dyDescent="0.25">
      <c r="B8901" s="6"/>
      <c r="C8901" s="7"/>
      <c r="D8901" s="7"/>
      <c r="E8901" s="7"/>
      <c r="F8901" s="7"/>
      <c r="G8901" s="7"/>
      <c r="I8901" s="3"/>
    </row>
    <row r="8902" spans="2:9" x14ac:dyDescent="0.25">
      <c r="B8902" s="6"/>
      <c r="C8902" s="7"/>
      <c r="D8902" s="7"/>
      <c r="E8902" s="7"/>
      <c r="F8902" s="7"/>
      <c r="G8902" s="7"/>
      <c r="I8902" s="3"/>
    </row>
    <row r="8903" spans="2:9" x14ac:dyDescent="0.25">
      <c r="B8903" s="6"/>
      <c r="C8903" s="7"/>
      <c r="D8903" s="7"/>
      <c r="E8903" s="7"/>
      <c r="F8903" s="7"/>
      <c r="G8903" s="7"/>
      <c r="I8903" s="3"/>
    </row>
    <row r="8904" spans="2:9" x14ac:dyDescent="0.25">
      <c r="B8904" s="6"/>
      <c r="C8904" s="7"/>
      <c r="D8904" s="7"/>
      <c r="E8904" s="7"/>
      <c r="F8904" s="7"/>
      <c r="G8904" s="7"/>
      <c r="I8904" s="3"/>
    </row>
    <row r="8905" spans="2:9" x14ac:dyDescent="0.25">
      <c r="B8905" s="6"/>
      <c r="C8905" s="7"/>
      <c r="D8905" s="7"/>
      <c r="E8905" s="7"/>
      <c r="F8905" s="7"/>
      <c r="G8905" s="7"/>
      <c r="I8905" s="3"/>
    </row>
    <row r="8906" spans="2:9" x14ac:dyDescent="0.25">
      <c r="B8906" s="6"/>
      <c r="C8906" s="7"/>
      <c r="D8906" s="7"/>
      <c r="E8906" s="7"/>
      <c r="F8906" s="7"/>
      <c r="G8906" s="7"/>
      <c r="I8906" s="3"/>
    </row>
    <row r="8907" spans="2:9" x14ac:dyDescent="0.25">
      <c r="B8907" s="6"/>
      <c r="C8907" s="7"/>
      <c r="D8907" s="7"/>
      <c r="E8907" s="7"/>
      <c r="F8907" s="7"/>
      <c r="G8907" s="7"/>
      <c r="I8907" s="3"/>
    </row>
    <row r="8908" spans="2:9" x14ac:dyDescent="0.25">
      <c r="B8908" s="6"/>
      <c r="C8908" s="7"/>
      <c r="D8908" s="7"/>
      <c r="E8908" s="7"/>
      <c r="F8908" s="7"/>
      <c r="G8908" s="7"/>
      <c r="I8908" s="3"/>
    </row>
    <row r="8909" spans="2:9" x14ac:dyDescent="0.25">
      <c r="B8909" s="6"/>
      <c r="C8909" s="7"/>
      <c r="D8909" s="7"/>
      <c r="E8909" s="7"/>
      <c r="F8909" s="7"/>
      <c r="G8909" s="7"/>
      <c r="I8909" s="3"/>
    </row>
    <row r="8910" spans="2:9" x14ac:dyDescent="0.25">
      <c r="B8910" s="6"/>
      <c r="C8910" s="7"/>
      <c r="D8910" s="7"/>
      <c r="E8910" s="7"/>
      <c r="F8910" s="7"/>
      <c r="G8910" s="7"/>
      <c r="I8910" s="3"/>
    </row>
    <row r="8911" spans="2:9" x14ac:dyDescent="0.25">
      <c r="B8911" s="6"/>
      <c r="C8911" s="7"/>
      <c r="D8911" s="7"/>
      <c r="E8911" s="7"/>
      <c r="F8911" s="7"/>
      <c r="G8911" s="7"/>
      <c r="I8911" s="3"/>
    </row>
    <row r="8912" spans="2:9" x14ac:dyDescent="0.25">
      <c r="B8912" s="6"/>
      <c r="C8912" s="7"/>
      <c r="D8912" s="7"/>
      <c r="E8912" s="7"/>
      <c r="F8912" s="7"/>
      <c r="G8912" s="7"/>
      <c r="I8912" s="3"/>
    </row>
    <row r="8913" spans="2:9" x14ac:dyDescent="0.25">
      <c r="B8913" s="6"/>
      <c r="C8913" s="7"/>
      <c r="D8913" s="7"/>
      <c r="E8913" s="7"/>
      <c r="F8913" s="7"/>
      <c r="G8913" s="7"/>
      <c r="I8913" s="3"/>
    </row>
    <row r="8914" spans="2:9" x14ac:dyDescent="0.25">
      <c r="B8914" s="6"/>
      <c r="C8914" s="7"/>
      <c r="D8914" s="7"/>
      <c r="E8914" s="7"/>
      <c r="F8914" s="7"/>
      <c r="G8914" s="7"/>
      <c r="I8914" s="3"/>
    </row>
    <row r="8915" spans="2:9" x14ac:dyDescent="0.25">
      <c r="B8915" s="6"/>
      <c r="C8915" s="7"/>
      <c r="D8915" s="7"/>
      <c r="E8915" s="7"/>
      <c r="F8915" s="7"/>
      <c r="G8915" s="7"/>
      <c r="I8915" s="3"/>
    </row>
    <row r="8916" spans="2:9" x14ac:dyDescent="0.25">
      <c r="B8916" s="6"/>
      <c r="C8916" s="7"/>
      <c r="D8916" s="7"/>
      <c r="E8916" s="7"/>
      <c r="F8916" s="7"/>
      <c r="G8916" s="7"/>
      <c r="I8916" s="3"/>
    </row>
    <row r="8917" spans="2:9" x14ac:dyDescent="0.25">
      <c r="B8917" s="6"/>
      <c r="C8917" s="7"/>
      <c r="D8917" s="7"/>
      <c r="E8917" s="7"/>
      <c r="F8917" s="7"/>
      <c r="G8917" s="7"/>
      <c r="I8917" s="3"/>
    </row>
    <row r="8918" spans="2:9" x14ac:dyDescent="0.25">
      <c r="B8918" s="6"/>
      <c r="C8918" s="7"/>
      <c r="D8918" s="7"/>
      <c r="E8918" s="7"/>
      <c r="F8918" s="7"/>
      <c r="G8918" s="7"/>
      <c r="I8918" s="3"/>
    </row>
    <row r="8919" spans="2:9" x14ac:dyDescent="0.25">
      <c r="B8919" s="6"/>
      <c r="C8919" s="7"/>
      <c r="D8919" s="7"/>
      <c r="E8919" s="7"/>
      <c r="F8919" s="7"/>
      <c r="G8919" s="7"/>
      <c r="I8919" s="3"/>
    </row>
    <row r="8920" spans="2:9" x14ac:dyDescent="0.25">
      <c r="B8920" s="6"/>
      <c r="C8920" s="7"/>
      <c r="D8920" s="7"/>
      <c r="E8920" s="7"/>
      <c r="F8920" s="7"/>
      <c r="G8920" s="7"/>
      <c r="I8920" s="3"/>
    </row>
    <row r="8921" spans="2:9" x14ac:dyDescent="0.25">
      <c r="B8921" s="6"/>
      <c r="C8921" s="7"/>
      <c r="D8921" s="7"/>
      <c r="E8921" s="7"/>
      <c r="F8921" s="7"/>
      <c r="G8921" s="7"/>
      <c r="I8921" s="3"/>
    </row>
    <row r="8922" spans="2:9" x14ac:dyDescent="0.25">
      <c r="B8922" s="6"/>
      <c r="C8922" s="7"/>
      <c r="D8922" s="7"/>
      <c r="E8922" s="7"/>
      <c r="F8922" s="7"/>
      <c r="G8922" s="7"/>
      <c r="I8922" s="3"/>
    </row>
    <row r="8923" spans="2:9" x14ac:dyDescent="0.25">
      <c r="B8923" s="6"/>
      <c r="C8923" s="7"/>
      <c r="D8923" s="7"/>
      <c r="E8923" s="7"/>
      <c r="F8923" s="7"/>
      <c r="G8923" s="7"/>
      <c r="I8923" s="3"/>
    </row>
    <row r="8924" spans="2:9" x14ac:dyDescent="0.25">
      <c r="B8924" s="6"/>
      <c r="C8924" s="7"/>
      <c r="D8924" s="7"/>
      <c r="E8924" s="7"/>
      <c r="F8924" s="7"/>
      <c r="G8924" s="7"/>
      <c r="I8924" s="3"/>
    </row>
    <row r="8925" spans="2:9" x14ac:dyDescent="0.25">
      <c r="B8925" s="6"/>
      <c r="C8925" s="7"/>
      <c r="D8925" s="7"/>
      <c r="E8925" s="7"/>
      <c r="F8925" s="7"/>
      <c r="G8925" s="7"/>
      <c r="I8925" s="3"/>
    </row>
    <row r="8926" spans="2:9" x14ac:dyDescent="0.25">
      <c r="B8926" s="6"/>
      <c r="C8926" s="7"/>
      <c r="D8926" s="7"/>
      <c r="E8926" s="7"/>
      <c r="F8926" s="7"/>
      <c r="G8926" s="7"/>
      <c r="I8926" s="3"/>
    </row>
    <row r="8927" spans="2:9" x14ac:dyDescent="0.25">
      <c r="B8927" s="6"/>
      <c r="C8927" s="7"/>
      <c r="D8927" s="7"/>
      <c r="E8927" s="7"/>
      <c r="F8927" s="7"/>
      <c r="G8927" s="7"/>
      <c r="I8927" s="3"/>
    </row>
    <row r="8928" spans="2:9" x14ac:dyDescent="0.25">
      <c r="B8928" s="6"/>
      <c r="C8928" s="7"/>
      <c r="D8928" s="7"/>
      <c r="E8928" s="7"/>
      <c r="F8928" s="7"/>
      <c r="G8928" s="7"/>
      <c r="I8928" s="3"/>
    </row>
    <row r="8929" spans="2:9" x14ac:dyDescent="0.25">
      <c r="B8929" s="6"/>
      <c r="C8929" s="7"/>
      <c r="D8929" s="7"/>
      <c r="E8929" s="7"/>
      <c r="F8929" s="7"/>
      <c r="G8929" s="7"/>
      <c r="I8929" s="3"/>
    </row>
    <row r="8930" spans="2:9" x14ac:dyDescent="0.25">
      <c r="B8930" s="6"/>
      <c r="C8930" s="7"/>
      <c r="D8930" s="7"/>
      <c r="E8930" s="7"/>
      <c r="F8930" s="7"/>
      <c r="G8930" s="7"/>
      <c r="I8930" s="3"/>
    </row>
    <row r="8931" spans="2:9" x14ac:dyDescent="0.25">
      <c r="B8931" s="6"/>
      <c r="C8931" s="7"/>
      <c r="D8931" s="7"/>
      <c r="E8931" s="7"/>
      <c r="F8931" s="7"/>
      <c r="G8931" s="7"/>
      <c r="I8931" s="3"/>
    </row>
    <row r="8932" spans="2:9" x14ac:dyDescent="0.25">
      <c r="B8932" s="6"/>
      <c r="C8932" s="7"/>
      <c r="D8932" s="7"/>
      <c r="E8932" s="7"/>
      <c r="F8932" s="7"/>
      <c r="G8932" s="7"/>
      <c r="I8932" s="3"/>
    </row>
    <row r="8933" spans="2:9" x14ac:dyDescent="0.25">
      <c r="B8933" s="6"/>
      <c r="C8933" s="7"/>
      <c r="D8933" s="7"/>
      <c r="E8933" s="7"/>
      <c r="F8933" s="7"/>
      <c r="G8933" s="7"/>
      <c r="I8933" s="3"/>
    </row>
    <row r="8934" spans="2:9" x14ac:dyDescent="0.25">
      <c r="B8934" s="6"/>
      <c r="C8934" s="7"/>
      <c r="D8934" s="7"/>
      <c r="E8934" s="7"/>
      <c r="F8934" s="7"/>
      <c r="G8934" s="7"/>
      <c r="I8934" s="3"/>
    </row>
    <row r="8935" spans="2:9" x14ac:dyDescent="0.25">
      <c r="B8935" s="6"/>
      <c r="C8935" s="7"/>
      <c r="D8935" s="7"/>
      <c r="E8935" s="7"/>
      <c r="F8935" s="7"/>
      <c r="G8935" s="7"/>
      <c r="I8935" s="3"/>
    </row>
    <row r="8936" spans="2:9" x14ac:dyDescent="0.25">
      <c r="B8936" s="6"/>
      <c r="C8936" s="7"/>
      <c r="D8936" s="7"/>
      <c r="E8936" s="7"/>
      <c r="F8936" s="7"/>
      <c r="G8936" s="7"/>
      <c r="I8936" s="3"/>
    </row>
    <row r="8937" spans="2:9" x14ac:dyDescent="0.25">
      <c r="B8937" s="6"/>
      <c r="C8937" s="7"/>
      <c r="D8937" s="7"/>
      <c r="E8937" s="7"/>
      <c r="F8937" s="7"/>
      <c r="G8937" s="7"/>
      <c r="I8937" s="3"/>
    </row>
    <row r="8938" spans="2:9" x14ac:dyDescent="0.25">
      <c r="B8938" s="6"/>
      <c r="C8938" s="7"/>
      <c r="D8938" s="7"/>
      <c r="E8938" s="7"/>
      <c r="F8938" s="7"/>
      <c r="G8938" s="7"/>
      <c r="I8938" s="3"/>
    </row>
    <row r="8939" spans="2:9" x14ac:dyDescent="0.25">
      <c r="B8939" s="6"/>
      <c r="C8939" s="7"/>
      <c r="D8939" s="7"/>
      <c r="E8939" s="7"/>
      <c r="F8939" s="7"/>
      <c r="G8939" s="7"/>
      <c r="I8939" s="3"/>
    </row>
    <row r="8940" spans="2:9" x14ac:dyDescent="0.25">
      <c r="B8940" s="6"/>
      <c r="C8940" s="7"/>
      <c r="D8940" s="7"/>
      <c r="E8940" s="7"/>
      <c r="F8940" s="7"/>
      <c r="G8940" s="7"/>
      <c r="I8940" s="3"/>
    </row>
    <row r="8941" spans="2:9" x14ac:dyDescent="0.25">
      <c r="B8941" s="6"/>
      <c r="C8941" s="7"/>
      <c r="D8941" s="7"/>
      <c r="E8941" s="7"/>
      <c r="F8941" s="7"/>
      <c r="G8941" s="7"/>
      <c r="I8941" s="3"/>
    </row>
    <row r="8942" spans="2:9" x14ac:dyDescent="0.25">
      <c r="B8942" s="6"/>
      <c r="C8942" s="7"/>
      <c r="D8942" s="7"/>
      <c r="E8942" s="7"/>
      <c r="F8942" s="7"/>
      <c r="G8942" s="7"/>
      <c r="I8942" s="3"/>
    </row>
    <row r="8943" spans="2:9" x14ac:dyDescent="0.25">
      <c r="B8943" s="6"/>
      <c r="C8943" s="7"/>
      <c r="D8943" s="7"/>
      <c r="E8943" s="7"/>
      <c r="F8943" s="7"/>
      <c r="G8943" s="7"/>
      <c r="I8943" s="3"/>
    </row>
    <row r="8944" spans="2:9" x14ac:dyDescent="0.25">
      <c r="B8944" s="6"/>
      <c r="C8944" s="7"/>
      <c r="D8944" s="7"/>
      <c r="E8944" s="7"/>
      <c r="F8944" s="7"/>
      <c r="G8944" s="7"/>
      <c r="I8944" s="3"/>
    </row>
    <row r="8945" spans="2:9" x14ac:dyDescent="0.25">
      <c r="B8945" s="6"/>
      <c r="C8945" s="7"/>
      <c r="D8945" s="7"/>
      <c r="E8945" s="7"/>
      <c r="F8945" s="7"/>
      <c r="G8945" s="7"/>
      <c r="I8945" s="3"/>
    </row>
    <row r="8946" spans="2:9" x14ac:dyDescent="0.25">
      <c r="B8946" s="6"/>
      <c r="C8946" s="7"/>
      <c r="D8946" s="7"/>
      <c r="E8946" s="7"/>
      <c r="F8946" s="7"/>
      <c r="G8946" s="7"/>
      <c r="I8946" s="3"/>
    </row>
    <row r="8947" spans="2:9" x14ac:dyDescent="0.25">
      <c r="B8947" s="6"/>
      <c r="C8947" s="7"/>
      <c r="D8947" s="7"/>
      <c r="E8947" s="7"/>
      <c r="F8947" s="7"/>
      <c r="G8947" s="7"/>
      <c r="I8947" s="3"/>
    </row>
    <row r="8948" spans="2:9" x14ac:dyDescent="0.25">
      <c r="B8948" s="6"/>
      <c r="C8948" s="7"/>
      <c r="D8948" s="7"/>
      <c r="E8948" s="7"/>
      <c r="F8948" s="7"/>
      <c r="G8948" s="7"/>
      <c r="I8948" s="3"/>
    </row>
    <row r="8949" spans="2:9" x14ac:dyDescent="0.25">
      <c r="B8949" s="6"/>
      <c r="C8949" s="7"/>
      <c r="D8949" s="7"/>
      <c r="E8949" s="7"/>
      <c r="F8949" s="7"/>
      <c r="G8949" s="7"/>
      <c r="I8949" s="3"/>
    </row>
    <row r="8950" spans="2:9" x14ac:dyDescent="0.25">
      <c r="B8950" s="6"/>
      <c r="C8950" s="7"/>
      <c r="D8950" s="7"/>
      <c r="E8950" s="7"/>
      <c r="F8950" s="7"/>
      <c r="G8950" s="7"/>
      <c r="I8950" s="3"/>
    </row>
    <row r="8951" spans="2:9" x14ac:dyDescent="0.25">
      <c r="B8951" s="6"/>
      <c r="C8951" s="7"/>
      <c r="D8951" s="7"/>
      <c r="E8951" s="7"/>
      <c r="F8951" s="7"/>
      <c r="G8951" s="7"/>
      <c r="I8951" s="3"/>
    </row>
    <row r="8952" spans="2:9" x14ac:dyDescent="0.25">
      <c r="B8952" s="6"/>
      <c r="C8952" s="7"/>
      <c r="D8952" s="7"/>
      <c r="E8952" s="7"/>
      <c r="F8952" s="7"/>
      <c r="G8952" s="7"/>
      <c r="I8952" s="3"/>
    </row>
    <row r="8953" spans="2:9" x14ac:dyDescent="0.25">
      <c r="B8953" s="6"/>
      <c r="C8953" s="7"/>
      <c r="D8953" s="7"/>
      <c r="E8953" s="7"/>
      <c r="F8953" s="7"/>
      <c r="G8953" s="7"/>
      <c r="I8953" s="3"/>
    </row>
    <row r="8954" spans="2:9" x14ac:dyDescent="0.25">
      <c r="B8954" s="6"/>
      <c r="C8954" s="7"/>
      <c r="D8954" s="7"/>
      <c r="E8954" s="7"/>
      <c r="F8954" s="7"/>
      <c r="G8954" s="7"/>
      <c r="I8954" s="3"/>
    </row>
    <row r="8955" spans="2:9" x14ac:dyDescent="0.25">
      <c r="B8955" s="6"/>
      <c r="C8955" s="7"/>
      <c r="D8955" s="7"/>
      <c r="E8955" s="7"/>
      <c r="F8955" s="7"/>
      <c r="G8955" s="7"/>
      <c r="I8955" s="3"/>
    </row>
    <row r="8956" spans="2:9" x14ac:dyDescent="0.25">
      <c r="B8956" s="6"/>
      <c r="C8956" s="7"/>
      <c r="D8956" s="7"/>
      <c r="E8956" s="7"/>
      <c r="F8956" s="7"/>
      <c r="G8956" s="7"/>
      <c r="I8956" s="3"/>
    </row>
    <row r="8957" spans="2:9" x14ac:dyDescent="0.25">
      <c r="B8957" s="6"/>
      <c r="C8957" s="7"/>
      <c r="D8957" s="7"/>
      <c r="E8957" s="7"/>
      <c r="F8957" s="7"/>
      <c r="G8957" s="7"/>
      <c r="I8957" s="3"/>
    </row>
    <row r="8958" spans="2:9" x14ac:dyDescent="0.25">
      <c r="B8958" s="6"/>
      <c r="C8958" s="7"/>
      <c r="D8958" s="7"/>
      <c r="E8958" s="7"/>
      <c r="F8958" s="7"/>
      <c r="G8958" s="7"/>
      <c r="I8958" s="3"/>
    </row>
    <row r="8959" spans="2:9" x14ac:dyDescent="0.25">
      <c r="B8959" s="6"/>
      <c r="C8959" s="7"/>
      <c r="D8959" s="7"/>
      <c r="E8959" s="7"/>
      <c r="F8959" s="7"/>
      <c r="G8959" s="7"/>
      <c r="I8959" s="3"/>
    </row>
    <row r="8960" spans="2:9" x14ac:dyDescent="0.25">
      <c r="B8960" s="6"/>
      <c r="C8960" s="7"/>
      <c r="D8960" s="7"/>
      <c r="E8960" s="7"/>
      <c r="F8960" s="7"/>
      <c r="G8960" s="7"/>
      <c r="I8960" s="3"/>
    </row>
    <row r="8961" spans="2:9" x14ac:dyDescent="0.25">
      <c r="B8961" s="6"/>
      <c r="C8961" s="7"/>
      <c r="D8961" s="7"/>
      <c r="E8961" s="7"/>
      <c r="F8961" s="7"/>
      <c r="G8961" s="7"/>
      <c r="I8961" s="3"/>
    </row>
    <row r="8962" spans="2:9" x14ac:dyDescent="0.25">
      <c r="B8962" s="6"/>
      <c r="C8962" s="7"/>
      <c r="D8962" s="7"/>
      <c r="E8962" s="7"/>
      <c r="F8962" s="7"/>
      <c r="G8962" s="7"/>
      <c r="I8962" s="3"/>
    </row>
    <row r="8963" spans="2:9" x14ac:dyDescent="0.25">
      <c r="B8963" s="6"/>
      <c r="C8963" s="7"/>
      <c r="D8963" s="7"/>
      <c r="E8963" s="7"/>
      <c r="F8963" s="7"/>
      <c r="G8963" s="7"/>
      <c r="I8963" s="3"/>
    </row>
    <row r="8964" spans="2:9" x14ac:dyDescent="0.25">
      <c r="B8964" s="6"/>
      <c r="C8964" s="7"/>
      <c r="D8964" s="7"/>
      <c r="E8964" s="7"/>
      <c r="F8964" s="7"/>
      <c r="G8964" s="7"/>
      <c r="I8964" s="3"/>
    </row>
    <row r="8965" spans="2:9" x14ac:dyDescent="0.25">
      <c r="B8965" s="6"/>
      <c r="C8965" s="7"/>
      <c r="D8965" s="7"/>
      <c r="E8965" s="7"/>
      <c r="F8965" s="7"/>
      <c r="G8965" s="7"/>
      <c r="I8965" s="3"/>
    </row>
    <row r="8966" spans="2:9" x14ac:dyDescent="0.25">
      <c r="B8966" s="6"/>
      <c r="C8966" s="7"/>
      <c r="D8966" s="7"/>
      <c r="E8966" s="7"/>
      <c r="F8966" s="7"/>
      <c r="G8966" s="7"/>
      <c r="I8966" s="3"/>
    </row>
    <row r="8967" spans="2:9" x14ac:dyDescent="0.25">
      <c r="B8967" s="6"/>
      <c r="C8967" s="7"/>
      <c r="D8967" s="7"/>
      <c r="E8967" s="7"/>
      <c r="F8967" s="7"/>
      <c r="G8967" s="7"/>
      <c r="I8967" s="3"/>
    </row>
    <row r="8968" spans="2:9" x14ac:dyDescent="0.25">
      <c r="B8968" s="6"/>
      <c r="C8968" s="7"/>
      <c r="D8968" s="7"/>
      <c r="E8968" s="7"/>
      <c r="F8968" s="7"/>
      <c r="G8968" s="7"/>
      <c r="I8968" s="3"/>
    </row>
    <row r="8969" spans="2:9" x14ac:dyDescent="0.25">
      <c r="B8969" s="6"/>
      <c r="C8969" s="7"/>
      <c r="D8969" s="7"/>
      <c r="E8969" s="7"/>
      <c r="F8969" s="7"/>
      <c r="G8969" s="7"/>
      <c r="I8969" s="3"/>
    </row>
    <row r="8970" spans="2:9" x14ac:dyDescent="0.25">
      <c r="B8970" s="6"/>
      <c r="C8970" s="7"/>
      <c r="D8970" s="7"/>
      <c r="E8970" s="7"/>
      <c r="F8970" s="7"/>
      <c r="G8970" s="7"/>
      <c r="I8970" s="3"/>
    </row>
    <row r="8971" spans="2:9" x14ac:dyDescent="0.25">
      <c r="B8971" s="6"/>
      <c r="C8971" s="7"/>
      <c r="D8971" s="7"/>
      <c r="E8971" s="7"/>
      <c r="F8971" s="7"/>
      <c r="G8971" s="7"/>
      <c r="I8971" s="3"/>
    </row>
    <row r="8972" spans="2:9" x14ac:dyDescent="0.25">
      <c r="B8972" s="6"/>
      <c r="C8972" s="7"/>
      <c r="D8972" s="7"/>
      <c r="E8972" s="7"/>
      <c r="F8972" s="7"/>
      <c r="G8972" s="7"/>
      <c r="I8972" s="3"/>
    </row>
    <row r="8973" spans="2:9" x14ac:dyDescent="0.25">
      <c r="B8973" s="6"/>
      <c r="C8973" s="7"/>
      <c r="D8973" s="7"/>
      <c r="E8973" s="7"/>
      <c r="F8973" s="7"/>
      <c r="G8973" s="7"/>
      <c r="I8973" s="3"/>
    </row>
    <row r="8974" spans="2:9" x14ac:dyDescent="0.25">
      <c r="B8974" s="6"/>
      <c r="C8974" s="7"/>
      <c r="D8974" s="7"/>
      <c r="E8974" s="7"/>
      <c r="F8974" s="7"/>
      <c r="G8974" s="7"/>
      <c r="I8974" s="3"/>
    </row>
    <row r="8975" spans="2:9" x14ac:dyDescent="0.25">
      <c r="B8975" s="6"/>
      <c r="C8975" s="7"/>
      <c r="D8975" s="7"/>
      <c r="E8975" s="7"/>
      <c r="F8975" s="7"/>
      <c r="G8975" s="7"/>
      <c r="I8975" s="3"/>
    </row>
    <row r="8976" spans="2:9" x14ac:dyDescent="0.25">
      <c r="B8976" s="6"/>
      <c r="C8976" s="7"/>
      <c r="D8976" s="7"/>
      <c r="E8976" s="7"/>
      <c r="F8976" s="7"/>
      <c r="G8976" s="7"/>
      <c r="I8976" s="3"/>
    </row>
    <row r="8977" spans="2:9" x14ac:dyDescent="0.25">
      <c r="B8977" s="6"/>
      <c r="C8977" s="7"/>
      <c r="D8977" s="7"/>
      <c r="E8977" s="7"/>
      <c r="F8977" s="7"/>
      <c r="G8977" s="7"/>
      <c r="I8977" s="3"/>
    </row>
    <row r="8978" spans="2:9" x14ac:dyDescent="0.25">
      <c r="B8978" s="6"/>
      <c r="C8978" s="7"/>
      <c r="D8978" s="7"/>
      <c r="E8978" s="7"/>
      <c r="F8978" s="7"/>
      <c r="G8978" s="7"/>
      <c r="I8978" s="3"/>
    </row>
    <row r="8979" spans="2:9" x14ac:dyDescent="0.25">
      <c r="B8979" s="6"/>
      <c r="C8979" s="7"/>
      <c r="D8979" s="7"/>
      <c r="E8979" s="7"/>
      <c r="F8979" s="7"/>
      <c r="G8979" s="7"/>
      <c r="I8979" s="3"/>
    </row>
    <row r="8980" spans="2:9" x14ac:dyDescent="0.25">
      <c r="B8980" s="6"/>
      <c r="C8980" s="7"/>
      <c r="D8980" s="7"/>
      <c r="E8980" s="7"/>
      <c r="F8980" s="7"/>
      <c r="G8980" s="7"/>
      <c r="I8980" s="3"/>
    </row>
    <row r="8981" spans="2:9" x14ac:dyDescent="0.25">
      <c r="B8981" s="6"/>
      <c r="C8981" s="7"/>
      <c r="D8981" s="7"/>
      <c r="E8981" s="7"/>
      <c r="F8981" s="7"/>
      <c r="G8981" s="7"/>
      <c r="I8981" s="3"/>
    </row>
    <row r="8982" spans="2:9" x14ac:dyDescent="0.25">
      <c r="B8982" s="6"/>
      <c r="C8982" s="7"/>
      <c r="D8982" s="7"/>
      <c r="E8982" s="7"/>
      <c r="F8982" s="7"/>
      <c r="G8982" s="7"/>
      <c r="I8982" s="3"/>
    </row>
    <row r="8983" spans="2:9" x14ac:dyDescent="0.25">
      <c r="B8983" s="6"/>
      <c r="C8983" s="7"/>
      <c r="D8983" s="7"/>
      <c r="E8983" s="7"/>
      <c r="F8983" s="7"/>
      <c r="G8983" s="7"/>
      <c r="I8983" s="3"/>
    </row>
    <row r="8984" spans="2:9" x14ac:dyDescent="0.25">
      <c r="B8984" s="6"/>
      <c r="C8984" s="7"/>
      <c r="D8984" s="7"/>
      <c r="E8984" s="7"/>
      <c r="F8984" s="7"/>
      <c r="G8984" s="7"/>
      <c r="I8984" s="3"/>
    </row>
    <row r="8985" spans="2:9" x14ac:dyDescent="0.25">
      <c r="B8985" s="6"/>
      <c r="C8985" s="7"/>
      <c r="D8985" s="7"/>
      <c r="E8985" s="7"/>
      <c r="F8985" s="7"/>
      <c r="G8985" s="7"/>
      <c r="I8985" s="3"/>
    </row>
    <row r="8986" spans="2:9" x14ac:dyDescent="0.25">
      <c r="B8986" s="6"/>
      <c r="C8986" s="7"/>
      <c r="D8986" s="7"/>
      <c r="E8986" s="7"/>
      <c r="F8986" s="7"/>
      <c r="G8986" s="7"/>
      <c r="I8986" s="3"/>
    </row>
    <row r="8987" spans="2:9" x14ac:dyDescent="0.25">
      <c r="B8987" s="6"/>
      <c r="C8987" s="7"/>
      <c r="D8987" s="7"/>
      <c r="E8987" s="7"/>
      <c r="F8987" s="7"/>
      <c r="G8987" s="7"/>
      <c r="I8987" s="3"/>
    </row>
    <row r="8988" spans="2:9" x14ac:dyDescent="0.25">
      <c r="B8988" s="6"/>
      <c r="C8988" s="7"/>
      <c r="D8988" s="7"/>
      <c r="E8988" s="7"/>
      <c r="F8988" s="7"/>
      <c r="G8988" s="7"/>
      <c r="I8988" s="3"/>
    </row>
    <row r="8989" spans="2:9" x14ac:dyDescent="0.25">
      <c r="B8989" s="6"/>
      <c r="C8989" s="7"/>
      <c r="D8989" s="7"/>
      <c r="E8989" s="7"/>
      <c r="F8989" s="7"/>
      <c r="G8989" s="7"/>
      <c r="I8989" s="3"/>
    </row>
    <row r="8990" spans="2:9" x14ac:dyDescent="0.25">
      <c r="B8990" s="6"/>
      <c r="C8990" s="7"/>
      <c r="D8990" s="7"/>
      <c r="E8990" s="7"/>
      <c r="F8990" s="7"/>
      <c r="G8990" s="7"/>
      <c r="I8990" s="3"/>
    </row>
    <row r="8991" spans="2:9" x14ac:dyDescent="0.25">
      <c r="B8991" s="6"/>
      <c r="C8991" s="7"/>
      <c r="D8991" s="7"/>
      <c r="E8991" s="7"/>
      <c r="F8991" s="7"/>
      <c r="G8991" s="7"/>
      <c r="I8991" s="3"/>
    </row>
    <row r="8992" spans="2:9" x14ac:dyDescent="0.25">
      <c r="B8992" s="6"/>
      <c r="C8992" s="7"/>
      <c r="D8992" s="7"/>
      <c r="E8992" s="7"/>
      <c r="F8992" s="7"/>
      <c r="G8992" s="7"/>
      <c r="I8992" s="3"/>
    </row>
    <row r="8993" spans="2:9" x14ac:dyDescent="0.25">
      <c r="B8993" s="6"/>
      <c r="C8993" s="7"/>
      <c r="D8993" s="7"/>
      <c r="E8993" s="7"/>
      <c r="F8993" s="7"/>
      <c r="G8993" s="7"/>
      <c r="I8993" s="3"/>
    </row>
    <row r="8994" spans="2:9" x14ac:dyDescent="0.25">
      <c r="B8994" s="6"/>
      <c r="C8994" s="7"/>
      <c r="D8994" s="7"/>
      <c r="E8994" s="7"/>
      <c r="F8994" s="7"/>
      <c r="G8994" s="7"/>
      <c r="I8994" s="3"/>
    </row>
    <row r="8995" spans="2:9" x14ac:dyDescent="0.25">
      <c r="B8995" s="6"/>
      <c r="C8995" s="7"/>
      <c r="D8995" s="7"/>
      <c r="E8995" s="7"/>
      <c r="F8995" s="7"/>
      <c r="G8995" s="7"/>
      <c r="I8995" s="3"/>
    </row>
    <row r="8996" spans="2:9" x14ac:dyDescent="0.25">
      <c r="B8996" s="6"/>
      <c r="C8996" s="7"/>
      <c r="D8996" s="7"/>
      <c r="E8996" s="7"/>
      <c r="F8996" s="7"/>
      <c r="G8996" s="7"/>
      <c r="I8996" s="3"/>
    </row>
    <row r="8997" spans="2:9" x14ac:dyDescent="0.25">
      <c r="B8997" s="6"/>
      <c r="C8997" s="7"/>
      <c r="D8997" s="7"/>
      <c r="E8997" s="7"/>
      <c r="F8997" s="7"/>
      <c r="G8997" s="7"/>
      <c r="I8997" s="3"/>
    </row>
    <row r="8998" spans="2:9" x14ac:dyDescent="0.25">
      <c r="B8998" s="6"/>
      <c r="C8998" s="7"/>
      <c r="D8998" s="7"/>
      <c r="E8998" s="7"/>
      <c r="F8998" s="7"/>
      <c r="G8998" s="7"/>
      <c r="I8998" s="3"/>
    </row>
    <row r="8999" spans="2:9" x14ac:dyDescent="0.25">
      <c r="B8999" s="6"/>
      <c r="C8999" s="7"/>
      <c r="D8999" s="7"/>
      <c r="E8999" s="7"/>
      <c r="F8999" s="7"/>
      <c r="G8999" s="7"/>
      <c r="I8999" s="3"/>
    </row>
    <row r="9000" spans="2:9" x14ac:dyDescent="0.25">
      <c r="B9000" s="6"/>
      <c r="C9000" s="7"/>
      <c r="D9000" s="7"/>
      <c r="E9000" s="7"/>
      <c r="F9000" s="7"/>
      <c r="G9000" s="7"/>
      <c r="I9000" s="3"/>
    </row>
    <row r="9001" spans="2:9" x14ac:dyDescent="0.25">
      <c r="B9001" s="6"/>
      <c r="C9001" s="7"/>
      <c r="D9001" s="7"/>
      <c r="E9001" s="7"/>
      <c r="F9001" s="7"/>
      <c r="G9001" s="7"/>
      <c r="I9001" s="3"/>
    </row>
    <row r="9002" spans="2:9" x14ac:dyDescent="0.25">
      <c r="B9002" s="6"/>
      <c r="C9002" s="7"/>
      <c r="D9002" s="7"/>
      <c r="E9002" s="7"/>
      <c r="F9002" s="7"/>
      <c r="G9002" s="7"/>
      <c r="I9002" s="3"/>
    </row>
    <row r="9003" spans="2:9" x14ac:dyDescent="0.25">
      <c r="B9003" s="6"/>
      <c r="C9003" s="7"/>
      <c r="D9003" s="7"/>
      <c r="E9003" s="7"/>
      <c r="F9003" s="7"/>
      <c r="G9003" s="7"/>
      <c r="I9003" s="3"/>
    </row>
    <row r="9004" spans="2:9" x14ac:dyDescent="0.25">
      <c r="B9004" s="6"/>
      <c r="C9004" s="7"/>
      <c r="D9004" s="7"/>
      <c r="E9004" s="7"/>
      <c r="F9004" s="7"/>
      <c r="G9004" s="7"/>
      <c r="I9004" s="3"/>
    </row>
    <row r="9005" spans="2:9" x14ac:dyDescent="0.25">
      <c r="B9005" s="6"/>
      <c r="C9005" s="7"/>
      <c r="D9005" s="7"/>
      <c r="E9005" s="7"/>
      <c r="F9005" s="7"/>
      <c r="G9005" s="7"/>
      <c r="I9005" s="3"/>
    </row>
    <row r="9006" spans="2:9" x14ac:dyDescent="0.25">
      <c r="B9006" s="6"/>
      <c r="C9006" s="7"/>
      <c r="D9006" s="7"/>
      <c r="E9006" s="7"/>
      <c r="F9006" s="7"/>
      <c r="G9006" s="7"/>
      <c r="I9006" s="3"/>
    </row>
    <row r="9007" spans="2:9" x14ac:dyDescent="0.25">
      <c r="B9007" s="6"/>
      <c r="C9007" s="7"/>
      <c r="D9007" s="7"/>
      <c r="E9007" s="7"/>
      <c r="F9007" s="7"/>
      <c r="G9007" s="7"/>
      <c r="I9007" s="3"/>
    </row>
    <row r="9008" spans="2:9" x14ac:dyDescent="0.25">
      <c r="B9008" s="6"/>
      <c r="C9008" s="7"/>
      <c r="D9008" s="7"/>
      <c r="E9008" s="7"/>
      <c r="F9008" s="7"/>
      <c r="G9008" s="7"/>
      <c r="I9008" s="3"/>
    </row>
    <row r="9009" spans="2:9" x14ac:dyDescent="0.25">
      <c r="B9009" s="6"/>
      <c r="C9009" s="7"/>
      <c r="D9009" s="7"/>
      <c r="E9009" s="7"/>
      <c r="F9009" s="7"/>
      <c r="G9009" s="7"/>
      <c r="I9009" s="3"/>
    </row>
    <row r="9010" spans="2:9" x14ac:dyDescent="0.25">
      <c r="B9010" s="6"/>
      <c r="C9010" s="7"/>
      <c r="D9010" s="7"/>
      <c r="E9010" s="7"/>
      <c r="F9010" s="7"/>
      <c r="G9010" s="7"/>
      <c r="I9010" s="3"/>
    </row>
    <row r="9011" spans="2:9" x14ac:dyDescent="0.25">
      <c r="B9011" s="6"/>
      <c r="C9011" s="7"/>
      <c r="D9011" s="7"/>
      <c r="E9011" s="7"/>
      <c r="F9011" s="7"/>
      <c r="G9011" s="7"/>
      <c r="I9011" s="3"/>
    </row>
    <row r="9012" spans="2:9" x14ac:dyDescent="0.25">
      <c r="B9012" s="6"/>
      <c r="C9012" s="7"/>
      <c r="D9012" s="7"/>
      <c r="E9012" s="7"/>
      <c r="F9012" s="7"/>
      <c r="G9012" s="7"/>
      <c r="I9012" s="3"/>
    </row>
    <row r="9013" spans="2:9" x14ac:dyDescent="0.25">
      <c r="B9013" s="6"/>
      <c r="C9013" s="7"/>
      <c r="D9013" s="7"/>
      <c r="E9013" s="7"/>
      <c r="F9013" s="7"/>
      <c r="G9013" s="7"/>
      <c r="I9013" s="3"/>
    </row>
    <row r="9014" spans="2:9" x14ac:dyDescent="0.25">
      <c r="B9014" s="6"/>
      <c r="C9014" s="7"/>
      <c r="D9014" s="7"/>
      <c r="E9014" s="7"/>
      <c r="F9014" s="7"/>
      <c r="G9014" s="7"/>
      <c r="I9014" s="3"/>
    </row>
    <row r="9015" spans="2:9" x14ac:dyDescent="0.25">
      <c r="B9015" s="6"/>
      <c r="C9015" s="7"/>
      <c r="D9015" s="7"/>
      <c r="E9015" s="7"/>
      <c r="F9015" s="7"/>
      <c r="G9015" s="7"/>
      <c r="I9015" s="3"/>
    </row>
    <row r="9016" spans="2:9" x14ac:dyDescent="0.25">
      <c r="B9016" s="6"/>
      <c r="C9016" s="7"/>
      <c r="D9016" s="7"/>
      <c r="E9016" s="7"/>
      <c r="F9016" s="7"/>
      <c r="G9016" s="7"/>
      <c r="I9016" s="3"/>
    </row>
    <row r="9017" spans="2:9" x14ac:dyDescent="0.25">
      <c r="B9017" s="6"/>
      <c r="C9017" s="7"/>
      <c r="D9017" s="7"/>
      <c r="E9017" s="7"/>
      <c r="F9017" s="7"/>
      <c r="G9017" s="7"/>
      <c r="I9017" s="3"/>
    </row>
    <row r="9018" spans="2:9" x14ac:dyDescent="0.25">
      <c r="B9018" s="6"/>
      <c r="C9018" s="7"/>
      <c r="D9018" s="7"/>
      <c r="E9018" s="7"/>
      <c r="F9018" s="7"/>
      <c r="G9018" s="7"/>
      <c r="I9018" s="3"/>
    </row>
    <row r="9019" spans="2:9" x14ac:dyDescent="0.25">
      <c r="B9019" s="6"/>
      <c r="C9019" s="7"/>
      <c r="D9019" s="7"/>
      <c r="E9019" s="7"/>
      <c r="F9019" s="7"/>
      <c r="G9019" s="7"/>
      <c r="I9019" s="3"/>
    </row>
    <row r="9020" spans="2:9" x14ac:dyDescent="0.25">
      <c r="B9020" s="6"/>
      <c r="C9020" s="7"/>
      <c r="D9020" s="7"/>
      <c r="E9020" s="7"/>
      <c r="F9020" s="7"/>
      <c r="G9020" s="7"/>
      <c r="I9020" s="3"/>
    </row>
    <row r="9021" spans="2:9" x14ac:dyDescent="0.25">
      <c r="B9021" s="6"/>
      <c r="C9021" s="7"/>
      <c r="D9021" s="7"/>
      <c r="E9021" s="7"/>
      <c r="F9021" s="7"/>
      <c r="G9021" s="7"/>
      <c r="I9021" s="3"/>
    </row>
    <row r="9022" spans="2:9" x14ac:dyDescent="0.25">
      <c r="B9022" s="6"/>
      <c r="C9022" s="7"/>
      <c r="D9022" s="7"/>
      <c r="E9022" s="7"/>
      <c r="F9022" s="7"/>
      <c r="G9022" s="7"/>
      <c r="I9022" s="3"/>
    </row>
    <row r="9023" spans="2:9" x14ac:dyDescent="0.25">
      <c r="B9023" s="6"/>
      <c r="C9023" s="7"/>
      <c r="D9023" s="7"/>
      <c r="E9023" s="7"/>
      <c r="F9023" s="7"/>
      <c r="G9023" s="7"/>
      <c r="I9023" s="3"/>
    </row>
    <row r="9024" spans="2:9" x14ac:dyDescent="0.25">
      <c r="B9024" s="6"/>
      <c r="C9024" s="7"/>
      <c r="D9024" s="7"/>
      <c r="E9024" s="7"/>
      <c r="F9024" s="7"/>
      <c r="G9024" s="7"/>
      <c r="I9024" s="3"/>
    </row>
    <row r="9025" spans="2:9" x14ac:dyDescent="0.25">
      <c r="B9025" s="6"/>
      <c r="C9025" s="7"/>
      <c r="D9025" s="7"/>
      <c r="E9025" s="7"/>
      <c r="F9025" s="7"/>
      <c r="G9025" s="7"/>
      <c r="I9025" s="3"/>
    </row>
    <row r="9026" spans="2:9" x14ac:dyDescent="0.25">
      <c r="B9026" s="6"/>
      <c r="C9026" s="7"/>
      <c r="D9026" s="7"/>
      <c r="E9026" s="7"/>
      <c r="F9026" s="7"/>
      <c r="G9026" s="7"/>
      <c r="I9026" s="3"/>
    </row>
    <row r="9027" spans="2:9" x14ac:dyDescent="0.25">
      <c r="B9027" s="6"/>
      <c r="C9027" s="7"/>
      <c r="D9027" s="7"/>
      <c r="E9027" s="7"/>
      <c r="F9027" s="7"/>
      <c r="G9027" s="7"/>
      <c r="I9027" s="3"/>
    </row>
    <row r="9028" spans="2:9" x14ac:dyDescent="0.25">
      <c r="B9028" s="6"/>
      <c r="C9028" s="7"/>
      <c r="D9028" s="7"/>
      <c r="E9028" s="7"/>
      <c r="F9028" s="7"/>
      <c r="G9028" s="7"/>
      <c r="I9028" s="3"/>
    </row>
    <row r="9029" spans="2:9" x14ac:dyDescent="0.25">
      <c r="B9029" s="6"/>
      <c r="C9029" s="7"/>
      <c r="D9029" s="7"/>
      <c r="E9029" s="7"/>
      <c r="F9029" s="7"/>
      <c r="G9029" s="7"/>
      <c r="I9029" s="3"/>
    </row>
    <row r="9030" spans="2:9" x14ac:dyDescent="0.25">
      <c r="B9030" s="6"/>
      <c r="C9030" s="7"/>
      <c r="D9030" s="7"/>
      <c r="E9030" s="7"/>
      <c r="F9030" s="7"/>
      <c r="G9030" s="7"/>
      <c r="I9030" s="3"/>
    </row>
    <row r="9031" spans="2:9" x14ac:dyDescent="0.25">
      <c r="B9031" s="6"/>
      <c r="C9031" s="7"/>
      <c r="D9031" s="7"/>
      <c r="E9031" s="7"/>
      <c r="F9031" s="7"/>
      <c r="G9031" s="7"/>
      <c r="I9031" s="3"/>
    </row>
    <row r="9032" spans="2:9" x14ac:dyDescent="0.25">
      <c r="B9032" s="6"/>
      <c r="C9032" s="7"/>
      <c r="D9032" s="7"/>
      <c r="E9032" s="7"/>
      <c r="F9032" s="7"/>
      <c r="G9032" s="7"/>
      <c r="I9032" s="3"/>
    </row>
    <row r="9033" spans="2:9" x14ac:dyDescent="0.25">
      <c r="B9033" s="6"/>
      <c r="C9033" s="7"/>
      <c r="D9033" s="7"/>
      <c r="E9033" s="7"/>
      <c r="F9033" s="7"/>
      <c r="G9033" s="7"/>
      <c r="I9033" s="3"/>
    </row>
    <row r="9034" spans="2:9" x14ac:dyDescent="0.25">
      <c r="B9034" s="6"/>
      <c r="C9034" s="7"/>
      <c r="D9034" s="7"/>
      <c r="E9034" s="7"/>
      <c r="F9034" s="7"/>
      <c r="G9034" s="7"/>
      <c r="I9034" s="3"/>
    </row>
    <row r="9035" spans="2:9" x14ac:dyDescent="0.25">
      <c r="B9035" s="6"/>
      <c r="C9035" s="7"/>
      <c r="D9035" s="7"/>
      <c r="E9035" s="7"/>
      <c r="F9035" s="7"/>
      <c r="G9035" s="7"/>
      <c r="I9035" s="3"/>
    </row>
    <row r="9036" spans="2:9" x14ac:dyDescent="0.25">
      <c r="B9036" s="6"/>
      <c r="C9036" s="7"/>
      <c r="D9036" s="7"/>
      <c r="E9036" s="7"/>
      <c r="F9036" s="7"/>
      <c r="G9036" s="7"/>
      <c r="I9036" s="3"/>
    </row>
    <row r="9037" spans="2:9" x14ac:dyDescent="0.25">
      <c r="B9037" s="6"/>
      <c r="C9037" s="7"/>
      <c r="D9037" s="7"/>
      <c r="E9037" s="7"/>
      <c r="F9037" s="7"/>
      <c r="G9037" s="7"/>
      <c r="I9037" s="3"/>
    </row>
    <row r="9038" spans="2:9" x14ac:dyDescent="0.25">
      <c r="B9038" s="6"/>
      <c r="C9038" s="7"/>
      <c r="D9038" s="7"/>
      <c r="E9038" s="7"/>
      <c r="F9038" s="7"/>
      <c r="G9038" s="7"/>
      <c r="I9038" s="3"/>
    </row>
    <row r="9039" spans="2:9" x14ac:dyDescent="0.25">
      <c r="B9039" s="6"/>
      <c r="C9039" s="7"/>
      <c r="D9039" s="7"/>
      <c r="E9039" s="7"/>
      <c r="F9039" s="7"/>
      <c r="G9039" s="7"/>
      <c r="I9039" s="3"/>
    </row>
    <row r="9040" spans="2:9" x14ac:dyDescent="0.25">
      <c r="B9040" s="6"/>
      <c r="C9040" s="7"/>
      <c r="D9040" s="7"/>
      <c r="E9040" s="7"/>
      <c r="F9040" s="7"/>
      <c r="G9040" s="7"/>
      <c r="I9040" s="3"/>
    </row>
    <row r="9041" spans="2:9" x14ac:dyDescent="0.25">
      <c r="B9041" s="6"/>
      <c r="C9041" s="7"/>
      <c r="D9041" s="7"/>
      <c r="E9041" s="7"/>
      <c r="F9041" s="7"/>
      <c r="G9041" s="7"/>
      <c r="I9041" s="3"/>
    </row>
    <row r="9042" spans="2:9" x14ac:dyDescent="0.25">
      <c r="B9042" s="6"/>
      <c r="C9042" s="7"/>
      <c r="D9042" s="7"/>
      <c r="E9042" s="7"/>
      <c r="F9042" s="7"/>
      <c r="G9042" s="7"/>
      <c r="I9042" s="3"/>
    </row>
    <row r="9043" spans="2:9" x14ac:dyDescent="0.25">
      <c r="B9043" s="6"/>
      <c r="C9043" s="7"/>
      <c r="D9043" s="7"/>
      <c r="E9043" s="7"/>
      <c r="F9043" s="7"/>
      <c r="G9043" s="7"/>
      <c r="I9043" s="3"/>
    </row>
    <row r="9044" spans="2:9" x14ac:dyDescent="0.25">
      <c r="B9044" s="6"/>
      <c r="C9044" s="7"/>
      <c r="D9044" s="7"/>
      <c r="E9044" s="7"/>
      <c r="F9044" s="7"/>
      <c r="G9044" s="7"/>
      <c r="I9044" s="3"/>
    </row>
    <row r="9045" spans="2:9" x14ac:dyDescent="0.25">
      <c r="B9045" s="6"/>
      <c r="C9045" s="7"/>
      <c r="D9045" s="7"/>
      <c r="E9045" s="7"/>
      <c r="F9045" s="7"/>
      <c r="G9045" s="7"/>
      <c r="I9045" s="3"/>
    </row>
    <row r="9046" spans="2:9" x14ac:dyDescent="0.25">
      <c r="B9046" s="6"/>
      <c r="C9046" s="7"/>
      <c r="D9046" s="7"/>
      <c r="E9046" s="7"/>
      <c r="F9046" s="7"/>
      <c r="G9046" s="7"/>
      <c r="I9046" s="3"/>
    </row>
    <row r="9047" spans="2:9" x14ac:dyDescent="0.25">
      <c r="B9047" s="6"/>
      <c r="C9047" s="7"/>
      <c r="D9047" s="7"/>
      <c r="E9047" s="7"/>
      <c r="F9047" s="7"/>
      <c r="G9047" s="7"/>
      <c r="I9047" s="3"/>
    </row>
    <row r="9048" spans="2:9" x14ac:dyDescent="0.25">
      <c r="B9048" s="6"/>
      <c r="C9048" s="7"/>
      <c r="D9048" s="7"/>
      <c r="E9048" s="7"/>
      <c r="F9048" s="7"/>
      <c r="G9048" s="7"/>
      <c r="I9048" s="3"/>
    </row>
    <row r="9049" spans="2:9" x14ac:dyDescent="0.25">
      <c r="B9049" s="6"/>
      <c r="C9049" s="7"/>
      <c r="D9049" s="7"/>
      <c r="E9049" s="7"/>
      <c r="F9049" s="7"/>
      <c r="G9049" s="7"/>
      <c r="I9049" s="3"/>
    </row>
    <row r="9050" spans="2:9" x14ac:dyDescent="0.25">
      <c r="B9050" s="6"/>
      <c r="C9050" s="7"/>
      <c r="D9050" s="7"/>
      <c r="E9050" s="7"/>
      <c r="F9050" s="7"/>
      <c r="G9050" s="7"/>
      <c r="I9050" s="3"/>
    </row>
    <row r="9051" spans="2:9" x14ac:dyDescent="0.25">
      <c r="B9051" s="6"/>
      <c r="C9051" s="7"/>
      <c r="D9051" s="7"/>
      <c r="E9051" s="7"/>
      <c r="F9051" s="7"/>
      <c r="G9051" s="7"/>
      <c r="I9051" s="3"/>
    </row>
    <row r="9052" spans="2:9" x14ac:dyDescent="0.25">
      <c r="B9052" s="6"/>
      <c r="C9052" s="7"/>
      <c r="D9052" s="7"/>
      <c r="E9052" s="7"/>
      <c r="F9052" s="7"/>
      <c r="G9052" s="7"/>
      <c r="I9052" s="3"/>
    </row>
    <row r="9053" spans="2:9" x14ac:dyDescent="0.25">
      <c r="B9053" s="6"/>
      <c r="C9053" s="7"/>
      <c r="D9053" s="7"/>
      <c r="E9053" s="7"/>
      <c r="F9053" s="7"/>
      <c r="G9053" s="7"/>
      <c r="I9053" s="3"/>
    </row>
    <row r="9054" spans="2:9" x14ac:dyDescent="0.25">
      <c r="B9054" s="6"/>
      <c r="C9054" s="7"/>
      <c r="D9054" s="7"/>
      <c r="E9054" s="7"/>
      <c r="F9054" s="7"/>
      <c r="G9054" s="7"/>
      <c r="I9054" s="3"/>
    </row>
    <row r="9055" spans="2:9" x14ac:dyDescent="0.25">
      <c r="B9055" s="6"/>
      <c r="C9055" s="7"/>
      <c r="D9055" s="7"/>
      <c r="E9055" s="7"/>
      <c r="F9055" s="7"/>
      <c r="G9055" s="7"/>
      <c r="I9055" s="3"/>
    </row>
    <row r="9056" spans="2:9" x14ac:dyDescent="0.25">
      <c r="B9056" s="6"/>
      <c r="C9056" s="7"/>
      <c r="D9056" s="7"/>
      <c r="E9056" s="7"/>
      <c r="F9056" s="7"/>
      <c r="G9056" s="7"/>
      <c r="I9056" s="3"/>
    </row>
    <row r="9057" spans="2:9" x14ac:dyDescent="0.25">
      <c r="B9057" s="6"/>
      <c r="C9057" s="7"/>
      <c r="D9057" s="7"/>
      <c r="E9057" s="7"/>
      <c r="F9057" s="7"/>
      <c r="G9057" s="7"/>
      <c r="I9057" s="3"/>
    </row>
    <row r="9058" spans="2:9" x14ac:dyDescent="0.25">
      <c r="B9058" s="6"/>
      <c r="C9058" s="7"/>
      <c r="D9058" s="7"/>
      <c r="E9058" s="7"/>
      <c r="F9058" s="7"/>
      <c r="G9058" s="7"/>
      <c r="I9058" s="3"/>
    </row>
    <row r="9059" spans="2:9" x14ac:dyDescent="0.25">
      <c r="B9059" s="6"/>
      <c r="C9059" s="7"/>
      <c r="D9059" s="7"/>
      <c r="E9059" s="7"/>
      <c r="F9059" s="7"/>
      <c r="G9059" s="7"/>
      <c r="I9059" s="3"/>
    </row>
    <row r="9060" spans="2:9" x14ac:dyDescent="0.25">
      <c r="B9060" s="6"/>
      <c r="C9060" s="7"/>
      <c r="D9060" s="7"/>
      <c r="E9060" s="7"/>
      <c r="F9060" s="7"/>
      <c r="G9060" s="7"/>
      <c r="I9060" s="3"/>
    </row>
    <row r="9061" spans="2:9" x14ac:dyDescent="0.25">
      <c r="B9061" s="6"/>
      <c r="C9061" s="7"/>
      <c r="D9061" s="7"/>
      <c r="E9061" s="7"/>
      <c r="F9061" s="7"/>
      <c r="G9061" s="7"/>
      <c r="I9061" s="3"/>
    </row>
    <row r="9062" spans="2:9" x14ac:dyDescent="0.25">
      <c r="B9062" s="6"/>
      <c r="C9062" s="7"/>
      <c r="D9062" s="7"/>
      <c r="E9062" s="7"/>
      <c r="F9062" s="7"/>
      <c r="G9062" s="7"/>
      <c r="I9062" s="3"/>
    </row>
    <row r="9063" spans="2:9" x14ac:dyDescent="0.25">
      <c r="B9063" s="6"/>
      <c r="C9063" s="7"/>
      <c r="D9063" s="7"/>
      <c r="E9063" s="7"/>
      <c r="F9063" s="7"/>
      <c r="G9063" s="7"/>
      <c r="I9063" s="3"/>
    </row>
    <row r="9064" spans="2:9" x14ac:dyDescent="0.25">
      <c r="B9064" s="6"/>
      <c r="C9064" s="7"/>
      <c r="D9064" s="7"/>
      <c r="E9064" s="7"/>
      <c r="F9064" s="7"/>
      <c r="G9064" s="7"/>
      <c r="I9064" s="3"/>
    </row>
    <row r="9065" spans="2:9" x14ac:dyDescent="0.25">
      <c r="B9065" s="6"/>
      <c r="C9065" s="7"/>
      <c r="D9065" s="7"/>
      <c r="E9065" s="7"/>
      <c r="F9065" s="7"/>
      <c r="G9065" s="7"/>
      <c r="I9065" s="3"/>
    </row>
    <row r="9066" spans="2:9" x14ac:dyDescent="0.25">
      <c r="B9066" s="6"/>
      <c r="C9066" s="7"/>
      <c r="D9066" s="7"/>
      <c r="E9066" s="7"/>
      <c r="F9066" s="7"/>
      <c r="G9066" s="7"/>
      <c r="I9066" s="3"/>
    </row>
    <row r="9067" spans="2:9" x14ac:dyDescent="0.25">
      <c r="B9067" s="6"/>
      <c r="C9067" s="7"/>
      <c r="D9067" s="7"/>
      <c r="E9067" s="7"/>
      <c r="F9067" s="7"/>
      <c r="G9067" s="7"/>
      <c r="I9067" s="3"/>
    </row>
    <row r="9068" spans="2:9" x14ac:dyDescent="0.25">
      <c r="B9068" s="6"/>
      <c r="C9068" s="7"/>
      <c r="D9068" s="7"/>
      <c r="E9068" s="7"/>
      <c r="F9068" s="7"/>
      <c r="G9068" s="7"/>
      <c r="I9068" s="3"/>
    </row>
    <row r="9069" spans="2:9" x14ac:dyDescent="0.25">
      <c r="B9069" s="6"/>
      <c r="C9069" s="7"/>
      <c r="D9069" s="7"/>
      <c r="E9069" s="7"/>
      <c r="F9069" s="7"/>
      <c r="G9069" s="7"/>
      <c r="I9069" s="3"/>
    </row>
    <row r="9070" spans="2:9" x14ac:dyDescent="0.25">
      <c r="B9070" s="6"/>
      <c r="C9070" s="7"/>
      <c r="D9070" s="7"/>
      <c r="E9070" s="7"/>
      <c r="F9070" s="7"/>
      <c r="G9070" s="7"/>
      <c r="I9070" s="3"/>
    </row>
    <row r="9071" spans="2:9" x14ac:dyDescent="0.25">
      <c r="B9071" s="6"/>
      <c r="C9071" s="7"/>
      <c r="D9071" s="7"/>
      <c r="E9071" s="7"/>
      <c r="F9071" s="7"/>
      <c r="G9071" s="7"/>
      <c r="I9071" s="3"/>
    </row>
    <row r="9072" spans="2:9" x14ac:dyDescent="0.25">
      <c r="B9072" s="6"/>
      <c r="C9072" s="7"/>
      <c r="D9072" s="7"/>
      <c r="E9072" s="7"/>
      <c r="F9072" s="7"/>
      <c r="G9072" s="7"/>
      <c r="I9072" s="3"/>
    </row>
    <row r="9073" spans="2:9" x14ac:dyDescent="0.25">
      <c r="B9073" s="6"/>
      <c r="C9073" s="7"/>
      <c r="D9073" s="7"/>
      <c r="E9073" s="7"/>
      <c r="F9073" s="7"/>
      <c r="G9073" s="7"/>
      <c r="I9073" s="3"/>
    </row>
    <row r="9074" spans="2:9" x14ac:dyDescent="0.25">
      <c r="B9074" s="6"/>
      <c r="C9074" s="7"/>
      <c r="D9074" s="7"/>
      <c r="E9074" s="7"/>
      <c r="F9074" s="7"/>
      <c r="G9074" s="7"/>
      <c r="I9074" s="3"/>
    </row>
    <row r="9075" spans="2:9" x14ac:dyDescent="0.25">
      <c r="B9075" s="6"/>
      <c r="C9075" s="7"/>
      <c r="D9075" s="7"/>
      <c r="E9075" s="7"/>
      <c r="F9075" s="7"/>
      <c r="G9075" s="7"/>
      <c r="I9075" s="3"/>
    </row>
    <row r="9076" spans="2:9" x14ac:dyDescent="0.25">
      <c r="B9076" s="6"/>
      <c r="C9076" s="7"/>
      <c r="D9076" s="7"/>
      <c r="E9076" s="7"/>
      <c r="F9076" s="7"/>
      <c r="G9076" s="7"/>
      <c r="I9076" s="3"/>
    </row>
    <row r="9077" spans="2:9" x14ac:dyDescent="0.25">
      <c r="B9077" s="6"/>
      <c r="C9077" s="7"/>
      <c r="D9077" s="7"/>
      <c r="E9077" s="7"/>
      <c r="F9077" s="7"/>
      <c r="G9077" s="7"/>
      <c r="I9077" s="3"/>
    </row>
    <row r="9078" spans="2:9" x14ac:dyDescent="0.25">
      <c r="B9078" s="6"/>
      <c r="C9078" s="7"/>
      <c r="D9078" s="7"/>
      <c r="E9078" s="7"/>
      <c r="F9078" s="7"/>
      <c r="G9078" s="7"/>
      <c r="I9078" s="3"/>
    </row>
    <row r="9079" spans="2:9" x14ac:dyDescent="0.25">
      <c r="B9079" s="6"/>
      <c r="C9079" s="7"/>
      <c r="D9079" s="7"/>
      <c r="E9079" s="7"/>
      <c r="F9079" s="7"/>
      <c r="G9079" s="7"/>
      <c r="I9079" s="3"/>
    </row>
    <row r="9080" spans="2:9" x14ac:dyDescent="0.25">
      <c r="B9080" s="6"/>
      <c r="C9080" s="7"/>
      <c r="D9080" s="7"/>
      <c r="E9080" s="7"/>
      <c r="F9080" s="7"/>
      <c r="G9080" s="7"/>
      <c r="I9080" s="3"/>
    </row>
    <row r="9081" spans="2:9" x14ac:dyDescent="0.25">
      <c r="B9081" s="6"/>
      <c r="C9081" s="7"/>
      <c r="D9081" s="7"/>
      <c r="E9081" s="7"/>
      <c r="F9081" s="7"/>
      <c r="G9081" s="7"/>
      <c r="I9081" s="3"/>
    </row>
    <row r="9082" spans="2:9" x14ac:dyDescent="0.25">
      <c r="B9082" s="6"/>
      <c r="C9082" s="7"/>
      <c r="D9082" s="7"/>
      <c r="E9082" s="7"/>
      <c r="F9082" s="7"/>
      <c r="G9082" s="7"/>
      <c r="I9082" s="3"/>
    </row>
    <row r="9083" spans="2:9" x14ac:dyDescent="0.25">
      <c r="B9083" s="6"/>
      <c r="C9083" s="7"/>
      <c r="D9083" s="7"/>
      <c r="E9083" s="7"/>
      <c r="F9083" s="7"/>
      <c r="G9083" s="7"/>
      <c r="I9083" s="3"/>
    </row>
    <row r="9084" spans="2:9" x14ac:dyDescent="0.25">
      <c r="B9084" s="6"/>
      <c r="C9084" s="7"/>
      <c r="D9084" s="7"/>
      <c r="E9084" s="7"/>
      <c r="F9084" s="7"/>
      <c r="G9084" s="7"/>
      <c r="I9084" s="3"/>
    </row>
    <row r="9085" spans="2:9" x14ac:dyDescent="0.25">
      <c r="B9085" s="6"/>
      <c r="C9085" s="7"/>
      <c r="D9085" s="7"/>
      <c r="E9085" s="7"/>
      <c r="F9085" s="7"/>
      <c r="G9085" s="7"/>
      <c r="I9085" s="3"/>
    </row>
    <row r="9086" spans="2:9" x14ac:dyDescent="0.25">
      <c r="B9086" s="6"/>
      <c r="C9086" s="7"/>
      <c r="D9086" s="7"/>
      <c r="E9086" s="7"/>
      <c r="F9086" s="7"/>
      <c r="G9086" s="7"/>
      <c r="I9086" s="3"/>
    </row>
    <row r="9087" spans="2:9" x14ac:dyDescent="0.25">
      <c r="B9087" s="6"/>
      <c r="C9087" s="7"/>
      <c r="D9087" s="7"/>
      <c r="E9087" s="7"/>
      <c r="F9087" s="7"/>
      <c r="G9087" s="7"/>
      <c r="I9087" s="3"/>
    </row>
    <row r="9088" spans="2:9" x14ac:dyDescent="0.25">
      <c r="B9088" s="6"/>
      <c r="C9088" s="7"/>
      <c r="D9088" s="7"/>
      <c r="E9088" s="7"/>
      <c r="F9088" s="7"/>
      <c r="G9088" s="7"/>
      <c r="I9088" s="3"/>
    </row>
    <row r="9089" spans="2:9" x14ac:dyDescent="0.25">
      <c r="B9089" s="6"/>
      <c r="C9089" s="7"/>
      <c r="D9089" s="7"/>
      <c r="E9089" s="7"/>
      <c r="F9089" s="7"/>
      <c r="G9089" s="7"/>
      <c r="I9089" s="3"/>
    </row>
    <row r="9090" spans="2:9" x14ac:dyDescent="0.25">
      <c r="B9090" s="6"/>
      <c r="C9090" s="7"/>
      <c r="D9090" s="7"/>
      <c r="E9090" s="7"/>
      <c r="F9090" s="7"/>
      <c r="G9090" s="7"/>
      <c r="I9090" s="3"/>
    </row>
    <row r="9091" spans="2:9" x14ac:dyDescent="0.25">
      <c r="B9091" s="6"/>
      <c r="C9091" s="7"/>
      <c r="D9091" s="7"/>
      <c r="E9091" s="7"/>
      <c r="F9091" s="7"/>
      <c r="G9091" s="7"/>
      <c r="I9091" s="3"/>
    </row>
    <row r="9092" spans="2:9" x14ac:dyDescent="0.25">
      <c r="B9092" s="6"/>
      <c r="C9092" s="7"/>
      <c r="D9092" s="7"/>
      <c r="E9092" s="7"/>
      <c r="F9092" s="7"/>
      <c r="G9092" s="7"/>
      <c r="I9092" s="3"/>
    </row>
    <row r="9093" spans="2:9" x14ac:dyDescent="0.25">
      <c r="B9093" s="6"/>
      <c r="C9093" s="7"/>
      <c r="D9093" s="7"/>
      <c r="E9093" s="7"/>
      <c r="F9093" s="7"/>
      <c r="G9093" s="7"/>
      <c r="I9093" s="3"/>
    </row>
    <row r="9094" spans="2:9" x14ac:dyDescent="0.25">
      <c r="B9094" s="6"/>
      <c r="C9094" s="7"/>
      <c r="D9094" s="7"/>
      <c r="E9094" s="7"/>
      <c r="F9094" s="7"/>
      <c r="G9094" s="7"/>
      <c r="I9094" s="3"/>
    </row>
    <row r="9095" spans="2:9" x14ac:dyDescent="0.25">
      <c r="B9095" s="6"/>
      <c r="C9095" s="7"/>
      <c r="D9095" s="7"/>
      <c r="E9095" s="7"/>
      <c r="F9095" s="7"/>
      <c r="G9095" s="7"/>
      <c r="I9095" s="3"/>
    </row>
    <row r="9096" spans="2:9" x14ac:dyDescent="0.25">
      <c r="B9096" s="6"/>
      <c r="C9096" s="7"/>
      <c r="D9096" s="7"/>
      <c r="E9096" s="7"/>
      <c r="F9096" s="7"/>
      <c r="G9096" s="7"/>
      <c r="I9096" s="3"/>
    </row>
    <row r="9097" spans="2:9" x14ac:dyDescent="0.25">
      <c r="B9097" s="6"/>
      <c r="C9097" s="7"/>
      <c r="D9097" s="7"/>
      <c r="E9097" s="7"/>
      <c r="F9097" s="7"/>
      <c r="G9097" s="7"/>
      <c r="I9097" s="3"/>
    </row>
    <row r="9098" spans="2:9" x14ac:dyDescent="0.25">
      <c r="B9098" s="6"/>
      <c r="C9098" s="7"/>
      <c r="D9098" s="7"/>
      <c r="E9098" s="7"/>
      <c r="F9098" s="7"/>
      <c r="G9098" s="7"/>
      <c r="I9098" s="3"/>
    </row>
    <row r="9099" spans="2:9" x14ac:dyDescent="0.25">
      <c r="B9099" s="6"/>
      <c r="C9099" s="7"/>
      <c r="D9099" s="7"/>
      <c r="E9099" s="7"/>
      <c r="F9099" s="7"/>
      <c r="G9099" s="7"/>
      <c r="I9099" s="3"/>
    </row>
    <row r="9100" spans="2:9" x14ac:dyDescent="0.25">
      <c r="B9100" s="6"/>
      <c r="C9100" s="7"/>
      <c r="D9100" s="7"/>
      <c r="E9100" s="7"/>
      <c r="F9100" s="7"/>
      <c r="G9100" s="7"/>
      <c r="I9100" s="3"/>
    </row>
    <row r="9101" spans="2:9" x14ac:dyDescent="0.25">
      <c r="B9101" s="6"/>
      <c r="C9101" s="7"/>
      <c r="D9101" s="7"/>
      <c r="E9101" s="7"/>
      <c r="F9101" s="7"/>
      <c r="G9101" s="7"/>
      <c r="I9101" s="3"/>
    </row>
    <row r="9102" spans="2:9" x14ac:dyDescent="0.25">
      <c r="B9102" s="6"/>
      <c r="C9102" s="7"/>
      <c r="D9102" s="7"/>
      <c r="E9102" s="7"/>
      <c r="F9102" s="7"/>
      <c r="G9102" s="7"/>
      <c r="I9102" s="3"/>
    </row>
    <row r="9103" spans="2:9" x14ac:dyDescent="0.25">
      <c r="B9103" s="6"/>
      <c r="C9103" s="7"/>
      <c r="D9103" s="7"/>
      <c r="E9103" s="7"/>
      <c r="F9103" s="7"/>
      <c r="G9103" s="7"/>
      <c r="I9103" s="3"/>
    </row>
    <row r="9104" spans="2:9" x14ac:dyDescent="0.25">
      <c r="B9104" s="6"/>
      <c r="C9104" s="7"/>
      <c r="D9104" s="7"/>
      <c r="E9104" s="7"/>
      <c r="F9104" s="7"/>
      <c r="G9104" s="7"/>
      <c r="I9104" s="3"/>
    </row>
    <row r="9105" spans="2:9" x14ac:dyDescent="0.25">
      <c r="B9105" s="6"/>
      <c r="C9105" s="7"/>
      <c r="D9105" s="7"/>
      <c r="E9105" s="7"/>
      <c r="F9105" s="7"/>
      <c r="G9105" s="7"/>
      <c r="I9105" s="3"/>
    </row>
    <row r="9106" spans="2:9" x14ac:dyDescent="0.25">
      <c r="B9106" s="6"/>
      <c r="C9106" s="7"/>
      <c r="D9106" s="7"/>
      <c r="E9106" s="7"/>
      <c r="F9106" s="7"/>
      <c r="G9106" s="7"/>
      <c r="I9106" s="3"/>
    </row>
    <row r="9107" spans="2:9" x14ac:dyDescent="0.25">
      <c r="B9107" s="6"/>
      <c r="C9107" s="7"/>
      <c r="D9107" s="7"/>
      <c r="E9107" s="7"/>
      <c r="F9107" s="7"/>
      <c r="G9107" s="7"/>
      <c r="I9107" s="3"/>
    </row>
    <row r="9108" spans="2:9" x14ac:dyDescent="0.25">
      <c r="B9108" s="6"/>
      <c r="C9108" s="7"/>
      <c r="D9108" s="7"/>
      <c r="E9108" s="7"/>
      <c r="F9108" s="7"/>
      <c r="G9108" s="7"/>
      <c r="I9108" s="3"/>
    </row>
    <row r="9109" spans="2:9" x14ac:dyDescent="0.25">
      <c r="B9109" s="6"/>
      <c r="C9109" s="7"/>
      <c r="D9109" s="7"/>
      <c r="E9109" s="7"/>
      <c r="F9109" s="7"/>
      <c r="G9109" s="7"/>
      <c r="I9109" s="3"/>
    </row>
    <row r="9110" spans="2:9" x14ac:dyDescent="0.25">
      <c r="B9110" s="6"/>
      <c r="C9110" s="7"/>
      <c r="D9110" s="7"/>
      <c r="E9110" s="7"/>
      <c r="F9110" s="7"/>
      <c r="G9110" s="7"/>
      <c r="I9110" s="3"/>
    </row>
    <row r="9111" spans="2:9" x14ac:dyDescent="0.25">
      <c r="B9111" s="6"/>
      <c r="C9111" s="7"/>
      <c r="D9111" s="7"/>
      <c r="E9111" s="7"/>
      <c r="F9111" s="7"/>
      <c r="G9111" s="7"/>
      <c r="I9111" s="3"/>
    </row>
    <row r="9112" spans="2:9" x14ac:dyDescent="0.25">
      <c r="B9112" s="6"/>
      <c r="C9112" s="7"/>
      <c r="D9112" s="7"/>
      <c r="E9112" s="7"/>
      <c r="F9112" s="7"/>
      <c r="G9112" s="7"/>
      <c r="I9112" s="3"/>
    </row>
    <row r="9113" spans="2:9" x14ac:dyDescent="0.25">
      <c r="B9113" s="6"/>
      <c r="C9113" s="7"/>
      <c r="D9113" s="7"/>
      <c r="E9113" s="7"/>
      <c r="F9113" s="7"/>
      <c r="G9113" s="7"/>
      <c r="I9113" s="3"/>
    </row>
    <row r="9114" spans="2:9" x14ac:dyDescent="0.25">
      <c r="B9114" s="6"/>
      <c r="C9114" s="7"/>
      <c r="D9114" s="7"/>
      <c r="E9114" s="7"/>
      <c r="F9114" s="7"/>
      <c r="G9114" s="7"/>
      <c r="I9114" s="3"/>
    </row>
    <row r="9115" spans="2:9" x14ac:dyDescent="0.25">
      <c r="B9115" s="6"/>
      <c r="C9115" s="7"/>
      <c r="D9115" s="7"/>
      <c r="E9115" s="7"/>
      <c r="F9115" s="7"/>
      <c r="G9115" s="7"/>
      <c r="I9115" s="3"/>
    </row>
    <row r="9116" spans="2:9" x14ac:dyDescent="0.25">
      <c r="B9116" s="6"/>
      <c r="C9116" s="7"/>
      <c r="D9116" s="7"/>
      <c r="E9116" s="7"/>
      <c r="F9116" s="7"/>
      <c r="G9116" s="7"/>
      <c r="I9116" s="3"/>
    </row>
    <row r="9117" spans="2:9" x14ac:dyDescent="0.25">
      <c r="B9117" s="6"/>
      <c r="C9117" s="7"/>
      <c r="D9117" s="7"/>
      <c r="E9117" s="7"/>
      <c r="F9117" s="7"/>
      <c r="G9117" s="7"/>
      <c r="I9117" s="3"/>
    </row>
    <row r="9118" spans="2:9" x14ac:dyDescent="0.25">
      <c r="B9118" s="6"/>
      <c r="C9118" s="7"/>
      <c r="D9118" s="7"/>
      <c r="E9118" s="7"/>
      <c r="F9118" s="7"/>
      <c r="G9118" s="7"/>
      <c r="I9118" s="3"/>
    </row>
    <row r="9119" spans="2:9" x14ac:dyDescent="0.25">
      <c r="B9119" s="6"/>
      <c r="C9119" s="7"/>
      <c r="D9119" s="7"/>
      <c r="E9119" s="7"/>
      <c r="F9119" s="7"/>
      <c r="G9119" s="7"/>
      <c r="I9119" s="3"/>
    </row>
    <row r="9120" spans="2:9" x14ac:dyDescent="0.25">
      <c r="B9120" s="6"/>
      <c r="C9120" s="7"/>
      <c r="D9120" s="7"/>
      <c r="E9120" s="7"/>
      <c r="F9120" s="7"/>
      <c r="G9120" s="7"/>
      <c r="I9120" s="3"/>
    </row>
    <row r="9121" spans="2:9" x14ac:dyDescent="0.25">
      <c r="B9121" s="6"/>
      <c r="C9121" s="7"/>
      <c r="D9121" s="7"/>
      <c r="E9121" s="7"/>
      <c r="F9121" s="7"/>
      <c r="G9121" s="7"/>
      <c r="I9121" s="3"/>
    </row>
    <row r="9122" spans="2:9" x14ac:dyDescent="0.25">
      <c r="B9122" s="6"/>
      <c r="C9122" s="7"/>
      <c r="D9122" s="7"/>
      <c r="E9122" s="7"/>
      <c r="F9122" s="7"/>
      <c r="G9122" s="7"/>
      <c r="I9122" s="3"/>
    </row>
    <row r="9123" spans="2:9" x14ac:dyDescent="0.25">
      <c r="B9123" s="6"/>
      <c r="C9123" s="7"/>
      <c r="D9123" s="7"/>
      <c r="E9123" s="7"/>
      <c r="F9123" s="7"/>
      <c r="G9123" s="7"/>
      <c r="I9123" s="3"/>
    </row>
    <row r="9124" spans="2:9" x14ac:dyDescent="0.25">
      <c r="B9124" s="6"/>
      <c r="C9124" s="7"/>
      <c r="D9124" s="7"/>
      <c r="E9124" s="7"/>
      <c r="F9124" s="7"/>
      <c r="G9124" s="7"/>
      <c r="I9124" s="3"/>
    </row>
    <row r="9125" spans="2:9" x14ac:dyDescent="0.25">
      <c r="B9125" s="6"/>
      <c r="C9125" s="7"/>
      <c r="D9125" s="7"/>
      <c r="E9125" s="7"/>
      <c r="F9125" s="7"/>
      <c r="G9125" s="7"/>
      <c r="I9125" s="3"/>
    </row>
    <row r="9126" spans="2:9" x14ac:dyDescent="0.25">
      <c r="B9126" s="6"/>
      <c r="C9126" s="7"/>
      <c r="D9126" s="7"/>
      <c r="E9126" s="7"/>
      <c r="F9126" s="7"/>
      <c r="G9126" s="7"/>
      <c r="I9126" s="3"/>
    </row>
    <row r="9127" spans="2:9" x14ac:dyDescent="0.25">
      <c r="B9127" s="6"/>
      <c r="C9127" s="7"/>
      <c r="D9127" s="7"/>
      <c r="E9127" s="7"/>
      <c r="F9127" s="7"/>
      <c r="G9127" s="7"/>
      <c r="I9127" s="3"/>
    </row>
    <row r="9128" spans="2:9" x14ac:dyDescent="0.25">
      <c r="B9128" s="6"/>
      <c r="C9128" s="7"/>
      <c r="D9128" s="7"/>
      <c r="E9128" s="7"/>
      <c r="F9128" s="7"/>
      <c r="G9128" s="7"/>
      <c r="I9128" s="3"/>
    </row>
    <row r="9129" spans="2:9" x14ac:dyDescent="0.25">
      <c r="B9129" s="6"/>
      <c r="C9129" s="7"/>
      <c r="D9129" s="7"/>
      <c r="E9129" s="7"/>
      <c r="F9129" s="7"/>
      <c r="G9129" s="7"/>
      <c r="I9129" s="3"/>
    </row>
    <row r="9130" spans="2:9" x14ac:dyDescent="0.25">
      <c r="B9130" s="6"/>
      <c r="C9130" s="7"/>
      <c r="D9130" s="7"/>
      <c r="E9130" s="7"/>
      <c r="F9130" s="7"/>
      <c r="G9130" s="7"/>
      <c r="I9130" s="3"/>
    </row>
    <row r="9131" spans="2:9" x14ac:dyDescent="0.25">
      <c r="B9131" s="6"/>
      <c r="C9131" s="7"/>
      <c r="D9131" s="7"/>
      <c r="E9131" s="7"/>
      <c r="F9131" s="7"/>
      <c r="G9131" s="7"/>
      <c r="I9131" s="3"/>
    </row>
    <row r="9132" spans="2:9" x14ac:dyDescent="0.25">
      <c r="B9132" s="6"/>
      <c r="C9132" s="7"/>
      <c r="D9132" s="7"/>
      <c r="E9132" s="7"/>
      <c r="F9132" s="7"/>
      <c r="G9132" s="7"/>
      <c r="I9132" s="3"/>
    </row>
    <row r="9133" spans="2:9" x14ac:dyDescent="0.25">
      <c r="B9133" s="6"/>
      <c r="C9133" s="7"/>
      <c r="D9133" s="7"/>
      <c r="E9133" s="7"/>
      <c r="F9133" s="7"/>
      <c r="G9133" s="7"/>
      <c r="I9133" s="3"/>
    </row>
    <row r="9134" spans="2:9" x14ac:dyDescent="0.25">
      <c r="B9134" s="6"/>
      <c r="C9134" s="7"/>
      <c r="D9134" s="7"/>
      <c r="E9134" s="7"/>
      <c r="F9134" s="7"/>
      <c r="G9134" s="7"/>
      <c r="I9134" s="3"/>
    </row>
    <row r="9135" spans="2:9" x14ac:dyDescent="0.25">
      <c r="B9135" s="6"/>
      <c r="C9135" s="7"/>
      <c r="D9135" s="7"/>
      <c r="E9135" s="7"/>
      <c r="F9135" s="7"/>
      <c r="G9135" s="7"/>
      <c r="I9135" s="3"/>
    </row>
    <row r="9136" spans="2:9" x14ac:dyDescent="0.25">
      <c r="B9136" s="6"/>
      <c r="C9136" s="7"/>
      <c r="D9136" s="7"/>
      <c r="E9136" s="7"/>
      <c r="F9136" s="7"/>
      <c r="G9136" s="7"/>
      <c r="I9136" s="3"/>
    </row>
    <row r="9137" spans="2:9" x14ac:dyDescent="0.25">
      <c r="B9137" s="6"/>
      <c r="C9137" s="7"/>
      <c r="D9137" s="7"/>
      <c r="E9137" s="7"/>
      <c r="F9137" s="7"/>
      <c r="G9137" s="7"/>
      <c r="I9137" s="3"/>
    </row>
    <row r="9138" spans="2:9" x14ac:dyDescent="0.25">
      <c r="B9138" s="6"/>
      <c r="C9138" s="7"/>
      <c r="D9138" s="7"/>
      <c r="E9138" s="7"/>
      <c r="F9138" s="7"/>
      <c r="G9138" s="7"/>
      <c r="I9138" s="3"/>
    </row>
    <row r="9139" spans="2:9" x14ac:dyDescent="0.25">
      <c r="B9139" s="6"/>
      <c r="C9139" s="7"/>
      <c r="D9139" s="7"/>
      <c r="E9139" s="7"/>
      <c r="F9139" s="7"/>
      <c r="G9139" s="7"/>
      <c r="I9139" s="3"/>
    </row>
    <row r="9140" spans="2:9" x14ac:dyDescent="0.25">
      <c r="B9140" s="6"/>
      <c r="C9140" s="7"/>
      <c r="D9140" s="7"/>
      <c r="E9140" s="7"/>
      <c r="F9140" s="7"/>
      <c r="G9140" s="7"/>
      <c r="I9140" s="3"/>
    </row>
    <row r="9141" spans="2:9" x14ac:dyDescent="0.25">
      <c r="B9141" s="6"/>
      <c r="C9141" s="7"/>
      <c r="D9141" s="7"/>
      <c r="E9141" s="7"/>
      <c r="F9141" s="7"/>
      <c r="G9141" s="7"/>
      <c r="I9141" s="3"/>
    </row>
    <row r="9142" spans="2:9" x14ac:dyDescent="0.25">
      <c r="B9142" s="6"/>
      <c r="C9142" s="7"/>
      <c r="D9142" s="7"/>
      <c r="E9142" s="7"/>
      <c r="F9142" s="7"/>
      <c r="G9142" s="7"/>
      <c r="I9142" s="3"/>
    </row>
    <row r="9143" spans="2:9" x14ac:dyDescent="0.25">
      <c r="B9143" s="6"/>
      <c r="C9143" s="7"/>
      <c r="D9143" s="7"/>
      <c r="E9143" s="7"/>
      <c r="F9143" s="7"/>
      <c r="G9143" s="7"/>
      <c r="I9143" s="3"/>
    </row>
    <row r="9144" spans="2:9" x14ac:dyDescent="0.25">
      <c r="B9144" s="6"/>
      <c r="C9144" s="7"/>
      <c r="D9144" s="7"/>
      <c r="E9144" s="7"/>
      <c r="F9144" s="7"/>
      <c r="G9144" s="7"/>
      <c r="I9144" s="3"/>
    </row>
    <row r="9145" spans="2:9" x14ac:dyDescent="0.25">
      <c r="B9145" s="6"/>
      <c r="C9145" s="7"/>
      <c r="D9145" s="7"/>
      <c r="E9145" s="7"/>
      <c r="F9145" s="7"/>
      <c r="G9145" s="7"/>
      <c r="I9145" s="3"/>
    </row>
    <row r="9146" spans="2:9" x14ac:dyDescent="0.25">
      <c r="B9146" s="6"/>
      <c r="C9146" s="7"/>
      <c r="D9146" s="7"/>
      <c r="E9146" s="7"/>
      <c r="F9146" s="7"/>
      <c r="G9146" s="7"/>
      <c r="I9146" s="3"/>
    </row>
    <row r="9147" spans="2:9" x14ac:dyDescent="0.25">
      <c r="B9147" s="6"/>
      <c r="C9147" s="7"/>
      <c r="D9147" s="7"/>
      <c r="E9147" s="7"/>
      <c r="F9147" s="7"/>
      <c r="G9147" s="7"/>
      <c r="I9147" s="3"/>
    </row>
    <row r="9148" spans="2:9" x14ac:dyDescent="0.25">
      <c r="B9148" s="6"/>
      <c r="C9148" s="7"/>
      <c r="D9148" s="7"/>
      <c r="E9148" s="7"/>
      <c r="F9148" s="7"/>
      <c r="G9148" s="7"/>
      <c r="I9148" s="3"/>
    </row>
    <row r="9149" spans="2:9" x14ac:dyDescent="0.25">
      <c r="B9149" s="6"/>
      <c r="C9149" s="7"/>
      <c r="D9149" s="7"/>
      <c r="E9149" s="7"/>
      <c r="F9149" s="7"/>
      <c r="G9149" s="7"/>
      <c r="I9149" s="3"/>
    </row>
    <row r="9150" spans="2:9" x14ac:dyDescent="0.25">
      <c r="B9150" s="6"/>
      <c r="C9150" s="7"/>
      <c r="D9150" s="7"/>
      <c r="E9150" s="7"/>
      <c r="F9150" s="7"/>
      <c r="G9150" s="7"/>
      <c r="I9150" s="3"/>
    </row>
    <row r="9151" spans="2:9" x14ac:dyDescent="0.25">
      <c r="B9151" s="6"/>
      <c r="C9151" s="7"/>
      <c r="D9151" s="7"/>
      <c r="E9151" s="7"/>
      <c r="F9151" s="7"/>
      <c r="G9151" s="7"/>
      <c r="I9151" s="3"/>
    </row>
    <row r="9152" spans="2:9" x14ac:dyDescent="0.25">
      <c r="B9152" s="6"/>
      <c r="C9152" s="7"/>
      <c r="D9152" s="7"/>
      <c r="E9152" s="7"/>
      <c r="F9152" s="7"/>
      <c r="G9152" s="7"/>
      <c r="I9152" s="3"/>
    </row>
    <row r="9153" spans="2:9" x14ac:dyDescent="0.25">
      <c r="B9153" s="6"/>
      <c r="C9153" s="7"/>
      <c r="D9153" s="7"/>
      <c r="E9153" s="7"/>
      <c r="F9153" s="7"/>
      <c r="G9153" s="7"/>
      <c r="I9153" s="3"/>
    </row>
    <row r="9154" spans="2:9" x14ac:dyDescent="0.25">
      <c r="B9154" s="6"/>
      <c r="C9154" s="7"/>
      <c r="D9154" s="7"/>
      <c r="E9154" s="7"/>
      <c r="F9154" s="7"/>
      <c r="G9154" s="7"/>
      <c r="I9154" s="3"/>
    </row>
    <row r="9155" spans="2:9" x14ac:dyDescent="0.25">
      <c r="B9155" s="6"/>
      <c r="C9155" s="7"/>
      <c r="D9155" s="7"/>
      <c r="E9155" s="7"/>
      <c r="F9155" s="7"/>
      <c r="G9155" s="7"/>
      <c r="I9155" s="3"/>
    </row>
    <row r="9156" spans="2:9" x14ac:dyDescent="0.25">
      <c r="B9156" s="6"/>
      <c r="C9156" s="7"/>
      <c r="D9156" s="7"/>
      <c r="E9156" s="7"/>
      <c r="F9156" s="7"/>
      <c r="G9156" s="7"/>
      <c r="I9156" s="3"/>
    </row>
    <row r="9157" spans="2:9" x14ac:dyDescent="0.25">
      <c r="B9157" s="6"/>
      <c r="C9157" s="7"/>
      <c r="D9157" s="7"/>
      <c r="E9157" s="7"/>
      <c r="F9157" s="7"/>
      <c r="G9157" s="7"/>
      <c r="I9157" s="3"/>
    </row>
    <row r="9158" spans="2:9" x14ac:dyDescent="0.25">
      <c r="B9158" s="6"/>
      <c r="C9158" s="7"/>
      <c r="D9158" s="7"/>
      <c r="E9158" s="7"/>
      <c r="F9158" s="7"/>
      <c r="G9158" s="7"/>
      <c r="I9158" s="3"/>
    </row>
    <row r="9159" spans="2:9" x14ac:dyDescent="0.25">
      <c r="B9159" s="6"/>
      <c r="C9159" s="7"/>
      <c r="D9159" s="7"/>
      <c r="E9159" s="7"/>
      <c r="F9159" s="7"/>
      <c r="G9159" s="7"/>
      <c r="I9159" s="3"/>
    </row>
    <row r="9160" spans="2:9" x14ac:dyDescent="0.25">
      <c r="B9160" s="6"/>
      <c r="C9160" s="7"/>
      <c r="D9160" s="7"/>
      <c r="E9160" s="7"/>
      <c r="F9160" s="7"/>
      <c r="G9160" s="7"/>
      <c r="I9160" s="3"/>
    </row>
    <row r="9161" spans="2:9" x14ac:dyDescent="0.25">
      <c r="B9161" s="6"/>
      <c r="C9161" s="7"/>
      <c r="D9161" s="7"/>
      <c r="E9161" s="7"/>
      <c r="F9161" s="7"/>
      <c r="G9161" s="7"/>
      <c r="I9161" s="3"/>
    </row>
    <row r="9162" spans="2:9" x14ac:dyDescent="0.25">
      <c r="B9162" s="6"/>
      <c r="C9162" s="7"/>
      <c r="D9162" s="7"/>
      <c r="E9162" s="7"/>
      <c r="F9162" s="7"/>
      <c r="G9162" s="7"/>
      <c r="I9162" s="3"/>
    </row>
    <row r="9163" spans="2:9" x14ac:dyDescent="0.25">
      <c r="B9163" s="6"/>
      <c r="C9163" s="7"/>
      <c r="D9163" s="7"/>
      <c r="E9163" s="7"/>
      <c r="F9163" s="7"/>
      <c r="G9163" s="7"/>
      <c r="I9163" s="3"/>
    </row>
    <row r="9164" spans="2:9" x14ac:dyDescent="0.25">
      <c r="B9164" s="6"/>
      <c r="C9164" s="7"/>
      <c r="D9164" s="7"/>
      <c r="E9164" s="7"/>
      <c r="F9164" s="7"/>
      <c r="G9164" s="7"/>
      <c r="I9164" s="3"/>
    </row>
    <row r="9165" spans="2:9" x14ac:dyDescent="0.25">
      <c r="B9165" s="6"/>
      <c r="C9165" s="7"/>
      <c r="D9165" s="7"/>
      <c r="E9165" s="7"/>
      <c r="F9165" s="7"/>
      <c r="G9165" s="7"/>
      <c r="I9165" s="3"/>
    </row>
    <row r="9166" spans="2:9" x14ac:dyDescent="0.25">
      <c r="B9166" s="6"/>
      <c r="C9166" s="7"/>
      <c r="D9166" s="7"/>
      <c r="E9166" s="7"/>
      <c r="F9166" s="7"/>
      <c r="G9166" s="7"/>
      <c r="I9166" s="3"/>
    </row>
    <row r="9167" spans="2:9" x14ac:dyDescent="0.25">
      <c r="B9167" s="6"/>
      <c r="C9167" s="7"/>
      <c r="D9167" s="7"/>
      <c r="E9167" s="7"/>
      <c r="F9167" s="7"/>
      <c r="G9167" s="7"/>
      <c r="I9167" s="3"/>
    </row>
    <row r="9168" spans="2:9" x14ac:dyDescent="0.25">
      <c r="B9168" s="6"/>
      <c r="C9168" s="7"/>
      <c r="D9168" s="7"/>
      <c r="E9168" s="7"/>
      <c r="F9168" s="7"/>
      <c r="G9168" s="7"/>
      <c r="I9168" s="3"/>
    </row>
    <row r="9169" spans="2:9" x14ac:dyDescent="0.25">
      <c r="B9169" s="6"/>
      <c r="C9169" s="7"/>
      <c r="D9169" s="7"/>
      <c r="E9169" s="7"/>
      <c r="F9169" s="7"/>
      <c r="G9169" s="7"/>
      <c r="I9169" s="3"/>
    </row>
    <row r="9170" spans="2:9" x14ac:dyDescent="0.25">
      <c r="B9170" s="6"/>
      <c r="C9170" s="7"/>
      <c r="D9170" s="7"/>
      <c r="E9170" s="7"/>
      <c r="F9170" s="7"/>
      <c r="G9170" s="7"/>
      <c r="I9170" s="3"/>
    </row>
    <row r="9171" spans="2:9" x14ac:dyDescent="0.25">
      <c r="B9171" s="6"/>
      <c r="C9171" s="7"/>
      <c r="D9171" s="7"/>
      <c r="E9171" s="7"/>
      <c r="F9171" s="7"/>
      <c r="G9171" s="7"/>
      <c r="I9171" s="3"/>
    </row>
    <row r="9172" spans="2:9" x14ac:dyDescent="0.25">
      <c r="B9172" s="6"/>
      <c r="C9172" s="7"/>
      <c r="D9172" s="7"/>
      <c r="E9172" s="7"/>
      <c r="F9172" s="7"/>
      <c r="G9172" s="7"/>
      <c r="I9172" s="3"/>
    </row>
    <row r="9173" spans="2:9" x14ac:dyDescent="0.25">
      <c r="B9173" s="6"/>
      <c r="C9173" s="7"/>
      <c r="D9173" s="7"/>
      <c r="E9173" s="7"/>
      <c r="F9173" s="7"/>
      <c r="G9173" s="7"/>
      <c r="I9173" s="3"/>
    </row>
    <row r="9174" spans="2:9" x14ac:dyDescent="0.25">
      <c r="B9174" s="6"/>
      <c r="C9174" s="7"/>
      <c r="D9174" s="7"/>
      <c r="E9174" s="7"/>
      <c r="F9174" s="7"/>
      <c r="G9174" s="7"/>
      <c r="I9174" s="3"/>
    </row>
    <row r="9175" spans="2:9" x14ac:dyDescent="0.25">
      <c r="B9175" s="6"/>
      <c r="C9175" s="7"/>
      <c r="D9175" s="7"/>
      <c r="E9175" s="7"/>
      <c r="F9175" s="7"/>
      <c r="G9175" s="7"/>
      <c r="I9175" s="3"/>
    </row>
    <row r="9176" spans="2:9" x14ac:dyDescent="0.25">
      <c r="B9176" s="6"/>
      <c r="C9176" s="7"/>
      <c r="D9176" s="7"/>
      <c r="E9176" s="7"/>
      <c r="F9176" s="7"/>
      <c r="G9176" s="7"/>
      <c r="I9176" s="3"/>
    </row>
    <row r="9177" spans="2:9" x14ac:dyDescent="0.25">
      <c r="B9177" s="6"/>
      <c r="C9177" s="7"/>
      <c r="D9177" s="7"/>
      <c r="E9177" s="7"/>
      <c r="F9177" s="7"/>
      <c r="G9177" s="7"/>
      <c r="I9177" s="3"/>
    </row>
    <row r="9178" spans="2:9" x14ac:dyDescent="0.25">
      <c r="B9178" s="6"/>
      <c r="C9178" s="7"/>
      <c r="D9178" s="7"/>
      <c r="E9178" s="7"/>
      <c r="F9178" s="7"/>
      <c r="G9178" s="7"/>
      <c r="I9178" s="3"/>
    </row>
    <row r="9179" spans="2:9" x14ac:dyDescent="0.25">
      <c r="B9179" s="6"/>
      <c r="C9179" s="7"/>
      <c r="D9179" s="7"/>
      <c r="E9179" s="7"/>
      <c r="F9179" s="7"/>
      <c r="G9179" s="7"/>
      <c r="I9179" s="3"/>
    </row>
    <row r="9180" spans="2:9" x14ac:dyDescent="0.25">
      <c r="B9180" s="6"/>
      <c r="C9180" s="7"/>
      <c r="D9180" s="7"/>
      <c r="E9180" s="7"/>
      <c r="F9180" s="7"/>
      <c r="G9180" s="7"/>
      <c r="I9180" s="3"/>
    </row>
    <row r="9181" spans="2:9" x14ac:dyDescent="0.25">
      <c r="B9181" s="6"/>
      <c r="C9181" s="7"/>
      <c r="D9181" s="7"/>
      <c r="E9181" s="7"/>
      <c r="F9181" s="7"/>
      <c r="G9181" s="7"/>
      <c r="I9181" s="3"/>
    </row>
    <row r="9182" spans="2:9" x14ac:dyDescent="0.25">
      <c r="B9182" s="6"/>
      <c r="C9182" s="7"/>
      <c r="D9182" s="7"/>
      <c r="E9182" s="7"/>
      <c r="F9182" s="7"/>
      <c r="G9182" s="7"/>
      <c r="I9182" s="3"/>
    </row>
    <row r="9183" spans="2:9" x14ac:dyDescent="0.25">
      <c r="B9183" s="6"/>
      <c r="C9183" s="7"/>
      <c r="D9183" s="7"/>
      <c r="E9183" s="7"/>
      <c r="F9183" s="7"/>
      <c r="G9183" s="7"/>
      <c r="I9183" s="3"/>
    </row>
    <row r="9184" spans="2:9" x14ac:dyDescent="0.25">
      <c r="B9184" s="6"/>
      <c r="C9184" s="7"/>
      <c r="D9184" s="7"/>
      <c r="E9184" s="7"/>
      <c r="F9184" s="7"/>
      <c r="G9184" s="7"/>
      <c r="I9184" s="3"/>
    </row>
    <row r="9185" spans="2:9" x14ac:dyDescent="0.25">
      <c r="B9185" s="6"/>
      <c r="C9185" s="7"/>
      <c r="D9185" s="7"/>
      <c r="E9185" s="7"/>
      <c r="F9185" s="7"/>
      <c r="G9185" s="7"/>
      <c r="I9185" s="3"/>
    </row>
    <row r="9186" spans="2:9" x14ac:dyDescent="0.25">
      <c r="B9186" s="6"/>
      <c r="C9186" s="7"/>
      <c r="D9186" s="7"/>
      <c r="E9186" s="7"/>
      <c r="F9186" s="7"/>
      <c r="G9186" s="7"/>
      <c r="I9186" s="3"/>
    </row>
    <row r="9187" spans="2:9" x14ac:dyDescent="0.25">
      <c r="B9187" s="6"/>
      <c r="C9187" s="7"/>
      <c r="D9187" s="7"/>
      <c r="E9187" s="7"/>
      <c r="F9187" s="7"/>
      <c r="G9187" s="7"/>
      <c r="I9187" s="3"/>
    </row>
    <row r="9188" spans="2:9" x14ac:dyDescent="0.25">
      <c r="B9188" s="6"/>
      <c r="C9188" s="7"/>
      <c r="D9188" s="7"/>
      <c r="E9188" s="7"/>
      <c r="F9188" s="7"/>
      <c r="G9188" s="7"/>
      <c r="I9188" s="3"/>
    </row>
    <row r="9189" spans="2:9" x14ac:dyDescent="0.25">
      <c r="B9189" s="6"/>
      <c r="C9189" s="7"/>
      <c r="D9189" s="7"/>
      <c r="E9189" s="7"/>
      <c r="F9189" s="7"/>
      <c r="G9189" s="7"/>
      <c r="I9189" s="3"/>
    </row>
    <row r="9190" spans="2:9" x14ac:dyDescent="0.25">
      <c r="B9190" s="6"/>
      <c r="C9190" s="7"/>
      <c r="D9190" s="7"/>
      <c r="E9190" s="7"/>
      <c r="F9190" s="7"/>
      <c r="G9190" s="7"/>
      <c r="I9190" s="3"/>
    </row>
    <row r="9191" spans="2:9" x14ac:dyDescent="0.25">
      <c r="B9191" s="6"/>
      <c r="C9191" s="7"/>
      <c r="D9191" s="7"/>
      <c r="E9191" s="7"/>
      <c r="F9191" s="7"/>
      <c r="G9191" s="7"/>
      <c r="I9191" s="3"/>
    </row>
    <row r="9192" spans="2:9" x14ac:dyDescent="0.25">
      <c r="B9192" s="6"/>
      <c r="C9192" s="7"/>
      <c r="D9192" s="7"/>
      <c r="E9192" s="7"/>
      <c r="F9192" s="7"/>
      <c r="G9192" s="7"/>
      <c r="I9192" s="3"/>
    </row>
    <row r="9193" spans="2:9" x14ac:dyDescent="0.25">
      <c r="B9193" s="6"/>
      <c r="C9193" s="7"/>
      <c r="D9193" s="7"/>
      <c r="E9193" s="7"/>
      <c r="F9193" s="7"/>
      <c r="G9193" s="7"/>
      <c r="I9193" s="3"/>
    </row>
    <row r="9194" spans="2:9" x14ac:dyDescent="0.25">
      <c r="B9194" s="6"/>
      <c r="C9194" s="7"/>
      <c r="D9194" s="7"/>
      <c r="E9194" s="7"/>
      <c r="F9194" s="7"/>
      <c r="G9194" s="7"/>
      <c r="I9194" s="3"/>
    </row>
    <row r="9195" spans="2:9" x14ac:dyDescent="0.25">
      <c r="B9195" s="6"/>
      <c r="C9195" s="7"/>
      <c r="D9195" s="7"/>
      <c r="E9195" s="7"/>
      <c r="F9195" s="7"/>
      <c r="G9195" s="7"/>
      <c r="I9195" s="3"/>
    </row>
    <row r="9196" spans="2:9" x14ac:dyDescent="0.25">
      <c r="B9196" s="6"/>
      <c r="C9196" s="7"/>
      <c r="D9196" s="7"/>
      <c r="E9196" s="7"/>
      <c r="F9196" s="7"/>
      <c r="G9196" s="7"/>
      <c r="I9196" s="3"/>
    </row>
    <row r="9197" spans="2:9" x14ac:dyDescent="0.25">
      <c r="B9197" s="6"/>
      <c r="C9197" s="7"/>
      <c r="D9197" s="7"/>
      <c r="E9197" s="7"/>
      <c r="F9197" s="7"/>
      <c r="G9197" s="7"/>
      <c r="I9197" s="3"/>
    </row>
    <row r="9198" spans="2:9" x14ac:dyDescent="0.25">
      <c r="B9198" s="6"/>
      <c r="C9198" s="7"/>
      <c r="D9198" s="7"/>
      <c r="E9198" s="7"/>
      <c r="F9198" s="7"/>
      <c r="G9198" s="7"/>
      <c r="I9198" s="3"/>
    </row>
    <row r="9199" spans="2:9" x14ac:dyDescent="0.25">
      <c r="B9199" s="6"/>
      <c r="C9199" s="7"/>
      <c r="D9199" s="7"/>
      <c r="E9199" s="7"/>
      <c r="F9199" s="7"/>
      <c r="G9199" s="7"/>
      <c r="I9199" s="3"/>
    </row>
    <row r="9200" spans="2:9" x14ac:dyDescent="0.25">
      <c r="B9200" s="6"/>
      <c r="C9200" s="7"/>
      <c r="D9200" s="7"/>
      <c r="E9200" s="7"/>
      <c r="F9200" s="7"/>
      <c r="G9200" s="7"/>
      <c r="I9200" s="3"/>
    </row>
    <row r="9201" spans="2:9" x14ac:dyDescent="0.25">
      <c r="B9201" s="6"/>
      <c r="C9201" s="7"/>
      <c r="D9201" s="7"/>
      <c r="E9201" s="7"/>
      <c r="F9201" s="7"/>
      <c r="G9201" s="7"/>
      <c r="I9201" s="3"/>
    </row>
    <row r="9202" spans="2:9" x14ac:dyDescent="0.25">
      <c r="B9202" s="6"/>
      <c r="C9202" s="7"/>
      <c r="D9202" s="7"/>
      <c r="E9202" s="7"/>
      <c r="F9202" s="7"/>
      <c r="G9202" s="7"/>
      <c r="I9202" s="3"/>
    </row>
    <row r="9203" spans="2:9" x14ac:dyDescent="0.25">
      <c r="B9203" s="6"/>
      <c r="C9203" s="7"/>
      <c r="D9203" s="7"/>
      <c r="E9203" s="7"/>
      <c r="F9203" s="7"/>
      <c r="G9203" s="7"/>
      <c r="I9203" s="3"/>
    </row>
    <row r="9204" spans="2:9" x14ac:dyDescent="0.25">
      <c r="B9204" s="6"/>
      <c r="C9204" s="7"/>
      <c r="D9204" s="7"/>
      <c r="E9204" s="7"/>
      <c r="F9204" s="7"/>
      <c r="G9204" s="7"/>
      <c r="I9204" s="3"/>
    </row>
    <row r="9205" spans="2:9" x14ac:dyDescent="0.25">
      <c r="B9205" s="6"/>
      <c r="C9205" s="7"/>
      <c r="D9205" s="7"/>
      <c r="E9205" s="7"/>
      <c r="F9205" s="7"/>
      <c r="G9205" s="7"/>
      <c r="I9205" s="3"/>
    </row>
    <row r="9206" spans="2:9" x14ac:dyDescent="0.25">
      <c r="B9206" s="6"/>
      <c r="C9206" s="7"/>
      <c r="D9206" s="7"/>
      <c r="E9206" s="7"/>
      <c r="F9206" s="7"/>
      <c r="G9206" s="7"/>
      <c r="I9206" s="3"/>
    </row>
    <row r="9207" spans="2:9" x14ac:dyDescent="0.25">
      <c r="B9207" s="6"/>
      <c r="C9207" s="7"/>
      <c r="D9207" s="7"/>
      <c r="E9207" s="7"/>
      <c r="F9207" s="7"/>
      <c r="G9207" s="7"/>
      <c r="I9207" s="3"/>
    </row>
    <row r="9208" spans="2:9" x14ac:dyDescent="0.25">
      <c r="B9208" s="6"/>
      <c r="C9208" s="7"/>
      <c r="D9208" s="7"/>
      <c r="E9208" s="7"/>
      <c r="F9208" s="7"/>
      <c r="G9208" s="7"/>
      <c r="I9208" s="3"/>
    </row>
    <row r="9209" spans="2:9" x14ac:dyDescent="0.25">
      <c r="B9209" s="6"/>
      <c r="C9209" s="7"/>
      <c r="D9209" s="7"/>
      <c r="E9209" s="7"/>
      <c r="F9209" s="7"/>
      <c r="G9209" s="7"/>
      <c r="I9209" s="3"/>
    </row>
    <row r="9210" spans="2:9" x14ac:dyDescent="0.25">
      <c r="B9210" s="6"/>
      <c r="C9210" s="7"/>
      <c r="D9210" s="7"/>
      <c r="E9210" s="7"/>
      <c r="F9210" s="7"/>
      <c r="G9210" s="7"/>
      <c r="I9210" s="3"/>
    </row>
    <row r="9211" spans="2:9" x14ac:dyDescent="0.25">
      <c r="B9211" s="6"/>
      <c r="C9211" s="7"/>
      <c r="D9211" s="7"/>
      <c r="E9211" s="7"/>
      <c r="F9211" s="7"/>
      <c r="G9211" s="7"/>
      <c r="I9211" s="3"/>
    </row>
    <row r="9212" spans="2:9" x14ac:dyDescent="0.25">
      <c r="B9212" s="6"/>
      <c r="C9212" s="7"/>
      <c r="D9212" s="7"/>
      <c r="E9212" s="7"/>
      <c r="F9212" s="7"/>
      <c r="G9212" s="7"/>
      <c r="I9212" s="3"/>
    </row>
    <row r="9213" spans="2:9" x14ac:dyDescent="0.25">
      <c r="B9213" s="6"/>
      <c r="C9213" s="7"/>
      <c r="D9213" s="7"/>
      <c r="E9213" s="7"/>
      <c r="F9213" s="7"/>
      <c r="G9213" s="7"/>
      <c r="I9213" s="3"/>
    </row>
    <row r="9214" spans="2:9" x14ac:dyDescent="0.25">
      <c r="B9214" s="6"/>
      <c r="C9214" s="7"/>
      <c r="D9214" s="7"/>
      <c r="E9214" s="7"/>
      <c r="F9214" s="7"/>
      <c r="G9214" s="7"/>
      <c r="I9214" s="3"/>
    </row>
    <row r="9215" spans="2:9" x14ac:dyDescent="0.25">
      <c r="B9215" s="6"/>
      <c r="C9215" s="7"/>
      <c r="D9215" s="7"/>
      <c r="E9215" s="7"/>
      <c r="F9215" s="7"/>
      <c r="G9215" s="7"/>
      <c r="I9215" s="3"/>
    </row>
    <row r="9216" spans="2:9" x14ac:dyDescent="0.25">
      <c r="B9216" s="6"/>
      <c r="C9216" s="7"/>
      <c r="D9216" s="7"/>
      <c r="E9216" s="7"/>
      <c r="F9216" s="7"/>
      <c r="G9216" s="7"/>
      <c r="I9216" s="3"/>
    </row>
    <row r="9217" spans="2:9" x14ac:dyDescent="0.25">
      <c r="B9217" s="6"/>
      <c r="C9217" s="7"/>
      <c r="D9217" s="7"/>
      <c r="E9217" s="7"/>
      <c r="F9217" s="7"/>
      <c r="G9217" s="7"/>
      <c r="I9217" s="3"/>
    </row>
    <row r="9218" spans="2:9" x14ac:dyDescent="0.25">
      <c r="B9218" s="6"/>
      <c r="C9218" s="7"/>
      <c r="D9218" s="7"/>
      <c r="E9218" s="7"/>
      <c r="F9218" s="7"/>
      <c r="G9218" s="7"/>
      <c r="I9218" s="3"/>
    </row>
    <row r="9219" spans="2:9" x14ac:dyDescent="0.25">
      <c r="B9219" s="6"/>
      <c r="C9219" s="7"/>
      <c r="D9219" s="7"/>
      <c r="E9219" s="7"/>
      <c r="F9219" s="7"/>
      <c r="G9219" s="7"/>
      <c r="I9219" s="3"/>
    </row>
    <row r="9220" spans="2:9" x14ac:dyDescent="0.25">
      <c r="B9220" s="6"/>
      <c r="C9220" s="7"/>
      <c r="D9220" s="7"/>
      <c r="E9220" s="7"/>
      <c r="F9220" s="7"/>
      <c r="G9220" s="7"/>
      <c r="I9220" s="3"/>
    </row>
    <row r="9221" spans="2:9" x14ac:dyDescent="0.25">
      <c r="B9221" s="6"/>
      <c r="C9221" s="7"/>
      <c r="D9221" s="7"/>
      <c r="E9221" s="7"/>
      <c r="F9221" s="7"/>
      <c r="G9221" s="7"/>
      <c r="I9221" s="3"/>
    </row>
    <row r="9222" spans="2:9" x14ac:dyDescent="0.25">
      <c r="B9222" s="6"/>
      <c r="C9222" s="7"/>
      <c r="D9222" s="7"/>
      <c r="E9222" s="7"/>
      <c r="F9222" s="7"/>
      <c r="G9222" s="7"/>
      <c r="I9222" s="3"/>
    </row>
    <row r="9223" spans="2:9" x14ac:dyDescent="0.25">
      <c r="B9223" s="6"/>
      <c r="C9223" s="7"/>
      <c r="D9223" s="7"/>
      <c r="E9223" s="7"/>
      <c r="F9223" s="7"/>
      <c r="G9223" s="7"/>
      <c r="I9223" s="3"/>
    </row>
    <row r="9224" spans="2:9" x14ac:dyDescent="0.25">
      <c r="B9224" s="6"/>
      <c r="C9224" s="7"/>
      <c r="D9224" s="7"/>
      <c r="E9224" s="7"/>
      <c r="F9224" s="7"/>
      <c r="G9224" s="7"/>
      <c r="I9224" s="3"/>
    </row>
    <row r="9225" spans="2:9" x14ac:dyDescent="0.25">
      <c r="B9225" s="6"/>
      <c r="C9225" s="7"/>
      <c r="D9225" s="7"/>
      <c r="E9225" s="7"/>
      <c r="F9225" s="7"/>
      <c r="G9225" s="7"/>
      <c r="I9225" s="3"/>
    </row>
    <row r="9226" spans="2:9" x14ac:dyDescent="0.25">
      <c r="B9226" s="6"/>
      <c r="C9226" s="7"/>
      <c r="D9226" s="7"/>
      <c r="E9226" s="7"/>
      <c r="F9226" s="7"/>
      <c r="G9226" s="7"/>
      <c r="I9226" s="3"/>
    </row>
    <row r="9227" spans="2:9" x14ac:dyDescent="0.25">
      <c r="B9227" s="6"/>
      <c r="C9227" s="7"/>
      <c r="D9227" s="7"/>
      <c r="E9227" s="7"/>
      <c r="F9227" s="7"/>
      <c r="G9227" s="7"/>
      <c r="I9227" s="3"/>
    </row>
    <row r="9228" spans="2:9" x14ac:dyDescent="0.25">
      <c r="B9228" s="6"/>
      <c r="C9228" s="7"/>
      <c r="D9228" s="7"/>
      <c r="E9228" s="7"/>
      <c r="F9228" s="7"/>
      <c r="G9228" s="7"/>
      <c r="I9228" s="3"/>
    </row>
    <row r="9229" spans="2:9" x14ac:dyDescent="0.25">
      <c r="B9229" s="6"/>
      <c r="C9229" s="7"/>
      <c r="D9229" s="7"/>
      <c r="E9229" s="7"/>
      <c r="F9229" s="7"/>
      <c r="G9229" s="7"/>
      <c r="I9229" s="3"/>
    </row>
    <row r="9230" spans="2:9" x14ac:dyDescent="0.25">
      <c r="B9230" s="6"/>
      <c r="C9230" s="7"/>
      <c r="D9230" s="7"/>
      <c r="E9230" s="7"/>
      <c r="F9230" s="7"/>
      <c r="G9230" s="7"/>
      <c r="I9230" s="3"/>
    </row>
    <row r="9231" spans="2:9" x14ac:dyDescent="0.25">
      <c r="B9231" s="6"/>
      <c r="C9231" s="7"/>
      <c r="D9231" s="7"/>
      <c r="E9231" s="7"/>
      <c r="F9231" s="7"/>
      <c r="G9231" s="7"/>
      <c r="I9231" s="3"/>
    </row>
    <row r="9232" spans="2:9" x14ac:dyDescent="0.25">
      <c r="B9232" s="6"/>
      <c r="C9232" s="7"/>
      <c r="D9232" s="7"/>
      <c r="E9232" s="7"/>
      <c r="F9232" s="7"/>
      <c r="G9232" s="7"/>
      <c r="I9232" s="3"/>
    </row>
    <row r="9233" spans="2:9" x14ac:dyDescent="0.25">
      <c r="B9233" s="6"/>
      <c r="C9233" s="7"/>
      <c r="D9233" s="7"/>
      <c r="E9233" s="7"/>
      <c r="F9233" s="7"/>
      <c r="G9233" s="7"/>
      <c r="I9233" s="3"/>
    </row>
    <row r="9234" spans="2:9" x14ac:dyDescent="0.25">
      <c r="B9234" s="6"/>
      <c r="C9234" s="7"/>
      <c r="D9234" s="7"/>
      <c r="E9234" s="7"/>
      <c r="F9234" s="7"/>
      <c r="G9234" s="7"/>
      <c r="I9234" s="3"/>
    </row>
    <row r="9235" spans="2:9" x14ac:dyDescent="0.25">
      <c r="B9235" s="6"/>
      <c r="C9235" s="7"/>
      <c r="D9235" s="7"/>
      <c r="E9235" s="7"/>
      <c r="F9235" s="7"/>
      <c r="G9235" s="7"/>
      <c r="I9235" s="3"/>
    </row>
    <row r="9236" spans="2:9" x14ac:dyDescent="0.25">
      <c r="B9236" s="6"/>
      <c r="C9236" s="7"/>
      <c r="D9236" s="7"/>
      <c r="E9236" s="7"/>
      <c r="F9236" s="7"/>
      <c r="G9236" s="7"/>
      <c r="I9236" s="3"/>
    </row>
    <row r="9237" spans="2:9" x14ac:dyDescent="0.25">
      <c r="B9237" s="6"/>
      <c r="C9237" s="7"/>
      <c r="D9237" s="7"/>
      <c r="E9237" s="7"/>
      <c r="F9237" s="7"/>
      <c r="G9237" s="7"/>
      <c r="I9237" s="3"/>
    </row>
    <row r="9238" spans="2:9" x14ac:dyDescent="0.25">
      <c r="B9238" s="6"/>
      <c r="C9238" s="7"/>
      <c r="D9238" s="7"/>
      <c r="E9238" s="7"/>
      <c r="F9238" s="7"/>
      <c r="G9238" s="7"/>
      <c r="I9238" s="3"/>
    </row>
    <row r="9239" spans="2:9" x14ac:dyDescent="0.25">
      <c r="B9239" s="6"/>
      <c r="C9239" s="7"/>
      <c r="D9239" s="7"/>
      <c r="E9239" s="7"/>
      <c r="F9239" s="7"/>
      <c r="G9239" s="7"/>
      <c r="I9239" s="3"/>
    </row>
    <row r="9240" spans="2:9" x14ac:dyDescent="0.25">
      <c r="B9240" s="6"/>
      <c r="C9240" s="7"/>
      <c r="D9240" s="7"/>
      <c r="E9240" s="7"/>
      <c r="F9240" s="7"/>
      <c r="G9240" s="7"/>
      <c r="I9240" s="3"/>
    </row>
    <row r="9241" spans="2:9" x14ac:dyDescent="0.25">
      <c r="B9241" s="6"/>
      <c r="C9241" s="7"/>
      <c r="D9241" s="7"/>
      <c r="E9241" s="7"/>
      <c r="F9241" s="7"/>
      <c r="G9241" s="7"/>
      <c r="I9241" s="3"/>
    </row>
    <row r="9242" spans="2:9" x14ac:dyDescent="0.25">
      <c r="B9242" s="6"/>
      <c r="C9242" s="7"/>
      <c r="D9242" s="7"/>
      <c r="E9242" s="7"/>
      <c r="F9242" s="7"/>
      <c r="G9242" s="7"/>
      <c r="I9242" s="3"/>
    </row>
    <row r="9243" spans="2:9" x14ac:dyDescent="0.25">
      <c r="B9243" s="6"/>
      <c r="C9243" s="7"/>
      <c r="D9243" s="7"/>
      <c r="E9243" s="7"/>
      <c r="F9243" s="7"/>
      <c r="G9243" s="7"/>
      <c r="I9243" s="3"/>
    </row>
    <row r="9244" spans="2:9" x14ac:dyDescent="0.25">
      <c r="B9244" s="6"/>
      <c r="C9244" s="7"/>
      <c r="D9244" s="7"/>
      <c r="E9244" s="7"/>
      <c r="F9244" s="7"/>
      <c r="G9244" s="7"/>
      <c r="I9244" s="3"/>
    </row>
    <row r="9245" spans="2:9" x14ac:dyDescent="0.25">
      <c r="B9245" s="6"/>
      <c r="C9245" s="7"/>
      <c r="D9245" s="7"/>
      <c r="E9245" s="7"/>
      <c r="F9245" s="7"/>
      <c r="G9245" s="7"/>
      <c r="I9245" s="3"/>
    </row>
    <row r="9246" spans="2:9" x14ac:dyDescent="0.25">
      <c r="B9246" s="6"/>
      <c r="C9246" s="7"/>
      <c r="D9246" s="7"/>
      <c r="E9246" s="7"/>
      <c r="F9246" s="7"/>
      <c r="G9246" s="7"/>
      <c r="I9246" s="3"/>
    </row>
    <row r="9247" spans="2:9" x14ac:dyDescent="0.25">
      <c r="B9247" s="6"/>
      <c r="C9247" s="7"/>
      <c r="D9247" s="7"/>
      <c r="E9247" s="7"/>
      <c r="F9247" s="7"/>
      <c r="G9247" s="7"/>
      <c r="I9247" s="3"/>
    </row>
    <row r="9248" spans="2:9" x14ac:dyDescent="0.25">
      <c r="B9248" s="6"/>
      <c r="C9248" s="7"/>
      <c r="D9248" s="7"/>
      <c r="E9248" s="7"/>
      <c r="F9248" s="7"/>
      <c r="G9248" s="7"/>
      <c r="I9248" s="3"/>
    </row>
    <row r="9249" spans="2:9" x14ac:dyDescent="0.25">
      <c r="B9249" s="6"/>
      <c r="C9249" s="7"/>
      <c r="D9249" s="7"/>
      <c r="E9249" s="7"/>
      <c r="F9249" s="7"/>
      <c r="G9249" s="7"/>
      <c r="I9249" s="3"/>
    </row>
    <row r="9250" spans="2:9" x14ac:dyDescent="0.25">
      <c r="B9250" s="6"/>
      <c r="C9250" s="7"/>
      <c r="D9250" s="7"/>
      <c r="E9250" s="7"/>
      <c r="F9250" s="7"/>
      <c r="G9250" s="7"/>
      <c r="I9250" s="3"/>
    </row>
    <row r="9251" spans="2:9" x14ac:dyDescent="0.25">
      <c r="B9251" s="6"/>
      <c r="C9251" s="7"/>
      <c r="D9251" s="7"/>
      <c r="E9251" s="7"/>
      <c r="F9251" s="7"/>
      <c r="G9251" s="7"/>
      <c r="I9251" s="3"/>
    </row>
    <row r="9252" spans="2:9" x14ac:dyDescent="0.25">
      <c r="B9252" s="6"/>
      <c r="C9252" s="7"/>
      <c r="D9252" s="7"/>
      <c r="E9252" s="7"/>
      <c r="F9252" s="7"/>
      <c r="G9252" s="7"/>
      <c r="I9252" s="3"/>
    </row>
    <row r="9253" spans="2:9" x14ac:dyDescent="0.25">
      <c r="B9253" s="6"/>
      <c r="C9253" s="7"/>
      <c r="D9253" s="7"/>
      <c r="E9253" s="7"/>
      <c r="F9253" s="7"/>
      <c r="G9253" s="7"/>
      <c r="I9253" s="3"/>
    </row>
    <row r="9254" spans="2:9" x14ac:dyDescent="0.25">
      <c r="B9254" s="6"/>
      <c r="C9254" s="7"/>
      <c r="D9254" s="7"/>
      <c r="E9254" s="7"/>
      <c r="F9254" s="7"/>
      <c r="G9254" s="7"/>
      <c r="I9254" s="3"/>
    </row>
    <row r="9255" spans="2:9" x14ac:dyDescent="0.25">
      <c r="B9255" s="6"/>
      <c r="C9255" s="7"/>
      <c r="D9255" s="7"/>
      <c r="E9255" s="7"/>
      <c r="F9255" s="7"/>
      <c r="G9255" s="7"/>
      <c r="I9255" s="3"/>
    </row>
    <row r="9256" spans="2:9" x14ac:dyDescent="0.25">
      <c r="B9256" s="6"/>
      <c r="C9256" s="7"/>
      <c r="D9256" s="7"/>
      <c r="E9256" s="7"/>
      <c r="F9256" s="7"/>
      <c r="G9256" s="7"/>
      <c r="I9256" s="3"/>
    </row>
    <row r="9257" spans="2:9" x14ac:dyDescent="0.25">
      <c r="B9257" s="6"/>
      <c r="C9257" s="7"/>
      <c r="D9257" s="7"/>
      <c r="E9257" s="7"/>
      <c r="F9257" s="7"/>
      <c r="G9257" s="7"/>
      <c r="I9257" s="3"/>
    </row>
    <row r="9258" spans="2:9" x14ac:dyDescent="0.25">
      <c r="B9258" s="6"/>
      <c r="C9258" s="7"/>
      <c r="D9258" s="7"/>
      <c r="E9258" s="7"/>
      <c r="F9258" s="7"/>
      <c r="G9258" s="7"/>
      <c r="I9258" s="3"/>
    </row>
    <row r="9259" spans="2:9" x14ac:dyDescent="0.25">
      <c r="B9259" s="6"/>
      <c r="C9259" s="7"/>
      <c r="D9259" s="7"/>
      <c r="E9259" s="7"/>
      <c r="F9259" s="7"/>
      <c r="G9259" s="7"/>
      <c r="I9259" s="3"/>
    </row>
    <row r="9260" spans="2:9" x14ac:dyDescent="0.25">
      <c r="B9260" s="6"/>
      <c r="C9260" s="7"/>
      <c r="D9260" s="7"/>
      <c r="E9260" s="7"/>
      <c r="F9260" s="7"/>
      <c r="G9260" s="7"/>
      <c r="I9260" s="3"/>
    </row>
    <row r="9261" spans="2:9" x14ac:dyDescent="0.25">
      <c r="B9261" s="6"/>
      <c r="C9261" s="7"/>
      <c r="D9261" s="7"/>
      <c r="E9261" s="7"/>
      <c r="F9261" s="7"/>
      <c r="G9261" s="7"/>
      <c r="I9261" s="3"/>
    </row>
    <row r="9262" spans="2:9" x14ac:dyDescent="0.25">
      <c r="B9262" s="6"/>
      <c r="C9262" s="7"/>
      <c r="D9262" s="7"/>
      <c r="E9262" s="7"/>
      <c r="F9262" s="7"/>
      <c r="G9262" s="7"/>
      <c r="I9262" s="3"/>
    </row>
    <row r="9263" spans="2:9" x14ac:dyDescent="0.25">
      <c r="B9263" s="6"/>
      <c r="C9263" s="7"/>
      <c r="D9263" s="7"/>
      <c r="E9263" s="7"/>
      <c r="F9263" s="7"/>
      <c r="G9263" s="7"/>
      <c r="I9263" s="3"/>
    </row>
    <row r="9264" spans="2:9" x14ac:dyDescent="0.25">
      <c r="B9264" s="6"/>
      <c r="C9264" s="7"/>
      <c r="D9264" s="7"/>
      <c r="E9264" s="7"/>
      <c r="F9264" s="7"/>
      <c r="G9264" s="7"/>
      <c r="I9264" s="3"/>
    </row>
    <row r="9265" spans="2:9" x14ac:dyDescent="0.25">
      <c r="B9265" s="6"/>
      <c r="C9265" s="7"/>
      <c r="D9265" s="7"/>
      <c r="E9265" s="7"/>
      <c r="F9265" s="7"/>
      <c r="G9265" s="7"/>
      <c r="I9265" s="3"/>
    </row>
    <row r="9266" spans="2:9" x14ac:dyDescent="0.25">
      <c r="B9266" s="6"/>
      <c r="C9266" s="7"/>
      <c r="D9266" s="7"/>
      <c r="E9266" s="7"/>
      <c r="F9266" s="7"/>
      <c r="G9266" s="7"/>
      <c r="I9266" s="3"/>
    </row>
    <row r="9267" spans="2:9" x14ac:dyDescent="0.25">
      <c r="B9267" s="6"/>
      <c r="C9267" s="7"/>
      <c r="D9267" s="7"/>
      <c r="E9267" s="7"/>
      <c r="F9267" s="7"/>
      <c r="G9267" s="7"/>
      <c r="I9267" s="3"/>
    </row>
    <row r="9268" spans="2:9" x14ac:dyDescent="0.25">
      <c r="B9268" s="6"/>
      <c r="C9268" s="7"/>
      <c r="D9268" s="7"/>
      <c r="E9268" s="7"/>
      <c r="F9268" s="7"/>
      <c r="G9268" s="7"/>
      <c r="I9268" s="3"/>
    </row>
    <row r="9269" spans="2:9" x14ac:dyDescent="0.25">
      <c r="B9269" s="6"/>
      <c r="C9269" s="7"/>
      <c r="D9269" s="7"/>
      <c r="E9269" s="7"/>
      <c r="F9269" s="7"/>
      <c r="G9269" s="7"/>
      <c r="I9269" s="3"/>
    </row>
    <row r="9270" spans="2:9" x14ac:dyDescent="0.25">
      <c r="B9270" s="6"/>
      <c r="C9270" s="7"/>
      <c r="D9270" s="7"/>
      <c r="E9270" s="7"/>
      <c r="F9270" s="7"/>
      <c r="G9270" s="7"/>
      <c r="I9270" s="3"/>
    </row>
    <row r="9271" spans="2:9" x14ac:dyDescent="0.25">
      <c r="B9271" s="6"/>
      <c r="C9271" s="7"/>
      <c r="D9271" s="7"/>
      <c r="E9271" s="7"/>
      <c r="F9271" s="7"/>
      <c r="G9271" s="7"/>
      <c r="I9271" s="3"/>
    </row>
    <row r="9272" spans="2:9" x14ac:dyDescent="0.25">
      <c r="B9272" s="6"/>
      <c r="C9272" s="7"/>
      <c r="D9272" s="7"/>
      <c r="E9272" s="7"/>
      <c r="F9272" s="7"/>
      <c r="G9272" s="7"/>
      <c r="I9272" s="3"/>
    </row>
    <row r="9273" spans="2:9" x14ac:dyDescent="0.25">
      <c r="B9273" s="6"/>
      <c r="C9273" s="7"/>
      <c r="D9273" s="7"/>
      <c r="E9273" s="7"/>
      <c r="F9273" s="7"/>
      <c r="G9273" s="7"/>
      <c r="I9273" s="3"/>
    </row>
    <row r="9274" spans="2:9" x14ac:dyDescent="0.25">
      <c r="B9274" s="6"/>
      <c r="C9274" s="7"/>
      <c r="D9274" s="7"/>
      <c r="E9274" s="7"/>
      <c r="F9274" s="7"/>
      <c r="G9274" s="7"/>
      <c r="I9274" s="3"/>
    </row>
    <row r="9275" spans="2:9" x14ac:dyDescent="0.25">
      <c r="B9275" s="6"/>
      <c r="C9275" s="7"/>
      <c r="D9275" s="7"/>
      <c r="E9275" s="7"/>
      <c r="F9275" s="7"/>
      <c r="G9275" s="7"/>
      <c r="I9275" s="3"/>
    </row>
    <row r="9276" spans="2:9" x14ac:dyDescent="0.25">
      <c r="B9276" s="6"/>
      <c r="C9276" s="7"/>
      <c r="D9276" s="7"/>
      <c r="E9276" s="7"/>
      <c r="F9276" s="7"/>
      <c r="G9276" s="7"/>
      <c r="I9276" s="3"/>
    </row>
    <row r="9277" spans="2:9" x14ac:dyDescent="0.25">
      <c r="B9277" s="6"/>
      <c r="C9277" s="7"/>
      <c r="D9277" s="7"/>
      <c r="E9277" s="7"/>
      <c r="F9277" s="7"/>
      <c r="G9277" s="7"/>
      <c r="I9277" s="3"/>
    </row>
    <row r="9278" spans="2:9" x14ac:dyDescent="0.25">
      <c r="B9278" s="6"/>
      <c r="C9278" s="7"/>
      <c r="D9278" s="7"/>
      <c r="E9278" s="7"/>
      <c r="F9278" s="7"/>
      <c r="G9278" s="7"/>
      <c r="I9278" s="3"/>
    </row>
    <row r="9279" spans="2:9" x14ac:dyDescent="0.25">
      <c r="B9279" s="6"/>
      <c r="C9279" s="7"/>
      <c r="D9279" s="7"/>
      <c r="E9279" s="7"/>
      <c r="F9279" s="7"/>
      <c r="G9279" s="7"/>
      <c r="I9279" s="3"/>
    </row>
    <row r="9280" spans="2:9" x14ac:dyDescent="0.25">
      <c r="B9280" s="6"/>
      <c r="C9280" s="7"/>
      <c r="D9280" s="7"/>
      <c r="E9280" s="7"/>
      <c r="F9280" s="7"/>
      <c r="G9280" s="7"/>
      <c r="I9280" s="3"/>
    </row>
    <row r="9281" spans="2:9" x14ac:dyDescent="0.25">
      <c r="B9281" s="6"/>
      <c r="C9281" s="7"/>
      <c r="D9281" s="7"/>
      <c r="E9281" s="7"/>
      <c r="F9281" s="7"/>
      <c r="G9281" s="7"/>
      <c r="I9281" s="3"/>
    </row>
    <row r="9282" spans="2:9" x14ac:dyDescent="0.25">
      <c r="B9282" s="6"/>
      <c r="C9282" s="7"/>
      <c r="D9282" s="7"/>
      <c r="E9282" s="7"/>
      <c r="F9282" s="7"/>
      <c r="G9282" s="7"/>
      <c r="I9282" s="3"/>
    </row>
    <row r="9283" spans="2:9" x14ac:dyDescent="0.25">
      <c r="B9283" s="6"/>
      <c r="C9283" s="7"/>
      <c r="D9283" s="7"/>
      <c r="E9283" s="7"/>
      <c r="F9283" s="7"/>
      <c r="G9283" s="7"/>
      <c r="I9283" s="3"/>
    </row>
    <row r="9284" spans="2:9" x14ac:dyDescent="0.25">
      <c r="B9284" s="6"/>
      <c r="C9284" s="7"/>
      <c r="D9284" s="7"/>
      <c r="E9284" s="7"/>
      <c r="F9284" s="7"/>
      <c r="G9284" s="7"/>
      <c r="I9284" s="3"/>
    </row>
    <row r="9285" spans="2:9" x14ac:dyDescent="0.25">
      <c r="B9285" s="6"/>
      <c r="C9285" s="7"/>
      <c r="D9285" s="7"/>
      <c r="E9285" s="7"/>
      <c r="F9285" s="7"/>
      <c r="G9285" s="7"/>
      <c r="I9285" s="3"/>
    </row>
    <row r="9286" spans="2:9" x14ac:dyDescent="0.25">
      <c r="B9286" s="6"/>
      <c r="C9286" s="7"/>
      <c r="D9286" s="7"/>
      <c r="E9286" s="7"/>
      <c r="F9286" s="7"/>
      <c r="G9286" s="7"/>
      <c r="I9286" s="3"/>
    </row>
    <row r="9287" spans="2:9" x14ac:dyDescent="0.25">
      <c r="B9287" s="6"/>
      <c r="C9287" s="7"/>
      <c r="D9287" s="7"/>
      <c r="E9287" s="7"/>
      <c r="F9287" s="7"/>
      <c r="G9287" s="7"/>
      <c r="I9287" s="3"/>
    </row>
    <row r="9288" spans="2:9" x14ac:dyDescent="0.25">
      <c r="B9288" s="6"/>
      <c r="C9288" s="7"/>
      <c r="D9288" s="7"/>
      <c r="E9288" s="7"/>
      <c r="F9288" s="7"/>
      <c r="G9288" s="7"/>
      <c r="I9288" s="3"/>
    </row>
    <row r="9289" spans="2:9" x14ac:dyDescent="0.25">
      <c r="B9289" s="6"/>
      <c r="C9289" s="7"/>
      <c r="D9289" s="7"/>
      <c r="E9289" s="7"/>
      <c r="F9289" s="7"/>
      <c r="G9289" s="7"/>
      <c r="I9289" s="3"/>
    </row>
    <row r="9290" spans="2:9" x14ac:dyDescent="0.25">
      <c r="B9290" s="6"/>
      <c r="C9290" s="7"/>
      <c r="D9290" s="7"/>
      <c r="E9290" s="7"/>
      <c r="F9290" s="7"/>
      <c r="G9290" s="7"/>
      <c r="I9290" s="3"/>
    </row>
    <row r="9291" spans="2:9" x14ac:dyDescent="0.25">
      <c r="B9291" s="6"/>
      <c r="C9291" s="7"/>
      <c r="D9291" s="7"/>
      <c r="E9291" s="7"/>
      <c r="F9291" s="7"/>
      <c r="G9291" s="7"/>
      <c r="I9291" s="3"/>
    </row>
    <row r="9292" spans="2:9" x14ac:dyDescent="0.25">
      <c r="B9292" s="6"/>
      <c r="C9292" s="7"/>
      <c r="D9292" s="7"/>
      <c r="E9292" s="7"/>
      <c r="F9292" s="7"/>
      <c r="G9292" s="7"/>
      <c r="I9292" s="3"/>
    </row>
    <row r="9293" spans="2:9" x14ac:dyDescent="0.25">
      <c r="B9293" s="6"/>
      <c r="C9293" s="7"/>
      <c r="D9293" s="7"/>
      <c r="E9293" s="7"/>
      <c r="F9293" s="7"/>
      <c r="G9293" s="7"/>
      <c r="I9293" s="3"/>
    </row>
    <row r="9294" spans="2:9" x14ac:dyDescent="0.25">
      <c r="B9294" s="6"/>
      <c r="C9294" s="7"/>
      <c r="D9294" s="7"/>
      <c r="E9294" s="7"/>
      <c r="F9294" s="7"/>
      <c r="G9294" s="7"/>
      <c r="I9294" s="3"/>
    </row>
    <row r="9295" spans="2:9" x14ac:dyDescent="0.25">
      <c r="B9295" s="6"/>
      <c r="C9295" s="7"/>
      <c r="D9295" s="7"/>
      <c r="E9295" s="7"/>
      <c r="F9295" s="7"/>
      <c r="G9295" s="7"/>
      <c r="I9295" s="3"/>
    </row>
    <row r="9296" spans="2:9" x14ac:dyDescent="0.25">
      <c r="B9296" s="6"/>
      <c r="C9296" s="7"/>
      <c r="D9296" s="7"/>
      <c r="E9296" s="7"/>
      <c r="F9296" s="7"/>
      <c r="G9296" s="7"/>
      <c r="I9296" s="3"/>
    </row>
    <row r="9297" spans="2:9" x14ac:dyDescent="0.25">
      <c r="B9297" s="6"/>
      <c r="C9297" s="7"/>
      <c r="D9297" s="7"/>
      <c r="E9297" s="7"/>
      <c r="F9297" s="7"/>
      <c r="G9297" s="7"/>
      <c r="I9297" s="3"/>
    </row>
    <row r="9298" spans="2:9" x14ac:dyDescent="0.25">
      <c r="B9298" s="6"/>
      <c r="C9298" s="7"/>
      <c r="D9298" s="7"/>
      <c r="E9298" s="7"/>
      <c r="F9298" s="7"/>
      <c r="G9298" s="7"/>
      <c r="I9298" s="3"/>
    </row>
    <row r="9299" spans="2:9" x14ac:dyDescent="0.25">
      <c r="B9299" s="6"/>
      <c r="C9299" s="7"/>
      <c r="D9299" s="7"/>
      <c r="E9299" s="7"/>
      <c r="F9299" s="7"/>
      <c r="G9299" s="7"/>
      <c r="I9299" s="3"/>
    </row>
    <row r="9300" spans="2:9" x14ac:dyDescent="0.25">
      <c r="B9300" s="6"/>
      <c r="C9300" s="7"/>
      <c r="D9300" s="7"/>
      <c r="E9300" s="7"/>
      <c r="F9300" s="7"/>
      <c r="G9300" s="7"/>
      <c r="I9300" s="3"/>
    </row>
    <row r="9301" spans="2:9" x14ac:dyDescent="0.25">
      <c r="B9301" s="6"/>
      <c r="C9301" s="7"/>
      <c r="D9301" s="7"/>
      <c r="E9301" s="7"/>
      <c r="F9301" s="7"/>
      <c r="G9301" s="7"/>
      <c r="I9301" s="3"/>
    </row>
    <row r="9302" spans="2:9" x14ac:dyDescent="0.25">
      <c r="B9302" s="6"/>
      <c r="C9302" s="7"/>
      <c r="D9302" s="7"/>
      <c r="E9302" s="7"/>
      <c r="F9302" s="7"/>
      <c r="G9302" s="7"/>
      <c r="I9302" s="3"/>
    </row>
    <row r="9303" spans="2:9" x14ac:dyDescent="0.25">
      <c r="B9303" s="6"/>
      <c r="C9303" s="7"/>
      <c r="D9303" s="7"/>
      <c r="E9303" s="7"/>
      <c r="F9303" s="7"/>
      <c r="G9303" s="7"/>
      <c r="I9303" s="3"/>
    </row>
    <row r="9304" spans="2:9" x14ac:dyDescent="0.25">
      <c r="B9304" s="6"/>
      <c r="C9304" s="7"/>
      <c r="D9304" s="7"/>
      <c r="E9304" s="7"/>
      <c r="F9304" s="7"/>
      <c r="G9304" s="7"/>
      <c r="I9304" s="3"/>
    </row>
    <row r="9305" spans="2:9" x14ac:dyDescent="0.25">
      <c r="B9305" s="6"/>
      <c r="C9305" s="7"/>
      <c r="D9305" s="7"/>
      <c r="E9305" s="7"/>
      <c r="F9305" s="7"/>
      <c r="G9305" s="7"/>
      <c r="I9305" s="3"/>
    </row>
    <row r="9306" spans="2:9" x14ac:dyDescent="0.25">
      <c r="B9306" s="6"/>
      <c r="C9306" s="7"/>
      <c r="D9306" s="7"/>
      <c r="E9306" s="7"/>
      <c r="F9306" s="7"/>
      <c r="G9306" s="7"/>
      <c r="I9306" s="3"/>
    </row>
    <row r="9307" spans="2:9" x14ac:dyDescent="0.25">
      <c r="B9307" s="6"/>
      <c r="C9307" s="7"/>
      <c r="D9307" s="7"/>
      <c r="E9307" s="7"/>
      <c r="F9307" s="7"/>
      <c r="G9307" s="7"/>
      <c r="I9307" s="3"/>
    </row>
    <row r="9308" spans="2:9" x14ac:dyDescent="0.25">
      <c r="B9308" s="6"/>
      <c r="C9308" s="7"/>
      <c r="D9308" s="7"/>
      <c r="E9308" s="7"/>
      <c r="F9308" s="7"/>
      <c r="G9308" s="7"/>
      <c r="I9308" s="3"/>
    </row>
    <row r="9309" spans="2:9" x14ac:dyDescent="0.25">
      <c r="B9309" s="6"/>
      <c r="C9309" s="7"/>
      <c r="D9309" s="7"/>
      <c r="E9309" s="7"/>
      <c r="F9309" s="7"/>
      <c r="G9309" s="7"/>
      <c r="I9309" s="3"/>
    </row>
    <row r="9310" spans="2:9" x14ac:dyDescent="0.25">
      <c r="B9310" s="6"/>
      <c r="C9310" s="7"/>
      <c r="D9310" s="7"/>
      <c r="E9310" s="7"/>
      <c r="F9310" s="7"/>
      <c r="G9310" s="7"/>
      <c r="I9310" s="3"/>
    </row>
    <row r="9311" spans="2:9" x14ac:dyDescent="0.25">
      <c r="B9311" s="6"/>
      <c r="C9311" s="7"/>
      <c r="D9311" s="7"/>
      <c r="E9311" s="7"/>
      <c r="F9311" s="7"/>
      <c r="G9311" s="7"/>
      <c r="I9311" s="3"/>
    </row>
    <row r="9312" spans="2:9" x14ac:dyDescent="0.25">
      <c r="B9312" s="6"/>
      <c r="C9312" s="7"/>
      <c r="D9312" s="7"/>
      <c r="E9312" s="7"/>
      <c r="F9312" s="7"/>
      <c r="G9312" s="7"/>
      <c r="I9312" s="3"/>
    </row>
    <row r="9313" spans="2:9" x14ac:dyDescent="0.25">
      <c r="B9313" s="6"/>
      <c r="C9313" s="7"/>
      <c r="D9313" s="7"/>
      <c r="E9313" s="7"/>
      <c r="F9313" s="7"/>
      <c r="G9313" s="7"/>
      <c r="I9313" s="3"/>
    </row>
    <row r="9314" spans="2:9" x14ac:dyDescent="0.25">
      <c r="B9314" s="6"/>
      <c r="C9314" s="7"/>
      <c r="D9314" s="7"/>
      <c r="E9314" s="7"/>
      <c r="F9314" s="7"/>
      <c r="G9314" s="7"/>
      <c r="I9314" s="3"/>
    </row>
    <row r="9315" spans="2:9" x14ac:dyDescent="0.25">
      <c r="B9315" s="6"/>
      <c r="C9315" s="7"/>
      <c r="D9315" s="7"/>
      <c r="E9315" s="7"/>
      <c r="F9315" s="7"/>
      <c r="G9315" s="7"/>
      <c r="I9315" s="3"/>
    </row>
    <row r="9316" spans="2:9" x14ac:dyDescent="0.25">
      <c r="B9316" s="6"/>
      <c r="C9316" s="7"/>
      <c r="D9316" s="7"/>
      <c r="E9316" s="7"/>
      <c r="F9316" s="7"/>
      <c r="G9316" s="7"/>
      <c r="I9316" s="3"/>
    </row>
    <row r="9317" spans="2:9" x14ac:dyDescent="0.25">
      <c r="B9317" s="6"/>
      <c r="C9317" s="7"/>
      <c r="D9317" s="7"/>
      <c r="E9317" s="7"/>
      <c r="F9317" s="7"/>
      <c r="G9317" s="7"/>
      <c r="I9317" s="3"/>
    </row>
    <row r="9318" spans="2:9" x14ac:dyDescent="0.25">
      <c r="B9318" s="6"/>
      <c r="C9318" s="7"/>
      <c r="D9318" s="7"/>
      <c r="E9318" s="7"/>
      <c r="F9318" s="7"/>
      <c r="G9318" s="7"/>
      <c r="I9318" s="3"/>
    </row>
    <row r="9319" spans="2:9" x14ac:dyDescent="0.25">
      <c r="B9319" s="6"/>
      <c r="C9319" s="7"/>
      <c r="D9319" s="7"/>
      <c r="E9319" s="7"/>
      <c r="F9319" s="7"/>
      <c r="G9319" s="7"/>
      <c r="I9319" s="3"/>
    </row>
    <row r="9320" spans="2:9" x14ac:dyDescent="0.25">
      <c r="B9320" s="6"/>
      <c r="C9320" s="7"/>
      <c r="D9320" s="7"/>
      <c r="E9320" s="7"/>
      <c r="F9320" s="7"/>
      <c r="G9320" s="7"/>
      <c r="I9320" s="3"/>
    </row>
    <row r="9321" spans="2:9" x14ac:dyDescent="0.25">
      <c r="B9321" s="6"/>
      <c r="C9321" s="7"/>
      <c r="D9321" s="7"/>
      <c r="E9321" s="7"/>
      <c r="F9321" s="7"/>
      <c r="G9321" s="7"/>
      <c r="I9321" s="3"/>
    </row>
    <row r="9322" spans="2:9" x14ac:dyDescent="0.25">
      <c r="B9322" s="6"/>
      <c r="C9322" s="7"/>
      <c r="D9322" s="7"/>
      <c r="E9322" s="7"/>
      <c r="F9322" s="7"/>
      <c r="G9322" s="7"/>
      <c r="I9322" s="3"/>
    </row>
    <row r="9323" spans="2:9" x14ac:dyDescent="0.25">
      <c r="B9323" s="6"/>
      <c r="C9323" s="7"/>
      <c r="D9323" s="7"/>
      <c r="E9323" s="7"/>
      <c r="F9323" s="7"/>
      <c r="G9323" s="7"/>
      <c r="I9323" s="3"/>
    </row>
    <row r="9324" spans="2:9" x14ac:dyDescent="0.25">
      <c r="B9324" s="6"/>
      <c r="C9324" s="7"/>
      <c r="D9324" s="7"/>
      <c r="E9324" s="7"/>
      <c r="F9324" s="7"/>
      <c r="G9324" s="7"/>
      <c r="I9324" s="3"/>
    </row>
    <row r="9325" spans="2:9" x14ac:dyDescent="0.25">
      <c r="B9325" s="6"/>
      <c r="C9325" s="7"/>
      <c r="D9325" s="7"/>
      <c r="E9325" s="7"/>
      <c r="F9325" s="7"/>
      <c r="G9325" s="7"/>
      <c r="I9325" s="3"/>
    </row>
    <row r="9326" spans="2:9" x14ac:dyDescent="0.25">
      <c r="B9326" s="6"/>
      <c r="C9326" s="7"/>
      <c r="D9326" s="7"/>
      <c r="E9326" s="7"/>
      <c r="F9326" s="7"/>
      <c r="G9326" s="7"/>
      <c r="I9326" s="3"/>
    </row>
    <row r="9327" spans="2:9" x14ac:dyDescent="0.25">
      <c r="B9327" s="6"/>
      <c r="C9327" s="7"/>
      <c r="D9327" s="7"/>
      <c r="E9327" s="7"/>
      <c r="F9327" s="7"/>
      <c r="G9327" s="7"/>
      <c r="I9327" s="3"/>
    </row>
    <row r="9328" spans="2:9" x14ac:dyDescent="0.25">
      <c r="B9328" s="6"/>
      <c r="C9328" s="7"/>
      <c r="D9328" s="7"/>
      <c r="E9328" s="7"/>
      <c r="F9328" s="7"/>
      <c r="G9328" s="7"/>
      <c r="I9328" s="3"/>
    </row>
    <row r="9329" spans="2:9" x14ac:dyDescent="0.25">
      <c r="B9329" s="6"/>
      <c r="C9329" s="7"/>
      <c r="D9329" s="7"/>
      <c r="E9329" s="7"/>
      <c r="F9329" s="7"/>
      <c r="G9329" s="7"/>
      <c r="I9329" s="3"/>
    </row>
    <row r="9330" spans="2:9" x14ac:dyDescent="0.25">
      <c r="B9330" s="6"/>
      <c r="C9330" s="7"/>
      <c r="D9330" s="7"/>
      <c r="E9330" s="7"/>
      <c r="F9330" s="7"/>
      <c r="G9330" s="7"/>
      <c r="I9330" s="3"/>
    </row>
    <row r="9331" spans="2:9" x14ac:dyDescent="0.25">
      <c r="B9331" s="6"/>
      <c r="C9331" s="7"/>
      <c r="D9331" s="7"/>
      <c r="E9331" s="7"/>
      <c r="F9331" s="7"/>
      <c r="G9331" s="7"/>
      <c r="I9331" s="3"/>
    </row>
    <row r="9332" spans="2:9" x14ac:dyDescent="0.25">
      <c r="B9332" s="6"/>
      <c r="C9332" s="7"/>
      <c r="D9332" s="7"/>
      <c r="E9332" s="7"/>
      <c r="F9332" s="7"/>
      <c r="G9332" s="7"/>
      <c r="I9332" s="3"/>
    </row>
    <row r="9333" spans="2:9" x14ac:dyDescent="0.25">
      <c r="B9333" s="6"/>
      <c r="C9333" s="7"/>
      <c r="D9333" s="7"/>
      <c r="E9333" s="7"/>
      <c r="F9333" s="7"/>
      <c r="G9333" s="7"/>
      <c r="I9333" s="3"/>
    </row>
    <row r="9334" spans="2:9" x14ac:dyDescent="0.25">
      <c r="B9334" s="6"/>
      <c r="C9334" s="7"/>
      <c r="D9334" s="7"/>
      <c r="E9334" s="7"/>
      <c r="F9334" s="7"/>
      <c r="G9334" s="7"/>
      <c r="I9334" s="3"/>
    </row>
    <row r="9335" spans="2:9" x14ac:dyDescent="0.25">
      <c r="B9335" s="6"/>
      <c r="C9335" s="7"/>
      <c r="D9335" s="7"/>
      <c r="E9335" s="7"/>
      <c r="F9335" s="7"/>
      <c r="G9335" s="7"/>
      <c r="I9335" s="3"/>
    </row>
    <row r="9336" spans="2:9" x14ac:dyDescent="0.25">
      <c r="B9336" s="6"/>
      <c r="C9336" s="7"/>
      <c r="D9336" s="7"/>
      <c r="E9336" s="7"/>
      <c r="F9336" s="7"/>
      <c r="G9336" s="7"/>
      <c r="I9336" s="3"/>
    </row>
    <row r="9337" spans="2:9" x14ac:dyDescent="0.25">
      <c r="B9337" s="6"/>
      <c r="C9337" s="7"/>
      <c r="D9337" s="7"/>
      <c r="E9337" s="7"/>
      <c r="F9337" s="7"/>
      <c r="G9337" s="7"/>
      <c r="I9337" s="3"/>
    </row>
    <row r="9338" spans="2:9" x14ac:dyDescent="0.25">
      <c r="B9338" s="6"/>
      <c r="C9338" s="7"/>
      <c r="D9338" s="7"/>
      <c r="E9338" s="7"/>
      <c r="F9338" s="7"/>
      <c r="G9338" s="7"/>
      <c r="I9338" s="3"/>
    </row>
    <row r="9339" spans="2:9" x14ac:dyDescent="0.25">
      <c r="B9339" s="6"/>
      <c r="C9339" s="7"/>
      <c r="D9339" s="7"/>
      <c r="E9339" s="7"/>
      <c r="F9339" s="7"/>
      <c r="G9339" s="7"/>
      <c r="I9339" s="3"/>
    </row>
    <row r="9340" spans="2:9" x14ac:dyDescent="0.25">
      <c r="B9340" s="6"/>
      <c r="C9340" s="7"/>
      <c r="D9340" s="7"/>
      <c r="E9340" s="7"/>
      <c r="F9340" s="7"/>
      <c r="G9340" s="7"/>
      <c r="I9340" s="3"/>
    </row>
    <row r="9341" spans="2:9" x14ac:dyDescent="0.25">
      <c r="B9341" s="6"/>
      <c r="C9341" s="7"/>
      <c r="D9341" s="7"/>
      <c r="E9341" s="7"/>
      <c r="F9341" s="7"/>
      <c r="G9341" s="7"/>
      <c r="I9341" s="3"/>
    </row>
    <row r="9342" spans="2:9" x14ac:dyDescent="0.25">
      <c r="B9342" s="6"/>
      <c r="C9342" s="7"/>
      <c r="D9342" s="7"/>
      <c r="E9342" s="7"/>
      <c r="F9342" s="7"/>
      <c r="G9342" s="7"/>
      <c r="I9342" s="3"/>
    </row>
    <row r="9343" spans="2:9" x14ac:dyDescent="0.25">
      <c r="B9343" s="6"/>
      <c r="C9343" s="7"/>
      <c r="D9343" s="7"/>
      <c r="E9343" s="7"/>
      <c r="F9343" s="7"/>
      <c r="G9343" s="7"/>
      <c r="I9343" s="3"/>
    </row>
    <row r="9344" spans="2:9" x14ac:dyDescent="0.25">
      <c r="B9344" s="6"/>
      <c r="C9344" s="7"/>
      <c r="D9344" s="7"/>
      <c r="E9344" s="7"/>
      <c r="F9344" s="7"/>
      <c r="G9344" s="7"/>
      <c r="I9344" s="3"/>
    </row>
    <row r="9345" spans="2:33" x14ac:dyDescent="0.25">
      <c r="B9345" s="6"/>
      <c r="C9345" s="7"/>
      <c r="D9345" s="7"/>
      <c r="E9345" s="7"/>
      <c r="F9345" s="7"/>
      <c r="G9345" s="7"/>
      <c r="I9345" s="3"/>
    </row>
    <row r="9346" spans="2:33" x14ac:dyDescent="0.25">
      <c r="B9346" s="6"/>
      <c r="C9346" s="7"/>
      <c r="D9346" s="7"/>
      <c r="E9346" s="7"/>
      <c r="F9346" s="7"/>
      <c r="G9346" s="7"/>
      <c r="I9346" s="3"/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</row>
    <row r="9347" spans="2:33" x14ac:dyDescent="0.25">
      <c r="B9347" s="6"/>
      <c r="C9347" s="7"/>
      <c r="D9347" s="7"/>
      <c r="E9347" s="7"/>
      <c r="F9347" s="7"/>
      <c r="G9347" s="7"/>
      <c r="I9347" s="3"/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</row>
    <row r="9348" spans="2:33" x14ac:dyDescent="0.25">
      <c r="B9348" s="6"/>
      <c r="C9348" s="7"/>
      <c r="D9348" s="7"/>
      <c r="E9348" s="7"/>
      <c r="F9348" s="7"/>
      <c r="G9348" s="7"/>
      <c r="I9348" s="3"/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</row>
    <row r="9349" spans="2:33" x14ac:dyDescent="0.25">
      <c r="B9349" s="6"/>
      <c r="C9349" s="7"/>
      <c r="D9349" s="7"/>
      <c r="E9349" s="7"/>
      <c r="F9349" s="7"/>
      <c r="G9349" s="7"/>
      <c r="I9349" s="3"/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</row>
    <row r="9350" spans="2:33" x14ac:dyDescent="0.25">
      <c r="B9350" s="6"/>
      <c r="C9350" s="7"/>
      <c r="D9350" s="7"/>
      <c r="E9350" s="7"/>
      <c r="F9350" s="7"/>
      <c r="G9350" s="7"/>
      <c r="I9350" s="3"/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</row>
    <row r="9351" spans="2:33" x14ac:dyDescent="0.25">
      <c r="B9351" s="6"/>
      <c r="C9351" s="7"/>
      <c r="D9351" s="7"/>
      <c r="E9351" s="7"/>
      <c r="F9351" s="7"/>
      <c r="G9351" s="7"/>
      <c r="I9351" s="3"/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</row>
    <row r="9352" spans="2:33" x14ac:dyDescent="0.25">
      <c r="B9352" s="6"/>
      <c r="C9352" s="7"/>
      <c r="D9352" s="7"/>
      <c r="E9352" s="7"/>
      <c r="F9352" s="7"/>
      <c r="G9352" s="7"/>
      <c r="I9352" s="3"/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</row>
    <row r="9353" spans="2:33" x14ac:dyDescent="0.25">
      <c r="B9353" s="6"/>
      <c r="C9353" s="7"/>
      <c r="D9353" s="7"/>
      <c r="E9353" s="7"/>
      <c r="F9353" s="7"/>
      <c r="G9353" s="7"/>
      <c r="I9353" s="3"/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</row>
    <row r="9354" spans="2:33" x14ac:dyDescent="0.25">
      <c r="B9354" s="6"/>
      <c r="C9354" s="7"/>
      <c r="D9354" s="7"/>
      <c r="E9354" s="7"/>
      <c r="F9354" s="7"/>
      <c r="G9354" s="7"/>
      <c r="I9354" s="3"/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</row>
    <row r="9355" spans="2:33" x14ac:dyDescent="0.25">
      <c r="B9355" s="6"/>
      <c r="C9355" s="7"/>
      <c r="D9355" s="7"/>
      <c r="E9355" s="7"/>
      <c r="F9355" s="7"/>
      <c r="G9355" s="7"/>
      <c r="I9355" s="3"/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</row>
    <row r="9356" spans="2:33" x14ac:dyDescent="0.25">
      <c r="B9356" s="6"/>
      <c r="C9356" s="7"/>
      <c r="D9356" s="7"/>
      <c r="E9356" s="7"/>
      <c r="F9356" s="7"/>
      <c r="G9356" s="7"/>
      <c r="I9356" s="3"/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</row>
    <row r="9357" spans="2:33" x14ac:dyDescent="0.25">
      <c r="B9357" s="6"/>
      <c r="C9357" s="7"/>
      <c r="D9357" s="7"/>
      <c r="E9357" s="7"/>
      <c r="F9357" s="7"/>
      <c r="G9357" s="7"/>
      <c r="I9357" s="3"/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</row>
    <row r="9358" spans="2:33" x14ac:dyDescent="0.25">
      <c r="B9358" s="6"/>
      <c r="C9358" s="7"/>
      <c r="D9358" s="7"/>
      <c r="E9358" s="7"/>
      <c r="F9358" s="7"/>
      <c r="G9358" s="7"/>
      <c r="I9358" s="3"/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</row>
    <row r="9359" spans="2:33" x14ac:dyDescent="0.25">
      <c r="B9359" s="6"/>
      <c r="C9359" s="7"/>
      <c r="D9359" s="7"/>
      <c r="E9359" s="7"/>
      <c r="F9359" s="7"/>
      <c r="G9359" s="7"/>
      <c r="I9359" s="3"/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</row>
    <row r="9360" spans="2:33" x14ac:dyDescent="0.25">
      <c r="B9360" s="6"/>
      <c r="C9360" s="7"/>
      <c r="D9360" s="7"/>
      <c r="E9360" s="7"/>
      <c r="F9360" s="7"/>
      <c r="G9360" s="7"/>
      <c r="I9360" s="3"/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</row>
    <row r="9361" spans="2:33" x14ac:dyDescent="0.25">
      <c r="B9361" s="6"/>
      <c r="C9361" s="7"/>
      <c r="D9361" s="7"/>
      <c r="E9361" s="7"/>
      <c r="F9361" s="7"/>
      <c r="G9361" s="7"/>
      <c r="I9361" s="3"/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</row>
    <row r="9362" spans="2:33" x14ac:dyDescent="0.25">
      <c r="B9362" s="6"/>
      <c r="C9362" s="7"/>
      <c r="D9362" s="7"/>
      <c r="E9362" s="7"/>
      <c r="F9362" s="7"/>
      <c r="G9362" s="7"/>
      <c r="I9362" s="3"/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</row>
    <row r="9363" spans="2:33" x14ac:dyDescent="0.25">
      <c r="B9363" s="6"/>
      <c r="C9363" s="7"/>
      <c r="D9363" s="7"/>
      <c r="E9363" s="7"/>
      <c r="F9363" s="7"/>
      <c r="G9363" s="7"/>
      <c r="I9363" s="3"/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</row>
    <row r="9364" spans="2:33" x14ac:dyDescent="0.25">
      <c r="B9364" s="6"/>
      <c r="C9364" s="7"/>
      <c r="D9364" s="7"/>
      <c r="E9364" s="7"/>
      <c r="F9364" s="7"/>
      <c r="G9364" s="7"/>
      <c r="I9364" s="3"/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</row>
    <row r="9365" spans="2:33" x14ac:dyDescent="0.25">
      <c r="B9365" s="6"/>
      <c r="C9365" s="7"/>
      <c r="D9365" s="7"/>
      <c r="E9365" s="7"/>
      <c r="F9365" s="7"/>
      <c r="G9365" s="7"/>
      <c r="I9365" s="3"/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</row>
    <row r="9366" spans="2:33" x14ac:dyDescent="0.25">
      <c r="B9366" s="6"/>
      <c r="C9366" s="7"/>
      <c r="D9366" s="7"/>
      <c r="E9366" s="7"/>
      <c r="F9366" s="7"/>
      <c r="G9366" s="7"/>
      <c r="I9366" s="3"/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</row>
    <row r="9367" spans="2:33" x14ac:dyDescent="0.25">
      <c r="B9367" s="6"/>
      <c r="C9367" s="7"/>
      <c r="D9367" s="7"/>
      <c r="E9367" s="7"/>
      <c r="F9367" s="7"/>
      <c r="G9367" s="7"/>
      <c r="I9367" s="3"/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</row>
    <row r="9368" spans="2:33" x14ac:dyDescent="0.25">
      <c r="B9368" s="6"/>
      <c r="C9368" s="7"/>
      <c r="D9368" s="7"/>
      <c r="E9368" s="7"/>
      <c r="F9368" s="7"/>
      <c r="G9368" s="7"/>
      <c r="I9368" s="3"/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</row>
    <row r="9369" spans="2:33" x14ac:dyDescent="0.25">
      <c r="B9369" s="6"/>
      <c r="C9369" s="7"/>
      <c r="D9369" s="7"/>
      <c r="E9369" s="7"/>
      <c r="F9369" s="7"/>
      <c r="G9369" s="7"/>
      <c r="I9369" s="3"/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</row>
    <row r="9370" spans="2:33" x14ac:dyDescent="0.25">
      <c r="B9370" s="6"/>
      <c r="C9370" s="7"/>
      <c r="D9370" s="7"/>
      <c r="E9370" s="7"/>
      <c r="F9370" s="7"/>
      <c r="G9370" s="7"/>
      <c r="I9370" s="3"/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</row>
    <row r="9371" spans="2:33" x14ac:dyDescent="0.25">
      <c r="B9371" s="6"/>
      <c r="C9371" s="7"/>
      <c r="D9371" s="7"/>
      <c r="E9371" s="7"/>
      <c r="F9371" s="7"/>
      <c r="G9371" s="7"/>
      <c r="I9371" s="3"/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</row>
    <row r="9372" spans="2:33" x14ac:dyDescent="0.25">
      <c r="B9372" s="6"/>
      <c r="C9372" s="7"/>
      <c r="D9372" s="7"/>
      <c r="E9372" s="7"/>
      <c r="F9372" s="7"/>
      <c r="G9372" s="7"/>
      <c r="I9372" s="3"/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</row>
    <row r="9373" spans="2:33" x14ac:dyDescent="0.25">
      <c r="B9373" s="6"/>
      <c r="C9373" s="7"/>
      <c r="D9373" s="7"/>
      <c r="E9373" s="7"/>
      <c r="F9373" s="7"/>
      <c r="G9373" s="7"/>
      <c r="I9373" s="3"/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</row>
    <row r="9374" spans="2:33" x14ac:dyDescent="0.25">
      <c r="B9374" s="6"/>
      <c r="C9374" s="7"/>
      <c r="D9374" s="7"/>
      <c r="E9374" s="7"/>
      <c r="F9374" s="7"/>
      <c r="G9374" s="7"/>
      <c r="I9374" s="3"/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</row>
    <row r="9375" spans="2:33" x14ac:dyDescent="0.25">
      <c r="B9375" s="6"/>
      <c r="C9375" s="7"/>
      <c r="D9375" s="7"/>
      <c r="E9375" s="7"/>
      <c r="F9375" s="7"/>
      <c r="G9375" s="7"/>
      <c r="I9375" s="3"/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</row>
    <row r="9376" spans="2:33" x14ac:dyDescent="0.25">
      <c r="B9376" s="6"/>
      <c r="C9376" s="7"/>
      <c r="D9376" s="7"/>
      <c r="E9376" s="7"/>
      <c r="F9376" s="7"/>
      <c r="G9376" s="7"/>
      <c r="I9376" s="3"/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</row>
    <row r="9377" spans="2:9" x14ac:dyDescent="0.25">
      <c r="B9377" s="6"/>
      <c r="C9377" s="7"/>
      <c r="D9377" s="7"/>
      <c r="E9377" s="7"/>
      <c r="F9377" s="7"/>
      <c r="G9377" s="7"/>
      <c r="I9377" s="3"/>
    </row>
    <row r="9378" spans="2:9" x14ac:dyDescent="0.25">
      <c r="B9378" s="6"/>
      <c r="C9378" s="7"/>
      <c r="D9378" s="7"/>
      <c r="E9378" s="7"/>
      <c r="F9378" s="7"/>
      <c r="G9378" s="7"/>
      <c r="I9378" s="3"/>
    </row>
    <row r="9379" spans="2:9" x14ac:dyDescent="0.25">
      <c r="B9379" s="6"/>
      <c r="C9379" s="7"/>
      <c r="D9379" s="7"/>
      <c r="E9379" s="7"/>
      <c r="F9379" s="7"/>
      <c r="G9379" s="7"/>
      <c r="I9379" s="3"/>
    </row>
    <row r="9380" spans="2:9" x14ac:dyDescent="0.25">
      <c r="B9380" s="6"/>
      <c r="C9380" s="7"/>
      <c r="D9380" s="7"/>
      <c r="E9380" s="7"/>
      <c r="F9380" s="7"/>
      <c r="G9380" s="7"/>
      <c r="I9380" s="3"/>
    </row>
    <row r="9381" spans="2:9" x14ac:dyDescent="0.25">
      <c r="B9381" s="6"/>
      <c r="C9381" s="7"/>
      <c r="D9381" s="7"/>
      <c r="E9381" s="7"/>
      <c r="F9381" s="7"/>
      <c r="G9381" s="7"/>
      <c r="I9381" s="3"/>
    </row>
    <row r="9382" spans="2:9" x14ac:dyDescent="0.25">
      <c r="B9382" s="6"/>
      <c r="C9382" s="7"/>
      <c r="D9382" s="7"/>
      <c r="E9382" s="7"/>
      <c r="F9382" s="7"/>
      <c r="G9382" s="7"/>
      <c r="I9382" s="3"/>
    </row>
    <row r="9383" spans="2:9" x14ac:dyDescent="0.25">
      <c r="B9383" s="6"/>
      <c r="C9383" s="7"/>
      <c r="D9383" s="7"/>
      <c r="E9383" s="7"/>
      <c r="F9383" s="7"/>
      <c r="G9383" s="7"/>
      <c r="I9383" s="3"/>
    </row>
    <row r="9384" spans="2:9" x14ac:dyDescent="0.25">
      <c r="B9384" s="6"/>
      <c r="C9384" s="7"/>
      <c r="D9384" s="7"/>
      <c r="E9384" s="7"/>
      <c r="F9384" s="7"/>
      <c r="G9384" s="7"/>
      <c r="I9384" s="3"/>
    </row>
    <row r="9385" spans="2:9" x14ac:dyDescent="0.25">
      <c r="B9385" s="6"/>
      <c r="C9385" s="7"/>
      <c r="D9385" s="7"/>
      <c r="E9385" s="7"/>
      <c r="F9385" s="7"/>
      <c r="G9385" s="7"/>
      <c r="I9385" s="3"/>
    </row>
    <row r="9386" spans="2:9" x14ac:dyDescent="0.25">
      <c r="B9386" s="6"/>
      <c r="C9386" s="7"/>
      <c r="D9386" s="7"/>
      <c r="E9386" s="7"/>
      <c r="F9386" s="7"/>
      <c r="G9386" s="7"/>
      <c r="I9386" s="3"/>
    </row>
    <row r="9387" spans="2:9" x14ac:dyDescent="0.25">
      <c r="B9387" s="6"/>
      <c r="C9387" s="7"/>
      <c r="D9387" s="7"/>
      <c r="E9387" s="7"/>
      <c r="F9387" s="7"/>
      <c r="G9387" s="7"/>
      <c r="I9387" s="3"/>
    </row>
    <row r="9388" spans="2:9" x14ac:dyDescent="0.25">
      <c r="B9388" s="6"/>
      <c r="C9388" s="7"/>
      <c r="D9388" s="7"/>
      <c r="E9388" s="7"/>
      <c r="F9388" s="7"/>
      <c r="G9388" s="7"/>
      <c r="I9388" s="3"/>
    </row>
    <row r="9389" spans="2:9" x14ac:dyDescent="0.25">
      <c r="B9389" s="6"/>
      <c r="C9389" s="7"/>
      <c r="D9389" s="7"/>
      <c r="E9389" s="7"/>
      <c r="F9389" s="7"/>
      <c r="G9389" s="7"/>
      <c r="I9389" s="3"/>
    </row>
    <row r="9390" spans="2:9" x14ac:dyDescent="0.25">
      <c r="B9390" s="6"/>
      <c r="C9390" s="7"/>
      <c r="D9390" s="7"/>
      <c r="E9390" s="7"/>
      <c r="F9390" s="7"/>
      <c r="G9390" s="7"/>
      <c r="I9390" s="3"/>
    </row>
    <row r="9391" spans="2:9" x14ac:dyDescent="0.25">
      <c r="B9391" s="6"/>
      <c r="C9391" s="7"/>
      <c r="D9391" s="7"/>
      <c r="E9391" s="7"/>
      <c r="F9391" s="7"/>
      <c r="G9391" s="7"/>
      <c r="I9391" s="3"/>
    </row>
    <row r="9392" spans="2:9" x14ac:dyDescent="0.25">
      <c r="B9392" s="6"/>
      <c r="C9392" s="7"/>
      <c r="D9392" s="7"/>
      <c r="E9392" s="7"/>
      <c r="F9392" s="7"/>
      <c r="G9392" s="7"/>
      <c r="I9392" s="3"/>
    </row>
    <row r="9393" spans="2:34" x14ac:dyDescent="0.25">
      <c r="B9393" s="6"/>
      <c r="C9393" s="7"/>
      <c r="D9393" s="7"/>
      <c r="E9393" s="7"/>
      <c r="F9393" s="7"/>
      <c r="G9393" s="7"/>
      <c r="I9393" s="3"/>
    </row>
    <row r="9394" spans="2:34" x14ac:dyDescent="0.25">
      <c r="B9394" s="6"/>
      <c r="C9394" s="7"/>
      <c r="D9394" s="7"/>
      <c r="E9394" s="7"/>
      <c r="F9394" s="7"/>
      <c r="G9394" s="7"/>
      <c r="I9394" s="3"/>
    </row>
    <row r="9395" spans="2:34" x14ac:dyDescent="0.25">
      <c r="B9395" s="6"/>
      <c r="C9395" s="7"/>
      <c r="D9395" s="7"/>
      <c r="E9395" s="7"/>
      <c r="F9395" s="7"/>
      <c r="G9395" s="7"/>
      <c r="I9395" s="3"/>
    </row>
    <row r="9396" spans="2:34" x14ac:dyDescent="0.25">
      <c r="B9396" s="6"/>
      <c r="C9396" s="7"/>
      <c r="D9396" s="7"/>
      <c r="E9396" s="7"/>
      <c r="F9396" s="7"/>
      <c r="G9396" s="7"/>
      <c r="I9396" s="3"/>
    </row>
    <row r="9397" spans="2:34" x14ac:dyDescent="0.25">
      <c r="B9397" s="6"/>
      <c r="C9397" s="7"/>
      <c r="D9397" s="7"/>
      <c r="E9397" s="7"/>
      <c r="F9397" s="7"/>
      <c r="G9397" s="7"/>
      <c r="I9397" s="3"/>
    </row>
    <row r="9398" spans="2:34" x14ac:dyDescent="0.25">
      <c r="B9398" s="6"/>
      <c r="C9398" s="7"/>
      <c r="D9398" s="7"/>
      <c r="E9398" s="7"/>
      <c r="F9398" s="7"/>
      <c r="G9398" s="7"/>
      <c r="I9398" s="3"/>
    </row>
    <row r="9399" spans="2:34" x14ac:dyDescent="0.25">
      <c r="B9399" s="6"/>
      <c r="C9399" s="7"/>
      <c r="D9399" s="7"/>
      <c r="E9399" s="7"/>
      <c r="F9399" s="7"/>
      <c r="G9399" s="7"/>
      <c r="I9399" s="3"/>
    </row>
    <row r="9400" spans="2:34" x14ac:dyDescent="0.25">
      <c r="B9400" s="6"/>
      <c r="C9400" s="7"/>
      <c r="D9400" s="7"/>
      <c r="E9400" s="7"/>
      <c r="F9400" s="7"/>
      <c r="G9400" s="7"/>
      <c r="I9400" s="3"/>
      <c r="U9400">
        <v>3798.8656021889801</v>
      </c>
    </row>
    <row r="9401" spans="2:34" x14ac:dyDescent="0.25">
      <c r="B9401" s="6"/>
      <c r="C9401" s="7"/>
      <c r="D9401" s="7"/>
      <c r="E9401" s="7"/>
      <c r="F9401" s="7"/>
      <c r="G9401" s="7"/>
      <c r="I9401" s="3"/>
      <c r="U9401">
        <v>3289.0016109045937</v>
      </c>
    </row>
    <row r="9402" spans="2:34" x14ac:dyDescent="0.25">
      <c r="B9402" s="6"/>
      <c r="C9402" s="7"/>
      <c r="D9402" s="7"/>
      <c r="E9402" s="7"/>
      <c r="F9402" s="7"/>
      <c r="G9402" s="7"/>
      <c r="I9402" s="3"/>
      <c r="U9402">
        <v>3287.3337284651752</v>
      </c>
    </row>
    <row r="9403" spans="2:34" x14ac:dyDescent="0.25">
      <c r="B9403" s="6"/>
      <c r="C9403" s="7"/>
      <c r="D9403" s="7"/>
      <c r="E9403" s="7"/>
      <c r="F9403" s="7"/>
      <c r="G9403" s="7"/>
      <c r="I9403" s="3"/>
      <c r="U9403">
        <v>2400.3266886027341</v>
      </c>
    </row>
    <row r="9404" spans="2:34" x14ac:dyDescent="0.25">
      <c r="B9404" s="6"/>
      <c r="C9404" s="7"/>
      <c r="D9404" s="7"/>
      <c r="E9404" s="7"/>
      <c r="F9404" s="7"/>
      <c r="G9404" s="7"/>
      <c r="I9404" s="3"/>
      <c r="U9404">
        <v>2015.6508326147032</v>
      </c>
    </row>
    <row r="9405" spans="2:34" x14ac:dyDescent="0.25">
      <c r="B9405" s="6"/>
      <c r="C9405" s="7"/>
      <c r="D9405" s="7"/>
      <c r="E9405" s="7"/>
      <c r="F9405" s="7"/>
      <c r="G9405" s="7"/>
      <c r="I9405" s="3"/>
      <c r="U9405">
        <v>2644.5872476987361</v>
      </c>
    </row>
    <row r="9406" spans="2:34" ht="14.25" customHeight="1" x14ac:dyDescent="0.25">
      <c r="B9406" s="6"/>
      <c r="C9406" s="7"/>
      <c r="D9406" s="7"/>
      <c r="E9406" s="7"/>
      <c r="F9406" s="7"/>
      <c r="G9406" s="7"/>
      <c r="I9406" s="3"/>
      <c r="U9406">
        <v>3377.8373915167322</v>
      </c>
      <c r="AB9406" s="1" t="s">
        <v>0</v>
      </c>
      <c r="AC9406" s="1" t="s">
        <v>1</v>
      </c>
      <c r="AD9406" s="1" t="s">
        <v>2</v>
      </c>
      <c r="AE9406" s="1" t="s">
        <v>3</v>
      </c>
      <c r="AF9406" s="1" t="s">
        <v>4</v>
      </c>
      <c r="AG9406" s="2" t="s">
        <v>5</v>
      </c>
    </row>
    <row r="9407" spans="2:34" x14ac:dyDescent="0.25">
      <c r="B9407" s="6"/>
      <c r="C9407" s="7"/>
      <c r="D9407" s="7"/>
      <c r="E9407" s="7"/>
      <c r="F9407" s="7"/>
      <c r="G9407" s="7"/>
      <c r="I9407" s="3"/>
      <c r="U9407">
        <v>4672.1370967741568</v>
      </c>
      <c r="V9407">
        <v>640.32388604494327</v>
      </c>
      <c r="W9407">
        <v>105.65531612374285</v>
      </c>
      <c r="X9407">
        <v>110.73914879579591</v>
      </c>
      <c r="Y9407">
        <v>1095.0479737667638</v>
      </c>
      <c r="Z9407">
        <v>4311.3754622450142</v>
      </c>
      <c r="AA9407">
        <v>6263.1417869762599</v>
      </c>
      <c r="AB9407">
        <v>1946.4969670957928</v>
      </c>
      <c r="AC9407">
        <v>341.85624800701811</v>
      </c>
      <c r="AD9407">
        <v>357.52072158270977</v>
      </c>
      <c r="AE9407">
        <v>531.84247497380488</v>
      </c>
      <c r="AF9407">
        <v>2093.9471615059165</v>
      </c>
      <c r="AG9407">
        <v>5271.6635731652414</v>
      </c>
      <c r="AH9407" s="3">
        <v>40452</v>
      </c>
    </row>
    <row r="9408" spans="2:34" x14ac:dyDescent="0.25">
      <c r="B9408" s="6"/>
      <c r="C9408" s="7"/>
      <c r="D9408" s="7"/>
      <c r="E9408" s="7"/>
      <c r="F9408" s="7"/>
      <c r="G9408" s="7"/>
      <c r="I9408" s="3"/>
      <c r="U9408">
        <v>11693.047113657341</v>
      </c>
      <c r="V9408">
        <v>2650.9576829465414</v>
      </c>
      <c r="W9408">
        <v>127.15507607513867</v>
      </c>
      <c r="X9408">
        <v>129.29011310600734</v>
      </c>
      <c r="Y9408">
        <v>1804.241396556378</v>
      </c>
      <c r="Z9408">
        <v>7125.9112773821316</v>
      </c>
      <c r="AA9408">
        <v>11837.555546066196</v>
      </c>
      <c r="AB9408">
        <v>8087.9630990590167</v>
      </c>
      <c r="AC9408">
        <v>380.68991715592944</v>
      </c>
      <c r="AD9408">
        <v>387.64742213827918</v>
      </c>
      <c r="AE9408">
        <v>876.28326135702173</v>
      </c>
      <c r="AF9408">
        <v>3460.9098240419826</v>
      </c>
      <c r="AG9408">
        <v>13193.493523752228</v>
      </c>
      <c r="AH9408" s="3">
        <v>40453</v>
      </c>
    </row>
    <row r="9409" spans="2:34" x14ac:dyDescent="0.25">
      <c r="B9409" s="6"/>
      <c r="C9409" s="7"/>
      <c r="D9409" s="7"/>
      <c r="E9409" s="7"/>
      <c r="F9409" s="7"/>
      <c r="G9409" s="7"/>
      <c r="I9409" s="3"/>
      <c r="U9409">
        <v>11901.889377662159</v>
      </c>
      <c r="V9409">
        <v>2735.8441366898055</v>
      </c>
      <c r="W9409">
        <v>138.15774133040125</v>
      </c>
      <c r="X9409">
        <v>140.66906389165123</v>
      </c>
      <c r="Y9409">
        <v>1871.5838218050333</v>
      </c>
      <c r="Z9409">
        <v>7421.268439028242</v>
      </c>
      <c r="AA9409">
        <v>12307.523202745133</v>
      </c>
      <c r="AB9409">
        <v>8113.4674410248108</v>
      </c>
      <c r="AC9409">
        <v>402.11052786220671</v>
      </c>
      <c r="AD9409">
        <v>400.20748180174576</v>
      </c>
      <c r="AE9409">
        <v>908.99010432006037</v>
      </c>
      <c r="AF9409">
        <v>3604.3587756991114</v>
      </c>
      <c r="AG9409">
        <v>13429.134330707935</v>
      </c>
      <c r="AH9409" s="3">
        <v>40454</v>
      </c>
    </row>
    <row r="9410" spans="2:34" x14ac:dyDescent="0.25">
      <c r="B9410" s="6"/>
      <c r="C9410" s="7"/>
      <c r="D9410" s="7"/>
      <c r="E9410" s="7"/>
      <c r="F9410" s="7"/>
      <c r="G9410" s="7"/>
      <c r="I9410" s="3"/>
      <c r="U9410">
        <v>9830.5476507427265</v>
      </c>
      <c r="V9410">
        <v>2092.1185400975478</v>
      </c>
      <c r="W9410">
        <v>78.306633339077123</v>
      </c>
      <c r="X9410">
        <v>79.331297281890997</v>
      </c>
      <c r="Y9410">
        <v>1404.7883678415146</v>
      </c>
      <c r="Z9410">
        <v>5885.3162220854265</v>
      </c>
      <c r="AA9410">
        <v>9539.8610606454567</v>
      </c>
      <c r="AB9410">
        <v>6892.6826214226294</v>
      </c>
      <c r="AC9410">
        <v>345.25099757661098</v>
      </c>
      <c r="AD9410">
        <v>313.41020180664481</v>
      </c>
      <c r="AE9410">
        <v>682.27706937556934</v>
      </c>
      <c r="AF9410">
        <v>2858.3780989891807</v>
      </c>
      <c r="AG9410">
        <v>11091.998989170635</v>
      </c>
      <c r="AH9410" s="3">
        <v>40455</v>
      </c>
    </row>
    <row r="9411" spans="2:34" x14ac:dyDescent="0.25">
      <c r="B9411" s="6"/>
      <c r="C9411" s="7"/>
      <c r="D9411" s="7"/>
      <c r="E9411" s="7"/>
      <c r="F9411" s="7"/>
      <c r="G9411" s="7"/>
      <c r="I9411" s="3"/>
      <c r="U9411">
        <v>9787.3288299142023</v>
      </c>
      <c r="V9411">
        <v>1899.2323914526139</v>
      </c>
      <c r="W9411">
        <v>100.32443459643437</v>
      </c>
      <c r="X9411">
        <v>101.3708975230077</v>
      </c>
      <c r="Y9411">
        <v>1497.4201776432467</v>
      </c>
      <c r="Z9411">
        <v>6161.5137846128364</v>
      </c>
      <c r="AA9411">
        <v>9759.8616858281384</v>
      </c>
      <c r="AB9411">
        <v>6639.226183622518</v>
      </c>
      <c r="AC9411">
        <v>351.11944926605389</v>
      </c>
      <c r="AD9411">
        <v>333.10064151124146</v>
      </c>
      <c r="AE9411">
        <v>727.26645081498839</v>
      </c>
      <c r="AF9411">
        <v>2992.5216239810788</v>
      </c>
      <c r="AG9411">
        <v>11043.23434919588</v>
      </c>
      <c r="AH9411" s="3">
        <v>40456</v>
      </c>
    </row>
    <row r="9412" spans="2:34" x14ac:dyDescent="0.25">
      <c r="B9412" s="6"/>
      <c r="C9412" s="7"/>
      <c r="D9412" s="7"/>
      <c r="E9412" s="7"/>
      <c r="F9412" s="7"/>
      <c r="G9412" s="7"/>
      <c r="I9412" s="3"/>
      <c r="U9412">
        <v>8566.5310703445339</v>
      </c>
      <c r="V9412">
        <v>1981.2892956980327</v>
      </c>
      <c r="W9412">
        <v>57.635015762338242</v>
      </c>
      <c r="X9412">
        <v>59.143062813227544</v>
      </c>
      <c r="Y9412">
        <v>1067.9424163716785</v>
      </c>
      <c r="Z9412">
        <v>4162.3680426509054</v>
      </c>
      <c r="AA9412">
        <v>7328.3778332961829</v>
      </c>
      <c r="AB9412">
        <v>6652.0444608191056</v>
      </c>
      <c r="AC9412">
        <v>258.56996671131526</v>
      </c>
      <c r="AD9412">
        <v>214.91480274629944</v>
      </c>
      <c r="AE9412">
        <v>518.67785837627025</v>
      </c>
      <c r="AF9412">
        <v>2021.5772957786726</v>
      </c>
      <c r="AG9412">
        <v>9665.7843844316631</v>
      </c>
      <c r="AH9412" s="3">
        <v>40457</v>
      </c>
    </row>
    <row r="9413" spans="2:34" x14ac:dyDescent="0.25">
      <c r="B9413" s="6"/>
      <c r="C9413" s="7"/>
      <c r="D9413" s="7"/>
      <c r="E9413" s="7"/>
      <c r="F9413" s="7"/>
      <c r="G9413" s="7"/>
      <c r="I9413" s="3"/>
      <c r="U9413">
        <v>8389.7185278947545</v>
      </c>
      <c r="V9413">
        <v>1302.3009400208744</v>
      </c>
      <c r="W9413">
        <v>60.198952654549991</v>
      </c>
      <c r="X9413">
        <v>52.853732894403997</v>
      </c>
      <c r="Y9413">
        <v>1080.492652777489</v>
      </c>
      <c r="Z9413">
        <v>5067.3457762993557</v>
      </c>
      <c r="AA9413">
        <v>7563.1920546466727</v>
      </c>
      <c r="AB9413">
        <v>5928.5588159717072</v>
      </c>
      <c r="AC9413">
        <v>287.96554493034279</v>
      </c>
      <c r="AD9413">
        <v>263.8791946084142</v>
      </c>
      <c r="AE9413">
        <v>524.77325232381816</v>
      </c>
      <c r="AF9413">
        <v>2461.1065302871607</v>
      </c>
      <c r="AG9413">
        <v>9466.2833381214423</v>
      </c>
      <c r="AH9413" s="3">
        <v>40458</v>
      </c>
    </row>
    <row r="9414" spans="2:34" x14ac:dyDescent="0.25">
      <c r="B9414" s="6"/>
      <c r="C9414" s="7"/>
      <c r="D9414" s="7"/>
      <c r="E9414" s="7"/>
      <c r="F9414" s="7"/>
      <c r="G9414" s="7"/>
      <c r="I9414" s="3"/>
      <c r="U9414">
        <v>9519.7908726231617</v>
      </c>
      <c r="V9414">
        <v>1918.1093469063651</v>
      </c>
      <c r="W9414">
        <v>96.794100315938437</v>
      </c>
      <c r="X9414">
        <v>96.1002136009335</v>
      </c>
      <c r="Y9414">
        <v>1395.9450511853124</v>
      </c>
      <c r="Z9414">
        <v>5855.7467964052466</v>
      </c>
      <c r="AA9414">
        <v>9362.6955084137971</v>
      </c>
      <c r="AB9414">
        <v>6569.285198609251</v>
      </c>
      <c r="AC9414">
        <v>335.01698055910714</v>
      </c>
      <c r="AD9414">
        <v>315.06498293449692</v>
      </c>
      <c r="AE9414">
        <v>677.98205077356829</v>
      </c>
      <c r="AF9414">
        <v>2844.0168317990269</v>
      </c>
      <c r="AG9414">
        <v>10741.366044675451</v>
      </c>
      <c r="AH9414" s="3">
        <v>40459</v>
      </c>
    </row>
    <row r="9415" spans="2:34" x14ac:dyDescent="0.25">
      <c r="B9415" s="6"/>
      <c r="C9415" s="7"/>
      <c r="D9415" s="7"/>
      <c r="E9415" s="7"/>
      <c r="F9415" s="7"/>
      <c r="G9415" s="7"/>
      <c r="I9415" s="3"/>
      <c r="U9415">
        <v>10727.588329820341</v>
      </c>
      <c r="V9415">
        <v>2781.575288310979</v>
      </c>
      <c r="W9415">
        <v>137.23592086274272</v>
      </c>
      <c r="X9415">
        <v>135.5720938431198</v>
      </c>
      <c r="Y9415">
        <v>1612.7203128470524</v>
      </c>
      <c r="Z9415">
        <v>6463.4698315494015</v>
      </c>
      <c r="AA9415">
        <v>11130.573447413295</v>
      </c>
      <c r="AB9415">
        <v>7456.8660335010536</v>
      </c>
      <c r="AC9415">
        <v>368.73163900688968</v>
      </c>
      <c r="AD9415">
        <v>356.10894633269686</v>
      </c>
      <c r="AE9415">
        <v>783.26537573941118</v>
      </c>
      <c r="AF9415">
        <v>3139.1755196854274</v>
      </c>
      <c r="AG9415">
        <v>12104.14751426548</v>
      </c>
      <c r="AH9415" s="3">
        <v>40460</v>
      </c>
    </row>
    <row r="9416" spans="2:34" x14ac:dyDescent="0.25">
      <c r="B9416" s="6"/>
      <c r="C9416" s="7"/>
      <c r="D9416" s="7"/>
      <c r="E9416" s="7"/>
      <c r="F9416" s="7"/>
      <c r="G9416" s="7"/>
      <c r="I9416" s="3"/>
      <c r="U9416">
        <v>12377.434412579136</v>
      </c>
      <c r="V9416">
        <v>3394.1929145886324</v>
      </c>
      <c r="W9416">
        <v>171.96696744942238</v>
      </c>
      <c r="X9416">
        <v>177.53668053295377</v>
      </c>
      <c r="Y9416">
        <v>1925.9997575177215</v>
      </c>
      <c r="Z9416">
        <v>7677.5528337876422</v>
      </c>
      <c r="AA9416">
        <v>13347.249153876372</v>
      </c>
      <c r="AB9416">
        <v>8476.9603963414138</v>
      </c>
      <c r="AC9416">
        <v>409.64654587674147</v>
      </c>
      <c r="AD9416">
        <v>414.84444689837721</v>
      </c>
      <c r="AE9416">
        <v>935.41881486129898</v>
      </c>
      <c r="AF9416">
        <v>3728.8308810966</v>
      </c>
      <c r="AG9416">
        <v>13965.701085074432</v>
      </c>
      <c r="AH9416" s="3">
        <v>40461</v>
      </c>
    </row>
    <row r="9417" spans="2:34" x14ac:dyDescent="0.25">
      <c r="B9417" s="6"/>
      <c r="C9417" s="7"/>
      <c r="D9417" s="7"/>
      <c r="E9417" s="7"/>
      <c r="F9417" s="7"/>
      <c r="G9417" s="7"/>
      <c r="I9417" s="3"/>
      <c r="U9417">
        <v>13181.943722418548</v>
      </c>
      <c r="V9417">
        <v>3839.0643672224769</v>
      </c>
      <c r="W9417">
        <v>197.3173538558454</v>
      </c>
      <c r="X9417">
        <v>200.62977887216567</v>
      </c>
      <c r="Y9417">
        <v>2074.3264634194152</v>
      </c>
      <c r="Z9417">
        <v>8363.3250505679189</v>
      </c>
      <c r="AA9417">
        <v>14674.663013937823</v>
      </c>
      <c r="AB9417">
        <v>8946.0445257329011</v>
      </c>
      <c r="AC9417">
        <v>416.26583763509285</v>
      </c>
      <c r="AD9417">
        <v>441.7797578990548</v>
      </c>
      <c r="AE9417">
        <v>1007.4580718265563</v>
      </c>
      <c r="AF9417">
        <v>4061.8964652336272</v>
      </c>
      <c r="AG9417">
        <v>14873.444658327233</v>
      </c>
      <c r="AH9417" s="3">
        <v>40462</v>
      </c>
    </row>
    <row r="9418" spans="2:34" x14ac:dyDescent="0.25">
      <c r="B9418" s="6"/>
      <c r="C9418" s="7"/>
      <c r="D9418" s="7"/>
      <c r="E9418" s="7"/>
      <c r="F9418" s="7"/>
      <c r="G9418" s="7"/>
      <c r="I9418" s="3"/>
      <c r="U9418">
        <v>14728.241346059081</v>
      </c>
      <c r="V9418">
        <v>4401.8759861828421</v>
      </c>
      <c r="W9418">
        <v>250.4585878896261</v>
      </c>
      <c r="X9418">
        <v>125.90640103372951</v>
      </c>
      <c r="Y9418">
        <v>2090.0112640986695</v>
      </c>
      <c r="Z9418">
        <v>8204.0734575174993</v>
      </c>
      <c r="AA9418">
        <v>15072.325696722366</v>
      </c>
      <c r="AB9418">
        <v>10631.534347236784</v>
      </c>
      <c r="AC9418">
        <v>637.16755054296357</v>
      </c>
      <c r="AD9418">
        <v>349.83350869316178</v>
      </c>
      <c r="AE9418">
        <v>1015.0758597340862</v>
      </c>
      <c r="AF9418">
        <v>3984.5512133172979</v>
      </c>
      <c r="AG9418">
        <v>16618.162479524297</v>
      </c>
      <c r="AH9418" s="3">
        <v>40463</v>
      </c>
    </row>
    <row r="9419" spans="2:34" x14ac:dyDescent="0.25">
      <c r="B9419" s="6"/>
      <c r="C9419" s="7"/>
      <c r="D9419" s="7"/>
      <c r="E9419" s="7"/>
      <c r="F9419" s="7"/>
      <c r="G9419" s="7"/>
      <c r="I9419" s="3"/>
      <c r="U9419">
        <v>15656.6634868405</v>
      </c>
      <c r="V9419">
        <v>4759.7466400220583</v>
      </c>
      <c r="W9419">
        <v>428.30161822123642</v>
      </c>
      <c r="X9419">
        <v>149.94921050024769</v>
      </c>
      <c r="Y9419">
        <v>2071.3479580069193</v>
      </c>
      <c r="Z9419">
        <v>8167.4474046037149</v>
      </c>
      <c r="AA9419">
        <v>15576.792831354178</v>
      </c>
      <c r="AB9419">
        <v>11456.411047059468</v>
      </c>
      <c r="AC9419">
        <v>889.24338522106632</v>
      </c>
      <c r="AD9419">
        <v>347.29073010367546</v>
      </c>
      <c r="AE9419">
        <v>1006.0114724736022</v>
      </c>
      <c r="AF9419">
        <v>3966.7626861505992</v>
      </c>
      <c r="AG9419">
        <v>17665.719321008411</v>
      </c>
      <c r="AH9419" s="3">
        <v>40464</v>
      </c>
    </row>
    <row r="9420" spans="2:34" x14ac:dyDescent="0.25">
      <c r="B9420" s="6"/>
      <c r="C9420" s="7"/>
      <c r="D9420" s="7"/>
      <c r="E9420" s="7"/>
      <c r="F9420" s="7"/>
      <c r="G9420" s="7"/>
      <c r="I9420" s="3"/>
      <c r="U9420">
        <v>20704.632682518848</v>
      </c>
      <c r="V9420">
        <v>5807.8980498208712</v>
      </c>
      <c r="W9420">
        <v>454.32306883378044</v>
      </c>
      <c r="X9420">
        <v>170.92002833091442</v>
      </c>
      <c r="Y9420">
        <v>3808.4502225194924</v>
      </c>
      <c r="Z9420">
        <v>12111.777845727187</v>
      </c>
      <c r="AA9420">
        <v>22353.369215232247</v>
      </c>
      <c r="AB9420">
        <v>14409.554307044124</v>
      </c>
      <c r="AC9420">
        <v>862.15581986857876</v>
      </c>
      <c r="AD9420">
        <v>357.60127721637059</v>
      </c>
      <c r="AE9420">
        <v>1849.6866262324309</v>
      </c>
      <c r="AF9420">
        <v>5882.4435642273011</v>
      </c>
      <c r="AG9420">
        <v>23361.441594588803</v>
      </c>
      <c r="AH9420" s="3">
        <v>40465</v>
      </c>
    </row>
    <row r="9421" spans="2:34" x14ac:dyDescent="0.25">
      <c r="B9421" s="6"/>
      <c r="C9421" s="7"/>
      <c r="D9421" s="7"/>
      <c r="E9421" s="7"/>
      <c r="F9421" s="7"/>
      <c r="G9421" s="7"/>
      <c r="I9421" s="3"/>
      <c r="U9421">
        <v>-870.6314296106093</v>
      </c>
      <c r="V9421">
        <v>1042.5574389368521</v>
      </c>
      <c r="W9421">
        <v>-243.02422374207191</v>
      </c>
      <c r="X9421">
        <v>-55.204876929841255</v>
      </c>
      <c r="Y9421">
        <v>-1605.0214192319711</v>
      </c>
      <c r="Z9421">
        <v>-6066.3449607399307</v>
      </c>
      <c r="AA9421">
        <v>-6927.0380417069628</v>
      </c>
      <c r="AB9421">
        <v>3585.3507111622998</v>
      </c>
      <c r="AC9421">
        <v>-677.18126048255192</v>
      </c>
      <c r="AD9421">
        <v>-164.69365699403744</v>
      </c>
      <c r="AE9421">
        <v>-779.52618007593708</v>
      </c>
      <c r="AF9421">
        <v>-2946.3000665320419</v>
      </c>
      <c r="AG9421">
        <v>-982.35045292226891</v>
      </c>
      <c r="AH9421" s="3">
        <v>40466</v>
      </c>
    </row>
    <row r="9422" spans="2:34" x14ac:dyDescent="0.25">
      <c r="B9422" s="6"/>
      <c r="C9422" s="7"/>
      <c r="D9422" s="7"/>
      <c r="E9422" s="7"/>
      <c r="F9422" s="7"/>
      <c r="G9422" s="7"/>
      <c r="I9422" s="3"/>
      <c r="U9422">
        <v>10002.004364284343</v>
      </c>
      <c r="V9422">
        <v>3069.4412541862125</v>
      </c>
      <c r="W9422">
        <v>144.81013542644337</v>
      </c>
      <c r="X9422">
        <v>46.668786106303195</v>
      </c>
      <c r="Y9422">
        <v>643.95374019415203</v>
      </c>
      <c r="Z9422">
        <v>4765.426616947706</v>
      </c>
      <c r="AA9422">
        <v>8670.3005328608178</v>
      </c>
      <c r="AB9422">
        <v>8257.0102492474507</v>
      </c>
      <c r="AC9422">
        <v>301.32185934476587</v>
      </c>
      <c r="AD9422">
        <v>99.899087699555096</v>
      </c>
      <c r="AE9422">
        <v>312.75520265602734</v>
      </c>
      <c r="AF9422">
        <v>2314.4705501307399</v>
      </c>
      <c r="AG9422">
        <v>11285.45694907854</v>
      </c>
      <c r="AH9422" s="3">
        <v>40467</v>
      </c>
    </row>
    <row r="9423" spans="2:34" x14ac:dyDescent="0.25">
      <c r="B9423" s="6"/>
      <c r="C9423" s="7"/>
      <c r="D9423" s="7"/>
      <c r="E9423" s="7"/>
      <c r="F9423" s="7"/>
      <c r="G9423" s="7"/>
      <c r="I9423" s="3"/>
      <c r="U9423">
        <v>19354.640875203408</v>
      </c>
      <c r="V9423">
        <v>5253.2893224141517</v>
      </c>
      <c r="W9423">
        <v>494.7052098307376</v>
      </c>
      <c r="X9423">
        <v>162.66129976877221</v>
      </c>
      <c r="Y9423">
        <v>3343.0472087814546</v>
      </c>
      <c r="Z9423">
        <v>11139.196934233467</v>
      </c>
      <c r="AA9423">
        <v>20392.899975028584</v>
      </c>
      <c r="AB9423">
        <v>13445.381413812367</v>
      </c>
      <c r="AC9423">
        <v>1033.778620559136</v>
      </c>
      <c r="AD9423">
        <v>325.32871146249789</v>
      </c>
      <c r="AE9423">
        <v>1623.6498711163251</v>
      </c>
      <c r="AF9423">
        <v>5410.0808445358325</v>
      </c>
      <c r="AG9423">
        <v>21838.219461486158</v>
      </c>
      <c r="AH9423" s="3">
        <v>40468</v>
      </c>
    </row>
    <row r="9424" spans="2:34" x14ac:dyDescent="0.25">
      <c r="B9424" s="6"/>
      <c r="C9424" s="7"/>
      <c r="D9424" s="7"/>
      <c r="E9424" s="7"/>
      <c r="F9424" s="7"/>
      <c r="G9424" s="7"/>
      <c r="I9424" s="3"/>
      <c r="U9424">
        <v>21029.37829535301</v>
      </c>
      <c r="V9424">
        <v>6219.9594241872919</v>
      </c>
      <c r="W9424">
        <v>532.97453478893294</v>
      </c>
      <c r="X9424">
        <v>175.35594738635959</v>
      </c>
      <c r="Y9424">
        <v>3558.6842919213404</v>
      </c>
      <c r="Z9424">
        <v>11601.575397351329</v>
      </c>
      <c r="AA9424">
        <v>22088.54959563525</v>
      </c>
      <c r="AB9424">
        <v>14892.561257277741</v>
      </c>
      <c r="AC9424">
        <v>1125.9702554604476</v>
      </c>
      <c r="AD9424">
        <v>346.29785881637457</v>
      </c>
      <c r="AE9424">
        <v>1728.3804059793356</v>
      </c>
      <c r="AF9424">
        <v>5634.6486370803859</v>
      </c>
      <c r="AG9424">
        <v>23727.858414614286</v>
      </c>
      <c r="AH9424" s="3">
        <v>40469</v>
      </c>
    </row>
    <row r="9425" spans="2:34" x14ac:dyDescent="0.25">
      <c r="B9425" s="6"/>
      <c r="C9425" s="7"/>
      <c r="D9425" s="7"/>
      <c r="E9425" s="7"/>
      <c r="F9425" s="7"/>
      <c r="G9425" s="7"/>
      <c r="I9425" s="3"/>
      <c r="U9425">
        <v>25217.013226460058</v>
      </c>
      <c r="V9425">
        <v>7678.0158615400796</v>
      </c>
      <c r="W9425">
        <v>641.15284626394794</v>
      </c>
      <c r="X9425">
        <v>215.43216339019494</v>
      </c>
      <c r="Y9425">
        <v>5122.2415605638917</v>
      </c>
      <c r="Z9425">
        <v>16002.826716734471</v>
      </c>
      <c r="AA9425">
        <v>29659.669148492587</v>
      </c>
      <c r="AB9425">
        <v>16609.174565538502</v>
      </c>
      <c r="AC9425">
        <v>1203.0645487984345</v>
      </c>
      <c r="AD9425">
        <v>380.59464994884797</v>
      </c>
      <c r="AE9425">
        <v>2487.768293486859</v>
      </c>
      <c r="AF9425">
        <v>7772.2466700054892</v>
      </c>
      <c r="AG9425">
        <v>28452.848727778135</v>
      </c>
      <c r="AH9425" s="3">
        <v>40470</v>
      </c>
    </row>
    <row r="9426" spans="2:34" x14ac:dyDescent="0.25">
      <c r="B9426" s="6"/>
      <c r="C9426" s="7"/>
      <c r="D9426" s="7"/>
      <c r="E9426" s="7"/>
      <c r="F9426" s="7"/>
      <c r="G9426" s="7"/>
      <c r="I9426" s="3"/>
      <c r="U9426">
        <v>28494.45485343779</v>
      </c>
      <c r="V9426">
        <v>7968.352745565141</v>
      </c>
      <c r="W9426">
        <v>672.25091639214861</v>
      </c>
      <c r="X9426">
        <v>222.20198048914898</v>
      </c>
      <c r="Y9426">
        <v>6463.6660451570206</v>
      </c>
      <c r="Z9426">
        <v>20760.60018242124</v>
      </c>
      <c r="AA9426">
        <v>36087.071870024694</v>
      </c>
      <c r="AB9426">
        <v>17313.799136751328</v>
      </c>
      <c r="AC9426">
        <v>1221.2952745148439</v>
      </c>
      <c r="AD9426">
        <v>393.48468351585507</v>
      </c>
      <c r="AE9426">
        <v>3139.2708166342368</v>
      </c>
      <c r="AF9426">
        <v>10083.000240601565</v>
      </c>
      <c r="AG9426">
        <v>32150.850152017825</v>
      </c>
      <c r="AH9426" s="3">
        <v>40471</v>
      </c>
    </row>
    <row r="9427" spans="2:34" x14ac:dyDescent="0.25">
      <c r="B9427" s="6"/>
      <c r="C9427" s="7"/>
      <c r="D9427" s="7"/>
      <c r="E9427" s="7"/>
      <c r="F9427" s="7"/>
      <c r="G9427" s="7"/>
      <c r="I9427" s="3"/>
      <c r="U9427">
        <v>25806.004554862993</v>
      </c>
      <c r="V9427">
        <v>8053.2966122160169</v>
      </c>
      <c r="W9427">
        <v>671.98137927044843</v>
      </c>
      <c r="X9427">
        <v>217.35818992381465</v>
      </c>
      <c r="Y9427">
        <v>5276.5745464446691</v>
      </c>
      <c r="Z9427">
        <v>15975.850017793122</v>
      </c>
      <c r="AA9427">
        <v>30195.060745648072</v>
      </c>
      <c r="AB9427">
        <v>17200.377713804111</v>
      </c>
      <c r="AC9427">
        <v>1203.5085433116321</v>
      </c>
      <c r="AD9427">
        <v>391.66357903395027</v>
      </c>
      <c r="AE9427">
        <v>2562.7246781816657</v>
      </c>
      <c r="AF9427">
        <v>7759.1446373317622</v>
      </c>
      <c r="AG9427">
        <v>29117.419151663118</v>
      </c>
      <c r="AH9427" s="3">
        <v>40472</v>
      </c>
    </row>
    <row r="9428" spans="2:34" x14ac:dyDescent="0.25">
      <c r="B9428" s="6"/>
      <c r="C9428" s="7"/>
      <c r="D9428" s="7"/>
      <c r="E9428" s="7"/>
      <c r="F9428" s="7"/>
      <c r="G9428" s="7"/>
      <c r="I9428" s="3"/>
      <c r="U9428">
        <v>25766.293013415405</v>
      </c>
      <c r="V9428">
        <v>7075.2282425521516</v>
      </c>
      <c r="W9428">
        <v>509.19115443787206</v>
      </c>
      <c r="X9428">
        <v>168.10447976074994</v>
      </c>
      <c r="Y9428">
        <v>5357.546234792424</v>
      </c>
      <c r="Z9428">
        <v>18429.334898845977</v>
      </c>
      <c r="AA9428">
        <v>31539.405010389175</v>
      </c>
      <c r="AB9428">
        <v>16148.440598784555</v>
      </c>
      <c r="AC9428">
        <v>1033.9402459019564</v>
      </c>
      <c r="AD9428">
        <v>337.42780019172267</v>
      </c>
      <c r="AE9428">
        <v>2602.0509763579403</v>
      </c>
      <c r="AF9428">
        <v>8950.75222230492</v>
      </c>
      <c r="AG9428">
        <v>29072.611843541094</v>
      </c>
      <c r="AH9428" s="3">
        <v>40473</v>
      </c>
    </row>
    <row r="9429" spans="2:34" x14ac:dyDescent="0.25">
      <c r="B9429" s="6"/>
      <c r="C9429" s="7"/>
      <c r="D9429" s="7"/>
      <c r="E9429" s="7"/>
      <c r="F9429" s="7"/>
      <c r="G9429" s="7"/>
      <c r="I9429" s="3"/>
      <c r="U9429">
        <v>20865.958357125022</v>
      </c>
      <c r="V9429">
        <v>5401.9452505878753</v>
      </c>
      <c r="W9429">
        <v>403.72208162138168</v>
      </c>
      <c r="X9429">
        <v>124.56715495968413</v>
      </c>
      <c r="Y9429">
        <v>3866.5872012116347</v>
      </c>
      <c r="Z9429">
        <v>14857.395376364871</v>
      </c>
      <c r="AA9429">
        <v>24654.217064745448</v>
      </c>
      <c r="AB9429">
        <v>13378.958791574725</v>
      </c>
      <c r="AC9429">
        <v>810.01311288676516</v>
      </c>
      <c r="AD9429">
        <v>260.64000828343063</v>
      </c>
      <c r="AE9429">
        <v>1877.9225714840072</v>
      </c>
      <c r="AF9429">
        <v>7215.9340210909113</v>
      </c>
      <c r="AG9429">
        <v>23543.468505319841</v>
      </c>
      <c r="AH9429" s="3">
        <v>40474</v>
      </c>
    </row>
    <row r="9430" spans="2:34" x14ac:dyDescent="0.25">
      <c r="B9430" s="6"/>
      <c r="C9430" s="7"/>
      <c r="D9430" s="7"/>
      <c r="E9430" s="7"/>
      <c r="F9430" s="7"/>
      <c r="G9430" s="7"/>
      <c r="I9430" s="3"/>
      <c r="U9430">
        <v>25225.842528996447</v>
      </c>
      <c r="V9430">
        <v>7805.3141253097983</v>
      </c>
      <c r="W9430">
        <v>547.66897716433095</v>
      </c>
      <c r="X9430">
        <v>175.7730971584426</v>
      </c>
      <c r="Y9430">
        <v>5032.7052811795775</v>
      </c>
      <c r="Z9430">
        <v>18458.739820102724</v>
      </c>
      <c r="AA9430">
        <v>32020.20130091488</v>
      </c>
      <c r="AB9430">
        <v>15793.168555584778</v>
      </c>
      <c r="AC9430">
        <v>945.30511711476174</v>
      </c>
      <c r="AD9430">
        <v>315.02138853243343</v>
      </c>
      <c r="AE9430">
        <v>2444.2823480593738</v>
      </c>
      <c r="AF9430">
        <v>8965.0335930505353</v>
      </c>
      <c r="AG9430">
        <v>28462.811002341881</v>
      </c>
      <c r="AH9430" s="3">
        <v>40475</v>
      </c>
    </row>
    <row r="9431" spans="2:34" x14ac:dyDescent="0.25">
      <c r="B9431" s="6"/>
      <c r="C9431" s="7"/>
      <c r="D9431" s="7"/>
      <c r="E9431" s="7"/>
      <c r="F9431" s="7"/>
      <c r="G9431" s="7"/>
      <c r="I9431" s="3"/>
      <c r="U9431">
        <v>25665.800126277467</v>
      </c>
      <c r="V9431">
        <v>7559.6765654055698</v>
      </c>
      <c r="W9431">
        <v>543.30810691386171</v>
      </c>
      <c r="X9431">
        <v>181.23571495338663</v>
      </c>
      <c r="Y9431">
        <v>5238.8018408275466</v>
      </c>
      <c r="Z9431">
        <v>19134.061549614009</v>
      </c>
      <c r="AA9431">
        <v>32657.083777714372</v>
      </c>
      <c r="AB9431">
        <v>15868.976409318804</v>
      </c>
      <c r="AC9431">
        <v>928.56515547729248</v>
      </c>
      <c r="AD9431">
        <v>324.2793569390625</v>
      </c>
      <c r="AE9431">
        <v>2544.3792451749591</v>
      </c>
      <c r="AF9431">
        <v>9293.0235885859911</v>
      </c>
      <c r="AG9431">
        <v>28959.22375549611</v>
      </c>
      <c r="AH9431" s="3">
        <v>40476</v>
      </c>
    </row>
    <row r="9432" spans="2:34" x14ac:dyDescent="0.25">
      <c r="B9432" s="6"/>
      <c r="C9432" s="7"/>
      <c r="D9432" s="7"/>
      <c r="E9432" s="7"/>
      <c r="F9432" s="7"/>
      <c r="G9432" s="7"/>
      <c r="I9432" s="3"/>
      <c r="U9432">
        <v>22689.378449760021</v>
      </c>
      <c r="V9432">
        <v>6566.435585107346</v>
      </c>
      <c r="W9432">
        <v>328.85890736199684</v>
      </c>
      <c r="X9432">
        <v>117.91520634228105</v>
      </c>
      <c r="Y9432">
        <v>3975.0172944581541</v>
      </c>
      <c r="Z9432">
        <v>16055.048734264346</v>
      </c>
      <c r="AA9432">
        <v>27043.275727534125</v>
      </c>
      <c r="AB9432">
        <v>14968.765358551929</v>
      </c>
      <c r="AC9432">
        <v>640.4176970702207</v>
      </c>
      <c r="AD9432">
        <v>263.49127092628726</v>
      </c>
      <c r="AE9432">
        <v>1930.584857096484</v>
      </c>
      <c r="AF9432">
        <v>7797.6098392150334</v>
      </c>
      <c r="AG9432">
        <v>25600.869022859952</v>
      </c>
      <c r="AH9432" s="3">
        <v>40477</v>
      </c>
    </row>
    <row r="9433" spans="2:34" x14ac:dyDescent="0.25">
      <c r="B9433" s="6"/>
      <c r="C9433" s="7"/>
      <c r="D9433" s="7"/>
      <c r="E9433" s="7"/>
      <c r="F9433" s="7"/>
      <c r="G9433" s="7"/>
      <c r="I9433" s="3"/>
      <c r="U9433">
        <v>23552.694297806953</v>
      </c>
      <c r="V9433">
        <v>7000.5395925488128</v>
      </c>
      <c r="W9433">
        <v>468.61698913428813</v>
      </c>
      <c r="X9433">
        <v>158.45026775321398</v>
      </c>
      <c r="Y9433">
        <v>4629.3028703048485</v>
      </c>
      <c r="Z9433">
        <v>17194.03380739818</v>
      </c>
      <c r="AA9433">
        <v>29450.943527139345</v>
      </c>
      <c r="AB9433">
        <v>14859.396330418216</v>
      </c>
      <c r="AC9433">
        <v>821.27279292513413</v>
      </c>
      <c r="AD9433">
        <v>295.1463495815587</v>
      </c>
      <c r="AE9433">
        <v>2248.358021683046</v>
      </c>
      <c r="AF9433">
        <v>8350.7916675599718</v>
      </c>
      <c r="AG9433">
        <v>26574.965162167926</v>
      </c>
      <c r="AH9433" s="3">
        <v>40478</v>
      </c>
    </row>
    <row r="9434" spans="2:34" x14ac:dyDescent="0.25">
      <c r="B9434" s="6"/>
      <c r="C9434" s="7"/>
      <c r="D9434" s="7"/>
      <c r="E9434" s="7"/>
      <c r="F9434" s="7"/>
      <c r="G9434" s="7"/>
      <c r="I9434" s="3"/>
      <c r="U9434">
        <v>29753.419933258749</v>
      </c>
      <c r="V9434">
        <v>9159.466688182245</v>
      </c>
      <c r="W9434">
        <v>644.69952946694445</v>
      </c>
      <c r="X9434">
        <v>218.5955628644586</v>
      </c>
      <c r="Y9434">
        <v>6057.2856673906481</v>
      </c>
      <c r="Z9434">
        <v>22348.950002142406</v>
      </c>
      <c r="AA9434">
        <v>38428.9974500467</v>
      </c>
      <c r="AB9434">
        <v>18408.299170877748</v>
      </c>
      <c r="AC9434">
        <v>998.08348213733711</v>
      </c>
      <c r="AD9434">
        <v>368.65287979138827</v>
      </c>
      <c r="AE9434">
        <v>2941.9001524535538</v>
      </c>
      <c r="AF9434">
        <v>10854.429364696385</v>
      </c>
      <c r="AG9434">
        <v>33571.36504995641</v>
      </c>
      <c r="AH9434" s="3">
        <v>40479</v>
      </c>
    </row>
    <row r="9435" spans="2:34" x14ac:dyDescent="0.25">
      <c r="B9435" s="6"/>
      <c r="C9435" s="7"/>
      <c r="D9435" s="7"/>
      <c r="E9435" s="7"/>
      <c r="F9435" s="7"/>
      <c r="G9435" s="7"/>
      <c r="I9435" s="3"/>
      <c r="U9435">
        <v>25926.702767118331</v>
      </c>
      <c r="V9435">
        <v>7711.9545894282992</v>
      </c>
      <c r="W9435">
        <v>393.67013134731314</v>
      </c>
      <c r="X9435">
        <v>161.81518133835061</v>
      </c>
      <c r="Y9435">
        <v>6265.6130448316007</v>
      </c>
      <c r="Z9435">
        <v>21233.335133653334</v>
      </c>
      <c r="AA9435">
        <v>35766.388080598903</v>
      </c>
      <c r="AB9435">
        <v>14946.147935914267</v>
      </c>
      <c r="AC9435">
        <v>636.30404336983315</v>
      </c>
      <c r="AD9435">
        <v>315.47484297324866</v>
      </c>
      <c r="AE9435">
        <v>3043.0805122891834</v>
      </c>
      <c r="AF9435">
        <v>10312.597968274682</v>
      </c>
      <c r="AG9435">
        <v>29253.605302821212</v>
      </c>
      <c r="AH9435" s="3">
        <v>40480</v>
      </c>
    </row>
    <row r="9436" spans="2:34" x14ac:dyDescent="0.25">
      <c r="B9436" s="6"/>
      <c r="C9436" s="7"/>
      <c r="D9436" s="7"/>
      <c r="E9436" s="7"/>
      <c r="F9436" s="7"/>
      <c r="G9436" s="7"/>
      <c r="I9436" s="3"/>
      <c r="U9436">
        <v>6764.2880987734752</v>
      </c>
      <c r="V9436">
        <v>4126.5185010414771</v>
      </c>
      <c r="W9436">
        <v>-131.49784624047652</v>
      </c>
      <c r="X9436">
        <v>18.747498734727138</v>
      </c>
      <c r="Y9436">
        <v>1280.5456637854902</v>
      </c>
      <c r="Z9436">
        <v>-4598.653231710693</v>
      </c>
      <c r="AA9436">
        <v>695.66058561052591</v>
      </c>
      <c r="AB9436">
        <v>9518.3416649140327</v>
      </c>
      <c r="AC9436">
        <v>-324.10527884141817</v>
      </c>
      <c r="AD9436">
        <v>49.57923630893135</v>
      </c>
      <c r="AE9436">
        <v>621.93492108109831</v>
      </c>
      <c r="AF9436">
        <v>-2233.4721171040014</v>
      </c>
      <c r="AG9436">
        <v>7632.2784263586427</v>
      </c>
      <c r="AH9436" s="3">
        <v>40481</v>
      </c>
    </row>
    <row r="9437" spans="2:34" x14ac:dyDescent="0.25">
      <c r="B9437" s="6"/>
      <c r="C9437" s="7"/>
      <c r="D9437" s="7"/>
      <c r="E9437" s="7"/>
      <c r="F9437" s="7"/>
      <c r="G9437" s="7"/>
      <c r="I9437" s="3"/>
      <c r="U9437">
        <v>17382.420200113746</v>
      </c>
      <c r="V9437">
        <v>3667.7119889381538</v>
      </c>
      <c r="W9437">
        <v>212.74716121717259</v>
      </c>
      <c r="X9437">
        <v>80.466726495680334</v>
      </c>
      <c r="Y9437">
        <v>2754.5107138109011</v>
      </c>
      <c r="Z9437">
        <v>15110.695021707343</v>
      </c>
      <c r="AA9437">
        <v>21826.131612169251</v>
      </c>
      <c r="AB9437">
        <v>10319.750493307427</v>
      </c>
      <c r="AC9437">
        <v>413.28576952399629</v>
      </c>
      <c r="AD9437">
        <v>203.1218874144779</v>
      </c>
      <c r="AE9437">
        <v>1337.8096946162443</v>
      </c>
      <c r="AF9437">
        <v>7338.956494549795</v>
      </c>
      <c r="AG9437">
        <v>19612.92433941194</v>
      </c>
      <c r="AH9437" s="3">
        <v>40482</v>
      </c>
    </row>
    <row r="9438" spans="2:34" x14ac:dyDescent="0.25">
      <c r="B9438" s="6"/>
      <c r="C9438" s="7"/>
      <c r="D9438" s="7"/>
      <c r="E9438" s="7"/>
      <c r="F9438" s="7"/>
      <c r="G9438" s="7"/>
      <c r="I9438" s="3"/>
      <c r="U9438">
        <v>25597.230922169401</v>
      </c>
      <c r="V9438">
        <v>4692.6589727657929</v>
      </c>
      <c r="W9438">
        <v>437.86032714334311</v>
      </c>
      <c r="X9438">
        <v>139.0043995237462</v>
      </c>
      <c r="Y9438">
        <v>5680.4032015380662</v>
      </c>
      <c r="Z9438">
        <v>20905.938415075747</v>
      </c>
      <c r="AA9438">
        <v>31855.865316046697</v>
      </c>
      <c r="AB9438">
        <v>14284.624416514698</v>
      </c>
      <c r="AC9438">
        <v>1096.1867543715668</v>
      </c>
      <c r="AD9438">
        <v>354.55332561968362</v>
      </c>
      <c r="AE9438">
        <v>3321.441089419021</v>
      </c>
      <c r="AF9438">
        <v>12224.104592768108</v>
      </c>
      <c r="AG9438">
        <v>31280.910178693077</v>
      </c>
      <c r="AH9438" s="3">
        <v>40483</v>
      </c>
    </row>
    <row r="9439" spans="2:34" x14ac:dyDescent="0.25">
      <c r="B9439" s="6"/>
      <c r="C9439" s="7"/>
      <c r="D9439" s="7"/>
      <c r="E9439" s="7"/>
      <c r="F9439" s="7"/>
      <c r="G9439" s="7"/>
      <c r="I9439" s="3"/>
      <c r="U9439">
        <v>25594.568567436683</v>
      </c>
      <c r="V9439">
        <v>4486.3105089150731</v>
      </c>
      <c r="W9439">
        <v>323.33785205835005</v>
      </c>
      <c r="X9439">
        <v>100.47943463819944</v>
      </c>
      <c r="Y9439">
        <v>4784.059363296009</v>
      </c>
      <c r="Z9439">
        <v>19178.787013837857</v>
      </c>
      <c r="AA9439">
        <v>28872.974172745489</v>
      </c>
      <c r="AB9439">
        <v>15965.401780077562</v>
      </c>
      <c r="AC9439">
        <v>992.40803379113879</v>
      </c>
      <c r="AD9439">
        <v>308.30933542692543</v>
      </c>
      <c r="AE9439">
        <v>2797.3315942024469</v>
      </c>
      <c r="AF9439">
        <v>11214.205923926102</v>
      </c>
      <c r="AG9439">
        <v>31277.656667424177</v>
      </c>
      <c r="AH9439" s="3">
        <v>40484</v>
      </c>
    </row>
    <row r="9440" spans="2:34" x14ac:dyDescent="0.25">
      <c r="B9440" s="6"/>
      <c r="C9440" s="7"/>
      <c r="D9440" s="7"/>
      <c r="E9440" s="7"/>
      <c r="F9440" s="7"/>
      <c r="G9440" s="7"/>
      <c r="I9440" s="3"/>
      <c r="U9440">
        <v>26451.797591718983</v>
      </c>
      <c r="V9440">
        <v>5036.6844488245888</v>
      </c>
      <c r="W9440">
        <v>373.67382402746648</v>
      </c>
      <c r="X9440">
        <v>112.45431972853731</v>
      </c>
      <c r="Y9440">
        <v>5033.8462753396034</v>
      </c>
      <c r="Z9440">
        <v>18340.26998888237</v>
      </c>
      <c r="AA9440">
        <v>28896.928856802569</v>
      </c>
      <c r="AB9440">
        <v>17384.318543448058</v>
      </c>
      <c r="AC9440">
        <v>971.55045064905107</v>
      </c>
      <c r="AD9440">
        <v>302.06248871507393</v>
      </c>
      <c r="AE9440">
        <v>2943.3868096202623</v>
      </c>
      <c r="AF9440">
        <v>10723.908879499673</v>
      </c>
      <c r="AG9440">
        <v>32325.227171932122</v>
      </c>
      <c r="AH9440" s="3">
        <v>40485</v>
      </c>
    </row>
    <row r="9441" spans="2:34" x14ac:dyDescent="0.25">
      <c r="B9441" s="6"/>
      <c r="C9441" s="7"/>
      <c r="D9441" s="7"/>
      <c r="E9441" s="7"/>
      <c r="F9441" s="7"/>
      <c r="G9441" s="7"/>
      <c r="I9441" s="3"/>
      <c r="U9441">
        <v>27155.541639310628</v>
      </c>
      <c r="V9441">
        <v>6233.196580915499</v>
      </c>
      <c r="W9441">
        <v>415.81333930686139</v>
      </c>
      <c r="X9441">
        <v>124.73661270515157</v>
      </c>
      <c r="Y9441">
        <v>5312.6485026176715</v>
      </c>
      <c r="Z9441">
        <v>17538.003459412008</v>
      </c>
      <c r="AA9441">
        <v>29624.398494957193</v>
      </c>
      <c r="AB9441">
        <v>18527.712341287122</v>
      </c>
      <c r="AC9441">
        <v>984.9386341645012</v>
      </c>
      <c r="AD9441">
        <v>311.36546383972211</v>
      </c>
      <c r="AE9441">
        <v>3106.4078383479728</v>
      </c>
      <c r="AF9441">
        <v>10254.808197539816</v>
      </c>
      <c r="AG9441">
        <v>33185.232475179131</v>
      </c>
      <c r="AH9441" s="3">
        <v>40486</v>
      </c>
    </row>
    <row r="9442" spans="2:34" x14ac:dyDescent="0.25">
      <c r="B9442" s="6"/>
      <c r="C9442" s="7"/>
      <c r="D9442" s="7"/>
      <c r="E9442" s="7"/>
      <c r="F9442" s="7"/>
      <c r="G9442" s="7"/>
      <c r="I9442" s="3"/>
      <c r="U9442">
        <v>30734.869034536852</v>
      </c>
      <c r="V9442">
        <v>6384.7178945656015</v>
      </c>
      <c r="W9442">
        <v>427.90887611018803</v>
      </c>
      <c r="X9442">
        <v>133.26257146376827</v>
      </c>
      <c r="Y9442">
        <v>6137.7311323151152</v>
      </c>
      <c r="Z9442">
        <v>21664.783052375402</v>
      </c>
      <c r="AA9442">
        <v>34748.403526830072</v>
      </c>
      <c r="AB9442">
        <v>19940.765545111586</v>
      </c>
      <c r="AC9442">
        <v>1014.8660026055913</v>
      </c>
      <c r="AD9442">
        <v>347.02678828612551</v>
      </c>
      <c r="AE9442">
        <v>3588.849533279234</v>
      </c>
      <c r="AF9442">
        <v>12667.815658582926</v>
      </c>
      <c r="AG9442">
        <v>37559.323527865461</v>
      </c>
      <c r="AH9442" s="3">
        <v>40487</v>
      </c>
    </row>
    <row r="9443" spans="2:34" x14ac:dyDescent="0.25">
      <c r="B9443" s="6"/>
      <c r="C9443" s="7"/>
      <c r="D9443" s="7"/>
      <c r="E9443" s="7"/>
      <c r="F9443" s="7"/>
      <c r="G9443" s="7"/>
      <c r="I9443" s="3"/>
      <c r="U9443">
        <v>32263.374505857828</v>
      </c>
      <c r="V9443">
        <v>5212.4798421482037</v>
      </c>
      <c r="W9443">
        <v>417.21052182896324</v>
      </c>
      <c r="X9443">
        <v>132.36600997520412</v>
      </c>
      <c r="Y9443">
        <v>6738.8229232779495</v>
      </c>
      <c r="Z9443">
        <v>24700.557716637395</v>
      </c>
      <c r="AA9443">
        <v>37201.437013867711</v>
      </c>
      <c r="AB9443">
        <v>19595.249558983502</v>
      </c>
      <c r="AC9443">
        <v>1076.9006754129944</v>
      </c>
      <c r="AD9443">
        <v>371.8612943974789</v>
      </c>
      <c r="AE9443">
        <v>3940.3194733841624</v>
      </c>
      <c r="AF9443">
        <v>14442.891537944241</v>
      </c>
      <c r="AG9443">
        <v>39427.222540122377</v>
      </c>
      <c r="AH9443" s="3">
        <v>40488</v>
      </c>
    </row>
    <row r="9444" spans="2:34" x14ac:dyDescent="0.25">
      <c r="B9444" s="6"/>
      <c r="C9444" s="7"/>
      <c r="D9444" s="7"/>
      <c r="E9444" s="7"/>
      <c r="F9444" s="7"/>
      <c r="G9444" s="7"/>
      <c r="I9444" s="3"/>
      <c r="U9444">
        <v>22343.003053587767</v>
      </c>
      <c r="V9444">
        <v>3037.5499006950349</v>
      </c>
      <c r="W9444">
        <v>225.65820770364871</v>
      </c>
      <c r="X9444">
        <v>66.552870243730823</v>
      </c>
      <c r="Y9444">
        <v>3963.9774021658463</v>
      </c>
      <c r="Z9444">
        <v>17237.998512235379</v>
      </c>
      <c r="AA9444">
        <v>24531.736893043642</v>
      </c>
      <c r="AB9444">
        <v>13902.421626797808</v>
      </c>
      <c r="AC9444">
        <v>748.70139878149337</v>
      </c>
      <c r="AD9444">
        <v>255.77819950129407</v>
      </c>
      <c r="AE9444">
        <v>2317.8138864362936</v>
      </c>
      <c r="AF9444">
        <v>10079.389530373437</v>
      </c>
      <c r="AG9444">
        <v>27304.104641890324</v>
      </c>
      <c r="AH9444" s="3">
        <v>40489</v>
      </c>
    </row>
    <row r="9445" spans="2:34" x14ac:dyDescent="0.25">
      <c r="B9445" s="6"/>
      <c r="C9445" s="7"/>
      <c r="D9445" s="7"/>
      <c r="E9445" s="7"/>
      <c r="F9445" s="7"/>
      <c r="G9445" s="7"/>
      <c r="I9445" s="3"/>
      <c r="U9445">
        <v>19678.716838859469</v>
      </c>
      <c r="V9445">
        <v>2614.8428357910748</v>
      </c>
      <c r="W9445">
        <v>239.26388331849867</v>
      </c>
      <c r="X9445">
        <v>62.8236743911038</v>
      </c>
      <c r="Y9445">
        <v>3362.9270465713034</v>
      </c>
      <c r="Z9445">
        <v>15797.736415761956</v>
      </c>
      <c r="AA9445">
        <v>22077.593855833937</v>
      </c>
      <c r="AB9445">
        <v>11924.886265632747</v>
      </c>
      <c r="AC9445">
        <v>699.81037189102312</v>
      </c>
      <c r="AD9445">
        <v>219.92764738297356</v>
      </c>
      <c r="AE9445">
        <v>1966.368174388761</v>
      </c>
      <c r="AF9445">
        <v>9237.240560127042</v>
      </c>
      <c r="AG9445">
        <v>24048.233019422547</v>
      </c>
      <c r="AH9445" s="3">
        <v>40490</v>
      </c>
    </row>
    <row r="9446" spans="2:34" x14ac:dyDescent="0.25">
      <c r="B9446" s="6"/>
      <c r="C9446" s="7"/>
      <c r="D9446" s="7"/>
      <c r="E9446" s="7"/>
      <c r="F9446" s="7"/>
      <c r="G9446" s="7"/>
      <c r="I9446" s="3"/>
      <c r="U9446">
        <v>21361.480480859438</v>
      </c>
      <c r="V9446">
        <v>3825.1496517754636</v>
      </c>
      <c r="W9446">
        <v>306.14633861708387</v>
      </c>
      <c r="X9446">
        <v>96.64197775979504</v>
      </c>
      <c r="Y9446">
        <v>4389.9641201277709</v>
      </c>
      <c r="Z9446">
        <v>17301.472166998017</v>
      </c>
      <c r="AA9446">
        <v>25919.37425527813</v>
      </c>
      <c r="AB9446">
        <v>12368.58642098601</v>
      </c>
      <c r="AC9446">
        <v>772.3081467842992</v>
      </c>
      <c r="AD9446">
        <v>280.34722330111873</v>
      </c>
      <c r="AE9446">
        <v>2566.8965199018867</v>
      </c>
      <c r="AF9446">
        <v>10116.503798066115</v>
      </c>
      <c r="AG9446">
        <v>26104.642109039429</v>
      </c>
      <c r="AH9446" s="3">
        <v>40491</v>
      </c>
    </row>
    <row r="9447" spans="2:34" x14ac:dyDescent="0.25">
      <c r="B9447" s="6"/>
      <c r="C9447" s="7"/>
      <c r="D9447" s="7"/>
      <c r="E9447" s="7"/>
      <c r="F9447" s="7"/>
      <c r="G9447" s="7"/>
      <c r="I9447" s="3"/>
      <c r="U9447">
        <v>20207.633458634547</v>
      </c>
      <c r="V9447">
        <v>3336.0391632892943</v>
      </c>
      <c r="W9447">
        <v>253.7842245658378</v>
      </c>
      <c r="X9447">
        <v>88.890039958214672</v>
      </c>
      <c r="Y9447">
        <v>4324.3651318182983</v>
      </c>
      <c r="Z9447">
        <v>15588.518769601849</v>
      </c>
      <c r="AA9447">
        <v>23591.597329233493</v>
      </c>
      <c r="AB9447">
        <v>12147.268777407156</v>
      </c>
      <c r="AC9447">
        <v>632.09133956487972</v>
      </c>
      <c r="AD9447">
        <v>271.78511288080057</v>
      </c>
      <c r="AE9447">
        <v>2528.5395287755514</v>
      </c>
      <c r="AF9447">
        <v>9114.906975356238</v>
      </c>
      <c r="AG9447">
        <v>24694.591733984627</v>
      </c>
      <c r="AH9447" s="3">
        <v>40492</v>
      </c>
    </row>
    <row r="9448" spans="2:34" x14ac:dyDescent="0.25">
      <c r="B9448" s="6"/>
      <c r="C9448" s="7"/>
      <c r="D9448" s="7"/>
      <c r="E9448" s="7"/>
      <c r="F9448" s="7"/>
      <c r="G9448" s="7"/>
      <c r="I9448" s="3"/>
      <c r="U9448">
        <v>19420.024439693068</v>
      </c>
      <c r="V9448">
        <v>2996.6642803001073</v>
      </c>
      <c r="W9448">
        <v>288.86662988128342</v>
      </c>
      <c r="X9448">
        <v>100.31651858479603</v>
      </c>
      <c r="Y9448">
        <v>4787.2973559932161</v>
      </c>
      <c r="Z9448">
        <v>17191.199358823047</v>
      </c>
      <c r="AA9448">
        <v>25364.34414358245</v>
      </c>
      <c r="AB9448">
        <v>9842.3286807970708</v>
      </c>
      <c r="AC9448">
        <v>743.38407145714746</v>
      </c>
      <c r="AD9448">
        <v>295.13702378366423</v>
      </c>
      <c r="AE9448">
        <v>2799.2249108580027</v>
      </c>
      <c r="AF9448">
        <v>10052.025164574254</v>
      </c>
      <c r="AG9448">
        <v>23732.099851470139</v>
      </c>
      <c r="AH9448" s="3">
        <v>40493</v>
      </c>
    </row>
    <row r="9449" spans="2:34" x14ac:dyDescent="0.25">
      <c r="B9449" s="6"/>
      <c r="C9449" s="7"/>
      <c r="D9449" s="7"/>
      <c r="E9449" s="7"/>
      <c r="F9449" s="7"/>
      <c r="G9449" s="7"/>
      <c r="I9449" s="3"/>
      <c r="U9449">
        <v>17245.133060826345</v>
      </c>
      <c r="V9449">
        <v>2329.8078499157759</v>
      </c>
      <c r="W9449">
        <v>168.02690283196864</v>
      </c>
      <c r="X9449">
        <v>76.486747223522514</v>
      </c>
      <c r="Y9449">
        <v>4026.7457936023725</v>
      </c>
      <c r="Z9449">
        <v>15337.754193466508</v>
      </c>
      <c r="AA9449">
        <v>21938.821487040146</v>
      </c>
      <c r="AB9449">
        <v>9090.9328777223582</v>
      </c>
      <c r="AC9449">
        <v>397.06982759358664</v>
      </c>
      <c r="AD9449">
        <v>263.49105518454849</v>
      </c>
      <c r="AE9449">
        <v>2354.5157730871501</v>
      </c>
      <c r="AF9449">
        <v>8968.2801009257128</v>
      </c>
      <c r="AG9449">
        <v>21074.289634513356</v>
      </c>
      <c r="AH9449" s="3">
        <v>40494</v>
      </c>
    </row>
    <row r="9450" spans="2:34" x14ac:dyDescent="0.25">
      <c r="B9450" s="6"/>
      <c r="C9450" s="7"/>
      <c r="D9450" s="7"/>
      <c r="E9450" s="7"/>
      <c r="F9450" s="7"/>
      <c r="G9450" s="7"/>
      <c r="I9450" s="3"/>
      <c r="U9450">
        <v>17408.90100019268</v>
      </c>
      <c r="V9450">
        <v>2995.0685662131073</v>
      </c>
      <c r="W9450">
        <v>282.48779848640311</v>
      </c>
      <c r="X9450">
        <v>103.64288398536284</v>
      </c>
      <c r="Y9450">
        <v>4427.4742810102289</v>
      </c>
      <c r="Z9450">
        <v>14894.054106296539</v>
      </c>
      <c r="AA9450">
        <v>22702.727635991643</v>
      </c>
      <c r="AB9450">
        <v>9016.2989401309569</v>
      </c>
      <c r="AC9450">
        <v>680.01780198254437</v>
      </c>
      <c r="AD9450">
        <v>280.43476102424671</v>
      </c>
      <c r="AE9450">
        <v>2588.8294329725604</v>
      </c>
      <c r="AF9450">
        <v>8708.8401195338811</v>
      </c>
      <c r="AG9450">
        <v>21274.421055644194</v>
      </c>
      <c r="AH9450" s="3">
        <v>40495</v>
      </c>
    </row>
    <row r="9451" spans="2:34" x14ac:dyDescent="0.25">
      <c r="B9451" s="6"/>
      <c r="C9451" s="7"/>
      <c r="D9451" s="7"/>
      <c r="E9451" s="7"/>
      <c r="F9451" s="7"/>
      <c r="G9451" s="7"/>
      <c r="I9451" s="3"/>
      <c r="U9451">
        <v>19365.188796556238</v>
      </c>
      <c r="V9451">
        <v>3143.4250823389161</v>
      </c>
      <c r="W9451">
        <v>306.4054708117406</v>
      </c>
      <c r="X9451">
        <v>97.105652111199163</v>
      </c>
      <c r="Y9451">
        <v>4686.7013125833619</v>
      </c>
      <c r="Z9451">
        <v>16313.713840640452</v>
      </c>
      <c r="AA9451">
        <v>24547.351358485666</v>
      </c>
      <c r="AB9451">
        <v>10261.944462165229</v>
      </c>
      <c r="AC9451">
        <v>831.26087168556728</v>
      </c>
      <c r="AD9451">
        <v>292.53605803377349</v>
      </c>
      <c r="AE9451">
        <v>2740.4044679845106</v>
      </c>
      <c r="AF9451">
        <v>9538.9424920849724</v>
      </c>
      <c r="AG9451">
        <v>23665.088351954055</v>
      </c>
      <c r="AH9451" s="3">
        <v>40496</v>
      </c>
    </row>
    <row r="9452" spans="2:34" x14ac:dyDescent="0.25">
      <c r="B9452" s="6"/>
      <c r="C9452" s="7"/>
      <c r="D9452" s="7"/>
      <c r="E9452" s="7"/>
      <c r="F9452" s="7"/>
      <c r="G9452" s="7"/>
      <c r="I9452" s="3"/>
      <c r="U9452">
        <v>21341.472045020986</v>
      </c>
      <c r="V9452">
        <v>2994.9051919036979</v>
      </c>
      <c r="W9452">
        <v>330.79164643339357</v>
      </c>
      <c r="X9452">
        <v>100.37055463917231</v>
      </c>
      <c r="Y9452">
        <v>5128.3084650348719</v>
      </c>
      <c r="Z9452">
        <v>18984.897041424359</v>
      </c>
      <c r="AA9452">
        <v>27539.272899435498</v>
      </c>
      <c r="AB9452">
        <v>10715.930116835149</v>
      </c>
      <c r="AC9452">
        <v>947.74305152068337</v>
      </c>
      <c r="AD9452">
        <v>317.06238176874859</v>
      </c>
      <c r="AE9452">
        <v>2998.6206701612546</v>
      </c>
      <c r="AF9452">
        <v>11100.834725024917</v>
      </c>
      <c r="AG9452">
        <v>26080.190945310751</v>
      </c>
      <c r="AH9452" s="3">
        <v>40497</v>
      </c>
    </row>
    <row r="9453" spans="2:34" x14ac:dyDescent="0.25">
      <c r="B9453" s="6"/>
      <c r="C9453" s="7"/>
      <c r="D9453" s="7"/>
      <c r="E9453" s="7"/>
      <c r="F9453" s="7"/>
      <c r="G9453" s="7"/>
      <c r="I9453" s="3"/>
      <c r="U9453">
        <v>21338.885814775902</v>
      </c>
      <c r="V9453">
        <v>3006.4609060425173</v>
      </c>
      <c r="W9453">
        <v>335.42410410855706</v>
      </c>
      <c r="X9453">
        <v>101.20916780030676</v>
      </c>
      <c r="Y9453">
        <v>5207.1407085954088</v>
      </c>
      <c r="Z9453">
        <v>18571.041455757611</v>
      </c>
      <c r="AA9453">
        <v>27221.276342304398</v>
      </c>
      <c r="AB9453">
        <v>10842.276591701515</v>
      </c>
      <c r="AC9453">
        <v>1009.5719551403785</v>
      </c>
      <c r="AD9453">
        <v>321.62111611355499</v>
      </c>
      <c r="AE9453">
        <v>3044.7154003490969</v>
      </c>
      <c r="AF9453">
        <v>10858.84539811465</v>
      </c>
      <c r="AG9453">
        <v>26077.030461419195</v>
      </c>
      <c r="AH9453" s="3">
        <v>40498</v>
      </c>
    </row>
    <row r="9454" spans="2:34" x14ac:dyDescent="0.25">
      <c r="B9454" s="6"/>
      <c r="C9454" s="7"/>
      <c r="D9454" s="7"/>
      <c r="E9454" s="7"/>
      <c r="F9454" s="7"/>
      <c r="G9454" s="7"/>
      <c r="I9454" s="3"/>
      <c r="U9454">
        <v>20682.869701080017</v>
      </c>
      <c r="V9454">
        <v>2649.5907469347126</v>
      </c>
      <c r="W9454">
        <v>282.01598911003674</v>
      </c>
      <c r="X9454">
        <v>84.555162589734252</v>
      </c>
      <c r="Y9454">
        <v>4793.3451402046967</v>
      </c>
      <c r="Z9454">
        <v>18798.382473906175</v>
      </c>
      <c r="AA9454">
        <v>26607.889512745354</v>
      </c>
      <c r="AB9454">
        <v>10208.054645500994</v>
      </c>
      <c r="AC9454">
        <v>969.45625960131474</v>
      </c>
      <c r="AD9454">
        <v>303.30259409470722</v>
      </c>
      <c r="AE9454">
        <v>2802.7611666953544</v>
      </c>
      <c r="AF9454">
        <v>10991.776067329212</v>
      </c>
      <c r="AG9454">
        <v>25275.350733221585</v>
      </c>
      <c r="AH9454" s="3">
        <v>40499</v>
      </c>
    </row>
    <row r="9455" spans="2:34" x14ac:dyDescent="0.25">
      <c r="B9455" s="6"/>
      <c r="C9455" s="7"/>
      <c r="D9455" s="7"/>
      <c r="E9455" s="7"/>
      <c r="F9455" s="7"/>
      <c r="G9455" s="7"/>
      <c r="I9455" s="3"/>
      <c r="U9455">
        <v>16090.122253957536</v>
      </c>
      <c r="V9455">
        <v>2064.0702174004814</v>
      </c>
      <c r="W9455">
        <v>242.91046866549695</v>
      </c>
      <c r="X9455">
        <v>67.077662270790711</v>
      </c>
      <c r="Y9455">
        <v>3535.4179682833978</v>
      </c>
      <c r="Z9455">
        <v>13880.305687886021</v>
      </c>
      <c r="AA9455">
        <v>19789.782004506189</v>
      </c>
      <c r="AB9455">
        <v>8374.1792256404042</v>
      </c>
      <c r="AC9455">
        <v>858.63962849961547</v>
      </c>
      <c r="AD9455">
        <v>246.68936782605346</v>
      </c>
      <c r="AE9455">
        <v>2067.2269364518452</v>
      </c>
      <c r="AF9455">
        <v>8116.0819064671514</v>
      </c>
      <c r="AG9455">
        <v>19662.817064885068</v>
      </c>
      <c r="AH9455" s="3">
        <v>40500</v>
      </c>
    </row>
    <row r="9456" spans="2:34" x14ac:dyDescent="0.25">
      <c r="B9456" s="6"/>
      <c r="C9456" s="7"/>
      <c r="D9456" s="7"/>
      <c r="E9456" s="7"/>
      <c r="F9456" s="7"/>
      <c r="G9456" s="7"/>
      <c r="I9456" s="3"/>
      <c r="U9456">
        <v>19682.391509401878</v>
      </c>
      <c r="V9456">
        <v>3398.6884451939504</v>
      </c>
      <c r="W9456">
        <v>379.90100134613249</v>
      </c>
      <c r="X9456">
        <v>108.86333299869078</v>
      </c>
      <c r="Y9456">
        <v>4907.7134607758808</v>
      </c>
      <c r="Z9456">
        <v>16755.135717043515</v>
      </c>
      <c r="AA9456">
        <v>25550.30195735817</v>
      </c>
      <c r="AB9456">
        <v>10122.974344995422</v>
      </c>
      <c r="AC9456">
        <v>959.39138007718554</v>
      </c>
      <c r="AD9456">
        <v>303.6730138968785</v>
      </c>
      <c r="AE9456">
        <v>2869.6345251164821</v>
      </c>
      <c r="AF9456">
        <v>9797.0503597899606</v>
      </c>
      <c r="AG9456">
        <v>24052.723623875929</v>
      </c>
      <c r="AH9456" s="3">
        <v>40501</v>
      </c>
    </row>
    <row r="9457" spans="2:34" x14ac:dyDescent="0.25">
      <c r="B9457" s="6"/>
      <c r="C9457" s="7"/>
      <c r="D9457" s="7"/>
      <c r="E9457" s="7"/>
      <c r="F9457" s="7"/>
      <c r="G9457" s="7"/>
      <c r="I9457" s="3"/>
      <c r="U9457">
        <v>21750.996095511</v>
      </c>
      <c r="V9457">
        <v>3027.1999858862428</v>
      </c>
      <c r="W9457">
        <v>329.42583019107207</v>
      </c>
      <c r="X9457">
        <v>98.207084903855105</v>
      </c>
      <c r="Y9457">
        <v>5279.0477276910015</v>
      </c>
      <c r="Z9457">
        <v>18829.274532226751</v>
      </c>
      <c r="AA9457">
        <v>27563.155160898925</v>
      </c>
      <c r="AB9457">
        <v>11168.140040197399</v>
      </c>
      <c r="AC9457">
        <v>992.82728347551188</v>
      </c>
      <c r="AD9457">
        <v>323.07944691332108</v>
      </c>
      <c r="AE9457">
        <v>3086.7608184942515</v>
      </c>
      <c r="AF9457">
        <v>11009.839248445458</v>
      </c>
      <c r="AG9457">
        <v>26580.646837525946</v>
      </c>
      <c r="AH9457" s="3">
        <v>40502</v>
      </c>
    </row>
    <row r="9458" spans="2:34" x14ac:dyDescent="0.25">
      <c r="B9458" s="6"/>
      <c r="C9458" s="7"/>
      <c r="D9458" s="7"/>
      <c r="E9458" s="7"/>
      <c r="F9458" s="7"/>
      <c r="G9458" s="7"/>
      <c r="I9458" s="3"/>
      <c r="U9458">
        <v>22608.985965092837</v>
      </c>
      <c r="V9458">
        <v>2924.9763843435239</v>
      </c>
      <c r="W9458">
        <v>329.6404284137588</v>
      </c>
      <c r="X9458">
        <v>98.940325513111532</v>
      </c>
      <c r="Y9458">
        <v>5486.5674104083555</v>
      </c>
      <c r="Z9458">
        <v>19730.37528438936</v>
      </c>
      <c r="AA9458">
        <v>28570.499833068108</v>
      </c>
      <c r="AB9458">
        <v>11522.495566611937</v>
      </c>
      <c r="AC9458">
        <v>1024.0426395908119</v>
      </c>
      <c r="AD9458">
        <v>337.77714715398008</v>
      </c>
      <c r="AE9458">
        <v>3208.1015713573556</v>
      </c>
      <c r="AF9458">
        <v>11536.730202793362</v>
      </c>
      <c r="AG9458">
        <v>27629.147127507447</v>
      </c>
      <c r="AH9458" s="3">
        <v>40503</v>
      </c>
    </row>
    <row r="9459" spans="2:34" x14ac:dyDescent="0.25">
      <c r="B9459" s="6"/>
      <c r="C9459" s="7"/>
      <c r="D9459" s="7"/>
      <c r="E9459" s="7"/>
      <c r="F9459" s="7"/>
      <c r="G9459" s="7"/>
      <c r="I9459" s="3"/>
      <c r="U9459">
        <v>24473.365070542004</v>
      </c>
      <c r="V9459">
        <v>3414.7856443482665</v>
      </c>
      <c r="W9459">
        <v>399.44232648132225</v>
      </c>
      <c r="X9459">
        <v>120.11614164813778</v>
      </c>
      <c r="Y9459">
        <v>6150.4838416805214</v>
      </c>
      <c r="Z9459">
        <v>22411.367142056708</v>
      </c>
      <c r="AA9459">
        <v>32496.195096214953</v>
      </c>
      <c r="AB9459">
        <v>11752.304177135902</v>
      </c>
      <c r="AC9459">
        <v>1088.1510084983061</v>
      </c>
      <c r="AD9459">
        <v>366.37885570609353</v>
      </c>
      <c r="AE9459">
        <v>3596.3062879117592</v>
      </c>
      <c r="AF9459">
        <v>13104.357746211943</v>
      </c>
      <c r="AG9459">
        <v>29907.498075464002</v>
      </c>
      <c r="AH9459" s="3">
        <v>40504</v>
      </c>
    </row>
    <row r="9460" spans="2:34" x14ac:dyDescent="0.25">
      <c r="B9460" s="6"/>
      <c r="C9460" s="7"/>
      <c r="D9460" s="7"/>
      <c r="E9460" s="7"/>
      <c r="F9460" s="7"/>
      <c r="G9460" s="7"/>
      <c r="I9460" s="3"/>
      <c r="U9460">
        <v>24996.766337426398</v>
      </c>
      <c r="V9460">
        <v>3676.0854329113477</v>
      </c>
      <c r="W9460">
        <v>435.67108587962036</v>
      </c>
      <c r="X9460">
        <v>134.21592537067585</v>
      </c>
      <c r="Y9460">
        <v>6515.4398748015046</v>
      </c>
      <c r="Z9460">
        <v>23318.338486269437</v>
      </c>
      <c r="AA9460">
        <v>34079.750805232587</v>
      </c>
      <c r="AB9460">
        <v>11689.072017858403</v>
      </c>
      <c r="AC9460">
        <v>1037.8791401700107</v>
      </c>
      <c r="AD9460">
        <v>375.7811810959015</v>
      </c>
      <c r="AE9460">
        <v>3809.7031052206403</v>
      </c>
      <c r="AF9460">
        <v>13634.68134872982</v>
      </c>
      <c r="AG9460">
        <v>30547.11679307478</v>
      </c>
      <c r="AH9460" s="3">
        <v>40505</v>
      </c>
    </row>
    <row r="9461" spans="2:34" x14ac:dyDescent="0.25">
      <c r="B9461" s="6"/>
      <c r="C9461" s="7"/>
      <c r="D9461" s="7"/>
      <c r="E9461" s="7"/>
      <c r="F9461" s="7"/>
      <c r="G9461" s="7"/>
      <c r="I9461" s="3"/>
      <c r="U9461">
        <v>21362.415178967422</v>
      </c>
      <c r="V9461">
        <v>2993.6457222418717</v>
      </c>
      <c r="W9461">
        <v>313.91380340969789</v>
      </c>
      <c r="X9461">
        <v>102.08574978526885</v>
      </c>
      <c r="Y9461">
        <v>5346.9007163897495</v>
      </c>
      <c r="Z9461">
        <v>19914.605188086134</v>
      </c>
      <c r="AA9461">
        <v>28671.151179912722</v>
      </c>
      <c r="AB9461">
        <v>10277.026300406702</v>
      </c>
      <c r="AC9461">
        <v>737.3148506532367</v>
      </c>
      <c r="AD9461">
        <v>320.55445840453871</v>
      </c>
      <c r="AE9461">
        <v>3126.4357670336231</v>
      </c>
      <c r="AF9461">
        <v>11644.452973577043</v>
      </c>
      <c r="AG9461">
        <v>26105.784350075144</v>
      </c>
      <c r="AH9461" s="3">
        <v>40506</v>
      </c>
    </row>
    <row r="9462" spans="2:34" x14ac:dyDescent="0.25">
      <c r="B9462" s="6"/>
      <c r="C9462" s="7"/>
      <c r="D9462" s="7"/>
      <c r="E9462" s="7"/>
      <c r="F9462" s="7"/>
      <c r="G9462" s="7"/>
      <c r="I9462" s="3"/>
      <c r="U9462">
        <v>17820.639602252668</v>
      </c>
      <c r="V9462">
        <v>2425.5303404900878</v>
      </c>
      <c r="W9462">
        <v>307.9587450094927</v>
      </c>
      <c r="X9462">
        <v>99.17528637485421</v>
      </c>
      <c r="Y9462">
        <v>4285.9969691168162</v>
      </c>
      <c r="Z9462">
        <v>17026.978257390667</v>
      </c>
      <c r="AA9462">
        <v>24145.63959838192</v>
      </c>
      <c r="AB9462">
        <v>8301.6096090531919</v>
      </c>
      <c r="AC9462">
        <v>731.19559194352507</v>
      </c>
      <c r="AD9462">
        <v>282.67117239408424</v>
      </c>
      <c r="AE9462">
        <v>2506.1049255263119</v>
      </c>
      <c r="AF9462">
        <v>9956.0019256077903</v>
      </c>
      <c r="AG9462">
        <v>21777.583224524904</v>
      </c>
      <c r="AH9462" s="3">
        <v>40507</v>
      </c>
    </row>
    <row r="9463" spans="2:34" x14ac:dyDescent="0.25">
      <c r="B9463" s="6"/>
      <c r="C9463" s="7"/>
      <c r="D9463" s="7"/>
      <c r="E9463" s="7"/>
      <c r="F9463" s="7"/>
      <c r="G9463" s="7"/>
      <c r="I9463" s="3"/>
      <c r="U9463">
        <v>20545.000694878174</v>
      </c>
      <c r="V9463">
        <v>3639.0311371266625</v>
      </c>
      <c r="W9463">
        <v>286.68029791477881</v>
      </c>
      <c r="X9463">
        <v>114.79182236781632</v>
      </c>
      <c r="Y9463">
        <v>5049.9792054575228</v>
      </c>
      <c r="Z9463">
        <v>17317.123268007523</v>
      </c>
      <c r="AA9463">
        <v>26407.605730874304</v>
      </c>
      <c r="AB9463">
        <v>11078.116641813598</v>
      </c>
      <c r="AC9463">
        <v>640.2171948843046</v>
      </c>
      <c r="AD9463">
        <v>310.05973613436129</v>
      </c>
      <c r="AE9463">
        <v>2952.8200443899127</v>
      </c>
      <c r="AF9463">
        <v>10125.655298081736</v>
      </c>
      <c r="AG9463">
        <v>25106.868915303912</v>
      </c>
      <c r="AH9463" s="3">
        <v>40508</v>
      </c>
    </row>
    <row r="9464" spans="2:34" x14ac:dyDescent="0.25">
      <c r="B9464" s="6"/>
      <c r="C9464" s="7"/>
      <c r="D9464" s="7"/>
      <c r="E9464" s="7"/>
      <c r="F9464" s="7"/>
      <c r="G9464" s="7"/>
      <c r="I9464" s="3"/>
      <c r="U9464">
        <v>12279.648373823075</v>
      </c>
      <c r="V9464">
        <v>2224.0248627504629</v>
      </c>
      <c r="W9464">
        <v>-110.1862108477393</v>
      </c>
      <c r="X9464">
        <v>51.821496794013726</v>
      </c>
      <c r="Y9464">
        <v>2585.1455221148635</v>
      </c>
      <c r="Z9464">
        <v>8260.5562742117509</v>
      </c>
      <c r="AA9464">
        <v>13011.361945023351</v>
      </c>
      <c r="AB9464">
        <v>8777.0541072209417</v>
      </c>
      <c r="AC9464">
        <v>-300.7788487223666</v>
      </c>
      <c r="AD9464">
        <v>188.2892698068909</v>
      </c>
      <c r="AE9464">
        <v>1511.5843461525724</v>
      </c>
      <c r="AF9464">
        <v>4830.1062542877207</v>
      </c>
      <c r="AG9464">
        <v>15006.255128745759</v>
      </c>
      <c r="AH9464" s="3">
        <v>40509</v>
      </c>
    </row>
    <row r="9465" spans="2:34" x14ac:dyDescent="0.25">
      <c r="B9465" s="6"/>
      <c r="C9465" s="7"/>
      <c r="D9465" s="7"/>
      <c r="E9465" s="7"/>
      <c r="F9465" s="7"/>
      <c r="G9465" s="7"/>
      <c r="I9465" s="3"/>
      <c r="U9465">
        <v>11715.356704107513</v>
      </c>
      <c r="V9465">
        <v>2000.077630476527</v>
      </c>
      <c r="W9465">
        <v>0.351665866020969</v>
      </c>
      <c r="X9465">
        <v>47.292769925312435</v>
      </c>
      <c r="Y9465">
        <v>1753.1257269164757</v>
      </c>
      <c r="Z9465">
        <v>7665.3106711751789</v>
      </c>
      <c r="AA9465">
        <v>11466.158464359516</v>
      </c>
      <c r="AB9465">
        <v>8645.0888497405267</v>
      </c>
      <c r="AC9465">
        <v>-10.314139000068161</v>
      </c>
      <c r="AD9465">
        <v>174.750830716249</v>
      </c>
      <c r="AE9465">
        <v>1025.0863570250297</v>
      </c>
      <c r="AF9465">
        <v>4482.054692791814</v>
      </c>
      <c r="AG9465">
        <v>14316.66659127355</v>
      </c>
      <c r="AH9465" s="3">
        <v>40510</v>
      </c>
    </row>
    <row r="9466" spans="2:34" x14ac:dyDescent="0.25">
      <c r="B9466" s="6"/>
      <c r="C9466" s="7"/>
      <c r="D9466" s="7"/>
      <c r="E9466" s="7"/>
      <c r="F9466" s="7"/>
      <c r="G9466" s="7"/>
      <c r="I9466" s="3"/>
      <c r="U9466">
        <v>21217.514011734183</v>
      </c>
      <c r="V9466">
        <v>3656.1454209450108</v>
      </c>
      <c r="W9466">
        <v>332.72063500936025</v>
      </c>
      <c r="X9466">
        <v>95.298608389635888</v>
      </c>
      <c r="Y9466">
        <v>4195.8783129484445</v>
      </c>
      <c r="Z9466">
        <v>15958.728032201576</v>
      </c>
      <c r="AA9466">
        <v>24238.771009494027</v>
      </c>
      <c r="AB9466">
        <v>13002.715546441454</v>
      </c>
      <c r="AC9466">
        <v>845.36538196704737</v>
      </c>
      <c r="AD9466">
        <v>295.84173272319168</v>
      </c>
      <c r="AE9466">
        <v>2453.4108126436549</v>
      </c>
      <c r="AF9466">
        <v>9331.3754570564979</v>
      </c>
      <c r="AG9466">
        <v>25928.708930831846</v>
      </c>
      <c r="AH9466" s="3">
        <v>40511</v>
      </c>
    </row>
    <row r="9467" spans="2:34" x14ac:dyDescent="0.25">
      <c r="B9467" s="6"/>
      <c r="C9467" s="7"/>
      <c r="D9467" s="7"/>
      <c r="E9467" s="7"/>
      <c r="F9467" s="7"/>
      <c r="G9467" s="7"/>
      <c r="I9467" s="3"/>
      <c r="U9467">
        <v>29857.031250237422</v>
      </c>
      <c r="V9467">
        <v>5048.967287612817</v>
      </c>
      <c r="W9467">
        <v>493.3083386189557</v>
      </c>
      <c r="X9467">
        <v>141.92035193391706</v>
      </c>
      <c r="Y9467">
        <v>6253.6787758481723</v>
      </c>
      <c r="Z9467">
        <v>26323.7593664372</v>
      </c>
      <c r="AA9467">
        <v>38261.634120451061</v>
      </c>
      <c r="AB9467">
        <v>15958.866708883603</v>
      </c>
      <c r="AC9467">
        <v>1113.3175367043909</v>
      </c>
      <c r="AD9467">
        <v>365.7288537263185</v>
      </c>
      <c r="AE9467">
        <v>3656.6463522352774</v>
      </c>
      <c r="AF9467">
        <v>15392.008786275841</v>
      </c>
      <c r="AG9467">
        <v>36486.568237825435</v>
      </c>
      <c r="AH9467" s="3">
        <v>40512</v>
      </c>
    </row>
    <row r="9468" spans="2:34" x14ac:dyDescent="0.25">
      <c r="B9468" s="6"/>
      <c r="C9468" s="7"/>
      <c r="D9468" s="7"/>
      <c r="E9468" s="7"/>
      <c r="F9468" s="7"/>
      <c r="G9468" s="7"/>
      <c r="I9468" s="3"/>
      <c r="U9468">
        <v>33689.14314387949</v>
      </c>
      <c r="V9468">
        <v>4317.5472202896681</v>
      </c>
      <c r="W9468">
        <v>401.80107193795106</v>
      </c>
      <c r="X9468">
        <v>118.18005326121549</v>
      </c>
      <c r="Y9468">
        <v>6670.0194318724734</v>
      </c>
      <c r="Z9468">
        <v>26662.969959832761</v>
      </c>
      <c r="AA9468">
        <v>38170.517737194066</v>
      </c>
      <c r="AB9468">
        <v>20044.717309584383</v>
      </c>
      <c r="AC9468">
        <v>1256.5732940381129</v>
      </c>
      <c r="AD9468">
        <v>388.45899489725554</v>
      </c>
      <c r="AE9468">
        <v>4689.5044851048497</v>
      </c>
      <c r="AF9468">
        <v>18745.989946501584</v>
      </c>
      <c r="AG9468">
        <v>45125.244030126181</v>
      </c>
      <c r="AH9468" s="3">
        <v>40513</v>
      </c>
    </row>
    <row r="9469" spans="2:34" x14ac:dyDescent="0.25">
      <c r="B9469" s="6"/>
      <c r="C9469" s="7"/>
      <c r="D9469" s="7"/>
      <c r="E9469" s="7"/>
      <c r="F9469" s="7"/>
      <c r="G9469" s="7"/>
      <c r="I9469" s="3"/>
      <c r="U9469">
        <v>36046.578927038237</v>
      </c>
      <c r="V9469">
        <v>3549.9728599675068</v>
      </c>
      <c r="W9469">
        <v>411.82403435730663</v>
      </c>
      <c r="X9469">
        <v>116.93951578150899</v>
      </c>
      <c r="Y9469">
        <v>7190.6157960213777</v>
      </c>
      <c r="Z9469">
        <v>30524.27174261232</v>
      </c>
      <c r="AA9469">
        <v>41793.623948740023</v>
      </c>
      <c r="AB9469">
        <v>20138.727034721414</v>
      </c>
      <c r="AC9469">
        <v>1247.2087770334006</v>
      </c>
      <c r="AD9469">
        <v>380.71334904505562</v>
      </c>
      <c r="AE9469">
        <v>5055.521257550774</v>
      </c>
      <c r="AF9469">
        <v>21460.763451082628</v>
      </c>
      <c r="AG9469">
        <v>48282.933869433269</v>
      </c>
      <c r="AH9469" s="3">
        <v>40514</v>
      </c>
    </row>
    <row r="9470" spans="2:34" x14ac:dyDescent="0.25">
      <c r="B9470" s="6"/>
      <c r="C9470" s="7"/>
      <c r="D9470" s="7"/>
      <c r="E9470" s="7"/>
      <c r="F9470" s="7"/>
      <c r="G9470" s="7"/>
      <c r="I9470" s="3"/>
      <c r="U9470">
        <v>39153.418550936876</v>
      </c>
      <c r="V9470">
        <v>3993.0007902677271</v>
      </c>
      <c r="W9470">
        <v>410.41477828205768</v>
      </c>
      <c r="X9470">
        <v>118.32523320655078</v>
      </c>
      <c r="Y9470">
        <v>8019.009086270562</v>
      </c>
      <c r="Z9470">
        <v>32393.894215073778</v>
      </c>
      <c r="AA9470">
        <v>44934.644103100676</v>
      </c>
      <c r="AB9470">
        <v>22443.334301419371</v>
      </c>
      <c r="AC9470">
        <v>1210.6751787079058</v>
      </c>
      <c r="AD9470">
        <v>377.22606628736116</v>
      </c>
      <c r="AE9470">
        <v>5637.9414573317736</v>
      </c>
      <c r="AF9470">
        <v>22775.242825485213</v>
      </c>
      <c r="AG9470">
        <v>52444.419829231621</v>
      </c>
      <c r="AH9470" s="3">
        <v>40515</v>
      </c>
    </row>
    <row r="9471" spans="2:34" x14ac:dyDescent="0.25">
      <c r="B9471" s="6"/>
      <c r="C9471" s="7"/>
      <c r="D9471" s="7"/>
      <c r="E9471" s="7"/>
      <c r="F9471" s="7"/>
      <c r="G9471" s="7"/>
      <c r="I9471" s="3"/>
      <c r="U9471">
        <v>37822.261975985988</v>
      </c>
      <c r="V9471">
        <v>4144.2643483565471</v>
      </c>
      <c r="W9471">
        <v>411.88445962380342</v>
      </c>
      <c r="X9471">
        <v>117.59173451723125</v>
      </c>
      <c r="Y9471">
        <v>7870.7304950203734</v>
      </c>
      <c r="Z9471">
        <v>31932.431466177808</v>
      </c>
      <c r="AA9471">
        <v>44476.902503695761</v>
      </c>
      <c r="AB9471">
        <v>21172.231890088395</v>
      </c>
      <c r="AC9471">
        <v>1139.9914213939983</v>
      </c>
      <c r="AD9471">
        <v>364.67398404643711</v>
      </c>
      <c r="AE9471">
        <v>5533.6909186616658</v>
      </c>
      <c r="AF9471">
        <v>22450.801247351916</v>
      </c>
      <c r="AG9471">
        <v>50661.389461542414</v>
      </c>
      <c r="AH9471" s="3">
        <v>40516</v>
      </c>
    </row>
    <row r="9472" spans="2:34" x14ac:dyDescent="0.25">
      <c r="B9472" s="6"/>
      <c r="C9472" s="7"/>
      <c r="D9472" s="7"/>
      <c r="E9472" s="7"/>
      <c r="F9472" s="7"/>
      <c r="G9472" s="7"/>
      <c r="I9472" s="3"/>
      <c r="U9472">
        <v>30184.089151198816</v>
      </c>
      <c r="V9472">
        <v>2782.3887237580375</v>
      </c>
      <c r="W9472">
        <v>304.06980343317235</v>
      </c>
      <c r="X9472">
        <v>90.502337180040456</v>
      </c>
      <c r="Y9472">
        <v>6048.0800718896899</v>
      </c>
      <c r="Z9472">
        <v>26204.264609994469</v>
      </c>
      <c r="AA9472">
        <v>35429.305546255411</v>
      </c>
      <c r="AB9472">
        <v>16612.986487011116</v>
      </c>
      <c r="AC9472">
        <v>837.31335443622527</v>
      </c>
      <c r="AD9472">
        <v>304.34289569194812</v>
      </c>
      <c r="AE9472">
        <v>4252.2362810325067</v>
      </c>
      <c r="AF9472">
        <v>18423.487018679618</v>
      </c>
      <c r="AG9472">
        <v>40430.36603685141</v>
      </c>
      <c r="AH9472" s="3">
        <v>40517</v>
      </c>
    </row>
    <row r="9473" spans="2:34" x14ac:dyDescent="0.25">
      <c r="B9473" s="6"/>
      <c r="C9473" s="7"/>
      <c r="D9473" s="7"/>
      <c r="E9473" s="7"/>
      <c r="F9473" s="7"/>
      <c r="G9473" s="7"/>
      <c r="I9473" s="3"/>
      <c r="U9473">
        <v>29433.772690372134</v>
      </c>
      <c r="V9473">
        <v>2761.5938569372561</v>
      </c>
      <c r="W9473">
        <v>349.86681456326761</v>
      </c>
      <c r="X9473">
        <v>88.129588610461283</v>
      </c>
      <c r="Y9473">
        <v>6295.5969298473274</v>
      </c>
      <c r="Z9473">
        <v>25838.268230417947</v>
      </c>
      <c r="AA9473">
        <v>35333.45542037626</v>
      </c>
      <c r="AB9473">
        <v>15628.623805856983</v>
      </c>
      <c r="AC9473">
        <v>924.41084907545167</v>
      </c>
      <c r="AD9473">
        <v>279.88918861917085</v>
      </c>
      <c r="AE9473">
        <v>4426.2584750286569</v>
      </c>
      <c r="AF9473">
        <v>18166.165180102245</v>
      </c>
      <c r="AG9473">
        <v>39425.347498682509</v>
      </c>
      <c r="AH9473" s="3">
        <v>40518</v>
      </c>
    </row>
    <row r="9474" spans="2:34" x14ac:dyDescent="0.25">
      <c r="B9474" s="6"/>
      <c r="C9474" s="7"/>
      <c r="D9474" s="7"/>
      <c r="E9474" s="7"/>
      <c r="F9474" s="7"/>
      <c r="G9474" s="7"/>
      <c r="I9474" s="3"/>
      <c r="U9474">
        <v>34758.070541710884</v>
      </c>
      <c r="V9474">
        <v>3779.7945629525343</v>
      </c>
      <c r="W9474">
        <v>434.72634097010803</v>
      </c>
      <c r="X9474">
        <v>136.30939537329027</v>
      </c>
      <c r="Y9474">
        <v>8063.9410539977043</v>
      </c>
      <c r="Z9474">
        <v>33494.393427492556</v>
      </c>
      <c r="AA9474">
        <v>45909.164780786188</v>
      </c>
      <c r="AB9474">
        <v>16029.778420803845</v>
      </c>
      <c r="AC9474">
        <v>963.96553569260459</v>
      </c>
      <c r="AD9474">
        <v>344.78009587554902</v>
      </c>
      <c r="AE9474">
        <v>5669.5318696736249</v>
      </c>
      <c r="AF9474">
        <v>23548.973103965589</v>
      </c>
      <c r="AG9474">
        <v>46557.029026011209</v>
      </c>
      <c r="AH9474" s="3">
        <v>40519</v>
      </c>
    </row>
    <row r="9475" spans="2:34" x14ac:dyDescent="0.25">
      <c r="B9475" s="6"/>
      <c r="C9475" s="7"/>
      <c r="D9475" s="7"/>
      <c r="E9475" s="7"/>
      <c r="F9475" s="7"/>
      <c r="G9475" s="7"/>
      <c r="I9475" s="3"/>
      <c r="U9475">
        <v>29776.699286862979</v>
      </c>
      <c r="V9475">
        <v>3148.3637533048418</v>
      </c>
      <c r="W9475">
        <v>235.78807455954939</v>
      </c>
      <c r="X9475">
        <v>119.69036474492817</v>
      </c>
      <c r="Y9475">
        <v>7253.0725794222626</v>
      </c>
      <c r="Z9475">
        <v>25958.203691345243</v>
      </c>
      <c r="AA9475">
        <v>36715.118463376821</v>
      </c>
      <c r="AB9475">
        <v>15774.932076623156</v>
      </c>
      <c r="AC9475">
        <v>447.06999232130238</v>
      </c>
      <c r="AD9475">
        <v>312.76039581495201</v>
      </c>
      <c r="AE9475">
        <v>5099.4328786300321</v>
      </c>
      <c r="AF9475">
        <v>18250.488454972194</v>
      </c>
      <c r="AG9475">
        <v>39884.683798361635</v>
      </c>
      <c r="AH9475" s="3">
        <v>40520</v>
      </c>
    </row>
    <row r="9476" spans="2:34" x14ac:dyDescent="0.25">
      <c r="B9476" s="6"/>
      <c r="C9476" s="7"/>
      <c r="D9476" s="7"/>
      <c r="E9476" s="7"/>
      <c r="F9476" s="7"/>
      <c r="G9476" s="7"/>
      <c r="I9476" s="3"/>
      <c r="U9476">
        <v>26435.156782131293</v>
      </c>
      <c r="V9476">
        <v>1972.8363907069954</v>
      </c>
      <c r="W9476">
        <v>163.22905781973972</v>
      </c>
      <c r="X9476">
        <v>71.869058442176097</v>
      </c>
      <c r="Y9476">
        <v>4659.6019765908195</v>
      </c>
      <c r="Z9476">
        <v>24821.400347386822</v>
      </c>
      <c r="AA9476">
        <v>31688.93683094655</v>
      </c>
      <c r="AB9476">
        <v>14111.701391940867</v>
      </c>
      <c r="AC9476">
        <v>345.50152321949605</v>
      </c>
      <c r="AD9476">
        <v>224.35006845854426</v>
      </c>
      <c r="AE9476">
        <v>3276.0360882324717</v>
      </c>
      <c r="AF9476">
        <v>17451.233754948236</v>
      </c>
      <c r="AG9476">
        <v>35408.822826799616</v>
      </c>
      <c r="AH9476" s="3">
        <v>40521</v>
      </c>
    </row>
    <row r="9477" spans="2:34" x14ac:dyDescent="0.25">
      <c r="B9477" s="6"/>
      <c r="C9477" s="7"/>
      <c r="D9477" s="7"/>
      <c r="E9477" s="7"/>
      <c r="F9477" s="7"/>
      <c r="G9477" s="7"/>
      <c r="I9477" s="3"/>
      <c r="U9477">
        <v>19492.503721429526</v>
      </c>
      <c r="V9477">
        <v>-34.626532585529738</v>
      </c>
      <c r="W9477">
        <v>-25.062258433768339</v>
      </c>
      <c r="X9477">
        <v>-13.193208296868145</v>
      </c>
      <c r="Y9477">
        <v>2470.7395110990528</v>
      </c>
      <c r="Z9477">
        <v>19831.277715384644</v>
      </c>
      <c r="AA9477">
        <v>22229.135227167531</v>
      </c>
      <c r="AB9477">
        <v>10592.388327269371</v>
      </c>
      <c r="AC9477">
        <v>-101.87210504318297</v>
      </c>
      <c r="AD9477">
        <v>-61.022045039715969</v>
      </c>
      <c r="AE9477">
        <v>1737.1079855418175</v>
      </c>
      <c r="AF9477">
        <v>13942.817819579963</v>
      </c>
      <c r="AG9477">
        <v>26109.419982308253</v>
      </c>
      <c r="AH9477" s="3">
        <v>40522</v>
      </c>
    </row>
    <row r="9478" spans="2:34" x14ac:dyDescent="0.25">
      <c r="B9478" s="6"/>
      <c r="C9478" s="7"/>
      <c r="D9478" s="7"/>
      <c r="E9478" s="7"/>
      <c r="F9478" s="7"/>
      <c r="G9478" s="7"/>
      <c r="I9478" s="3"/>
      <c r="U9478">
        <v>11490.683733365364</v>
      </c>
      <c r="V9478">
        <v>-386.41558088604398</v>
      </c>
      <c r="W9478">
        <v>-183.63904833302504</v>
      </c>
      <c r="X9478">
        <v>68.359064087089948</v>
      </c>
      <c r="Y9478">
        <v>1451.5106309919199</v>
      </c>
      <c r="Z9478">
        <v>17717.28525609487</v>
      </c>
      <c r="AA9478">
        <v>18667.100321954815</v>
      </c>
      <c r="AB9478">
        <v>2215.6582216065081</v>
      </c>
      <c r="AC9478">
        <v>-482.11162740683153</v>
      </c>
      <c r="AD9478">
        <v>180.71396529364429</v>
      </c>
      <c r="AE9478">
        <v>1020.516609245183</v>
      </c>
      <c r="AF9478">
        <v>12456.528728434962</v>
      </c>
      <c r="AG9478">
        <v>15391.305897173466</v>
      </c>
      <c r="AH9478" s="3">
        <v>40523</v>
      </c>
    </row>
    <row r="9479" spans="2:34" x14ac:dyDescent="0.25">
      <c r="B9479" s="6"/>
      <c r="C9479" s="7"/>
      <c r="D9479" s="7"/>
      <c r="E9479" s="7"/>
      <c r="F9479" s="7"/>
      <c r="G9479" s="7"/>
      <c r="I9479" s="3"/>
      <c r="U9479">
        <v>16312.824352345593</v>
      </c>
      <c r="V9479">
        <v>1387.6458020928676</v>
      </c>
      <c r="W9479">
        <v>84.639828389249445</v>
      </c>
      <c r="X9479">
        <v>-69.355521868660304</v>
      </c>
      <c r="Y9479">
        <v>5482.1317600486836</v>
      </c>
      <c r="Z9479">
        <v>15066.355546391844</v>
      </c>
      <c r="AA9479">
        <v>21951.417415053987</v>
      </c>
      <c r="AB9479">
        <v>7515.5570231752545</v>
      </c>
      <c r="AC9479">
        <v>176.21346743292077</v>
      </c>
      <c r="AD9479">
        <v>-288.47022323904804</v>
      </c>
      <c r="AE9479">
        <v>3854.3338200540902</v>
      </c>
      <c r="AF9479">
        <v>10592.734043827853</v>
      </c>
      <c r="AG9479">
        <v>21850.368131251074</v>
      </c>
      <c r="AH9479" s="3">
        <v>40524</v>
      </c>
    </row>
    <row r="9480" spans="2:34" x14ac:dyDescent="0.25">
      <c r="B9480" s="6"/>
      <c r="C9480" s="7"/>
      <c r="D9480" s="7"/>
      <c r="E9480" s="7"/>
      <c r="F9480" s="7"/>
      <c r="G9480" s="7"/>
      <c r="I9480" s="3"/>
      <c r="U9480">
        <v>38376.61418618387</v>
      </c>
      <c r="V9480">
        <v>4375.6061036769033</v>
      </c>
      <c r="W9480">
        <v>448.83419789144671</v>
      </c>
      <c r="X9480">
        <v>-301.85710428478103</v>
      </c>
      <c r="Y9480">
        <v>13142.838349181511</v>
      </c>
      <c r="Z9480">
        <v>38225.558581632613</v>
      </c>
      <c r="AA9480">
        <v>55890.98012809769</v>
      </c>
      <c r="AB9480">
        <v>15183.678356952589</v>
      </c>
      <c r="AC9480">
        <v>958.32640869303384</v>
      </c>
      <c r="AD9480">
        <v>-853.76900769014253</v>
      </c>
      <c r="AE9480">
        <v>9240.3627927950984</v>
      </c>
      <c r="AF9480">
        <v>26875.323264820079</v>
      </c>
      <c r="AG9480">
        <v>51403.921815570655</v>
      </c>
      <c r="AH9480" s="3">
        <v>40525</v>
      </c>
    </row>
    <row r="9481" spans="2:34" x14ac:dyDescent="0.25">
      <c r="B9481" s="6"/>
      <c r="C9481" s="7"/>
      <c r="D9481" s="7"/>
      <c r="E9481" s="7"/>
      <c r="F9481" s="7"/>
      <c r="G9481" s="7"/>
      <c r="I9481" s="3"/>
      <c r="U9481">
        <v>50045.701461109144</v>
      </c>
      <c r="V9481">
        <v>4556.5511134317185</v>
      </c>
      <c r="W9481">
        <v>608.10203197013414</v>
      </c>
      <c r="X9481">
        <v>-312.37721164168761</v>
      </c>
      <c r="Y9481">
        <v>15468.754632295108</v>
      </c>
      <c r="Z9481">
        <v>52892.829154328065</v>
      </c>
      <c r="AA9481">
        <v>73213.859720383334</v>
      </c>
      <c r="AB9481">
        <v>18655.666804107201</v>
      </c>
      <c r="AC9481">
        <v>1258.9428334663592</v>
      </c>
      <c r="AD9481">
        <v>-943.53901216594181</v>
      </c>
      <c r="AE9481">
        <v>10875.649609130141</v>
      </c>
      <c r="AF9481">
        <v>37187.471803132874</v>
      </c>
      <c r="AG9481">
        <v>67034.192037670626</v>
      </c>
      <c r="AH9481" s="3">
        <v>40526</v>
      </c>
    </row>
    <row r="9482" spans="2:34" x14ac:dyDescent="0.25">
      <c r="B9482" s="6"/>
      <c r="C9482" s="7"/>
      <c r="D9482" s="7"/>
      <c r="E9482" s="7"/>
      <c r="F9482" s="7"/>
      <c r="G9482" s="7"/>
      <c r="I9482" s="3"/>
      <c r="U9482">
        <v>25843.328404538894</v>
      </c>
      <c r="V9482">
        <v>1385.6122369799409</v>
      </c>
      <c r="W9482">
        <v>283.73023292447499</v>
      </c>
      <c r="X9482">
        <v>-87.006858004361277</v>
      </c>
      <c r="Y9482">
        <v>8107.0652372559089</v>
      </c>
      <c r="Z9482">
        <v>21828.297007643221</v>
      </c>
      <c r="AA9482">
        <v>31517.697856799183</v>
      </c>
      <c r="AB9482">
        <v>13214.757481328126</v>
      </c>
      <c r="AC9482">
        <v>783.60188665464023</v>
      </c>
      <c r="AD9482">
        <v>-428.98432620895943</v>
      </c>
      <c r="AE9482">
        <v>5699.8512792152951</v>
      </c>
      <c r="AF9482">
        <v>15346.866342008097</v>
      </c>
      <c r="AG9482">
        <v>34616.092662997195</v>
      </c>
      <c r="AH9482" s="3">
        <v>40527</v>
      </c>
    </row>
    <row r="9483" spans="2:34" x14ac:dyDescent="0.25">
      <c r="B9483" s="6"/>
      <c r="C9483" s="7"/>
      <c r="D9483" s="7"/>
      <c r="E9483" s="7"/>
      <c r="F9483" s="7"/>
      <c r="G9483" s="7"/>
      <c r="I9483" s="3"/>
      <c r="U9483">
        <v>36317.634446902252</v>
      </c>
      <c r="V9483">
        <v>2972.5730381437329</v>
      </c>
      <c r="W9483">
        <v>413.18561261393228</v>
      </c>
      <c r="X9483">
        <v>-214.07777426227989</v>
      </c>
      <c r="Y9483">
        <v>10284.561703716774</v>
      </c>
      <c r="Z9483">
        <v>39541.994225421142</v>
      </c>
      <c r="AA9483">
        <v>52998.2368056333</v>
      </c>
      <c r="AB9483">
        <v>13329.379987873852</v>
      </c>
      <c r="AC9483">
        <v>1001.6573812958042</v>
      </c>
      <c r="AD9483">
        <v>-716.69628507409823</v>
      </c>
      <c r="AE9483">
        <v>7230.7882652416674</v>
      </c>
      <c r="AF9483">
        <v>27800.872420853815</v>
      </c>
      <c r="AG9483">
        <v>48646.00177019104</v>
      </c>
      <c r="AH9483" s="3">
        <v>40528</v>
      </c>
    </row>
    <row r="9484" spans="2:34" x14ac:dyDescent="0.25">
      <c r="B9484" s="6"/>
      <c r="C9484" s="7"/>
      <c r="D9484" s="7"/>
      <c r="E9484" s="7"/>
      <c r="F9484" s="7"/>
      <c r="G9484" s="7"/>
      <c r="I9484" s="3"/>
      <c r="U9484">
        <v>27562.28997611699</v>
      </c>
      <c r="V9484">
        <v>2179.5572443285287</v>
      </c>
      <c r="W9484">
        <v>310.41765705369107</v>
      </c>
      <c r="X9484">
        <v>-118.14769727862209</v>
      </c>
      <c r="Y9484">
        <v>7308.1153514061016</v>
      </c>
      <c r="Z9484">
        <v>28844.700077913061</v>
      </c>
      <c r="AA9484">
        <v>38524.642633422758</v>
      </c>
      <c r="AB9484">
        <v>11132.57846561473</v>
      </c>
      <c r="AC9484">
        <v>798.34234165387193</v>
      </c>
      <c r="AD9484">
        <v>-430.38408593371821</v>
      </c>
      <c r="AE9484">
        <v>5138.1319152261449</v>
      </c>
      <c r="AF9484">
        <v>20279.903494809445</v>
      </c>
      <c r="AG9484">
        <v>36918.572131370471</v>
      </c>
      <c r="AH9484" s="3">
        <v>40529</v>
      </c>
    </row>
    <row r="9485" spans="2:34" x14ac:dyDescent="0.25">
      <c r="B9485" s="6"/>
      <c r="C9485" s="7"/>
      <c r="D9485" s="7"/>
      <c r="E9485" s="7"/>
      <c r="F9485" s="7"/>
      <c r="G9485" s="7"/>
      <c r="I9485" s="3"/>
      <c r="U9485">
        <v>18299.590482604624</v>
      </c>
      <c r="V9485">
        <v>363.75021715062491</v>
      </c>
      <c r="W9485">
        <v>355.8056730857283</v>
      </c>
      <c r="X9485">
        <v>-29.495359836186491</v>
      </c>
      <c r="Y9485">
        <v>4417.0444237830516</v>
      </c>
      <c r="Z9485">
        <v>19249.214884151406</v>
      </c>
      <c r="AA9485">
        <v>24356.319838334624</v>
      </c>
      <c r="AB9485">
        <v>7190.1475192681128</v>
      </c>
      <c r="AC9485">
        <v>933.56662710557089</v>
      </c>
      <c r="AD9485">
        <v>-251.23951002295431</v>
      </c>
      <c r="AE9485">
        <v>3105.5006432601976</v>
      </c>
      <c r="AF9485">
        <v>13533.585689814663</v>
      </c>
      <c r="AG9485">
        <v>24511.560969425591</v>
      </c>
      <c r="AH9485" s="3">
        <v>40530</v>
      </c>
    </row>
    <row r="9486" spans="2:34" x14ac:dyDescent="0.25">
      <c r="B9486" s="6"/>
      <c r="C9486" s="7"/>
      <c r="D9486" s="7"/>
      <c r="E9486" s="7"/>
      <c r="F9486" s="7"/>
      <c r="G9486" s="7"/>
      <c r="I9486" s="3"/>
      <c r="U9486">
        <v>-22794.757460670771</v>
      </c>
      <c r="V9486">
        <v>-1826.3966198084038</v>
      </c>
      <c r="W9486">
        <v>-150.34287507324987</v>
      </c>
      <c r="X9486">
        <v>157.88626967630697</v>
      </c>
      <c r="Y9486">
        <v>-5698.6868568756281</v>
      </c>
      <c r="Z9486">
        <v>-30105.292118418332</v>
      </c>
      <c r="AA9486">
        <v>-37622.83220049931</v>
      </c>
      <c r="AB9486">
        <v>-5497.6472299739653</v>
      </c>
      <c r="AC9486">
        <v>-570.27124253498698</v>
      </c>
      <c r="AD9486">
        <v>708.04146635221946</v>
      </c>
      <c r="AE9486">
        <v>-4006.5876640218553</v>
      </c>
      <c r="AF9486">
        <v>-21166.190572113719</v>
      </c>
      <c r="AG9486">
        <v>-30532.655242292305</v>
      </c>
      <c r="AH9486" s="3">
        <v>40531</v>
      </c>
    </row>
    <row r="9487" spans="2:34" x14ac:dyDescent="0.25">
      <c r="B9487" s="6"/>
      <c r="C9487" s="7"/>
      <c r="D9487" s="7"/>
      <c r="E9487" s="7"/>
      <c r="F9487" s="7"/>
      <c r="G9487" s="7"/>
      <c r="I9487" s="3"/>
      <c r="U9487">
        <v>29423.545242276003</v>
      </c>
      <c r="V9487">
        <v>1307.9726820491885</v>
      </c>
      <c r="W9487">
        <v>304.87093186041847</v>
      </c>
      <c r="X9487">
        <v>-148.38085092134892</v>
      </c>
      <c r="Y9487">
        <v>7783.0648835543407</v>
      </c>
      <c r="Z9487">
        <v>33617.248586662543</v>
      </c>
      <c r="AA9487">
        <v>42864.776233205142</v>
      </c>
      <c r="AB9487">
        <v>10147.791195852578</v>
      </c>
      <c r="AC9487">
        <v>638.85074776161866</v>
      </c>
      <c r="AD9487">
        <v>-482.3985091957357</v>
      </c>
      <c r="AE9487">
        <v>5472.0556742132094</v>
      </c>
      <c r="AF9487">
        <v>23635.349137173664</v>
      </c>
      <c r="AG9487">
        <v>39411.648245805336</v>
      </c>
      <c r="AH9487" s="3">
        <v>40532</v>
      </c>
    </row>
    <row r="9488" spans="2:34" x14ac:dyDescent="0.25">
      <c r="B9488" s="6"/>
      <c r="C9488" s="7"/>
      <c r="D9488" s="7"/>
      <c r="E9488" s="7"/>
      <c r="F9488" s="7"/>
      <c r="G9488" s="7"/>
      <c r="I9488" s="3"/>
      <c r="U9488">
        <v>36060.34859736322</v>
      </c>
      <c r="V9488">
        <v>3364.0987273108153</v>
      </c>
      <c r="W9488">
        <v>623.79048038351652</v>
      </c>
      <c r="X9488">
        <v>-298.50795822392058</v>
      </c>
      <c r="Y9488">
        <v>12369.816396764591</v>
      </c>
      <c r="Z9488">
        <v>35216.104229109209</v>
      </c>
      <c r="AA9488">
        <v>51275.301875344216</v>
      </c>
      <c r="AB9488">
        <v>14483.725790457929</v>
      </c>
      <c r="AC9488">
        <v>1217.1297253204334</v>
      </c>
      <c r="AD9488">
        <v>-855.81027640680315</v>
      </c>
      <c r="AE9488">
        <v>8696.8726350871202</v>
      </c>
      <c r="AF9488">
        <v>24759.4599111934</v>
      </c>
      <c r="AG9488">
        <v>48301.377785652076</v>
      </c>
      <c r="AH9488" s="3">
        <v>40533</v>
      </c>
    </row>
    <row r="9489" spans="2:34" x14ac:dyDescent="0.25">
      <c r="B9489" s="6"/>
      <c r="C9489" s="7"/>
      <c r="D9489" s="7"/>
      <c r="E9489" s="7"/>
      <c r="F9489" s="7"/>
      <c r="G9489" s="7"/>
      <c r="I9489" s="3"/>
      <c r="U9489">
        <v>46475.184473866779</v>
      </c>
      <c r="V9489">
        <v>4457.4419026179858</v>
      </c>
      <c r="W9489">
        <v>317.20913448340866</v>
      </c>
      <c r="X9489">
        <v>-428.85406080572687</v>
      </c>
      <c r="Y9489">
        <v>16889.868370683544</v>
      </c>
      <c r="Z9489">
        <v>48153.309528711099</v>
      </c>
      <c r="AA9489">
        <v>69388.974875690314</v>
      </c>
      <c r="AB9489">
        <v>17016.960040133916</v>
      </c>
      <c r="AC9489">
        <v>618.64904588456454</v>
      </c>
      <c r="AD9489">
        <v>-1114.0229321362478</v>
      </c>
      <c r="AE9489">
        <v>11874.795011641483</v>
      </c>
      <c r="AF9489">
        <v>33855.247846577819</v>
      </c>
      <c r="AG9489">
        <v>62251.629012101534</v>
      </c>
      <c r="AH9489" s="3">
        <v>40534</v>
      </c>
    </row>
    <row r="9490" spans="2:34" x14ac:dyDescent="0.25">
      <c r="B9490" s="6"/>
      <c r="C9490" s="7"/>
      <c r="D9490" s="7"/>
      <c r="E9490" s="7"/>
      <c r="F9490" s="7"/>
      <c r="G9490" s="7"/>
      <c r="I9490" s="3"/>
      <c r="U9490">
        <v>43318.758388274975</v>
      </c>
      <c r="V9490">
        <v>3600.0178577947945</v>
      </c>
      <c r="W9490">
        <v>197.83217796748821</v>
      </c>
      <c r="X9490">
        <v>-370.00095723481695</v>
      </c>
      <c r="Y9490">
        <v>16205.990602255093</v>
      </c>
      <c r="Z9490">
        <v>43589.336020990879</v>
      </c>
      <c r="AA9490">
        <v>63223.175701773434</v>
      </c>
      <c r="AB9490">
        <v>16622.057582160651</v>
      </c>
      <c r="AC9490">
        <v>441.20465337638649</v>
      </c>
      <c r="AD9490">
        <v>-1079.9633492080188</v>
      </c>
      <c r="AE9490">
        <v>11393.979641451715</v>
      </c>
      <c r="AF9490">
        <v>30646.445465571069</v>
      </c>
      <c r="AG9490">
        <v>58023.723993351807</v>
      </c>
      <c r="AH9490" s="3">
        <v>40535</v>
      </c>
    </row>
    <row r="9491" spans="2:34" x14ac:dyDescent="0.25">
      <c r="B9491" s="6"/>
      <c r="C9491" s="7"/>
      <c r="D9491" s="7"/>
      <c r="E9491" s="7"/>
      <c r="F9491" s="7"/>
      <c r="G9491" s="7"/>
      <c r="I9491" s="3"/>
      <c r="U9491">
        <v>54632.541501830783</v>
      </c>
      <c r="V9491">
        <v>3558.7088923816464</v>
      </c>
      <c r="W9491">
        <v>1409.6163593337551</v>
      </c>
      <c r="X9491">
        <v>-350.73586104467387</v>
      </c>
      <c r="Y9491">
        <v>17631.194481171082</v>
      </c>
      <c r="Z9491">
        <v>56664.234961231581</v>
      </c>
      <c r="AA9491">
        <v>78913.018833073394</v>
      </c>
      <c r="AB9491">
        <v>18771.245900490459</v>
      </c>
      <c r="AC9491">
        <v>3308.8259900059084</v>
      </c>
      <c r="AD9491">
        <v>-1137.0358859334601</v>
      </c>
      <c r="AE9491">
        <v>12396.000707601608</v>
      </c>
      <c r="AF9491">
        <v>39839.041956304012</v>
      </c>
      <c r="AG9491">
        <v>73178.07866846853</v>
      </c>
      <c r="AH9491" s="3">
        <v>40536</v>
      </c>
    </row>
    <row r="9492" spans="2:34" x14ac:dyDescent="0.25">
      <c r="B9492" s="6"/>
      <c r="C9492" s="7"/>
      <c r="D9492" s="7"/>
      <c r="E9492" s="7"/>
      <c r="F9492" s="7"/>
      <c r="G9492" s="7"/>
      <c r="I9492" s="3"/>
      <c r="U9492">
        <v>43449.382662330856</v>
      </c>
      <c r="V9492">
        <v>2579.843534642418</v>
      </c>
      <c r="W9492">
        <v>277.8977203624342</v>
      </c>
      <c r="X9492">
        <v>-285.90675008761247</v>
      </c>
      <c r="Y9492">
        <v>14851.427022670696</v>
      </c>
      <c r="Z9492">
        <v>46285.6332615391</v>
      </c>
      <c r="AA9492">
        <v>63708.894789127036</v>
      </c>
      <c r="AB9492">
        <v>15631.32960065362</v>
      </c>
      <c r="AC9492">
        <v>575.89563150314962</v>
      </c>
      <c r="AD9492">
        <v>-992.29590214007874</v>
      </c>
      <c r="AE9492">
        <v>10441.623798008924</v>
      </c>
      <c r="AF9492">
        <v>32542.136794790644</v>
      </c>
      <c r="AG9492">
        <v>58198.689922816258</v>
      </c>
      <c r="AH9492" s="3">
        <v>40537</v>
      </c>
    </row>
    <row r="9493" spans="2:34" x14ac:dyDescent="0.25">
      <c r="B9493" s="6"/>
      <c r="C9493" s="7"/>
      <c r="D9493" s="7"/>
      <c r="E9493" s="7"/>
      <c r="F9493" s="7"/>
      <c r="G9493" s="7"/>
      <c r="I9493" s="3"/>
      <c r="U9493">
        <v>31435.097824489192</v>
      </c>
      <c r="V9493">
        <v>2093.7495313873483</v>
      </c>
      <c r="W9493">
        <v>-226.86204352535196</v>
      </c>
      <c r="X9493">
        <v>-213.76494057110162</v>
      </c>
      <c r="Y9493">
        <v>12401.245439658269</v>
      </c>
      <c r="Z9493">
        <v>29422.700770863699</v>
      </c>
      <c r="AA9493">
        <v>43477.068757812864</v>
      </c>
      <c r="AB9493">
        <v>14350.001108121758</v>
      </c>
      <c r="AC9493">
        <v>-793.92825462798055</v>
      </c>
      <c r="AD9493">
        <v>-855.28048650336382</v>
      </c>
      <c r="AE9493">
        <v>8718.9695178800212</v>
      </c>
      <c r="AF9493">
        <v>20686.279648533004</v>
      </c>
      <c r="AG9493">
        <v>42106.041533403441</v>
      </c>
      <c r="AH9493" s="3">
        <v>40538</v>
      </c>
    </row>
    <row r="9494" spans="2:34" x14ac:dyDescent="0.25">
      <c r="B9494" s="6"/>
      <c r="C9494" s="7"/>
      <c r="D9494" s="7"/>
      <c r="E9494" s="7"/>
      <c r="F9494" s="7"/>
      <c r="G9494" s="7"/>
      <c r="I9494" s="3"/>
      <c r="U9494">
        <v>39357.753462911503</v>
      </c>
      <c r="V9494">
        <v>2501.564208555315</v>
      </c>
      <c r="W9494">
        <v>236.52439784112852</v>
      </c>
      <c r="X9494">
        <v>-224.03710964797122</v>
      </c>
      <c r="Y9494">
        <v>13131.521023474104</v>
      </c>
      <c r="Z9494">
        <v>40613.042408116678</v>
      </c>
      <c r="AA9494">
        <v>56258.614928339251</v>
      </c>
      <c r="AB9494">
        <v>15263.445432719405</v>
      </c>
      <c r="AC9494">
        <v>580.38098647579034</v>
      </c>
      <c r="AD9494">
        <v>-912.01064303995236</v>
      </c>
      <c r="AE9494">
        <v>9232.4058969859689</v>
      </c>
      <c r="AF9494">
        <v>28553.89650238998</v>
      </c>
      <c r="AG9494">
        <v>52718.118175531192</v>
      </c>
      <c r="AH9494" s="3">
        <v>40539</v>
      </c>
    </row>
    <row r="9495" spans="2:34" x14ac:dyDescent="0.25">
      <c r="B9495" s="6"/>
      <c r="C9495" s="7"/>
      <c r="D9495" s="7"/>
      <c r="E9495" s="7"/>
      <c r="F9495" s="7"/>
      <c r="G9495" s="7"/>
      <c r="I9495" s="3"/>
      <c r="U9495">
        <v>54157.310747050571</v>
      </c>
      <c r="V9495">
        <v>2672.0930976134523</v>
      </c>
      <c r="W9495">
        <v>1436.7646910737283</v>
      </c>
      <c r="X9495">
        <v>-249.18371953659093</v>
      </c>
      <c r="Y9495">
        <v>16376.672456008529</v>
      </c>
      <c r="Z9495">
        <v>56760.166457229148</v>
      </c>
      <c r="AA9495">
        <v>76996.51298238826</v>
      </c>
      <c r="AB9495">
        <v>18216.747951044421</v>
      </c>
      <c r="AC9495">
        <v>3948.6874703714011</v>
      </c>
      <c r="AD9495">
        <v>-1044.3791211455596</v>
      </c>
      <c r="AE9495">
        <v>11513.981288655019</v>
      </c>
      <c r="AF9495">
        <v>39906.488713444429</v>
      </c>
      <c r="AG9495">
        <v>72541.526302369719</v>
      </c>
      <c r="AH9495" s="3">
        <v>40540</v>
      </c>
    </row>
    <row r="9496" spans="2:34" x14ac:dyDescent="0.25">
      <c r="B9496" s="6"/>
      <c r="C9496" s="7"/>
      <c r="D9496" s="7"/>
      <c r="E9496" s="7"/>
      <c r="F9496" s="7"/>
      <c r="G9496" s="7"/>
      <c r="I9496" s="3"/>
      <c r="U9496">
        <v>42365.025222119773</v>
      </c>
      <c r="V9496">
        <v>613.66830446023766</v>
      </c>
      <c r="W9496">
        <v>959.448861717981</v>
      </c>
      <c r="X9496">
        <v>-133.66353335773135</v>
      </c>
      <c r="Y9496">
        <v>13071.192366245763</v>
      </c>
      <c r="Z9496">
        <v>40763.089001172477</v>
      </c>
      <c r="AA9496">
        <v>55273.735000238725</v>
      </c>
      <c r="AB9496">
        <v>16213.616077606752</v>
      </c>
      <c r="AC9496">
        <v>3563.8425255147472</v>
      </c>
      <c r="AD9496">
        <v>-880.60216938765132</v>
      </c>
      <c r="AE9496">
        <v>9189.9905020171373</v>
      </c>
      <c r="AF9496">
        <v>28659.39007378012</v>
      </c>
      <c r="AG9496">
        <v>56746.237009531113</v>
      </c>
      <c r="AH9496" s="3">
        <v>40541</v>
      </c>
    </row>
    <row r="9497" spans="2:34" x14ac:dyDescent="0.25">
      <c r="B9497" s="6"/>
      <c r="C9497" s="7"/>
      <c r="D9497" s="7"/>
      <c r="E9497" s="7"/>
      <c r="F9497" s="7"/>
      <c r="G9497" s="7"/>
      <c r="I9497" s="3"/>
      <c r="U9497">
        <v>46512.298049614612</v>
      </c>
      <c r="V9497">
        <v>533.10885010963511</v>
      </c>
      <c r="W9497">
        <v>1130.8402341466169</v>
      </c>
      <c r="X9497">
        <v>-129.53831176444123</v>
      </c>
      <c r="Y9497">
        <v>13484.123679405835</v>
      </c>
      <c r="Z9497">
        <v>46954.14056759567</v>
      </c>
      <c r="AA9497">
        <v>61972.675019493319</v>
      </c>
      <c r="AB9497">
        <v>16590.172251919794</v>
      </c>
      <c r="AC9497">
        <v>4125.2790145593317</v>
      </c>
      <c r="AD9497">
        <v>-906.56672568014233</v>
      </c>
      <c r="AE9497">
        <v>9480.3109823220602</v>
      </c>
      <c r="AF9497">
        <v>33012.145621915988</v>
      </c>
      <c r="AG9497">
        <v>62301.341145037033</v>
      </c>
      <c r="AH9497" s="3">
        <v>40542</v>
      </c>
    </row>
    <row r="9498" spans="2:34" x14ac:dyDescent="0.25">
      <c r="B9498" s="6"/>
      <c r="C9498" s="7"/>
      <c r="D9498" s="7"/>
      <c r="E9498" s="7"/>
      <c r="F9498" s="7"/>
      <c r="G9498" s="7"/>
      <c r="I9498" s="3"/>
      <c r="U9498">
        <v>35319.149564438172</v>
      </c>
      <c r="V9498">
        <v>713.66816888552114</v>
      </c>
      <c r="W9498">
        <v>699.7363379437985</v>
      </c>
      <c r="X9498">
        <v>-72.492028447437818</v>
      </c>
      <c r="Y9498">
        <v>10139.475962436381</v>
      </c>
      <c r="Z9498">
        <v>36244.635481875957</v>
      </c>
      <c r="AA9498">
        <v>47725.023922694221</v>
      </c>
      <c r="AB9498">
        <v>12591.82568902811</v>
      </c>
      <c r="AC9498">
        <v>2706.392520827605</v>
      </c>
      <c r="AD9498">
        <v>-601.02059294803553</v>
      </c>
      <c r="AE9498">
        <v>7128.7825302646479</v>
      </c>
      <c r="AF9498">
        <v>25482.591526053799</v>
      </c>
      <c r="AG9498">
        <v>47308.571673226128</v>
      </c>
      <c r="AH9498" s="3">
        <v>40543</v>
      </c>
    </row>
    <row r="9499" spans="2:34" x14ac:dyDescent="0.25">
      <c r="B9499" s="6"/>
      <c r="C9499" s="7"/>
      <c r="D9499" s="7"/>
      <c r="E9499" s="7"/>
      <c r="F9499" s="7"/>
      <c r="G9499" s="7"/>
      <c r="I9499" s="3"/>
      <c r="U9499">
        <v>36277.014004646218</v>
      </c>
      <c r="V9499">
        <v>763.1412937467959</v>
      </c>
      <c r="W9499">
        <v>978.67149727867923</v>
      </c>
      <c r="X9499">
        <v>-95.197145072578294</v>
      </c>
      <c r="Y9499">
        <v>13623.412933356096</v>
      </c>
      <c r="Z9499">
        <v>43551.523155956078</v>
      </c>
      <c r="AA9499">
        <v>58821.551735265071</v>
      </c>
      <c r="AB9499">
        <v>17862.233461885397</v>
      </c>
      <c r="AC9499">
        <v>4266.493336820592</v>
      </c>
      <c r="AD9499">
        <v>-968.89722031784811</v>
      </c>
      <c r="AE9499">
        <v>10257.608600047703</v>
      </c>
      <c r="AF9499">
        <v>32791.671268798556</v>
      </c>
      <c r="AG9499">
        <v>64209.109447234398</v>
      </c>
      <c r="AH9499" s="3">
        <v>40544</v>
      </c>
    </row>
    <row r="9500" spans="2:34" x14ac:dyDescent="0.25">
      <c r="B9500" s="6"/>
      <c r="C9500" s="7"/>
      <c r="D9500" s="7"/>
      <c r="E9500" s="7"/>
      <c r="F9500" s="7"/>
      <c r="G9500" s="7"/>
      <c r="I9500" s="3"/>
      <c r="U9500">
        <v>37128.761628172681</v>
      </c>
      <c r="V9500">
        <v>1126.9418138046717</v>
      </c>
      <c r="W9500">
        <v>1021.7440785249235</v>
      </c>
      <c r="X9500">
        <v>-105.54165894706698</v>
      </c>
      <c r="Y9500">
        <v>14396.468206126734</v>
      </c>
      <c r="Z9500">
        <v>41824.56404800497</v>
      </c>
      <c r="AA9500">
        <v>58264.176487514233</v>
      </c>
      <c r="AB9500">
        <v>20104.810465867606</v>
      </c>
      <c r="AC9500">
        <v>4305.7473101021633</v>
      </c>
      <c r="AD9500">
        <v>-1024.9311259232429</v>
      </c>
      <c r="AE9500">
        <v>10839.6726138947</v>
      </c>
      <c r="AF9500">
        <v>31491.37517674682</v>
      </c>
      <c r="AG9500">
        <v>65716.674440688046</v>
      </c>
      <c r="AH9500" s="3">
        <v>40545</v>
      </c>
    </row>
    <row r="9501" spans="2:34" x14ac:dyDescent="0.25">
      <c r="B9501" s="6"/>
      <c r="C9501" s="7"/>
      <c r="D9501" s="7"/>
      <c r="E9501" s="7"/>
      <c r="F9501" s="7"/>
      <c r="G9501" s="7"/>
      <c r="I9501" s="3"/>
      <c r="U9501">
        <v>38905.832322963019</v>
      </c>
      <c r="V9501">
        <v>986.067327466714</v>
      </c>
      <c r="W9501">
        <v>1145.3436355957656</v>
      </c>
      <c r="X9501">
        <v>-103.12261121390524</v>
      </c>
      <c r="Y9501">
        <v>15246.035634855394</v>
      </c>
      <c r="Z9501">
        <v>45194.490039106407</v>
      </c>
      <c r="AA9501">
        <v>62468.814025810374</v>
      </c>
      <c r="AB9501">
        <v>19754.166599408156</v>
      </c>
      <c r="AC9501">
        <v>4573.1086815805111</v>
      </c>
      <c r="AD9501">
        <v>-973.31670323532421</v>
      </c>
      <c r="AE9501">
        <v>11479.345668354534</v>
      </c>
      <c r="AF9501">
        <v>34028.726279362985</v>
      </c>
      <c r="AG9501">
        <v>68862.030525470866</v>
      </c>
      <c r="AH9501" s="3">
        <v>40546</v>
      </c>
    </row>
    <row r="9502" spans="2:34" x14ac:dyDescent="0.25">
      <c r="B9502" s="6"/>
      <c r="C9502" s="7"/>
      <c r="D9502" s="7"/>
      <c r="E9502" s="7"/>
      <c r="F9502" s="7"/>
      <c r="G9502" s="7"/>
      <c r="I9502" s="3"/>
      <c r="U9502">
        <v>42920.295492196812</v>
      </c>
      <c r="V9502">
        <v>856.69180400747064</v>
      </c>
      <c r="W9502">
        <v>994.2655032390619</v>
      </c>
      <c r="X9502">
        <v>-64.212496832494764</v>
      </c>
      <c r="Y9502">
        <v>14561.235122723647</v>
      </c>
      <c r="Z9502">
        <v>52726.297497640087</v>
      </c>
      <c r="AA9502">
        <v>69074.277430777773</v>
      </c>
      <c r="AB9502">
        <v>21642.913902269851</v>
      </c>
      <c r="AC9502">
        <v>4630.5904141524325</v>
      </c>
      <c r="AD9502">
        <v>-969.46274681395937</v>
      </c>
      <c r="AE9502">
        <v>10963.732168497914</v>
      </c>
      <c r="AF9502">
        <v>39699.723212253142</v>
      </c>
      <c r="AG9502">
        <v>75967.496950359375</v>
      </c>
      <c r="AH9502" s="3">
        <v>40547</v>
      </c>
    </row>
    <row r="9503" spans="2:34" x14ac:dyDescent="0.25">
      <c r="B9503" s="6"/>
      <c r="C9503" s="7"/>
      <c r="D9503" s="7"/>
      <c r="E9503" s="7"/>
      <c r="F9503" s="7"/>
      <c r="G9503" s="7"/>
      <c r="I9503" s="3"/>
      <c r="U9503">
        <v>37159.211565573503</v>
      </c>
      <c r="V9503">
        <v>629.45141130204195</v>
      </c>
      <c r="W9503">
        <v>781.51377457232888</v>
      </c>
      <c r="X9503">
        <v>-41.22716895886623</v>
      </c>
      <c r="Y9503">
        <v>13441.224124436438</v>
      </c>
      <c r="Z9503">
        <v>43583.353499284334</v>
      </c>
      <c r="AA9503">
        <v>58394.315640636276</v>
      </c>
      <c r="AB9503">
        <v>19737.589276715578</v>
      </c>
      <c r="AC9503">
        <v>3912.7468101128793</v>
      </c>
      <c r="AD9503">
        <v>-815.83527785380204</v>
      </c>
      <c r="AE9503">
        <v>10120.431410869871</v>
      </c>
      <c r="AF9503">
        <v>32815.637598312584</v>
      </c>
      <c r="AG9503">
        <v>65770.569818157106</v>
      </c>
      <c r="AH9503" s="3">
        <v>40548</v>
      </c>
    </row>
    <row r="9504" spans="2:34" x14ac:dyDescent="0.25">
      <c r="B9504" s="6"/>
      <c r="C9504" s="7"/>
      <c r="D9504" s="7"/>
      <c r="E9504" s="7"/>
      <c r="F9504" s="7"/>
      <c r="G9504" s="7"/>
      <c r="I9504" s="3"/>
      <c r="U9504">
        <v>44516.619850182455</v>
      </c>
      <c r="V9504">
        <v>499.79265363903465</v>
      </c>
      <c r="W9504">
        <v>883.70462871701852</v>
      </c>
      <c r="X9504">
        <v>-35.074044453967481</v>
      </c>
      <c r="Y9504">
        <v>13930.655170294334</v>
      </c>
      <c r="Z9504">
        <v>58884.919098798804</v>
      </c>
      <c r="AA9504">
        <v>74163.99750699522</v>
      </c>
      <c r="AB9504">
        <v>20550.403555621418</v>
      </c>
      <c r="AC9504">
        <v>4295.1960370728821</v>
      </c>
      <c r="AD9504">
        <v>-878.39903164284874</v>
      </c>
      <c r="AE9504">
        <v>10488.943481206532</v>
      </c>
      <c r="AF9504">
        <v>44336.793982222291</v>
      </c>
      <c r="AG9504">
        <v>78792.938024480274</v>
      </c>
      <c r="AH9504" s="3">
        <v>40549</v>
      </c>
    </row>
    <row r="9505" spans="2:34" x14ac:dyDescent="0.25">
      <c r="B9505" s="6"/>
      <c r="C9505" s="7"/>
      <c r="D9505" s="7"/>
      <c r="E9505" s="7"/>
      <c r="F9505" s="7"/>
      <c r="G9505" s="7"/>
      <c r="I9505" s="3"/>
      <c r="U9505">
        <v>34046.276344809667</v>
      </c>
      <c r="V9505">
        <v>-77.585456085569447</v>
      </c>
      <c r="W9505">
        <v>577.3827675454304</v>
      </c>
      <c r="X9505">
        <v>-4.0694847824762297</v>
      </c>
      <c r="Y9505">
        <v>11292.892520232503</v>
      </c>
      <c r="Z9505">
        <v>43242.211442256637</v>
      </c>
      <c r="AA9505">
        <v>55030.831789166528</v>
      </c>
      <c r="AB9505">
        <v>16886.972295331208</v>
      </c>
      <c r="AC9505">
        <v>3069.0495381943729</v>
      </c>
      <c r="AD9505">
        <v>-756.88935522848203</v>
      </c>
      <c r="AE9505">
        <v>8502.8672331680445</v>
      </c>
      <c r="AF9505">
        <v>32558.778196404746</v>
      </c>
      <c r="AG9505">
        <v>60260.777907869888</v>
      </c>
      <c r="AH9505" s="3">
        <v>40550</v>
      </c>
    </row>
    <row r="9506" spans="2:34" x14ac:dyDescent="0.25">
      <c r="B9506" s="6"/>
      <c r="C9506" s="7"/>
      <c r="D9506" s="7"/>
      <c r="E9506" s="7"/>
      <c r="F9506" s="7"/>
      <c r="G9506" s="7"/>
      <c r="I9506" s="3"/>
      <c r="U9506">
        <v>25643.600762839691</v>
      </c>
      <c r="V9506">
        <v>-306.77435780019482</v>
      </c>
      <c r="W9506">
        <v>175.74652093733238</v>
      </c>
      <c r="X9506">
        <v>10.347558477245295</v>
      </c>
      <c r="Y9506">
        <v>10175.811856171387</v>
      </c>
      <c r="Z9506">
        <v>31832.372061861042</v>
      </c>
      <c r="AA9506">
        <v>41887.503639646813</v>
      </c>
      <c r="AB9506">
        <v>14234.103210043922</v>
      </c>
      <c r="AC9506">
        <v>182.02395241036109</v>
      </c>
      <c r="AD9506">
        <v>-657.43571582070797</v>
      </c>
      <c r="AE9506">
        <v>7661.772840546012</v>
      </c>
      <c r="AF9506">
        <v>23967.857028115908</v>
      </c>
      <c r="AG9506">
        <v>45388.321315295492</v>
      </c>
      <c r="AH9506" s="3">
        <v>40551</v>
      </c>
    </row>
    <row r="9507" spans="2:34" x14ac:dyDescent="0.25">
      <c r="B9507" s="6"/>
      <c r="C9507" s="7"/>
      <c r="D9507" s="7"/>
      <c r="E9507" s="7"/>
      <c r="F9507" s="7"/>
      <c r="G9507" s="7"/>
      <c r="I9507" s="3"/>
      <c r="U9507">
        <v>31655.848939105574</v>
      </c>
      <c r="V9507">
        <v>544.19912587997567</v>
      </c>
      <c r="W9507">
        <v>209.18309069966909</v>
      </c>
      <c r="X9507">
        <v>-31.645114027332681</v>
      </c>
      <c r="Y9507">
        <v>12389.096484048669</v>
      </c>
      <c r="Z9507">
        <v>37159.121399295858</v>
      </c>
      <c r="AA9507">
        <v>50269.954985896838</v>
      </c>
      <c r="AB9507">
        <v>18944.308474543519</v>
      </c>
      <c r="AC9507">
        <v>642.49733987294928</v>
      </c>
      <c r="AD9507">
        <v>-863.82585543135804</v>
      </c>
      <c r="AE9507">
        <v>9328.242729136151</v>
      </c>
      <c r="AF9507">
        <v>27978.578136054122</v>
      </c>
      <c r="AG9507">
        <v>56029.800824175385</v>
      </c>
      <c r="AH9507" s="3">
        <v>40552</v>
      </c>
    </row>
    <row r="9508" spans="2:34" x14ac:dyDescent="0.25">
      <c r="B9508" s="6"/>
      <c r="C9508" s="7"/>
      <c r="D9508" s="7"/>
      <c r="E9508" s="7"/>
      <c r="F9508" s="7"/>
      <c r="G9508" s="7"/>
      <c r="I9508" s="3"/>
      <c r="U9508">
        <v>37021.572225932818</v>
      </c>
      <c r="V9508">
        <v>270.52042233935947</v>
      </c>
      <c r="W9508">
        <v>442.54211745988675</v>
      </c>
      <c r="X9508">
        <v>-24.749273070312707</v>
      </c>
      <c r="Y9508">
        <v>12818.586545422813</v>
      </c>
      <c r="Z9508">
        <v>46785.033905811819</v>
      </c>
      <c r="AA9508">
        <v>60291.933717963562</v>
      </c>
      <c r="AB9508">
        <v>19198.08735653121</v>
      </c>
      <c r="AC9508">
        <v>2404.2187400089974</v>
      </c>
      <c r="AD9508">
        <v>-953.28610732693164</v>
      </c>
      <c r="AE9508">
        <v>9651.6228519245997</v>
      </c>
      <c r="AF9508">
        <v>35226.309919063417</v>
      </c>
      <c r="AG9508">
        <v>65526.952760201289</v>
      </c>
      <c r="AH9508" s="3">
        <v>40553</v>
      </c>
    </row>
    <row r="9509" spans="2:34" x14ac:dyDescent="0.25">
      <c r="B9509" s="6"/>
      <c r="C9509" s="7"/>
      <c r="D9509" s="7"/>
      <c r="E9509" s="7"/>
      <c r="F9509" s="7"/>
      <c r="G9509" s="7"/>
      <c r="I9509" s="3"/>
      <c r="U9509">
        <v>30243.074247906421</v>
      </c>
      <c r="V9509">
        <v>261.19067080863192</v>
      </c>
      <c r="W9509">
        <v>130.79036493906301</v>
      </c>
      <c r="X9509">
        <v>-29.402052243624375</v>
      </c>
      <c r="Y9509">
        <v>11357.93965097295</v>
      </c>
      <c r="Z9509">
        <v>38145.698002506353</v>
      </c>
      <c r="AA9509">
        <v>49866.216636983372</v>
      </c>
      <c r="AB9509">
        <v>16697.699970233556</v>
      </c>
      <c r="AC9509">
        <v>411.36791452046634</v>
      </c>
      <c r="AD9509">
        <v>-853.08596290219532</v>
      </c>
      <c r="AE9509">
        <v>8551.8438010042846</v>
      </c>
      <c r="AF9509">
        <v>28721.41083878457</v>
      </c>
      <c r="AG9509">
        <v>53529.236561640682</v>
      </c>
      <c r="AH9509" s="3">
        <v>40554</v>
      </c>
    </row>
    <row r="9510" spans="2:34" x14ac:dyDescent="0.25">
      <c r="B9510" s="6"/>
      <c r="C9510" s="7"/>
      <c r="D9510" s="7"/>
      <c r="E9510" s="7"/>
      <c r="F9510" s="7"/>
      <c r="G9510" s="7"/>
      <c r="I9510" s="3"/>
      <c r="U9510">
        <v>29425.908211826652</v>
      </c>
      <c r="V9510">
        <v>204.12767730387321</v>
      </c>
      <c r="W9510">
        <v>186.12036289855428</v>
      </c>
      <c r="X9510">
        <v>-28.277176224041536</v>
      </c>
      <c r="Y9510">
        <v>9962.4154797209067</v>
      </c>
      <c r="Z9510">
        <v>40898.74831598645</v>
      </c>
      <c r="AA9510">
        <v>51223.134659685747</v>
      </c>
      <c r="AB9510">
        <v>13367.307970390768</v>
      </c>
      <c r="AC9510">
        <v>1145.2165199900446</v>
      </c>
      <c r="AD9510">
        <v>-725.03464273099155</v>
      </c>
      <c r="AE9510">
        <v>7501.0982344832391</v>
      </c>
      <c r="AF9510">
        <v>30794.291746825918</v>
      </c>
      <c r="AG9510">
        <v>52082.879828958976</v>
      </c>
      <c r="AH9510" s="3">
        <v>40555</v>
      </c>
    </row>
    <row r="9511" spans="2:34" x14ac:dyDescent="0.25">
      <c r="B9511" s="6"/>
      <c r="C9511" s="7"/>
      <c r="D9511" s="7"/>
      <c r="E9511" s="7"/>
      <c r="F9511" s="7"/>
      <c r="G9511" s="7"/>
      <c r="I9511" s="3"/>
      <c r="U9511">
        <v>28922.292522546551</v>
      </c>
      <c r="V9511">
        <v>453.1700993217579</v>
      </c>
      <c r="W9511">
        <v>512.400014068426</v>
      </c>
      <c r="X9511">
        <v>-62.835196037805581</v>
      </c>
      <c r="Y9511">
        <v>11243.409266484026</v>
      </c>
      <c r="Z9511">
        <v>38854.223573974421</v>
      </c>
      <c r="AA9511">
        <v>51000.367757810825</v>
      </c>
      <c r="AB9511">
        <v>11242.128687547769</v>
      </c>
      <c r="AC9511">
        <v>3083.6671567282156</v>
      </c>
      <c r="AD9511">
        <v>-854.79625654175516</v>
      </c>
      <c r="AE9511">
        <v>8465.609326379803</v>
      </c>
      <c r="AF9511">
        <v>29254.887877966859</v>
      </c>
      <c r="AG9511">
        <v>51191.496792080892</v>
      </c>
      <c r="AH9511" s="3">
        <v>40556</v>
      </c>
    </row>
    <row r="9512" spans="2:34" x14ac:dyDescent="0.25">
      <c r="B9512" s="6"/>
      <c r="C9512" s="7"/>
      <c r="D9512" s="7"/>
      <c r="E9512" s="7"/>
      <c r="F9512" s="7"/>
      <c r="G9512" s="7"/>
      <c r="I9512" s="3"/>
      <c r="U9512">
        <v>30879.060669681585</v>
      </c>
      <c r="V9512">
        <v>516.20389930184126</v>
      </c>
      <c r="W9512">
        <v>631.93609062447126</v>
      </c>
      <c r="X9512">
        <v>-70.797781294664674</v>
      </c>
      <c r="Y9512">
        <v>11574.284622517391</v>
      </c>
      <c r="Z9512">
        <v>43147.905322990198</v>
      </c>
      <c r="AA9512">
        <v>55799.53215413924</v>
      </c>
      <c r="AB9512">
        <v>10679.901941718746</v>
      </c>
      <c r="AC9512">
        <v>3639.0431924332661</v>
      </c>
      <c r="AD9512">
        <v>-866.54363287273122</v>
      </c>
      <c r="AE9512">
        <v>8714.7385214056467</v>
      </c>
      <c r="AF9512">
        <v>32487.771374196778</v>
      </c>
      <c r="AG9512">
        <v>54654.911396881711</v>
      </c>
      <c r="AH9512" s="3">
        <v>40557</v>
      </c>
    </row>
    <row r="9513" spans="2:34" x14ac:dyDescent="0.25">
      <c r="B9513" s="6"/>
      <c r="C9513" s="7"/>
      <c r="D9513" s="7"/>
      <c r="E9513" s="7"/>
      <c r="F9513" s="7"/>
      <c r="G9513" s="7"/>
      <c r="I9513" s="3"/>
      <c r="U9513">
        <v>31590.264308713064</v>
      </c>
      <c r="V9513">
        <v>385.92879960426194</v>
      </c>
      <c r="W9513">
        <v>673.50081862018726</v>
      </c>
      <c r="X9513">
        <v>-45.946991791272836</v>
      </c>
      <c r="Y9513">
        <v>11806.086256490853</v>
      </c>
      <c r="Z9513">
        <v>43228.536699088203</v>
      </c>
      <c r="AA9513">
        <v>56048.105582012235</v>
      </c>
      <c r="AB9513">
        <v>11023.729606853256</v>
      </c>
      <c r="AC9513">
        <v>4314.2468934295803</v>
      </c>
      <c r="AD9513">
        <v>-862.01140877086186</v>
      </c>
      <c r="AE9513">
        <v>8889.2711767529399</v>
      </c>
      <c r="AF9513">
        <v>32548.481939232322</v>
      </c>
      <c r="AG9513">
        <v>55913.718207497237</v>
      </c>
      <c r="AH9513" s="3">
        <v>40558</v>
      </c>
    </row>
    <row r="9514" spans="2:34" x14ac:dyDescent="0.25">
      <c r="B9514" s="6"/>
      <c r="C9514" s="7"/>
      <c r="D9514" s="7"/>
      <c r="E9514" s="7"/>
      <c r="F9514" s="7"/>
      <c r="G9514" s="7"/>
      <c r="I9514" s="3"/>
      <c r="U9514">
        <v>21162.16898802367</v>
      </c>
      <c r="V9514">
        <v>16.015466380946187</v>
      </c>
      <c r="W9514">
        <v>486.33109259511667</v>
      </c>
      <c r="X9514">
        <v>-1.4970550862250349</v>
      </c>
      <c r="Y9514">
        <v>7942.1343502673326</v>
      </c>
      <c r="Z9514">
        <v>27260.023787867085</v>
      </c>
      <c r="AA9514">
        <v>35703.007642024255</v>
      </c>
      <c r="AB9514">
        <v>7650.8733835617668</v>
      </c>
      <c r="AC9514">
        <v>3829.0283647592232</v>
      </c>
      <c r="AD9514">
        <v>-528.66855758562531</v>
      </c>
      <c r="AE9514">
        <v>5979.9483442631872</v>
      </c>
      <c r="AF9514">
        <v>20525.154439038648</v>
      </c>
      <c r="AG9514">
        <v>37456.335974037196</v>
      </c>
      <c r="AH9514" s="3">
        <v>40559</v>
      </c>
    </row>
    <row r="9515" spans="2:34" x14ac:dyDescent="0.25">
      <c r="B9515" s="6"/>
      <c r="C9515" s="7"/>
      <c r="D9515" s="7"/>
      <c r="E9515" s="7"/>
      <c r="F9515" s="7"/>
      <c r="G9515" s="7"/>
      <c r="I9515" s="3"/>
      <c r="U9515">
        <v>16105.133672744058</v>
      </c>
      <c r="V9515">
        <v>-674.20078682252836</v>
      </c>
      <c r="W9515">
        <v>501.20910059257085</v>
      </c>
      <c r="X9515">
        <v>43.213575694832194</v>
      </c>
      <c r="Y9515">
        <v>6749.8075922603912</v>
      </c>
      <c r="Z9515">
        <v>21130.057136479802</v>
      </c>
      <c r="AA9515">
        <v>27750.086618205067</v>
      </c>
      <c r="AB9515">
        <v>5206.3809060196736</v>
      </c>
      <c r="AC9515">
        <v>2638.896859485913</v>
      </c>
      <c r="AD9515">
        <v>-331.58357239935378</v>
      </c>
      <c r="AE9515">
        <v>5082.1981793941795</v>
      </c>
      <c r="AF9515">
        <v>15909.659118675794</v>
      </c>
      <c r="AG9515">
        <v>28505.551491176211</v>
      </c>
      <c r="AH9515" s="3">
        <v>40560</v>
      </c>
    </row>
    <row r="9516" spans="2:34" x14ac:dyDescent="0.25">
      <c r="B9516" s="6"/>
      <c r="C9516" s="7"/>
      <c r="D9516" s="7"/>
      <c r="E9516" s="7"/>
      <c r="F9516" s="7"/>
      <c r="G9516" s="7"/>
      <c r="I9516" s="3"/>
      <c r="U9516">
        <v>23683.120800022611</v>
      </c>
      <c r="V9516">
        <v>-735.26940311596172</v>
      </c>
      <c r="W9516">
        <v>839.63840764595659</v>
      </c>
      <c r="X9516">
        <v>8.2553290859150064</v>
      </c>
      <c r="Y9516">
        <v>10060.225175602969</v>
      </c>
      <c r="Z9516">
        <v>32505.389029785412</v>
      </c>
      <c r="AA9516">
        <v>42678.238539004291</v>
      </c>
      <c r="AB9516">
        <v>6739.6304458675259</v>
      </c>
      <c r="AC9516">
        <v>3738.8420503495427</v>
      </c>
      <c r="AD9516">
        <v>-609.47684440691364</v>
      </c>
      <c r="AE9516">
        <v>7574.7430386564565</v>
      </c>
      <c r="AF9516">
        <v>24474.598229599724</v>
      </c>
      <c r="AG9516">
        <v>41918.336920066336</v>
      </c>
      <c r="AH9516" s="3">
        <v>40561</v>
      </c>
    </row>
    <row r="9517" spans="2:34" x14ac:dyDescent="0.25">
      <c r="B9517" s="6"/>
      <c r="C9517" s="7"/>
      <c r="D9517" s="7"/>
      <c r="E9517" s="7"/>
      <c r="F9517" s="7"/>
      <c r="G9517" s="7"/>
      <c r="I9517" s="3"/>
      <c r="U9517">
        <v>29086.328737969277</v>
      </c>
      <c r="V9517">
        <v>-357.62166578603671</v>
      </c>
      <c r="W9517">
        <v>959.75034359642927</v>
      </c>
      <c r="X9517">
        <v>-21.171929646146864</v>
      </c>
      <c r="Y9517">
        <v>12398.812651805405</v>
      </c>
      <c r="Z9517">
        <v>38429.038035965845</v>
      </c>
      <c r="AA9517">
        <v>51408.807435935501</v>
      </c>
      <c r="AB9517">
        <v>9833.4897898667423</v>
      </c>
      <c r="AC9517">
        <v>4170.8841883911609</v>
      </c>
      <c r="AD9517">
        <v>-792.84575458972529</v>
      </c>
      <c r="AE9517">
        <v>9335.5584176811972</v>
      </c>
      <c r="AF9517">
        <v>28934.748801758284</v>
      </c>
      <c r="AG9517">
        <v>51481.835443107651</v>
      </c>
      <c r="AH9517" s="3">
        <v>40562</v>
      </c>
    </row>
    <row r="9518" spans="2:34" x14ac:dyDescent="0.25">
      <c r="B9518" s="6"/>
      <c r="C9518" s="7"/>
      <c r="D9518" s="7"/>
      <c r="E9518" s="7"/>
      <c r="F9518" s="7"/>
      <c r="G9518" s="7"/>
      <c r="I9518" s="3"/>
      <c r="U9518">
        <v>34025.564843693697</v>
      </c>
      <c r="V9518">
        <v>-297.55470706958647</v>
      </c>
      <c r="W9518">
        <v>886.665595045234</v>
      </c>
      <c r="X9518">
        <v>2.8970207383624511</v>
      </c>
      <c r="Y9518">
        <v>12145.426084938485</v>
      </c>
      <c r="Z9518">
        <v>48767.7388007509</v>
      </c>
      <c r="AA9518">
        <v>61505.172794403399</v>
      </c>
      <c r="AB9518">
        <v>10909.976974901254</v>
      </c>
      <c r="AC9518">
        <v>4217.4692252048071</v>
      </c>
      <c r="AD9518">
        <v>-767.26774036361314</v>
      </c>
      <c r="AE9518">
        <v>9144.7736091941206</v>
      </c>
      <c r="AF9518">
        <v>36719.167170118912</v>
      </c>
      <c r="AG9518">
        <v>60224.119239055486</v>
      </c>
      <c r="AH9518" s="3">
        <v>40563</v>
      </c>
    </row>
    <row r="9519" spans="2:34" x14ac:dyDescent="0.25">
      <c r="B9519" s="6"/>
      <c r="C9519" s="7"/>
      <c r="D9519" s="7"/>
      <c r="E9519" s="7"/>
      <c r="F9519" s="7"/>
      <c r="G9519" s="7"/>
      <c r="I9519" s="3"/>
      <c r="U9519">
        <v>10132.383434322055</v>
      </c>
      <c r="V9519">
        <v>-1019.0748515133309</v>
      </c>
      <c r="W9519">
        <v>15.471712895339593</v>
      </c>
      <c r="X9519">
        <v>76.294813486066445</v>
      </c>
      <c r="Y9519">
        <v>6766.4226151227258</v>
      </c>
      <c r="Z9519">
        <v>10601.716248160759</v>
      </c>
      <c r="AA9519">
        <v>16440.83053815156</v>
      </c>
      <c r="AB9519">
        <v>6972.3085553513683</v>
      </c>
      <c r="AC9519">
        <v>-1836.1764207948227</v>
      </c>
      <c r="AD9519">
        <v>-279.31157500963053</v>
      </c>
      <c r="AE9519">
        <v>5094.7082899102743</v>
      </c>
      <c r="AF9519">
        <v>7982.4531704633137</v>
      </c>
      <c r="AG9519">
        <v>17933.982019920502</v>
      </c>
      <c r="AH9519" s="3">
        <v>40564</v>
      </c>
    </row>
    <row r="9520" spans="2:34" x14ac:dyDescent="0.25">
      <c r="B9520" s="6"/>
      <c r="C9520" s="7"/>
      <c r="D9520" s="7"/>
      <c r="E9520" s="7"/>
      <c r="F9520" s="7"/>
      <c r="G9520" s="7"/>
      <c r="I9520" s="3"/>
      <c r="U9520">
        <v>27537.608254430757</v>
      </c>
      <c r="V9520">
        <v>-193.01331495109048</v>
      </c>
      <c r="W9520">
        <v>-151.60434506362236</v>
      </c>
      <c r="X9520">
        <v>-18.083499079102999</v>
      </c>
      <c r="Y9520">
        <v>12134.673243524374</v>
      </c>
      <c r="Z9520">
        <v>43469.860046772395</v>
      </c>
      <c r="AA9520">
        <v>55241.832131202958</v>
      </c>
      <c r="AB9520">
        <v>9867.2079856053551</v>
      </c>
      <c r="AC9520">
        <v>-2213.589260457044</v>
      </c>
      <c r="AD9520">
        <v>-779.82831891395153</v>
      </c>
      <c r="AE9520">
        <v>9136.6773678848494</v>
      </c>
      <c r="AF9520">
        <v>32730.183870951416</v>
      </c>
      <c r="AG9520">
        <v>48740.651645070626</v>
      </c>
      <c r="AH9520" s="3">
        <v>40565</v>
      </c>
    </row>
    <row r="9521" spans="2:34" x14ac:dyDescent="0.25">
      <c r="B9521" s="6"/>
      <c r="C9521" s="7"/>
      <c r="D9521" s="7"/>
      <c r="E9521" s="7"/>
      <c r="F9521" s="7"/>
      <c r="G9521" s="7"/>
      <c r="I9521" s="3"/>
      <c r="U9521">
        <v>30125.87677367614</v>
      </c>
      <c r="V9521">
        <v>434.27461872748989</v>
      </c>
      <c r="W9521">
        <v>-355.4558688302655</v>
      </c>
      <c r="X9521">
        <v>-32.97778627258409</v>
      </c>
      <c r="Y9521">
        <v>12668.234244835732</v>
      </c>
      <c r="Z9521">
        <v>46825.192339156914</v>
      </c>
      <c r="AA9521">
        <v>59539.267547617288</v>
      </c>
      <c r="AB9521">
        <v>12212.990736786674</v>
      </c>
      <c r="AC9521">
        <v>-2840.115238078934</v>
      </c>
      <c r="AD9521">
        <v>-846.03800485559623</v>
      </c>
      <c r="AE9521">
        <v>9538.4166341373602</v>
      </c>
      <c r="AF9521">
        <v>35256.546798269839</v>
      </c>
      <c r="AG9521">
        <v>53321.80092625934</v>
      </c>
      <c r="AH9521" s="3">
        <v>40566</v>
      </c>
    </row>
    <row r="9522" spans="2:34" x14ac:dyDescent="0.25">
      <c r="B9522" s="6"/>
      <c r="C9522" s="7"/>
      <c r="D9522" s="7"/>
      <c r="E9522" s="7"/>
      <c r="F9522" s="7"/>
      <c r="G9522" s="7"/>
      <c r="I9522" s="3"/>
      <c r="U9522">
        <v>22352.33014546437</v>
      </c>
      <c r="V9522">
        <v>117.46891594859352</v>
      </c>
      <c r="W9522">
        <v>-494.65479404522455</v>
      </c>
      <c r="X9522">
        <v>-4.0458982094516625</v>
      </c>
      <c r="Y9522">
        <v>10654.77349105915</v>
      </c>
      <c r="Z9522">
        <v>34868.124195905075</v>
      </c>
      <c r="AA9522">
        <v>45141.665910658136</v>
      </c>
      <c r="AB9522">
        <v>10368.466527886792</v>
      </c>
      <c r="AC9522">
        <v>-4427.3551094896065</v>
      </c>
      <c r="AD9522">
        <v>-654.22717892254195</v>
      </c>
      <c r="AE9522">
        <v>8022.4020756100408</v>
      </c>
      <c r="AF9522">
        <v>26253.595363297685</v>
      </c>
      <c r="AG9522">
        <v>39562.881678382364</v>
      </c>
      <c r="AH9522" s="3">
        <v>40567</v>
      </c>
    </row>
    <row r="9523" spans="2:34" x14ac:dyDescent="0.25">
      <c r="B9523" s="6"/>
      <c r="C9523" s="7"/>
      <c r="D9523" s="7"/>
      <c r="E9523" s="7"/>
      <c r="F9523" s="7"/>
      <c r="G9523" s="7"/>
      <c r="I9523" s="3"/>
      <c r="U9523">
        <v>21372.45499324366</v>
      </c>
      <c r="V9523">
        <v>627.345521069661</v>
      </c>
      <c r="W9523">
        <v>-567.32453551914386</v>
      </c>
      <c r="X9523">
        <v>-39.315104425593653</v>
      </c>
      <c r="Y9523">
        <v>10780.706894336516</v>
      </c>
      <c r="Z9523">
        <v>31121.939456368124</v>
      </c>
      <c r="AA9523">
        <v>41923.352231829565</v>
      </c>
      <c r="AB9523">
        <v>10743.372947589723</v>
      </c>
      <c r="AC9523">
        <v>-3836.1885975792984</v>
      </c>
      <c r="AD9523">
        <v>-628.81557689591057</v>
      </c>
      <c r="AE9523">
        <v>8117.2223359082782</v>
      </c>
      <c r="AF9523">
        <v>23432.944107285635</v>
      </c>
      <c r="AG9523">
        <v>37828.535216308424</v>
      </c>
      <c r="AH9523" s="3">
        <v>40568</v>
      </c>
    </row>
    <row r="9524" spans="2:34" x14ac:dyDescent="0.25">
      <c r="B9524" s="6"/>
      <c r="C9524" s="7"/>
      <c r="D9524" s="7"/>
      <c r="E9524" s="7"/>
      <c r="F9524" s="7"/>
      <c r="G9524" s="7"/>
      <c r="I9524" s="3"/>
      <c r="U9524">
        <v>23825.717368342601</v>
      </c>
      <c r="V9524">
        <v>319.96828569365005</v>
      </c>
      <c r="W9524">
        <v>-417.86953619001343</v>
      </c>
      <c r="X9524">
        <v>-50.292484404860375</v>
      </c>
      <c r="Y9524">
        <v>12017.368860935678</v>
      </c>
      <c r="Z9524">
        <v>39283.289080293202</v>
      </c>
      <c r="AA9524">
        <v>51152.464206327655</v>
      </c>
      <c r="AB9524">
        <v>7693.9398757921217</v>
      </c>
      <c r="AC9524">
        <v>-3381.1193508630017</v>
      </c>
      <c r="AD9524">
        <v>-768.3949931802855</v>
      </c>
      <c r="AE9524">
        <v>9048.3542399321614</v>
      </c>
      <c r="AF9524">
        <v>29577.948336394522</v>
      </c>
      <c r="AG9524">
        <v>42170.72810807552</v>
      </c>
      <c r="AH9524" s="3">
        <v>40569</v>
      </c>
    </row>
    <row r="9525" spans="2:34" x14ac:dyDescent="0.25">
      <c r="B9525" s="6"/>
      <c r="C9525" s="7"/>
      <c r="D9525" s="7"/>
      <c r="E9525" s="7"/>
      <c r="F9525" s="7"/>
      <c r="G9525" s="7"/>
      <c r="I9525" s="3"/>
      <c r="U9525">
        <v>24531.217767690669</v>
      </c>
      <c r="V9525">
        <v>236.63189048089649</v>
      </c>
      <c r="W9525">
        <v>-77.131765616626879</v>
      </c>
      <c r="X9525">
        <v>-57.030067831280711</v>
      </c>
      <c r="Y9525">
        <v>12074.188889721754</v>
      </c>
      <c r="Z9525">
        <v>38452.524331448149</v>
      </c>
      <c r="AA9525">
        <v>50629.183278202887</v>
      </c>
      <c r="AB9525">
        <v>7725.5989240960325</v>
      </c>
      <c r="AC9525">
        <v>-1502.8532551492042</v>
      </c>
      <c r="AD9525">
        <v>-846.87415729468</v>
      </c>
      <c r="AE9525">
        <v>9091.1362959985945</v>
      </c>
      <c r="AF9525">
        <v>28952.432566296655</v>
      </c>
      <c r="AG9525">
        <v>43419.4403739474</v>
      </c>
      <c r="AH9525" s="3">
        <v>40570</v>
      </c>
    </row>
    <row r="9526" spans="2:34" x14ac:dyDescent="0.25">
      <c r="B9526" s="6"/>
      <c r="C9526" s="7"/>
      <c r="D9526" s="7"/>
      <c r="E9526" s="7"/>
      <c r="F9526" s="7"/>
      <c r="G9526" s="7"/>
      <c r="I9526" s="3"/>
      <c r="U9526">
        <v>26743.554085870408</v>
      </c>
      <c r="V9526">
        <v>63.19136402349897</v>
      </c>
      <c r="W9526">
        <v>104.59102096726738</v>
      </c>
      <c r="X9526">
        <v>-44.650849734265108</v>
      </c>
      <c r="Y9526">
        <v>12607.999344096133</v>
      </c>
      <c r="Z9526">
        <v>41859.555620150008</v>
      </c>
      <c r="AA9526">
        <v>54590.686499502641</v>
      </c>
      <c r="AB9526">
        <v>7348.6781309785565</v>
      </c>
      <c r="AC9526">
        <v>-153.34455733631353</v>
      </c>
      <c r="AD9526">
        <v>-870.91653000108511</v>
      </c>
      <c r="AE9526">
        <v>9493.0633853683448</v>
      </c>
      <c r="AF9526">
        <v>31517.721720973292</v>
      </c>
      <c r="AG9526">
        <v>47335.202149982797</v>
      </c>
      <c r="AH9526" s="3">
        <v>40571</v>
      </c>
    </row>
    <row r="9527" spans="2:34" x14ac:dyDescent="0.25">
      <c r="B9527" s="6"/>
      <c r="C9527" s="7"/>
      <c r="D9527" s="7"/>
      <c r="E9527" s="7"/>
      <c r="F9527" s="7"/>
      <c r="G9527" s="7"/>
      <c r="I9527" s="3"/>
      <c r="U9527">
        <v>29801.625866601258</v>
      </c>
      <c r="V9527">
        <v>190.58807896097446</v>
      </c>
      <c r="W9527">
        <v>174.96363428603124</v>
      </c>
      <c r="X9527">
        <v>-33.252240151111252</v>
      </c>
      <c r="Y9527">
        <v>12118.993853846898</v>
      </c>
      <c r="Z9527">
        <v>46667.009469606419</v>
      </c>
      <c r="AA9527">
        <v>59118.302796549215</v>
      </c>
      <c r="AB9527">
        <v>9827.5838414235277</v>
      </c>
      <c r="AC9527">
        <v>-517.48185534200002</v>
      </c>
      <c r="AD9527">
        <v>-824.53075867311873</v>
      </c>
      <c r="AE9527">
        <v>9124.8717327487811</v>
      </c>
      <c r="AF9527">
        <v>35137.444634148495</v>
      </c>
      <c r="AG9527">
        <v>52747.887594305685</v>
      </c>
      <c r="AH9527" s="3">
        <v>40572</v>
      </c>
    </row>
    <row r="9528" spans="2:34" x14ac:dyDescent="0.25">
      <c r="B9528" s="6"/>
      <c r="C9528" s="7"/>
      <c r="D9528" s="7"/>
      <c r="E9528" s="7"/>
      <c r="F9528" s="7"/>
      <c r="G9528" s="7"/>
      <c r="I9528" s="3"/>
      <c r="U9528">
        <v>27115.346521922154</v>
      </c>
      <c r="V9528">
        <v>459.1266919545838</v>
      </c>
      <c r="W9528">
        <v>211.39918480948879</v>
      </c>
      <c r="X9528">
        <v>-16.279806598419349</v>
      </c>
      <c r="Y9528">
        <v>11431.127977437674</v>
      </c>
      <c r="Z9528">
        <v>40988.528894765186</v>
      </c>
      <c r="AA9528">
        <v>53073.902942368521</v>
      </c>
      <c r="AB9528">
        <v>10004.995351549045</v>
      </c>
      <c r="AC9528">
        <v>-849.57616087671613</v>
      </c>
      <c r="AD9528">
        <v>-630.9980903470348</v>
      </c>
      <c r="AE9528">
        <v>8606.9501983982555</v>
      </c>
      <c r="AF9528">
        <v>30861.891109885906</v>
      </c>
      <c r="AG9528">
        <v>47993.262408609458</v>
      </c>
      <c r="AH9528" s="3">
        <v>40573</v>
      </c>
    </row>
    <row r="9529" spans="2:34" x14ac:dyDescent="0.25">
      <c r="B9529" s="6"/>
      <c r="C9529" s="7"/>
      <c r="D9529" s="7"/>
      <c r="E9529" s="7"/>
      <c r="F9529" s="7"/>
      <c r="G9529" s="7"/>
      <c r="I9529" s="3"/>
      <c r="U9529">
        <v>23371.926873977289</v>
      </c>
      <c r="V9529">
        <v>149.48508895041283</v>
      </c>
      <c r="W9529">
        <v>140.30358411697836</v>
      </c>
      <c r="X9529">
        <v>5.5442224961204252</v>
      </c>
      <c r="Y9529">
        <v>10523.557591968787</v>
      </c>
      <c r="Z9529">
        <v>36584.594650180821</v>
      </c>
      <c r="AA9529">
        <v>47403.485137713127</v>
      </c>
      <c r="AB9529">
        <v>8005.9495105251299</v>
      </c>
      <c r="AC9529">
        <v>-1596.9330398462182</v>
      </c>
      <c r="AD9529">
        <v>-511.08100589514572</v>
      </c>
      <c r="AE9529">
        <v>7923.6044144397792</v>
      </c>
      <c r="AF9529">
        <v>27545.994131479871</v>
      </c>
      <c r="AG9529">
        <v>41367.534010703414</v>
      </c>
      <c r="AH9529" s="3">
        <v>40574</v>
      </c>
    </row>
    <row r="9530" spans="2:34" x14ac:dyDescent="0.25">
      <c r="B9530" s="6"/>
      <c r="C9530" s="7"/>
      <c r="D9530" s="7"/>
      <c r="E9530" s="7"/>
      <c r="F9530" s="7"/>
      <c r="G9530" s="7"/>
      <c r="I9530" s="3"/>
      <c r="U9530">
        <v>13703.045860603808</v>
      </c>
      <c r="V9530">
        <v>-384.05994451169607</v>
      </c>
      <c r="W9530">
        <v>-123.11085816818895</v>
      </c>
      <c r="X9530">
        <v>13.468777566033003</v>
      </c>
      <c r="Y9530">
        <v>10700.768011992152</v>
      </c>
      <c r="Z9530">
        <v>24685.213650626563</v>
      </c>
      <c r="AA9530">
        <v>34892.279637504857</v>
      </c>
      <c r="AB9530">
        <v>6638.369448497765</v>
      </c>
      <c r="AC9530">
        <v>-4477.2166628320647</v>
      </c>
      <c r="AD9530">
        <v>-492.20483642124333</v>
      </c>
      <c r="AE9530">
        <v>8678.2628582900124</v>
      </c>
      <c r="AF9530">
        <v>20019.569860136056</v>
      </c>
      <c r="AG9530">
        <v>30366.780667670526</v>
      </c>
      <c r="AH9530" s="3">
        <v>40575</v>
      </c>
    </row>
    <row r="9531" spans="2:34" x14ac:dyDescent="0.25">
      <c r="B9531" s="6"/>
      <c r="C9531" s="7"/>
      <c r="D9531" s="7"/>
      <c r="E9531" s="7"/>
      <c r="F9531" s="7"/>
      <c r="G9531" s="7"/>
      <c r="I9531" s="3"/>
      <c r="U9531">
        <v>25729.338299059993</v>
      </c>
      <c r="V9531">
        <v>-68.435429813214284</v>
      </c>
      <c r="W9531">
        <v>194.91216778551802</v>
      </c>
      <c r="X9531">
        <v>-16.198632833255143</v>
      </c>
      <c r="Y9531">
        <v>14078.699816912804</v>
      </c>
      <c r="Z9531">
        <v>48072.209129270734</v>
      </c>
      <c r="AA9531">
        <v>62261.187051322588</v>
      </c>
      <c r="AB9531">
        <v>10261.567604604783</v>
      </c>
      <c r="AC9531">
        <v>-2746.6559847818976</v>
      </c>
      <c r="AD9531">
        <v>-901.17623091689063</v>
      </c>
      <c r="AE9531">
        <v>11417.746611944624</v>
      </c>
      <c r="AF9531">
        <v>38986.292061931519</v>
      </c>
      <c r="AG9531">
        <v>57017.774062782133</v>
      </c>
      <c r="AH9531" s="3">
        <v>40576</v>
      </c>
    </row>
    <row r="9532" spans="2:34" x14ac:dyDescent="0.25">
      <c r="B9532" s="6"/>
      <c r="C9532" s="7"/>
      <c r="D9532" s="7"/>
      <c r="E9532" s="7"/>
      <c r="F9532" s="7"/>
      <c r="G9532" s="7"/>
      <c r="I9532" s="3"/>
      <c r="U9532">
        <v>24558.743111935626</v>
      </c>
      <c r="V9532">
        <v>333.08688967244598</v>
      </c>
      <c r="W9532">
        <v>78.831856312848359</v>
      </c>
      <c r="X9532">
        <v>3.6724190050347656</v>
      </c>
      <c r="Y9532">
        <v>14028.331845801584</v>
      </c>
      <c r="Z9532">
        <v>42797.798816385497</v>
      </c>
      <c r="AA9532">
        <v>57241.721827177411</v>
      </c>
      <c r="AB9532">
        <v>12369.08196326333</v>
      </c>
      <c r="AC9532">
        <v>-3162.6372147625834</v>
      </c>
      <c r="AD9532">
        <v>-868.4539544858535</v>
      </c>
      <c r="AE9532">
        <v>11376.898469787719</v>
      </c>
      <c r="AF9532">
        <v>34708.774871913272</v>
      </c>
      <c r="AG9532">
        <v>54423.664135715888</v>
      </c>
      <c r="AH9532" s="3">
        <v>40577</v>
      </c>
    </row>
    <row r="9533" spans="2:34" x14ac:dyDescent="0.25">
      <c r="B9533" s="6"/>
      <c r="C9533" s="7"/>
      <c r="D9533" s="7"/>
      <c r="E9533" s="7"/>
      <c r="F9533" s="7"/>
      <c r="G9533" s="7"/>
      <c r="I9533" s="3"/>
      <c r="U9533">
        <v>18842.122690257918</v>
      </c>
      <c r="V9533">
        <v>-229.06315684618164</v>
      </c>
      <c r="W9533">
        <v>188.10964468703469</v>
      </c>
      <c r="X9533">
        <v>8.1021646295375849</v>
      </c>
      <c r="Y9533">
        <v>11411.3101128986</v>
      </c>
      <c r="Z9533">
        <v>34213.373600684237</v>
      </c>
      <c r="AA9533">
        <v>45591.832366053226</v>
      </c>
      <c r="AB9533">
        <v>6953.1120305158738</v>
      </c>
      <c r="AC9533">
        <v>-1629.3254595025619</v>
      </c>
      <c r="AD9533">
        <v>-569.8626553918283</v>
      </c>
      <c r="AE9533">
        <v>9254.5085181003524</v>
      </c>
      <c r="AF9533">
        <v>27746.854155035751</v>
      </c>
      <c r="AG9533">
        <v>41755.286588757583</v>
      </c>
      <c r="AH9533" s="3">
        <v>40578</v>
      </c>
    </row>
    <row r="9534" spans="2:34" x14ac:dyDescent="0.25">
      <c r="B9534" s="6"/>
      <c r="C9534" s="7"/>
      <c r="D9534" s="7"/>
      <c r="E9534" s="7"/>
      <c r="F9534" s="7"/>
      <c r="G9534" s="7"/>
      <c r="I9534" s="3"/>
      <c r="U9534">
        <v>9241.2688765314215</v>
      </c>
      <c r="V9534">
        <v>-648.1704491596837</v>
      </c>
      <c r="W9534">
        <v>110.47049630273757</v>
      </c>
      <c r="X9534">
        <v>49.753513055245548</v>
      </c>
      <c r="Y9534">
        <v>6769.522007115801</v>
      </c>
      <c r="Z9534">
        <v>16054.680846332572</v>
      </c>
      <c r="AA9534">
        <v>22336.256413646672</v>
      </c>
      <c r="AB9534">
        <v>4756.2803383465571</v>
      </c>
      <c r="AC9534">
        <v>-2621.7068153462092</v>
      </c>
      <c r="AD9534">
        <v>-165.66178115390127</v>
      </c>
      <c r="AE9534">
        <v>5490.0443909159112</v>
      </c>
      <c r="AF9534">
        <v>13020.256147436066</v>
      </c>
      <c r="AG9534">
        <v>20479.212280198426</v>
      </c>
      <c r="AH9534" s="3">
        <v>40579</v>
      </c>
    </row>
    <row r="9535" spans="2:34" x14ac:dyDescent="0.25">
      <c r="B9535" s="6"/>
      <c r="C9535" s="7"/>
      <c r="D9535" s="7"/>
      <c r="E9535" s="7"/>
      <c r="F9535" s="7"/>
      <c r="G9535" s="7"/>
      <c r="I9535" s="3"/>
      <c r="U9535">
        <v>18350.200293368758</v>
      </c>
      <c r="V9535">
        <v>-258.57804005128258</v>
      </c>
      <c r="W9535">
        <v>105.60972884469435</v>
      </c>
      <c r="X9535">
        <v>16.383786429969877</v>
      </c>
      <c r="Y9535">
        <v>11732.55863405994</v>
      </c>
      <c r="Z9535">
        <v>30127.441668278199</v>
      </c>
      <c r="AA9535">
        <v>41723.415777561517</v>
      </c>
      <c r="AB9535">
        <v>9019.6802651481266</v>
      </c>
      <c r="AC9535">
        <v>-1595.1910704391457</v>
      </c>
      <c r="AD9535">
        <v>-707.55800606363846</v>
      </c>
      <c r="AE9535">
        <v>9515.0392675148541</v>
      </c>
      <c r="AF9535">
        <v>24433.186267762383</v>
      </c>
      <c r="AG9535">
        <v>40665.156723922584</v>
      </c>
      <c r="AH9535" s="3">
        <v>40580</v>
      </c>
    </row>
    <row r="9536" spans="2:34" x14ac:dyDescent="0.25">
      <c r="B9536" s="6"/>
      <c r="C9536" s="7"/>
      <c r="D9536" s="7"/>
      <c r="E9536" s="7"/>
      <c r="F9536" s="7"/>
      <c r="G9536" s="7"/>
      <c r="I9536" s="3"/>
      <c r="U9536">
        <v>31182.839286257382</v>
      </c>
      <c r="V9536">
        <v>631.28041850866043</v>
      </c>
      <c r="W9536">
        <v>-290.43345507389461</v>
      </c>
      <c r="X9536">
        <v>-55.859768837862219</v>
      </c>
      <c r="Y9536">
        <v>18853.32066827872</v>
      </c>
      <c r="Z9536">
        <v>52492.217799752216</v>
      </c>
      <c r="AA9536">
        <v>71630.525662627842</v>
      </c>
      <c r="AB9536">
        <v>17070.438256447207</v>
      </c>
      <c r="AC9536">
        <v>-4616.1319151779026</v>
      </c>
      <c r="AD9536">
        <v>-1212.0750171965917</v>
      </c>
      <c r="AE9536">
        <v>15289.937351000921</v>
      </c>
      <c r="AF9536">
        <v>42570.894310608637</v>
      </c>
      <c r="AG9536">
        <v>69103.062985682278</v>
      </c>
      <c r="AH9536" s="3">
        <v>40581</v>
      </c>
    </row>
    <row r="9537" spans="2:34" x14ac:dyDescent="0.25">
      <c r="B9537" s="6"/>
      <c r="C9537" s="7"/>
      <c r="D9537" s="7"/>
      <c r="E9537" s="7"/>
      <c r="F9537" s="7"/>
      <c r="G9537" s="7"/>
      <c r="I9537" s="3"/>
      <c r="U9537">
        <v>38316.192302171075</v>
      </c>
      <c r="V9537">
        <v>51.721654258221918</v>
      </c>
      <c r="W9537">
        <v>-130.38394475543933</v>
      </c>
      <c r="X9537">
        <v>-11.566843747726706</v>
      </c>
      <c r="Y9537">
        <v>21657.117362968962</v>
      </c>
      <c r="Z9537">
        <v>59625.757063399615</v>
      </c>
      <c r="AA9537">
        <v>81192.645292123634</v>
      </c>
      <c r="AB9537">
        <v>25391.883261712879</v>
      </c>
      <c r="AC9537">
        <v>-5215.6230122334346</v>
      </c>
      <c r="AD9537">
        <v>-1185.2097732281973</v>
      </c>
      <c r="AE9537">
        <v>17563.800749446538</v>
      </c>
      <c r="AF9537">
        <v>48356.154655519109</v>
      </c>
      <c r="AG9537">
        <v>84911.005881216901</v>
      </c>
      <c r="AH9537" s="3">
        <v>40582</v>
      </c>
    </row>
    <row r="9538" spans="2:34" x14ac:dyDescent="0.25">
      <c r="B9538" s="6"/>
      <c r="C9538" s="7"/>
      <c r="D9538" s="7"/>
      <c r="E9538" s="7"/>
      <c r="F9538" s="7"/>
      <c r="G9538" s="7"/>
      <c r="I9538" s="3"/>
      <c r="U9538">
        <v>29343.325419255842</v>
      </c>
      <c r="V9538">
        <v>252.86949107461712</v>
      </c>
      <c r="W9538">
        <v>-26.607231029373366</v>
      </c>
      <c r="X9538">
        <v>-4.529749878018178</v>
      </c>
      <c r="Y9538">
        <v>9274.6373128958658</v>
      </c>
      <c r="Z9538">
        <v>51789.526443706476</v>
      </c>
      <c r="AA9538">
        <v>61285.896266769567</v>
      </c>
      <c r="AB9538">
        <v>20186.470364337918</v>
      </c>
      <c r="AC9538">
        <v>-3513.237573025739</v>
      </c>
      <c r="AD9538">
        <v>-1169.3385133515544</v>
      </c>
      <c r="AE9538">
        <v>7521.6788576683257</v>
      </c>
      <c r="AF9538">
        <v>42001.015560861037</v>
      </c>
      <c r="AG9538">
        <v>65026.588696489984</v>
      </c>
      <c r="AH9538" s="3">
        <v>40583</v>
      </c>
    </row>
    <row r="9539" spans="2:34" x14ac:dyDescent="0.25">
      <c r="B9539" s="6"/>
      <c r="C9539" s="7"/>
      <c r="D9539" s="7"/>
      <c r="E9539" s="7"/>
      <c r="F9539" s="7"/>
      <c r="G9539" s="7"/>
      <c r="I9539" s="3"/>
      <c r="U9539">
        <v>24864.46087891396</v>
      </c>
      <c r="V9539">
        <v>419.10904868557537</v>
      </c>
      <c r="W9539">
        <v>17.490089781252031</v>
      </c>
      <c r="X9539">
        <v>-3.9370490623701087</v>
      </c>
      <c r="Y9539">
        <v>10775.153980945775</v>
      </c>
      <c r="Z9539">
        <v>44351.428017924045</v>
      </c>
      <c r="AA9539">
        <v>55559.244088274281</v>
      </c>
      <c r="AB9539">
        <v>12280.470763271347</v>
      </c>
      <c r="AC9539">
        <v>-754.76853744411699</v>
      </c>
      <c r="AD9539">
        <v>-1131.8978829580146</v>
      </c>
      <c r="AE9539">
        <v>8738.5894620276795</v>
      </c>
      <c r="AF9539">
        <v>35968.759443128802</v>
      </c>
      <c r="AG9539">
        <v>55101.153248025694</v>
      </c>
      <c r="AH9539" s="3">
        <v>40584</v>
      </c>
    </row>
    <row r="9540" spans="2:34" x14ac:dyDescent="0.25">
      <c r="B9540" s="6"/>
      <c r="C9540" s="7"/>
      <c r="D9540" s="7"/>
      <c r="E9540" s="7"/>
      <c r="F9540" s="7"/>
      <c r="G9540" s="7"/>
      <c r="I9540" s="3"/>
      <c r="U9540">
        <v>15203.263759698517</v>
      </c>
      <c r="V9540">
        <v>836.23623196186088</v>
      </c>
      <c r="W9540">
        <v>78.373657546998786</v>
      </c>
      <c r="X9540">
        <v>-4.2665252135779408</v>
      </c>
      <c r="Y9540">
        <v>9527.5377434854327</v>
      </c>
      <c r="Z9540">
        <v>20846.852593223284</v>
      </c>
      <c r="AA9540">
        <v>31284.733701003999</v>
      </c>
      <c r="AB9540">
        <v>9542.8237565655745</v>
      </c>
      <c r="AC9540">
        <v>522.49303590239174</v>
      </c>
      <c r="AD9540">
        <v>-1007.4225307829932</v>
      </c>
      <c r="AE9540">
        <v>7726.7796888583289</v>
      </c>
      <c r="AF9540">
        <v>16906.680564354727</v>
      </c>
      <c r="AG9540">
        <v>33691.354514898027</v>
      </c>
      <c r="AH9540" s="3">
        <v>40585</v>
      </c>
    </row>
    <row r="9541" spans="2:34" x14ac:dyDescent="0.25">
      <c r="B9541" s="6"/>
      <c r="C9541" s="7"/>
      <c r="D9541" s="7"/>
      <c r="E9541" s="7"/>
      <c r="F9541" s="7"/>
      <c r="G9541" s="7"/>
      <c r="I9541" s="3"/>
      <c r="U9541">
        <v>9922.8156215418021</v>
      </c>
      <c r="V9541">
        <v>2277.3743174978977</v>
      </c>
      <c r="W9541">
        <v>10.837313363516435</v>
      </c>
      <c r="X9541">
        <v>0</v>
      </c>
      <c r="Y9541">
        <v>8469.8563516701106</v>
      </c>
      <c r="Z9541">
        <v>3223.960170623428</v>
      </c>
      <c r="AA9541">
        <v>13982.028153154952</v>
      </c>
      <c r="AB9541">
        <v>13483.507612778374</v>
      </c>
      <c r="AC9541">
        <v>232.94359826157924</v>
      </c>
      <c r="AD9541">
        <v>-1210.5096426336058</v>
      </c>
      <c r="AE9541">
        <v>6869.0060105383382</v>
      </c>
      <c r="AF9541">
        <v>2614.6136215618153</v>
      </c>
      <c r="AG9541">
        <v>21989.561200506501</v>
      </c>
      <c r="AH9541" s="3">
        <v>40586</v>
      </c>
    </row>
    <row r="9542" spans="2:34" x14ac:dyDescent="0.25">
      <c r="B9542" s="6"/>
      <c r="C9542" s="7"/>
      <c r="D9542" s="7"/>
      <c r="E9542" s="7"/>
      <c r="F9542" s="7"/>
      <c r="G9542" s="7"/>
      <c r="I9542" s="3"/>
      <c r="U9542">
        <v>14292.324429642118</v>
      </c>
      <c r="V9542">
        <v>2877.7605244896213</v>
      </c>
      <c r="W9542">
        <v>15.291316609839896</v>
      </c>
      <c r="X9542">
        <v>-0.62613852360783095</v>
      </c>
      <c r="Y9542">
        <v>16905.354639175705</v>
      </c>
      <c r="Z9542">
        <v>3964.7838363555425</v>
      </c>
      <c r="AA9542">
        <v>23762.564178107099</v>
      </c>
      <c r="AB9542">
        <v>15048.94352582031</v>
      </c>
      <c r="AC9542">
        <v>887.5804207105989</v>
      </c>
      <c r="AD9542">
        <v>-1189.4315165823257</v>
      </c>
      <c r="AE9542">
        <v>13710.147823685656</v>
      </c>
      <c r="AF9542">
        <v>3215.4174606563865</v>
      </c>
      <c r="AG9542">
        <v>31672.657714290628</v>
      </c>
      <c r="AH9542" s="3">
        <v>40587</v>
      </c>
    </row>
    <row r="9543" spans="2:34" x14ac:dyDescent="0.25">
      <c r="B9543" s="6"/>
      <c r="C9543" s="7"/>
      <c r="D9543" s="7"/>
      <c r="E9543" s="7"/>
      <c r="F9543" s="7"/>
      <c r="G9543" s="7"/>
      <c r="I9543" s="3"/>
      <c r="U9543">
        <v>14741.591842360711</v>
      </c>
      <c r="V9543">
        <v>3108.3656626719153</v>
      </c>
      <c r="W9543">
        <v>26.388836514267634</v>
      </c>
      <c r="X9543">
        <v>-3.5308379440686379</v>
      </c>
      <c r="Y9543">
        <v>18122.185544165466</v>
      </c>
      <c r="Z9543">
        <v>4363.4782364308076</v>
      </c>
      <c r="AA9543">
        <v>25616.887441838386</v>
      </c>
      <c r="AB9543">
        <v>15597.804495073638</v>
      </c>
      <c r="AC9543">
        <v>85.6030845139734</v>
      </c>
      <c r="AD9543">
        <v>-1250.8932807204903</v>
      </c>
      <c r="AE9543">
        <v>14696.990864835385</v>
      </c>
      <c r="AF9543">
        <v>3538.7563836293789</v>
      </c>
      <c r="AG9543">
        <v>32668.261547331887</v>
      </c>
      <c r="AH9543" s="3">
        <v>40588</v>
      </c>
    </row>
    <row r="9544" spans="2:34" x14ac:dyDescent="0.25">
      <c r="B9544" s="6"/>
      <c r="C9544" s="7"/>
      <c r="D9544" s="7"/>
      <c r="E9544" s="7"/>
      <c r="F9544" s="7"/>
      <c r="G9544" s="7"/>
      <c r="I9544" s="3"/>
      <c r="U9544">
        <v>13683.50574407414</v>
      </c>
      <c r="V9544">
        <v>1769.8978434619057</v>
      </c>
      <c r="W9544">
        <v>58.24503998444164</v>
      </c>
      <c r="X9544">
        <v>-12.687749689921583</v>
      </c>
      <c r="Y9544">
        <v>11490.393435330981</v>
      </c>
      <c r="Z9544">
        <v>18324.827160543315</v>
      </c>
      <c r="AA9544">
        <v>31630.675729630726</v>
      </c>
      <c r="AB9544">
        <v>8043.4185619201044</v>
      </c>
      <c r="AC9544">
        <v>-590.35739236670884</v>
      </c>
      <c r="AD9544">
        <v>-1309.5593138236484</v>
      </c>
      <c r="AE9544">
        <v>9318.6446491711285</v>
      </c>
      <c r="AF9544">
        <v>14861.332079501935</v>
      </c>
      <c r="AG9544">
        <v>30323.478584402816</v>
      </c>
      <c r="AH9544" s="3">
        <v>40589</v>
      </c>
    </row>
    <row r="9545" spans="2:34" x14ac:dyDescent="0.25">
      <c r="B9545" s="6"/>
      <c r="C9545" s="7"/>
      <c r="D9545" s="7"/>
      <c r="E9545" s="7"/>
      <c r="F9545" s="7"/>
      <c r="G9545" s="7"/>
      <c r="I9545" s="3"/>
      <c r="U9545">
        <v>11736.642657071641</v>
      </c>
      <c r="V9545">
        <v>1753.6669665800807</v>
      </c>
      <c r="W9545">
        <v>242.83647425107495</v>
      </c>
      <c r="X9545">
        <v>-63.269931170601495</v>
      </c>
      <c r="Y9545">
        <v>10283.202597424017</v>
      </c>
      <c r="Z9545">
        <v>16637.692038641901</v>
      </c>
      <c r="AA9545">
        <v>28854.12814572647</v>
      </c>
      <c r="AB9545">
        <v>7453.257153771935</v>
      </c>
      <c r="AC9545">
        <v>-1824.8094994787114</v>
      </c>
      <c r="AD9545">
        <v>-1452.0303447660722</v>
      </c>
      <c r="AE9545">
        <v>8339.6196483734875</v>
      </c>
      <c r="AF9545">
        <v>13493.07495544268</v>
      </c>
      <c r="AG9545">
        <v>26009.11191334332</v>
      </c>
      <c r="AH9545" s="3">
        <v>40590</v>
      </c>
    </row>
    <row r="9546" spans="2:34" x14ac:dyDescent="0.25">
      <c r="B9546" s="6"/>
      <c r="C9546" s="7"/>
      <c r="D9546" s="7"/>
      <c r="E9546" s="7"/>
      <c r="F9546" s="7"/>
      <c r="G9546" s="7"/>
      <c r="I9546" s="3"/>
      <c r="U9546">
        <v>23157.968725971528</v>
      </c>
      <c r="V9546">
        <v>3059.71031414664</v>
      </c>
      <c r="W9546">
        <v>213.32570104293239</v>
      </c>
      <c r="X9546">
        <v>-12.042242485170066</v>
      </c>
      <c r="Y9546">
        <v>17716.988618597778</v>
      </c>
      <c r="Z9546">
        <v>29046.991527604991</v>
      </c>
      <c r="AA9546">
        <v>50024.97391890717</v>
      </c>
      <c r="AB9546">
        <v>17052.319824184528</v>
      </c>
      <c r="AC9546">
        <v>-2499.7929339885577</v>
      </c>
      <c r="AD9546">
        <v>-1158.3894376491778</v>
      </c>
      <c r="AE9546">
        <v>14368.378430147837</v>
      </c>
      <c r="AF9546">
        <v>23556.947261783509</v>
      </c>
      <c r="AG9546">
        <v>51319.463144478141</v>
      </c>
      <c r="AH9546" s="3">
        <v>40591</v>
      </c>
    </row>
    <row r="9547" spans="2:34" x14ac:dyDescent="0.25">
      <c r="B9547" s="6"/>
      <c r="C9547" s="7"/>
      <c r="D9547" s="7"/>
      <c r="E9547" s="7"/>
      <c r="F9547" s="7"/>
      <c r="G9547" s="7"/>
      <c r="I9547" s="3"/>
      <c r="U9547">
        <v>25215.369469794688</v>
      </c>
      <c r="V9547">
        <v>2808.9566893710089</v>
      </c>
      <c r="W9547">
        <v>19.795682162657709</v>
      </c>
      <c r="X9547">
        <v>-182.06461456816487</v>
      </c>
      <c r="Y9547">
        <v>25496.018881250726</v>
      </c>
      <c r="Z9547">
        <v>35035.681098135108</v>
      </c>
      <c r="AA9547">
        <v>63178.387736351338</v>
      </c>
      <c r="AB9547">
        <v>10330.014504588387</v>
      </c>
      <c r="AC9547">
        <v>-1870.4464243654338</v>
      </c>
      <c r="AD9547">
        <v>-1671.6493942009843</v>
      </c>
      <c r="AE9547">
        <v>20677.128355969948</v>
      </c>
      <c r="AF9547">
        <v>28413.740924772643</v>
      </c>
      <c r="AG9547">
        <v>55878.787966764561</v>
      </c>
      <c r="AH9547" s="3">
        <v>40592</v>
      </c>
    </row>
    <row r="9548" spans="2:34" x14ac:dyDescent="0.25">
      <c r="B9548" s="6"/>
      <c r="C9548" s="7"/>
      <c r="D9548" s="7"/>
      <c r="E9548" s="7"/>
      <c r="F9548" s="7"/>
      <c r="G9548" s="7"/>
      <c r="I9548" s="3"/>
      <c r="U9548">
        <v>18824.861533819101</v>
      </c>
      <c r="V9548">
        <v>1703.6137857920342</v>
      </c>
      <c r="W9548">
        <v>-29.940934953195349</v>
      </c>
      <c r="X9548">
        <v>-106.75393343143534</v>
      </c>
      <c r="Y9548">
        <v>17635.79076420093</v>
      </c>
      <c r="Z9548">
        <v>28554.248945770592</v>
      </c>
      <c r="AA9548">
        <v>47756.958627378925</v>
      </c>
      <c r="AB9548">
        <v>7789.3692447555113</v>
      </c>
      <c r="AC9548">
        <v>-2265.3879383345434</v>
      </c>
      <c r="AD9548">
        <v>-1266.809703403153</v>
      </c>
      <c r="AE9548">
        <v>14302.527425510105</v>
      </c>
      <c r="AF9548">
        <v>23157.335790734029</v>
      </c>
      <c r="AG9548">
        <v>41717.034819261949</v>
      </c>
      <c r="AH9548" s="3">
        <v>40593</v>
      </c>
    </row>
    <row r="9549" spans="2:34" x14ac:dyDescent="0.25">
      <c r="B9549" s="6"/>
      <c r="C9549" s="7"/>
      <c r="D9549" s="7"/>
      <c r="E9549" s="7"/>
      <c r="F9549" s="7"/>
      <c r="G9549" s="7"/>
      <c r="I9549" s="3"/>
      <c r="U9549">
        <v>15395.223340982549</v>
      </c>
      <c r="V9549">
        <v>988.83899646591988</v>
      </c>
      <c r="W9549">
        <v>404.45690640341979</v>
      </c>
      <c r="X9549">
        <v>-128.12547838453062</v>
      </c>
      <c r="Y9549">
        <v>14963.446488583902</v>
      </c>
      <c r="Z9549">
        <v>22710.986155000512</v>
      </c>
      <c r="AA9549">
        <v>38939.603068069227</v>
      </c>
      <c r="AB9549">
        <v>5095.5913439577625</v>
      </c>
      <c r="AC9549">
        <v>-444.28456280185952</v>
      </c>
      <c r="AD9549">
        <v>-1088.3118250680454</v>
      </c>
      <c r="AE9549">
        <v>12135.27120187633</v>
      </c>
      <c r="AF9549">
        <v>18418.482430719221</v>
      </c>
      <c r="AG9549">
        <v>34116.748588683404</v>
      </c>
      <c r="AH9549" s="3">
        <v>40594</v>
      </c>
    </row>
    <row r="9550" spans="2:34" x14ac:dyDescent="0.25">
      <c r="B9550" s="6"/>
      <c r="C9550" s="7"/>
      <c r="D9550" s="7"/>
      <c r="E9550" s="7"/>
      <c r="F9550" s="7"/>
      <c r="G9550" s="7"/>
      <c r="I9550" s="3"/>
      <c r="U9550">
        <v>19390.948716362567</v>
      </c>
      <c r="V9550">
        <v>3095.6959720912623</v>
      </c>
      <c r="W9550">
        <v>-143.6456632592984</v>
      </c>
      <c r="X9550">
        <v>-324.33269055140789</v>
      </c>
      <c r="Y9550">
        <v>15789.812526301435</v>
      </c>
      <c r="Z9550">
        <v>23594.236005812894</v>
      </c>
      <c r="AA9550">
        <v>42011.766150394891</v>
      </c>
      <c r="AB9550">
        <v>14251.889351980888</v>
      </c>
      <c r="AC9550">
        <v>-1581.5476061646805</v>
      </c>
      <c r="AD9550">
        <v>-1639.0659312215023</v>
      </c>
      <c r="AE9550">
        <v>12805.449425013165</v>
      </c>
      <c r="AF9550">
        <v>19134.793107327216</v>
      </c>
      <c r="AG9550">
        <v>42971.518346935089</v>
      </c>
      <c r="AH9550" s="3">
        <v>40595</v>
      </c>
    </row>
    <row r="9551" spans="2:34" x14ac:dyDescent="0.25">
      <c r="B9551" s="6"/>
      <c r="C9551" s="7"/>
      <c r="D9551" s="7"/>
      <c r="E9551" s="7"/>
      <c r="F9551" s="7"/>
      <c r="G9551" s="7"/>
      <c r="I9551" s="3"/>
      <c r="U9551">
        <v>35094.412660139991</v>
      </c>
      <c r="V9551">
        <v>4068.6231544278207</v>
      </c>
      <c r="W9551">
        <v>-475.63777629015408</v>
      </c>
      <c r="X9551">
        <v>-288.83327091772577</v>
      </c>
      <c r="Y9551">
        <v>23772.700135587493</v>
      </c>
      <c r="Z9551">
        <v>48684.093903841749</v>
      </c>
      <c r="AA9551">
        <v>75760.946146649192</v>
      </c>
      <c r="AB9551">
        <v>23161.598538370356</v>
      </c>
      <c r="AC9551">
        <v>-2484.2605159139757</v>
      </c>
      <c r="AD9551">
        <v>-1668.0449165374662</v>
      </c>
      <c r="AE9551">
        <v>19279.526515922214</v>
      </c>
      <c r="AF9551">
        <v>39482.527183257567</v>
      </c>
      <c r="AG9551">
        <v>77771.346805098699</v>
      </c>
      <c r="AH9551" s="3">
        <v>40596</v>
      </c>
    </row>
    <row r="9552" spans="2:34" x14ac:dyDescent="0.25">
      <c r="B9552" s="6"/>
      <c r="C9552" s="7"/>
      <c r="D9552" s="7"/>
      <c r="E9552" s="7"/>
      <c r="F9552" s="7"/>
      <c r="G9552" s="7"/>
      <c r="I9552" s="3"/>
      <c r="U9552">
        <v>44589.726703625427</v>
      </c>
      <c r="V9552">
        <v>1796.2271215506457</v>
      </c>
      <c r="W9552">
        <v>-61.499273395652949</v>
      </c>
      <c r="X9552">
        <v>-194.49792493978151</v>
      </c>
      <c r="Y9552">
        <v>21928.118554061384</v>
      </c>
      <c r="Z9552">
        <v>73560.763386188701</v>
      </c>
      <c r="AA9552">
        <v>97029.11186346531</v>
      </c>
      <c r="AB9552">
        <v>23934.078838882004</v>
      </c>
      <c r="AC9552">
        <v>-961.47680896272504</v>
      </c>
      <c r="AD9552">
        <v>-1600.0112930589714</v>
      </c>
      <c r="AE9552">
        <v>17783.581195913004</v>
      </c>
      <c r="AF9552">
        <v>59657.366649421907</v>
      </c>
      <c r="AG9552">
        <v>98813.538582195222</v>
      </c>
      <c r="AH9552" s="3">
        <v>40597</v>
      </c>
    </row>
    <row r="9553" spans="2:34" x14ac:dyDescent="0.25">
      <c r="B9553" s="6"/>
      <c r="C9553" s="7"/>
      <c r="D9553" s="7"/>
      <c r="E9553" s="7"/>
      <c r="F9553" s="7"/>
      <c r="G9553" s="7"/>
      <c r="I9553" s="3"/>
      <c r="U9553">
        <v>40948.499265778984</v>
      </c>
      <c r="V9553">
        <v>1045.0838386578853</v>
      </c>
      <c r="W9553">
        <v>198.19238512904209</v>
      </c>
      <c r="X9553">
        <v>-140.35875929538312</v>
      </c>
      <c r="Y9553">
        <v>19742.863154966952</v>
      </c>
      <c r="Z9553">
        <v>69873.291938521055</v>
      </c>
      <c r="AA9553">
        <v>90719.072557979554</v>
      </c>
      <c r="AB9553">
        <v>19406.180548465578</v>
      </c>
      <c r="AC9553">
        <v>95.589619479687684</v>
      </c>
      <c r="AD9553">
        <v>-1435.6117165153439</v>
      </c>
      <c r="AE9553">
        <v>16011.351320021287</v>
      </c>
      <c r="AF9553">
        <v>56666.847981094892</v>
      </c>
      <c r="AG9553">
        <v>90744.357752546115</v>
      </c>
      <c r="AH9553" s="3">
        <v>40598</v>
      </c>
    </row>
    <row r="9554" spans="2:34" x14ac:dyDescent="0.25">
      <c r="B9554" s="6"/>
      <c r="C9554" s="7"/>
      <c r="D9554" s="7"/>
      <c r="E9554" s="7"/>
      <c r="F9554" s="7"/>
      <c r="G9554" s="7"/>
      <c r="I9554" s="3"/>
      <c r="U9554">
        <v>39925.022891399327</v>
      </c>
      <c r="V9554">
        <v>1570.6166149661726</v>
      </c>
      <c r="W9554">
        <v>326.20118038359408</v>
      </c>
      <c r="X9554">
        <v>-160.35038811960587</v>
      </c>
      <c r="Y9554">
        <v>19474.029650124001</v>
      </c>
      <c r="Z9554">
        <v>66864.664785976129</v>
      </c>
      <c r="AA9554">
        <v>88075.161843330294</v>
      </c>
      <c r="AB9554">
        <v>18950.587362594924</v>
      </c>
      <c r="AC9554">
        <v>895.69889977686614</v>
      </c>
      <c r="AD9554">
        <v>-1390.2113103882175</v>
      </c>
      <c r="AE9554">
        <v>15793.328854948877</v>
      </c>
      <c r="AF9554">
        <v>54226.86822981789</v>
      </c>
      <c r="AG9554">
        <v>88476.27203675035</v>
      </c>
      <c r="AH9554" s="3">
        <v>40599</v>
      </c>
    </row>
    <row r="9555" spans="2:34" x14ac:dyDescent="0.25">
      <c r="B9555" s="6"/>
      <c r="C9555" s="7"/>
      <c r="D9555" s="7"/>
      <c r="E9555" s="7"/>
      <c r="F9555" s="7"/>
      <c r="G9555" s="7"/>
      <c r="I9555" s="3"/>
      <c r="U9555">
        <v>37998.485333118835</v>
      </c>
      <c r="V9555">
        <v>2408.3060126616551</v>
      </c>
      <c r="W9555">
        <v>475.73846251495064</v>
      </c>
      <c r="X9555">
        <v>-192.00546401081516</v>
      </c>
      <c r="Y9555">
        <v>19461.24406068907</v>
      </c>
      <c r="Z9555">
        <v>60528.936268083613</v>
      </c>
      <c r="AA9555">
        <v>82682.219339938471</v>
      </c>
      <c r="AB9555">
        <v>19246.864098879545</v>
      </c>
      <c r="AC9555">
        <v>1374.5077092088966</v>
      </c>
      <c r="AD9555">
        <v>-1286.0115780581118</v>
      </c>
      <c r="AE9555">
        <v>15782.959813606221</v>
      </c>
      <c r="AF9555">
        <v>49088.627926372676</v>
      </c>
      <c r="AG9555">
        <v>84206.94797000922</v>
      </c>
      <c r="AH9555" s="3">
        <v>40600</v>
      </c>
    </row>
    <row r="9556" spans="2:34" x14ac:dyDescent="0.25">
      <c r="B9556" s="6"/>
      <c r="C9556" s="7"/>
      <c r="D9556" s="7"/>
      <c r="E9556" s="7"/>
      <c r="F9556" s="7"/>
      <c r="G9556" s="7"/>
      <c r="I9556" s="3"/>
      <c r="U9556">
        <v>28075.051370062025</v>
      </c>
      <c r="V9556">
        <v>1618.8908127616546</v>
      </c>
      <c r="W9556">
        <v>14.017982245657327</v>
      </c>
      <c r="X9556">
        <v>-165.56150630463151</v>
      </c>
      <c r="Y9556">
        <v>18313.843655579749</v>
      </c>
      <c r="Z9556">
        <v>40654.390897722391</v>
      </c>
      <c r="AA9556">
        <v>60435.581842004824</v>
      </c>
      <c r="AB9556">
        <v>16492.013664214868</v>
      </c>
      <c r="AC9556">
        <v>-928.36787340061778</v>
      </c>
      <c r="AD9556">
        <v>-1170.5368901818526</v>
      </c>
      <c r="AE9556">
        <v>14852.424518561231</v>
      </c>
      <c r="AF9556">
        <v>32970.483068011636</v>
      </c>
      <c r="AG9556">
        <v>62216.01648720527</v>
      </c>
      <c r="AH9556" s="3">
        <v>40601</v>
      </c>
    </row>
    <row r="9557" spans="2:34" x14ac:dyDescent="0.25">
      <c r="B9557" s="6"/>
      <c r="C9557" s="7"/>
      <c r="D9557" s="7"/>
      <c r="E9557" s="7"/>
      <c r="F9557" s="7"/>
      <c r="G9557" s="7"/>
      <c r="I9557" s="3"/>
      <c r="U9557">
        <v>32649.312586261676</v>
      </c>
      <c r="V9557">
        <v>1818.7084123189506</v>
      </c>
      <c r="W9557">
        <v>135.17514900875585</v>
      </c>
      <c r="X9557">
        <v>-156.15521580378893</v>
      </c>
      <c r="Y9557">
        <v>18209.060495772726</v>
      </c>
      <c r="Z9557">
        <v>50322.406331711238</v>
      </c>
      <c r="AA9557">
        <v>70329.195173007887</v>
      </c>
      <c r="AB9557">
        <v>18700.957558865884</v>
      </c>
      <c r="AC9557">
        <v>-671.13445362976961</v>
      </c>
      <c r="AD9557">
        <v>-1255.6016900855511</v>
      </c>
      <c r="AE9557">
        <v>14767.445963479158</v>
      </c>
      <c r="AF9557">
        <v>40811.189376206814</v>
      </c>
      <c r="AG9557">
        <v>72352.856754836539</v>
      </c>
      <c r="AH9557" s="3">
        <v>40602</v>
      </c>
    </row>
    <row r="9558" spans="2:34" x14ac:dyDescent="0.25">
      <c r="B9558" s="6"/>
      <c r="C9558" s="7"/>
      <c r="D9558" s="7"/>
      <c r="E9558" s="7"/>
      <c r="F9558" s="7"/>
      <c r="G9558" s="7"/>
      <c r="I9558" s="3"/>
      <c r="U9558">
        <v>28144.552585039899</v>
      </c>
      <c r="V9558">
        <v>677.2768174922013</v>
      </c>
      <c r="W9558">
        <v>-19.069888822794493</v>
      </c>
      <c r="X9558">
        <v>-118.33670932147504</v>
      </c>
      <c r="Y9558">
        <v>18286.917759377906</v>
      </c>
      <c r="Z9558">
        <v>45716.358844180417</v>
      </c>
      <c r="AA9558">
        <v>64543.146822906259</v>
      </c>
      <c r="AB9558">
        <v>16821.776758266406</v>
      </c>
      <c r="AC9558">
        <v>-1915.5807519392874</v>
      </c>
      <c r="AD9558">
        <v>-1339.5511967136258</v>
      </c>
      <c r="AE9558">
        <v>15825.292954515762</v>
      </c>
      <c r="AF9558">
        <v>39562.4227681513</v>
      </c>
      <c r="AG9558">
        <v>68954.360532280552</v>
      </c>
      <c r="AH9558" s="3">
        <v>40603</v>
      </c>
    </row>
    <row r="9559" spans="2:34" x14ac:dyDescent="0.25">
      <c r="B9559" s="6"/>
      <c r="C9559" s="7"/>
      <c r="D9559" s="7"/>
      <c r="E9559" s="7"/>
      <c r="F9559" s="7"/>
      <c r="G9559" s="7"/>
      <c r="I9559" s="3"/>
      <c r="U9559">
        <v>40409.858681424361</v>
      </c>
      <c r="V9559">
        <v>1523.4945691125977</v>
      </c>
      <c r="W9559">
        <v>-179.10721601113676</v>
      </c>
      <c r="X9559">
        <v>-140.4634282456833</v>
      </c>
      <c r="Y9559">
        <v>21074.276320974583</v>
      </c>
      <c r="Z9559">
        <v>71657.29433889185</v>
      </c>
      <c r="AA9559">
        <v>93935.494584722212</v>
      </c>
      <c r="AB9559">
        <v>23455.527054811202</v>
      </c>
      <c r="AC9559">
        <v>-3055.9752519811691</v>
      </c>
      <c r="AD9559">
        <v>-1643.9595452116605</v>
      </c>
      <c r="AE9559">
        <v>18237.44170407331</v>
      </c>
      <c r="AF9559">
        <v>62011.416585465318</v>
      </c>
      <c r="AG9559">
        <v>99004.450547157001</v>
      </c>
      <c r="AH9559" s="3">
        <v>40604</v>
      </c>
    </row>
    <row r="9560" spans="2:34" x14ac:dyDescent="0.25">
      <c r="B9560" s="6"/>
      <c r="C9560" s="7"/>
      <c r="D9560" s="7"/>
      <c r="E9560" s="7"/>
      <c r="F9560" s="7"/>
      <c r="G9560" s="7"/>
      <c r="I9560" s="3"/>
      <c r="U9560">
        <v>33869.536808636396</v>
      </c>
      <c r="V9560">
        <v>448.3827987168944</v>
      </c>
      <c r="W9560">
        <v>26.562871164054823</v>
      </c>
      <c r="X9560">
        <v>-71.626008588781175</v>
      </c>
      <c r="Y9560">
        <v>18431.937290042988</v>
      </c>
      <c r="Z9560">
        <v>60112.465165065492</v>
      </c>
      <c r="AA9560">
        <v>78947.722116400648</v>
      </c>
      <c r="AB9560">
        <v>18296.965503158572</v>
      </c>
      <c r="AC9560">
        <v>-1820.9208187106174</v>
      </c>
      <c r="AD9560">
        <v>-1466.8732483605304</v>
      </c>
      <c r="AE9560">
        <v>15950.791225306879</v>
      </c>
      <c r="AF9560">
        <v>52020.651264067747</v>
      </c>
      <c r="AG9560">
        <v>82980.61392546205</v>
      </c>
      <c r="AH9560" s="3">
        <v>40605</v>
      </c>
    </row>
    <row r="9561" spans="2:34" x14ac:dyDescent="0.25">
      <c r="B9561" s="6"/>
      <c r="C9561" s="7"/>
      <c r="D9561" s="7"/>
      <c r="E9561" s="7"/>
      <c r="F9561" s="7"/>
      <c r="G9561" s="7"/>
      <c r="I9561" s="3"/>
      <c r="U9561">
        <v>31771.764468239176</v>
      </c>
      <c r="V9561">
        <v>553.29363197335169</v>
      </c>
      <c r="W9561">
        <v>204.35000955889564</v>
      </c>
      <c r="X9561">
        <v>-95.937451483904439</v>
      </c>
      <c r="Y9561">
        <v>19570.165449380907</v>
      </c>
      <c r="Z9561">
        <v>56281.439327548665</v>
      </c>
      <c r="AA9561">
        <v>76513.310966977908</v>
      </c>
      <c r="AB9561">
        <v>14215.249523505072</v>
      </c>
      <c r="AC9561">
        <v>-606.77501637911973</v>
      </c>
      <c r="AD9561">
        <v>-1408.5438868679539</v>
      </c>
      <c r="AE9561">
        <v>16935.801072653325</v>
      </c>
      <c r="AF9561">
        <v>48705.32459213955</v>
      </c>
      <c r="AG9561">
        <v>77841.056285050872</v>
      </c>
      <c r="AH9561" s="3">
        <v>40606</v>
      </c>
    </row>
    <row r="9562" spans="2:34" x14ac:dyDescent="0.25">
      <c r="B9562" s="6"/>
      <c r="C9562" s="7"/>
      <c r="D9562" s="7"/>
      <c r="E9562" s="7"/>
      <c r="F9562" s="7"/>
      <c r="G9562" s="7"/>
      <c r="I9562" s="3"/>
      <c r="U9562">
        <v>35004.915176427894</v>
      </c>
      <c r="V9562">
        <v>490.40688145455078</v>
      </c>
      <c r="W9562">
        <v>-10.565945034802333</v>
      </c>
      <c r="X9562">
        <v>-79.667514708344186</v>
      </c>
      <c r="Y9562">
        <v>19932.863626344009</v>
      </c>
      <c r="Z9562">
        <v>65762.723752467777</v>
      </c>
      <c r="AA9562">
        <v>86095.760800523203</v>
      </c>
      <c r="AB9562">
        <v>15441.995958403128</v>
      </c>
      <c r="AC9562">
        <v>-2272.8195708494918</v>
      </c>
      <c r="AD9562">
        <v>-1566.8746149579149</v>
      </c>
      <c r="AE9562">
        <v>17249.675995701327</v>
      </c>
      <c r="AF9562">
        <v>56910.321496688259</v>
      </c>
      <c r="AG9562">
        <v>85762.299264985326</v>
      </c>
      <c r="AH9562" s="3">
        <v>40607</v>
      </c>
    </row>
    <row r="9563" spans="2:34" x14ac:dyDescent="0.25">
      <c r="B9563" s="6"/>
      <c r="C9563" s="7"/>
      <c r="D9563" s="7"/>
      <c r="E9563" s="7"/>
      <c r="F9563" s="7"/>
      <c r="G9563" s="7"/>
      <c r="I9563" s="3"/>
      <c r="U9563">
        <v>34390.28821691667</v>
      </c>
      <c r="V9563">
        <v>95.527434843983286</v>
      </c>
      <c r="W9563">
        <v>57.982468872244624</v>
      </c>
      <c r="X9563">
        <v>-40.919539736869204</v>
      </c>
      <c r="Y9563">
        <v>17924.562737732889</v>
      </c>
      <c r="Z9563">
        <v>69841.252299273663</v>
      </c>
      <c r="AA9563">
        <v>87878.40540098591</v>
      </c>
      <c r="AB9563">
        <v>11477.850637713953</v>
      </c>
      <c r="AC9563">
        <v>-1695.1158373540031</v>
      </c>
      <c r="AD9563">
        <v>-1477.8253238867715</v>
      </c>
      <c r="AE9563">
        <v>15511.714994220536</v>
      </c>
      <c r="AF9563">
        <v>60439.834229552114</v>
      </c>
      <c r="AG9563">
        <v>84256.458700245843</v>
      </c>
      <c r="AH9563" s="3">
        <v>40608</v>
      </c>
    </row>
    <row r="9564" spans="2:34" x14ac:dyDescent="0.25">
      <c r="B9564" s="6"/>
      <c r="C9564" s="7"/>
      <c r="D9564" s="7"/>
      <c r="E9564" s="7"/>
      <c r="F9564" s="7"/>
      <c r="G9564" s="7"/>
      <c r="I9564" s="3"/>
      <c r="U9564">
        <v>31374.860709511915</v>
      </c>
      <c r="V9564">
        <v>80.178813409757296</v>
      </c>
      <c r="W9564">
        <v>210.02337974065236</v>
      </c>
      <c r="X9564">
        <v>-59.944182933696737</v>
      </c>
      <c r="Y9564">
        <v>17828.896528654634</v>
      </c>
      <c r="Z9564">
        <v>63350.557545818825</v>
      </c>
      <c r="AA9564">
        <v>81409.712084690167</v>
      </c>
      <c r="AB9564">
        <v>8427.4462265902384</v>
      </c>
      <c r="AC9564">
        <v>-508.72237793418208</v>
      </c>
      <c r="AD9564">
        <v>-1301.8712115568674</v>
      </c>
      <c r="AE9564">
        <v>15428.926532849839</v>
      </c>
      <c r="AF9564">
        <v>54822.859991283571</v>
      </c>
      <c r="AG9564">
        <v>76868.639161232597</v>
      </c>
      <c r="AH9564" s="3">
        <v>40609</v>
      </c>
    </row>
    <row r="9565" spans="2:34" x14ac:dyDescent="0.25">
      <c r="B9565" s="6"/>
      <c r="C9565" s="7"/>
      <c r="D9565" s="7"/>
      <c r="E9565" s="7"/>
      <c r="F9565" s="7"/>
      <c r="G9565" s="7"/>
      <c r="I9565" s="3"/>
      <c r="U9565">
        <v>23237.264060956855</v>
      </c>
      <c r="V9565">
        <v>301.68641968274483</v>
      </c>
      <c r="W9565">
        <v>547.39246614842762</v>
      </c>
      <c r="X9565">
        <v>-39.10624669249831</v>
      </c>
      <c r="Y9565">
        <v>15666.608230861335</v>
      </c>
      <c r="Z9565">
        <v>42306.540250907041</v>
      </c>
      <c r="AA9565">
        <v>58783.121120907053</v>
      </c>
      <c r="AB9565">
        <v>6821.5018536765056</v>
      </c>
      <c r="AC9565">
        <v>844.80082275254449</v>
      </c>
      <c r="AD9565">
        <v>-904.14573562069972</v>
      </c>
      <c r="AE9565">
        <v>13557.706559371692</v>
      </c>
      <c r="AF9565">
        <v>36611.60410803929</v>
      </c>
      <c r="AG9565">
        <v>56931.467608219333</v>
      </c>
      <c r="AH9565" s="3">
        <v>40610</v>
      </c>
    </row>
    <row r="9566" spans="2:34" x14ac:dyDescent="0.25">
      <c r="B9566" s="6"/>
      <c r="C9566" s="7"/>
      <c r="D9566" s="7"/>
      <c r="E9566" s="7"/>
      <c r="F9566" s="7"/>
      <c r="G9566" s="7"/>
      <c r="I9566" s="3"/>
      <c r="U9566">
        <v>21926.704721906674</v>
      </c>
      <c r="V9566">
        <v>70.932616418352254</v>
      </c>
      <c r="W9566">
        <v>399.12040900826855</v>
      </c>
      <c r="X9566">
        <v>-114.40920334057847</v>
      </c>
      <c r="Y9566">
        <v>17685.125237752218</v>
      </c>
      <c r="Z9566">
        <v>39886.458859380124</v>
      </c>
      <c r="AA9566">
        <v>57927.227919218378</v>
      </c>
      <c r="AB9566">
        <v>4603.7357843929749</v>
      </c>
      <c r="AC9566">
        <v>465.08581116036657</v>
      </c>
      <c r="AD9566">
        <v>-1170.0353583775477</v>
      </c>
      <c r="AE9566">
        <v>15304.508474710277</v>
      </c>
      <c r="AF9566">
        <v>34517.292890663935</v>
      </c>
      <c r="AG9566">
        <v>53720.587602550004</v>
      </c>
      <c r="AH9566" s="3">
        <v>40611</v>
      </c>
    </row>
    <row r="9567" spans="2:34" x14ac:dyDescent="0.25">
      <c r="B9567" s="6"/>
      <c r="C9567" s="7"/>
      <c r="D9567" s="7"/>
      <c r="E9567" s="7"/>
      <c r="F9567" s="7"/>
      <c r="G9567" s="7"/>
      <c r="I9567" s="3"/>
      <c r="U9567">
        <v>29627.789455832004</v>
      </c>
      <c r="V9567">
        <v>1088.3250688661501</v>
      </c>
      <c r="W9567">
        <v>352.13563949238068</v>
      </c>
      <c r="X9567">
        <v>-189.67079655736893</v>
      </c>
      <c r="Y9567">
        <v>20242.541454805945</v>
      </c>
      <c r="Z9567">
        <v>51828.405551464362</v>
      </c>
      <c r="AA9567">
        <v>73321.736918071474</v>
      </c>
      <c r="AB9567">
        <v>11104.906854910856</v>
      </c>
      <c r="AC9567">
        <v>619.51062548850916</v>
      </c>
      <c r="AD9567">
        <v>-1505.5026729347119</v>
      </c>
      <c r="AE9567">
        <v>17517.667705480588</v>
      </c>
      <c r="AF9567">
        <v>44851.719245948887</v>
      </c>
      <c r="AG9567">
        <v>72588.301758894129</v>
      </c>
      <c r="AH9567" s="3">
        <v>40612</v>
      </c>
    </row>
    <row r="9568" spans="2:34" x14ac:dyDescent="0.25">
      <c r="B9568" s="6"/>
      <c r="C9568" s="7"/>
      <c r="D9568" s="7"/>
      <c r="E9568" s="7"/>
      <c r="F9568" s="7"/>
      <c r="G9568" s="7"/>
      <c r="I9568" s="3"/>
      <c r="U9568">
        <v>37346.532724588425</v>
      </c>
      <c r="V9568">
        <v>1060.0924042049837</v>
      </c>
      <c r="W9568">
        <v>114.15953124267567</v>
      </c>
      <c r="X9568">
        <v>-182.13195260760776</v>
      </c>
      <c r="Y9568">
        <v>21027.518384318406</v>
      </c>
      <c r="Z9568">
        <v>72846.832234161528</v>
      </c>
      <c r="AA9568">
        <v>94866.47060131999</v>
      </c>
      <c r="AB9568">
        <v>12196.489500392712</v>
      </c>
      <c r="AC9568">
        <v>-243.98644030591851</v>
      </c>
      <c r="AD9568">
        <v>-1691.0308176084372</v>
      </c>
      <c r="AE9568">
        <v>18196.977911581365</v>
      </c>
      <c r="AF9568">
        <v>63040.82930120235</v>
      </c>
      <c r="AG9568">
        <v>91499.279455262062</v>
      </c>
      <c r="AH9568" s="3">
        <v>40613</v>
      </c>
    </row>
    <row r="9569" spans="2:34" x14ac:dyDescent="0.25">
      <c r="B9569" s="6"/>
      <c r="C9569" s="7"/>
      <c r="D9569" s="7"/>
      <c r="E9569" s="7"/>
      <c r="F9569" s="7"/>
      <c r="G9569" s="7"/>
      <c r="I9569" s="3"/>
      <c r="U9569">
        <v>33758.963769417154</v>
      </c>
      <c r="V9569">
        <v>313.36201503092605</v>
      </c>
      <c r="W9569">
        <v>220.08684835986384</v>
      </c>
      <c r="X9569">
        <v>-142.40000567484918</v>
      </c>
      <c r="Y9569">
        <v>19461.906121312208</v>
      </c>
      <c r="Z9569">
        <v>69812.897308334752</v>
      </c>
      <c r="AA9569">
        <v>89665.852287362897</v>
      </c>
      <c r="AB9569">
        <v>6769.2281602968433</v>
      </c>
      <c r="AC9569">
        <v>266.84844487556143</v>
      </c>
      <c r="AD9569">
        <v>-1583.7782449154711</v>
      </c>
      <c r="AE9569">
        <v>16842.114667744128</v>
      </c>
      <c r="AF9569">
        <v>60415.296139304475</v>
      </c>
      <c r="AG9569">
        <v>82709.70916730554</v>
      </c>
      <c r="AH9569" s="3">
        <v>40614</v>
      </c>
    </row>
    <row r="9570" spans="2:34" x14ac:dyDescent="0.25">
      <c r="B9570" s="6"/>
      <c r="C9570" s="7"/>
      <c r="D9570" s="7"/>
      <c r="E9570" s="7"/>
      <c r="F9570" s="7"/>
      <c r="G9570" s="7"/>
      <c r="I9570" s="3"/>
      <c r="U9570">
        <v>27086.400637524406</v>
      </c>
      <c r="V9570">
        <v>431.44630847444654</v>
      </c>
      <c r="W9570">
        <v>426.74363418518845</v>
      </c>
      <c r="X9570">
        <v>-116.37046259590305</v>
      </c>
      <c r="Y9570">
        <v>18236.483443722827</v>
      </c>
      <c r="Z9570">
        <v>47625.988961320065</v>
      </c>
      <c r="AA9570">
        <v>66604.291885106635</v>
      </c>
      <c r="AB9570">
        <v>8873.616509555095</v>
      </c>
      <c r="AC9570">
        <v>1927.9911015962107</v>
      </c>
      <c r="AD9570">
        <v>-1436.3699802978929</v>
      </c>
      <c r="AE9570">
        <v>15781.647664986705</v>
      </c>
      <c r="AF9570">
        <v>41214.995193758863</v>
      </c>
      <c r="AG9570">
        <v>66361.880489598974</v>
      </c>
      <c r="AH9570" s="3">
        <v>40615</v>
      </c>
    </row>
    <row r="9571" spans="2:34" x14ac:dyDescent="0.25">
      <c r="B9571" s="6"/>
      <c r="C9571" s="7"/>
      <c r="D9571" s="7"/>
      <c r="E9571" s="7"/>
      <c r="F9571" s="7"/>
      <c r="G9571" s="7"/>
      <c r="I9571" s="3"/>
      <c r="U9571">
        <v>36275.06580141736</v>
      </c>
      <c r="V9571">
        <v>759.51499320026835</v>
      </c>
      <c r="W9571">
        <v>202.46168618578173</v>
      </c>
      <c r="X9571">
        <v>-111.97379057312017</v>
      </c>
      <c r="Y9571">
        <v>21640.147681694449</v>
      </c>
      <c r="Z9571">
        <v>63602.420663108453</v>
      </c>
      <c r="AA9571">
        <v>86092.571233615832</v>
      </c>
      <c r="AB9571">
        <v>16123.009026852853</v>
      </c>
      <c r="AC9571">
        <v>639.0288504761719</v>
      </c>
      <c r="AD9571">
        <v>-1655.8201683925736</v>
      </c>
      <c r="AE9571">
        <v>18727.140415239108</v>
      </c>
      <c r="AF9571">
        <v>55040.819500261066</v>
      </c>
      <c r="AG9571">
        <v>88874.177624436634</v>
      </c>
      <c r="AH9571" s="3">
        <v>40616</v>
      </c>
    </row>
    <row r="9572" spans="2:34" x14ac:dyDescent="0.25">
      <c r="B9572" s="6"/>
      <c r="C9572" s="7"/>
      <c r="D9572" s="7"/>
      <c r="E9572" s="7"/>
      <c r="F9572" s="7"/>
      <c r="G9572" s="7"/>
      <c r="I9572" s="3"/>
      <c r="U9572">
        <v>30220.029383530487</v>
      </c>
      <c r="V9572">
        <v>166.44805106510233</v>
      </c>
      <c r="W9572">
        <v>100.57763212756988</v>
      </c>
      <c r="X9572">
        <v>-43.007834905102293</v>
      </c>
      <c r="Y9572">
        <v>17536.84447732562</v>
      </c>
      <c r="Z9572">
        <v>57064.619814396116</v>
      </c>
      <c r="AA9572">
        <v>74825.482140009306</v>
      </c>
      <c r="AB9572">
        <v>11924.136922614935</v>
      </c>
      <c r="AC9572">
        <v>-976.89416400821835</v>
      </c>
      <c r="AD9572">
        <v>-1467.2169766545594</v>
      </c>
      <c r="AE9572">
        <v>15176.187972362861</v>
      </c>
      <c r="AF9572">
        <v>49383.080176962765</v>
      </c>
      <c r="AG9572">
        <v>74039.293931277789</v>
      </c>
      <c r="AH9572" s="3">
        <v>40617</v>
      </c>
    </row>
    <row r="9573" spans="2:34" x14ac:dyDescent="0.25">
      <c r="B9573" s="6"/>
      <c r="C9573" s="7"/>
      <c r="D9573" s="7"/>
      <c r="E9573" s="7"/>
      <c r="F9573" s="7"/>
      <c r="G9573" s="7"/>
      <c r="I9573" s="3"/>
      <c r="U9573">
        <v>31621.596690613162</v>
      </c>
      <c r="V9573">
        <v>176.76458795648335</v>
      </c>
      <c r="W9573">
        <v>151.93048581176515</v>
      </c>
      <c r="X9573">
        <v>-36.281787165928542</v>
      </c>
      <c r="Y9573">
        <v>19639.570338055913</v>
      </c>
      <c r="Z9573">
        <v>58752.559836321561</v>
      </c>
      <c r="AA9573">
        <v>78684.543460979796</v>
      </c>
      <c r="AB9573">
        <v>12164.19907705966</v>
      </c>
      <c r="AC9573">
        <v>-1006.3311910876748</v>
      </c>
      <c r="AD9573">
        <v>-1524.3915292142158</v>
      </c>
      <c r="AE9573">
        <v>16995.863282710256</v>
      </c>
      <c r="AF9573">
        <v>50843.804487538473</v>
      </c>
      <c r="AG9573">
        <v>77473.144127006497</v>
      </c>
      <c r="AH9573" s="3">
        <v>40618</v>
      </c>
    </row>
    <row r="9574" spans="2:34" x14ac:dyDescent="0.25">
      <c r="B9574" s="6"/>
      <c r="C9574" s="7"/>
      <c r="D9574" s="7"/>
      <c r="E9574" s="7"/>
      <c r="F9574" s="7"/>
      <c r="G9574" s="7"/>
      <c r="I9574" s="3"/>
      <c r="U9574">
        <v>33806.94906620399</v>
      </c>
      <c r="V9574">
        <v>122.94509871894407</v>
      </c>
      <c r="W9574">
        <v>133.00935473062853</v>
      </c>
      <c r="X9574">
        <v>-26.339868254114322</v>
      </c>
      <c r="Y9574">
        <v>19466.610040872383</v>
      </c>
      <c r="Z9574">
        <v>64640.025133727082</v>
      </c>
      <c r="AA9574">
        <v>84336.249759794926</v>
      </c>
      <c r="AB9574">
        <v>13012.918728172981</v>
      </c>
      <c r="AC9574">
        <v>-1456.7111976663689</v>
      </c>
      <c r="AD9574">
        <v>-1513.8701595990069</v>
      </c>
      <c r="AE9574">
        <v>16846.185386826142</v>
      </c>
      <c r="AF9574">
        <v>55938.750739112649</v>
      </c>
      <c r="AG9574">
        <v>82827.273496846406</v>
      </c>
      <c r="AH9574" s="3">
        <v>40619</v>
      </c>
    </row>
    <row r="9575" spans="2:34" x14ac:dyDescent="0.25">
      <c r="B9575" s="6"/>
      <c r="C9575" s="7"/>
      <c r="D9575" s="7"/>
      <c r="E9575" s="7"/>
      <c r="F9575" s="7"/>
      <c r="G9575" s="7"/>
      <c r="I9575" s="3"/>
      <c r="U9575">
        <v>33424.259557780242</v>
      </c>
      <c r="V9575">
        <v>94.802047879845077</v>
      </c>
      <c r="W9575">
        <v>122.93507793092428</v>
      </c>
      <c r="X9575">
        <v>-25.976326946375909</v>
      </c>
      <c r="Y9575">
        <v>19197.560061528398</v>
      </c>
      <c r="Z9575">
        <v>64526.631115126242</v>
      </c>
      <c r="AA9575">
        <v>83915.951975519027</v>
      </c>
      <c r="AB9575">
        <v>12898.961774684891</v>
      </c>
      <c r="AC9575">
        <v>-2004.8305285218082</v>
      </c>
      <c r="AD9575">
        <v>-1458.4232469952603</v>
      </c>
      <c r="AE9575">
        <v>16613.352560728836</v>
      </c>
      <c r="AF9575">
        <v>55840.62083076722</v>
      </c>
      <c r="AG9575">
        <v>81889.681390663885</v>
      </c>
      <c r="AH9575" s="3">
        <v>40620</v>
      </c>
    </row>
    <row r="9576" spans="2:34" x14ac:dyDescent="0.25">
      <c r="B9576" s="6"/>
      <c r="C9576" s="7"/>
      <c r="D9576" s="7"/>
      <c r="E9576" s="7"/>
      <c r="F9576" s="7"/>
      <c r="G9576" s="7"/>
      <c r="I9576" s="3"/>
      <c r="U9576">
        <v>30664.833665493526</v>
      </c>
      <c r="V9576">
        <v>24.79296167644387</v>
      </c>
      <c r="W9576">
        <v>116.33002764600808</v>
      </c>
      <c r="X9576">
        <v>-15.47077745464374</v>
      </c>
      <c r="Y9576">
        <v>17111.963141443357</v>
      </c>
      <c r="Z9576">
        <v>61747.000863877664</v>
      </c>
      <c r="AA9576">
        <v>78984.616217188828</v>
      </c>
      <c r="AB9576">
        <v>9468.4513311412993</v>
      </c>
      <c r="AC9576">
        <v>-1191.5482798887488</v>
      </c>
      <c r="AD9576">
        <v>-1391.4958794675435</v>
      </c>
      <c r="AE9576">
        <v>14808.50044296526</v>
      </c>
      <c r="AF9576">
        <v>53435.160074063984</v>
      </c>
      <c r="AG9576">
        <v>75129.067688814248</v>
      </c>
      <c r="AH9576" s="3">
        <v>40621</v>
      </c>
    </row>
    <row r="9577" spans="2:34" x14ac:dyDescent="0.25">
      <c r="B9577" s="6"/>
      <c r="C9577" s="7"/>
      <c r="D9577" s="7"/>
      <c r="E9577" s="7"/>
      <c r="F9577" s="7"/>
      <c r="G9577" s="7"/>
      <c r="I9577" s="3"/>
      <c r="U9577">
        <v>32068.779938805557</v>
      </c>
      <c r="V9577">
        <v>217.53693837487367</v>
      </c>
      <c r="W9577">
        <v>447.62312345588742</v>
      </c>
      <c r="X9577">
        <v>-57.828104595274027</v>
      </c>
      <c r="Y9577">
        <v>17255.520424100483</v>
      </c>
      <c r="Z9577">
        <v>60321.980916081331</v>
      </c>
      <c r="AA9577">
        <v>78184.833297417295</v>
      </c>
      <c r="AB9577">
        <v>9056.8108152012774</v>
      </c>
      <c r="AC9577">
        <v>3707.5845574313716</v>
      </c>
      <c r="AD9577">
        <v>-1330.3461426886638</v>
      </c>
      <c r="AE9577">
        <v>14932.733300776312</v>
      </c>
      <c r="AF9577">
        <v>52201.963838556178</v>
      </c>
      <c r="AG9577">
        <v>78568.746369276472</v>
      </c>
      <c r="AH9577" s="3">
        <v>40622</v>
      </c>
    </row>
    <row r="9578" spans="2:34" x14ac:dyDescent="0.25">
      <c r="B9578" s="6"/>
      <c r="C9578" s="7"/>
      <c r="D9578" s="7"/>
      <c r="E9578" s="7"/>
      <c r="F9578" s="7"/>
      <c r="G9578" s="7"/>
      <c r="I9578" s="3"/>
      <c r="U9578">
        <v>14152.188383590905</v>
      </c>
      <c r="V9578">
        <v>-588.70523839772113</v>
      </c>
      <c r="W9578">
        <v>1109.4379562199531</v>
      </c>
      <c r="X9578">
        <v>11.325704484192679</v>
      </c>
      <c r="Y9578">
        <v>12996.22192085898</v>
      </c>
      <c r="Z9578">
        <v>23160.827458538719</v>
      </c>
      <c r="AA9578">
        <v>36689.107801704122</v>
      </c>
      <c r="AB9578">
        <v>-75.345906581307403</v>
      </c>
      <c r="AC9578">
        <v>4064.7923553326859</v>
      </c>
      <c r="AD9578">
        <v>-606.3848442562977</v>
      </c>
      <c r="AE9578">
        <v>11246.784280747455</v>
      </c>
      <c r="AF9578">
        <v>20043.119590911134</v>
      </c>
      <c r="AG9578">
        <v>34672.965476153673</v>
      </c>
      <c r="AH9578" s="3">
        <v>40623</v>
      </c>
    </row>
    <row r="9579" spans="2:34" x14ac:dyDescent="0.25">
      <c r="B9579" s="6"/>
      <c r="C9579" s="7"/>
      <c r="D9579" s="7"/>
      <c r="E9579" s="7"/>
      <c r="F9579" s="7"/>
      <c r="G9579" s="7"/>
      <c r="I9579" s="3"/>
      <c r="U9579">
        <v>22096.791276146028</v>
      </c>
      <c r="V9579">
        <v>-118.53902531132856</v>
      </c>
      <c r="W9579">
        <v>1243.3800643484965</v>
      </c>
      <c r="X9579">
        <v>13.259794215958653</v>
      </c>
      <c r="Y9579">
        <v>12295.747823984755</v>
      </c>
      <c r="Z9579">
        <v>39450.501147479023</v>
      </c>
      <c r="AA9579">
        <v>52884.349804716905</v>
      </c>
      <c r="AB9579">
        <v>2503.7348295074016</v>
      </c>
      <c r="AC9579">
        <v>7483.9931847827993</v>
      </c>
      <c r="AD9579">
        <v>-631.04897034397675</v>
      </c>
      <c r="AE9579">
        <v>10640.601875601584</v>
      </c>
      <c r="AF9579">
        <v>34140.019990036533</v>
      </c>
      <c r="AG9579">
        <v>54137.300909584344</v>
      </c>
      <c r="AH9579" s="3">
        <v>40624</v>
      </c>
    </row>
    <row r="9580" spans="2:34" x14ac:dyDescent="0.25">
      <c r="B9580" s="6"/>
      <c r="C9580" s="7"/>
      <c r="D9580" s="7"/>
      <c r="E9580" s="7"/>
      <c r="F9580" s="7"/>
      <c r="G9580" s="7"/>
      <c r="I9580" s="3"/>
      <c r="U9580">
        <v>2657.7561572040518</v>
      </c>
      <c r="V9580">
        <v>-1274.4518833052914</v>
      </c>
      <c r="W9580">
        <v>1245.6557694602586</v>
      </c>
      <c r="X9580">
        <v>162.79521254105691</v>
      </c>
      <c r="Y9580">
        <v>2393.9749458731953</v>
      </c>
      <c r="Z9580">
        <v>107.28175892313223</v>
      </c>
      <c r="AA9580">
        <v>2635.2558034923518</v>
      </c>
      <c r="AB9580">
        <v>-3801.0923600744914</v>
      </c>
      <c r="AC9580">
        <v>7504.0325831726341</v>
      </c>
      <c r="AD9580">
        <v>644.02246062378708</v>
      </c>
      <c r="AE9580">
        <v>2071.7189929279334</v>
      </c>
      <c r="AF9580">
        <v>92.840427565419233</v>
      </c>
      <c r="AG9580">
        <v>6511.5221042152834</v>
      </c>
      <c r="AH9580" s="3">
        <v>40625</v>
      </c>
    </row>
    <row r="9581" spans="2:34" x14ac:dyDescent="0.25">
      <c r="B9581" s="6"/>
      <c r="C9581" s="7"/>
      <c r="D9581" s="7"/>
      <c r="E9581" s="7"/>
      <c r="F9581" s="7"/>
      <c r="G9581" s="7"/>
      <c r="I9581" s="3"/>
      <c r="U9581">
        <v>18411.933129385077</v>
      </c>
      <c r="V9581">
        <v>43.238425027234165</v>
      </c>
      <c r="W9581">
        <v>1435.683939210327</v>
      </c>
      <c r="X9581">
        <v>21.395345802123785</v>
      </c>
      <c r="Y9581">
        <v>13792.023963512906</v>
      </c>
      <c r="Z9581">
        <v>24701.561042665329</v>
      </c>
      <c r="AA9581">
        <v>39993.902716217919</v>
      </c>
      <c r="AB9581">
        <v>4557.3041654954113</v>
      </c>
      <c r="AC9581">
        <v>7537.7981193422165</v>
      </c>
      <c r="AD9581">
        <v>-297.6464209832285</v>
      </c>
      <c r="AE9581">
        <v>11935.462418009931</v>
      </c>
      <c r="AF9581">
        <v>21376.453105858491</v>
      </c>
      <c r="AG9581">
        <v>45109.371387722815</v>
      </c>
      <c r="AH9581" s="3">
        <v>40626</v>
      </c>
    </row>
    <row r="9582" spans="2:34" x14ac:dyDescent="0.25">
      <c r="B9582" s="6"/>
      <c r="C9582" s="7"/>
      <c r="D9582" s="7"/>
      <c r="E9582" s="7"/>
      <c r="F9582" s="7"/>
      <c r="G9582" s="7"/>
      <c r="I9582" s="3"/>
      <c r="U9582">
        <v>35880.525690907671</v>
      </c>
      <c r="V9582">
        <v>1034.3206901722654</v>
      </c>
      <c r="W9582">
        <v>1245.0992924489551</v>
      </c>
      <c r="X9582">
        <v>-285.37656581751622</v>
      </c>
      <c r="Y9582">
        <v>21130.678608637736</v>
      </c>
      <c r="Z9582">
        <v>63478.283917173205</v>
      </c>
      <c r="AA9582">
        <v>86603.005942614647</v>
      </c>
      <c r="AB9582">
        <v>11447.361826105265</v>
      </c>
      <c r="AC9582">
        <v>4995.1891360507761</v>
      </c>
      <c r="AD9582">
        <v>-1754.6440720062315</v>
      </c>
      <c r="AE9582">
        <v>18286.251609455889</v>
      </c>
      <c r="AF9582">
        <v>54933.39295650478</v>
      </c>
      <c r="AG9582">
        <v>87907.551456110479</v>
      </c>
      <c r="AH9582" s="3">
        <v>40627</v>
      </c>
    </row>
    <row r="9583" spans="2:34" x14ac:dyDescent="0.25">
      <c r="B9583" s="6"/>
      <c r="C9583" s="7"/>
      <c r="D9583" s="7"/>
      <c r="E9583" s="7"/>
      <c r="F9583" s="7"/>
      <c r="G9583" s="7"/>
      <c r="I9583" s="3"/>
      <c r="U9583">
        <v>39970.958138112881</v>
      </c>
      <c r="V9583">
        <v>2427.6667423460754</v>
      </c>
      <c r="W9583">
        <v>1374.632282335285</v>
      </c>
      <c r="X9583">
        <v>-318.42125035374642</v>
      </c>
      <c r="Y9583">
        <v>22204.891544652601</v>
      </c>
      <c r="Z9583">
        <v>67186.909739293333</v>
      </c>
      <c r="AA9583">
        <v>92875.679058273556</v>
      </c>
      <c r="AB9583">
        <v>16354.261202150004</v>
      </c>
      <c r="AC9583">
        <v>6140.261445760375</v>
      </c>
      <c r="AD9583">
        <v>-1924.0410895099278</v>
      </c>
      <c r="AE9583">
        <v>19215.86340252298</v>
      </c>
      <c r="AF9583">
        <v>58142.79603175159</v>
      </c>
      <c r="AG9583">
        <v>97929.140992675035</v>
      </c>
      <c r="AH9583" s="3">
        <v>40628</v>
      </c>
    </row>
    <row r="9584" spans="2:34" x14ac:dyDescent="0.25">
      <c r="B9584" s="6"/>
      <c r="C9584" s="7"/>
      <c r="D9584" s="7"/>
      <c r="E9584" s="7"/>
      <c r="F9584" s="7"/>
      <c r="G9584" s="7"/>
      <c r="I9584" s="3"/>
      <c r="U9584">
        <v>42347.035988770127</v>
      </c>
      <c r="V9584">
        <v>1921.7026797956123</v>
      </c>
      <c r="W9584">
        <v>915.52939328173511</v>
      </c>
      <c r="X9584">
        <v>-276.35179787010435</v>
      </c>
      <c r="Y9584">
        <v>21461.178794503714</v>
      </c>
      <c r="Z9584">
        <v>76926.148859104258</v>
      </c>
      <c r="AA9584">
        <v>100948.2079288152</v>
      </c>
      <c r="AB9584">
        <v>16107.788667492479</v>
      </c>
      <c r="AC9584">
        <v>4432.0753069854272</v>
      </c>
      <c r="AD9584">
        <v>-1932.6015784902784</v>
      </c>
      <c r="AE9584">
        <v>18572.262753141862</v>
      </c>
      <c r="AF9584">
        <v>66571.02402802225</v>
      </c>
      <c r="AG9584">
        <v>103750.54917715173</v>
      </c>
      <c r="AH9584" s="3">
        <v>40629</v>
      </c>
    </row>
    <row r="9585" spans="2:34" x14ac:dyDescent="0.25">
      <c r="B9585" s="6"/>
      <c r="C9585" s="7"/>
      <c r="D9585" s="7"/>
      <c r="E9585" s="7"/>
      <c r="F9585" s="7"/>
      <c r="G9585" s="7"/>
      <c r="I9585" s="3"/>
      <c r="U9585">
        <v>39560.322866611517</v>
      </c>
      <c r="V9585">
        <v>833.06060045735319</v>
      </c>
      <c r="W9585">
        <v>254.14801129236514</v>
      </c>
      <c r="X9585">
        <v>-198.53567412555401</v>
      </c>
      <c r="Y9585">
        <v>19567.627039962732</v>
      </c>
      <c r="Z9585">
        <v>76959.276776631959</v>
      </c>
      <c r="AA9585">
        <v>97415.576754218855</v>
      </c>
      <c r="AB9585">
        <v>14472.000615300865</v>
      </c>
      <c r="AC9585">
        <v>758.35981512692911</v>
      </c>
      <c r="AD9585">
        <v>-1840.5757856652986</v>
      </c>
      <c r="AE9585">
        <v>16933.604361692534</v>
      </c>
      <c r="AF9585">
        <v>66599.692555258342</v>
      </c>
      <c r="AG9585">
        <v>96923.081561713363</v>
      </c>
      <c r="AH9585" s="3">
        <v>40630</v>
      </c>
    </row>
    <row r="9586" spans="2:34" x14ac:dyDescent="0.25">
      <c r="B9586" s="6"/>
      <c r="C9586" s="7"/>
      <c r="D9586" s="7"/>
      <c r="E9586" s="7"/>
      <c r="F9586" s="7"/>
      <c r="G9586" s="7"/>
      <c r="I9586" s="3"/>
      <c r="U9586">
        <v>37132.903440646362</v>
      </c>
      <c r="V9586">
        <v>664.81098827603864</v>
      </c>
      <c r="W9586">
        <v>366.8451037008474</v>
      </c>
      <c r="X9586">
        <v>-156.71396168525698</v>
      </c>
      <c r="Y9586">
        <v>18336.78462046968</v>
      </c>
      <c r="Z9586">
        <v>70128.988404342817</v>
      </c>
      <c r="AA9586">
        <v>89340.715155104132</v>
      </c>
      <c r="AB9586">
        <v>14426.49371836114</v>
      </c>
      <c r="AC9586">
        <v>1661.5067521661342</v>
      </c>
      <c r="AD9586">
        <v>-1669.3993237928137</v>
      </c>
      <c r="AE9586">
        <v>15868.447175247946</v>
      </c>
      <c r="AF9586">
        <v>60688.837818687614</v>
      </c>
      <c r="AG9586">
        <v>90975.886140670031</v>
      </c>
      <c r="AH9586" s="3">
        <v>40631</v>
      </c>
    </row>
    <row r="9587" spans="2:34" x14ac:dyDescent="0.25">
      <c r="B9587" s="6"/>
      <c r="C9587" s="7"/>
      <c r="D9587" s="7"/>
      <c r="E9587" s="7"/>
      <c r="F9587" s="7"/>
      <c r="G9587" s="7"/>
      <c r="I9587" s="3"/>
      <c r="U9587">
        <v>28935.345550450598</v>
      </c>
      <c r="V9587">
        <v>812.09844982817344</v>
      </c>
      <c r="W9587">
        <v>190.5204828166267</v>
      </c>
      <c r="X9587">
        <v>-205.8930940519331</v>
      </c>
      <c r="Y9587">
        <v>18356.618420796516</v>
      </c>
      <c r="Z9587">
        <v>57497.920204912873</v>
      </c>
      <c r="AA9587">
        <v>76651.26446430225</v>
      </c>
      <c r="AB9587">
        <v>6759.8466395694413</v>
      </c>
      <c r="AC9587">
        <v>113.69344023150079</v>
      </c>
      <c r="AD9587">
        <v>-1625.3955590603293</v>
      </c>
      <c r="AE9587">
        <v>15885.611122978426</v>
      </c>
      <c r="AF9587">
        <v>49758.053461551266</v>
      </c>
      <c r="AG9587">
        <v>70891.809105270309</v>
      </c>
      <c r="AH9587" s="3">
        <v>40632</v>
      </c>
    </row>
    <row r="9588" spans="2:34" x14ac:dyDescent="0.25">
      <c r="B9588" s="6"/>
      <c r="C9588" s="7"/>
      <c r="D9588" s="7"/>
      <c r="E9588" s="7"/>
      <c r="F9588" s="7"/>
      <c r="G9588" s="7"/>
      <c r="I9588" s="3"/>
      <c r="U9588">
        <v>36403.700084280703</v>
      </c>
      <c r="V9588">
        <v>1758.7855940509489</v>
      </c>
      <c r="W9588">
        <v>253.55933155252194</v>
      </c>
      <c r="X9588">
        <v>-190.59583624546769</v>
      </c>
      <c r="Y9588">
        <v>19264.354660255092</v>
      </c>
      <c r="Z9588">
        <v>63639.329227209251</v>
      </c>
      <c r="AA9588">
        <v>84725.432976822354</v>
      </c>
      <c r="AB9588">
        <v>18493.113771515295</v>
      </c>
      <c r="AC9588">
        <v>675.483276962579</v>
      </c>
      <c r="AD9588">
        <v>-1723.1800980543965</v>
      </c>
      <c r="AE9588">
        <v>16671.155855222638</v>
      </c>
      <c r="AF9588">
        <v>55072.759756520289</v>
      </c>
      <c r="AG9588">
        <v>89189.332562166397</v>
      </c>
      <c r="AH9588" s="3">
        <v>40633</v>
      </c>
    </row>
    <row r="9589" spans="2:34" x14ac:dyDescent="0.25">
      <c r="B9589" s="6"/>
      <c r="C9589" s="7"/>
      <c r="D9589" s="7"/>
      <c r="E9589" s="7"/>
      <c r="F9589" s="7"/>
      <c r="G9589" s="7"/>
      <c r="I9589" s="3"/>
      <c r="U9589">
        <v>38367.423996416277</v>
      </c>
      <c r="V9589">
        <v>838.36347378198229</v>
      </c>
      <c r="W9589">
        <v>225.52470898755678</v>
      </c>
      <c r="X9589">
        <v>-107.55874749215982</v>
      </c>
      <c r="Y9589">
        <v>16798.357008684823</v>
      </c>
      <c r="Z9589">
        <v>59944.982156282109</v>
      </c>
      <c r="AA9589">
        <v>77699.668600244302</v>
      </c>
      <c r="AB9589">
        <v>12341.589409027516</v>
      </c>
      <c r="AC9589">
        <v>264.16577972628119</v>
      </c>
      <c r="AD9589">
        <v>-844.06437508167437</v>
      </c>
      <c r="AE9589">
        <v>8060.7137590782213</v>
      </c>
      <c r="AF9589">
        <v>28764.678724533926</v>
      </c>
      <c r="AG9589">
        <v>48587.083297284269</v>
      </c>
      <c r="AH9589" s="3">
        <v>40634</v>
      </c>
    </row>
    <row r="9590" spans="2:34" x14ac:dyDescent="0.25">
      <c r="B9590" s="6"/>
      <c r="C9590" s="7"/>
      <c r="D9590" s="7"/>
      <c r="E9590" s="7"/>
      <c r="F9590" s="7"/>
      <c r="G9590" s="7"/>
      <c r="I9590" s="3"/>
      <c r="U9590">
        <v>42083.41286311335</v>
      </c>
      <c r="V9590">
        <v>1210.1666535752586</v>
      </c>
      <c r="W9590">
        <v>486.13161521776573</v>
      </c>
      <c r="X9590">
        <v>-96.834999485671062</v>
      </c>
      <c r="Y9590">
        <v>16666.412419970318</v>
      </c>
      <c r="Z9590">
        <v>55650.203996073469</v>
      </c>
      <c r="AA9590">
        <v>73916.079685351142</v>
      </c>
      <c r="AB9590">
        <v>17612.552545837454</v>
      </c>
      <c r="AC9590">
        <v>1800.7299365602114</v>
      </c>
      <c r="AD9590">
        <v>-821.63238858614181</v>
      </c>
      <c r="AE9590">
        <v>7997.399974215984</v>
      </c>
      <c r="AF9590">
        <v>26703.823761737014</v>
      </c>
      <c r="AG9590">
        <v>53292.873829764525</v>
      </c>
      <c r="AH9590" s="3">
        <v>40635</v>
      </c>
    </row>
    <row r="9591" spans="2:34" x14ac:dyDescent="0.25">
      <c r="B9591" s="6"/>
      <c r="C9591" s="7"/>
      <c r="D9591" s="7"/>
      <c r="E9591" s="7"/>
      <c r="F9591" s="7"/>
      <c r="G9591" s="7"/>
      <c r="I9591" s="3"/>
      <c r="U9591">
        <v>46187.172090945838</v>
      </c>
      <c r="V9591">
        <v>1174.0340935051097</v>
      </c>
      <c r="W9591">
        <v>498.05212021676937</v>
      </c>
      <c r="X9591">
        <v>-77.989131361659304</v>
      </c>
      <c r="Y9591">
        <v>16439.278391639422</v>
      </c>
      <c r="Z9591">
        <v>56996.815914206294</v>
      </c>
      <c r="AA9591">
        <v>75030.191388205931</v>
      </c>
      <c r="AB9591">
        <v>22260.816635977026</v>
      </c>
      <c r="AC9591">
        <v>1798.9035465289553</v>
      </c>
      <c r="AD9591">
        <v>-808.40448869311956</v>
      </c>
      <c r="AE9591">
        <v>7888.4094112475259</v>
      </c>
      <c r="AF9591">
        <v>27349.997266147002</v>
      </c>
      <c r="AG9591">
        <v>58489.722371207397</v>
      </c>
      <c r="AH9591" s="3">
        <v>40636</v>
      </c>
    </row>
    <row r="9592" spans="2:34" x14ac:dyDescent="0.25">
      <c r="B9592" s="6"/>
      <c r="C9592" s="7"/>
      <c r="D9592" s="7"/>
      <c r="E9592" s="7"/>
      <c r="F9592" s="7"/>
      <c r="G9592" s="7"/>
      <c r="I9592" s="3"/>
      <c r="U9592">
        <v>47270.11460339804</v>
      </c>
      <c r="V9592">
        <v>803.50437101798957</v>
      </c>
      <c r="W9592">
        <v>378.07369338287884</v>
      </c>
      <c r="X9592">
        <v>-48.422806160272607</v>
      </c>
      <c r="Y9592">
        <v>16524.710019997336</v>
      </c>
      <c r="Z9592">
        <v>54818.914228015587</v>
      </c>
      <c r="AA9592">
        <v>72476.779506253515</v>
      </c>
      <c r="AB9592">
        <v>24564.289312208188</v>
      </c>
      <c r="AC9592">
        <v>1842.9496057797708</v>
      </c>
      <c r="AD9592">
        <v>-780.45045977027064</v>
      </c>
      <c r="AE9592">
        <v>7929.4038907557924</v>
      </c>
      <c r="AF9592">
        <v>26304.928270487435</v>
      </c>
      <c r="AG9592">
        <v>59861.120619460919</v>
      </c>
      <c r="AH9592" s="3">
        <v>40637</v>
      </c>
    </row>
    <row r="9593" spans="2:34" x14ac:dyDescent="0.25">
      <c r="B9593" s="6"/>
      <c r="C9593" s="7"/>
      <c r="D9593" s="7"/>
      <c r="E9593" s="7"/>
      <c r="F9593" s="7"/>
      <c r="G9593" s="7"/>
      <c r="I9593" s="3"/>
      <c r="U9593">
        <v>49331.473211244316</v>
      </c>
      <c r="V9593">
        <v>321.01921858534178</v>
      </c>
      <c r="W9593">
        <v>202.80918961674618</v>
      </c>
      <c r="X9593">
        <v>-28.228047913802403</v>
      </c>
      <c r="Y9593">
        <v>16229.145162778623</v>
      </c>
      <c r="Z9593">
        <v>60916.21444665634</v>
      </c>
      <c r="AA9593">
        <v>77640.959969723248</v>
      </c>
      <c r="AB9593">
        <v>24758.593102966141</v>
      </c>
      <c r="AC9593">
        <v>1466.4391929934102</v>
      </c>
      <c r="AD9593">
        <v>-771.78608324279776</v>
      </c>
      <c r="AE9593">
        <v>7787.5767043201722</v>
      </c>
      <c r="AF9593">
        <v>29230.725819629777</v>
      </c>
      <c r="AG9593">
        <v>62471.5487366667</v>
      </c>
      <c r="AH9593" s="3">
        <v>40638</v>
      </c>
    </row>
    <row r="9594" spans="2:34" x14ac:dyDescent="0.25">
      <c r="B9594" s="6"/>
      <c r="C9594" s="7"/>
      <c r="D9594" s="7"/>
      <c r="E9594" s="7"/>
      <c r="F9594" s="7"/>
      <c r="G9594" s="7"/>
      <c r="I9594" s="3"/>
      <c r="U9594">
        <v>50780.719213379365</v>
      </c>
      <c r="V9594">
        <v>1025.0807995650746</v>
      </c>
      <c r="W9594">
        <v>323.79041675310651</v>
      </c>
      <c r="X9594">
        <v>-28.499598932954882</v>
      </c>
      <c r="Y9594">
        <v>15172.201651714748</v>
      </c>
      <c r="Z9594">
        <v>60667.601302303476</v>
      </c>
      <c r="AA9594">
        <v>77160.174571403448</v>
      </c>
      <c r="AB9594">
        <v>26359.333341753336</v>
      </c>
      <c r="AC9594">
        <v>2259.6936157102541</v>
      </c>
      <c r="AD9594">
        <v>-704.03625520069977</v>
      </c>
      <c r="AE9594">
        <v>7280.4009669670304</v>
      </c>
      <c r="AF9594">
        <v>29111.428474518187</v>
      </c>
      <c r="AG9594">
        <v>64306.820143748111</v>
      </c>
      <c r="AH9594" s="3">
        <v>40639</v>
      </c>
    </row>
    <row r="9595" spans="2:34" x14ac:dyDescent="0.25">
      <c r="B9595" s="6"/>
      <c r="C9595" s="7"/>
      <c r="D9595" s="7"/>
      <c r="E9595" s="7"/>
      <c r="F9595" s="7"/>
      <c r="G9595" s="7"/>
      <c r="I9595" s="3"/>
      <c r="U9595">
        <v>54033.587999261064</v>
      </c>
      <c r="V9595">
        <v>1820.0404314186776</v>
      </c>
      <c r="W9595">
        <v>448.68138485292468</v>
      </c>
      <c r="X9595">
        <v>-30.028949572565956</v>
      </c>
      <c r="Y9595">
        <v>15334.04169580477</v>
      </c>
      <c r="Z9595">
        <v>60182.566030135735</v>
      </c>
      <c r="AA9595">
        <v>77755.300592639542</v>
      </c>
      <c r="AB9595">
        <v>30234.997089640612</v>
      </c>
      <c r="AC9595">
        <v>2645.9080609852258</v>
      </c>
      <c r="AD9595">
        <v>-691.51635997465849</v>
      </c>
      <c r="AE9595">
        <v>7358.0601255080601</v>
      </c>
      <c r="AF9595">
        <v>28878.683659654482</v>
      </c>
      <c r="AG9595">
        <v>68426.132575813725</v>
      </c>
      <c r="AH9595" s="3">
        <v>40640</v>
      </c>
    </row>
    <row r="9596" spans="2:34" x14ac:dyDescent="0.25">
      <c r="B9596" s="6"/>
      <c r="C9596" s="7"/>
      <c r="D9596" s="7"/>
      <c r="E9596" s="7"/>
      <c r="F9596" s="7"/>
      <c r="G9596" s="7"/>
      <c r="I9596" s="3"/>
      <c r="U9596">
        <v>56595.277565006196</v>
      </c>
      <c r="V9596">
        <v>2800.4549607202289</v>
      </c>
      <c r="W9596">
        <v>700.75918721657149</v>
      </c>
      <c r="X9596">
        <v>3.8097544598573667</v>
      </c>
      <c r="Y9596">
        <v>15241.589723444034</v>
      </c>
      <c r="Z9596">
        <v>58204.741265876488</v>
      </c>
      <c r="AA9596">
        <v>76951.354891717172</v>
      </c>
      <c r="AB9596">
        <v>34398.735952945906</v>
      </c>
      <c r="AC9596">
        <v>2611.031283243366</v>
      </c>
      <c r="AD9596">
        <v>-582.92473104689702</v>
      </c>
      <c r="AE9596">
        <v>7313.6969246737872</v>
      </c>
      <c r="AF9596">
        <v>27929.621838783089</v>
      </c>
      <c r="AG9596">
        <v>71670.161268599259</v>
      </c>
      <c r="AH9596" s="3">
        <v>40641</v>
      </c>
    </row>
    <row r="9597" spans="2:34" x14ac:dyDescent="0.25">
      <c r="B9597" s="6"/>
      <c r="C9597" s="7"/>
      <c r="D9597" s="7"/>
      <c r="E9597" s="7"/>
      <c r="F9597" s="7"/>
      <c r="G9597" s="7"/>
      <c r="I9597" s="3"/>
      <c r="U9597">
        <v>40769.940470531714</v>
      </c>
      <c r="V9597">
        <v>7549.7103205968015</v>
      </c>
      <c r="W9597">
        <v>1137.8765383899095</v>
      </c>
      <c r="X9597">
        <v>157.77203530401508</v>
      </c>
      <c r="Y9597">
        <v>5730.8986488660585</v>
      </c>
      <c r="Z9597">
        <v>8958.7329553891595</v>
      </c>
      <c r="AA9597">
        <v>23534.990498545943</v>
      </c>
      <c r="AB9597">
        <v>42049.411611000753</v>
      </c>
      <c r="AC9597">
        <v>2466.5933889872385</v>
      </c>
      <c r="AD9597">
        <v>64.696994669485051</v>
      </c>
      <c r="AE9597">
        <v>2749.9792727892582</v>
      </c>
      <c r="AF9597">
        <v>4298.8598206406768</v>
      </c>
      <c r="AG9597">
        <v>51629.541088087419</v>
      </c>
      <c r="AH9597" s="3">
        <v>40642</v>
      </c>
    </row>
    <row r="9598" spans="2:34" x14ac:dyDescent="0.25">
      <c r="B9598" s="6"/>
      <c r="C9598" s="7"/>
      <c r="D9598" s="7"/>
      <c r="E9598" s="7"/>
      <c r="F9598" s="7"/>
      <c r="G9598" s="7"/>
      <c r="I9598" s="3"/>
      <c r="U9598">
        <v>42433.223335213297</v>
      </c>
      <c r="V9598">
        <v>11668.395914558534</v>
      </c>
      <c r="W9598">
        <v>1722.8575793786042</v>
      </c>
      <c r="X9598">
        <v>106.60804084404961</v>
      </c>
      <c r="Y9598">
        <v>9930.9643211991788</v>
      </c>
      <c r="Z9598">
        <v>-9746.5168099017537</v>
      </c>
      <c r="AA9598">
        <v>13682.309046078615</v>
      </c>
      <c r="AB9598">
        <v>49717.09039893435</v>
      </c>
      <c r="AC9598">
        <v>3799.076824673245</v>
      </c>
      <c r="AD9598">
        <v>131.18623749945303</v>
      </c>
      <c r="AE9598">
        <v>4765.3863234016635</v>
      </c>
      <c r="AF9598">
        <v>-4676.8789419134491</v>
      </c>
      <c r="AG9598">
        <v>53735.860842595255</v>
      </c>
      <c r="AH9598" s="3">
        <v>40643</v>
      </c>
    </row>
    <row r="9599" spans="2:34" x14ac:dyDescent="0.25">
      <c r="B9599" s="6"/>
      <c r="C9599" s="7"/>
      <c r="D9599" s="7"/>
      <c r="E9599" s="7"/>
      <c r="F9599" s="7"/>
      <c r="G9599" s="7"/>
      <c r="I9599" s="3"/>
      <c r="U9599">
        <v>64779.139460325823</v>
      </c>
      <c r="V9599">
        <v>8116.1073379022109</v>
      </c>
      <c r="W9599">
        <v>940.42280115037613</v>
      </c>
      <c r="X9599">
        <v>-252.44548250556062</v>
      </c>
      <c r="Y9599">
        <v>19062.605511548674</v>
      </c>
      <c r="Z9599">
        <v>49640.455410719755</v>
      </c>
      <c r="AA9599">
        <v>77507.145578815456</v>
      </c>
      <c r="AB9599">
        <v>47934.04628128733</v>
      </c>
      <c r="AC9599">
        <v>1929.2427707673269</v>
      </c>
      <c r="AD9599">
        <v>-796.64285936581643</v>
      </c>
      <c r="AE9599">
        <v>9147.2163885657865</v>
      </c>
      <c r="AF9599">
        <v>23820.037979263379</v>
      </c>
      <c r="AG9599">
        <v>82033.900560517999</v>
      </c>
      <c r="AH9599" s="3">
        <v>40644</v>
      </c>
    </row>
    <row r="9600" spans="2:34" x14ac:dyDescent="0.25">
      <c r="B9600" s="6"/>
      <c r="C9600" s="7"/>
      <c r="D9600" s="7"/>
      <c r="E9600" s="7"/>
      <c r="F9600" s="7"/>
      <c r="G9600" s="7"/>
      <c r="I9600" s="3"/>
      <c r="U9600">
        <v>71188.63684088811</v>
      </c>
      <c r="V9600">
        <v>6138.8577617094679</v>
      </c>
      <c r="W9600">
        <v>920.16611106608866</v>
      </c>
      <c r="X9600">
        <v>-273.11459185819587</v>
      </c>
      <c r="Y9600">
        <v>19436.713072387378</v>
      </c>
      <c r="Z9600">
        <v>70592.715057588997</v>
      </c>
      <c r="AA9600">
        <v>96815.337410893757</v>
      </c>
      <c r="AB9600">
        <v>45756.818320387138</v>
      </c>
      <c r="AC9600">
        <v>2128.76203314449</v>
      </c>
      <c r="AD9600">
        <v>-935.66973000922849</v>
      </c>
      <c r="AE9600">
        <v>9326.7323948912072</v>
      </c>
      <c r="AF9600">
        <v>33874.007396152272</v>
      </c>
      <c r="AG9600">
        <v>90150.650414565884</v>
      </c>
      <c r="AH9600" s="3">
        <v>40645</v>
      </c>
    </row>
    <row r="9601" spans="2:34" x14ac:dyDescent="0.25">
      <c r="B9601" s="6"/>
      <c r="C9601" s="7"/>
      <c r="D9601" s="7"/>
      <c r="E9601" s="7"/>
      <c r="F9601" s="7"/>
      <c r="G9601" s="7"/>
      <c r="I9601" s="3"/>
      <c r="U9601">
        <v>66563.96307931545</v>
      </c>
      <c r="V9601">
        <v>3119.7419590245649</v>
      </c>
      <c r="W9601">
        <v>738.50357471655934</v>
      </c>
      <c r="X9601">
        <v>-187.39989116598903</v>
      </c>
      <c r="Y9601">
        <v>18931.596454426974</v>
      </c>
      <c r="Z9601">
        <v>66594.486624084064</v>
      </c>
      <c r="AA9601">
        <v>89196.928721086166</v>
      </c>
      <c r="AB9601">
        <v>41660.419626790259</v>
      </c>
      <c r="AC9601">
        <v>2516.8751104828357</v>
      </c>
      <c r="AD9601">
        <v>-922.96344753390679</v>
      </c>
      <c r="AE9601">
        <v>9084.3515197718443</v>
      </c>
      <c r="AF9601">
        <v>31955.45221071189</v>
      </c>
      <c r="AG9601">
        <v>84294.135020222922</v>
      </c>
      <c r="AH9601" s="3">
        <v>40646</v>
      </c>
    </row>
    <row r="9602" spans="2:34" x14ac:dyDescent="0.25">
      <c r="B9602" s="6"/>
      <c r="C9602" s="7"/>
      <c r="D9602" s="7"/>
      <c r="E9602" s="7"/>
      <c r="F9602" s="7"/>
      <c r="G9602" s="7"/>
      <c r="I9602" s="3"/>
      <c r="U9602">
        <v>65675.936183996906</v>
      </c>
      <c r="V9602">
        <v>4924.0088954136954</v>
      </c>
      <c r="W9602">
        <v>1188.1330821111933</v>
      </c>
      <c r="X9602">
        <v>-211.35564486795747</v>
      </c>
      <c r="Y9602">
        <v>18418.287890689211</v>
      </c>
      <c r="Z9602">
        <v>56775.542236583911</v>
      </c>
      <c r="AA9602">
        <v>81094.616459930054</v>
      </c>
      <c r="AB9602">
        <v>44172.725730704391</v>
      </c>
      <c r="AC9602">
        <v>3778.1109874276704</v>
      </c>
      <c r="AD9602">
        <v>-863.12456388019359</v>
      </c>
      <c r="AE9602">
        <v>8838.0397286702209</v>
      </c>
      <c r="AF9602">
        <v>27243.818800192836</v>
      </c>
      <c r="AG9602">
        <v>83169.570683114929</v>
      </c>
      <c r="AH9602" s="3">
        <v>40647</v>
      </c>
    </row>
    <row r="9603" spans="2:34" x14ac:dyDescent="0.25">
      <c r="B9603" s="6"/>
      <c r="C9603" s="7"/>
      <c r="D9603" s="7"/>
      <c r="E9603" s="7"/>
      <c r="F9603" s="7"/>
      <c r="G9603" s="7"/>
      <c r="I9603" s="3"/>
      <c r="U9603">
        <v>63598.092396796797</v>
      </c>
      <c r="V9603">
        <v>4930.100614899914</v>
      </c>
      <c r="W9603">
        <v>758.66048456826877</v>
      </c>
      <c r="X9603">
        <v>-212.32214182208708</v>
      </c>
      <c r="Y9603">
        <v>18676.447642249372</v>
      </c>
      <c r="Z9603">
        <v>54594.695052581126</v>
      </c>
      <c r="AA9603">
        <v>78747.581652476598</v>
      </c>
      <c r="AB9603">
        <v>44247.9400666484</v>
      </c>
      <c r="AC9603">
        <v>2003.6810856459399</v>
      </c>
      <c r="AD9603">
        <v>-872.60923570153398</v>
      </c>
      <c r="AE9603">
        <v>8961.9180258373399</v>
      </c>
      <c r="AF9603">
        <v>26197.336403524536</v>
      </c>
      <c r="AG9603">
        <v>80538.266345954689</v>
      </c>
      <c r="AH9603" s="3">
        <v>40648</v>
      </c>
    </row>
    <row r="9604" spans="2:34" x14ac:dyDescent="0.25">
      <c r="B9604" s="6"/>
      <c r="C9604" s="7"/>
      <c r="D9604" s="7"/>
      <c r="E9604" s="7"/>
      <c r="F9604" s="7"/>
      <c r="G9604" s="7"/>
      <c r="I9604" s="3"/>
      <c r="U9604">
        <v>58755.254703572653</v>
      </c>
      <c r="V9604">
        <v>2068.6628324286089</v>
      </c>
      <c r="W9604">
        <v>418.35199587975404</v>
      </c>
      <c r="X9604">
        <v>-129.42532011230128</v>
      </c>
      <c r="Y9604">
        <v>18719.5750005956</v>
      </c>
      <c r="Z9604">
        <v>52781.352088906446</v>
      </c>
      <c r="AA9604">
        <v>73858.516597698108</v>
      </c>
      <c r="AB9604">
        <v>39835.7980266983</v>
      </c>
      <c r="AC9604">
        <v>1116.6040607858495</v>
      </c>
      <c r="AD9604">
        <v>-856.73998773845301</v>
      </c>
      <c r="AE9604">
        <v>8982.6127456027552</v>
      </c>
      <c r="AF9604">
        <v>25327.201391531209</v>
      </c>
      <c r="AG9604">
        <v>74405.476236879666</v>
      </c>
      <c r="AH9604" s="3">
        <v>40649</v>
      </c>
    </row>
    <row r="9605" spans="2:34" x14ac:dyDescent="0.25">
      <c r="B9605" s="6"/>
      <c r="C9605" s="7"/>
      <c r="D9605" s="7"/>
      <c r="E9605" s="7"/>
      <c r="F9605" s="7"/>
      <c r="G9605" s="7"/>
      <c r="I9605" s="3"/>
      <c r="U9605">
        <v>63963.391134463862</v>
      </c>
      <c r="V9605">
        <v>2123.8738933838245</v>
      </c>
      <c r="W9605">
        <v>581.40288524645791</v>
      </c>
      <c r="X9605">
        <v>-116.29602918898301</v>
      </c>
      <c r="Y9605">
        <v>17715.047762936218</v>
      </c>
      <c r="Z9605">
        <v>66911.565839872012</v>
      </c>
      <c r="AA9605">
        <v>87215.594352249522</v>
      </c>
      <c r="AB9605">
        <v>39368.810893551141</v>
      </c>
      <c r="AC9605">
        <v>1878.8669520483579</v>
      </c>
      <c r="AD9605">
        <v>-855.00283814555951</v>
      </c>
      <c r="AE9605">
        <v>8500.5890261530785</v>
      </c>
      <c r="AF9605">
        <v>32107.603090473418</v>
      </c>
      <c r="AG9605">
        <v>81000.867124080425</v>
      </c>
      <c r="AH9605" s="3">
        <v>40650</v>
      </c>
    </row>
    <row r="9606" spans="2:34" x14ac:dyDescent="0.25">
      <c r="B9606" s="6"/>
      <c r="C9606" s="7"/>
      <c r="D9606" s="7"/>
      <c r="E9606" s="7"/>
      <c r="F9606" s="7"/>
      <c r="G9606" s="7"/>
      <c r="I9606" s="3"/>
      <c r="U9606">
        <v>63547.805181297066</v>
      </c>
      <c r="V9606">
        <v>3712.1172977104534</v>
      </c>
      <c r="W9606">
        <v>1039.5409251293647</v>
      </c>
      <c r="X9606">
        <v>-50.004633471338337</v>
      </c>
      <c r="Y9606">
        <v>16476.494767127508</v>
      </c>
      <c r="Z9606">
        <v>59264.773176192553</v>
      </c>
      <c r="AA9606">
        <v>80442.921532688546</v>
      </c>
      <c r="AB9606">
        <v>40971.467888021958</v>
      </c>
      <c r="AC9606">
        <v>3793.816689979571</v>
      </c>
      <c r="AD9606">
        <v>-635.24738406831398</v>
      </c>
      <c r="AE9606">
        <v>7906.2677380948917</v>
      </c>
      <c r="AF9606">
        <v>28438.279548589417</v>
      </c>
      <c r="AG9606">
        <v>80474.584480617516</v>
      </c>
      <c r="AH9606" s="3">
        <v>40651</v>
      </c>
    </row>
    <row r="9607" spans="2:34" x14ac:dyDescent="0.25">
      <c r="B9607" s="6"/>
      <c r="C9607" s="7"/>
      <c r="D9607" s="7"/>
      <c r="E9607" s="7"/>
      <c r="F9607" s="7"/>
      <c r="G9607" s="7"/>
      <c r="I9607" s="3"/>
      <c r="U9607">
        <v>60913.64866723193</v>
      </c>
      <c r="V9607">
        <v>5508.6055394800533</v>
      </c>
      <c r="W9607">
        <v>1352.961562457851</v>
      </c>
      <c r="X9607">
        <v>-34.59047799646887</v>
      </c>
      <c r="Y9607">
        <v>14895.328722764161</v>
      </c>
      <c r="Z9607">
        <v>48813.381140037891</v>
      </c>
      <c r="AA9607">
        <v>70535.686486743492</v>
      </c>
      <c r="AB9607">
        <v>42357.513955186041</v>
      </c>
      <c r="AC9607">
        <v>4811.8590198943048</v>
      </c>
      <c r="AD9607">
        <v>-601.29507087113757</v>
      </c>
      <c r="AE9607">
        <v>7147.5431269559858</v>
      </c>
      <c r="AF9607">
        <v>23423.165299987777</v>
      </c>
      <c r="AG9607">
        <v>77138.78633115298</v>
      </c>
      <c r="AH9607" s="3">
        <v>40652</v>
      </c>
    </row>
    <row r="9608" spans="2:34" x14ac:dyDescent="0.25">
      <c r="B9608" s="6"/>
      <c r="C9608" s="7"/>
      <c r="D9608" s="7"/>
      <c r="E9608" s="7"/>
      <c r="F9608" s="7"/>
      <c r="G9608" s="7"/>
      <c r="I9608" s="3"/>
      <c r="U9608">
        <v>61447.332334735685</v>
      </c>
      <c r="V9608">
        <v>11398.15745143252</v>
      </c>
      <c r="W9608">
        <v>2353.474091947503</v>
      </c>
      <c r="X9608">
        <v>-16.955004673486449</v>
      </c>
      <c r="Y9608">
        <v>12435.372835153201</v>
      </c>
      <c r="Z9608">
        <v>34204.645580404263</v>
      </c>
      <c r="AA9608">
        <v>60374.694954264</v>
      </c>
      <c r="AB9608">
        <v>49841.812288608984</v>
      </c>
      <c r="AC9608">
        <v>6035.6782495484076</v>
      </c>
      <c r="AD9608">
        <v>-443.14132760440577</v>
      </c>
      <c r="AE9608">
        <v>5967.1300508593486</v>
      </c>
      <c r="AF9608">
        <v>16413.144280230114</v>
      </c>
      <c r="AG9608">
        <v>77814.623541642461</v>
      </c>
      <c r="AH9608" s="3">
        <v>40653</v>
      </c>
    </row>
    <row r="9609" spans="2:34" x14ac:dyDescent="0.25">
      <c r="B9609" s="6"/>
      <c r="C9609" s="7"/>
      <c r="D9609" s="7"/>
      <c r="E9609" s="7"/>
      <c r="F9609" s="7"/>
      <c r="G9609" s="7"/>
      <c r="I9609" s="3"/>
      <c r="U9609">
        <v>60364.672230141776</v>
      </c>
      <c r="V9609">
        <v>12513.259854390604</v>
      </c>
      <c r="W9609">
        <v>2519.5713897893716</v>
      </c>
      <c r="X9609">
        <v>66.161057397133447</v>
      </c>
      <c r="Y9609">
        <v>9875.5351842507825</v>
      </c>
      <c r="Z9609">
        <v>30980.070768157839</v>
      </c>
      <c r="AA9609">
        <v>55954.598253985729</v>
      </c>
      <c r="AB9609">
        <v>51122.379780307274</v>
      </c>
      <c r="AC9609">
        <v>5888.5246626605021</v>
      </c>
      <c r="AD9609">
        <v>-171.9379026964167</v>
      </c>
      <c r="AE9609">
        <v>4738.7885789542288</v>
      </c>
      <c r="AF9609">
        <v>14865.827805004967</v>
      </c>
      <c r="AG9609">
        <v>76443.582924230548</v>
      </c>
      <c r="AH9609" s="3">
        <v>40654</v>
      </c>
    </row>
    <row r="9610" spans="2:34" x14ac:dyDescent="0.25">
      <c r="B9610" s="6"/>
      <c r="C9610" s="7"/>
      <c r="D9610" s="7"/>
      <c r="E9610" s="7"/>
      <c r="F9610" s="7"/>
      <c r="G9610" s="7"/>
      <c r="I9610" s="3"/>
      <c r="U9610">
        <v>63911.251959887428</v>
      </c>
      <c r="V9610">
        <v>12560.785979136748</v>
      </c>
      <c r="W9610">
        <v>2607.8456893992707</v>
      </c>
      <c r="X9610">
        <v>-88.007403133907303</v>
      </c>
      <c r="Y9610">
        <v>13618.2153067411</v>
      </c>
      <c r="Z9610">
        <v>36982.397220553357</v>
      </c>
      <c r="AA9610">
        <v>65681.236792696567</v>
      </c>
      <c r="AB9610">
        <v>51581.637743213665</v>
      </c>
      <c r="AC9610">
        <v>5492.5484639775786</v>
      </c>
      <c r="AD9610">
        <v>-420.11683837135456</v>
      </c>
      <c r="AE9610">
        <v>6534.7185704164258</v>
      </c>
      <c r="AF9610">
        <v>17746.052067192602</v>
      </c>
      <c r="AG9610">
        <v>80934.840006428916</v>
      </c>
      <c r="AH9610" s="3">
        <v>40655</v>
      </c>
    </row>
    <row r="9611" spans="2:34" x14ac:dyDescent="0.25">
      <c r="B9611" s="6"/>
      <c r="C9611" s="7"/>
      <c r="D9611" s="7"/>
      <c r="E9611" s="7"/>
      <c r="F9611" s="7"/>
      <c r="G9611" s="7"/>
      <c r="I9611" s="3"/>
      <c r="U9611">
        <v>70975.664384183518</v>
      </c>
      <c r="V9611">
        <v>10650.240443936858</v>
      </c>
      <c r="W9611">
        <v>2007.8523209667449</v>
      </c>
      <c r="X9611">
        <v>-209.23429564901022</v>
      </c>
      <c r="Y9611">
        <v>18373.447557297037</v>
      </c>
      <c r="Z9611">
        <v>57387.477675955306</v>
      </c>
      <c r="AA9611">
        <v>88209.783702506931</v>
      </c>
      <c r="AB9611">
        <v>50142.365400567724</v>
      </c>
      <c r="AC9611">
        <v>4094.9559030324981</v>
      </c>
      <c r="AD9611">
        <v>-710.35117554105818</v>
      </c>
      <c r="AE9611">
        <v>8816.523035570468</v>
      </c>
      <c r="AF9611">
        <v>27537.45682760578</v>
      </c>
      <c r="AG9611">
        <v>89880.949991235408</v>
      </c>
      <c r="AH9611" s="3">
        <v>40656</v>
      </c>
    </row>
    <row r="9612" spans="2:34" x14ac:dyDescent="0.25">
      <c r="B9612" s="6"/>
      <c r="C9612" s="7"/>
      <c r="D9612" s="7"/>
      <c r="E9612" s="7"/>
      <c r="F9612" s="7"/>
      <c r="G9612" s="7"/>
      <c r="I9612" s="3"/>
      <c r="U9612">
        <v>70642.445039335435</v>
      </c>
      <c r="V9612">
        <v>7399.2233406896821</v>
      </c>
      <c r="W9612">
        <v>1442.6193830365037</v>
      </c>
      <c r="X9612">
        <v>-281.0502081563223</v>
      </c>
      <c r="Y9612">
        <v>19737.506859535548</v>
      </c>
      <c r="Z9612">
        <v>63047.761255594378</v>
      </c>
      <c r="AA9612">
        <v>91346.06063069978</v>
      </c>
      <c r="AB9612">
        <v>47086.676126586884</v>
      </c>
      <c r="AC9612">
        <v>3570.4129561291611</v>
      </c>
      <c r="AD9612">
        <v>-922.73577243578552</v>
      </c>
      <c r="AE9612">
        <v>9471.0686902477682</v>
      </c>
      <c r="AF9612">
        <v>30253.551366321226</v>
      </c>
      <c r="AG9612">
        <v>89458.973366849255</v>
      </c>
      <c r="AH9612" s="3">
        <v>40657</v>
      </c>
    </row>
    <row r="9613" spans="2:34" x14ac:dyDescent="0.25">
      <c r="B9613" s="6"/>
      <c r="C9613" s="7"/>
      <c r="D9613" s="7"/>
      <c r="E9613" s="7"/>
      <c r="F9613" s="7"/>
      <c r="G9613" s="7"/>
      <c r="I9613" s="3"/>
      <c r="U9613">
        <v>64869.0146261099</v>
      </c>
      <c r="V9613">
        <v>3207.7531596541698</v>
      </c>
      <c r="W9613">
        <v>716.99436832961317</v>
      </c>
      <c r="X9613">
        <v>-198.07631019732244</v>
      </c>
      <c r="Y9613">
        <v>19235.868790198932</v>
      </c>
      <c r="Z9613">
        <v>61859.020198808357</v>
      </c>
      <c r="AA9613">
        <v>84821.560206793758</v>
      </c>
      <c r="AB9613">
        <v>41845.55809436152</v>
      </c>
      <c r="AC9613">
        <v>2309.5437209439619</v>
      </c>
      <c r="AD9613">
        <v>-920.87608106391258</v>
      </c>
      <c r="AE9613">
        <v>9230.3570012719629</v>
      </c>
      <c r="AF9613">
        <v>29683.132402879604</v>
      </c>
      <c r="AG9613">
        <v>82147.715138393134</v>
      </c>
      <c r="AH9613" s="3">
        <v>40658</v>
      </c>
    </row>
    <row r="9614" spans="2:34" x14ac:dyDescent="0.25">
      <c r="B9614" s="6"/>
      <c r="C9614" s="7"/>
      <c r="D9614" s="7"/>
      <c r="E9614" s="7"/>
      <c r="F9614" s="7"/>
      <c r="G9614" s="7"/>
      <c r="I9614" s="3"/>
      <c r="U9614">
        <v>60080.639318813046</v>
      </c>
      <c r="V9614">
        <v>1787.7510018363744</v>
      </c>
      <c r="W9614">
        <v>443.99297679670207</v>
      </c>
      <c r="X9614">
        <v>-143.81853152914152</v>
      </c>
      <c r="Y9614">
        <v>18310.38362857651</v>
      </c>
      <c r="Z9614">
        <v>57250.855098573156</v>
      </c>
      <c r="AA9614">
        <v>77649.164174253601</v>
      </c>
      <c r="AB9614">
        <v>39299.000099290737</v>
      </c>
      <c r="AC9614">
        <v>1403.0290764202664</v>
      </c>
      <c r="AD9614">
        <v>-876.29502995674784</v>
      </c>
      <c r="AE9614">
        <v>8786.2617262247823</v>
      </c>
      <c r="AF9614">
        <v>27471.898303713489</v>
      </c>
      <c r="AG9614">
        <v>76083.89417569252</v>
      </c>
      <c r="AH9614" s="3">
        <v>40659</v>
      </c>
    </row>
    <row r="9615" spans="2:34" x14ac:dyDescent="0.25">
      <c r="B9615" s="6"/>
      <c r="C9615" s="7"/>
      <c r="D9615" s="7"/>
      <c r="E9615" s="7"/>
      <c r="F9615" s="7"/>
      <c r="G9615" s="7"/>
      <c r="I9615" s="3"/>
      <c r="U9615">
        <v>63908.817384983209</v>
      </c>
      <c r="V9615">
        <v>1741.0427398643642</v>
      </c>
      <c r="W9615">
        <v>530.90580688281386</v>
      </c>
      <c r="X9615">
        <v>-133.41485279774574</v>
      </c>
      <c r="Y9615">
        <v>18360.402138278052</v>
      </c>
      <c r="Z9615">
        <v>63991.424773745013</v>
      </c>
      <c r="AA9615">
        <v>84490.360605972499</v>
      </c>
      <c r="AB9615">
        <v>39735.790400564976</v>
      </c>
      <c r="AC9615">
        <v>2554.9398104449815</v>
      </c>
      <c r="AD9615">
        <v>-875.60598374957669</v>
      </c>
      <c r="AE9615">
        <v>8810.2631740539582</v>
      </c>
      <c r="AF9615">
        <v>30706.369549716441</v>
      </c>
      <c r="AG9615">
        <v>80931.75695103078</v>
      </c>
      <c r="AH9615" s="3">
        <v>40660</v>
      </c>
    </row>
    <row r="9616" spans="2:34" x14ac:dyDescent="0.25">
      <c r="B9616" s="6"/>
      <c r="C9616" s="7"/>
      <c r="D9616" s="7"/>
      <c r="E9616" s="7"/>
      <c r="F9616" s="7"/>
      <c r="G9616" s="7"/>
      <c r="I9616" s="3"/>
      <c r="U9616">
        <v>64238.102197919798</v>
      </c>
      <c r="V9616">
        <v>1729.1103209638725</v>
      </c>
      <c r="W9616">
        <v>452.09248169490002</v>
      </c>
      <c r="X9616">
        <v>-123.56485638524954</v>
      </c>
      <c r="Y9616">
        <v>17956.861378219583</v>
      </c>
      <c r="Z9616">
        <v>65161.811083427579</v>
      </c>
      <c r="AA9616">
        <v>85176.310407920682</v>
      </c>
      <c r="AB9616">
        <v>39936.392409739012</v>
      </c>
      <c r="AC9616">
        <v>2401.7814175289677</v>
      </c>
      <c r="AD9616">
        <v>-874.02736902857498</v>
      </c>
      <c r="AE9616">
        <v>8616.623608275564</v>
      </c>
      <c r="AF9616">
        <v>31267.980963559923</v>
      </c>
      <c r="AG9616">
        <v>81348.751030074898</v>
      </c>
      <c r="AH9616" s="3">
        <v>40661</v>
      </c>
    </row>
    <row r="9617" spans="2:34" x14ac:dyDescent="0.25">
      <c r="B9617" s="6"/>
      <c r="C9617" s="7"/>
      <c r="D9617" s="7"/>
      <c r="E9617" s="7"/>
      <c r="F9617" s="7"/>
      <c r="G9617" s="7"/>
      <c r="I9617" s="3"/>
      <c r="U9617">
        <v>60470.661211174272</v>
      </c>
      <c r="V9617">
        <v>2540.8624886620937</v>
      </c>
      <c r="W9617">
        <v>683.18799266087353</v>
      </c>
      <c r="X9617">
        <v>-122.7585355604695</v>
      </c>
      <c r="Y9617">
        <v>14856.744080627897</v>
      </c>
      <c r="Z9617">
        <v>54728.476240752214</v>
      </c>
      <c r="AA9617">
        <v>72686.512267142607</v>
      </c>
      <c r="AB9617">
        <v>40914.779662893765</v>
      </c>
      <c r="AC9617">
        <v>3009.4159171240776</v>
      </c>
      <c r="AD9617">
        <v>-736.95185830366177</v>
      </c>
      <c r="AE9617">
        <v>7129.0282355534455</v>
      </c>
      <c r="AF9617">
        <v>26261.531483057548</v>
      </c>
      <c r="AG9617">
        <v>76577.80344032518</v>
      </c>
      <c r="AH9617" s="3">
        <v>40662</v>
      </c>
    </row>
    <row r="9618" spans="2:34" x14ac:dyDescent="0.25">
      <c r="B9618" s="6"/>
      <c r="C9618" s="7"/>
      <c r="D9618" s="7"/>
      <c r="E9618" s="7"/>
      <c r="F9618" s="7"/>
      <c r="G9618" s="7"/>
      <c r="I9618" s="3"/>
      <c r="U9618">
        <v>61173.622428285613</v>
      </c>
      <c r="V9618">
        <v>5366.675675774416</v>
      </c>
      <c r="W9618">
        <v>1164.1451813564495</v>
      </c>
      <c r="X9618">
        <v>-141.52548028129769</v>
      </c>
      <c r="Y9618">
        <v>14117.113725500636</v>
      </c>
      <c r="Z9618">
        <v>46609.171358669519</v>
      </c>
      <c r="AA9618">
        <v>67115.580461019723</v>
      </c>
      <c r="AB9618">
        <v>44785.62829285222</v>
      </c>
      <c r="AC9618">
        <v>4200.6670090495636</v>
      </c>
      <c r="AD9618">
        <v>-657.87580275980474</v>
      </c>
      <c r="AE9618">
        <v>6774.1156344506189</v>
      </c>
      <c r="AF9618">
        <v>22365.472330170254</v>
      </c>
      <c r="AG9618">
        <v>77468.007463762857</v>
      </c>
      <c r="AH9618" s="3">
        <v>40663</v>
      </c>
    </row>
    <row r="9619" spans="2:34" x14ac:dyDescent="0.25">
      <c r="B9619" s="6"/>
      <c r="C9619" s="7"/>
      <c r="D9619" s="7"/>
      <c r="E9619" s="7"/>
      <c r="F9619" s="7"/>
      <c r="G9619" s="7"/>
      <c r="I9619" s="3"/>
      <c r="U9619">
        <v>60284.622153328688</v>
      </c>
      <c r="V9619" s="4">
        <v>84324.3603195818</v>
      </c>
      <c r="W9619" s="4">
        <v>8423.524785181442</v>
      </c>
      <c r="X9619" s="4">
        <v>-46.053439497874884</v>
      </c>
      <c r="Y9619" s="4">
        <v>11333.807395363006</v>
      </c>
      <c r="Z9619" s="4">
        <v>29030.76962312977</v>
      </c>
      <c r="AA9619" s="4">
        <v>133066.40868375814</v>
      </c>
      <c r="AB9619" s="4">
        <v>84324.3603195818</v>
      </c>
      <c r="AC9619" s="4">
        <v>8423.524785181442</v>
      </c>
      <c r="AD9619" s="4">
        <v>-46.053439497874884</v>
      </c>
      <c r="AE9619" s="4">
        <v>11333.807395363006</v>
      </c>
      <c r="AF9619" s="4">
        <v>29030.76962312977</v>
      </c>
      <c r="AG9619" s="4">
        <v>133066.40868375814</v>
      </c>
      <c r="AH9619" s="3">
        <v>40664</v>
      </c>
    </row>
    <row r="9620" spans="2:34" x14ac:dyDescent="0.25">
      <c r="B9620" s="6"/>
      <c r="C9620" s="7"/>
      <c r="D9620" s="7"/>
      <c r="E9620" s="7"/>
      <c r="F9620" s="7"/>
      <c r="G9620" s="7"/>
      <c r="I9620" s="3"/>
      <c r="U9620">
        <v>61316.349414745368</v>
      </c>
      <c r="V9620" s="4">
        <v>83939.377096089607</v>
      </c>
      <c r="W9620" s="4">
        <v>8544.7132743579732</v>
      </c>
      <c r="X9620" s="4">
        <v>-40.802828351186591</v>
      </c>
      <c r="Y9620" s="4">
        <v>11074.312288169827</v>
      </c>
      <c r="Z9620" s="4">
        <v>31857.863157902426</v>
      </c>
      <c r="AA9620" s="4">
        <v>135375.46298816864</v>
      </c>
      <c r="AB9620" s="4">
        <v>83939.377096089607</v>
      </c>
      <c r="AC9620" s="4">
        <v>8544.7132743579732</v>
      </c>
      <c r="AD9620" s="4">
        <v>-40.802828351186591</v>
      </c>
      <c r="AE9620" s="4">
        <v>11074.312288169827</v>
      </c>
      <c r="AF9620" s="4">
        <v>31857.863157902426</v>
      </c>
      <c r="AG9620" s="4">
        <v>135375.46298816864</v>
      </c>
      <c r="AH9620" s="3">
        <v>40665</v>
      </c>
    </row>
    <row r="9621" spans="2:34" x14ac:dyDescent="0.25">
      <c r="B9621" s="6"/>
      <c r="C9621" s="7"/>
      <c r="D9621" s="7"/>
      <c r="E9621" s="7"/>
      <c r="F9621" s="7"/>
      <c r="G9621" s="7"/>
      <c r="I9621" s="3"/>
      <c r="U9621">
        <v>60131.790904358022</v>
      </c>
      <c r="V9621" s="4">
        <v>79091.518976522668</v>
      </c>
      <c r="W9621" s="4">
        <v>7106.3363195033626</v>
      </c>
      <c r="X9621" s="4">
        <v>-22.026327515580789</v>
      </c>
      <c r="Y9621" s="4">
        <v>11142.18650109565</v>
      </c>
      <c r="Z9621" s="4">
        <v>35459.623581347019</v>
      </c>
      <c r="AA9621" s="4">
        <v>132777.63905095312</v>
      </c>
      <c r="AB9621" s="4">
        <v>79091.518976522668</v>
      </c>
      <c r="AC9621" s="4">
        <v>7106.3363195033626</v>
      </c>
      <c r="AD9621" s="4">
        <v>-22.026327515580789</v>
      </c>
      <c r="AE9621" s="4">
        <v>11142.18650109565</v>
      </c>
      <c r="AF9621" s="4">
        <v>35459.623581347019</v>
      </c>
      <c r="AG9621" s="4">
        <v>132777.63905095312</v>
      </c>
      <c r="AH9621" s="3">
        <v>40666</v>
      </c>
    </row>
    <row r="9622" spans="2:34" x14ac:dyDescent="0.25">
      <c r="B9622" s="6"/>
      <c r="C9622" s="7"/>
      <c r="D9622" s="7"/>
      <c r="E9622" s="7"/>
      <c r="F9622" s="7"/>
      <c r="G9622" s="7"/>
      <c r="I9622" s="3"/>
      <c r="U9622">
        <v>57143.825164976442</v>
      </c>
      <c r="V9622" s="4">
        <v>74132.036117924756</v>
      </c>
      <c r="W9622" s="4">
        <v>6577.1934519893903</v>
      </c>
      <c r="X9622" s="4">
        <v>-12.23787648784988</v>
      </c>
      <c r="Y9622" s="4">
        <v>10705.818565731242</v>
      </c>
      <c r="Z9622" s="4">
        <v>34868.686086469505</v>
      </c>
      <c r="AA9622" s="4">
        <v>126271.49634562703</v>
      </c>
      <c r="AB9622" s="4">
        <v>74132.036117924756</v>
      </c>
      <c r="AC9622" s="4">
        <v>6577.1934519893903</v>
      </c>
      <c r="AD9622" s="4">
        <v>-12.23787648784988</v>
      </c>
      <c r="AE9622" s="4">
        <v>10705.818565731242</v>
      </c>
      <c r="AF9622" s="4">
        <v>34868.686086469505</v>
      </c>
      <c r="AG9622" s="4">
        <v>126271.49634562703</v>
      </c>
      <c r="AH9622" s="3">
        <v>40667</v>
      </c>
    </row>
    <row r="9623" spans="2:34" x14ac:dyDescent="0.25">
      <c r="B9623" s="6"/>
      <c r="C9623" s="7"/>
      <c r="D9623" s="7"/>
      <c r="E9623" s="7"/>
      <c r="F9623" s="7"/>
      <c r="G9623" s="7"/>
      <c r="I9623" s="3"/>
      <c r="U9623">
        <v>59899.914309004278</v>
      </c>
      <c r="V9623" s="4">
        <v>73405.549144644232</v>
      </c>
      <c r="W9623" s="4">
        <v>6375.8884159405807</v>
      </c>
      <c r="X9623" s="4">
        <v>-15.574393739373493</v>
      </c>
      <c r="Y9623" s="4">
        <v>12059.126486482139</v>
      </c>
      <c r="Z9623" s="4">
        <v>40580.29629875884</v>
      </c>
      <c r="AA9623" s="4">
        <v>132405.28595208644</v>
      </c>
      <c r="AB9623" s="4">
        <v>73405.549144644232</v>
      </c>
      <c r="AC9623" s="4">
        <v>6375.8884159405807</v>
      </c>
      <c r="AD9623" s="4">
        <v>-15.574393739373493</v>
      </c>
      <c r="AE9623" s="4">
        <v>12059.126486482139</v>
      </c>
      <c r="AF9623" s="4">
        <v>40580.29629875884</v>
      </c>
      <c r="AG9623" s="4">
        <v>132405.28595208644</v>
      </c>
      <c r="AH9623" s="3">
        <v>40668</v>
      </c>
    </row>
    <row r="9624" spans="2:34" x14ac:dyDescent="0.25">
      <c r="B9624" s="6"/>
      <c r="C9624" s="7"/>
      <c r="D9624" s="7"/>
      <c r="E9624" s="7"/>
      <c r="F9624" s="7"/>
      <c r="G9624" s="7"/>
      <c r="I9624" s="3"/>
      <c r="U9624">
        <v>37785.835401921759</v>
      </c>
      <c r="V9624" s="4">
        <v>27033.322496604378</v>
      </c>
      <c r="W9624" s="4">
        <v>6484.0488228553168</v>
      </c>
      <c r="X9624" s="4">
        <v>-21.047212945509344</v>
      </c>
      <c r="Y9624" s="4">
        <v>9198.7562959645493</v>
      </c>
      <c r="Z9624" s="4">
        <v>41240.764539918899</v>
      </c>
      <c r="AA9624" s="4">
        <v>83935.844942397642</v>
      </c>
      <c r="AB9624" s="4">
        <v>27033.322496604378</v>
      </c>
      <c r="AC9624" s="4">
        <v>6484.0488228553168</v>
      </c>
      <c r="AD9624" s="4">
        <v>-21.047212945509344</v>
      </c>
      <c r="AE9624" s="4">
        <v>9198.7562959645493</v>
      </c>
      <c r="AF9624" s="4">
        <v>41240.764539918899</v>
      </c>
      <c r="AG9624" s="4">
        <v>83935.844942397642</v>
      </c>
      <c r="AH9624" s="3">
        <v>40669</v>
      </c>
    </row>
    <row r="9625" spans="2:34" x14ac:dyDescent="0.25">
      <c r="B9625" s="6"/>
      <c r="C9625" s="7"/>
      <c r="D9625" s="7"/>
      <c r="E9625" s="7"/>
      <c r="F9625" s="7"/>
      <c r="G9625" s="7"/>
      <c r="I9625" s="3"/>
      <c r="U9625">
        <v>5503.8305312372886</v>
      </c>
      <c r="V9625" s="4">
        <v>-2655.8598865224762</v>
      </c>
      <c r="W9625" s="4">
        <v>6273.4000537984457</v>
      </c>
      <c r="X9625" s="4">
        <v>-10.953778561942533</v>
      </c>
      <c r="Y9625" s="4">
        <v>7889.9425432780454</v>
      </c>
      <c r="Z9625" s="4">
        <v>36476.288983043291</v>
      </c>
      <c r="AA9625" s="4">
        <v>47972.817915035361</v>
      </c>
      <c r="AB9625" s="4">
        <v>-2655.8598865224762</v>
      </c>
      <c r="AC9625" s="4">
        <v>6273.4000537984457</v>
      </c>
      <c r="AD9625" s="4">
        <v>-10.953778561942533</v>
      </c>
      <c r="AE9625" s="4">
        <v>7889.9425432780454</v>
      </c>
      <c r="AF9625" s="4">
        <v>36476.288983043291</v>
      </c>
      <c r="AG9625" s="4">
        <v>47972.817915035361</v>
      </c>
      <c r="AH9625" s="3">
        <v>40670</v>
      </c>
    </row>
    <row r="9626" spans="2:34" x14ac:dyDescent="0.25">
      <c r="B9626" s="6"/>
      <c r="C9626" s="7"/>
      <c r="D9626" s="7"/>
      <c r="E9626" s="7"/>
      <c r="F9626" s="7"/>
      <c r="G9626" s="7"/>
      <c r="I9626" s="3"/>
      <c r="U9626">
        <v>-2320.5317873444528</v>
      </c>
      <c r="V9626" s="4">
        <v>-4789.2518727753422</v>
      </c>
      <c r="W9626" s="4">
        <v>6477.2032272680981</v>
      </c>
      <c r="X9626" s="4">
        <v>-17.305025985437894</v>
      </c>
      <c r="Y9626" s="4">
        <v>7715.5825812450857</v>
      </c>
      <c r="Z9626" s="4">
        <v>30995.436407623565</v>
      </c>
      <c r="AA9626" s="4">
        <v>40381.66531737597</v>
      </c>
      <c r="AB9626" s="4">
        <v>-4789.2518727753422</v>
      </c>
      <c r="AC9626" s="4">
        <v>6477.2032272680981</v>
      </c>
      <c r="AD9626" s="4">
        <v>-17.305025985437894</v>
      </c>
      <c r="AE9626" s="4">
        <v>7715.5825812450857</v>
      </c>
      <c r="AF9626" s="4">
        <v>30995.436407623565</v>
      </c>
      <c r="AG9626" s="4">
        <v>40381.66531737597</v>
      </c>
      <c r="AH9626" s="3">
        <v>40671</v>
      </c>
    </row>
    <row r="9627" spans="2:34" x14ac:dyDescent="0.25">
      <c r="B9627" s="6"/>
      <c r="C9627" s="7"/>
      <c r="D9627" s="7"/>
      <c r="E9627" s="7"/>
      <c r="F9627" s="7"/>
      <c r="G9627" s="7"/>
      <c r="I9627" s="3"/>
      <c r="U9627">
        <v>-259.77686411991453</v>
      </c>
      <c r="V9627" s="4">
        <v>-4592.8889643267521</v>
      </c>
      <c r="W9627" s="4">
        <v>4581.2236508070782</v>
      </c>
      <c r="X9627" s="4">
        <v>-28.713207557975775</v>
      </c>
      <c r="Y9627" s="4">
        <v>9726.4350554042012</v>
      </c>
      <c r="Z9627" s="4">
        <v>39250.460093916066</v>
      </c>
      <c r="AA9627" s="4">
        <v>48936.516628242622</v>
      </c>
      <c r="AB9627" s="4">
        <v>-4592.8889643267521</v>
      </c>
      <c r="AC9627" s="4">
        <v>4581.2236508070782</v>
      </c>
      <c r="AD9627" s="4">
        <v>-28.713207557975775</v>
      </c>
      <c r="AE9627" s="4">
        <v>9726.4350554042012</v>
      </c>
      <c r="AF9627" s="4">
        <v>39250.460093916066</v>
      </c>
      <c r="AG9627" s="4">
        <v>48936.516628242622</v>
      </c>
      <c r="AH9627" s="3">
        <v>40672</v>
      </c>
    </row>
    <row r="9628" spans="2:34" x14ac:dyDescent="0.25">
      <c r="B9628" s="6"/>
      <c r="C9628" s="7"/>
      <c r="D9628" s="7"/>
      <c r="E9628" s="7"/>
      <c r="F9628" s="7"/>
      <c r="G9628" s="7"/>
      <c r="I9628" s="3"/>
      <c r="U9628">
        <v>-9375.8050983699322</v>
      </c>
      <c r="V9628" s="4">
        <v>-3564.2376342557623</v>
      </c>
      <c r="W9628" s="4">
        <v>2225.4539574712903</v>
      </c>
      <c r="X9628" s="4">
        <v>43.260065716412512</v>
      </c>
      <c r="Y9628" s="4">
        <v>5409.298834920065</v>
      </c>
      <c r="Z9628" s="4">
        <v>21435.649273935807</v>
      </c>
      <c r="AA9628" s="4">
        <v>25549.424497787812</v>
      </c>
      <c r="AB9628" s="4">
        <v>-3564.2376342557623</v>
      </c>
      <c r="AC9628" s="4">
        <v>2225.4539574712903</v>
      </c>
      <c r="AD9628" s="4">
        <v>43.260065716412512</v>
      </c>
      <c r="AE9628" s="4">
        <v>5409.298834920065</v>
      </c>
      <c r="AF9628" s="4">
        <v>21435.649273935807</v>
      </c>
      <c r="AG9628" s="4">
        <v>25549.424497787812</v>
      </c>
      <c r="AH9628" s="3">
        <v>40673</v>
      </c>
    </row>
    <row r="9629" spans="2:34" x14ac:dyDescent="0.25">
      <c r="B9629" s="6"/>
      <c r="C9629" s="7"/>
      <c r="D9629" s="7"/>
      <c r="E9629" s="7"/>
      <c r="F9629" s="7"/>
      <c r="G9629" s="7"/>
      <c r="I9629" s="3"/>
      <c r="U9629">
        <v>-22265.219164633287</v>
      </c>
      <c r="V9629" s="4">
        <v>-3812.5433015287485</v>
      </c>
      <c r="W9629" s="4">
        <v>4504.7386557447535</v>
      </c>
      <c r="X9629" s="4">
        <v>511.10480385397881</v>
      </c>
      <c r="Y9629" s="4">
        <v>505.08586075847273</v>
      </c>
      <c r="Z9629" s="4">
        <v>-2635.8693200153175</v>
      </c>
      <c r="AA9629" s="4">
        <v>-927.4833011868609</v>
      </c>
      <c r="AB9629" s="4">
        <v>-3812.5433015287485</v>
      </c>
      <c r="AC9629" s="4">
        <v>4504.7386557447535</v>
      </c>
      <c r="AD9629" s="4">
        <v>511.10480385397881</v>
      </c>
      <c r="AE9629" s="4">
        <v>505.08586075847273</v>
      </c>
      <c r="AF9629" s="4">
        <v>-2635.8693200153175</v>
      </c>
      <c r="AG9629" s="4">
        <v>-927.4833011868609</v>
      </c>
      <c r="AH9629" s="3">
        <v>40674</v>
      </c>
    </row>
    <row r="9630" spans="2:34" x14ac:dyDescent="0.25">
      <c r="B9630" s="6"/>
      <c r="C9630" s="7"/>
      <c r="D9630" s="7"/>
      <c r="E9630" s="7"/>
      <c r="F9630" s="7"/>
      <c r="G9630" s="7"/>
      <c r="I9630" s="3"/>
      <c r="U9630">
        <v>-6475.9901740787172</v>
      </c>
      <c r="V9630" s="4">
        <v>-5272.8664840198253</v>
      </c>
      <c r="W9630" s="4">
        <v>6950.123713879937</v>
      </c>
      <c r="X9630" s="4">
        <v>-30.239248410065574</v>
      </c>
      <c r="Y9630" s="4">
        <v>6749.1102036656102</v>
      </c>
      <c r="Z9630" s="4">
        <v>24915.545037723827</v>
      </c>
      <c r="AA9630" s="4">
        <v>33311.673222839483</v>
      </c>
      <c r="AB9630" s="4">
        <v>-5272.8664840198253</v>
      </c>
      <c r="AC9630" s="4">
        <v>6950.123713879937</v>
      </c>
      <c r="AD9630" s="4">
        <v>-30.239248410065574</v>
      </c>
      <c r="AE9630" s="4">
        <v>6749.1102036656102</v>
      </c>
      <c r="AF9630" s="4">
        <v>24915.545037723827</v>
      </c>
      <c r="AG9630" s="4">
        <v>33311.673222839483</v>
      </c>
      <c r="AH9630" s="3">
        <v>40675</v>
      </c>
    </row>
    <row r="9631" spans="2:34" x14ac:dyDescent="0.25">
      <c r="B9631" s="6"/>
      <c r="C9631" s="7"/>
      <c r="D9631" s="7"/>
      <c r="E9631" s="7"/>
      <c r="F9631" s="7"/>
      <c r="G9631" s="7"/>
      <c r="I9631" s="3"/>
      <c r="U9631">
        <v>-7979.6015768551024</v>
      </c>
      <c r="V9631" s="4">
        <v>-6076.5391514974863</v>
      </c>
      <c r="W9631" s="4">
        <v>5950.9267308694052</v>
      </c>
      <c r="X9631" s="4">
        <v>-57.030221164050879</v>
      </c>
      <c r="Y9631" s="4">
        <v>8449.7579348737436</v>
      </c>
      <c r="Z9631" s="4">
        <v>24903.979474887019</v>
      </c>
      <c r="AA9631" s="4">
        <v>33171.094767968629</v>
      </c>
      <c r="AB9631" s="4">
        <v>-6076.5391514974863</v>
      </c>
      <c r="AC9631" s="4">
        <v>5950.9267308694052</v>
      </c>
      <c r="AD9631" s="4">
        <v>-57.030221164050879</v>
      </c>
      <c r="AE9631" s="4">
        <v>8449.7579348737436</v>
      </c>
      <c r="AF9631" s="4">
        <v>24903.979474887019</v>
      </c>
      <c r="AG9631" s="4">
        <v>33171.094767968629</v>
      </c>
      <c r="AH9631" s="3">
        <v>40676</v>
      </c>
    </row>
    <row r="9632" spans="2:34" x14ac:dyDescent="0.25">
      <c r="B9632" s="6"/>
      <c r="C9632" s="7"/>
      <c r="D9632" s="7"/>
      <c r="E9632" s="7"/>
      <c r="F9632" s="7"/>
      <c r="G9632" s="7"/>
      <c r="I9632" s="3"/>
      <c r="U9632">
        <v>-3056.8142947039996</v>
      </c>
      <c r="V9632" s="4">
        <v>-7870.2385100915481</v>
      </c>
      <c r="W9632" s="4">
        <v>6951.0865886408637</v>
      </c>
      <c r="X9632" s="4">
        <v>-98.771826398265944</v>
      </c>
      <c r="Y9632" s="4">
        <v>11144.073503469661</v>
      </c>
      <c r="Z9632" s="4">
        <v>40839.852164535776</v>
      </c>
      <c r="AA9632" s="4">
        <v>50966.001920156486</v>
      </c>
      <c r="AB9632" s="4">
        <v>-7870.2385100915481</v>
      </c>
      <c r="AC9632" s="4">
        <v>6951.0865886408637</v>
      </c>
      <c r="AD9632" s="4">
        <v>-98.771826398265944</v>
      </c>
      <c r="AE9632" s="4">
        <v>11144.073503469661</v>
      </c>
      <c r="AF9632" s="4">
        <v>40839.852164535776</v>
      </c>
      <c r="AG9632" s="4">
        <v>50966.001920156486</v>
      </c>
      <c r="AH9632" s="3">
        <v>40677</v>
      </c>
    </row>
    <row r="9633" spans="2:34" x14ac:dyDescent="0.25">
      <c r="B9633" s="6"/>
      <c r="C9633" s="7"/>
      <c r="D9633" s="7"/>
      <c r="E9633" s="7"/>
      <c r="F9633" s="7"/>
      <c r="G9633" s="7"/>
      <c r="I9633" s="3"/>
      <c r="U9633">
        <v>-5019.3131300463247</v>
      </c>
      <c r="V9633" s="4">
        <v>-8684.1290267176155</v>
      </c>
      <c r="W9633" s="4">
        <v>4890.2220320189645</v>
      </c>
      <c r="X9633" s="4">
        <v>-60.378691748113546</v>
      </c>
      <c r="Y9633" s="4">
        <v>10834.738988777215</v>
      </c>
      <c r="Z9633" s="4">
        <v>47444.113553668853</v>
      </c>
      <c r="AA9633" s="4">
        <v>54424.566855999306</v>
      </c>
      <c r="AB9633" s="4">
        <v>-8684.1290267176155</v>
      </c>
      <c r="AC9633" s="4">
        <v>4890.2220320189645</v>
      </c>
      <c r="AD9633" s="4">
        <v>-60.378691748113546</v>
      </c>
      <c r="AE9633" s="4">
        <v>10834.738988777215</v>
      </c>
      <c r="AF9633" s="4">
        <v>47444.113553668853</v>
      </c>
      <c r="AG9633" s="4">
        <v>54424.566855999306</v>
      </c>
      <c r="AH9633" s="3">
        <v>40678</v>
      </c>
    </row>
    <row r="9634" spans="2:34" x14ac:dyDescent="0.25">
      <c r="B9634" s="6"/>
      <c r="C9634" s="7"/>
      <c r="D9634" s="7"/>
      <c r="E9634" s="7"/>
      <c r="F9634" s="7"/>
      <c r="G9634" s="7"/>
      <c r="I9634" s="3"/>
      <c r="U9634">
        <v>-8110.5988877777854</v>
      </c>
      <c r="V9634" s="4">
        <v>-9379.3559780872038</v>
      </c>
      <c r="W9634" s="4">
        <v>5737.5311952906286</v>
      </c>
      <c r="X9634" s="4">
        <v>-21.759918480292029</v>
      </c>
      <c r="Y9634" s="4">
        <v>12156.156297164827</v>
      </c>
      <c r="Z9634" s="4">
        <v>45098.438224409721</v>
      </c>
      <c r="AA9634" s="4">
        <v>53591.009820297681</v>
      </c>
      <c r="AB9634" s="4">
        <v>-9379.3559780872038</v>
      </c>
      <c r="AC9634" s="4">
        <v>5737.5311952906286</v>
      </c>
      <c r="AD9634" s="4">
        <v>-21.759918480292029</v>
      </c>
      <c r="AE9634" s="4">
        <v>12156.156297164827</v>
      </c>
      <c r="AF9634" s="4">
        <v>45098.438224409721</v>
      </c>
      <c r="AG9634" s="4">
        <v>53591.009820297681</v>
      </c>
      <c r="AH9634" s="3">
        <v>40679</v>
      </c>
    </row>
    <row r="9635" spans="2:34" x14ac:dyDescent="0.25">
      <c r="B9635" s="6"/>
      <c r="C9635" s="7"/>
      <c r="D9635" s="7"/>
      <c r="E9635" s="7"/>
      <c r="F9635" s="7"/>
      <c r="G9635" s="7"/>
      <c r="I9635" s="3"/>
      <c r="U9635">
        <v>-10847.224686828456</v>
      </c>
      <c r="V9635" s="4">
        <v>-10693.910216803679</v>
      </c>
      <c r="W9635" s="4">
        <v>6662.6009196611358</v>
      </c>
      <c r="X9635" s="4">
        <v>-17.091683899733201</v>
      </c>
      <c r="Y9635" s="4">
        <v>11380.693024399081</v>
      </c>
      <c r="Z9635" s="4">
        <v>44819.808899734366</v>
      </c>
      <c r="AA9635" s="4">
        <v>52152.100943091173</v>
      </c>
      <c r="AB9635" s="4">
        <v>-10693.910216803679</v>
      </c>
      <c r="AC9635" s="4">
        <v>6662.6009196611358</v>
      </c>
      <c r="AD9635" s="4">
        <v>-17.091683899733201</v>
      </c>
      <c r="AE9635" s="4">
        <v>11380.693024399081</v>
      </c>
      <c r="AF9635" s="4">
        <v>44819.808899734366</v>
      </c>
      <c r="AG9635" s="4">
        <v>52152.100943091173</v>
      </c>
      <c r="AH9635" s="3">
        <v>40680</v>
      </c>
    </row>
    <row r="9636" spans="2:34" x14ac:dyDescent="0.25">
      <c r="B9636" s="6"/>
      <c r="C9636" s="7"/>
      <c r="D9636" s="7"/>
      <c r="E9636" s="7"/>
      <c r="F9636" s="7"/>
      <c r="G9636" s="7"/>
      <c r="I9636" s="3"/>
      <c r="U9636">
        <v>-20254.021269363293</v>
      </c>
      <c r="V9636" s="4">
        <v>-13042.794942713736</v>
      </c>
      <c r="W9636" s="4">
        <v>8212.9944272383618</v>
      </c>
      <c r="X9636" s="4">
        <v>28.356356575939266</v>
      </c>
      <c r="Y9636" s="4">
        <v>8276.6261673443132</v>
      </c>
      <c r="Z9636" s="4">
        <v>33019.851641839799</v>
      </c>
      <c r="AA9636" s="4">
        <v>36495.033650284677</v>
      </c>
      <c r="AB9636" s="4">
        <v>-13042.794942713736</v>
      </c>
      <c r="AC9636" s="4">
        <v>8212.9944272383618</v>
      </c>
      <c r="AD9636" s="4">
        <v>28.356356575939266</v>
      </c>
      <c r="AE9636" s="4">
        <v>8276.6261673443132</v>
      </c>
      <c r="AF9636" s="4">
        <v>33019.851641839799</v>
      </c>
      <c r="AG9636" s="4">
        <v>36495.033650284677</v>
      </c>
      <c r="AH9636" s="3">
        <v>40681</v>
      </c>
    </row>
    <row r="9637" spans="2:34" x14ac:dyDescent="0.25">
      <c r="B9637" s="6"/>
      <c r="C9637" s="7"/>
      <c r="D9637" s="7"/>
      <c r="E9637" s="7"/>
      <c r="F9637" s="7"/>
      <c r="G9637" s="7"/>
      <c r="I9637" s="3"/>
      <c r="U9637">
        <v>-24120.880049809246</v>
      </c>
      <c r="V9637" s="4">
        <v>-13567.4410570243</v>
      </c>
      <c r="W9637" s="4">
        <v>8132.1222520272631</v>
      </c>
      <c r="X9637" s="4">
        <v>38.729887272999854</v>
      </c>
      <c r="Y9637" s="4">
        <v>7241.5181802852085</v>
      </c>
      <c r="Z9637" s="4">
        <v>27562.888817009451</v>
      </c>
      <c r="AA9637" s="4">
        <v>29407.818079570621</v>
      </c>
      <c r="AB9637" s="4">
        <v>-13567.4410570243</v>
      </c>
      <c r="AC9637" s="4">
        <v>8132.1222520272631</v>
      </c>
      <c r="AD9637" s="4">
        <v>38.729887272999854</v>
      </c>
      <c r="AE9637" s="4">
        <v>7241.5181802852085</v>
      </c>
      <c r="AF9637" s="4">
        <v>27562.888817009451</v>
      </c>
      <c r="AG9637" s="4">
        <v>29407.818079570621</v>
      </c>
      <c r="AH9637" s="3">
        <v>40682</v>
      </c>
    </row>
    <row r="9638" spans="2:34" x14ac:dyDescent="0.25">
      <c r="B9638" s="6"/>
      <c r="C9638" s="7"/>
      <c r="D9638" s="7"/>
      <c r="E9638" s="7"/>
      <c r="F9638" s="7"/>
      <c r="G9638" s="7"/>
      <c r="I9638" s="3"/>
      <c r="U9638">
        <v>-29782.622426490179</v>
      </c>
      <c r="V9638" s="4">
        <v>-15174.335964950697</v>
      </c>
      <c r="W9638" s="4">
        <v>8741.2815695122772</v>
      </c>
      <c r="X9638" s="4">
        <v>53.346808122355156</v>
      </c>
      <c r="Y9638" s="4">
        <v>5168.3236148702208</v>
      </c>
      <c r="Z9638" s="4">
        <v>20774.948607484945</v>
      </c>
      <c r="AA9638" s="4">
        <v>19563.564635039103</v>
      </c>
      <c r="AB9638" s="4">
        <v>-15174.335964950697</v>
      </c>
      <c r="AC9638" s="4">
        <v>8741.2815695122772</v>
      </c>
      <c r="AD9638" s="4">
        <v>53.346808122355156</v>
      </c>
      <c r="AE9638" s="4">
        <v>5168.3236148702208</v>
      </c>
      <c r="AF9638" s="4">
        <v>20774.948607484945</v>
      </c>
      <c r="AG9638" s="4">
        <v>19563.564635039103</v>
      </c>
      <c r="AH9638" s="3">
        <v>40683</v>
      </c>
    </row>
    <row r="9639" spans="2:34" x14ac:dyDescent="0.25">
      <c r="B9639" s="6"/>
      <c r="C9639" s="7"/>
      <c r="D9639" s="7"/>
      <c r="E9639" s="7"/>
      <c r="F9639" s="7"/>
      <c r="G9639" s="7"/>
      <c r="I9639" s="3"/>
      <c r="U9639">
        <v>-28424.36102943468</v>
      </c>
      <c r="V9639" s="4">
        <v>-15677.660841361025</v>
      </c>
      <c r="W9639" s="4">
        <v>7181.1257780907545</v>
      </c>
      <c r="X9639" s="4">
        <v>19.30194351875582</v>
      </c>
      <c r="Y9639" s="4">
        <v>6238.7216542134965</v>
      </c>
      <c r="Z9639" s="4">
        <v>25988.363551958086</v>
      </c>
      <c r="AA9639" s="4">
        <v>23749.852086420069</v>
      </c>
      <c r="AB9639" s="4">
        <v>-15677.660841361025</v>
      </c>
      <c r="AC9639" s="4">
        <v>7181.1257780907545</v>
      </c>
      <c r="AD9639" s="4">
        <v>19.30194351875582</v>
      </c>
      <c r="AE9639" s="4">
        <v>6238.7216542134965</v>
      </c>
      <c r="AF9639" s="4">
        <v>25988.363551958086</v>
      </c>
      <c r="AG9639" s="4">
        <v>23749.852086420069</v>
      </c>
      <c r="AH9639" s="3">
        <v>40684</v>
      </c>
    </row>
    <row r="9640" spans="2:34" x14ac:dyDescent="0.25">
      <c r="B9640" s="6"/>
      <c r="C9640" s="7"/>
      <c r="D9640" s="7"/>
      <c r="E9640" s="7"/>
      <c r="F9640" s="7"/>
      <c r="G9640" s="7"/>
      <c r="I9640" s="3"/>
      <c r="U9640">
        <v>-49745.39135951332</v>
      </c>
      <c r="V9640" s="4">
        <v>-20598.69985811476</v>
      </c>
      <c r="W9640" s="4">
        <v>9149.127753286386</v>
      </c>
      <c r="X9640" s="4">
        <v>682.74758107404944</v>
      </c>
      <c r="Y9640" s="4">
        <v>-1636.1389977728547</v>
      </c>
      <c r="Z9640" s="4">
        <v>-2782.4663178710994</v>
      </c>
      <c r="AA9640" s="4">
        <v>-15185.429839398279</v>
      </c>
      <c r="AB9640" s="4">
        <v>-20598.69985811476</v>
      </c>
      <c r="AC9640" s="4">
        <v>9149.127753286386</v>
      </c>
      <c r="AD9640" s="4">
        <v>682.74758107404944</v>
      </c>
      <c r="AE9640" s="4">
        <v>-1636.1389977728547</v>
      </c>
      <c r="AF9640" s="4">
        <v>-2782.4663178710994</v>
      </c>
      <c r="AG9640" s="4">
        <v>-15185.429839398279</v>
      </c>
      <c r="AH9640" s="3">
        <v>40685</v>
      </c>
    </row>
    <row r="9641" spans="2:34" x14ac:dyDescent="0.25">
      <c r="B9641" s="6"/>
      <c r="C9641" s="7"/>
      <c r="D9641" s="7"/>
      <c r="E9641" s="7"/>
      <c r="F9641" s="7"/>
      <c r="G9641" s="7"/>
      <c r="I9641" s="3"/>
      <c r="U9641">
        <v>-63125.6863959416</v>
      </c>
      <c r="V9641" s="4">
        <v>-20329.11872496011</v>
      </c>
      <c r="W9641" s="4">
        <v>88.167230277440339</v>
      </c>
      <c r="X9641" s="4">
        <v>1172.2080620403037</v>
      </c>
      <c r="Y9641" s="4">
        <v>-507.57954441293163</v>
      </c>
      <c r="Z9641" s="4">
        <v>-13959.300697627448</v>
      </c>
      <c r="AA9641" s="4">
        <v>-33535.623674682749</v>
      </c>
      <c r="AB9641" s="4">
        <v>-20329.11872496011</v>
      </c>
      <c r="AC9641" s="4">
        <v>88.167230277440339</v>
      </c>
      <c r="AD9641" s="4">
        <v>1172.2080620403037</v>
      </c>
      <c r="AE9641" s="4">
        <v>-507.57954441293163</v>
      </c>
      <c r="AF9641" s="4">
        <v>-13959.300697627448</v>
      </c>
      <c r="AG9641" s="4">
        <v>-33535.623674682749</v>
      </c>
      <c r="AH9641" s="3">
        <v>40686</v>
      </c>
    </row>
    <row r="9642" spans="2:34" x14ac:dyDescent="0.25">
      <c r="B9642" s="6"/>
      <c r="C9642" s="7"/>
      <c r="D9642" s="7"/>
      <c r="E9642" s="7"/>
      <c r="F9642" s="7"/>
      <c r="G9642" s="7"/>
      <c r="I9642" s="3"/>
      <c r="U9642">
        <v>-38973.51784341938</v>
      </c>
      <c r="V9642" s="4">
        <v>-20740.2098824819</v>
      </c>
      <c r="W9642" s="4">
        <v>808.88203503262378</v>
      </c>
      <c r="X9642" s="4">
        <v>-24.600649932551658</v>
      </c>
      <c r="Y9642" s="4">
        <v>11191.277594940377</v>
      </c>
      <c r="Z9642" s="4">
        <v>12033.417642818753</v>
      </c>
      <c r="AA9642" s="4">
        <v>3268.7667403773012</v>
      </c>
      <c r="AB9642" s="4">
        <v>-20740.2098824819</v>
      </c>
      <c r="AC9642" s="4">
        <v>808.88203503262378</v>
      </c>
      <c r="AD9642" s="4">
        <v>-24.600649932551658</v>
      </c>
      <c r="AE9642" s="4">
        <v>11191.277594940377</v>
      </c>
      <c r="AF9642" s="4">
        <v>12033.417642818753</v>
      </c>
      <c r="AG9642" s="4">
        <v>3268.7667403773012</v>
      </c>
      <c r="AH9642" s="3">
        <v>40687</v>
      </c>
    </row>
    <row r="9643" spans="2:34" x14ac:dyDescent="0.25">
      <c r="B9643" s="6"/>
      <c r="C9643" s="7"/>
      <c r="D9643" s="7"/>
      <c r="E9643" s="7"/>
      <c r="F9643" s="7"/>
      <c r="G9643" s="7"/>
      <c r="I9643" s="3"/>
      <c r="U9643">
        <v>-27554.011536620939</v>
      </c>
      <c r="V9643" s="4">
        <v>-20906.557321998462</v>
      </c>
      <c r="W9643" s="4">
        <v>577.94149608083455</v>
      </c>
      <c r="X9643" s="4">
        <v>-104.85582525041202</v>
      </c>
      <c r="Y9643" s="4">
        <v>12895.159371643602</v>
      </c>
      <c r="Z9643" s="4">
        <v>41604.110593223602</v>
      </c>
      <c r="AA9643" s="4">
        <v>34065.798313699168</v>
      </c>
      <c r="AB9643" s="4">
        <v>-20906.557321998462</v>
      </c>
      <c r="AC9643" s="4">
        <v>577.94149608083455</v>
      </c>
      <c r="AD9643" s="4">
        <v>-104.85582525041202</v>
      </c>
      <c r="AE9643" s="4">
        <v>12895.159371643602</v>
      </c>
      <c r="AF9643" s="4">
        <v>41604.110593223602</v>
      </c>
      <c r="AG9643" s="4">
        <v>34065.798313699168</v>
      </c>
      <c r="AH9643" s="3">
        <v>40688</v>
      </c>
    </row>
    <row r="9644" spans="2:34" x14ac:dyDescent="0.25">
      <c r="B9644" s="6"/>
      <c r="C9644" s="7"/>
      <c r="D9644" s="7"/>
      <c r="E9644" s="7"/>
      <c r="F9644" s="7"/>
      <c r="G9644" s="7"/>
      <c r="I9644" s="3"/>
      <c r="U9644">
        <v>-31685.001818064622</v>
      </c>
      <c r="V9644" s="4">
        <v>-20195.442655441242</v>
      </c>
      <c r="W9644" s="4">
        <v>2291.4573035355243</v>
      </c>
      <c r="X9644" s="4">
        <v>-44.86818202221847</v>
      </c>
      <c r="Y9644" s="4">
        <v>10717.614744829492</v>
      </c>
      <c r="Z9644" s="4">
        <v>35660.300026152501</v>
      </c>
      <c r="AA9644" s="4">
        <v>28429.061237054055</v>
      </c>
      <c r="AB9644" s="4">
        <v>-20195.442655441242</v>
      </c>
      <c r="AC9644" s="4">
        <v>2291.4573035355243</v>
      </c>
      <c r="AD9644" s="4">
        <v>-44.86818202221847</v>
      </c>
      <c r="AE9644" s="4">
        <v>10717.614744829492</v>
      </c>
      <c r="AF9644" s="4">
        <v>35660.300026152501</v>
      </c>
      <c r="AG9644" s="4">
        <v>28429.061237054055</v>
      </c>
      <c r="AH9644" s="3">
        <v>40689</v>
      </c>
    </row>
    <row r="9645" spans="2:34" x14ac:dyDescent="0.25">
      <c r="B9645" s="6"/>
      <c r="C9645" s="7"/>
      <c r="D9645" s="7"/>
      <c r="E9645" s="7"/>
      <c r="F9645" s="7"/>
      <c r="G9645" s="7"/>
      <c r="I9645" s="3"/>
      <c r="U9645">
        <v>-125.25046392644981</v>
      </c>
      <c r="V9645" s="4">
        <v>-8553.5389165094748</v>
      </c>
      <c r="W9645" s="4">
        <v>3276.1345584829937</v>
      </c>
      <c r="X9645" s="4">
        <v>-18.724157536771084</v>
      </c>
      <c r="Y9645" s="4">
        <v>9894.7292535595516</v>
      </c>
      <c r="Z9645" s="4">
        <v>33815.866087363829</v>
      </c>
      <c r="AA9645" s="4">
        <v>38414.466825360127</v>
      </c>
      <c r="AB9645" s="4">
        <v>-8553.5389165094748</v>
      </c>
      <c r="AC9645" s="4">
        <v>3276.1345584829937</v>
      </c>
      <c r="AD9645" s="4">
        <v>-18.724157536771084</v>
      </c>
      <c r="AE9645" s="4">
        <v>9894.7292535595516</v>
      </c>
      <c r="AF9645" s="4">
        <v>33815.866087363829</v>
      </c>
      <c r="AG9645" s="4">
        <v>38414.466825360127</v>
      </c>
      <c r="AH9645" s="3">
        <v>40690</v>
      </c>
    </row>
    <row r="9646" spans="2:34" x14ac:dyDescent="0.25">
      <c r="B9646" s="6"/>
      <c r="C9646" s="7"/>
      <c r="D9646" s="7"/>
      <c r="E9646" s="7"/>
      <c r="F9646" s="7"/>
      <c r="G9646" s="7"/>
      <c r="I9646" s="3"/>
      <c r="U9646">
        <v>26584.189606688458</v>
      </c>
      <c r="V9646" s="4">
        <v>15055.371820652443</v>
      </c>
      <c r="W9646" s="4">
        <v>2408.8386590799755</v>
      </c>
      <c r="X9646" s="4">
        <v>-9.7400993240170894</v>
      </c>
      <c r="Y9646" s="4">
        <v>9050.0399589770823</v>
      </c>
      <c r="Z9646" s="4">
        <v>32862.998764077864</v>
      </c>
      <c r="AA9646" s="4">
        <v>59367.509103463351</v>
      </c>
      <c r="AB9646" s="4">
        <v>15055.371820652443</v>
      </c>
      <c r="AC9646" s="4">
        <v>2408.8386590799755</v>
      </c>
      <c r="AD9646" s="4">
        <v>-9.7400993240170894</v>
      </c>
      <c r="AE9646" s="4">
        <v>9050.0399589770823</v>
      </c>
      <c r="AF9646" s="4">
        <v>32862.998764077864</v>
      </c>
      <c r="AG9646" s="4">
        <v>59367.509103463351</v>
      </c>
      <c r="AH9646" s="3">
        <v>40691</v>
      </c>
    </row>
    <row r="9647" spans="2:34" x14ac:dyDescent="0.25">
      <c r="B9647" s="6"/>
      <c r="C9647" s="7"/>
      <c r="D9647" s="7"/>
      <c r="E9647" s="7"/>
      <c r="F9647" s="7"/>
      <c r="G9647" s="7"/>
      <c r="I9647" s="3"/>
      <c r="U9647">
        <v>23981.042388779431</v>
      </c>
      <c r="V9647" s="4">
        <v>14798.572913208094</v>
      </c>
      <c r="W9647" s="4">
        <v>4764.7442427740434</v>
      </c>
      <c r="X9647" s="4">
        <v>-2.0833566860184765</v>
      </c>
      <c r="Y9647" s="4">
        <v>8394.179478013355</v>
      </c>
      <c r="Z9647" s="4">
        <v>25456.147161483812</v>
      </c>
      <c r="AA9647" s="4">
        <v>53411.560438793284</v>
      </c>
      <c r="AB9647" s="4">
        <v>14798.572913208094</v>
      </c>
      <c r="AC9647" s="4">
        <v>4764.7442427740434</v>
      </c>
      <c r="AD9647" s="4">
        <v>-2.0833566860184765</v>
      </c>
      <c r="AE9647" s="4">
        <v>8394.179478013355</v>
      </c>
      <c r="AF9647" s="4">
        <v>25456.147161483812</v>
      </c>
      <c r="AG9647" s="4">
        <v>53411.560438793284</v>
      </c>
      <c r="AH9647" s="3">
        <v>40692</v>
      </c>
    </row>
    <row r="9648" spans="2:34" x14ac:dyDescent="0.25">
      <c r="B9648" s="6"/>
      <c r="C9648" s="7"/>
      <c r="D9648" s="7"/>
      <c r="E9648" s="7"/>
      <c r="F9648" s="7"/>
      <c r="G9648" s="7"/>
      <c r="I9648" s="3"/>
      <c r="U9648">
        <v>29245.210125020101</v>
      </c>
      <c r="V9648" s="4">
        <v>15189.181263893584</v>
      </c>
      <c r="W9648" s="4">
        <v>5256.7921940882388</v>
      </c>
      <c r="X9648" s="4">
        <v>649.46216096704643</v>
      </c>
      <c r="Y9648" s="4">
        <v>9312.0443557697363</v>
      </c>
      <c r="Z9648" s="4">
        <v>33710.33270473736</v>
      </c>
      <c r="AA9648" s="4">
        <v>64117.812679455965</v>
      </c>
      <c r="AB9648" s="4">
        <v>15189.181263893584</v>
      </c>
      <c r="AC9648" s="4">
        <v>5256.7921940882388</v>
      </c>
      <c r="AD9648" s="4">
        <v>649.46216096704643</v>
      </c>
      <c r="AE9648" s="4">
        <v>9312.0443557697363</v>
      </c>
      <c r="AF9648" s="4">
        <v>33710.33270473736</v>
      </c>
      <c r="AG9648" s="4">
        <v>64117.812679455965</v>
      </c>
      <c r="AH9648" s="3">
        <v>40693</v>
      </c>
    </row>
    <row r="9649" spans="2:34" x14ac:dyDescent="0.25">
      <c r="B9649" s="6"/>
      <c r="C9649" s="7"/>
      <c r="D9649" s="7"/>
      <c r="E9649" s="7"/>
      <c r="F9649" s="7"/>
      <c r="G9649" s="7"/>
      <c r="I9649" s="3"/>
      <c r="U9649">
        <v>39604.748985007682</v>
      </c>
      <c r="V9649" s="4">
        <v>14949.585069502269</v>
      </c>
      <c r="W9649" s="4">
        <v>5428.5403789579077</v>
      </c>
      <c r="X9649" s="4">
        <v>437.5936003651733</v>
      </c>
      <c r="Y9649" s="4">
        <v>15418.939702613043</v>
      </c>
      <c r="Z9649" s="4">
        <v>50595.624422526365</v>
      </c>
      <c r="AA9649" s="4">
        <v>86830.283173964766</v>
      </c>
      <c r="AB9649" s="4">
        <v>14949.585069502269</v>
      </c>
      <c r="AC9649" s="4">
        <v>5428.5403789579077</v>
      </c>
      <c r="AD9649" s="4">
        <v>437.5936003651733</v>
      </c>
      <c r="AE9649" s="4">
        <v>15418.939702613043</v>
      </c>
      <c r="AF9649" s="4">
        <v>50595.624422526365</v>
      </c>
      <c r="AG9649" s="4">
        <v>86830.283173964766</v>
      </c>
      <c r="AH9649" s="3">
        <v>40694</v>
      </c>
    </row>
    <row r="9650" spans="2:34" x14ac:dyDescent="0.25">
      <c r="B9650" s="6"/>
      <c r="C9650" s="7"/>
      <c r="D9650" s="7"/>
      <c r="E9650" s="7"/>
      <c r="F9650" s="7"/>
      <c r="G9650" s="7"/>
      <c r="I9650" s="3"/>
      <c r="U9650">
        <v>8870.957535674921</v>
      </c>
      <c r="V9650">
        <v>-779.84308556778558</v>
      </c>
      <c r="W9650">
        <v>636.21250406495324</v>
      </c>
      <c r="X9650">
        <v>13.878687212610812</v>
      </c>
      <c r="Y9650">
        <v>6273.705610729854</v>
      </c>
      <c r="Z9650">
        <v>12603.715001625487</v>
      </c>
      <c r="AA9650">
        <v>18747.668718065117</v>
      </c>
      <c r="AB9650">
        <v>5720.827667443642</v>
      </c>
      <c r="AC9650">
        <v>6590.0055481235859</v>
      </c>
      <c r="AD9650">
        <v>341.39954390589139</v>
      </c>
      <c r="AE9650">
        <v>2796.1823196170294</v>
      </c>
      <c r="AF9650">
        <v>5617.4591598245515</v>
      </c>
      <c r="AG9650">
        <v>21065.874238914701</v>
      </c>
      <c r="AH9650" s="3">
        <v>40695</v>
      </c>
    </row>
    <row r="9651" spans="2:34" x14ac:dyDescent="0.25">
      <c r="B9651" s="6"/>
      <c r="C9651" s="7"/>
      <c r="D9651" s="7"/>
      <c r="E9651" s="7"/>
      <c r="F9651" s="7"/>
      <c r="G9651" s="7"/>
      <c r="I9651" s="3"/>
      <c r="U9651">
        <v>7778.6654082286404</v>
      </c>
      <c r="V9651">
        <v>-1167.8185143796193</v>
      </c>
      <c r="W9651">
        <v>720.82331266891356</v>
      </c>
      <c r="X9651">
        <v>-20.525024577504109</v>
      </c>
      <c r="Y9651">
        <v>4387.8018582838358</v>
      </c>
      <c r="Z9651">
        <v>9927.1420855686629</v>
      </c>
      <c r="AA9651">
        <v>13847.423717564288</v>
      </c>
      <c r="AB9651">
        <v>4742.0590903779657</v>
      </c>
      <c r="AC9651">
        <v>7114.4144932166737</v>
      </c>
      <c r="AD9651">
        <v>235.3814958325346</v>
      </c>
      <c r="AE9651">
        <v>1955.6375034767814</v>
      </c>
      <c r="AF9651">
        <v>4424.5141398599935</v>
      </c>
      <c r="AG9651">
        <v>18472.006722763945</v>
      </c>
      <c r="AH9651" s="3">
        <v>40696</v>
      </c>
    </row>
    <row r="9652" spans="2:34" x14ac:dyDescent="0.25">
      <c r="B9652" s="6"/>
      <c r="C9652" s="7"/>
      <c r="D9652" s="7"/>
      <c r="E9652" s="7"/>
      <c r="F9652" s="7"/>
      <c r="G9652" s="7"/>
      <c r="I9652" s="3"/>
      <c r="U9652">
        <v>5549.3912490108569</v>
      </c>
      <c r="V9652">
        <v>-1923.025416488269</v>
      </c>
      <c r="W9652">
        <v>307.86711869021468</v>
      </c>
      <c r="X9652">
        <v>-70.698685025215994</v>
      </c>
      <c r="Y9652">
        <v>1585.3366901489796</v>
      </c>
      <c r="Z9652">
        <v>4931.0860153708381</v>
      </c>
      <c r="AA9652">
        <v>4830.5657226965477</v>
      </c>
      <c r="AB9652">
        <v>2357.6168267769663</v>
      </c>
      <c r="AC9652">
        <v>7824.9485741374028</v>
      </c>
      <c r="AD9652">
        <v>91.220107649156105</v>
      </c>
      <c r="AE9652">
        <v>706.582472734014</v>
      </c>
      <c r="AF9652">
        <v>2197.7785360391922</v>
      </c>
      <c r="AG9652">
        <v>13178.146517336731</v>
      </c>
      <c r="AH9652" s="3">
        <v>40697</v>
      </c>
    </row>
    <row r="9653" spans="2:34" x14ac:dyDescent="0.25">
      <c r="B9653" s="6"/>
      <c r="C9653" s="7"/>
      <c r="D9653" s="7"/>
      <c r="E9653" s="7"/>
      <c r="F9653" s="7"/>
      <c r="G9653" s="7"/>
      <c r="I9653" s="3"/>
      <c r="U9653">
        <v>2805.2004467843594</v>
      </c>
      <c r="V9653">
        <v>-4686.3934465354278</v>
      </c>
      <c r="W9653">
        <v>56.638769626388161</v>
      </c>
      <c r="X9653">
        <v>-49.74590809751809</v>
      </c>
      <c r="Y9653">
        <v>2063.2574712808159</v>
      </c>
      <c r="Z9653">
        <v>5409.4533125485495</v>
      </c>
      <c r="AA9653">
        <v>2793.2101988228073</v>
      </c>
      <c r="AB9653">
        <v>739.24817068212928</v>
      </c>
      <c r="AC9653">
        <v>2474.1749349868041</v>
      </c>
      <c r="AD9653">
        <v>117.51264906312157</v>
      </c>
      <c r="AE9653">
        <v>919.59113480652957</v>
      </c>
      <c r="AF9653">
        <v>2410.9862097246792</v>
      </c>
      <c r="AG9653">
        <v>6661.5130992632639</v>
      </c>
      <c r="AH9653" s="3">
        <v>40698</v>
      </c>
    </row>
    <row r="9654" spans="2:34" x14ac:dyDescent="0.25">
      <c r="B9654" s="6"/>
      <c r="C9654" s="7"/>
      <c r="D9654" s="7"/>
      <c r="E9654" s="7"/>
      <c r="F9654" s="7"/>
      <c r="G9654" s="7"/>
      <c r="I9654" s="3"/>
      <c r="U9654">
        <v>625.51187453736861</v>
      </c>
      <c r="V9654">
        <v>-10471.205671977852</v>
      </c>
      <c r="W9654">
        <v>201.4361315783035</v>
      </c>
      <c r="X9654">
        <v>-180.80848965838015</v>
      </c>
      <c r="Y9654">
        <v>-1324.1098347705411</v>
      </c>
      <c r="Z9654">
        <v>-321.85658306286115</v>
      </c>
      <c r="AA9654">
        <v>-12096.54444789133</v>
      </c>
      <c r="AB9654">
        <v>-4959.733655046105</v>
      </c>
      <c r="AC9654">
        <v>7259.9353351893096</v>
      </c>
      <c r="AD9654">
        <v>-81.192766892876122</v>
      </c>
      <c r="AE9654">
        <v>-590.15400768632605</v>
      </c>
      <c r="AF9654">
        <v>-143.45105474402772</v>
      </c>
      <c r="AG9654">
        <v>1485.4038508199744</v>
      </c>
      <c r="AH9654" s="3">
        <v>40699</v>
      </c>
    </row>
    <row r="9655" spans="2:34" x14ac:dyDescent="0.25">
      <c r="B9655" s="6"/>
      <c r="C9655" s="7"/>
      <c r="D9655" s="7"/>
      <c r="E9655" s="7"/>
      <c r="F9655" s="7"/>
      <c r="G9655" s="7"/>
      <c r="I9655" s="3"/>
      <c r="U9655">
        <v>6180.2341598257362</v>
      </c>
      <c r="V9655">
        <v>-553.49195712902872</v>
      </c>
      <c r="W9655">
        <v>243.00697986361172</v>
      </c>
      <c r="X9655">
        <v>32.270239797594712</v>
      </c>
      <c r="Y9655">
        <v>4807.6748975602886</v>
      </c>
      <c r="Z9655">
        <v>8308.7541760424629</v>
      </c>
      <c r="AA9655">
        <v>12838.21433613493</v>
      </c>
      <c r="AB9655">
        <v>5945.8182321622653</v>
      </c>
      <c r="AC9655">
        <v>2611.8773533480203</v>
      </c>
      <c r="AD9655">
        <v>272.53925557651553</v>
      </c>
      <c r="AE9655">
        <v>2142.7743635329393</v>
      </c>
      <c r="AF9655">
        <v>3703.2007822233941</v>
      </c>
      <c r="AG9655">
        <v>14676.209986843132</v>
      </c>
      <c r="AH9655" s="3">
        <v>40700</v>
      </c>
    </row>
    <row r="9656" spans="2:34" x14ac:dyDescent="0.25">
      <c r="B9656" s="6"/>
      <c r="C9656" s="7"/>
      <c r="D9656" s="7"/>
      <c r="E9656" s="7"/>
      <c r="F9656" s="7"/>
      <c r="G9656" s="7"/>
      <c r="I9656" s="3"/>
      <c r="U9656">
        <v>3624.6622416243131</v>
      </c>
      <c r="V9656">
        <v>-1021.3452333209101</v>
      </c>
      <c r="W9656">
        <v>65.367240452270522</v>
      </c>
      <c r="X9656">
        <v>-13.530771784294931</v>
      </c>
      <c r="Y9656">
        <v>1879.1074528245863</v>
      </c>
      <c r="Z9656">
        <v>3045.1043819687557</v>
      </c>
      <c r="AA9656">
        <v>3954.7030701404074</v>
      </c>
      <c r="AB9656">
        <v>4166.1956999358808</v>
      </c>
      <c r="AC9656">
        <v>2086.8151440192519</v>
      </c>
      <c r="AD9656">
        <v>159.76450783540139</v>
      </c>
      <c r="AE9656">
        <v>837.51571435903497</v>
      </c>
      <c r="AF9656">
        <v>1357.1990084595025</v>
      </c>
      <c r="AG9656">
        <v>8607.4900746090716</v>
      </c>
      <c r="AH9656" s="3">
        <v>40701</v>
      </c>
    </row>
    <row r="9657" spans="2:34" x14ac:dyDescent="0.25">
      <c r="B9657" s="6"/>
      <c r="C9657" s="7"/>
      <c r="D9657" s="7"/>
      <c r="E9657" s="7"/>
      <c r="F9657" s="7"/>
      <c r="G9657" s="7"/>
      <c r="I9657" s="3"/>
      <c r="U9657">
        <v>11403.307215283796</v>
      </c>
      <c r="V9657">
        <v>831.56569248492463</v>
      </c>
      <c r="W9657">
        <v>349.7893345862783</v>
      </c>
      <c r="X9657">
        <v>95.718830883429547</v>
      </c>
      <c r="Y9657">
        <v>10291.422547289958</v>
      </c>
      <c r="Z9657">
        <v>14346.397873558632</v>
      </c>
      <c r="AA9657">
        <v>25914.894278803222</v>
      </c>
      <c r="AB9657">
        <v>12679.64466916566</v>
      </c>
      <c r="AC9657">
        <v>2878.0368456636684</v>
      </c>
      <c r="AD9657">
        <v>540.72267681573794</v>
      </c>
      <c r="AE9657">
        <v>4586.8734613915813</v>
      </c>
      <c r="AF9657">
        <v>6394.1706183387814</v>
      </c>
      <c r="AG9657">
        <v>27079.448271375426</v>
      </c>
      <c r="AH9657" s="3">
        <v>40702</v>
      </c>
    </row>
    <row r="9658" spans="2:34" x14ac:dyDescent="0.25">
      <c r="B9658" s="6"/>
      <c r="C9658" s="7"/>
      <c r="D9658" s="7"/>
      <c r="E9658" s="7"/>
      <c r="F9658" s="7"/>
      <c r="G9658" s="7"/>
      <c r="I9658" s="3"/>
      <c r="U9658">
        <v>13674.818604231317</v>
      </c>
      <c r="V9658">
        <v>477.97417650088533</v>
      </c>
      <c r="W9658">
        <v>314.51545322860085</v>
      </c>
      <c r="X9658">
        <v>121.56991168977021</v>
      </c>
      <c r="Y9658">
        <v>13519.024740963001</v>
      </c>
      <c r="Z9658">
        <v>19642.340414396669</v>
      </c>
      <c r="AA9658">
        <v>34075.42469677893</v>
      </c>
      <c r="AB9658">
        <v>15033.067698107561</v>
      </c>
      <c r="AC9658">
        <v>1991.3933051925815</v>
      </c>
      <c r="AD9658">
        <v>669.17154643110689</v>
      </c>
      <c r="AE9658">
        <v>6025.4115039274629</v>
      </c>
      <c r="AF9658">
        <v>8754.5652267616424</v>
      </c>
      <c r="AG9658">
        <v>32473.609280420354</v>
      </c>
      <c r="AH9658" s="3">
        <v>40703</v>
      </c>
    </row>
    <row r="9659" spans="2:34" x14ac:dyDescent="0.25">
      <c r="B9659" s="6"/>
      <c r="C9659" s="7"/>
      <c r="D9659" s="7"/>
      <c r="E9659" s="7"/>
      <c r="F9659" s="7"/>
      <c r="G9659" s="7"/>
      <c r="I9659" s="3"/>
      <c r="U9659">
        <v>14271.133934660942</v>
      </c>
      <c r="V9659">
        <v>489.74979275470804</v>
      </c>
      <c r="W9659">
        <v>302.54285799880171</v>
      </c>
      <c r="X9659">
        <v>117.45794448690332</v>
      </c>
      <c r="Y9659">
        <v>13874.079272490093</v>
      </c>
      <c r="Z9659">
        <v>20955.704967938647</v>
      </c>
      <c r="AA9659">
        <v>35739.534835669154</v>
      </c>
      <c r="AB9659">
        <v>15630.15139919027</v>
      </c>
      <c r="AC9659">
        <v>2054.5439998735492</v>
      </c>
      <c r="AD9659">
        <v>681.39574412748027</v>
      </c>
      <c r="AE9659">
        <v>6183.6588405347129</v>
      </c>
      <c r="AF9659">
        <v>9339.93007677069</v>
      </c>
      <c r="AG9659">
        <v>33889.680060496707</v>
      </c>
      <c r="AH9659" s="3">
        <v>40704</v>
      </c>
    </row>
    <row r="9660" spans="2:34" x14ac:dyDescent="0.25">
      <c r="B9660" s="6"/>
      <c r="C9660" s="7"/>
      <c r="D9660" s="7"/>
      <c r="E9660" s="7"/>
      <c r="F9660" s="7"/>
      <c r="G9660" s="7"/>
      <c r="I9660" s="3"/>
      <c r="U9660">
        <v>14726.457003757849</v>
      </c>
      <c r="V9660">
        <v>1006.1302413567664</v>
      </c>
      <c r="W9660">
        <v>301.25479435182706</v>
      </c>
      <c r="X9660">
        <v>118.12100913987473</v>
      </c>
      <c r="Y9660">
        <v>13874.520828051267</v>
      </c>
      <c r="Z9660">
        <v>21345.573527141452</v>
      </c>
      <c r="AA9660">
        <v>36645.600400041185</v>
      </c>
      <c r="AB9660">
        <v>16488.474068285381</v>
      </c>
      <c r="AC9660">
        <v>2102.0232342465401</v>
      </c>
      <c r="AD9660">
        <v>682.88941331952878</v>
      </c>
      <c r="AE9660">
        <v>6183.8556412661937</v>
      </c>
      <c r="AF9660">
        <v>9513.6939796151255</v>
      </c>
      <c r="AG9660">
        <v>34970.936336732768</v>
      </c>
      <c r="AH9660" s="3">
        <v>40705</v>
      </c>
    </row>
    <row r="9661" spans="2:34" x14ac:dyDescent="0.25">
      <c r="B9661" s="6"/>
      <c r="C9661" s="7"/>
      <c r="D9661" s="7"/>
      <c r="E9661" s="7"/>
      <c r="F9661" s="7"/>
      <c r="G9661" s="7"/>
      <c r="I9661" s="3"/>
      <c r="U9661">
        <v>9910.3667261483442</v>
      </c>
      <c r="V9661">
        <v>484.56629334237721</v>
      </c>
      <c r="W9661">
        <v>254.48851100458518</v>
      </c>
      <c r="X9661">
        <v>99.318067735426908</v>
      </c>
      <c r="Y9661">
        <v>8018.6977206511056</v>
      </c>
      <c r="Z9661">
        <v>15119.533707392058</v>
      </c>
      <c r="AA9661">
        <v>23976.604300125553</v>
      </c>
      <c r="AB9661">
        <v>10489.469290360506</v>
      </c>
      <c r="AC9661">
        <v>2078.3239236783884</v>
      </c>
      <c r="AD9661">
        <v>653.68812010825366</v>
      </c>
      <c r="AE9661">
        <v>3573.9230024581202</v>
      </c>
      <c r="AF9661">
        <v>6738.7562401967853</v>
      </c>
      <c r="AG9661">
        <v>23534.160576802056</v>
      </c>
      <c r="AH9661" s="3">
        <v>40706</v>
      </c>
    </row>
    <row r="9662" spans="2:34" x14ac:dyDescent="0.25">
      <c r="B9662" s="6"/>
      <c r="C9662" s="7"/>
      <c r="D9662" s="7"/>
      <c r="E9662" s="7"/>
      <c r="F9662" s="7"/>
      <c r="G9662" s="7"/>
      <c r="I9662" s="3"/>
      <c r="U9662">
        <v>9971.6128105893222</v>
      </c>
      <c r="V9662">
        <v>665.68092333995264</v>
      </c>
      <c r="W9662">
        <v>254.6792281401294</v>
      </c>
      <c r="X9662">
        <v>100.98767479366467</v>
      </c>
      <c r="Y9662">
        <v>7906.3438274106238</v>
      </c>
      <c r="Z9662">
        <v>15356.452662754456</v>
      </c>
      <c r="AA9662">
        <v>24284.144316438829</v>
      </c>
      <c r="AB9662">
        <v>10583.14890055212</v>
      </c>
      <c r="AC9662">
        <v>2082.5485075700467</v>
      </c>
      <c r="AD9662">
        <v>645.70659734399999</v>
      </c>
      <c r="AE9662">
        <v>3523.8470203651977</v>
      </c>
      <c r="AF9662">
        <v>6844.3507062542076</v>
      </c>
      <c r="AG9662">
        <v>23679.601732085572</v>
      </c>
      <c r="AH9662" s="3">
        <v>40707</v>
      </c>
    </row>
    <row r="9663" spans="2:34" x14ac:dyDescent="0.25">
      <c r="B9663" s="6"/>
      <c r="C9663" s="7"/>
      <c r="D9663" s="7"/>
      <c r="E9663" s="7"/>
      <c r="F9663" s="7"/>
      <c r="G9663" s="7"/>
      <c r="I9663" s="3"/>
      <c r="U9663">
        <v>9596.6088470167924</v>
      </c>
      <c r="V9663">
        <v>736.50511692696841</v>
      </c>
      <c r="W9663">
        <v>231.72892599388629</v>
      </c>
      <c r="X9663">
        <v>91.395246460354358</v>
      </c>
      <c r="Y9663">
        <v>7524.4621907501823</v>
      </c>
      <c r="Z9663">
        <v>14884.63312537582</v>
      </c>
      <c r="AA9663">
        <v>23468.72460550721</v>
      </c>
      <c r="AB9663">
        <v>10133.091538171395</v>
      </c>
      <c r="AC9663">
        <v>2064.12532209549</v>
      </c>
      <c r="AD9663">
        <v>604.15823965129482</v>
      </c>
      <c r="AE9663">
        <v>3353.6428783681499</v>
      </c>
      <c r="AF9663">
        <v>6634.0613604787777</v>
      </c>
      <c r="AG9663">
        <v>22789.079338765107</v>
      </c>
      <c r="AH9663" s="3">
        <v>40708</v>
      </c>
    </row>
    <row r="9664" spans="2:34" x14ac:dyDescent="0.25">
      <c r="B9664" s="6"/>
      <c r="C9664" s="7"/>
      <c r="D9664" s="7"/>
      <c r="E9664" s="7"/>
      <c r="F9664" s="7"/>
      <c r="G9664" s="7"/>
      <c r="I9664" s="3"/>
      <c r="U9664">
        <v>10204.585446158584</v>
      </c>
      <c r="V9664">
        <v>1515.9717414534048</v>
      </c>
      <c r="W9664">
        <v>311.25489791261987</v>
      </c>
      <c r="X9664">
        <v>110.28289129980959</v>
      </c>
      <c r="Y9664">
        <v>7862.0208058433891</v>
      </c>
      <c r="Z9664">
        <v>15405.199019433408</v>
      </c>
      <c r="AA9664">
        <v>25204.729355942636</v>
      </c>
      <c r="AB9664">
        <v>11086.62760871838</v>
      </c>
      <c r="AC9664">
        <v>2166.361288485924</v>
      </c>
      <c r="AD9664">
        <v>609.68405015897736</v>
      </c>
      <c r="AE9664">
        <v>3504.0923080869647</v>
      </c>
      <c r="AF9664">
        <v>6866.0768931601269</v>
      </c>
      <c r="AG9664">
        <v>24232.842148610369</v>
      </c>
      <c r="AH9664" s="3">
        <v>40709</v>
      </c>
    </row>
    <row r="9665" spans="2:34" x14ac:dyDescent="0.25">
      <c r="B9665" s="6"/>
      <c r="C9665" s="7"/>
      <c r="D9665" s="7"/>
      <c r="E9665" s="7"/>
      <c r="F9665" s="7"/>
      <c r="G9665" s="7"/>
      <c r="I9665" s="3"/>
      <c r="U9665">
        <v>4620.2907902281186</v>
      </c>
      <c r="V9665">
        <v>420.50945305504121</v>
      </c>
      <c r="W9665">
        <v>244.70619035297815</v>
      </c>
      <c r="X9665">
        <v>85.238871079625966</v>
      </c>
      <c r="Y9665">
        <v>1527.641317753081</v>
      </c>
      <c r="Z9665">
        <v>9843.4268237106007</v>
      </c>
      <c r="AA9665">
        <v>12121.522655951327</v>
      </c>
      <c r="AB9665">
        <v>4004.0039601989542</v>
      </c>
      <c r="AC9665">
        <v>1447.7493914487359</v>
      </c>
      <c r="AD9665">
        <v>451.98703510367864</v>
      </c>
      <c r="AE9665">
        <v>680.86772132119404</v>
      </c>
      <c r="AF9665">
        <v>4387.2023580178129</v>
      </c>
      <c r="AG9665">
        <v>10971.810466090374</v>
      </c>
      <c r="AH9665" s="3">
        <v>40710</v>
      </c>
    </row>
    <row r="9666" spans="2:34" x14ac:dyDescent="0.25">
      <c r="B9666" s="6"/>
      <c r="C9666" s="7"/>
      <c r="D9666" s="7"/>
      <c r="E9666" s="7"/>
      <c r="F9666" s="7"/>
      <c r="G9666" s="7"/>
      <c r="I9666" s="3"/>
      <c r="U9666">
        <v>-948.29284949556177</v>
      </c>
      <c r="V9666">
        <v>-2336.6529701208347</v>
      </c>
      <c r="W9666">
        <v>112.87975869749053</v>
      </c>
      <c r="X9666">
        <v>-205.38517191965732</v>
      </c>
      <c r="Y9666">
        <v>-1081.9927570633615</v>
      </c>
      <c r="Z9666">
        <v>-559.73466448766271</v>
      </c>
      <c r="AA9666">
        <v>-4070.8858048940251</v>
      </c>
      <c r="AB9666">
        <v>-2226.2033102984838</v>
      </c>
      <c r="AC9666">
        <v>954.22646182951223</v>
      </c>
      <c r="AD9666">
        <v>-248.21965024569798</v>
      </c>
      <c r="AE9666">
        <v>-482.24274535289965</v>
      </c>
      <c r="AF9666">
        <v>-249.47300202297723</v>
      </c>
      <c r="AG9666">
        <v>-2251.9122460905464</v>
      </c>
      <c r="AH9666" s="3">
        <v>40711</v>
      </c>
    </row>
    <row r="9667" spans="2:34" x14ac:dyDescent="0.25">
      <c r="B9667" s="6"/>
      <c r="C9667" s="7"/>
      <c r="D9667" s="7"/>
      <c r="E9667" s="7"/>
      <c r="F9667" s="7"/>
      <c r="G9667" s="7"/>
      <c r="I9667" s="3"/>
      <c r="U9667">
        <v>1071.8266753260402</v>
      </c>
      <c r="V9667">
        <v>0</v>
      </c>
      <c r="W9667">
        <v>0</v>
      </c>
      <c r="X9667">
        <v>-18.631873685582732</v>
      </c>
      <c r="Y9667">
        <v>624.52034997912187</v>
      </c>
      <c r="Z9667">
        <v>4661.0286208301195</v>
      </c>
      <c r="AA9667">
        <v>5266.917097123659</v>
      </c>
      <c r="AB9667">
        <v>0</v>
      </c>
      <c r="AC9667">
        <v>0</v>
      </c>
      <c r="AD9667">
        <v>189.5059727857608</v>
      </c>
      <c r="AE9667">
        <v>278.34789663480984</v>
      </c>
      <c r="AF9667">
        <v>2077.4143113288219</v>
      </c>
      <c r="AG9667">
        <v>2545.2681807493927</v>
      </c>
      <c r="AH9667" s="3">
        <v>40712</v>
      </c>
    </row>
    <row r="9668" spans="2:34" x14ac:dyDescent="0.25">
      <c r="B9668" s="6"/>
      <c r="C9668" s="7"/>
      <c r="D9668" s="7"/>
      <c r="E9668" s="7"/>
      <c r="F9668" s="7"/>
      <c r="G9668" s="7"/>
      <c r="I9668" s="3"/>
      <c r="U9668">
        <v>1396.4127212650253</v>
      </c>
      <c r="V9668">
        <v>0</v>
      </c>
      <c r="W9668">
        <v>0</v>
      </c>
      <c r="X9668">
        <v>-7.2132451779325226</v>
      </c>
      <c r="Y9668">
        <v>733.97307509963821</v>
      </c>
      <c r="Z9668">
        <v>6236.0673829568332</v>
      </c>
      <c r="AA9668">
        <v>6962.8272128785393</v>
      </c>
      <c r="AB9668">
        <v>0</v>
      </c>
      <c r="AC9668">
        <v>0</v>
      </c>
      <c r="AD9668">
        <v>209.52523735214066</v>
      </c>
      <c r="AE9668">
        <v>327.13083192148582</v>
      </c>
      <c r="AF9668">
        <v>2779.4070111198243</v>
      </c>
      <c r="AG9668">
        <v>3316.0630803934505</v>
      </c>
      <c r="AH9668" s="3">
        <v>40713</v>
      </c>
    </row>
    <row r="9669" spans="2:34" x14ac:dyDescent="0.25">
      <c r="B9669" s="6"/>
      <c r="C9669" s="7"/>
      <c r="D9669" s="7"/>
      <c r="E9669" s="7"/>
      <c r="F9669" s="7"/>
      <c r="G9669" s="7"/>
      <c r="I9669" s="3"/>
      <c r="U9669">
        <v>291.09664744886743</v>
      </c>
      <c r="V9669">
        <v>0</v>
      </c>
      <c r="W9669">
        <v>0</v>
      </c>
      <c r="X9669">
        <v>-289.35196516605697</v>
      </c>
      <c r="Y9669">
        <v>-608.85933679186564</v>
      </c>
      <c r="Z9669">
        <v>2623.0921308006541</v>
      </c>
      <c r="AA9669">
        <v>1724.8808288427313</v>
      </c>
      <c r="AB9669">
        <v>0</v>
      </c>
      <c r="AC9669">
        <v>0</v>
      </c>
      <c r="AD9669">
        <v>-206.47331868712556</v>
      </c>
      <c r="AE9669">
        <v>-271.36780370430961</v>
      </c>
      <c r="AF9669">
        <v>1169.1087044835165</v>
      </c>
      <c r="AG9669">
        <v>691.2675820920814</v>
      </c>
      <c r="AH9669" s="3">
        <v>40714</v>
      </c>
    </row>
    <row r="9670" spans="2:34" x14ac:dyDescent="0.25">
      <c r="B9670" s="6"/>
      <c r="C9670" s="7"/>
      <c r="D9670" s="7"/>
      <c r="E9670" s="7"/>
      <c r="F9670" s="7"/>
      <c r="G9670" s="7"/>
      <c r="I9670" s="3"/>
      <c r="U9670">
        <v>-3599.0206952990447</v>
      </c>
      <c r="V9670">
        <v>0</v>
      </c>
      <c r="W9670">
        <v>0</v>
      </c>
      <c r="X9670">
        <v>-836.3100972211796</v>
      </c>
      <c r="Y9670">
        <v>-3264.920713652637</v>
      </c>
      <c r="Z9670">
        <v>-13748.545583822206</v>
      </c>
      <c r="AA9670">
        <v>-17849.776394696022</v>
      </c>
      <c r="AB9670">
        <v>0</v>
      </c>
      <c r="AC9670">
        <v>0</v>
      </c>
      <c r="AD9670">
        <v>-963.71956297281793</v>
      </c>
      <c r="AE9670">
        <v>-1455.1708576910505</v>
      </c>
      <c r="AF9670">
        <v>-6127.7086409956855</v>
      </c>
      <c r="AG9670">
        <v>-8546.5990616595536</v>
      </c>
      <c r="AH9670" s="3">
        <v>40715</v>
      </c>
    </row>
    <row r="9671" spans="2:34" x14ac:dyDescent="0.25">
      <c r="B9671" s="6"/>
      <c r="C9671" s="7"/>
      <c r="D9671" s="7"/>
      <c r="E9671" s="7"/>
      <c r="F9671" s="7"/>
      <c r="G9671" s="7"/>
      <c r="I9671" s="3"/>
      <c r="U9671">
        <v>-1047.4551231741423</v>
      </c>
      <c r="V9671">
        <v>0</v>
      </c>
      <c r="W9671">
        <v>0</v>
      </c>
      <c r="X9671">
        <v>-161.36749886348983</v>
      </c>
      <c r="Y9671">
        <v>-808.0251068235201</v>
      </c>
      <c r="Z9671">
        <v>-4333.2641847245077</v>
      </c>
      <c r="AA9671">
        <v>-5302.6567904115172</v>
      </c>
      <c r="AB9671">
        <v>0</v>
      </c>
      <c r="AC9671">
        <v>0</v>
      </c>
      <c r="AD9671">
        <v>-195.92716548742106</v>
      </c>
      <c r="AE9671">
        <v>-360.13572483260685</v>
      </c>
      <c r="AF9671">
        <v>-1931.3301342723953</v>
      </c>
      <c r="AG9671">
        <v>-2487.393024592423</v>
      </c>
      <c r="AH9671" s="3">
        <v>40716</v>
      </c>
    </row>
    <row r="9672" spans="2:34" x14ac:dyDescent="0.25">
      <c r="B9672" s="6"/>
      <c r="C9672" s="7"/>
      <c r="D9672" s="7"/>
      <c r="E9672" s="7"/>
      <c r="F9672" s="7"/>
      <c r="G9672" s="7"/>
      <c r="I9672" s="3"/>
      <c r="U9672">
        <v>2470.4593215801033</v>
      </c>
      <c r="V9672">
        <v>0</v>
      </c>
      <c r="W9672">
        <v>0</v>
      </c>
      <c r="X9672">
        <v>345.77265138213727</v>
      </c>
      <c r="Y9672">
        <v>2051.5270063619346</v>
      </c>
      <c r="Z9672">
        <v>9674.781774689216</v>
      </c>
      <c r="AA9672">
        <v>12072.081432433288</v>
      </c>
      <c r="AB9672">
        <v>0</v>
      </c>
      <c r="AC9672">
        <v>0</v>
      </c>
      <c r="AD9672">
        <v>640.20255579844547</v>
      </c>
      <c r="AE9672">
        <v>914.36288205731466</v>
      </c>
      <c r="AF9672">
        <v>4312.0374820060924</v>
      </c>
      <c r="AG9672">
        <v>5866.6029198618517</v>
      </c>
      <c r="AH9672" s="3">
        <v>40717</v>
      </c>
    </row>
    <row r="9673" spans="2:34" x14ac:dyDescent="0.25">
      <c r="B9673" s="6"/>
      <c r="C9673" s="7"/>
      <c r="D9673" s="7"/>
      <c r="E9673" s="7"/>
      <c r="F9673" s="7"/>
      <c r="G9673" s="7"/>
      <c r="I9673" s="3"/>
      <c r="U9673">
        <v>3188.1060388941942</v>
      </c>
      <c r="V9673">
        <v>0</v>
      </c>
      <c r="W9673">
        <v>0</v>
      </c>
      <c r="X9673">
        <v>432.81715319892606</v>
      </c>
      <c r="Y9673">
        <v>2576.2860187757747</v>
      </c>
      <c r="Z9673">
        <v>12629.128943518097</v>
      </c>
      <c r="AA9673">
        <v>15638.232115492798</v>
      </c>
      <c r="AB9673">
        <v>0</v>
      </c>
      <c r="AC9673">
        <v>0</v>
      </c>
      <c r="AD9673">
        <v>793.76609772385939</v>
      </c>
      <c r="AE9673">
        <v>1148.247282061951</v>
      </c>
      <c r="AF9673">
        <v>5628.7861202210288</v>
      </c>
      <c r="AG9673">
        <v>7570.7995000068395</v>
      </c>
      <c r="AH9673" s="3">
        <v>40718</v>
      </c>
    </row>
    <row r="9674" spans="2:34" x14ac:dyDescent="0.25">
      <c r="B9674" s="6"/>
      <c r="C9674" s="7"/>
      <c r="D9674" s="7"/>
      <c r="E9674" s="7"/>
      <c r="F9674" s="7"/>
      <c r="G9674" s="7"/>
      <c r="I9674" s="3"/>
      <c r="U9674">
        <v>3646.940463730054</v>
      </c>
      <c r="V9674">
        <v>0</v>
      </c>
      <c r="W9674">
        <v>0</v>
      </c>
      <c r="X9674">
        <v>476.19244611875047</v>
      </c>
      <c r="Y9674">
        <v>2817.4546925555233</v>
      </c>
      <c r="Z9674">
        <v>14651.685021301106</v>
      </c>
      <c r="AA9674">
        <v>17945.332159975376</v>
      </c>
      <c r="AB9674">
        <v>0</v>
      </c>
      <c r="AC9674">
        <v>0</v>
      </c>
      <c r="AD9674">
        <v>874.42165759979434</v>
      </c>
      <c r="AE9674">
        <v>1255.7358420152716</v>
      </c>
      <c r="AF9674">
        <v>6530.2366976052117</v>
      </c>
      <c r="AG9674">
        <v>8660.3941972202774</v>
      </c>
      <c r="AH9674" s="3">
        <v>40719</v>
      </c>
    </row>
    <row r="9675" spans="2:34" x14ac:dyDescent="0.25">
      <c r="B9675" s="6"/>
      <c r="C9675" s="7"/>
      <c r="D9675" s="7"/>
      <c r="E9675" s="7"/>
      <c r="F9675" s="7"/>
      <c r="G9675" s="7"/>
      <c r="I9675" s="3"/>
      <c r="U9675">
        <v>8696.2220793381293</v>
      </c>
      <c r="V9675">
        <v>6194.1940497258993</v>
      </c>
      <c r="W9675">
        <v>0</v>
      </c>
      <c r="X9675">
        <v>336.76271901132634</v>
      </c>
      <c r="Y9675">
        <v>2169.9059278415702</v>
      </c>
      <c r="Z9675">
        <v>11858.604888582406</v>
      </c>
      <c r="AA9675">
        <v>20559.467585161201</v>
      </c>
      <c r="AB9675">
        <v>13700.310490189198</v>
      </c>
      <c r="AC9675">
        <v>0</v>
      </c>
      <c r="AD9675">
        <v>698.13046035836317</v>
      </c>
      <c r="AE9675">
        <v>967.12421129319205</v>
      </c>
      <c r="AF9675">
        <v>5285.3645647744461</v>
      </c>
      <c r="AG9675">
        <v>20650.929726615199</v>
      </c>
      <c r="AH9675" s="3">
        <v>40720</v>
      </c>
    </row>
    <row r="9676" spans="2:34" x14ac:dyDescent="0.25">
      <c r="B9676" s="6"/>
      <c r="C9676" s="7"/>
      <c r="D9676" s="7"/>
      <c r="E9676" s="7"/>
      <c r="F9676" s="7"/>
      <c r="G9676" s="7"/>
      <c r="I9676" s="3"/>
      <c r="U9676">
        <v>9878.3679996724386</v>
      </c>
      <c r="V9676">
        <v>7538.9997662508549</v>
      </c>
      <c r="W9676">
        <v>0</v>
      </c>
      <c r="X9676">
        <v>382.48645277554618</v>
      </c>
      <c r="Y9676">
        <v>2493.7880056660301</v>
      </c>
      <c r="Z9676">
        <v>12591.0164777551</v>
      </c>
      <c r="AA9676">
        <v>23006.290702447528</v>
      </c>
      <c r="AB9676">
        <v>15943.152845052273</v>
      </c>
      <c r="AC9676">
        <v>0</v>
      </c>
      <c r="AD9676">
        <v>791.74284408304732</v>
      </c>
      <c r="AE9676">
        <v>1111.4780263821062</v>
      </c>
      <c r="AF9676">
        <v>5611.7994444769147</v>
      </c>
      <c r="AG9676">
        <v>23458.173159994341</v>
      </c>
      <c r="AH9676" s="3">
        <v>40721</v>
      </c>
    </row>
    <row r="9677" spans="2:34" x14ac:dyDescent="0.25">
      <c r="B9677" s="6"/>
      <c r="C9677" s="7"/>
      <c r="D9677" s="7"/>
      <c r="E9677" s="7"/>
      <c r="F9677" s="7"/>
      <c r="G9677" s="7"/>
      <c r="I9677" s="3"/>
      <c r="U9677">
        <v>15193.640930063193</v>
      </c>
      <c r="V9677">
        <v>8314.6488845158965</v>
      </c>
      <c r="W9677">
        <v>1661.7524553113085</v>
      </c>
      <c r="X9677">
        <v>416.77366554029874</v>
      </c>
      <c r="Y9677">
        <v>16487.8288493945</v>
      </c>
      <c r="Z9677">
        <v>13883.104226098754</v>
      </c>
      <c r="AA9677">
        <v>40764.108080860758</v>
      </c>
      <c r="AB9677">
        <v>17416.966217124591</v>
      </c>
      <c r="AC9677">
        <v>4262.3124972819851</v>
      </c>
      <c r="AD9677">
        <v>864.79505986579625</v>
      </c>
      <c r="AE9677">
        <v>7348.6035810636458</v>
      </c>
      <c r="AF9677">
        <v>6187.6812504598365</v>
      </c>
      <c r="AG9677">
        <v>36080.358605795853</v>
      </c>
      <c r="AH9677" s="3">
        <v>40722</v>
      </c>
    </row>
    <row r="9678" spans="2:34" x14ac:dyDescent="0.25">
      <c r="B9678" s="6"/>
      <c r="C9678" s="7"/>
      <c r="D9678" s="7"/>
      <c r="E9678" s="7"/>
      <c r="F9678" s="7"/>
      <c r="G9678" s="7"/>
      <c r="I9678" s="3"/>
      <c r="U9678">
        <v>15860.846971480294</v>
      </c>
      <c r="V9678">
        <v>8601.087755479266</v>
      </c>
      <c r="W9678">
        <v>1565.3597277543633</v>
      </c>
      <c r="X9678">
        <v>429.03204478205038</v>
      </c>
      <c r="Y9678">
        <v>17349.184747573399</v>
      </c>
      <c r="Z9678">
        <v>14670.44522832338</v>
      </c>
      <c r="AA9678">
        <v>42615.109503912456</v>
      </c>
      <c r="AB9678">
        <v>18194.429224830139</v>
      </c>
      <c r="AC9678">
        <v>4294.7491412284717</v>
      </c>
      <c r="AD9678">
        <v>904.48841569288152</v>
      </c>
      <c r="AE9678">
        <v>7732.5087692934594</v>
      </c>
      <c r="AF9678">
        <v>6538.598097142085</v>
      </c>
      <c r="AG9678">
        <v>37664.773648187038</v>
      </c>
      <c r="AH9678" s="3">
        <v>40723</v>
      </c>
    </row>
    <row r="9679" spans="2:34" x14ac:dyDescent="0.25">
      <c r="B9679" s="6"/>
      <c r="C9679" s="7"/>
      <c r="D9679" s="7"/>
      <c r="E9679" s="7"/>
      <c r="F9679" s="7"/>
      <c r="G9679" s="7"/>
      <c r="I9679" s="3"/>
      <c r="U9679">
        <v>15898.193724082364</v>
      </c>
      <c r="V9679">
        <v>8413.2393500733979</v>
      </c>
      <c r="W9679">
        <v>1611.9461988322171</v>
      </c>
      <c r="X9679">
        <v>438.73068231104418</v>
      </c>
      <c r="Y9679">
        <v>17567.848225564903</v>
      </c>
      <c r="Z9679">
        <v>15029.887053300874</v>
      </c>
      <c r="AA9679">
        <v>43061.651510082433</v>
      </c>
      <c r="AB9679">
        <v>17942.144000661501</v>
      </c>
      <c r="AC9679">
        <v>4373.0555914244605</v>
      </c>
      <c r="AD9679">
        <v>909.49379960031547</v>
      </c>
      <c r="AE9679">
        <v>7829.9667931542053</v>
      </c>
      <c r="AF9679">
        <v>6698.8008446560898</v>
      </c>
      <c r="AG9679">
        <v>37753.461029496568</v>
      </c>
      <c r="AH9679" s="3">
        <v>40724</v>
      </c>
    </row>
    <row r="9680" spans="2:34" x14ac:dyDescent="0.25">
      <c r="B9680" s="6"/>
      <c r="C9680" s="7"/>
      <c r="D9680" s="7"/>
      <c r="E9680" s="7"/>
      <c r="F9680" s="7"/>
      <c r="G9680" s="7"/>
      <c r="I9680" s="3"/>
      <c r="U9680">
        <v>15657.879426265874</v>
      </c>
      <c r="V9680">
        <v>4669.1480897353313</v>
      </c>
      <c r="W9680">
        <v>995.96530504579243</v>
      </c>
      <c r="X9680">
        <v>248.41767152536562</v>
      </c>
      <c r="Y9680">
        <v>9354.2342922883017</v>
      </c>
      <c r="Z9680">
        <v>8282.2673202436308</v>
      </c>
      <c r="AA9680">
        <v>23550.032678838419</v>
      </c>
      <c r="AB9680">
        <v>13827.927517857055</v>
      </c>
      <c r="AC9680">
        <v>3646.3637202543273</v>
      </c>
      <c r="AD9680">
        <v>713.17529130406263</v>
      </c>
      <c r="AE9680">
        <v>6243.6219345579284</v>
      </c>
      <c r="AF9680">
        <v>5528.1217353275679</v>
      </c>
      <c r="AG9680">
        <v>29959.210199300938</v>
      </c>
      <c r="AH9680" s="3">
        <v>40725</v>
      </c>
    </row>
    <row r="9681" spans="2:34" x14ac:dyDescent="0.25">
      <c r="B9681" s="6"/>
      <c r="C9681" s="7"/>
      <c r="D9681" s="7"/>
      <c r="E9681" s="7"/>
      <c r="F9681" s="7"/>
      <c r="G9681" s="7"/>
      <c r="I9681" s="3"/>
      <c r="U9681">
        <v>12836.827918844368</v>
      </c>
      <c r="V9681">
        <v>3286.1863371933955</v>
      </c>
      <c r="W9681">
        <v>902.17576948378553</v>
      </c>
      <c r="X9681">
        <v>186.39710852445282</v>
      </c>
      <c r="Y9681">
        <v>7630.0222036991563</v>
      </c>
      <c r="Z9681">
        <v>7236.2861156262152</v>
      </c>
      <c r="AA9681">
        <v>19241.067534527007</v>
      </c>
      <c r="AB9681">
        <v>10651.156600674727</v>
      </c>
      <c r="AC9681">
        <v>3416.3821673860075</v>
      </c>
      <c r="AD9681">
        <v>571.23809423725629</v>
      </c>
      <c r="AE9681">
        <v>5092.7710920661875</v>
      </c>
      <c r="AF9681">
        <v>4829.9661206378023</v>
      </c>
      <c r="AG9681">
        <v>24561.514075001982</v>
      </c>
      <c r="AH9681" s="3">
        <v>40726</v>
      </c>
    </row>
    <row r="9682" spans="2:34" x14ac:dyDescent="0.25">
      <c r="B9682" s="6"/>
      <c r="C9682" s="7"/>
      <c r="D9682" s="7"/>
      <c r="E9682" s="7"/>
      <c r="F9682" s="7"/>
      <c r="G9682" s="7"/>
      <c r="I9682" s="3"/>
      <c r="U9682">
        <v>8127.2812321088813</v>
      </c>
      <c r="V9682">
        <v>984.34700108721222</v>
      </c>
      <c r="W9682">
        <v>813.12671112787405</v>
      </c>
      <c r="X9682">
        <v>82.2545102715263</v>
      </c>
      <c r="Y9682">
        <v>4239.7331639481363</v>
      </c>
      <c r="Z9682">
        <v>5796.844658454881</v>
      </c>
      <c r="AA9682">
        <v>11916.30604488963</v>
      </c>
      <c r="AB9682">
        <v>5523.8610120931426</v>
      </c>
      <c r="AC9682">
        <v>3004.3788743050936</v>
      </c>
      <c r="AD9682">
        <v>323.1386862610176</v>
      </c>
      <c r="AE9682">
        <v>2829.8725637995185</v>
      </c>
      <c r="AF9682">
        <v>3869.1896450136896</v>
      </c>
      <c r="AG9682">
        <v>15550.440781472462</v>
      </c>
      <c r="AH9682" s="3">
        <v>40727</v>
      </c>
    </row>
    <row r="9683" spans="2:34" x14ac:dyDescent="0.25">
      <c r="B9683" s="6"/>
      <c r="C9683" s="7"/>
      <c r="D9683" s="7"/>
      <c r="E9683" s="7"/>
      <c r="F9683" s="7"/>
      <c r="G9683" s="7"/>
      <c r="I9683" s="3"/>
      <c r="U9683">
        <v>-5280.0079489569916</v>
      </c>
      <c r="V9683">
        <v>-5523.2724294043464</v>
      </c>
      <c r="W9683">
        <v>443.38282435219094</v>
      </c>
      <c r="X9683">
        <v>-237.22605211368719</v>
      </c>
      <c r="Y9683">
        <v>-4479.559890027188</v>
      </c>
      <c r="Z9683">
        <v>-306.51854328862021</v>
      </c>
      <c r="AA9683">
        <v>-10103.194090481649</v>
      </c>
      <c r="AB9683">
        <v>-8173.5824576291643</v>
      </c>
      <c r="AC9683">
        <v>1614.2312388570674</v>
      </c>
      <c r="AD9683">
        <v>-348.68286896615712</v>
      </c>
      <c r="AE9683">
        <v>-2989.9484567750492</v>
      </c>
      <c r="AF9683">
        <v>-204.59033208130271</v>
      </c>
      <c r="AG9683">
        <v>-10102.572876594606</v>
      </c>
      <c r="AH9683" s="3">
        <v>40728</v>
      </c>
    </row>
    <row r="9684" spans="2:34" x14ac:dyDescent="0.25">
      <c r="B9684" s="6"/>
      <c r="C9684" s="7"/>
      <c r="D9684" s="7"/>
      <c r="E9684" s="7"/>
      <c r="F9684" s="7"/>
      <c r="G9684" s="7"/>
      <c r="I9684" s="3"/>
      <c r="U9684">
        <v>-1412.8632281924154</v>
      </c>
      <c r="V9684">
        <v>0</v>
      </c>
      <c r="W9684">
        <v>0</v>
      </c>
      <c r="X9684">
        <v>-104.26950353958895</v>
      </c>
      <c r="Y9684">
        <v>-2668.8603369529833</v>
      </c>
      <c r="Z9684">
        <v>-1132.5575696501969</v>
      </c>
      <c r="AA9684">
        <v>-3905.6874101427693</v>
      </c>
      <c r="AB9684">
        <v>0</v>
      </c>
      <c r="AC9684">
        <v>0</v>
      </c>
      <c r="AD9684">
        <v>-166.00793283334133</v>
      </c>
      <c r="AE9684">
        <v>-1781.3702778226009</v>
      </c>
      <c r="AF9684">
        <v>-755.94228913500569</v>
      </c>
      <c r="AG9684">
        <v>-2703.3204997909475</v>
      </c>
      <c r="AH9684" s="3">
        <v>40729</v>
      </c>
    </row>
    <row r="9685" spans="2:34" x14ac:dyDescent="0.25">
      <c r="B9685" s="6"/>
      <c r="C9685" s="7"/>
      <c r="D9685" s="7"/>
      <c r="E9685" s="7"/>
      <c r="F9685" s="7"/>
      <c r="G9685" s="7"/>
      <c r="I9685" s="3"/>
      <c r="U9685">
        <v>2963.503449126908</v>
      </c>
      <c r="V9685">
        <v>0</v>
      </c>
      <c r="W9685">
        <v>633.76776780985517</v>
      </c>
      <c r="X9685">
        <v>49.152604427343682</v>
      </c>
      <c r="Y9685">
        <v>2084.8133729299834</v>
      </c>
      <c r="Z9685">
        <v>3431.1469480319638</v>
      </c>
      <c r="AA9685">
        <v>6198.8806931991458</v>
      </c>
      <c r="AB9685">
        <v>0</v>
      </c>
      <c r="AC9685">
        <v>1809.0822100369157</v>
      </c>
      <c r="AD9685">
        <v>179.46697405092675</v>
      </c>
      <c r="AE9685">
        <v>1391.5394994346545</v>
      </c>
      <c r="AF9685">
        <v>2290.1697430312342</v>
      </c>
      <c r="AG9685">
        <v>5670.2584265537307</v>
      </c>
      <c r="AH9685" s="3">
        <v>40730</v>
      </c>
    </row>
    <row r="9686" spans="2:34" x14ac:dyDescent="0.25">
      <c r="B9686" s="6"/>
      <c r="C9686" s="7"/>
      <c r="D9686" s="7"/>
      <c r="E9686" s="7"/>
      <c r="F9686" s="7"/>
      <c r="G9686" s="7"/>
      <c r="I9686" s="3"/>
      <c r="U9686">
        <v>5556.486066042351</v>
      </c>
      <c r="V9686">
        <v>0</v>
      </c>
      <c r="W9686">
        <v>903.1851382993375</v>
      </c>
      <c r="X9686">
        <v>223.51150960777744</v>
      </c>
      <c r="Y9686">
        <v>6885.7018940258513</v>
      </c>
      <c r="Z9686">
        <v>4939.1325607151484</v>
      </c>
      <c r="AA9686">
        <v>12951.531102648116</v>
      </c>
      <c r="AB9686">
        <v>0</v>
      </c>
      <c r="AC9686">
        <v>2175.6927125766128</v>
      </c>
      <c r="AD9686">
        <v>563.22268874186466</v>
      </c>
      <c r="AE9686">
        <v>4595.9635002738341</v>
      </c>
      <c r="AF9686">
        <v>3296.6970283386536</v>
      </c>
      <c r="AG9686">
        <v>10631.575929930967</v>
      </c>
      <c r="AH9686" s="3">
        <v>40731</v>
      </c>
    </row>
    <row r="9687" spans="2:34" x14ac:dyDescent="0.25">
      <c r="B9687" s="6"/>
      <c r="C9687" s="7"/>
      <c r="D9687" s="7"/>
      <c r="E9687" s="7"/>
      <c r="F9687" s="7"/>
      <c r="G9687" s="7"/>
      <c r="I9687" s="3"/>
      <c r="U9687">
        <v>10120.118929759157</v>
      </c>
      <c r="V9687">
        <v>2156.5719753439944</v>
      </c>
      <c r="W9687">
        <v>814.72121621671124</v>
      </c>
      <c r="X9687">
        <v>230.83940570117352</v>
      </c>
      <c r="Y9687">
        <v>7740.3562862899025</v>
      </c>
      <c r="Z9687">
        <v>6978.0295171479656</v>
      </c>
      <c r="AA9687">
        <v>17920.518400699748</v>
      </c>
      <c r="AB9687">
        <v>6562.8710517103309</v>
      </c>
      <c r="AC9687">
        <v>2330.8012911420874</v>
      </c>
      <c r="AD9687">
        <v>645.786598893676</v>
      </c>
      <c r="AE9687">
        <v>5166.415206236049</v>
      </c>
      <c r="AF9687">
        <v>4657.588936934756</v>
      </c>
      <c r="AG9687">
        <v>19363.463084916897</v>
      </c>
      <c r="AH9687" s="3">
        <v>40732</v>
      </c>
    </row>
    <row r="9688" spans="2:34" x14ac:dyDescent="0.25">
      <c r="B9688" s="6"/>
      <c r="C9688" s="7"/>
      <c r="D9688" s="7"/>
      <c r="E9688" s="7"/>
      <c r="F9688" s="7"/>
      <c r="G9688" s="7"/>
      <c r="I9688" s="3"/>
      <c r="U9688">
        <v>9320.5161364320502</v>
      </c>
      <c r="V9688">
        <v>1968.842549560115</v>
      </c>
      <c r="W9688">
        <v>668.0546397565812</v>
      </c>
      <c r="X9688">
        <v>204.68453485651693</v>
      </c>
      <c r="Y9688">
        <v>6832.9471291251502</v>
      </c>
      <c r="Z9688">
        <v>6523.7562549573304</v>
      </c>
      <c r="AA9688">
        <v>16198.285108255694</v>
      </c>
      <c r="AB9688">
        <v>6210.8060542013372</v>
      </c>
      <c r="AC9688">
        <v>2105.7573503462309</v>
      </c>
      <c r="AD9688">
        <v>601.84003871795164</v>
      </c>
      <c r="AE9688">
        <v>4560.751552722124</v>
      </c>
      <c r="AF9688">
        <v>4354.3775338982814</v>
      </c>
      <c r="AG9688">
        <v>17833.532529885928</v>
      </c>
      <c r="AH9688" s="3">
        <v>40733</v>
      </c>
    </row>
    <row r="9689" spans="2:34" x14ac:dyDescent="0.25">
      <c r="B9689" s="6"/>
      <c r="C9689" s="7"/>
      <c r="D9689" s="7"/>
      <c r="E9689" s="7"/>
      <c r="F9689" s="7"/>
      <c r="G9689" s="7"/>
      <c r="I9689" s="3"/>
      <c r="U9689">
        <v>9992.5851524024565</v>
      </c>
      <c r="V9689">
        <v>1730.1096294863944</v>
      </c>
      <c r="W9689">
        <v>755.56538320671939</v>
      </c>
      <c r="X9689">
        <v>88.010154144391208</v>
      </c>
      <c r="Y9689">
        <v>5195.5624369289699</v>
      </c>
      <c r="Z9689">
        <v>8793.8873992652298</v>
      </c>
      <c r="AA9689">
        <v>16563.135003031708</v>
      </c>
      <c r="AB9689">
        <v>6806.9687682411231</v>
      </c>
      <c r="AC9689">
        <v>2673.6599155891231</v>
      </c>
      <c r="AD9689">
        <v>301.35090731263625</v>
      </c>
      <c r="AE9689">
        <v>3467.854939267238</v>
      </c>
      <c r="AF9689">
        <v>5869.6101188474213</v>
      </c>
      <c r="AG9689">
        <v>19119.444649257541</v>
      </c>
      <c r="AH9689" s="3">
        <v>40734</v>
      </c>
    </row>
    <row r="9690" spans="2:34" x14ac:dyDescent="0.25">
      <c r="B9690" s="6"/>
      <c r="C9690" s="7"/>
      <c r="D9690" s="7"/>
      <c r="E9690" s="7"/>
      <c r="F9690" s="7"/>
      <c r="G9690" s="7"/>
      <c r="I9690" s="3"/>
      <c r="U9690">
        <v>9038.8895360723836</v>
      </c>
      <c r="V9690">
        <v>0</v>
      </c>
      <c r="W9690">
        <v>0</v>
      </c>
      <c r="X9690">
        <v>215.32129022584471</v>
      </c>
      <c r="Y9690">
        <v>12732.735285615307</v>
      </c>
      <c r="Z9690">
        <v>12268.442795628587</v>
      </c>
      <c r="AA9690">
        <v>25216.499371469738</v>
      </c>
      <c r="AB9690">
        <v>0</v>
      </c>
      <c r="AC9690">
        <v>0</v>
      </c>
      <c r="AD9690">
        <v>607.27272883676699</v>
      </c>
      <c r="AE9690">
        <v>8498.652357010822</v>
      </c>
      <c r="AF9690">
        <v>8188.7534722970358</v>
      </c>
      <c r="AG9690">
        <v>17294.678558144624</v>
      </c>
      <c r="AH9690" s="3">
        <v>40735</v>
      </c>
    </row>
    <row r="9691" spans="2:34" x14ac:dyDescent="0.25">
      <c r="B9691" s="6"/>
      <c r="C9691" s="7"/>
      <c r="D9691" s="7"/>
      <c r="E9691" s="7"/>
      <c r="F9691" s="7"/>
      <c r="G9691" s="7"/>
      <c r="I9691" s="3"/>
      <c r="U9691">
        <v>19003.14501642478</v>
      </c>
      <c r="V9691">
        <v>4434.1375404617456</v>
      </c>
      <c r="W9691">
        <v>1076.3655960716355</v>
      </c>
      <c r="X9691">
        <v>218.17097332220146</v>
      </c>
      <c r="Y9691">
        <v>13839.32896091046</v>
      </c>
      <c r="Z9691">
        <v>13973.352317205738</v>
      </c>
      <c r="AA9691">
        <v>33541.355387971773</v>
      </c>
      <c r="AB9691">
        <v>13312.692543134004</v>
      </c>
      <c r="AC9691">
        <v>3844.8033333541348</v>
      </c>
      <c r="AD9691">
        <v>638.43718684504813</v>
      </c>
      <c r="AE9691">
        <v>9237.2646611105647</v>
      </c>
      <c r="AF9691">
        <v>9326.7205311434682</v>
      </c>
      <c r="AG9691">
        <v>36359.918255587218</v>
      </c>
      <c r="AH9691" s="3">
        <v>40736</v>
      </c>
    </row>
    <row r="9692" spans="2:34" x14ac:dyDescent="0.25">
      <c r="B9692" s="6"/>
      <c r="C9692" s="7"/>
      <c r="D9692" s="7"/>
      <c r="E9692" s="7"/>
      <c r="F9692" s="7"/>
      <c r="G9692" s="7"/>
      <c r="I9692" s="3"/>
      <c r="U9692">
        <v>11400.79840979672</v>
      </c>
      <c r="V9692">
        <v>0</v>
      </c>
      <c r="W9692">
        <v>1024.2872752470089</v>
      </c>
      <c r="X9692">
        <v>203.60864395526914</v>
      </c>
      <c r="Y9692">
        <v>13113.707789384138</v>
      </c>
      <c r="Z9692">
        <v>12728.075152017593</v>
      </c>
      <c r="AA9692">
        <v>27069.67886060401</v>
      </c>
      <c r="AB9692">
        <v>0</v>
      </c>
      <c r="AC9692">
        <v>3949.6305819400186</v>
      </c>
      <c r="AD9692">
        <v>615.75751671462569</v>
      </c>
      <c r="AE9692">
        <v>8752.9380854488518</v>
      </c>
      <c r="AF9692">
        <v>8495.5418819639617</v>
      </c>
      <c r="AG9692">
        <v>21813.868066067458</v>
      </c>
      <c r="AH9692" s="3">
        <v>40737</v>
      </c>
    </row>
    <row r="9693" spans="2:34" x14ac:dyDescent="0.25">
      <c r="B9693" s="6"/>
      <c r="C9693" s="7"/>
      <c r="D9693" s="7"/>
      <c r="E9693" s="7"/>
      <c r="F9693" s="7"/>
      <c r="G9693" s="7"/>
      <c r="I9693" s="3"/>
      <c r="U9693">
        <v>11907.12976638343</v>
      </c>
      <c r="V9693">
        <v>0</v>
      </c>
      <c r="W9693">
        <v>1109.846701745055</v>
      </c>
      <c r="X9693">
        <v>223.90169816026693</v>
      </c>
      <c r="Y9693">
        <v>14178.692756515706</v>
      </c>
      <c r="Z9693">
        <v>12796.645232450968</v>
      </c>
      <c r="AA9693">
        <v>28309.086388871998</v>
      </c>
      <c r="AB9693">
        <v>0</v>
      </c>
      <c r="AC9693">
        <v>4114.8205861924371</v>
      </c>
      <c r="AD9693">
        <v>662.75522390215906</v>
      </c>
      <c r="AE9693">
        <v>9463.7780423054919</v>
      </c>
      <c r="AF9693">
        <v>8541.3099956193109</v>
      </c>
      <c r="AG9693">
        <v>22782.663848019398</v>
      </c>
      <c r="AH9693" s="3">
        <v>40738</v>
      </c>
    </row>
    <row r="9694" spans="2:34" x14ac:dyDescent="0.25">
      <c r="B9694" s="6"/>
      <c r="C9694" s="7"/>
      <c r="D9694" s="7"/>
      <c r="E9694" s="7"/>
      <c r="F9694" s="7"/>
      <c r="G9694" s="7"/>
      <c r="I9694" s="3"/>
      <c r="U9694">
        <v>24998.686120198392</v>
      </c>
      <c r="V9694">
        <v>4666.2083343158693</v>
      </c>
      <c r="W9694">
        <v>1063.0172761401736</v>
      </c>
      <c r="X9694">
        <v>227.18245531402897</v>
      </c>
      <c r="Y9694">
        <v>15109.221202698434</v>
      </c>
      <c r="Z9694">
        <v>27431.192645773448</v>
      </c>
      <c r="AA9694">
        <v>48496.821914241955</v>
      </c>
      <c r="AB9694">
        <v>14632.76785675769</v>
      </c>
      <c r="AC9694">
        <v>4104.6262623358634</v>
      </c>
      <c r="AD9694">
        <v>699.94384286216587</v>
      </c>
      <c r="AE9694">
        <v>10084.873006979007</v>
      </c>
      <c r="AF9694">
        <v>18309.354966170929</v>
      </c>
      <c r="AG9694">
        <v>47831.565935105653</v>
      </c>
      <c r="AH9694" s="3">
        <v>40739</v>
      </c>
    </row>
    <row r="9695" spans="2:34" x14ac:dyDescent="0.25">
      <c r="B9695" s="6"/>
      <c r="C9695" s="7"/>
      <c r="D9695" s="7"/>
      <c r="E9695" s="7"/>
      <c r="F9695" s="7"/>
      <c r="G9695" s="7"/>
      <c r="I9695" s="3"/>
      <c r="U9695">
        <v>23768.715755862147</v>
      </c>
      <c r="V9695">
        <v>3946.2001192375524</v>
      </c>
      <c r="W9695">
        <v>941.64099519702995</v>
      </c>
      <c r="X9695">
        <v>199.44526915015771</v>
      </c>
      <c r="Y9695">
        <v>14276.418753263073</v>
      </c>
      <c r="Z9695">
        <v>26791.771948323483</v>
      </c>
      <c r="AA9695">
        <v>46155.477085171296</v>
      </c>
      <c r="AB9695">
        <v>13434.947477295635</v>
      </c>
      <c r="AC9695">
        <v>3974.5457084195441</v>
      </c>
      <c r="AD9695">
        <v>657.12184964144194</v>
      </c>
      <c r="AE9695">
        <v>9529.0067032308889</v>
      </c>
      <c r="AF9695">
        <v>17882.564170979898</v>
      </c>
      <c r="AG9695">
        <v>45478.185909567415</v>
      </c>
      <c r="AH9695" s="3">
        <v>40740</v>
      </c>
    </row>
    <row r="9696" spans="2:34" x14ac:dyDescent="0.25">
      <c r="B9696" s="6"/>
      <c r="C9696" s="7"/>
      <c r="D9696" s="7"/>
      <c r="E9696" s="7"/>
      <c r="F9696" s="7"/>
      <c r="G9696" s="7"/>
      <c r="I9696" s="3"/>
      <c r="U9696">
        <v>17530.793331796038</v>
      </c>
      <c r="V9696">
        <v>2182.6256586223885</v>
      </c>
      <c r="W9696">
        <v>844.10294840597021</v>
      </c>
      <c r="X9696">
        <v>118.64254437744091</v>
      </c>
      <c r="Y9696">
        <v>9665.1501716804287</v>
      </c>
      <c r="Z9696">
        <v>20542.340806885277</v>
      </c>
      <c r="AA9696">
        <v>33352.862129971501</v>
      </c>
      <c r="AB9696">
        <v>9200.5948620368399</v>
      </c>
      <c r="AC9696">
        <v>3732.3650700972612</v>
      </c>
      <c r="AD9696">
        <v>447.37847835807565</v>
      </c>
      <c r="AE9696">
        <v>6451.1473336144209</v>
      </c>
      <c r="AF9696">
        <v>13711.288988642358</v>
      </c>
      <c r="AG9696">
        <v>33542.774732748956</v>
      </c>
      <c r="AH9696" s="3">
        <v>40741</v>
      </c>
    </row>
    <row r="9697" spans="2:34" x14ac:dyDescent="0.25">
      <c r="B9697" s="6"/>
      <c r="C9697" s="7"/>
      <c r="D9697" s="7"/>
      <c r="E9697" s="7"/>
      <c r="F9697" s="7"/>
      <c r="G9697" s="7"/>
      <c r="I9697" s="3"/>
      <c r="U9697">
        <v>14462.899900808556</v>
      </c>
      <c r="V9697">
        <v>1982.1343014723293</v>
      </c>
      <c r="W9697">
        <v>0</v>
      </c>
      <c r="X9697">
        <v>104.63410546219298</v>
      </c>
      <c r="Y9697">
        <v>8483.9885364964721</v>
      </c>
      <c r="Z9697">
        <v>18675.139291395084</v>
      </c>
      <c r="AA9697">
        <v>29245.896234826076</v>
      </c>
      <c r="AB9697">
        <v>9098.256177356483</v>
      </c>
      <c r="AC9697">
        <v>0</v>
      </c>
      <c r="AD9697">
        <v>446.76289732386033</v>
      </c>
      <c r="AE9697">
        <v>5662.7635425677663</v>
      </c>
      <c r="AF9697">
        <v>12464.997739772807</v>
      </c>
      <c r="AG9697">
        <v>27672.780357020914</v>
      </c>
      <c r="AH9697" s="3">
        <v>40742</v>
      </c>
    </row>
    <row r="9698" spans="2:34" x14ac:dyDescent="0.25">
      <c r="B9698" s="6"/>
      <c r="C9698" s="7"/>
      <c r="D9698" s="7"/>
      <c r="E9698" s="7"/>
      <c r="F9698" s="7"/>
      <c r="G9698" s="7"/>
      <c r="I9698" s="3"/>
      <c r="U9698">
        <v>20729.116741898401</v>
      </c>
      <c r="V9698">
        <v>3279.1369450322122</v>
      </c>
      <c r="W9698">
        <v>748.92192960748457</v>
      </c>
      <c r="X9698">
        <v>162.70928515449532</v>
      </c>
      <c r="Y9698">
        <v>12839.737934733415</v>
      </c>
      <c r="Z9698">
        <v>22449.555072669205</v>
      </c>
      <c r="AA9698">
        <v>39480.061167196814</v>
      </c>
      <c r="AB9698">
        <v>12208.61021852128</v>
      </c>
      <c r="AC9698">
        <v>3311.1144895659736</v>
      </c>
      <c r="AD9698">
        <v>588.24412614026846</v>
      </c>
      <c r="AE9698">
        <v>8570.0728566705766</v>
      </c>
      <c r="AF9698">
        <v>14984.287339086426</v>
      </c>
      <c r="AG9698">
        <v>39662.329029984525</v>
      </c>
      <c r="AH9698" s="3">
        <v>40743</v>
      </c>
    </row>
    <row r="9699" spans="2:34" x14ac:dyDescent="0.25">
      <c r="B9699" s="6"/>
      <c r="C9699" s="7"/>
      <c r="D9699" s="7"/>
      <c r="E9699" s="7"/>
      <c r="F9699" s="7"/>
      <c r="G9699" s="7"/>
      <c r="I9699" s="3"/>
      <c r="U9699">
        <v>21833.843076786183</v>
      </c>
      <c r="V9699">
        <v>3323.2589165426543</v>
      </c>
      <c r="W9699">
        <v>707.06257238203375</v>
      </c>
      <c r="X9699">
        <v>161.65319607382628</v>
      </c>
      <c r="Y9699">
        <v>13305.073476103227</v>
      </c>
      <c r="Z9699">
        <v>24214.042509929819</v>
      </c>
      <c r="AA9699">
        <v>41711.090671031561</v>
      </c>
      <c r="AB9699">
        <v>12847.610778379709</v>
      </c>
      <c r="AC9699">
        <v>3268.0264711293894</v>
      </c>
      <c r="AD9699">
        <v>617.74598995929455</v>
      </c>
      <c r="AE9699">
        <v>8880.6679414463724</v>
      </c>
      <c r="AF9699">
        <v>16162.020558321121</v>
      </c>
      <c r="AG9699">
        <v>41776.071739235886</v>
      </c>
      <c r="AH9699" s="3">
        <v>40744</v>
      </c>
    </row>
    <row r="9700" spans="2:34" x14ac:dyDescent="0.25">
      <c r="B9700" s="6"/>
      <c r="C9700" s="7"/>
      <c r="D9700" s="7"/>
      <c r="E9700" s="7"/>
      <c r="F9700" s="7"/>
      <c r="G9700" s="7"/>
      <c r="I9700" s="3"/>
      <c r="U9700">
        <v>21152.775712260551</v>
      </c>
      <c r="V9700">
        <v>2963.1452084924244</v>
      </c>
      <c r="W9700">
        <v>595.99714505739439</v>
      </c>
      <c r="X9700">
        <v>139.98486611065297</v>
      </c>
      <c r="Y9700">
        <v>11964.75007317054</v>
      </c>
      <c r="Z9700">
        <v>23926.544416792221</v>
      </c>
      <c r="AA9700">
        <v>39590.421709623231</v>
      </c>
      <c r="AB9700">
        <v>12818.678783226827</v>
      </c>
      <c r="AC9700">
        <v>3089.9010158509154</v>
      </c>
      <c r="AD9700">
        <v>608.18772893753442</v>
      </c>
      <c r="AE9700">
        <v>7986.0492760949082</v>
      </c>
      <c r="AF9700">
        <v>15970.125706816563</v>
      </c>
      <c r="AG9700">
        <v>40472.942510926754</v>
      </c>
      <c r="AH9700" s="3">
        <v>40745</v>
      </c>
    </row>
    <row r="9701" spans="2:34" x14ac:dyDescent="0.25">
      <c r="B9701" s="6"/>
      <c r="C9701" s="7"/>
      <c r="D9701" s="7"/>
      <c r="E9701" s="7"/>
      <c r="F9701" s="7"/>
      <c r="G9701" s="7"/>
      <c r="I9701" s="3"/>
      <c r="U9701">
        <v>13832.499442199791</v>
      </c>
      <c r="V9701">
        <v>2608.2498616807529</v>
      </c>
      <c r="W9701">
        <v>529.48598886455159</v>
      </c>
      <c r="X9701">
        <v>124.48326918182831</v>
      </c>
      <c r="Y9701">
        <v>6017.9114918353052</v>
      </c>
      <c r="Z9701">
        <v>11293.895627196556</v>
      </c>
      <c r="AA9701">
        <v>20574.026238758994</v>
      </c>
      <c r="AB9701">
        <v>11605.183356413452</v>
      </c>
      <c r="AC9701">
        <v>2750.7534910946692</v>
      </c>
      <c r="AD9701">
        <v>555.63694297408097</v>
      </c>
      <c r="AE9701">
        <v>4016.7439703351301</v>
      </c>
      <c r="AF9701">
        <v>7538.2775608587453</v>
      </c>
      <c r="AG9701">
        <v>26466.595321676079</v>
      </c>
      <c r="AH9701" s="3">
        <v>40746</v>
      </c>
    </row>
    <row r="9702" spans="2:34" x14ac:dyDescent="0.25">
      <c r="B9702" s="6"/>
      <c r="C9702" s="7"/>
      <c r="D9702" s="7"/>
      <c r="E9702" s="7"/>
      <c r="F9702" s="7"/>
      <c r="G9702" s="7"/>
      <c r="I9702" s="3"/>
      <c r="U9702">
        <v>14422.425562587565</v>
      </c>
      <c r="V9702">
        <v>2743.7167825043766</v>
      </c>
      <c r="W9702">
        <v>563.42496915355468</v>
      </c>
      <c r="X9702">
        <v>133.70729884569897</v>
      </c>
      <c r="Y9702">
        <v>6650.922665821071</v>
      </c>
      <c r="Z9702">
        <v>12140.563558420987</v>
      </c>
      <c r="AA9702">
        <v>22232.335274745688</v>
      </c>
      <c r="AB9702">
        <v>11702.089087085951</v>
      </c>
      <c r="AC9702">
        <v>2780.0982809378124</v>
      </c>
      <c r="AD9702">
        <v>570.49566020386203</v>
      </c>
      <c r="AE9702">
        <v>4439.2566343568215</v>
      </c>
      <c r="AF9702">
        <v>8103.3985853596687</v>
      </c>
      <c r="AG9702">
        <v>27595.338247944117</v>
      </c>
      <c r="AH9702" s="3">
        <v>40747</v>
      </c>
    </row>
    <row r="9703" spans="2:34" x14ac:dyDescent="0.25">
      <c r="B9703" s="6"/>
      <c r="C9703" s="7"/>
      <c r="D9703" s="7"/>
      <c r="E9703" s="7"/>
      <c r="F9703" s="7"/>
      <c r="G9703" s="7"/>
      <c r="I9703" s="3"/>
      <c r="U9703">
        <v>9389.2151327660158</v>
      </c>
      <c r="V9703">
        <v>1389.4621564807403</v>
      </c>
      <c r="W9703">
        <v>340.94300119177916</v>
      </c>
      <c r="X9703">
        <v>68.327658380023806</v>
      </c>
      <c r="Y9703">
        <v>3399.7143634872104</v>
      </c>
      <c r="Z9703">
        <v>8460.0337298545692</v>
      </c>
      <c r="AA9703">
        <v>13658.480909394324</v>
      </c>
      <c r="AB9703">
        <v>7703.8839582075734</v>
      </c>
      <c r="AC9703">
        <v>2004.6612677832147</v>
      </c>
      <c r="AD9703">
        <v>340.46928226240129</v>
      </c>
      <c r="AE9703">
        <v>2269.1895999012659</v>
      </c>
      <c r="AF9703">
        <v>5646.7745528210835</v>
      </c>
      <c r="AG9703">
        <v>17964.978660975539</v>
      </c>
      <c r="AH9703" s="3">
        <v>40748</v>
      </c>
    </row>
    <row r="9704" spans="2:34" x14ac:dyDescent="0.25">
      <c r="B9704" s="6"/>
      <c r="C9704" s="7"/>
      <c r="D9704" s="7"/>
      <c r="E9704" s="7"/>
      <c r="F9704" s="7"/>
      <c r="G9704" s="7"/>
      <c r="I9704" s="3"/>
      <c r="U9704">
        <v>10926.733683048367</v>
      </c>
      <c r="V9704">
        <v>1515.7289345658535</v>
      </c>
      <c r="W9704">
        <v>427.37466681590655</v>
      </c>
      <c r="X9704">
        <v>80.603214178690706</v>
      </c>
      <c r="Y9704">
        <v>4420.4020130077897</v>
      </c>
      <c r="Z9704">
        <v>8969.0448455643418</v>
      </c>
      <c r="AA9704">
        <v>15413.153674132582</v>
      </c>
      <c r="AB9704">
        <v>9203.4764446417521</v>
      </c>
      <c r="AC9704">
        <v>2324.006859380419</v>
      </c>
      <c r="AD9704">
        <v>442.34255941988346</v>
      </c>
      <c r="AE9704">
        <v>2950.4626574013159</v>
      </c>
      <c r="AF9704">
        <v>5986.5215452178172</v>
      </c>
      <c r="AG9704">
        <v>20906.810066061189</v>
      </c>
      <c r="AH9704" s="3">
        <v>40749</v>
      </c>
    </row>
    <row r="9705" spans="2:34" x14ac:dyDescent="0.25">
      <c r="B9705" s="6"/>
      <c r="C9705" s="7"/>
      <c r="D9705" s="7"/>
      <c r="E9705" s="7"/>
      <c r="F9705" s="7"/>
      <c r="G9705" s="7"/>
      <c r="I9705" s="3"/>
      <c r="U9705">
        <v>12828.19014838869</v>
      </c>
      <c r="V9705">
        <v>1457.1993917988414</v>
      </c>
      <c r="W9705">
        <v>313.37837052694323</v>
      </c>
      <c r="X9705">
        <v>128.51283536489603</v>
      </c>
      <c r="Y9705">
        <v>6575.9118984336401</v>
      </c>
      <c r="Z9705">
        <v>17484.983291057168</v>
      </c>
      <c r="AA9705">
        <v>25959.985787181486</v>
      </c>
      <c r="AB9705">
        <v>6195.4891631016808</v>
      </c>
      <c r="AC9705">
        <v>1710.9784897370489</v>
      </c>
      <c r="AD9705">
        <v>578.71911432308627</v>
      </c>
      <c r="AE9705">
        <v>4389.1895890002297</v>
      </c>
      <c r="AF9705">
        <v>11670.610526766859</v>
      </c>
      <c r="AG9705">
        <v>24544.986882928904</v>
      </c>
      <c r="AH9705" s="3">
        <v>40750</v>
      </c>
    </row>
    <row r="9706" spans="2:34" x14ac:dyDescent="0.25">
      <c r="B9706" s="6"/>
      <c r="C9706" s="7"/>
      <c r="D9706" s="7"/>
      <c r="E9706" s="7"/>
      <c r="F9706" s="7"/>
      <c r="G9706" s="7"/>
      <c r="I9706" s="3"/>
      <c r="U9706">
        <v>17824.363546103963</v>
      </c>
      <c r="V9706">
        <v>1666.3214306534267</v>
      </c>
      <c r="W9706">
        <v>620.1679739477147</v>
      </c>
      <c r="X9706">
        <v>154.58567261145328</v>
      </c>
      <c r="Y9706">
        <v>13965.613840206215</v>
      </c>
      <c r="Z9706">
        <v>20529.460590961906</v>
      </c>
      <c r="AA9706">
        <v>36936.149508380709</v>
      </c>
      <c r="AB9706">
        <v>6817.2760037957605</v>
      </c>
      <c r="AC9706">
        <v>3613.6904713924969</v>
      </c>
      <c r="AD9706">
        <v>649.26743219194543</v>
      </c>
      <c r="AE9706">
        <v>9321.5553702949619</v>
      </c>
      <c r="AF9706">
        <v>13702.691898153904</v>
      </c>
      <c r="AG9706">
        <v>34104.481175829067</v>
      </c>
      <c r="AH9706" s="3">
        <v>40751</v>
      </c>
    </row>
    <row r="9707" spans="2:34" x14ac:dyDescent="0.25">
      <c r="B9707" s="6"/>
      <c r="C9707" s="7"/>
      <c r="D9707" s="7"/>
      <c r="E9707" s="7"/>
      <c r="F9707" s="7"/>
      <c r="G9707" s="7"/>
      <c r="I9707" s="3"/>
      <c r="U9707">
        <v>17559.244722787473</v>
      </c>
      <c r="V9707">
        <v>1669.7644718715674</v>
      </c>
      <c r="W9707">
        <v>669.35881799784897</v>
      </c>
      <c r="X9707">
        <v>153.72128913084524</v>
      </c>
      <c r="Y9707">
        <v>13152.976250347574</v>
      </c>
      <c r="Z9707">
        <v>21169.862190653697</v>
      </c>
      <c r="AA9707">
        <v>36815.683020001532</v>
      </c>
      <c r="AB9707">
        <v>6387.8702370708234</v>
      </c>
      <c r="AC9707">
        <v>3691.6375922074531</v>
      </c>
      <c r="AD9707">
        <v>608.41893667488898</v>
      </c>
      <c r="AE9707">
        <v>8779.1484001092158</v>
      </c>
      <c r="AF9707">
        <v>14130.137411044037</v>
      </c>
      <c r="AG9707">
        <v>33597.212577106417</v>
      </c>
      <c r="AH9707" s="3">
        <v>40752</v>
      </c>
    </row>
    <row r="9708" spans="2:34" x14ac:dyDescent="0.25">
      <c r="B9708" s="6"/>
      <c r="C9708" s="7"/>
      <c r="D9708" s="7"/>
      <c r="E9708" s="7"/>
      <c r="F9708" s="7"/>
      <c r="G9708" s="7"/>
      <c r="I9708" s="3"/>
      <c r="U9708">
        <v>19256.902488519747</v>
      </c>
      <c r="V9708">
        <v>2110.7930947375307</v>
      </c>
      <c r="W9708">
        <v>944.13263475769577</v>
      </c>
      <c r="X9708">
        <v>199.48559915485319</v>
      </c>
      <c r="Y9708">
        <v>14699.241637949106</v>
      </c>
      <c r="Z9708">
        <v>23360.2056136848</v>
      </c>
      <c r="AA9708">
        <v>41313.858580283988</v>
      </c>
      <c r="AB9708">
        <v>6769.0348746604595</v>
      </c>
      <c r="AC9708">
        <v>4014.5697405142087</v>
      </c>
      <c r="AD9708">
        <v>658.50325874448481</v>
      </c>
      <c r="AE9708">
        <v>9811.2260869633628</v>
      </c>
      <c r="AF9708">
        <v>15592.114502159451</v>
      </c>
      <c r="AG9708">
        <v>36845.448463041968</v>
      </c>
      <c r="AH9708" s="3">
        <v>40753</v>
      </c>
    </row>
    <row r="9709" spans="2:34" x14ac:dyDescent="0.25">
      <c r="B9709" s="6"/>
      <c r="C9709" s="7"/>
      <c r="D9709" s="7"/>
      <c r="E9709" s="7"/>
      <c r="F9709" s="7"/>
      <c r="G9709" s="7"/>
      <c r="I9709" s="3"/>
      <c r="U9709">
        <v>13898.498456445326</v>
      </c>
      <c r="V9709">
        <v>884.17098348544312</v>
      </c>
      <c r="W9709">
        <v>669.40415724040838</v>
      </c>
      <c r="X9709">
        <v>96.406373212722457</v>
      </c>
      <c r="Y9709">
        <v>9461.1755279736681</v>
      </c>
      <c r="Z9709">
        <v>17631.038253714894</v>
      </c>
      <c r="AA9709">
        <v>28742.195295627138</v>
      </c>
      <c r="AB9709">
        <v>4410.6141240325387</v>
      </c>
      <c r="AC9709">
        <v>3651.679284497794</v>
      </c>
      <c r="AD9709">
        <v>447.48348467276691</v>
      </c>
      <c r="AE9709">
        <v>6315.001442914303</v>
      </c>
      <c r="AF9709">
        <v>11768.09707029428</v>
      </c>
      <c r="AG9709">
        <v>26592.875406411677</v>
      </c>
      <c r="AH9709" s="3">
        <v>40754</v>
      </c>
    </row>
    <row r="9710" spans="2:34" x14ac:dyDescent="0.25">
      <c r="B9710" s="6"/>
      <c r="C9710" s="7"/>
      <c r="D9710" s="7"/>
      <c r="E9710" s="7"/>
      <c r="F9710" s="7"/>
      <c r="G9710" s="7"/>
      <c r="I9710" s="3"/>
      <c r="U9710">
        <v>9887.2749352166502</v>
      </c>
      <c r="V9710">
        <v>0</v>
      </c>
      <c r="W9710">
        <v>0</v>
      </c>
      <c r="X9710">
        <v>110.56288161378376</v>
      </c>
      <c r="Y9710">
        <v>9883.8947010554584</v>
      </c>
      <c r="Z9710">
        <v>17767.54814237943</v>
      </c>
      <c r="AA9710">
        <v>27762.005725048672</v>
      </c>
      <c r="AB9710">
        <v>0</v>
      </c>
      <c r="AC9710">
        <v>0</v>
      </c>
      <c r="AD9710">
        <v>461.58373976977242</v>
      </c>
      <c r="AE9710">
        <v>6597.1516028036613</v>
      </c>
      <c r="AF9710">
        <v>11859.212613108146</v>
      </c>
      <c r="AG9710">
        <v>18917.947955681582</v>
      </c>
      <c r="AH9710" s="3">
        <v>40755</v>
      </c>
    </row>
    <row r="9711" spans="2:34" x14ac:dyDescent="0.25">
      <c r="B9711" s="6"/>
      <c r="C9711" s="7"/>
      <c r="D9711" s="7"/>
      <c r="E9711" s="7"/>
      <c r="F9711" s="7"/>
      <c r="G9711" s="7"/>
      <c r="I9711" s="3"/>
      <c r="U9711">
        <v>9157.1424352511203</v>
      </c>
      <c r="V9711">
        <v>0</v>
      </c>
      <c r="W9711">
        <v>0</v>
      </c>
      <c r="X9711">
        <v>97.825757768999708</v>
      </c>
      <c r="Y9711">
        <v>8339.7552126359733</v>
      </c>
      <c r="Z9711">
        <v>15875.650139747167</v>
      </c>
      <c r="AA9711">
        <v>24313.231110152141</v>
      </c>
      <c r="AB9711">
        <v>0</v>
      </c>
      <c r="AC9711">
        <v>0</v>
      </c>
      <c r="AD9711">
        <v>415.82573877582877</v>
      </c>
      <c r="AE9711">
        <v>5810.2703945713247</v>
      </c>
      <c r="AF9711">
        <v>11060.494900591922</v>
      </c>
      <c r="AG9711">
        <v>17286.591033939076</v>
      </c>
      <c r="AH9711" s="3">
        <v>40756</v>
      </c>
    </row>
    <row r="9712" spans="2:34" x14ac:dyDescent="0.25">
      <c r="B9712" s="6"/>
      <c r="C9712" s="7"/>
      <c r="D9712" s="7"/>
      <c r="E9712" s="7"/>
      <c r="F9712" s="7"/>
      <c r="G9712" s="7"/>
      <c r="I9712" s="3"/>
      <c r="U9712">
        <v>14839.004948419533</v>
      </c>
      <c r="V9712">
        <v>930.4759084531662</v>
      </c>
      <c r="W9712">
        <v>714.7158224950382</v>
      </c>
      <c r="X9712">
        <v>97.452164317045387</v>
      </c>
      <c r="Y9712">
        <v>7684.8066833755283</v>
      </c>
      <c r="Z9712">
        <v>21926.175779555684</v>
      </c>
      <c r="AA9712">
        <v>31353.626358196463</v>
      </c>
      <c r="AB9712">
        <v>3796.644476405374</v>
      </c>
      <c r="AC9712">
        <v>3207.0602271771277</v>
      </c>
      <c r="AD9712">
        <v>379.10364331463228</v>
      </c>
      <c r="AE9712">
        <v>5353.9706648425426</v>
      </c>
      <c r="AF9712">
        <v>15275.869225165476</v>
      </c>
      <c r="AG9712">
        <v>28012.648236905155</v>
      </c>
      <c r="AH9712" s="3">
        <v>40757</v>
      </c>
    </row>
    <row r="9713" spans="2:34" x14ac:dyDescent="0.25">
      <c r="B9713" s="6"/>
      <c r="C9713" s="7"/>
      <c r="D9713" s="7"/>
      <c r="E9713" s="7"/>
      <c r="F9713" s="7"/>
      <c r="G9713" s="7"/>
      <c r="I9713" s="3"/>
      <c r="U9713">
        <v>18592.64679231534</v>
      </c>
      <c r="V9713">
        <v>1906.3356091485705</v>
      </c>
      <c r="W9713">
        <v>758.12776448031286</v>
      </c>
      <c r="X9713">
        <v>107.39528985163936</v>
      </c>
      <c r="Y9713">
        <v>7510.2873932234979</v>
      </c>
      <c r="Z9713">
        <v>27967.642676961405</v>
      </c>
      <c r="AA9713">
        <v>38249.788733665424</v>
      </c>
      <c r="AB9713">
        <v>7203.7152092563038</v>
      </c>
      <c r="AC9713">
        <v>2799.1059302571448</v>
      </c>
      <c r="AD9713">
        <v>378.52837103158276</v>
      </c>
      <c r="AE9713">
        <v>5232.3838509615334</v>
      </c>
      <c r="AF9713">
        <v>19484.93236416427</v>
      </c>
      <c r="AG9713">
        <v>35098.665725670835</v>
      </c>
      <c r="AH9713" s="3">
        <v>40758</v>
      </c>
    </row>
    <row r="9714" spans="2:34" x14ac:dyDescent="0.25">
      <c r="B9714" s="6"/>
      <c r="C9714" s="7"/>
      <c r="D9714" s="7"/>
      <c r="E9714" s="7"/>
      <c r="F9714" s="7"/>
      <c r="G9714" s="7"/>
      <c r="I9714" s="3"/>
      <c r="U9714">
        <v>17056.541385467128</v>
      </c>
      <c r="V9714">
        <v>1880.5365060531849</v>
      </c>
      <c r="W9714">
        <v>659.1776206503705</v>
      </c>
      <c r="X9714">
        <v>86.671452849930077</v>
      </c>
      <c r="Y9714">
        <v>6079.297697321872</v>
      </c>
      <c r="Z9714">
        <v>23850.07028743055</v>
      </c>
      <c r="AA9714">
        <v>32555.753564305909</v>
      </c>
      <c r="AB9714">
        <v>8763.4031323923555</v>
      </c>
      <c r="AC9714">
        <v>2264.5473149484606</v>
      </c>
      <c r="AD9714">
        <v>319.24184986518048</v>
      </c>
      <c r="AE9714">
        <v>4235.4196891793954</v>
      </c>
      <c r="AF9714">
        <v>16616.237978968566</v>
      </c>
      <c r="AG9714">
        <v>32198.849965353962</v>
      </c>
      <c r="AH9714" s="3">
        <v>40759</v>
      </c>
    </row>
    <row r="9715" spans="2:34" x14ac:dyDescent="0.25">
      <c r="B9715" s="6"/>
      <c r="C9715" s="7"/>
      <c r="D9715" s="7"/>
      <c r="E9715" s="7"/>
      <c r="F9715" s="7"/>
      <c r="G9715" s="7"/>
      <c r="I9715" s="3"/>
      <c r="U9715">
        <v>16679.763196576663</v>
      </c>
      <c r="V9715">
        <v>1904.440342227218</v>
      </c>
      <c r="W9715">
        <v>219.01476320420292</v>
      </c>
      <c r="X9715">
        <v>101.83957537547876</v>
      </c>
      <c r="Y9715">
        <v>5802.7488186383353</v>
      </c>
      <c r="Z9715">
        <v>26804.320329434802</v>
      </c>
      <c r="AA9715">
        <v>34832.363828880036</v>
      </c>
      <c r="AB9715">
        <v>7799.8322264597809</v>
      </c>
      <c r="AC9715">
        <v>640.62781795817</v>
      </c>
      <c r="AD9715">
        <v>329.91868602451149</v>
      </c>
      <c r="AE9715">
        <v>4042.7493143904244</v>
      </c>
      <c r="AF9715">
        <v>18674.450854474897</v>
      </c>
      <c r="AG9715">
        <v>31487.578899307788</v>
      </c>
      <c r="AH9715" s="3">
        <v>40760</v>
      </c>
    </row>
    <row r="9716" spans="2:34" x14ac:dyDescent="0.25">
      <c r="B9716" s="6"/>
      <c r="C9716" s="7"/>
      <c r="D9716" s="7"/>
      <c r="E9716" s="7"/>
      <c r="F9716" s="7"/>
      <c r="G9716" s="7"/>
      <c r="I9716" s="3"/>
      <c r="U9716">
        <v>16722.099490197317</v>
      </c>
      <c r="V9716">
        <v>2666.6181293072027</v>
      </c>
      <c r="W9716">
        <v>-90.096283277269379</v>
      </c>
      <c r="X9716">
        <v>109.39408674672758</v>
      </c>
      <c r="Y9716">
        <v>5504.8525989660093</v>
      </c>
      <c r="Z9716">
        <v>25970.72336729963</v>
      </c>
      <c r="AA9716">
        <v>34161.491899042303</v>
      </c>
      <c r="AB9716">
        <v>9588.2438522745724</v>
      </c>
      <c r="AC9716">
        <v>-298.48657340985318</v>
      </c>
      <c r="AD9716">
        <v>348.8489646453437</v>
      </c>
      <c r="AE9716">
        <v>3835.2063420026589</v>
      </c>
      <c r="AF9716">
        <v>18093.687555480214</v>
      </c>
      <c r="AG9716">
        <v>31567.500140992935</v>
      </c>
      <c r="AH9716" s="3">
        <v>40761</v>
      </c>
    </row>
    <row r="9717" spans="2:34" x14ac:dyDescent="0.25">
      <c r="B9717" s="6"/>
      <c r="C9717" s="7"/>
      <c r="D9717" s="7"/>
      <c r="E9717" s="7"/>
      <c r="F9717" s="7"/>
      <c r="G9717" s="7"/>
      <c r="I9717" s="3"/>
      <c r="U9717">
        <v>17627.353630584963</v>
      </c>
      <c r="V9717">
        <v>2554.5902170312138</v>
      </c>
      <c r="W9717">
        <v>-10.969757116290928</v>
      </c>
      <c r="X9717">
        <v>103.10263940834115</v>
      </c>
      <c r="Y9717">
        <v>10436.664763666282</v>
      </c>
      <c r="Z9717">
        <v>21847.827661198262</v>
      </c>
      <c r="AA9717">
        <v>34931.215524187806</v>
      </c>
      <c r="AB9717">
        <v>10453.650622784362</v>
      </c>
      <c r="AC9717">
        <v>-32.181852091252416</v>
      </c>
      <c r="AD9717">
        <v>362.48179144607616</v>
      </c>
      <c r="AE9717">
        <v>7271.1779600578102</v>
      </c>
      <c r="AF9717">
        <v>15221.284439286777</v>
      </c>
      <c r="AG9717">
        <v>33276.412961483766</v>
      </c>
      <c r="AH9717" s="3">
        <v>40762</v>
      </c>
    </row>
    <row r="9718" spans="2:34" x14ac:dyDescent="0.25">
      <c r="B9718" s="6"/>
      <c r="C9718" s="7"/>
      <c r="D9718" s="7"/>
      <c r="E9718" s="7"/>
      <c r="F9718" s="7"/>
      <c r="G9718" s="7"/>
      <c r="I9718" s="3"/>
      <c r="U9718">
        <v>10358.834848173145</v>
      </c>
      <c r="V9718">
        <v>1046.4099000285355</v>
      </c>
      <c r="W9718">
        <v>268.14253616636773</v>
      </c>
      <c r="X9718">
        <v>45.300314383286626</v>
      </c>
      <c r="Y9718">
        <v>5895.3310226836493</v>
      </c>
      <c r="Z9718">
        <v>9101.2980576367681</v>
      </c>
      <c r="AA9718">
        <v>16356.481830898607</v>
      </c>
      <c r="AB9718">
        <v>7900.7577356107131</v>
      </c>
      <c r="AC9718">
        <v>977.73855423319708</v>
      </c>
      <c r="AD9718">
        <v>228.53040429918437</v>
      </c>
      <c r="AE9718">
        <v>4107.2509245112597</v>
      </c>
      <c r="AF9718">
        <v>6340.8339103687131</v>
      </c>
      <c r="AG9718">
        <v>19555.111529023063</v>
      </c>
      <c r="AH9718" s="3">
        <v>40763</v>
      </c>
    </row>
    <row r="9719" spans="2:34" x14ac:dyDescent="0.25">
      <c r="B9719" s="6"/>
      <c r="C9719" s="7"/>
      <c r="D9719" s="7"/>
      <c r="E9719" s="7"/>
      <c r="F9719" s="7"/>
      <c r="G9719" s="7"/>
      <c r="I9719" s="3"/>
      <c r="U9719">
        <v>26804.733722098008</v>
      </c>
      <c r="V9719">
        <v>3034.1131791104008</v>
      </c>
      <c r="W9719">
        <v>773.21743904031518</v>
      </c>
      <c r="X9719">
        <v>127.25775869631229</v>
      </c>
      <c r="Y9719">
        <v>13661.899243990349</v>
      </c>
      <c r="Z9719">
        <v>34115.069320908289</v>
      </c>
      <c r="AA9719">
        <v>51711.556941745679</v>
      </c>
      <c r="AB9719">
        <v>13818.087333026415</v>
      </c>
      <c r="AC9719">
        <v>3021.3389588142281</v>
      </c>
      <c r="AD9719">
        <v>475.78009386568021</v>
      </c>
      <c r="AE9719">
        <v>9518.1844894802143</v>
      </c>
      <c r="AF9719">
        <v>23767.817187690642</v>
      </c>
      <c r="AG9719">
        <v>50601.20806287718</v>
      </c>
      <c r="AH9719" s="3">
        <v>40764</v>
      </c>
    </row>
    <row r="9720" spans="2:34" x14ac:dyDescent="0.25">
      <c r="B9720" s="6"/>
      <c r="C9720" s="7"/>
      <c r="D9720" s="7"/>
      <c r="E9720" s="7"/>
      <c r="F9720" s="7"/>
      <c r="G9720" s="7"/>
      <c r="I9720" s="3"/>
      <c r="U9720">
        <v>15061.15105982466</v>
      </c>
      <c r="V9720">
        <v>1501.0243288029178</v>
      </c>
      <c r="W9720">
        <v>629.45734335529983</v>
      </c>
      <c r="X9720">
        <v>74.790482212577501</v>
      </c>
      <c r="Y9720">
        <v>8323.3992317139182</v>
      </c>
      <c r="Z9720">
        <v>15841.856690021037</v>
      </c>
      <c r="AA9720">
        <v>26370.528076105751</v>
      </c>
      <c r="AB9720">
        <v>8374.3929460371037</v>
      </c>
      <c r="AC9720">
        <v>2914.296286254079</v>
      </c>
      <c r="AD9720">
        <v>307.49365703905721</v>
      </c>
      <c r="AE9720">
        <v>5798.8752553492996</v>
      </c>
      <c r="AF9720">
        <v>11036.951154346627</v>
      </c>
      <c r="AG9720">
        <v>28432.009299026166</v>
      </c>
      <c r="AH9720" s="3">
        <v>40765</v>
      </c>
    </row>
    <row r="9721" spans="2:34" x14ac:dyDescent="0.25">
      <c r="B9721" s="6"/>
      <c r="C9721" s="7"/>
      <c r="D9721" s="7"/>
      <c r="E9721" s="7"/>
      <c r="F9721" s="7"/>
      <c r="G9721" s="7"/>
      <c r="I9721" s="3"/>
      <c r="U9721">
        <v>21844.354804152397</v>
      </c>
      <c r="V9721">
        <v>3123.1364009492054</v>
      </c>
      <c r="W9721">
        <v>821.90082537581975</v>
      </c>
      <c r="X9721">
        <v>126.45929969264301</v>
      </c>
      <c r="Y9721">
        <v>12668.591624603343</v>
      </c>
      <c r="Z9721">
        <v>24137.342063351982</v>
      </c>
      <c r="AA9721">
        <v>40877.430213972992</v>
      </c>
      <c r="AB9721">
        <v>12056.878982910699</v>
      </c>
      <c r="AC9721">
        <v>3105.7828874731404</v>
      </c>
      <c r="AD9721">
        <v>431.95460800651415</v>
      </c>
      <c r="AE9721">
        <v>8826.1514853361678</v>
      </c>
      <c r="AF9721">
        <v>16816.378948610367</v>
      </c>
      <c r="AG9721">
        <v>41237.146912336881</v>
      </c>
      <c r="AH9721" s="3">
        <v>40766</v>
      </c>
    </row>
    <row r="9722" spans="2:34" x14ac:dyDescent="0.25">
      <c r="B9722" s="6"/>
      <c r="C9722" s="7"/>
      <c r="D9722" s="7"/>
      <c r="E9722" s="7"/>
      <c r="F9722" s="7"/>
      <c r="G9722" s="7"/>
      <c r="I9722" s="3"/>
      <c r="U9722">
        <v>28696.552810835739</v>
      </c>
      <c r="V9722">
        <v>3583.6289809960235</v>
      </c>
      <c r="W9722">
        <v>739.37189850394827</v>
      </c>
      <c r="X9722">
        <v>136.81326697023883</v>
      </c>
      <c r="Y9722">
        <v>14883.72710547414</v>
      </c>
      <c r="Z9722">
        <v>35794.489472865505</v>
      </c>
      <c r="AA9722">
        <v>55138.030724809854</v>
      </c>
      <c r="AB9722">
        <v>15067.129986588168</v>
      </c>
      <c r="AC9722">
        <v>3289.8269192365183</v>
      </c>
      <c r="AD9722">
        <v>508.28473591520947</v>
      </c>
      <c r="AE9722">
        <v>10369.426530743654</v>
      </c>
      <c r="AF9722">
        <v>24937.861744175803</v>
      </c>
      <c r="AG9722">
        <v>54172.529916659361</v>
      </c>
      <c r="AH9722" s="3">
        <v>40767</v>
      </c>
    </row>
    <row r="9723" spans="2:34" x14ac:dyDescent="0.25">
      <c r="B9723" s="6"/>
      <c r="C9723" s="7"/>
      <c r="D9723" s="7"/>
      <c r="E9723" s="7"/>
      <c r="F9723" s="7"/>
      <c r="G9723" s="7"/>
      <c r="I9723" s="3"/>
      <c r="U9723">
        <v>27944.228377047668</v>
      </c>
      <c r="V9723">
        <v>3133.6504801460892</v>
      </c>
      <c r="W9723">
        <v>653.76394522284318</v>
      </c>
      <c r="X9723">
        <v>124.72477116723975</v>
      </c>
      <c r="Y9723">
        <v>14687.911427330964</v>
      </c>
      <c r="Z9723">
        <v>34081.994550232033</v>
      </c>
      <c r="AA9723">
        <v>52682.04517409917</v>
      </c>
      <c r="AB9723">
        <v>14960.501110587833</v>
      </c>
      <c r="AC9723">
        <v>3306.0534409310603</v>
      </c>
      <c r="AD9723">
        <v>507.98210167231741</v>
      </c>
      <c r="AE9723">
        <v>10233.002617990873</v>
      </c>
      <c r="AF9723">
        <v>23744.774141945567</v>
      </c>
      <c r="AG9723">
        <v>52752.313413127653</v>
      </c>
      <c r="AH9723" s="3">
        <v>40768</v>
      </c>
    </row>
    <row r="9724" spans="2:34" x14ac:dyDescent="0.25">
      <c r="B9724" s="6"/>
      <c r="C9724" s="7"/>
      <c r="D9724" s="7"/>
      <c r="E9724" s="7"/>
      <c r="F9724" s="7"/>
      <c r="G9724" s="7"/>
      <c r="I9724" s="3"/>
      <c r="U9724">
        <v>28501.110273182465</v>
      </c>
      <c r="V9724">
        <v>2943.1899055774998</v>
      </c>
      <c r="W9724">
        <v>581.42957368830355</v>
      </c>
      <c r="X9724">
        <v>119.44745571594679</v>
      </c>
      <c r="Y9724">
        <v>15055.833708996375</v>
      </c>
      <c r="Z9724">
        <v>34924.483645533313</v>
      </c>
      <c r="AA9724">
        <v>53624.384289511436</v>
      </c>
      <c r="AB9724">
        <v>15223.586733086551</v>
      </c>
      <c r="AC9724">
        <v>3237.3054466316325</v>
      </c>
      <c r="AD9724">
        <v>521.62192881862995</v>
      </c>
      <c r="AE9724">
        <v>10489.332436571722</v>
      </c>
      <c r="AF9724">
        <v>24331.732550600227</v>
      </c>
      <c r="AG9724">
        <v>53803.579095708767</v>
      </c>
      <c r="AH9724" s="3">
        <v>40769</v>
      </c>
    </row>
    <row r="9725" spans="2:34" x14ac:dyDescent="0.25">
      <c r="B9725" s="6"/>
      <c r="C9725" s="7"/>
      <c r="D9725" s="7"/>
      <c r="E9725" s="7"/>
      <c r="F9725" s="7"/>
      <c r="G9725" s="7"/>
      <c r="I9725" s="3"/>
      <c r="U9725">
        <v>25922.855073240149</v>
      </c>
      <c r="V9725">
        <v>1630.7653150154172</v>
      </c>
      <c r="W9725">
        <v>367.01410115300325</v>
      </c>
      <c r="X9725">
        <v>85.53492894204679</v>
      </c>
      <c r="Y9725">
        <v>13136.203271578024</v>
      </c>
      <c r="Z9725">
        <v>33298.82073952959</v>
      </c>
      <c r="AA9725">
        <v>48518.338356218075</v>
      </c>
      <c r="AB9725">
        <v>13219.104293732573</v>
      </c>
      <c r="AC9725">
        <v>2888.6033790216306</v>
      </c>
      <c r="AD9725">
        <v>477.64028239239002</v>
      </c>
      <c r="AE9725">
        <v>9151.9344417060547</v>
      </c>
      <c r="AF9725">
        <v>23199.140428472369</v>
      </c>
      <c r="AG9725">
        <v>48936.422825325018</v>
      </c>
      <c r="AH9725" s="3">
        <v>40770</v>
      </c>
    </row>
    <row r="9726" spans="2:34" x14ac:dyDescent="0.25">
      <c r="B9726" s="6"/>
      <c r="C9726" s="7"/>
      <c r="D9726" s="7"/>
      <c r="E9726" s="7"/>
      <c r="F9726" s="7"/>
      <c r="G9726" s="7"/>
      <c r="I9726" s="3"/>
      <c r="U9726">
        <v>28456.917247910133</v>
      </c>
      <c r="V9726">
        <v>2693.2784182057621</v>
      </c>
      <c r="W9726">
        <v>600.05167985947651</v>
      </c>
      <c r="X9726">
        <v>117.48331106713572</v>
      </c>
      <c r="Y9726">
        <v>14729.466088501755</v>
      </c>
      <c r="Z9726">
        <v>37142.525727309352</v>
      </c>
      <c r="AA9726">
        <v>55282.805224943477</v>
      </c>
      <c r="AB9726">
        <v>14052.35200196937</v>
      </c>
      <c r="AC9726">
        <v>3023.0000574578612</v>
      </c>
      <c r="AD9726">
        <v>505.81453210059908</v>
      </c>
      <c r="AE9726">
        <v>10261.953565758653</v>
      </c>
      <c r="AF9726">
        <v>25877.032611941391</v>
      </c>
      <c r="AG9726">
        <v>53720.152769227869</v>
      </c>
      <c r="AH9726" s="3">
        <v>40771</v>
      </c>
    </row>
    <row r="9727" spans="2:34" x14ac:dyDescent="0.25">
      <c r="B9727" s="6"/>
      <c r="C9727" s="7"/>
      <c r="D9727" s="7"/>
      <c r="E9727" s="7"/>
      <c r="F9727" s="7"/>
      <c r="G9727" s="7"/>
      <c r="I9727" s="3"/>
      <c r="U9727">
        <v>-24081.670019926321</v>
      </c>
      <c r="V9727">
        <v>-4740.4720192768527</v>
      </c>
      <c r="W9727">
        <v>-87.303587972083193</v>
      </c>
      <c r="X9727">
        <v>-179.80310985806392</v>
      </c>
      <c r="Y9727">
        <v>-19030.852071250833</v>
      </c>
      <c r="Z9727">
        <v>-27419.131559279031</v>
      </c>
      <c r="AA9727">
        <v>-51457.562347636864</v>
      </c>
      <c r="AB9727">
        <v>-11903.392311839461</v>
      </c>
      <c r="AC9727">
        <v>-754.61143374268113</v>
      </c>
      <c r="AD9727">
        <v>-441.18553624920878</v>
      </c>
      <c r="AE9727">
        <v>-13258.710064477478</v>
      </c>
      <c r="AF9727">
        <v>-19102.787106071522</v>
      </c>
      <c r="AG9727">
        <v>-45460.686452380345</v>
      </c>
      <c r="AH9727" s="3">
        <v>40772</v>
      </c>
    </row>
    <row r="9728" spans="2:34" x14ac:dyDescent="0.25">
      <c r="B9728" s="6"/>
      <c r="C9728" s="7"/>
      <c r="D9728" s="7"/>
      <c r="E9728" s="7"/>
      <c r="F9728" s="7"/>
      <c r="G9728" s="7"/>
      <c r="I9728" s="3"/>
      <c r="U9728">
        <v>-1470.649211215044</v>
      </c>
      <c r="V9728">
        <v>0</v>
      </c>
      <c r="W9728">
        <v>0</v>
      </c>
      <c r="X9728">
        <v>-190.08465699445028</v>
      </c>
      <c r="Y9728">
        <v>-1637.4268019289989</v>
      </c>
      <c r="Z9728">
        <v>-1738.1968427880702</v>
      </c>
      <c r="AA9728">
        <v>-3565.7083017115197</v>
      </c>
      <c r="AB9728">
        <v>0</v>
      </c>
      <c r="AC9728">
        <v>0</v>
      </c>
      <c r="AD9728">
        <v>-424.46743833629358</v>
      </c>
      <c r="AE9728">
        <v>-1140.787976139959</v>
      </c>
      <c r="AF9728">
        <v>-1210.994015781996</v>
      </c>
      <c r="AG9728">
        <v>-2776.2494302582486</v>
      </c>
      <c r="AH9728" s="3">
        <v>40773</v>
      </c>
    </row>
    <row r="9729" spans="2:34" x14ac:dyDescent="0.25">
      <c r="B9729" s="6"/>
      <c r="C9729" s="7"/>
      <c r="D9729" s="7"/>
      <c r="E9729" s="7"/>
      <c r="F9729" s="7"/>
      <c r="G9729" s="7"/>
      <c r="I9729" s="3"/>
      <c r="U9729">
        <v>830.12489654422893</v>
      </c>
      <c r="V9729">
        <v>0</v>
      </c>
      <c r="W9729">
        <v>0</v>
      </c>
      <c r="X9729">
        <v>97.823222238789086</v>
      </c>
      <c r="Y9729">
        <v>1033.9452596785752</v>
      </c>
      <c r="Z9729">
        <v>596.43499790098247</v>
      </c>
      <c r="AA9729">
        <v>1728.203479818347</v>
      </c>
      <c r="AB9729">
        <v>0</v>
      </c>
      <c r="AC9729">
        <v>0</v>
      </c>
      <c r="AD9729">
        <v>431.2073072560284</v>
      </c>
      <c r="AE9729">
        <v>720.34506754053473</v>
      </c>
      <c r="AF9729">
        <v>415.53361246618095</v>
      </c>
      <c r="AG9729">
        <v>1567.0859872627441</v>
      </c>
      <c r="AH9729" s="3">
        <v>40774</v>
      </c>
    </row>
    <row r="9730" spans="2:34" x14ac:dyDescent="0.25">
      <c r="B9730" s="6"/>
      <c r="C9730" s="7"/>
      <c r="D9730" s="7"/>
      <c r="E9730" s="7"/>
      <c r="F9730" s="7"/>
      <c r="G9730" s="7"/>
      <c r="I9730" s="3"/>
      <c r="U9730">
        <v>26596.446230866241</v>
      </c>
      <c r="V9730">
        <v>2039.8967690830207</v>
      </c>
      <c r="W9730">
        <v>494.12842630488092</v>
      </c>
      <c r="X9730">
        <v>109.17479479599999</v>
      </c>
      <c r="Y9730">
        <v>14844.997872785962</v>
      </c>
      <c r="Z9730">
        <v>32583.764258870186</v>
      </c>
      <c r="AA9730">
        <v>50071.96212184005</v>
      </c>
      <c r="AB9730">
        <v>14262.519662443885</v>
      </c>
      <c r="AC9730">
        <v>2388.2740586117616</v>
      </c>
      <c r="AD9730">
        <v>513.80738308958632</v>
      </c>
      <c r="AE9730">
        <v>10342.444046443439</v>
      </c>
      <c r="AF9730">
        <v>22700.963756125111</v>
      </c>
      <c r="AG9730">
        <v>50208.008906713789</v>
      </c>
      <c r="AH9730" s="3">
        <v>40775</v>
      </c>
    </row>
    <row r="9731" spans="2:34" x14ac:dyDescent="0.25">
      <c r="B9731" s="6"/>
      <c r="C9731" s="7"/>
      <c r="D9731" s="7"/>
      <c r="E9731" s="7"/>
      <c r="F9731" s="7"/>
      <c r="G9731" s="7"/>
      <c r="I9731" s="3"/>
      <c r="U9731">
        <v>27851.386451815968</v>
      </c>
      <c r="V9731">
        <v>1487.5721502707356</v>
      </c>
      <c r="W9731">
        <v>418.73334338197571</v>
      </c>
      <c r="X9731">
        <v>99.763224212446275</v>
      </c>
      <c r="Y9731">
        <v>15676.272841650441</v>
      </c>
      <c r="Z9731">
        <v>34459.2501494549</v>
      </c>
      <c r="AA9731">
        <v>52141.591708970504</v>
      </c>
      <c r="AB9731">
        <v>14440.023548919728</v>
      </c>
      <c r="AC9731">
        <v>2663.2689527328134</v>
      </c>
      <c r="AD9731">
        <v>544.56052155352165</v>
      </c>
      <c r="AE9731">
        <v>10921.589623045427</v>
      </c>
      <c r="AF9731">
        <v>24007.60644139121</v>
      </c>
      <c r="AG9731">
        <v>52577.049087642699</v>
      </c>
      <c r="AH9731" s="3">
        <v>40776</v>
      </c>
    </row>
    <row r="9732" spans="2:34" x14ac:dyDescent="0.25">
      <c r="B9732" s="6"/>
      <c r="C9732" s="7"/>
      <c r="D9732" s="7"/>
      <c r="E9732" s="7"/>
      <c r="F9732" s="7"/>
      <c r="G9732" s="7"/>
      <c r="I9732" s="3"/>
      <c r="U9732">
        <v>28065.150827232537</v>
      </c>
      <c r="V9732">
        <v>987.83722671045473</v>
      </c>
      <c r="W9732">
        <v>311.83075747800541</v>
      </c>
      <c r="X9732">
        <v>84.362577854777797</v>
      </c>
      <c r="Y9732">
        <v>15861.289809530796</v>
      </c>
      <c r="Z9732">
        <v>34929.54226624989</v>
      </c>
      <c r="AA9732">
        <v>52174.862637823921</v>
      </c>
      <c r="AB9732">
        <v>14251.518318650691</v>
      </c>
      <c r="AC9732">
        <v>2793.6186837036144</v>
      </c>
      <c r="AD9732">
        <v>549.70335492073787</v>
      </c>
      <c r="AE9732">
        <v>11050.490122347828</v>
      </c>
      <c r="AF9732">
        <v>24335.256869172834</v>
      </c>
      <c r="AG9732">
        <v>52980.587348795707</v>
      </c>
      <c r="AH9732" s="3">
        <v>40777</v>
      </c>
    </row>
    <row r="9733" spans="2:34" x14ac:dyDescent="0.25">
      <c r="B9733" s="6"/>
      <c r="C9733" s="7"/>
      <c r="D9733" s="7"/>
      <c r="E9733" s="7"/>
      <c r="F9733" s="7"/>
      <c r="G9733" s="7"/>
      <c r="I9733" s="3"/>
      <c r="U9733">
        <v>24802.999612507199</v>
      </c>
      <c r="V9733">
        <v>425.09979494666533</v>
      </c>
      <c r="W9733">
        <v>158.39343741938183</v>
      </c>
      <c r="X9733">
        <v>51.39191332569937</v>
      </c>
      <c r="Y9733">
        <v>13346.650975058961</v>
      </c>
      <c r="Z9733">
        <v>31550.356704188638</v>
      </c>
      <c r="AA9733">
        <v>45531.892824939343</v>
      </c>
      <c r="AB9733">
        <v>12534.580062621066</v>
      </c>
      <c r="AC9733">
        <v>2524.9801761260023</v>
      </c>
      <c r="AD9733">
        <v>483.28581753252479</v>
      </c>
      <c r="AE9733">
        <v>9298.5524214865836</v>
      </c>
      <c r="AF9733">
        <v>21980.993305266431</v>
      </c>
      <c r="AG9733">
        <v>46822.39178303261</v>
      </c>
      <c r="AH9733" s="3">
        <v>40778</v>
      </c>
    </row>
    <row r="9734" spans="2:34" x14ac:dyDescent="0.25">
      <c r="B9734" s="6"/>
      <c r="C9734" s="7"/>
      <c r="D9734" s="7"/>
      <c r="E9734" s="7"/>
      <c r="F9734" s="7"/>
      <c r="G9734" s="7"/>
      <c r="I9734" s="3"/>
      <c r="U9734">
        <v>22098.351943152822</v>
      </c>
      <c r="V9734">
        <v>197.91456671534294</v>
      </c>
      <c r="W9734">
        <v>103.79346034598156</v>
      </c>
      <c r="X9734">
        <v>37.651157481942924</v>
      </c>
      <c r="Y9734">
        <v>11079.516738446315</v>
      </c>
      <c r="Z9734">
        <v>29299.728858377282</v>
      </c>
      <c r="AA9734">
        <v>40718.604781366863</v>
      </c>
      <c r="AB9734">
        <v>10727.56401648575</v>
      </c>
      <c r="AC9734">
        <v>2428.209842267298</v>
      </c>
      <c r="AD9734">
        <v>428.82061173711639</v>
      </c>
      <c r="AE9734">
        <v>7719.0500740374673</v>
      </c>
      <c r="AF9734">
        <v>20412.990886933781</v>
      </c>
      <c r="AG9734">
        <v>41716.635431461407</v>
      </c>
      <c r="AH9734" s="3">
        <v>40779</v>
      </c>
    </row>
    <row r="9735" spans="2:34" x14ac:dyDescent="0.25">
      <c r="B9735" s="6"/>
      <c r="C9735" s="7"/>
      <c r="D9735" s="7"/>
      <c r="E9735" s="7"/>
      <c r="F9735" s="7"/>
      <c r="G9735" s="7"/>
      <c r="I9735" s="3"/>
      <c r="U9735">
        <v>10472.380766436254</v>
      </c>
      <c r="V9735">
        <v>-81.911051953141026</v>
      </c>
      <c r="W9735">
        <v>61.516164987440909</v>
      </c>
      <c r="X9735">
        <v>7.3076434893356179</v>
      </c>
      <c r="Y9735">
        <v>4785.9460219537605</v>
      </c>
      <c r="Z9735">
        <v>12426.350598666691</v>
      </c>
      <c r="AA9735">
        <v>17199.209377144089</v>
      </c>
      <c r="AB9735">
        <v>5351.2855589979508</v>
      </c>
      <c r="AC9735">
        <v>2220.4206430457616</v>
      </c>
      <c r="AD9735">
        <v>206.02349337895171</v>
      </c>
      <c r="AE9735">
        <v>3334.3473246362928</v>
      </c>
      <c r="AF9735">
        <v>8657.383239091032</v>
      </c>
      <c r="AG9735">
        <v>19769.460259149986</v>
      </c>
      <c r="AH9735" s="3">
        <v>40780</v>
      </c>
    </row>
    <row r="9736" spans="2:34" x14ac:dyDescent="0.25">
      <c r="B9736" s="6"/>
      <c r="C9736" s="7"/>
      <c r="D9736" s="7"/>
      <c r="E9736" s="7"/>
      <c r="F9736" s="7"/>
      <c r="G9736" s="7"/>
      <c r="I9736" s="3"/>
      <c r="U9736">
        <v>16305.15452867882</v>
      </c>
      <c r="V9736">
        <v>-24.683037333408237</v>
      </c>
      <c r="W9736">
        <v>201.77229606042974</v>
      </c>
      <c r="X9736">
        <v>21.09875379806558</v>
      </c>
      <c r="Y9736">
        <v>7907.3531255295584</v>
      </c>
      <c r="Z9736">
        <v>20905.062412887364</v>
      </c>
      <c r="AA9736">
        <v>29010.603550942007</v>
      </c>
      <c r="AB9736">
        <v>7628.0803833031405</v>
      </c>
      <c r="AC9736">
        <v>2755.4412838200697</v>
      </c>
      <c r="AD9736">
        <v>323.39986313757396</v>
      </c>
      <c r="AE9736">
        <v>5509.0177820895296</v>
      </c>
      <c r="AF9736">
        <v>14564.464080459948</v>
      </c>
      <c r="AG9736">
        <v>30780.403392810262</v>
      </c>
      <c r="AH9736" s="3">
        <v>40781</v>
      </c>
    </row>
    <row r="9737" spans="2:34" x14ac:dyDescent="0.25">
      <c r="B9737" s="6"/>
      <c r="C9737" s="7"/>
      <c r="D9737" s="7"/>
      <c r="E9737" s="7"/>
      <c r="F9737" s="7"/>
      <c r="G9737" s="7"/>
      <c r="I9737" s="3"/>
      <c r="U9737">
        <v>15428.818800406611</v>
      </c>
      <c r="V9737">
        <v>-146.2735275944284</v>
      </c>
      <c r="W9737">
        <v>176.96546935601111</v>
      </c>
      <c r="X9737">
        <v>13.460869318403734</v>
      </c>
      <c r="Y9737">
        <v>6569.2096288608427</v>
      </c>
      <c r="Z9737">
        <v>20694.478835074449</v>
      </c>
      <c r="AA9737">
        <v>27307.841275015275</v>
      </c>
      <c r="AB9737">
        <v>7084.686445571926</v>
      </c>
      <c r="AC9737">
        <v>2762.3575696560583</v>
      </c>
      <c r="AD9737">
        <v>284.54731430617619</v>
      </c>
      <c r="AE9737">
        <v>4576.7391547022244</v>
      </c>
      <c r="AF9737">
        <v>14417.751437636158</v>
      </c>
      <c r="AG9737">
        <v>29126.081921872541</v>
      </c>
      <c r="AH9737" s="3">
        <v>40782</v>
      </c>
    </row>
    <row r="9738" spans="2:34" x14ac:dyDescent="0.25">
      <c r="B9738" s="6"/>
      <c r="C9738" s="7"/>
      <c r="D9738" s="7"/>
      <c r="E9738" s="7"/>
      <c r="F9738" s="7"/>
      <c r="G9738" s="7"/>
      <c r="I9738" s="3"/>
      <c r="U9738">
        <v>11954.849071967863</v>
      </c>
      <c r="V9738">
        <v>-515.06740970859448</v>
      </c>
      <c r="W9738">
        <v>193.47908443313523</v>
      </c>
      <c r="X9738">
        <v>-1.9258595117266804</v>
      </c>
      <c r="Y9738">
        <v>4546.2503024046418</v>
      </c>
      <c r="Z9738">
        <v>17175.721592379236</v>
      </c>
      <c r="AA9738">
        <v>21398.457709996692</v>
      </c>
      <c r="AB9738">
        <v>4618.2441773407554</v>
      </c>
      <c r="AC9738">
        <v>2621.2440907250598</v>
      </c>
      <c r="AD9738">
        <v>194.93188271106629</v>
      </c>
      <c r="AE9738">
        <v>3167.3523820399482</v>
      </c>
      <c r="AF9738">
        <v>11966.248904091972</v>
      </c>
      <c r="AG9738">
        <v>22568.021436908799</v>
      </c>
      <c r="AH9738" s="3">
        <v>40783</v>
      </c>
    </row>
    <row r="9739" spans="2:34" x14ac:dyDescent="0.25">
      <c r="B9739" s="6"/>
      <c r="C9739" s="7"/>
      <c r="D9739" s="7"/>
      <c r="E9739" s="7"/>
      <c r="F9739" s="7"/>
      <c r="G9739" s="7"/>
      <c r="I9739" s="3"/>
      <c r="U9739">
        <v>7489.3229625563363</v>
      </c>
      <c r="V9739">
        <v>-490.28373058791055</v>
      </c>
      <c r="W9739">
        <v>0</v>
      </c>
      <c r="X9739">
        <v>2.8558137293769419</v>
      </c>
      <c r="Y9739">
        <v>4356.9031432401071</v>
      </c>
      <c r="Z9739">
        <v>9098.9451764740679</v>
      </c>
      <c r="AA9739">
        <v>12968.420402855641</v>
      </c>
      <c r="AB9739">
        <v>4568.008155709409</v>
      </c>
      <c r="AC9739">
        <v>0</v>
      </c>
      <c r="AD9739">
        <v>195.4913532677304</v>
      </c>
      <c r="AE9739">
        <v>3035.4350577133323</v>
      </c>
      <c r="AF9739">
        <v>6339.1946685189205</v>
      </c>
      <c r="AG9739">
        <v>14138.129235209391</v>
      </c>
      <c r="AH9739" s="3">
        <v>40784</v>
      </c>
    </row>
    <row r="9740" spans="2:34" x14ac:dyDescent="0.25">
      <c r="B9740" s="6"/>
      <c r="C9740" s="7"/>
      <c r="D9740" s="7"/>
      <c r="E9740" s="7"/>
      <c r="F9740" s="7"/>
      <c r="G9740" s="7"/>
      <c r="I9740" s="3"/>
      <c r="U9740">
        <v>19515.431633106578</v>
      </c>
      <c r="V9740">
        <v>527.01150372425968</v>
      </c>
      <c r="W9740">
        <v>0</v>
      </c>
      <c r="X9740">
        <v>46.725868577216765</v>
      </c>
      <c r="Y9740">
        <v>10348.962908859508</v>
      </c>
      <c r="Z9740">
        <v>27510.088256829604</v>
      </c>
      <c r="AA9740">
        <v>38432.788537990586</v>
      </c>
      <c r="AB9740">
        <v>10068.956419928327</v>
      </c>
      <c r="AC9740">
        <v>0</v>
      </c>
      <c r="AD9740">
        <v>395.48337939877825</v>
      </c>
      <c r="AE9740">
        <v>7210.076467563078</v>
      </c>
      <c r="AF9740">
        <v>19166.15623304126</v>
      </c>
      <c r="AG9740">
        <v>36840.672499931439</v>
      </c>
      <c r="AH9740" s="3">
        <v>40785</v>
      </c>
    </row>
    <row r="9741" spans="2:34" x14ac:dyDescent="0.25">
      <c r="B9741" s="6"/>
      <c r="C9741" s="7"/>
      <c r="D9741" s="7"/>
      <c r="E9741" s="7"/>
      <c r="F9741" s="7"/>
      <c r="G9741" s="7"/>
      <c r="I9741" s="3"/>
      <c r="U9741">
        <v>22406.679737668499</v>
      </c>
      <c r="V9741">
        <v>708.45303178340771</v>
      </c>
      <c r="W9741">
        <v>315.50541401860619</v>
      </c>
      <c r="X9741">
        <v>55.116993834751533</v>
      </c>
      <c r="Y9741">
        <v>11493.872380367156</v>
      </c>
      <c r="Z9741">
        <v>28101.812569906349</v>
      </c>
      <c r="AA9741">
        <v>40674.760389910276</v>
      </c>
      <c r="AB9741">
        <v>11354.537114230059</v>
      </c>
      <c r="AC9741">
        <v>2920.1390339855557</v>
      </c>
      <c r="AD9741">
        <v>437.87391598434368</v>
      </c>
      <c r="AE9741">
        <v>8007.7298083573087</v>
      </c>
      <c r="AF9741">
        <v>19578.407932324793</v>
      </c>
      <c r="AG9741">
        <v>42298.687804882065</v>
      </c>
      <c r="AH9741" s="3">
        <v>40786</v>
      </c>
    </row>
    <row r="9742" spans="2:34" x14ac:dyDescent="0.25">
      <c r="B9742" s="6"/>
      <c r="C9742" s="7"/>
      <c r="D9742" s="7"/>
      <c r="E9742" s="7"/>
      <c r="F9742" s="7"/>
      <c r="G9742" s="7"/>
      <c r="I9742" s="3"/>
      <c r="U9742">
        <v>24271.623168716946</v>
      </c>
      <c r="V9742">
        <v>645.25836929368836</v>
      </c>
      <c r="W9742">
        <v>190.55923891981774</v>
      </c>
      <c r="X9742">
        <v>58.086909822228172</v>
      </c>
      <c r="Y9742">
        <v>13424.028336674168</v>
      </c>
      <c r="Z9742">
        <v>32408.144621202355</v>
      </c>
      <c r="AA9742">
        <v>46726.077475912251</v>
      </c>
      <c r="AB9742">
        <v>14523.00108988297</v>
      </c>
      <c r="AC9742">
        <v>2876.7629953492315</v>
      </c>
      <c r="AD9742">
        <v>557.36786464609111</v>
      </c>
      <c r="AE9742">
        <v>10317.507476350469</v>
      </c>
      <c r="AF9742">
        <v>24908.415420310695</v>
      </c>
      <c r="AG9742">
        <v>53183.054846539453</v>
      </c>
      <c r="AH9742" s="3">
        <v>40787</v>
      </c>
    </row>
    <row r="9743" spans="2:34" x14ac:dyDescent="0.25">
      <c r="B9743" s="6"/>
      <c r="C9743" s="7"/>
      <c r="D9743" s="7"/>
      <c r="E9743" s="7"/>
      <c r="F9743" s="7"/>
      <c r="G9743" s="7"/>
      <c r="I9743" s="3"/>
      <c r="U9743">
        <v>26312.457312263832</v>
      </c>
      <c r="V9743">
        <v>681.87472886663852</v>
      </c>
      <c r="W9743">
        <v>0</v>
      </c>
      <c r="X9743">
        <v>71.311350849228504</v>
      </c>
      <c r="Y9743">
        <v>15623.295755679215</v>
      </c>
      <c r="Z9743">
        <v>38340.45953293833</v>
      </c>
      <c r="AA9743">
        <v>54716.941368333413</v>
      </c>
      <c r="AB9743">
        <v>15562.346839964133</v>
      </c>
      <c r="AC9743">
        <v>0</v>
      </c>
      <c r="AD9743">
        <v>616.77043388691243</v>
      </c>
      <c r="AE9743">
        <v>12007.831533257244</v>
      </c>
      <c r="AF9743">
        <v>29467.903967178987</v>
      </c>
      <c r="AG9743">
        <v>57654.852774287276</v>
      </c>
      <c r="AH9743" s="3">
        <v>40788</v>
      </c>
    </row>
    <row r="9744" spans="2:34" x14ac:dyDescent="0.25">
      <c r="B9744" s="6"/>
      <c r="C9744" s="7"/>
      <c r="D9744" s="7"/>
      <c r="E9744" s="7"/>
      <c r="F9744" s="7"/>
      <c r="G9744" s="7"/>
      <c r="I9744" s="3"/>
      <c r="U9744">
        <v>21113.772708673117</v>
      </c>
      <c r="V9744">
        <v>760.72349927342032</v>
      </c>
      <c r="W9744">
        <v>0</v>
      </c>
      <c r="X9744">
        <v>52.006835014148187</v>
      </c>
      <c r="Y9744">
        <v>11734.04658815804</v>
      </c>
      <c r="Z9744">
        <v>32279.677794651034</v>
      </c>
      <c r="AA9744">
        <v>44826.45471709664</v>
      </c>
      <c r="AB9744">
        <v>11957.076423188904</v>
      </c>
      <c r="AC9744">
        <v>0</v>
      </c>
      <c r="AD9744">
        <v>478.32644190149813</v>
      </c>
      <c r="AE9744">
        <v>9018.6127714298073</v>
      </c>
      <c r="AF9744">
        <v>24809.677738136324</v>
      </c>
      <c r="AG9744">
        <v>46263.693374656541</v>
      </c>
      <c r="AH9744" s="3">
        <v>40789</v>
      </c>
    </row>
    <row r="9745" spans="2:34" x14ac:dyDescent="0.25">
      <c r="B9745" s="6"/>
      <c r="C9745" s="7"/>
      <c r="D9745" s="7"/>
      <c r="E9745" s="7"/>
      <c r="F9745" s="7"/>
      <c r="G9745" s="7"/>
      <c r="I9745" s="3"/>
      <c r="U9745">
        <v>8616.4363918110157</v>
      </c>
      <c r="V9745">
        <v>-423.26416100151158</v>
      </c>
      <c r="W9745">
        <v>0</v>
      </c>
      <c r="X9745">
        <v>-2.7698792966727739</v>
      </c>
      <c r="Y9745">
        <v>3538.6707296736745</v>
      </c>
      <c r="Z9745">
        <v>14942.076065322295</v>
      </c>
      <c r="AA9745">
        <v>18054.712754697786</v>
      </c>
      <c r="AB9745">
        <v>4480.0537182558364</v>
      </c>
      <c r="AC9745">
        <v>0</v>
      </c>
      <c r="AD9745">
        <v>195.92734942092983</v>
      </c>
      <c r="AE9745">
        <v>2719.7694160109472</v>
      </c>
      <c r="AF9745">
        <v>11484.256264193413</v>
      </c>
      <c r="AG9745">
        <v>18880.006747881125</v>
      </c>
      <c r="AH9745" s="3">
        <v>40790</v>
      </c>
    </row>
    <row r="9746" spans="2:34" x14ac:dyDescent="0.25">
      <c r="B9746" s="6"/>
      <c r="C9746" s="7"/>
      <c r="D9746" s="7"/>
      <c r="E9746" s="7"/>
      <c r="F9746" s="7"/>
      <c r="G9746" s="7"/>
      <c r="I9746" s="3"/>
      <c r="U9746">
        <v>15525.784282260167</v>
      </c>
      <c r="V9746">
        <v>158.31479516579225</v>
      </c>
      <c r="W9746">
        <v>0</v>
      </c>
      <c r="X9746">
        <v>26.119345102413234</v>
      </c>
      <c r="Y9746">
        <v>8687.4895294431917</v>
      </c>
      <c r="Z9746">
        <v>25926.826839234935</v>
      </c>
      <c r="AA9746">
        <v>34798.750508946338</v>
      </c>
      <c r="AB9746">
        <v>7086.9167290581427</v>
      </c>
      <c r="AC9746">
        <v>0</v>
      </c>
      <c r="AD9746">
        <v>328.54351853572643</v>
      </c>
      <c r="AE9746">
        <v>6677.0745653054382</v>
      </c>
      <c r="AF9746">
        <v>19926.971475547722</v>
      </c>
      <c r="AG9746">
        <v>34019.506288447024</v>
      </c>
      <c r="AH9746" s="3">
        <v>40791</v>
      </c>
    </row>
    <row r="9747" spans="2:34" x14ac:dyDescent="0.25">
      <c r="B9747" s="6"/>
      <c r="C9747" s="7"/>
      <c r="D9747" s="7"/>
      <c r="E9747" s="7"/>
      <c r="F9747" s="7"/>
      <c r="G9747" s="7"/>
      <c r="I9747" s="3"/>
      <c r="U9747">
        <v>-6775.256564461286</v>
      </c>
      <c r="V9747">
        <v>-2543.3491426630276</v>
      </c>
      <c r="W9747">
        <v>0</v>
      </c>
      <c r="X9747">
        <v>-99.082123485091273</v>
      </c>
      <c r="Y9747">
        <v>-4190.3104226038176</v>
      </c>
      <c r="Z9747">
        <v>-5466.408066272591</v>
      </c>
      <c r="AA9747">
        <v>-12299.149755024528</v>
      </c>
      <c r="AB9747">
        <v>-7152.7792666793102</v>
      </c>
      <c r="AC9747">
        <v>0</v>
      </c>
      <c r="AD9747">
        <v>-270.89502275137522</v>
      </c>
      <c r="AE9747">
        <v>-3220.6099413043548</v>
      </c>
      <c r="AF9747">
        <v>-4201.3995112381535</v>
      </c>
      <c r="AG9747">
        <v>-14845.683741973195</v>
      </c>
      <c r="AH9747" s="3">
        <v>40792</v>
      </c>
    </row>
    <row r="9748" spans="2:34" x14ac:dyDescent="0.25">
      <c r="B9748" s="6"/>
      <c r="C9748" s="7"/>
      <c r="D9748" s="7"/>
      <c r="E9748" s="7"/>
      <c r="F9748" s="7"/>
      <c r="G9748" s="7"/>
      <c r="I9748" s="3"/>
      <c r="U9748">
        <v>6437.0032529399323</v>
      </c>
      <c r="V9748">
        <v>0</v>
      </c>
      <c r="W9748">
        <v>0</v>
      </c>
      <c r="X9748">
        <v>51.606770240762636</v>
      </c>
      <c r="Y9748">
        <v>5004.6039418531054</v>
      </c>
      <c r="Z9748">
        <v>12935.862390723009</v>
      </c>
      <c r="AA9748">
        <v>17992.073102816874</v>
      </c>
      <c r="AB9748">
        <v>0</v>
      </c>
      <c r="AC9748">
        <v>0</v>
      </c>
      <c r="AD9748">
        <v>315.74179389123674</v>
      </c>
      <c r="AE9748">
        <v>3846.4637656623972</v>
      </c>
      <c r="AF9748">
        <v>9942.3104288821814</v>
      </c>
      <c r="AG9748">
        <v>14104.515988435815</v>
      </c>
      <c r="AH9748" s="3">
        <v>40793</v>
      </c>
    </row>
    <row r="9749" spans="2:34" x14ac:dyDescent="0.25">
      <c r="B9749" s="6"/>
      <c r="C9749" s="7"/>
      <c r="D9749" s="7"/>
      <c r="E9749" s="7"/>
      <c r="F9749" s="7"/>
      <c r="G9749" s="7"/>
      <c r="I9749" s="3"/>
      <c r="U9749">
        <v>8264.5364501597232</v>
      </c>
      <c r="V9749">
        <v>0</v>
      </c>
      <c r="W9749">
        <v>0</v>
      </c>
      <c r="X9749">
        <v>66.738634215904838</v>
      </c>
      <c r="Y9749">
        <v>6353.2075052929349</v>
      </c>
      <c r="Z9749">
        <v>16672.463015119261</v>
      </c>
      <c r="AA9749">
        <v>23092.409154628102</v>
      </c>
      <c r="AB9749">
        <v>0</v>
      </c>
      <c r="AC9749">
        <v>0</v>
      </c>
      <c r="AD9749">
        <v>411.75091474176065</v>
      </c>
      <c r="AE9749">
        <v>4882.9803014931467</v>
      </c>
      <c r="AF9749">
        <v>12814.205802718647</v>
      </c>
      <c r="AG9749">
        <v>18108.937018953555</v>
      </c>
      <c r="AH9749" s="3">
        <v>40794</v>
      </c>
    </row>
    <row r="9750" spans="2:34" x14ac:dyDescent="0.25">
      <c r="B9750" s="6"/>
      <c r="C9750" s="7"/>
      <c r="D9750" s="7"/>
      <c r="E9750" s="7"/>
      <c r="F9750" s="7"/>
      <c r="G9750" s="7"/>
      <c r="I9750" s="3"/>
      <c r="U9750">
        <v>580.16156163481946</v>
      </c>
      <c r="V9750">
        <v>0</v>
      </c>
      <c r="W9750">
        <v>0</v>
      </c>
      <c r="X9750">
        <v>-10.693797505378596</v>
      </c>
      <c r="Y9750">
        <v>717.753410895613</v>
      </c>
      <c r="Z9750">
        <v>755.92092602937726</v>
      </c>
      <c r="AA9750">
        <v>1462.9805394196119</v>
      </c>
      <c r="AB9750">
        <v>0</v>
      </c>
      <c r="AC9750">
        <v>0</v>
      </c>
      <c r="AD9750">
        <v>138.58382120591881</v>
      </c>
      <c r="AE9750">
        <v>551.65454045266483</v>
      </c>
      <c r="AF9750">
        <v>580.98952194033768</v>
      </c>
      <c r="AG9750">
        <v>1271.2278835989212</v>
      </c>
      <c r="AH9750" s="3">
        <v>40795</v>
      </c>
    </row>
    <row r="9751" spans="2:34" x14ac:dyDescent="0.25">
      <c r="B9751" s="6"/>
      <c r="C9751" s="7"/>
      <c r="D9751" s="7"/>
      <c r="E9751" s="7"/>
      <c r="F9751" s="7"/>
      <c r="G9751" s="7"/>
      <c r="I9751" s="3"/>
      <c r="U9751">
        <v>13736.337826488792</v>
      </c>
      <c r="V9751">
        <v>0</v>
      </c>
      <c r="W9751">
        <v>0</v>
      </c>
      <c r="X9751">
        <v>70.616975631061166</v>
      </c>
      <c r="Y9751">
        <v>8691.3013245195052</v>
      </c>
      <c r="Z9751">
        <v>29797.860445044942</v>
      </c>
      <c r="AA9751">
        <v>38559.778745195508</v>
      </c>
      <c r="AB9751">
        <v>0</v>
      </c>
      <c r="AC9751">
        <v>0</v>
      </c>
      <c r="AD9751">
        <v>516.34518997642431</v>
      </c>
      <c r="AE9751">
        <v>6680.0042540107825</v>
      </c>
      <c r="AF9751">
        <v>22902.190028985588</v>
      </c>
      <c r="AG9751">
        <v>30098.539472972796</v>
      </c>
      <c r="AH9751" s="3">
        <v>40796</v>
      </c>
    </row>
    <row r="9752" spans="2:34" x14ac:dyDescent="0.25">
      <c r="B9752" s="6"/>
      <c r="C9752" s="7"/>
      <c r="D9752" s="7"/>
      <c r="E9752" s="7"/>
      <c r="F9752" s="7"/>
      <c r="G9752" s="7"/>
      <c r="I9752" s="3"/>
      <c r="U9752">
        <v>16638.507773693633</v>
      </c>
      <c r="V9752">
        <v>0</v>
      </c>
      <c r="W9752">
        <v>0</v>
      </c>
      <c r="X9752">
        <v>120.141262252514</v>
      </c>
      <c r="Y9752">
        <v>11506.084889795166</v>
      </c>
      <c r="Z9752">
        <v>35088.386987267513</v>
      </c>
      <c r="AA9752">
        <v>46714.613139315195</v>
      </c>
      <c r="AB9752">
        <v>0</v>
      </c>
      <c r="AC9752">
        <v>0</v>
      </c>
      <c r="AD9752">
        <v>645.84910926863404</v>
      </c>
      <c r="AE9752">
        <v>8843.4048183331288</v>
      </c>
      <c r="AF9752">
        <v>26968.409630451028</v>
      </c>
      <c r="AG9752">
        <v>36457.663558052787</v>
      </c>
      <c r="AH9752" s="3">
        <v>40797</v>
      </c>
    </row>
    <row r="9753" spans="2:34" x14ac:dyDescent="0.25">
      <c r="B9753" s="6"/>
      <c r="C9753" s="7"/>
      <c r="D9753" s="7"/>
      <c r="E9753" s="7"/>
      <c r="F9753" s="7"/>
      <c r="G9753" s="7"/>
      <c r="I9753" s="3"/>
      <c r="U9753">
        <v>19566.7597030252</v>
      </c>
      <c r="V9753">
        <v>0</v>
      </c>
      <c r="W9753">
        <v>0</v>
      </c>
      <c r="X9753">
        <v>164.99762441042228</v>
      </c>
      <c r="Y9753">
        <v>13544.828522511456</v>
      </c>
      <c r="Z9753">
        <v>41282.178945708052</v>
      </c>
      <c r="AA9753">
        <v>54992.005092629937</v>
      </c>
      <c r="AB9753">
        <v>0</v>
      </c>
      <c r="AC9753">
        <v>0</v>
      </c>
      <c r="AD9753">
        <v>734.71926831365818</v>
      </c>
      <c r="AE9753">
        <v>10410.352693096305</v>
      </c>
      <c r="AF9753">
        <v>31728.865526062029</v>
      </c>
      <c r="AG9753">
        <v>42873.937487471994</v>
      </c>
      <c r="AH9753" s="3">
        <v>40798</v>
      </c>
    </row>
    <row r="9754" spans="2:34" x14ac:dyDescent="0.25">
      <c r="B9754" s="6"/>
      <c r="C9754" s="7"/>
      <c r="D9754" s="7"/>
      <c r="E9754" s="7"/>
      <c r="F9754" s="7"/>
      <c r="G9754" s="7"/>
      <c r="I9754" s="3"/>
      <c r="U9754">
        <v>20190.526382320411</v>
      </c>
      <c r="V9754">
        <v>1782.8988725223912</v>
      </c>
      <c r="W9754">
        <v>642.52570903298499</v>
      </c>
      <c r="X9754">
        <v>162.42835271919239</v>
      </c>
      <c r="Y9754">
        <v>0</v>
      </c>
      <c r="Z9754">
        <v>38590.143613764551</v>
      </c>
      <c r="AA9754">
        <v>41177.996548039118</v>
      </c>
      <c r="AB9754">
        <v>9957.6823252638678</v>
      </c>
      <c r="AC9754">
        <v>3920.0228686842206</v>
      </c>
      <c r="AD9754">
        <v>703.19862895889435</v>
      </c>
      <c r="AE9754">
        <v>0</v>
      </c>
      <c r="AF9754">
        <v>29659.807418664732</v>
      </c>
      <c r="AG9754">
        <v>44240.711241571713</v>
      </c>
      <c r="AH9754" s="3">
        <v>40799</v>
      </c>
    </row>
    <row r="9755" spans="2:34" x14ac:dyDescent="0.25">
      <c r="B9755" s="6"/>
      <c r="C9755" s="7"/>
      <c r="D9755" s="7"/>
      <c r="E9755" s="7"/>
      <c r="F9755" s="7"/>
      <c r="G9755" s="7"/>
      <c r="I9755" s="3"/>
      <c r="U9755">
        <v>18966.045135190863</v>
      </c>
      <c r="V9755">
        <v>1436.5630603291388</v>
      </c>
      <c r="W9755">
        <v>493.87733393473303</v>
      </c>
      <c r="X9755">
        <v>110.16357687822639</v>
      </c>
      <c r="Y9755">
        <v>8895.5929761785701</v>
      </c>
      <c r="Z9755">
        <v>28975.902778947493</v>
      </c>
      <c r="AA9755">
        <v>39912.099726268163</v>
      </c>
      <c r="AB9755">
        <v>8584.0086856131875</v>
      </c>
      <c r="AC9755">
        <v>3292.3760749744993</v>
      </c>
      <c r="AD9755">
        <v>573.8244610453454</v>
      </c>
      <c r="AE9755">
        <v>6837.0197631027868</v>
      </c>
      <c r="AF9755">
        <v>22270.445655947035</v>
      </c>
      <c r="AG9755">
        <v>41557.674640682846</v>
      </c>
      <c r="AH9755" s="3">
        <v>40800</v>
      </c>
    </row>
    <row r="9756" spans="2:34" x14ac:dyDescent="0.25">
      <c r="B9756" s="6"/>
      <c r="C9756" s="7"/>
      <c r="D9756" s="7"/>
      <c r="E9756" s="7"/>
      <c r="F9756" s="7"/>
      <c r="G9756" s="7"/>
      <c r="I9756" s="3"/>
      <c r="U9756">
        <v>16718.010970755146</v>
      </c>
      <c r="V9756">
        <v>1815.6740240607251</v>
      </c>
      <c r="W9756">
        <v>661.18904634211447</v>
      </c>
      <c r="X9756">
        <v>132.41896890051478</v>
      </c>
      <c r="Y9756">
        <v>9566.9379690618352</v>
      </c>
      <c r="Z9756">
        <v>22155.790178871393</v>
      </c>
      <c r="AA9756">
        <v>34332.010187236585</v>
      </c>
      <c r="AB9756">
        <v>8387.5309470562588</v>
      </c>
      <c r="AC9756">
        <v>3291.0057677994796</v>
      </c>
      <c r="AD9756">
        <v>571.71664930298959</v>
      </c>
      <c r="AE9756">
        <v>7353.0054873253894</v>
      </c>
      <c r="AF9756">
        <v>17028.609079321432</v>
      </c>
      <c r="AG9756">
        <v>36631.867930805551</v>
      </c>
      <c r="AH9756" s="3">
        <v>40801</v>
      </c>
    </row>
    <row r="9757" spans="2:34" x14ac:dyDescent="0.25">
      <c r="B9757" s="6"/>
      <c r="C9757" s="7"/>
      <c r="D9757" s="7"/>
      <c r="E9757" s="7"/>
      <c r="F9757" s="7"/>
      <c r="G9757" s="7"/>
      <c r="I9757" s="3"/>
      <c r="U9757">
        <v>15260.30570373001</v>
      </c>
      <c r="V9757">
        <v>1458.5851262773117</v>
      </c>
      <c r="W9757">
        <v>542.43370508397766</v>
      </c>
      <c r="X9757">
        <v>109.62937507162736</v>
      </c>
      <c r="Y9757">
        <v>6878.551831873353</v>
      </c>
      <c r="Z9757">
        <v>21878.345315281233</v>
      </c>
      <c r="AA9757">
        <v>30867.545353587499</v>
      </c>
      <c r="AB9757">
        <v>8039.6974064330361</v>
      </c>
      <c r="AC9757">
        <v>2752.3633994568067</v>
      </c>
      <c r="AD9757">
        <v>543.61774624536133</v>
      </c>
      <c r="AE9757">
        <v>5286.7520964575369</v>
      </c>
      <c r="AF9757">
        <v>16815.369105255962</v>
      </c>
      <c r="AG9757">
        <v>33437.799753848703</v>
      </c>
      <c r="AH9757" s="3">
        <v>40802</v>
      </c>
    </row>
    <row r="9758" spans="2:34" x14ac:dyDescent="0.25">
      <c r="B9758" s="6"/>
      <c r="C9758" s="7"/>
      <c r="D9758" s="7"/>
      <c r="E9758" s="7"/>
      <c r="F9758" s="7"/>
      <c r="G9758" s="7"/>
      <c r="I9758" s="3"/>
      <c r="U9758">
        <v>10851.259301279475</v>
      </c>
      <c r="V9758">
        <v>1032.1933419424208</v>
      </c>
      <c r="W9758">
        <v>365.21437305059868</v>
      </c>
      <c r="X9758">
        <v>95.760627720053975</v>
      </c>
      <c r="Y9758">
        <v>4223.8797240868707</v>
      </c>
      <c r="Z9758">
        <v>15173.139718631248</v>
      </c>
      <c r="AA9758">
        <v>20890.187785431193</v>
      </c>
      <c r="AB9758">
        <v>7043.7831029406589</v>
      </c>
      <c r="AC9758">
        <v>1310.4352660822703</v>
      </c>
      <c r="AD9758">
        <v>514.38795278202383</v>
      </c>
      <c r="AE9758">
        <v>3246.4108045281782</v>
      </c>
      <c r="AF9758">
        <v>11661.848333484189</v>
      </c>
      <c r="AG9758">
        <v>23776.86545981732</v>
      </c>
      <c r="AH9758" s="3">
        <v>40803</v>
      </c>
    </row>
    <row r="9759" spans="2:34" x14ac:dyDescent="0.25">
      <c r="B9759" s="6"/>
      <c r="C9759" s="7"/>
      <c r="D9759" s="7"/>
      <c r="E9759" s="7"/>
      <c r="F9759" s="7"/>
      <c r="G9759" s="7"/>
      <c r="I9759" s="3"/>
      <c r="U9759">
        <v>12567.731925218493</v>
      </c>
      <c r="V9759">
        <v>1541.7097399833197</v>
      </c>
      <c r="W9759">
        <v>557.24044238935744</v>
      </c>
      <c r="X9759">
        <v>135.28078633189816</v>
      </c>
      <c r="Y9759">
        <v>5182.7600001907604</v>
      </c>
      <c r="Z9759">
        <v>16589.879862808841</v>
      </c>
      <c r="AA9759">
        <v>24006.870831704178</v>
      </c>
      <c r="AB9759">
        <v>7871.3892605780802</v>
      </c>
      <c r="AC9759">
        <v>2330.7268643821021</v>
      </c>
      <c r="AD9759">
        <v>601.69319856718243</v>
      </c>
      <c r="AE9759">
        <v>3983.391848481931</v>
      </c>
      <c r="AF9759">
        <v>12750.733626557072</v>
      </c>
      <c r="AG9759">
        <v>27537.934798566366</v>
      </c>
      <c r="AH9759" s="3">
        <v>40804</v>
      </c>
    </row>
    <row r="9760" spans="2:34" x14ac:dyDescent="0.25">
      <c r="B9760" s="6"/>
      <c r="C9760" s="7"/>
      <c r="D9760" s="7"/>
      <c r="E9760" s="7"/>
      <c r="F9760" s="7"/>
      <c r="G9760" s="7"/>
      <c r="I9760" s="3"/>
      <c r="U9760">
        <v>9856.0650392192911</v>
      </c>
      <c r="V9760">
        <v>1795.6907780108954</v>
      </c>
      <c r="W9760">
        <v>-25.9268672200221</v>
      </c>
      <c r="X9760">
        <v>129.46177410101959</v>
      </c>
      <c r="Y9760">
        <v>3898.9835486213283</v>
      </c>
      <c r="Z9760">
        <v>15202.194329498563</v>
      </c>
      <c r="AA9760">
        <v>21000.403563011783</v>
      </c>
      <c r="AB9760">
        <v>6862.9251742975193</v>
      </c>
      <c r="AC9760">
        <v>-359.01238142787167</v>
      </c>
      <c r="AD9760">
        <v>411.44122699175153</v>
      </c>
      <c r="AE9760">
        <v>2996.7004616018685</v>
      </c>
      <c r="AF9760">
        <v>11684.179273000085</v>
      </c>
      <c r="AG9760">
        <v>21596.233754463352</v>
      </c>
      <c r="AH9760" s="3">
        <v>40805</v>
      </c>
    </row>
    <row r="9761" spans="2:34" x14ac:dyDescent="0.25">
      <c r="B9761" s="6"/>
      <c r="C9761" s="7"/>
      <c r="D9761" s="7"/>
      <c r="E9761" s="7"/>
      <c r="F9761" s="7"/>
      <c r="G9761" s="7"/>
      <c r="I9761" s="3"/>
      <c r="U9761">
        <v>-1996.1611432508855</v>
      </c>
      <c r="V9761">
        <v>0</v>
      </c>
      <c r="W9761">
        <v>0</v>
      </c>
      <c r="X9761">
        <v>-125.11792386649239</v>
      </c>
      <c r="Y9761">
        <v>-2513.0104217156927</v>
      </c>
      <c r="Z9761">
        <v>-2821.9254945151538</v>
      </c>
      <c r="AA9761">
        <v>-5460.0538400973383</v>
      </c>
      <c r="AB9761">
        <v>0</v>
      </c>
      <c r="AC9761">
        <v>0</v>
      </c>
      <c r="AD9761">
        <v>-273.56017118848206</v>
      </c>
      <c r="AE9761">
        <v>-1931.4622380052294</v>
      </c>
      <c r="AF9761">
        <v>-2168.8897443565334</v>
      </c>
      <c r="AG9761">
        <v>-4373.9121535502445</v>
      </c>
      <c r="AH9761" s="3">
        <v>40806</v>
      </c>
    </row>
    <row r="9762" spans="2:34" x14ac:dyDescent="0.25">
      <c r="B9762" s="6"/>
      <c r="C9762" s="7"/>
      <c r="D9762" s="7"/>
      <c r="E9762" s="7"/>
      <c r="F9762" s="7"/>
      <c r="G9762" s="7"/>
      <c r="I9762" s="3"/>
      <c r="U9762">
        <v>6268.7210692857607</v>
      </c>
      <c r="V9762">
        <v>0</v>
      </c>
      <c r="W9762">
        <v>0</v>
      </c>
      <c r="X9762">
        <v>130.36024887577133</v>
      </c>
      <c r="Y9762">
        <v>4175.9936475496879</v>
      </c>
      <c r="Z9762">
        <v>13078.183247943974</v>
      </c>
      <c r="AA9762">
        <v>17384.537144369431</v>
      </c>
      <c r="AB9762">
        <v>0</v>
      </c>
      <c r="AC9762">
        <v>0</v>
      </c>
      <c r="AD9762">
        <v>474.48009278902146</v>
      </c>
      <c r="AE9762">
        <v>3209.6062820484617</v>
      </c>
      <c r="AF9762">
        <v>10051.696111897039</v>
      </c>
      <c r="AG9762">
        <v>13735.782486734521</v>
      </c>
      <c r="AH9762" s="3">
        <v>40807</v>
      </c>
    </row>
    <row r="9763" spans="2:34" x14ac:dyDescent="0.25">
      <c r="B9763" s="6"/>
      <c r="C9763" s="7"/>
      <c r="D9763" s="7"/>
      <c r="E9763" s="7"/>
      <c r="F9763" s="7"/>
      <c r="G9763" s="7"/>
      <c r="I9763" s="3"/>
      <c r="U9763">
        <v>10103.145863711443</v>
      </c>
      <c r="V9763">
        <v>1713.40476219589</v>
      </c>
      <c r="W9763">
        <v>55.54194393701345</v>
      </c>
      <c r="X9763">
        <v>139.98880698484663</v>
      </c>
      <c r="Y9763">
        <v>4040.4170310152276</v>
      </c>
      <c r="Z9763">
        <v>14908.119291055662</v>
      </c>
      <c r="AA9763">
        <v>20857.47183518864</v>
      </c>
      <c r="AB9763">
        <v>7130.8349447558912</v>
      </c>
      <c r="AC9763">
        <v>-43.118575445657726</v>
      </c>
      <c r="AD9763">
        <v>486.34974611237953</v>
      </c>
      <c r="AE9763">
        <v>3105.4041215918223</v>
      </c>
      <c r="AF9763">
        <v>11458.157595181252</v>
      </c>
      <c r="AG9763">
        <v>22137.627832195685</v>
      </c>
      <c r="AH9763" s="3">
        <v>40808</v>
      </c>
    </row>
    <row r="9764" spans="2:34" x14ac:dyDescent="0.25">
      <c r="B9764" s="6"/>
      <c r="C9764" s="7"/>
      <c r="D9764" s="7"/>
      <c r="E9764" s="7"/>
      <c r="F9764" s="7"/>
      <c r="G9764" s="7"/>
      <c r="I9764" s="3"/>
      <c r="U9764">
        <v>5374.5330500406681</v>
      </c>
      <c r="V9764">
        <v>1048.0355599437946</v>
      </c>
      <c r="W9764">
        <v>-553.9269837729986</v>
      </c>
      <c r="X9764">
        <v>94.195561145927385</v>
      </c>
      <c r="Y9764">
        <v>2624.6720052501641</v>
      </c>
      <c r="Z9764">
        <v>8690.6752534280167</v>
      </c>
      <c r="AA9764">
        <v>11903.651395994904</v>
      </c>
      <c r="AB9764">
        <v>4486.3824280662466</v>
      </c>
      <c r="AC9764">
        <v>-1787.6186266974228</v>
      </c>
      <c r="AD9764">
        <v>380.90127960329659</v>
      </c>
      <c r="AE9764">
        <v>2017.2836616527504</v>
      </c>
      <c r="AF9764">
        <v>6679.52306513028</v>
      </c>
      <c r="AG9764">
        <v>11776.47180775515</v>
      </c>
      <c r="AH9764" s="3">
        <v>40809</v>
      </c>
    </row>
    <row r="9765" spans="2:34" x14ac:dyDescent="0.25">
      <c r="B9765" s="6"/>
      <c r="C9765" s="7"/>
      <c r="D9765" s="7"/>
      <c r="E9765" s="7"/>
      <c r="F9765" s="7"/>
      <c r="G9765" s="7"/>
      <c r="I9765" s="3"/>
      <c r="U9765">
        <v>13990.096286927776</v>
      </c>
      <c r="V9765">
        <v>2638.1731948065317</v>
      </c>
      <c r="W9765">
        <v>744.16628655111481</v>
      </c>
      <c r="X9765">
        <v>174.74808066841729</v>
      </c>
      <c r="Y9765">
        <v>5793.9238626086035</v>
      </c>
      <c r="Z9765">
        <v>16812.358930883747</v>
      </c>
      <c r="AA9765">
        <v>26163.370355518418</v>
      </c>
      <c r="AB9765">
        <v>10131.510670009706</v>
      </c>
      <c r="AC9765">
        <v>2484.9155589118468</v>
      </c>
      <c r="AD9765">
        <v>663.28813536703603</v>
      </c>
      <c r="AE9765">
        <v>4453.1232555994438</v>
      </c>
      <c r="AF9765">
        <v>12921.727711985459</v>
      </c>
      <c r="AG9765">
        <v>30654.565331873491</v>
      </c>
      <c r="AH9765" s="3">
        <v>40810</v>
      </c>
    </row>
    <row r="9766" spans="2:34" x14ac:dyDescent="0.25">
      <c r="B9766" s="6"/>
      <c r="C9766" s="7"/>
      <c r="D9766" s="7"/>
      <c r="E9766" s="7"/>
      <c r="F9766" s="7"/>
      <c r="G9766" s="7"/>
      <c r="I9766" s="3"/>
      <c r="U9766">
        <v>16259.231713920959</v>
      </c>
      <c r="V9766">
        <v>2906.3005427400453</v>
      </c>
      <c r="W9766">
        <v>988.54095740308958</v>
      </c>
      <c r="X9766">
        <v>188.55807662737689</v>
      </c>
      <c r="Y9766">
        <v>6551.3213546025818</v>
      </c>
      <c r="Z9766">
        <v>19046.414549180277</v>
      </c>
      <c r="AA9766">
        <v>29681.13548055337</v>
      </c>
      <c r="AB9766">
        <v>11418.273718642575</v>
      </c>
      <c r="AC9766">
        <v>3793.5916540619328</v>
      </c>
      <c r="AD9766">
        <v>740.70584784301957</v>
      </c>
      <c r="AE9766">
        <v>5035.2476440639739</v>
      </c>
      <c r="AF9766">
        <v>14638.789458747822</v>
      </c>
      <c r="AG9766">
        <v>35626.608323359324</v>
      </c>
      <c r="AH9766" s="3">
        <v>40811</v>
      </c>
    </row>
    <row r="9767" spans="2:34" x14ac:dyDescent="0.25">
      <c r="B9767" s="6"/>
      <c r="C9767" s="7"/>
      <c r="D9767" s="7"/>
      <c r="E9767" s="7"/>
      <c r="F9767" s="7"/>
      <c r="G9767" s="7"/>
      <c r="I9767" s="3"/>
      <c r="U9767">
        <v>16184.930584068683</v>
      </c>
      <c r="V9767">
        <v>2085.0168932018255</v>
      </c>
      <c r="W9767">
        <v>718.51303297745858</v>
      </c>
      <c r="X9767">
        <v>210.51855408885666</v>
      </c>
      <c r="Y9767">
        <v>7651.3313508524288</v>
      </c>
      <c r="Z9767">
        <v>22755.164012548121</v>
      </c>
      <c r="AA9767">
        <v>33420.543843668689</v>
      </c>
      <c r="AB9767">
        <v>8444.2413750074757</v>
      </c>
      <c r="AC9767">
        <v>2815.5636435573492</v>
      </c>
      <c r="AD9767">
        <v>834.01977577061575</v>
      </c>
      <c r="AE9767">
        <v>5880.698880885474</v>
      </c>
      <c r="AF9767">
        <v>17489.278846621743</v>
      </c>
      <c r="AG9767">
        <v>35463.802521842656</v>
      </c>
      <c r="AH9767" s="3">
        <v>40812</v>
      </c>
    </row>
    <row r="9768" spans="2:34" x14ac:dyDescent="0.25">
      <c r="B9768" s="6"/>
      <c r="C9768" s="7"/>
      <c r="D9768" s="7"/>
      <c r="E9768" s="7"/>
      <c r="F9768" s="7"/>
      <c r="G9768" s="7"/>
      <c r="I9768" s="3"/>
      <c r="U9768">
        <v>14816.148938316541</v>
      </c>
      <c r="V9768">
        <v>1174.2992856741553</v>
      </c>
      <c r="W9768">
        <v>779.29580756399037</v>
      </c>
      <c r="X9768">
        <v>231.58584363067064</v>
      </c>
      <c r="Y9768">
        <v>7838.9123447598149</v>
      </c>
      <c r="Z9768">
        <v>23895.775539751179</v>
      </c>
      <c r="AA9768">
        <v>33919.868821379809</v>
      </c>
      <c r="AB9768">
        <v>4209.8478714269077</v>
      </c>
      <c r="AC9768">
        <v>3029.9167818560209</v>
      </c>
      <c r="AD9768">
        <v>834.0090971759181</v>
      </c>
      <c r="AE9768">
        <v>6024.8708282712914</v>
      </c>
      <c r="AF9768">
        <v>18365.935813098669</v>
      </c>
      <c r="AG9768">
        <v>32464.580391828807</v>
      </c>
      <c r="AH9768" s="3">
        <v>40813</v>
      </c>
    </row>
    <row r="9769" spans="2:34" x14ac:dyDescent="0.25">
      <c r="B9769" s="6"/>
      <c r="C9769" s="7"/>
      <c r="D9769" s="7"/>
      <c r="E9769" s="7"/>
      <c r="F9769" s="7"/>
      <c r="G9769" s="7"/>
      <c r="I9769" s="3"/>
      <c r="U9769">
        <v>8395.9131106074219</v>
      </c>
      <c r="V9769">
        <v>736.65506717213168</v>
      </c>
      <c r="W9769">
        <v>633.95186263744813</v>
      </c>
      <c r="X9769">
        <v>160.58934509419632</v>
      </c>
      <c r="Y9769">
        <v>2759.5878629665158</v>
      </c>
      <c r="Z9769">
        <v>12809.087865687095</v>
      </c>
      <c r="AA9769">
        <v>17099.872003557386</v>
      </c>
      <c r="AB9769">
        <v>2905.3877181244648</v>
      </c>
      <c r="AC9769">
        <v>2932.2993000175775</v>
      </c>
      <c r="AD9769">
        <v>593.26613071178178</v>
      </c>
      <c r="AE9769">
        <v>2120.9779727608247</v>
      </c>
      <c r="AF9769">
        <v>9844.8734243508825</v>
      </c>
      <c r="AG9769">
        <v>18396.80454596553</v>
      </c>
      <c r="AH9769" s="3">
        <v>40814</v>
      </c>
    </row>
    <row r="9770" spans="2:34" x14ac:dyDescent="0.25">
      <c r="B9770" s="6"/>
      <c r="C9770" s="7"/>
      <c r="D9770" s="7"/>
      <c r="E9770" s="7"/>
      <c r="F9770" s="7"/>
      <c r="G9770" s="7"/>
      <c r="I9770" s="3"/>
      <c r="U9770">
        <v>-459.98236522994966</v>
      </c>
      <c r="V9770">
        <v>-638.16077353412038</v>
      </c>
      <c r="W9770">
        <v>335.67618631493167</v>
      </c>
      <c r="X9770">
        <v>-121.95933893806313</v>
      </c>
      <c r="Y9770">
        <v>-1656.796849556004</v>
      </c>
      <c r="Z9770">
        <v>-629.90267076431735</v>
      </c>
      <c r="AA9770">
        <v>-2711.143446477573</v>
      </c>
      <c r="AB9770">
        <v>-1336.4878158211116</v>
      </c>
      <c r="AC9770">
        <v>2374.8528414958068</v>
      </c>
      <c r="AD9770">
        <v>-288.73777556852752</v>
      </c>
      <c r="AE9770">
        <v>-1273.3892877287424</v>
      </c>
      <c r="AF9770">
        <v>-484.13377504789446</v>
      </c>
      <c r="AG9770">
        <v>-1007.8958126704692</v>
      </c>
      <c r="AH9770" s="3">
        <v>40815</v>
      </c>
    </row>
    <row r="9771" spans="2:34" x14ac:dyDescent="0.25">
      <c r="B9771" s="6"/>
      <c r="C9771" s="7"/>
      <c r="D9771" s="7"/>
      <c r="E9771" s="7"/>
      <c r="F9771" s="7"/>
      <c r="G9771" s="7"/>
      <c r="I9771" s="3"/>
      <c r="U9771">
        <v>3203.4262688205258</v>
      </c>
      <c r="V9771">
        <v>-82.181589226675555</v>
      </c>
      <c r="W9771">
        <v>679.03658622707769</v>
      </c>
      <c r="X9771">
        <v>19.695886175884006</v>
      </c>
      <c r="Y9771">
        <v>508.20483832276221</v>
      </c>
      <c r="Z9771">
        <v>3534.2298455995292</v>
      </c>
      <c r="AA9771">
        <v>4658.985567098578</v>
      </c>
      <c r="AB9771">
        <v>604.44660105616254</v>
      </c>
      <c r="AC9771">
        <v>3172.6725655552304</v>
      </c>
      <c r="AD9771">
        <v>135.15141952420669</v>
      </c>
      <c r="AE9771">
        <v>390.59864054277216</v>
      </c>
      <c r="AF9771">
        <v>2716.3562189074055</v>
      </c>
      <c r="AG9771">
        <v>7019.2254455857774</v>
      </c>
      <c r="AH9771" s="3">
        <v>40816</v>
      </c>
    </row>
    <row r="9772" spans="2:34" x14ac:dyDescent="0.25">
      <c r="B9772" s="6"/>
      <c r="C9772" s="7"/>
      <c r="D9772" s="7"/>
      <c r="E9772" s="7"/>
      <c r="F9772" s="7"/>
      <c r="G9772" s="7"/>
      <c r="I9772" s="3"/>
      <c r="U9772">
        <v>1657.8235268749934</v>
      </c>
      <c r="V9772">
        <v>0</v>
      </c>
      <c r="W9772">
        <v>0</v>
      </c>
      <c r="X9772">
        <v>66.998791626084952</v>
      </c>
      <c r="Y9772">
        <v>1183.41015032667</v>
      </c>
      <c r="Z9772">
        <v>2898.0846755636699</v>
      </c>
      <c r="AA9772">
        <v>4148.4936175164248</v>
      </c>
      <c r="AB9772">
        <v>0</v>
      </c>
      <c r="AC9772">
        <v>0</v>
      </c>
      <c r="AD9772">
        <v>265.13340139850294</v>
      </c>
      <c r="AE9772">
        <v>767.92808920382095</v>
      </c>
      <c r="AF9772">
        <v>1880.5995762687594</v>
      </c>
      <c r="AG9772">
        <v>2913.6610668710832</v>
      </c>
      <c r="AH9772" s="3">
        <v>40817</v>
      </c>
    </row>
    <row r="9773" spans="2:34" x14ac:dyDescent="0.25">
      <c r="B9773" s="6"/>
      <c r="C9773" s="7"/>
      <c r="D9773" s="7"/>
      <c r="E9773" s="7"/>
      <c r="F9773" s="7"/>
      <c r="G9773" s="7"/>
      <c r="I9773" s="3"/>
      <c r="U9773">
        <v>22866.502082245115</v>
      </c>
      <c r="V9773">
        <v>6518.4572753498314</v>
      </c>
      <c r="W9773">
        <v>1839.5557199880191</v>
      </c>
      <c r="X9773">
        <v>343.17130597083383</v>
      </c>
      <c r="Y9773">
        <v>5142.0360149441776</v>
      </c>
      <c r="Z9773">
        <v>24277.790101149883</v>
      </c>
      <c r="AA9773">
        <v>38121.010417402744</v>
      </c>
      <c r="AB9773">
        <v>15252.817803217145</v>
      </c>
      <c r="AC9773">
        <v>5069.0089485783137</v>
      </c>
      <c r="AD9773">
        <v>775.69583910833614</v>
      </c>
      <c r="AE9773">
        <v>3336.7247107719204</v>
      </c>
      <c r="AF9773">
        <v>15754.129671205768</v>
      </c>
      <c r="AG9773">
        <v>40188.37697288148</v>
      </c>
      <c r="AH9773" s="3">
        <v>40818</v>
      </c>
    </row>
    <row r="9774" spans="2:34" x14ac:dyDescent="0.25">
      <c r="B9774" s="6"/>
      <c r="C9774" s="7"/>
      <c r="D9774" s="7"/>
      <c r="E9774" s="7"/>
      <c r="F9774" s="7"/>
      <c r="G9774" s="7"/>
      <c r="I9774" s="3"/>
      <c r="U9774">
        <v>23754.113908660089</v>
      </c>
      <c r="V9774">
        <v>5795.0800873804747</v>
      </c>
      <c r="W9774">
        <v>1796.2742348825557</v>
      </c>
      <c r="X9774">
        <v>349.12347886462521</v>
      </c>
      <c r="Y9774">
        <v>5484.1937377778686</v>
      </c>
      <c r="Z9774">
        <v>26412.579679758808</v>
      </c>
      <c r="AA9774">
        <v>39837.251218664336</v>
      </c>
      <c r="AB9774">
        <v>15201.231850057553</v>
      </c>
      <c r="AC9774">
        <v>5029.3865960638368</v>
      </c>
      <c r="AD9774">
        <v>819.58249974961802</v>
      </c>
      <c r="AE9774">
        <v>3558.7546859495678</v>
      </c>
      <c r="AF9774">
        <v>17139.418517596725</v>
      </c>
      <c r="AG9774">
        <v>41748.374149417301</v>
      </c>
      <c r="AH9774" s="3">
        <v>40819</v>
      </c>
    </row>
    <row r="9775" spans="2:34" x14ac:dyDescent="0.25">
      <c r="B9775" s="6"/>
      <c r="C9775" s="7"/>
      <c r="D9775" s="7"/>
      <c r="E9775" s="7"/>
      <c r="F9775" s="7"/>
      <c r="G9775" s="7"/>
      <c r="I9775" s="3"/>
      <c r="U9775">
        <v>24089.412196304333</v>
      </c>
      <c r="V9775">
        <v>5528.9642641953369</v>
      </c>
      <c r="W9775">
        <v>1844.4843433823596</v>
      </c>
      <c r="X9775">
        <v>333.85246540870889</v>
      </c>
      <c r="Y9775">
        <v>5497.779592382908</v>
      </c>
      <c r="Z9775">
        <v>27376.423628505534</v>
      </c>
      <c r="AA9775">
        <v>40581.504293874845</v>
      </c>
      <c r="AB9775">
        <v>15106.889489650646</v>
      </c>
      <c r="AC9775">
        <v>5080.6029017058572</v>
      </c>
      <c r="AD9775">
        <v>817.73748321432629</v>
      </c>
      <c r="AE9775">
        <v>3567.5706990319036</v>
      </c>
      <c r="AF9775">
        <v>17764.86764159437</v>
      </c>
      <c r="AG9775">
        <v>42337.668215197104</v>
      </c>
      <c r="AH9775" s="3">
        <v>40820</v>
      </c>
    </row>
    <row r="9776" spans="2:34" x14ac:dyDescent="0.25">
      <c r="B9776" s="6"/>
      <c r="C9776" s="7"/>
      <c r="D9776" s="7"/>
      <c r="E9776" s="7"/>
      <c r="F9776" s="7"/>
      <c r="G9776" s="7"/>
      <c r="I9776" s="3"/>
      <c r="U9776">
        <v>23057.382189586868</v>
      </c>
      <c r="V9776">
        <v>5525.7415005119137</v>
      </c>
      <c r="W9776">
        <v>1988.3681092595618</v>
      </c>
      <c r="X9776">
        <v>337.25937803912882</v>
      </c>
      <c r="Y9776">
        <v>5350.1049569006227</v>
      </c>
      <c r="Z9776">
        <v>27078.218123953808</v>
      </c>
      <c r="AA9776">
        <v>40279.692068665034</v>
      </c>
      <c r="AB9776">
        <v>14268.751211678886</v>
      </c>
      <c r="AC9776">
        <v>4420.4692579734919</v>
      </c>
      <c r="AD9776">
        <v>791.53073378302747</v>
      </c>
      <c r="AE9776">
        <v>3471.742975551183</v>
      </c>
      <c r="AF9776">
        <v>17571.358752696255</v>
      </c>
      <c r="AG9776">
        <v>40523.852931682843</v>
      </c>
      <c r="AH9776" s="3">
        <v>40821</v>
      </c>
    </row>
    <row r="9777" spans="2:34" x14ac:dyDescent="0.25">
      <c r="B9777" s="6"/>
      <c r="C9777" s="7"/>
      <c r="D9777" s="7"/>
      <c r="E9777" s="7"/>
      <c r="F9777" s="7"/>
      <c r="G9777" s="7"/>
      <c r="I9777" s="3"/>
      <c r="U9777">
        <v>19680.062840983133</v>
      </c>
      <c r="V9777">
        <v>4583.3837071895123</v>
      </c>
      <c r="W9777">
        <v>1633.3255991308079</v>
      </c>
      <c r="X9777">
        <v>276.10593869230632</v>
      </c>
      <c r="Y9777">
        <v>4467.0558015445431</v>
      </c>
      <c r="Z9777">
        <v>23013.124810099944</v>
      </c>
      <c r="AA9777">
        <v>33972.995856657115</v>
      </c>
      <c r="AB9777">
        <v>12274.098954666146</v>
      </c>
      <c r="AC9777">
        <v>3809.943789902009</v>
      </c>
      <c r="AD9777">
        <v>671.90093879555207</v>
      </c>
      <c r="AE9777">
        <v>2898.7224970987595</v>
      </c>
      <c r="AF9777">
        <v>14933.474211921181</v>
      </c>
      <c r="AG9777">
        <v>34588.140392383648</v>
      </c>
      <c r="AH9777" s="3">
        <v>40822</v>
      </c>
    </row>
    <row r="9778" spans="2:34" x14ac:dyDescent="0.25">
      <c r="B9778" s="6"/>
      <c r="C9778" s="7"/>
      <c r="D9778" s="7"/>
      <c r="E9778" s="7"/>
      <c r="F9778" s="7"/>
      <c r="G9778" s="7"/>
      <c r="I9778" s="3"/>
      <c r="U9778">
        <v>19019.354048965986</v>
      </c>
      <c r="V9778">
        <v>3934.2860807917978</v>
      </c>
      <c r="W9778">
        <v>1455.8043440664335</v>
      </c>
      <c r="X9778">
        <v>244.57064884761016</v>
      </c>
      <c r="Y9778">
        <v>4308.6736104925276</v>
      </c>
      <c r="Z9778">
        <v>22227.212146222158</v>
      </c>
      <c r="AA9778">
        <v>32170.546830420531</v>
      </c>
      <c r="AB9778">
        <v>12045.819396684346</v>
      </c>
      <c r="AC9778">
        <v>3504.6810558662737</v>
      </c>
      <c r="AD9778">
        <v>656.99659263135152</v>
      </c>
      <c r="AE9778">
        <v>2795.9465209886052</v>
      </c>
      <c r="AF9778">
        <v>14423.486689770763</v>
      </c>
      <c r="AG9778">
        <v>33426.930255941341</v>
      </c>
      <c r="AH9778" s="3">
        <v>40823</v>
      </c>
    </row>
    <row r="9779" spans="2:34" x14ac:dyDescent="0.25">
      <c r="B9779" s="6"/>
      <c r="C9779" s="7"/>
      <c r="D9779" s="7"/>
      <c r="E9779" s="7"/>
      <c r="F9779" s="7"/>
      <c r="G9779" s="7"/>
      <c r="I9779" s="3"/>
      <c r="U9779">
        <v>19467.953844450341</v>
      </c>
      <c r="V9779">
        <v>3994.332122528408</v>
      </c>
      <c r="W9779">
        <v>1169.0049701037346</v>
      </c>
      <c r="X9779">
        <v>244.43264820431898</v>
      </c>
      <c r="Y9779">
        <v>4414.5645784346325</v>
      </c>
      <c r="Z9779">
        <v>22577.914255736716</v>
      </c>
      <c r="AA9779">
        <v>32400.248575007812</v>
      </c>
      <c r="AB9779">
        <v>12383.692145863233</v>
      </c>
      <c r="AC9779">
        <v>3644.4184171916627</v>
      </c>
      <c r="AD9779">
        <v>671.52206587543697</v>
      </c>
      <c r="AE9779">
        <v>2864.6603550327673</v>
      </c>
      <c r="AF9779">
        <v>14651.061213079458</v>
      </c>
      <c r="AG9779">
        <v>34215.35419704255</v>
      </c>
      <c r="AH9779" s="3">
        <v>40824</v>
      </c>
    </row>
    <row r="9780" spans="2:34" x14ac:dyDescent="0.25">
      <c r="B9780" s="6"/>
      <c r="C9780" s="7"/>
      <c r="D9780" s="7"/>
      <c r="E9780" s="7"/>
      <c r="F9780" s="7"/>
      <c r="G9780" s="7"/>
      <c r="I9780" s="3"/>
      <c r="U9780">
        <v>18908.922694039396</v>
      </c>
      <c r="V9780">
        <v>3703.4855710290826</v>
      </c>
      <c r="W9780">
        <v>1044.1395206505254</v>
      </c>
      <c r="X9780">
        <v>227.83557278795914</v>
      </c>
      <c r="Y9780">
        <v>4291.0352993496481</v>
      </c>
      <c r="Z9780">
        <v>21746.855741925167</v>
      </c>
      <c r="AA9780">
        <v>31013.351705742378</v>
      </c>
      <c r="AB9780">
        <v>12099.678301135567</v>
      </c>
      <c r="AC9780">
        <v>3579.3175750797941</v>
      </c>
      <c r="AD9780">
        <v>657.56999362969293</v>
      </c>
      <c r="AE9780">
        <v>2784.500823510858</v>
      </c>
      <c r="AF9780">
        <v>14111.778043713619</v>
      </c>
      <c r="AG9780">
        <v>33232.844737069528</v>
      </c>
      <c r="AH9780" s="3">
        <v>40825</v>
      </c>
    </row>
    <row r="9781" spans="2:34" x14ac:dyDescent="0.25">
      <c r="B9781" s="6"/>
      <c r="C9781" s="7"/>
      <c r="D9781" s="7"/>
      <c r="E9781" s="7"/>
      <c r="F9781" s="7"/>
      <c r="G9781" s="7"/>
      <c r="I9781" s="3"/>
      <c r="U9781">
        <v>16436.022426875301</v>
      </c>
      <c r="V9781">
        <v>2570.5683324516317</v>
      </c>
      <c r="W9781">
        <v>977.67100943949072</v>
      </c>
      <c r="X9781">
        <v>153.61505002262658</v>
      </c>
      <c r="Y9781">
        <v>3359.0760547667951</v>
      </c>
      <c r="Z9781">
        <v>19054.870517377884</v>
      </c>
      <c r="AA9781">
        <v>26115.800964058424</v>
      </c>
      <c r="AB9781">
        <v>10251.204121087838</v>
      </c>
      <c r="AC9781">
        <v>3557.9361663153704</v>
      </c>
      <c r="AD9781">
        <v>532.86745643904396</v>
      </c>
      <c r="AE9781">
        <v>2179.7420408429975</v>
      </c>
      <c r="AF9781">
        <v>12364.918707514022</v>
      </c>
      <c r="AG9781">
        <v>28886.668492199271</v>
      </c>
      <c r="AH9781" s="3">
        <v>40826</v>
      </c>
    </row>
    <row r="9782" spans="2:34" x14ac:dyDescent="0.25">
      <c r="B9782" s="6"/>
      <c r="C9782" s="7"/>
      <c r="D9782" s="7"/>
      <c r="E9782" s="7"/>
      <c r="F9782" s="7"/>
      <c r="G9782" s="7"/>
      <c r="I9782" s="3"/>
      <c r="U9782">
        <v>16559.526913097518</v>
      </c>
      <c r="V9782">
        <v>3068.807903434496</v>
      </c>
      <c r="W9782">
        <v>839.77844405599649</v>
      </c>
      <c r="X9782">
        <v>173.77498995279825</v>
      </c>
      <c r="Y9782">
        <v>3554.8795451085916</v>
      </c>
      <c r="Z9782">
        <v>18764.811633187146</v>
      </c>
      <c r="AA9782">
        <v>26402.052515739029</v>
      </c>
      <c r="AB9782">
        <v>10727.263778541028</v>
      </c>
      <c r="AC9782">
        <v>3340.8575443452119</v>
      </c>
      <c r="AD9782">
        <v>552.11163349804917</v>
      </c>
      <c r="AE9782">
        <v>2306.8011168160306</v>
      </c>
      <c r="AF9782">
        <v>12176.696251730878</v>
      </c>
      <c r="AG9782">
        <v>29103.730324931195</v>
      </c>
      <c r="AH9782" s="3">
        <v>40827</v>
      </c>
    </row>
    <row r="9783" spans="2:34" x14ac:dyDescent="0.25">
      <c r="B9783" s="6"/>
      <c r="C9783" s="7"/>
      <c r="D9783" s="7"/>
      <c r="E9783" s="7"/>
      <c r="F9783" s="7"/>
      <c r="G9783" s="7"/>
      <c r="I9783" s="3"/>
      <c r="U9783">
        <v>13082.850814646961</v>
      </c>
      <c r="V9783">
        <v>2373.6051502061182</v>
      </c>
      <c r="W9783">
        <v>1088.5624483804156</v>
      </c>
      <c r="X9783">
        <v>233.03190838379066</v>
      </c>
      <c r="Y9783">
        <v>4346.0029703011242</v>
      </c>
      <c r="Z9783">
        <v>14246.535952392451</v>
      </c>
      <c r="AA9783">
        <v>22287.738429663899</v>
      </c>
      <c r="AB9783">
        <v>6701.4829023218072</v>
      </c>
      <c r="AC9783">
        <v>3567.4213279159389</v>
      </c>
      <c r="AD9783">
        <v>659.58533477979256</v>
      </c>
      <c r="AE9783">
        <v>2820.1699602933168</v>
      </c>
      <c r="AF9783">
        <v>9244.736601823377</v>
      </c>
      <c r="AG9783">
        <v>22993.396127134234</v>
      </c>
      <c r="AH9783" s="3">
        <v>40828</v>
      </c>
    </row>
    <row r="9784" spans="2:34" x14ac:dyDescent="0.25">
      <c r="B9784" s="6"/>
      <c r="C9784" s="7"/>
      <c r="D9784" s="7"/>
      <c r="E9784" s="7"/>
      <c r="F9784" s="7"/>
      <c r="G9784" s="7"/>
      <c r="I9784" s="3"/>
      <c r="U9784">
        <v>8225.3674444374046</v>
      </c>
      <c r="V9784">
        <v>1370.7071562264146</v>
      </c>
      <c r="W9784">
        <v>468.22112189751783</v>
      </c>
      <c r="X9784">
        <v>269.58478839753286</v>
      </c>
      <c r="Y9784">
        <v>4955.4962497529596</v>
      </c>
      <c r="Z9784">
        <v>8304.3870867754504</v>
      </c>
      <c r="AA9784">
        <v>15368.396403049874</v>
      </c>
      <c r="AB9784">
        <v>3747.13770639727</v>
      </c>
      <c r="AC9784">
        <v>1367.5558343478974</v>
      </c>
      <c r="AD9784">
        <v>737.08276354915813</v>
      </c>
      <c r="AE9784">
        <v>3215.6769697125092</v>
      </c>
      <c r="AF9784">
        <v>5388.8097087860824</v>
      </c>
      <c r="AG9784">
        <v>14456.262982792916</v>
      </c>
      <c r="AH9784" s="3">
        <v>40829</v>
      </c>
    </row>
    <row r="9785" spans="2:34" x14ac:dyDescent="0.25">
      <c r="B9785" s="6"/>
      <c r="C9785" s="7"/>
      <c r="D9785" s="7"/>
      <c r="E9785" s="7"/>
      <c r="F9785" s="7"/>
      <c r="G9785" s="7"/>
      <c r="I9785" s="3"/>
      <c r="U9785">
        <v>8046.4562015623505</v>
      </c>
      <c r="V9785">
        <v>1321.0762938756941</v>
      </c>
      <c r="W9785">
        <v>581.38718648908457</v>
      </c>
      <c r="X9785">
        <v>252.03100785755512</v>
      </c>
      <c r="Y9785">
        <v>4760.5330364408328</v>
      </c>
      <c r="Z9785">
        <v>8156.3371441575027</v>
      </c>
      <c r="AA9785">
        <v>15071.364668820668</v>
      </c>
      <c r="AB9785">
        <v>3571.8519801490152</v>
      </c>
      <c r="AC9785">
        <v>1488.7844802124937</v>
      </c>
      <c r="AD9785">
        <v>699.28450120127115</v>
      </c>
      <c r="AE9785">
        <v>3089.1631589069398</v>
      </c>
      <c r="AF9785">
        <v>5292.7384443052497</v>
      </c>
      <c r="AG9785">
        <v>14141.82256477497</v>
      </c>
      <c r="AH9785" s="3">
        <v>40830</v>
      </c>
    </row>
    <row r="9786" spans="2:34" x14ac:dyDescent="0.25">
      <c r="B9786" s="6"/>
      <c r="C9786" s="7"/>
      <c r="D9786" s="7"/>
      <c r="E9786" s="7"/>
      <c r="F9786" s="7"/>
      <c r="G9786" s="7"/>
      <c r="I9786" s="3"/>
      <c r="U9786">
        <v>2089.9895092729621</v>
      </c>
      <c r="V9786">
        <v>0</v>
      </c>
      <c r="W9786">
        <v>0</v>
      </c>
      <c r="X9786">
        <v>57.963951864853961</v>
      </c>
      <c r="Y9786">
        <v>755.68088919053378</v>
      </c>
      <c r="Z9786">
        <v>4505.5243379687736</v>
      </c>
      <c r="AA9786">
        <v>5319.1691790241612</v>
      </c>
      <c r="AB9786">
        <v>0</v>
      </c>
      <c r="AC9786">
        <v>0</v>
      </c>
      <c r="AD9786">
        <v>259.14727633253767</v>
      </c>
      <c r="AE9786">
        <v>490.36978525470806</v>
      </c>
      <c r="AF9786">
        <v>2923.6851608570291</v>
      </c>
      <c r="AG9786">
        <v>3673.2022224442744</v>
      </c>
      <c r="AH9786" s="3">
        <v>40831</v>
      </c>
    </row>
    <row r="9787" spans="2:34" x14ac:dyDescent="0.25">
      <c r="B9787" s="6"/>
      <c r="C9787" s="7"/>
      <c r="D9787" s="7"/>
      <c r="E9787" s="7"/>
      <c r="F9787" s="7"/>
      <c r="G9787" s="7"/>
      <c r="I9787" s="3"/>
      <c r="U9787">
        <v>2288.965594847572</v>
      </c>
      <c r="V9787">
        <v>0</v>
      </c>
      <c r="W9787">
        <v>0</v>
      </c>
      <c r="X9787">
        <v>83.129702871050227</v>
      </c>
      <c r="Y9787">
        <v>1081.4498971402015</v>
      </c>
      <c r="Z9787">
        <v>4582.2465108678016</v>
      </c>
      <c r="AA9787">
        <v>5746.8261108790539</v>
      </c>
      <c r="AB9787">
        <v>0</v>
      </c>
      <c r="AC9787">
        <v>0</v>
      </c>
      <c r="AD9787">
        <v>347.67106252044186</v>
      </c>
      <c r="AE9787">
        <v>701.76493995027681</v>
      </c>
      <c r="AF9787">
        <v>2973.471037391595</v>
      </c>
      <c r="AG9787">
        <v>4022.9070398623139</v>
      </c>
      <c r="AH9787" s="3">
        <v>40832</v>
      </c>
    </row>
    <row r="9788" spans="2:34" x14ac:dyDescent="0.25">
      <c r="B9788" s="6"/>
      <c r="C9788" s="7"/>
      <c r="D9788" s="7"/>
      <c r="E9788" s="7"/>
      <c r="F9788" s="7"/>
      <c r="G9788" s="7"/>
      <c r="I9788" s="3"/>
      <c r="U9788">
        <v>4218.9208007631014</v>
      </c>
      <c r="V9788">
        <v>0</v>
      </c>
      <c r="W9788">
        <v>0</v>
      </c>
      <c r="X9788">
        <v>269.85181369642487</v>
      </c>
      <c r="Y9788">
        <v>2408.527289891827</v>
      </c>
      <c r="Z9788">
        <v>7920.5986564194018</v>
      </c>
      <c r="AA9788">
        <v>10598.977760007654</v>
      </c>
      <c r="AB9788">
        <v>0</v>
      </c>
      <c r="AC9788">
        <v>0</v>
      </c>
      <c r="AD9788">
        <v>712.1600658191353</v>
      </c>
      <c r="AE9788">
        <v>1562.9203104361823</v>
      </c>
      <c r="AF9788">
        <v>5139.7651016391019</v>
      </c>
      <c r="AG9788">
        <v>7414.8454778944197</v>
      </c>
      <c r="AH9788" s="3">
        <v>40833</v>
      </c>
    </row>
    <row r="9789" spans="2:34" x14ac:dyDescent="0.25">
      <c r="B9789" s="6"/>
      <c r="C9789" s="7"/>
      <c r="D9789" s="7"/>
      <c r="E9789" s="7"/>
      <c r="F9789" s="7"/>
      <c r="G9789" s="7"/>
      <c r="I9789" s="3"/>
      <c r="U9789">
        <v>8248.9931028720985</v>
      </c>
      <c r="V9789">
        <v>1367.4573170555791</v>
      </c>
      <c r="W9789">
        <v>1231.3370192166431</v>
      </c>
      <c r="X9789">
        <v>275.9149833894391</v>
      </c>
      <c r="Y9789">
        <v>2535.4299430941701</v>
      </c>
      <c r="Z9789">
        <v>8514.4540294213548</v>
      </c>
      <c r="AA9789">
        <v>13924.593292177184</v>
      </c>
      <c r="AB9789">
        <v>3779.0300211816175</v>
      </c>
      <c r="AC9789">
        <v>2795.8248242152467</v>
      </c>
      <c r="AD9789">
        <v>752.53738750100229</v>
      </c>
      <c r="AE9789">
        <v>1645.2688621717489</v>
      </c>
      <c r="AF9789">
        <v>5525.1244985708645</v>
      </c>
      <c r="AG9789">
        <v>14497.785593640478</v>
      </c>
      <c r="AH9789" s="3">
        <v>40834</v>
      </c>
    </row>
    <row r="9790" spans="2:34" x14ac:dyDescent="0.25">
      <c r="B9790" s="6"/>
      <c r="C9790" s="7"/>
      <c r="D9790" s="7"/>
      <c r="E9790" s="7"/>
      <c r="F9790" s="7"/>
      <c r="G9790" s="7"/>
      <c r="I9790" s="3"/>
      <c r="U9790">
        <v>8135.1271430775832</v>
      </c>
      <c r="V9790">
        <v>1225.238169288386</v>
      </c>
      <c r="W9790">
        <v>1106.8496663757651</v>
      </c>
      <c r="X9790">
        <v>253.45212474545244</v>
      </c>
      <c r="Y9790">
        <v>2479.677169943443</v>
      </c>
      <c r="Z9790">
        <v>8499.5303470108374</v>
      </c>
      <c r="AA9790">
        <v>13564.747477363884</v>
      </c>
      <c r="AB9790">
        <v>3670.7535577252188</v>
      </c>
      <c r="AC9790">
        <v>2765.639272168482</v>
      </c>
      <c r="AD9790">
        <v>736.74023394231358</v>
      </c>
      <c r="AE9790">
        <v>1609.0902637867059</v>
      </c>
      <c r="AF9790">
        <v>5515.4403540549265</v>
      </c>
      <c r="AG9790">
        <v>14297.663681677646</v>
      </c>
      <c r="AH9790" s="3">
        <v>40835</v>
      </c>
    </row>
    <row r="9791" spans="2:34" x14ac:dyDescent="0.25">
      <c r="B9791" s="6"/>
      <c r="C9791" s="7"/>
      <c r="D9791" s="7"/>
      <c r="E9791" s="7"/>
      <c r="F9791" s="7"/>
      <c r="G9791" s="7"/>
      <c r="I9791" s="3"/>
      <c r="U9791">
        <v>6840.2296853327425</v>
      </c>
      <c r="V9791">
        <v>998.03076220786647</v>
      </c>
      <c r="W9791">
        <v>860.67699537686292</v>
      </c>
      <c r="X9791">
        <v>189.47964326800053</v>
      </c>
      <c r="Y9791">
        <v>2029.1131714643116</v>
      </c>
      <c r="Z9791">
        <v>7108.7418600281935</v>
      </c>
      <c r="AA9791">
        <v>11186.042432345233</v>
      </c>
      <c r="AB9791">
        <v>3178.7866743002301</v>
      </c>
      <c r="AC9791">
        <v>2298.7909041073212</v>
      </c>
      <c r="AD9791">
        <v>614.61914689442858</v>
      </c>
      <c r="AE9791">
        <v>1316.7142432492765</v>
      </c>
      <c r="AF9791">
        <v>4612.942141579364</v>
      </c>
      <c r="AG9791">
        <v>12021.85311013062</v>
      </c>
      <c r="AH9791" s="3">
        <v>40836</v>
      </c>
    </row>
    <row r="9792" spans="2:34" x14ac:dyDescent="0.25">
      <c r="B9792" s="6"/>
      <c r="C9792" s="7"/>
      <c r="D9792" s="7"/>
      <c r="E9792" s="7"/>
      <c r="F9792" s="7"/>
      <c r="G9792" s="7"/>
      <c r="I9792" s="3"/>
      <c r="U9792">
        <v>6171.1321320462148</v>
      </c>
      <c r="V9792">
        <v>1252.1252251326459</v>
      </c>
      <c r="W9792">
        <v>0</v>
      </c>
      <c r="X9792">
        <v>231.9796542949945</v>
      </c>
      <c r="Y9792">
        <v>2306.3878948582551</v>
      </c>
      <c r="Z9792">
        <v>7776.2915144855642</v>
      </c>
      <c r="AA9792">
        <v>11566.78428877146</v>
      </c>
      <c r="AB9792">
        <v>3603.0698650824929</v>
      </c>
      <c r="AC9792">
        <v>0</v>
      </c>
      <c r="AD9792">
        <v>700.06618096754994</v>
      </c>
      <c r="AE9792">
        <v>1496.6409140334104</v>
      </c>
      <c r="AF9792">
        <v>5046.122582405068</v>
      </c>
      <c r="AG9792">
        <v>10845.899542488522</v>
      </c>
      <c r="AH9792" s="3">
        <v>40837</v>
      </c>
    </row>
    <row r="9793" spans="2:34" x14ac:dyDescent="0.25">
      <c r="B9793" s="6"/>
      <c r="C9793" s="7"/>
      <c r="D9793" s="7"/>
      <c r="E9793" s="7"/>
      <c r="F9793" s="7"/>
      <c r="G9793" s="7"/>
      <c r="I9793" s="3"/>
      <c r="U9793">
        <v>6193.0928808578819</v>
      </c>
      <c r="V9793">
        <v>1094.1691730582149</v>
      </c>
      <c r="W9793">
        <v>0</v>
      </c>
      <c r="X9793">
        <v>207.7626273183121</v>
      </c>
      <c r="Y9793">
        <v>2276.412011043732</v>
      </c>
      <c r="Z9793">
        <v>7898.0932785123578</v>
      </c>
      <c r="AA9793">
        <v>11476.437089932617</v>
      </c>
      <c r="AB9793">
        <v>3586.0479728992364</v>
      </c>
      <c r="AC9793">
        <v>0</v>
      </c>
      <c r="AD9793">
        <v>696.09772773829241</v>
      </c>
      <c r="AE9793">
        <v>1477.1892275884968</v>
      </c>
      <c r="AF9793">
        <v>5125.1611100743894</v>
      </c>
      <c r="AG9793">
        <v>10884.496038300415</v>
      </c>
      <c r="AH9793" s="3">
        <v>40838</v>
      </c>
    </row>
    <row r="9794" spans="2:34" x14ac:dyDescent="0.25">
      <c r="B9794" s="6"/>
      <c r="C9794" s="7"/>
      <c r="D9794" s="7"/>
      <c r="E9794" s="7"/>
      <c r="F9794" s="7"/>
      <c r="G9794" s="7"/>
      <c r="I9794" s="3"/>
      <c r="U9794">
        <v>6259.895229473369</v>
      </c>
      <c r="V9794">
        <v>1108.0859813912848</v>
      </c>
      <c r="W9794">
        <v>0</v>
      </c>
      <c r="X9794">
        <v>215.57844073426477</v>
      </c>
      <c r="Y9794">
        <v>2313.0141212677213</v>
      </c>
      <c r="Z9794">
        <v>8090.6940543665642</v>
      </c>
      <c r="AA9794">
        <v>11727.372597759833</v>
      </c>
      <c r="AB9794">
        <v>3551.3705661041363</v>
      </c>
      <c r="AC9794">
        <v>0</v>
      </c>
      <c r="AD9794">
        <v>699.4494040386943</v>
      </c>
      <c r="AE9794">
        <v>1500.9407464996509</v>
      </c>
      <c r="AF9794">
        <v>5250.1419087772456</v>
      </c>
      <c r="AG9794">
        <v>11001.902625419727</v>
      </c>
      <c r="AH9794" s="3">
        <v>40839</v>
      </c>
    </row>
    <row r="9795" spans="2:34" x14ac:dyDescent="0.25">
      <c r="B9795" s="6"/>
      <c r="C9795" s="7"/>
      <c r="D9795" s="7"/>
      <c r="E9795" s="7"/>
      <c r="F9795" s="7"/>
      <c r="G9795" s="7"/>
      <c r="I9795" s="3"/>
      <c r="V9795">
        <v>1113.9191315393418</v>
      </c>
      <c r="W9795">
        <v>0</v>
      </c>
      <c r="X9795">
        <v>192.9725076709326</v>
      </c>
      <c r="Y9795">
        <v>2089.501814414687</v>
      </c>
      <c r="Z9795">
        <v>6861.0296969893434</v>
      </c>
      <c r="AA9795">
        <v>0</v>
      </c>
      <c r="AB9795">
        <v>3407.6697393253526</v>
      </c>
      <c r="AC9795">
        <v>0</v>
      </c>
      <c r="AD9795">
        <v>650.200573765115</v>
      </c>
      <c r="AE9795">
        <v>1355.9011094238588</v>
      </c>
      <c r="AF9795">
        <v>4452.198947022127</v>
      </c>
      <c r="AG9795">
        <v>0</v>
      </c>
      <c r="AH9795" s="3">
        <v>40840</v>
      </c>
    </row>
    <row r="9796" spans="2:34" x14ac:dyDescent="0.25">
      <c r="B9796" s="6"/>
      <c r="C9796" s="7"/>
      <c r="D9796" s="7"/>
      <c r="E9796" s="7"/>
      <c r="F9796" s="7"/>
      <c r="G9796" s="7"/>
      <c r="I9796" s="3"/>
      <c r="U9796">
        <v>4886.2743083455516</v>
      </c>
      <c r="V9796">
        <v>543.63044859121953</v>
      </c>
      <c r="W9796">
        <v>0</v>
      </c>
      <c r="X9796">
        <v>222.97809384985464</v>
      </c>
      <c r="Y9796">
        <v>2279.4330745537318</v>
      </c>
      <c r="Z9796">
        <v>7542.5306905243588</v>
      </c>
      <c r="AA9796">
        <v>10588.572307519165</v>
      </c>
      <c r="AB9796">
        <v>1510.4990075075054</v>
      </c>
      <c r="AC9796">
        <v>0</v>
      </c>
      <c r="AD9796">
        <v>703.65264220112022</v>
      </c>
      <c r="AE9796">
        <v>1479.1496295065951</v>
      </c>
      <c r="AF9796">
        <v>4894.4325678943032</v>
      </c>
      <c r="AG9796">
        <v>8587.7338471095227</v>
      </c>
      <c r="AH9796" s="3">
        <v>40841</v>
      </c>
    </row>
    <row r="9797" spans="2:34" x14ac:dyDescent="0.25">
      <c r="B9797" s="6"/>
      <c r="C9797" s="7"/>
      <c r="D9797" s="7"/>
      <c r="E9797" s="7"/>
      <c r="F9797" s="7"/>
      <c r="G9797" s="7"/>
      <c r="I9797" s="3"/>
      <c r="U9797">
        <v>6486.0091614309395</v>
      </c>
      <c r="V9797">
        <v>1276.4117354874863</v>
      </c>
      <c r="W9797">
        <v>0</v>
      </c>
      <c r="X9797">
        <v>234.761825344371</v>
      </c>
      <c r="Y9797">
        <v>2386.2392866678733</v>
      </c>
      <c r="Z9797">
        <v>8267.3387749795802</v>
      </c>
      <c r="AA9797">
        <v>12164.751622479311</v>
      </c>
      <c r="AB9797">
        <v>3761.240947934466</v>
      </c>
      <c r="AC9797">
        <v>0</v>
      </c>
      <c r="AD9797">
        <v>724.83583238290601</v>
      </c>
      <c r="AE9797">
        <v>1548.4573757358041</v>
      </c>
      <c r="AF9797">
        <v>5364.768644681827</v>
      </c>
      <c r="AG9797">
        <v>11399.302800735002</v>
      </c>
      <c r="AH9797" s="3">
        <v>40842</v>
      </c>
    </row>
    <row r="9798" spans="2:34" x14ac:dyDescent="0.25">
      <c r="B9798" s="6"/>
      <c r="C9798" s="7"/>
      <c r="D9798" s="7"/>
      <c r="E9798" s="7"/>
      <c r="F9798" s="7"/>
      <c r="G9798" s="7"/>
      <c r="I9798" s="3"/>
      <c r="U9798">
        <v>6388.7926315232289</v>
      </c>
      <c r="V9798">
        <v>1193.9287875274445</v>
      </c>
      <c r="W9798">
        <v>0</v>
      </c>
      <c r="X9798">
        <v>232.77174516334986</v>
      </c>
      <c r="Y9798">
        <v>2360.1237432121225</v>
      </c>
      <c r="Z9798">
        <v>8255.2754896004517</v>
      </c>
      <c r="AA9798">
        <v>12042.09976550337</v>
      </c>
      <c r="AB9798">
        <v>3628.1340260897596</v>
      </c>
      <c r="AC9798">
        <v>0</v>
      </c>
      <c r="AD9798">
        <v>711.85724829174467</v>
      </c>
      <c r="AE9798">
        <v>1531.5107073478762</v>
      </c>
      <c r="AF9798">
        <v>5356.9406438081178</v>
      </c>
      <c r="AG9798">
        <v>11228.442625537498</v>
      </c>
      <c r="AH9798" s="3">
        <v>40843</v>
      </c>
    </row>
    <row r="9799" spans="2:34" x14ac:dyDescent="0.25">
      <c r="B9799" s="6"/>
      <c r="C9799" s="7"/>
      <c r="D9799" s="7"/>
      <c r="E9799" s="7"/>
      <c r="F9799" s="7"/>
      <c r="G9799" s="7"/>
      <c r="I9799" s="3"/>
      <c r="U9799">
        <v>5871.6226449653586</v>
      </c>
      <c r="V9799">
        <v>981.31977497010314</v>
      </c>
      <c r="W9799">
        <v>0</v>
      </c>
      <c r="X9799">
        <v>194.86704905362677</v>
      </c>
      <c r="Y9799">
        <v>2140.9240813337192</v>
      </c>
      <c r="Z9799">
        <v>7722.8447034068704</v>
      </c>
      <c r="AA9799">
        <v>11039.95560876432</v>
      </c>
      <c r="AB9799">
        <v>3271.0062219056158</v>
      </c>
      <c r="AC9799">
        <v>0</v>
      </c>
      <c r="AD9799">
        <v>647.78891120084211</v>
      </c>
      <c r="AE9799">
        <v>1389.2695938557024</v>
      </c>
      <c r="AF9799">
        <v>5011.4403486128631</v>
      </c>
      <c r="AG9799">
        <v>10319.505075575022</v>
      </c>
      <c r="AH9799" s="3">
        <v>40844</v>
      </c>
    </row>
    <row r="9800" spans="2:34" x14ac:dyDescent="0.25">
      <c r="B9800" s="6"/>
      <c r="C9800" s="7"/>
      <c r="D9800" s="7"/>
      <c r="E9800" s="7"/>
      <c r="F9800" s="7"/>
      <c r="G9800" s="7"/>
      <c r="I9800" s="3"/>
      <c r="U9800">
        <v>4205.2797902890625</v>
      </c>
      <c r="V9800">
        <v>525.85729338305794</v>
      </c>
      <c r="W9800">
        <v>0</v>
      </c>
      <c r="X9800">
        <v>111.57957194381596</v>
      </c>
      <c r="Y9800">
        <v>1451.566994851647</v>
      </c>
      <c r="Z9800">
        <v>5852.3418155982718</v>
      </c>
      <c r="AA9800">
        <v>7941.3456757767926</v>
      </c>
      <c r="AB9800">
        <v>2189.9790421621533</v>
      </c>
      <c r="AC9800">
        <v>0</v>
      </c>
      <c r="AD9800">
        <v>461.30390213444394</v>
      </c>
      <c r="AE9800">
        <v>941.93806635852752</v>
      </c>
      <c r="AF9800">
        <v>3797.650093316694</v>
      </c>
      <c r="AG9800">
        <v>7390.8711039718182</v>
      </c>
      <c r="AH9800" s="3">
        <v>40845</v>
      </c>
    </row>
    <row r="9801" spans="2:34" x14ac:dyDescent="0.25">
      <c r="B9801" s="6"/>
      <c r="C9801" s="7"/>
      <c r="D9801" s="7"/>
      <c r="E9801" s="7"/>
      <c r="F9801" s="7"/>
      <c r="G9801" s="7"/>
      <c r="I9801" s="3"/>
      <c r="U9801">
        <v>5159.4209482605238</v>
      </c>
      <c r="V9801">
        <v>929.02314700154136</v>
      </c>
      <c r="W9801">
        <v>0</v>
      </c>
      <c r="X9801">
        <v>178.08135737424357</v>
      </c>
      <c r="Y9801">
        <v>1924.8632904675178</v>
      </c>
      <c r="Z9801">
        <v>6610.3201758825508</v>
      </c>
      <c r="AA9801">
        <v>9642.2879707258544</v>
      </c>
      <c r="AB9801">
        <v>2934.8919894507935</v>
      </c>
      <c r="AC9801">
        <v>0</v>
      </c>
      <c r="AD9801">
        <v>594.32698256886022</v>
      </c>
      <c r="AE9801">
        <v>1249.0653288881019</v>
      </c>
      <c r="AF9801">
        <v>4289.5107332734124</v>
      </c>
      <c r="AG9801">
        <v>9067.7950341811684</v>
      </c>
      <c r="AH9801" s="3">
        <v>40846</v>
      </c>
    </row>
    <row r="9802" spans="2:34" x14ac:dyDescent="0.25">
      <c r="B9802" s="6"/>
      <c r="C9802" s="7"/>
      <c r="D9802" s="7"/>
      <c r="E9802" s="7"/>
      <c r="F9802" s="7"/>
      <c r="G9802" s="7"/>
      <c r="I9802" s="3"/>
      <c r="U9802">
        <v>4164.2217895678332</v>
      </c>
      <c r="V9802">
        <v>0</v>
      </c>
      <c r="W9802">
        <v>0</v>
      </c>
      <c r="X9802">
        <v>231.62038004461604</v>
      </c>
      <c r="Y9802">
        <v>2304.8581285253481</v>
      </c>
      <c r="Z9802">
        <v>7893.1107471170335</v>
      </c>
      <c r="AA9802">
        <v>10429.589255686999</v>
      </c>
      <c r="AB9802">
        <v>0</v>
      </c>
      <c r="AC9802">
        <v>0</v>
      </c>
      <c r="AD9802">
        <v>701.13464947445141</v>
      </c>
      <c r="AE9802">
        <v>1495.6482315415174</v>
      </c>
      <c r="AF9802">
        <v>5121.927889696186</v>
      </c>
      <c r="AG9802">
        <v>7318.710770712154</v>
      </c>
      <c r="AH9802" s="3">
        <v>40847</v>
      </c>
    </row>
    <row r="9803" spans="2:34" x14ac:dyDescent="0.25">
      <c r="B9803" s="6"/>
      <c r="C9803" s="7"/>
      <c r="D9803" s="7"/>
      <c r="E9803" s="7"/>
      <c r="F9803" s="7"/>
      <c r="G9803" s="7"/>
      <c r="I9803" s="3"/>
      <c r="U9803">
        <v>4074.8260724860593</v>
      </c>
      <c r="V9803">
        <v>0</v>
      </c>
      <c r="W9803">
        <v>0</v>
      </c>
      <c r="X9803">
        <v>244.55896518970189</v>
      </c>
      <c r="Y9803">
        <v>2620.8525812305256</v>
      </c>
      <c r="Z9803">
        <v>9189.774551883449</v>
      </c>
      <c r="AA9803">
        <v>12055.186098303677</v>
      </c>
      <c r="AB9803">
        <v>0</v>
      </c>
      <c r="AC9803">
        <v>0</v>
      </c>
      <c r="AD9803">
        <v>865.80540267355241</v>
      </c>
      <c r="AE9803">
        <v>1837.6584976360734</v>
      </c>
      <c r="AF9803">
        <v>6443.5777187816384</v>
      </c>
      <c r="AG9803">
        <v>9147.0416190912638</v>
      </c>
      <c r="AH9803" s="3">
        <v>40848</v>
      </c>
    </row>
    <row r="9804" spans="2:34" x14ac:dyDescent="0.25">
      <c r="B9804" s="6"/>
      <c r="C9804" s="7"/>
      <c r="D9804" s="7"/>
      <c r="E9804" s="7"/>
      <c r="F9804" s="7"/>
      <c r="G9804" s="7"/>
      <c r="I9804" s="3"/>
      <c r="U9804">
        <v>4149.6388920992067</v>
      </c>
      <c r="V9804">
        <v>654.76916434021439</v>
      </c>
      <c r="W9804">
        <v>0</v>
      </c>
      <c r="X9804">
        <v>206.90624701862581</v>
      </c>
      <c r="Y9804">
        <v>2439.9619375589568</v>
      </c>
      <c r="Z9804">
        <v>6084.7058226306444</v>
      </c>
      <c r="AA9804">
        <v>9386.3431715484421</v>
      </c>
      <c r="AB9804">
        <v>2521.4936604232134</v>
      </c>
      <c r="AC9804">
        <v>0</v>
      </c>
      <c r="AD9804">
        <v>816.25944292971508</v>
      </c>
      <c r="AE9804">
        <v>1710.8237298713623</v>
      </c>
      <c r="AF9804">
        <v>4266.4022542324692</v>
      </c>
      <c r="AG9804">
        <v>9314.9790874567607</v>
      </c>
      <c r="AH9804" s="3">
        <v>40849</v>
      </c>
    </row>
    <row r="9805" spans="2:34" x14ac:dyDescent="0.25">
      <c r="B9805" s="6"/>
      <c r="C9805" s="7"/>
      <c r="D9805" s="7"/>
      <c r="E9805" s="7"/>
      <c r="F9805" s="7"/>
      <c r="G9805" s="7"/>
      <c r="I9805" s="3"/>
      <c r="U9805">
        <v>4397.9030803779715</v>
      </c>
      <c r="V9805">
        <v>766.27250901642026</v>
      </c>
      <c r="W9805">
        <v>0</v>
      </c>
      <c r="X9805">
        <v>239.47522741702153</v>
      </c>
      <c r="Y9805">
        <v>2621.6793920397008</v>
      </c>
      <c r="Z9805">
        <v>6380.6339098525041</v>
      </c>
      <c r="AA9805">
        <v>10008.061038325646</v>
      </c>
      <c r="AB9805">
        <v>2691.3601275665646</v>
      </c>
      <c r="AC9805">
        <v>0</v>
      </c>
      <c r="AD9805">
        <v>868.7787635268777</v>
      </c>
      <c r="AE9805">
        <v>1838.238231086287</v>
      </c>
      <c r="AF9805">
        <v>4473.8976196975154</v>
      </c>
      <c r="AG9805">
        <v>9872.2747418772451</v>
      </c>
      <c r="AH9805" s="3">
        <v>40850</v>
      </c>
    </row>
    <row r="9806" spans="2:34" x14ac:dyDescent="0.25">
      <c r="B9806" s="6"/>
      <c r="C9806" s="7"/>
      <c r="D9806" s="7"/>
      <c r="E9806" s="7"/>
      <c r="F9806" s="7"/>
      <c r="G9806" s="7"/>
      <c r="I9806" s="3"/>
      <c r="U9806">
        <v>4979.6808157665528</v>
      </c>
      <c r="V9806">
        <v>997.11793446138734</v>
      </c>
      <c r="W9806">
        <v>0</v>
      </c>
      <c r="X9806">
        <v>307.2252518477473</v>
      </c>
      <c r="Y9806">
        <v>3004.6235767047956</v>
      </c>
      <c r="Z9806">
        <v>7218.3436750010878</v>
      </c>
      <c r="AA9806">
        <v>11527.310438015018</v>
      </c>
      <c r="AB9806">
        <v>3034.6254253125626</v>
      </c>
      <c r="AC9806">
        <v>0</v>
      </c>
      <c r="AD9806">
        <v>975.58612068037871</v>
      </c>
      <c r="AE9806">
        <v>2106.7465173248524</v>
      </c>
      <c r="AF9806">
        <v>5061.2730712977864</v>
      </c>
      <c r="AG9806">
        <v>11178.23113461558</v>
      </c>
      <c r="AH9806" s="3">
        <v>40851</v>
      </c>
    </row>
    <row r="9807" spans="2:34" x14ac:dyDescent="0.25">
      <c r="B9807" s="6"/>
      <c r="C9807" s="7"/>
      <c r="D9807" s="7"/>
      <c r="E9807" s="7"/>
      <c r="F9807" s="7"/>
      <c r="G9807" s="7"/>
      <c r="I9807" s="3"/>
      <c r="U9807">
        <v>4885.9920017208133</v>
      </c>
      <c r="V9807">
        <v>933.63052626813032</v>
      </c>
      <c r="W9807">
        <v>0</v>
      </c>
      <c r="X9807">
        <v>296.86730993656289</v>
      </c>
      <c r="Y9807">
        <v>2952.4967820822935</v>
      </c>
      <c r="Z9807">
        <v>7157.7307199561228</v>
      </c>
      <c r="AA9807">
        <v>11340.72533824311</v>
      </c>
      <c r="AB9807">
        <v>2926.6186135467574</v>
      </c>
      <c r="AC9807">
        <v>0</v>
      </c>
      <c r="AD9807">
        <v>952.33275228638104</v>
      </c>
      <c r="AE9807">
        <v>2070.196866353032</v>
      </c>
      <c r="AF9807">
        <v>5018.7731944627003</v>
      </c>
      <c r="AG9807">
        <v>10967.921426648871</v>
      </c>
      <c r="AH9807" s="3">
        <v>40852</v>
      </c>
    </row>
    <row r="9808" spans="2:34" x14ac:dyDescent="0.25">
      <c r="B9808" s="6"/>
      <c r="C9808" s="7"/>
      <c r="D9808" s="7"/>
      <c r="E9808" s="7"/>
      <c r="F9808" s="7"/>
      <c r="G9808" s="7"/>
      <c r="I9808" s="3"/>
      <c r="U9808">
        <v>4068.3434688167818</v>
      </c>
      <c r="V9808">
        <v>631.29885911955091</v>
      </c>
      <c r="W9808">
        <v>0</v>
      </c>
      <c r="X9808">
        <v>215.84531590397799</v>
      </c>
      <c r="Y9808">
        <v>2401.3496100535399</v>
      </c>
      <c r="Z9808">
        <v>6113.6426053792875</v>
      </c>
      <c r="AA9808">
        <v>9362.1363904563568</v>
      </c>
      <c r="AB9808">
        <v>2369.9615939359592</v>
      </c>
      <c r="AC9808">
        <v>0</v>
      </c>
      <c r="AD9808">
        <v>792.08628022762048</v>
      </c>
      <c r="AE9808">
        <v>1683.7499935376227</v>
      </c>
      <c r="AF9808">
        <v>4286.6918062252507</v>
      </c>
      <c r="AG9808">
        <v>9132.4896739264532</v>
      </c>
      <c r="AH9808" s="3">
        <v>40853</v>
      </c>
    </row>
    <row r="9809" spans="2:34" x14ac:dyDescent="0.25">
      <c r="B9809" s="6"/>
      <c r="C9809" s="7"/>
      <c r="D9809" s="7"/>
      <c r="E9809" s="7"/>
      <c r="F9809" s="7"/>
      <c r="G9809" s="7"/>
      <c r="I9809" s="3"/>
      <c r="U9809">
        <v>4898.8789621977558</v>
      </c>
      <c r="V9809">
        <v>1015.5389402762085</v>
      </c>
      <c r="W9809">
        <v>0</v>
      </c>
      <c r="X9809">
        <v>325.22054172376033</v>
      </c>
      <c r="Y9809">
        <v>2989.6827391005245</v>
      </c>
      <c r="Z9809">
        <v>7195.9815023509373</v>
      </c>
      <c r="AA9809">
        <v>11526.423723451431</v>
      </c>
      <c r="AB9809">
        <v>2900.468980973867</v>
      </c>
      <c r="AC9809">
        <v>0</v>
      </c>
      <c r="AD9809">
        <v>954.51678599220577</v>
      </c>
      <c r="AE9809">
        <v>2096.2704770538662</v>
      </c>
      <c r="AF9809">
        <v>5045.5934268605324</v>
      </c>
      <c r="AG9809">
        <v>10996.849670880472</v>
      </c>
      <c r="AH9809" s="3">
        <v>40854</v>
      </c>
    </row>
    <row r="9810" spans="2:34" x14ac:dyDescent="0.25">
      <c r="B9810" s="6"/>
      <c r="C9810" s="7"/>
      <c r="D9810" s="7"/>
      <c r="E9810" s="7"/>
      <c r="F9810" s="7"/>
      <c r="G9810" s="7"/>
      <c r="I9810" s="3"/>
      <c r="U9810">
        <v>4632.0081775210656</v>
      </c>
      <c r="V9810">
        <v>927.0422075021753</v>
      </c>
      <c r="W9810">
        <v>0</v>
      </c>
      <c r="X9810">
        <v>299.36780855445033</v>
      </c>
      <c r="Y9810">
        <v>2803.1285481629661</v>
      </c>
      <c r="Z9810">
        <v>6836.8558304880398</v>
      </c>
      <c r="AA9810">
        <v>10866.394394707633</v>
      </c>
      <c r="AB9810">
        <v>2734.8045918605367</v>
      </c>
      <c r="AC9810">
        <v>0</v>
      </c>
      <c r="AD9810">
        <v>903.73138675548716</v>
      </c>
      <c r="AE9810">
        <v>1965.4646100237312</v>
      </c>
      <c r="AF9810">
        <v>4793.785924468214</v>
      </c>
      <c r="AG9810">
        <v>10397.786513107969</v>
      </c>
      <c r="AH9810" s="3">
        <v>40855</v>
      </c>
    </row>
    <row r="9811" spans="2:34" x14ac:dyDescent="0.25">
      <c r="B9811" s="6"/>
      <c r="C9811" s="7"/>
      <c r="D9811" s="7"/>
      <c r="E9811" s="7"/>
      <c r="F9811" s="7"/>
      <c r="G9811" s="7"/>
      <c r="I9811" s="3"/>
      <c r="U9811">
        <v>3651.4378091002382</v>
      </c>
      <c r="V9811">
        <v>638.12242313585716</v>
      </c>
      <c r="W9811">
        <v>0</v>
      </c>
      <c r="X9811">
        <v>199.00676636495467</v>
      </c>
      <c r="Y9811">
        <v>2066.9255253839774</v>
      </c>
      <c r="Z9811">
        <v>5509.2575074129345</v>
      </c>
      <c r="AA9811">
        <v>8413.3122222977236</v>
      </c>
      <c r="AB9811">
        <v>2189.0900775222603</v>
      </c>
      <c r="AC9811">
        <v>0</v>
      </c>
      <c r="AD9811">
        <v>695.36421103054965</v>
      </c>
      <c r="AE9811">
        <v>1449.2624586764882</v>
      </c>
      <c r="AF9811">
        <v>3862.916192489276</v>
      </c>
      <c r="AG9811">
        <v>8196.6329397185746</v>
      </c>
      <c r="AH9811" s="3">
        <v>40856</v>
      </c>
    </row>
    <row r="9812" spans="2:34" x14ac:dyDescent="0.25">
      <c r="B9812" s="6"/>
      <c r="C9812" s="7"/>
      <c r="D9812" s="7"/>
      <c r="E9812" s="7"/>
      <c r="F9812" s="7"/>
      <c r="G9812" s="7"/>
      <c r="I9812" s="3"/>
      <c r="U9812">
        <v>3747.769770853808</v>
      </c>
      <c r="V9812">
        <v>406.59030636797587</v>
      </c>
      <c r="W9812">
        <v>331.29732009219413</v>
      </c>
      <c r="X9812">
        <v>172.94124348047674</v>
      </c>
      <c r="Y9812">
        <v>1879.9970310646997</v>
      </c>
      <c r="Z9812">
        <v>5204.492852782093</v>
      </c>
      <c r="AA9812">
        <v>7995.3187537874401</v>
      </c>
      <c r="AB9812">
        <v>1606.287574576987</v>
      </c>
      <c r="AC9812">
        <v>1234.7915036013746</v>
      </c>
      <c r="AD9812">
        <v>604.37777554742945</v>
      </c>
      <c r="AE9812">
        <v>1318.194142016398</v>
      </c>
      <c r="AF9812">
        <v>3649.2249069235168</v>
      </c>
      <c r="AG9812">
        <v>8412.8759026657062</v>
      </c>
      <c r="AH9812" s="3">
        <v>40857</v>
      </c>
    </row>
    <row r="9813" spans="2:34" x14ac:dyDescent="0.25">
      <c r="B9813" s="6"/>
      <c r="C9813" s="7"/>
      <c r="D9813" s="7"/>
      <c r="E9813" s="7"/>
      <c r="F9813" s="7"/>
      <c r="G9813" s="7"/>
      <c r="I9813" s="3"/>
      <c r="U9813">
        <v>4766.8386422953881</v>
      </c>
      <c r="V9813">
        <v>781.76188129644629</v>
      </c>
      <c r="W9813">
        <v>498.34246546889165</v>
      </c>
      <c r="X9813">
        <v>266.41365775776944</v>
      </c>
      <c r="Y9813">
        <v>2488.0104126079345</v>
      </c>
      <c r="Z9813">
        <v>6052.9708229360476</v>
      </c>
      <c r="AA9813">
        <v>10087.499240067091</v>
      </c>
      <c r="AB9813">
        <v>2334.1830993364233</v>
      </c>
      <c r="AC9813">
        <v>1579.8499665433289</v>
      </c>
      <c r="AD9813">
        <v>797.75216659289435</v>
      </c>
      <c r="AE9813">
        <v>1744.5137928320009</v>
      </c>
      <c r="AF9813">
        <v>4244.1506814889635</v>
      </c>
      <c r="AG9813">
        <v>10700.44970679361</v>
      </c>
      <c r="AH9813" s="3">
        <v>40858</v>
      </c>
    </row>
    <row r="9814" spans="2:34" x14ac:dyDescent="0.25">
      <c r="B9814" s="6"/>
      <c r="C9814" s="7"/>
      <c r="D9814" s="7"/>
      <c r="E9814" s="7"/>
      <c r="F9814" s="7"/>
      <c r="G9814" s="7"/>
      <c r="I9814" s="3"/>
      <c r="U9814">
        <v>5941.1933221892614</v>
      </c>
      <c r="V9814">
        <v>0</v>
      </c>
      <c r="W9814">
        <v>0</v>
      </c>
      <c r="X9814">
        <v>284.66581079741928</v>
      </c>
      <c r="Y9814">
        <v>6983.0746169285512</v>
      </c>
      <c r="Z9814">
        <v>10823.445753813347</v>
      </c>
      <c r="AA9814">
        <v>18091.186181539317</v>
      </c>
      <c r="AB9814">
        <v>0</v>
      </c>
      <c r="AC9814">
        <v>0</v>
      </c>
      <c r="AD9814">
        <v>851.23830788240014</v>
      </c>
      <c r="AE9814">
        <v>4896.3098883648336</v>
      </c>
      <c r="AF9814">
        <v>7589.0560215560254</v>
      </c>
      <c r="AG9814">
        <v>13336.604217803259</v>
      </c>
      <c r="AH9814" s="3">
        <v>40859</v>
      </c>
    </row>
    <row r="9815" spans="2:34" x14ac:dyDescent="0.25">
      <c r="B9815" s="6"/>
      <c r="C9815" s="7"/>
      <c r="D9815" s="7"/>
      <c r="E9815" s="7"/>
      <c r="F9815" s="7"/>
      <c r="G9815" s="7"/>
      <c r="I9815" s="3"/>
      <c r="U9815">
        <v>5059.5022787649177</v>
      </c>
      <c r="V9815">
        <v>0</v>
      </c>
      <c r="W9815">
        <v>0</v>
      </c>
      <c r="X9815">
        <v>214.0716606074019</v>
      </c>
      <c r="Y9815">
        <v>5748.451036314018</v>
      </c>
      <c r="Z9815">
        <v>9431.9882991658651</v>
      </c>
      <c r="AA9815">
        <v>15394.510996087285</v>
      </c>
      <c r="AB9815">
        <v>0</v>
      </c>
      <c r="AC9815">
        <v>0</v>
      </c>
      <c r="AD9815">
        <v>713.37046182095878</v>
      </c>
      <c r="AE9815">
        <v>4030.6310895851889</v>
      </c>
      <c r="AF9815">
        <v>6613.4102969760315</v>
      </c>
      <c r="AG9815">
        <v>11357.41184838218</v>
      </c>
      <c r="AH9815" s="3">
        <v>40860</v>
      </c>
    </row>
    <row r="9816" spans="2:34" x14ac:dyDescent="0.25">
      <c r="B9816" s="6"/>
      <c r="C9816" s="7"/>
      <c r="D9816" s="7"/>
      <c r="E9816" s="7"/>
      <c r="F9816" s="7"/>
      <c r="G9816" s="7"/>
      <c r="I9816" s="3"/>
      <c r="U9816">
        <v>4696.3883585843059</v>
      </c>
      <c r="V9816">
        <v>0</v>
      </c>
      <c r="W9816">
        <v>0</v>
      </c>
      <c r="X9816">
        <v>175.3809189264652</v>
      </c>
      <c r="Y9816">
        <v>5188.7765094144188</v>
      </c>
      <c r="Z9816">
        <v>8899.7110468607025</v>
      </c>
      <c r="AA9816">
        <v>14263.868475201587</v>
      </c>
      <c r="AB9816">
        <v>0</v>
      </c>
      <c r="AC9816">
        <v>0</v>
      </c>
      <c r="AD9816">
        <v>663.90560348447286</v>
      </c>
      <c r="AE9816">
        <v>3638.2051066691224</v>
      </c>
      <c r="AF9816">
        <v>6240.1944118850379</v>
      </c>
      <c r="AG9816">
        <v>10542.305122038633</v>
      </c>
      <c r="AH9816" s="3">
        <v>40861</v>
      </c>
    </row>
    <row r="9817" spans="2:34" x14ac:dyDescent="0.25">
      <c r="B9817" s="6"/>
      <c r="C9817" s="7"/>
      <c r="D9817" s="7"/>
      <c r="E9817" s="7"/>
      <c r="F9817" s="7"/>
      <c r="G9817" s="7"/>
      <c r="I9817" s="3"/>
      <c r="U9817">
        <v>6041.0940293031563</v>
      </c>
      <c r="V9817">
        <v>668.59552268303628</v>
      </c>
      <c r="W9817">
        <v>0</v>
      </c>
      <c r="X9817">
        <v>211.22236980090756</v>
      </c>
      <c r="Y9817">
        <v>5858.9170039105347</v>
      </c>
      <c r="Z9817">
        <v>9247.5578214801826</v>
      </c>
      <c r="AA9817">
        <v>15986.292717874661</v>
      </c>
      <c r="AB9817">
        <v>2241.4638252799737</v>
      </c>
      <c r="AC9817">
        <v>0</v>
      </c>
      <c r="AD9817">
        <v>727.21453914401923</v>
      </c>
      <c r="AE9817">
        <v>4108.0863137008537</v>
      </c>
      <c r="AF9817">
        <v>6484.093510152773</v>
      </c>
      <c r="AG9817">
        <v>13560.85818827762</v>
      </c>
      <c r="AH9817" s="3">
        <v>40862</v>
      </c>
    </row>
    <row r="9818" spans="2:34" x14ac:dyDescent="0.25">
      <c r="B9818" s="6"/>
      <c r="C9818" s="7"/>
      <c r="D9818" s="7"/>
      <c r="E9818" s="7"/>
      <c r="F9818" s="7"/>
      <c r="G9818" s="7"/>
      <c r="I9818" s="3"/>
      <c r="U9818">
        <v>4667.3619741215634</v>
      </c>
      <c r="V9818">
        <v>765.78776298878745</v>
      </c>
      <c r="W9818">
        <v>446.7537837636113</v>
      </c>
      <c r="X9818">
        <v>236.08641035462401</v>
      </c>
      <c r="Y9818">
        <v>2416.7642551581375</v>
      </c>
      <c r="Z9818">
        <v>5674.8147442887557</v>
      </c>
      <c r="AA9818">
        <v>9540.2069565539168</v>
      </c>
      <c r="AB9818">
        <v>2433.0668164121394</v>
      </c>
      <c r="AC9818">
        <v>1574.3488964963553</v>
      </c>
      <c r="AD9818">
        <v>796.17397719798601</v>
      </c>
      <c r="AE9818">
        <v>1694.5582525627099</v>
      </c>
      <c r="AF9818">
        <v>3978.9996629480215</v>
      </c>
      <c r="AG9818">
        <v>10477.147605617212</v>
      </c>
      <c r="AH9818" s="3">
        <v>40863</v>
      </c>
    </row>
    <row r="9819" spans="2:34" x14ac:dyDescent="0.25">
      <c r="B9819" s="6"/>
      <c r="C9819" s="7"/>
      <c r="D9819" s="7"/>
      <c r="E9819" s="7"/>
      <c r="F9819" s="7"/>
      <c r="G9819" s="7"/>
      <c r="I9819" s="3"/>
      <c r="U9819">
        <v>5146.588694115595</v>
      </c>
      <c r="V9819">
        <v>824.61585133430094</v>
      </c>
      <c r="W9819">
        <v>478.97350867858785</v>
      </c>
      <c r="X9819">
        <v>260.83031201614068</v>
      </c>
      <c r="Y9819">
        <v>2666.1715790783351</v>
      </c>
      <c r="Z9819">
        <v>6445.869852789654</v>
      </c>
      <c r="AA9819">
        <v>10676.461103897018</v>
      </c>
      <c r="AB9819">
        <v>2619.8282616823226</v>
      </c>
      <c r="AC9819">
        <v>1685.1487848857601</v>
      </c>
      <c r="AD9819">
        <v>858.84992588363764</v>
      </c>
      <c r="AE9819">
        <v>1869.4347379693913</v>
      </c>
      <c r="AF9819">
        <v>4519.6389886506176</v>
      </c>
      <c r="AG9819">
        <v>11552.90069907173</v>
      </c>
      <c r="AH9819" s="3">
        <v>40864</v>
      </c>
    </row>
    <row r="9820" spans="2:34" x14ac:dyDescent="0.25">
      <c r="B9820" s="6"/>
      <c r="C9820" s="7"/>
      <c r="D9820" s="7"/>
      <c r="E9820" s="7"/>
      <c r="F9820" s="7"/>
      <c r="G9820" s="7"/>
      <c r="I9820" s="3"/>
      <c r="U9820">
        <v>4769.7872859423824</v>
      </c>
      <c r="V9820">
        <v>615.17925874462298</v>
      </c>
      <c r="W9820">
        <v>368.37819951065376</v>
      </c>
      <c r="X9820">
        <v>205.82890787095886</v>
      </c>
      <c r="Y9820">
        <v>2432.4892750060567</v>
      </c>
      <c r="Z9820">
        <v>6052.0669202061699</v>
      </c>
      <c r="AA9820">
        <v>9673.942561338461</v>
      </c>
      <c r="AB9820">
        <v>2404.3804492748995</v>
      </c>
      <c r="AC9820">
        <v>1561.3775896802806</v>
      </c>
      <c r="AD9820">
        <v>792.20966038626352</v>
      </c>
      <c r="AE9820">
        <v>1705.5841364891751</v>
      </c>
      <c r="AF9820">
        <v>4243.5168936351592</v>
      </c>
      <c r="AG9820">
        <v>10707.068729465776</v>
      </c>
      <c r="AH9820" s="3">
        <v>40865</v>
      </c>
    </row>
    <row r="9821" spans="2:34" x14ac:dyDescent="0.25">
      <c r="B9821" s="6"/>
      <c r="C9821" s="7"/>
      <c r="D9821" s="7"/>
      <c r="E9821" s="7"/>
      <c r="F9821" s="7"/>
      <c r="G9821" s="7"/>
      <c r="I9821" s="3"/>
      <c r="U9821">
        <v>3277.1878522645734</v>
      </c>
      <c r="V9821">
        <v>547.62814096279169</v>
      </c>
      <c r="W9821">
        <v>165.13602586468591</v>
      </c>
      <c r="X9821">
        <v>168.70131648618971</v>
      </c>
      <c r="Y9821">
        <v>2171.6278809733908</v>
      </c>
      <c r="Z9821">
        <v>3085.9490781287809</v>
      </c>
      <c r="AA9821">
        <v>6139.0424424158391</v>
      </c>
      <c r="AB9821">
        <v>2245.2150756785809</v>
      </c>
      <c r="AC9821">
        <v>697.19399333848014</v>
      </c>
      <c r="AD9821">
        <v>727.67352452410626</v>
      </c>
      <c r="AE9821">
        <v>1522.6764213119072</v>
      </c>
      <c r="AF9821">
        <v>2163.7693731072</v>
      </c>
      <c r="AG9821">
        <v>7356.5283879602739</v>
      </c>
      <c r="AH9821" s="3">
        <v>40866</v>
      </c>
    </row>
    <row r="9822" spans="2:34" x14ac:dyDescent="0.25">
      <c r="B9822" s="6"/>
      <c r="C9822" s="7"/>
      <c r="D9822" s="7"/>
      <c r="E9822" s="7"/>
      <c r="F9822" s="7"/>
      <c r="G9822" s="7"/>
      <c r="I9822" s="3"/>
      <c r="U9822">
        <v>1828.1207436362865</v>
      </c>
      <c r="V9822">
        <v>124.94883408365848</v>
      </c>
      <c r="W9822">
        <v>117.74547711991165</v>
      </c>
      <c r="X9822">
        <v>121.2472350650967</v>
      </c>
      <c r="Y9822">
        <v>1798.1302926016917</v>
      </c>
      <c r="Z9822">
        <v>1371.6148494944423</v>
      </c>
      <c r="AA9822">
        <v>3533.6866883648008</v>
      </c>
      <c r="AB9822">
        <v>632.01583513779565</v>
      </c>
      <c r="AC9822">
        <v>635.14266201152452</v>
      </c>
      <c r="AD9822">
        <v>614.02503688226523</v>
      </c>
      <c r="AE9822">
        <v>1260.7917880313976</v>
      </c>
      <c r="AF9822">
        <v>961.73272075984119</v>
      </c>
      <c r="AG9822">
        <v>4103.7080428228246</v>
      </c>
      <c r="AH9822" s="3">
        <v>40867</v>
      </c>
    </row>
    <row r="9823" spans="2:34" x14ac:dyDescent="0.25">
      <c r="B9823" s="6"/>
      <c r="C9823" s="7"/>
      <c r="D9823" s="7"/>
      <c r="E9823" s="7"/>
      <c r="F9823" s="7"/>
      <c r="G9823" s="7"/>
      <c r="I9823" s="3"/>
      <c r="U9823">
        <v>1625.1043387515581</v>
      </c>
      <c r="V9823">
        <v>209.77370944250274</v>
      </c>
      <c r="W9823">
        <v>0</v>
      </c>
      <c r="X9823">
        <v>199.6106448174742</v>
      </c>
      <c r="Y9823">
        <v>2257.9195792376918</v>
      </c>
      <c r="Z9823">
        <v>795.00844959330948</v>
      </c>
      <c r="AA9823">
        <v>3462.3123830909781</v>
      </c>
      <c r="AB9823">
        <v>756.77688814510964</v>
      </c>
      <c r="AC9823">
        <v>0</v>
      </c>
      <c r="AD9823">
        <v>750.59024037910012</v>
      </c>
      <c r="AE9823">
        <v>1583.1814164140687</v>
      </c>
      <c r="AF9823">
        <v>557.43464685895742</v>
      </c>
      <c r="AG9823">
        <v>3647.983191797236</v>
      </c>
      <c r="AH9823" s="3">
        <v>40868</v>
      </c>
    </row>
    <row r="9824" spans="2:34" x14ac:dyDescent="0.25">
      <c r="B9824" s="6"/>
      <c r="C9824" s="7"/>
      <c r="D9824" s="7"/>
      <c r="E9824" s="7"/>
      <c r="F9824" s="7"/>
      <c r="G9824" s="7"/>
      <c r="I9824" s="3"/>
      <c r="U9824">
        <v>1343.085347279648</v>
      </c>
      <c r="V9824">
        <v>138.6860097860235</v>
      </c>
      <c r="W9824">
        <v>0</v>
      </c>
      <c r="X9824">
        <v>144.52279235339236</v>
      </c>
      <c r="Y9824">
        <v>1835.0254637166079</v>
      </c>
      <c r="Z9824">
        <v>661.5936890060002</v>
      </c>
      <c r="AA9824">
        <v>2779.8279548620239</v>
      </c>
      <c r="AB9824">
        <v>624.89756114358534</v>
      </c>
      <c r="AC9824">
        <v>0</v>
      </c>
      <c r="AD9824">
        <v>639.46828623887768</v>
      </c>
      <c r="AE9824">
        <v>1286.6615089026222</v>
      </c>
      <c r="AF9824">
        <v>463.88845877529189</v>
      </c>
      <c r="AG9824">
        <v>3014.9158150603771</v>
      </c>
      <c r="AH9824" s="3">
        <v>40869</v>
      </c>
    </row>
    <row r="9825" spans="2:34" x14ac:dyDescent="0.25">
      <c r="B9825" s="6"/>
      <c r="C9825" s="7"/>
      <c r="D9825" s="7"/>
      <c r="E9825" s="7"/>
      <c r="F9825" s="7"/>
      <c r="G9825" s="7"/>
      <c r="I9825" s="3"/>
      <c r="U9825">
        <v>935.41619421764688</v>
      </c>
      <c r="V9825">
        <v>188.38386278616434</v>
      </c>
      <c r="W9825">
        <v>0</v>
      </c>
      <c r="X9825">
        <v>0</v>
      </c>
      <c r="Y9825">
        <v>1347.7418745795624</v>
      </c>
      <c r="Z9825">
        <v>635.44783948919485</v>
      </c>
      <c r="AA9825">
        <v>2171.5735768549216</v>
      </c>
      <c r="AB9825">
        <v>709.24333073049013</v>
      </c>
      <c r="AC9825">
        <v>0</v>
      </c>
      <c r="AD9825">
        <v>0</v>
      </c>
      <c r="AE9825">
        <v>944.99374981185133</v>
      </c>
      <c r="AF9825">
        <v>445.55582042448754</v>
      </c>
      <c r="AG9825">
        <v>2099.7929009668292</v>
      </c>
      <c r="AH9825" s="3">
        <v>40870</v>
      </c>
    </row>
    <row r="9826" spans="2:34" x14ac:dyDescent="0.25">
      <c r="B9826" s="6"/>
      <c r="C9826" s="7"/>
      <c r="D9826" s="7"/>
      <c r="E9826" s="7"/>
      <c r="F9826" s="7"/>
      <c r="G9826" s="7"/>
      <c r="I9826" s="3"/>
      <c r="U9826">
        <v>4896.8595855348303</v>
      </c>
      <c r="V9826">
        <v>1025.260206831543</v>
      </c>
      <c r="W9826">
        <v>595.8075411801085</v>
      </c>
      <c r="X9826">
        <v>0</v>
      </c>
      <c r="Y9826">
        <v>2292.1596570001461</v>
      </c>
      <c r="Z9826">
        <v>3810.8932968038739</v>
      </c>
      <c r="AA9826">
        <v>7724.1207018156729</v>
      </c>
      <c r="AB9826">
        <v>3944.2374710151144</v>
      </c>
      <c r="AC9826">
        <v>2768.8124872923013</v>
      </c>
      <c r="AD9826">
        <v>0</v>
      </c>
      <c r="AE9826">
        <v>1607.1894702475856</v>
      </c>
      <c r="AF9826">
        <v>2672.0772090004125</v>
      </c>
      <c r="AG9826">
        <v>10992.316637555414</v>
      </c>
      <c r="AH9826" s="3">
        <v>40871</v>
      </c>
    </row>
    <row r="9827" spans="2:34" x14ac:dyDescent="0.25">
      <c r="B9827" s="6"/>
      <c r="C9827" s="7"/>
      <c r="D9827" s="7"/>
      <c r="E9827" s="7"/>
      <c r="F9827" s="7"/>
      <c r="G9827" s="7"/>
      <c r="I9827" s="3"/>
      <c r="U9827">
        <v>4570.8030282181335</v>
      </c>
      <c r="V9827">
        <v>701.32908498337702</v>
      </c>
      <c r="W9827">
        <v>446.26130388647761</v>
      </c>
      <c r="X9827">
        <v>0</v>
      </c>
      <c r="Y9827">
        <v>2161.8626271169787</v>
      </c>
      <c r="Z9827">
        <v>3843.0217708412533</v>
      </c>
      <c r="AA9827">
        <v>7152.4747868280865</v>
      </c>
      <c r="AB9827">
        <v>3557.6187510088712</v>
      </c>
      <c r="AC9827">
        <v>2492.3423555239683</v>
      </c>
      <c r="AD9827">
        <v>0</v>
      </c>
      <c r="AE9827">
        <v>1515.8293358026629</v>
      </c>
      <c r="AF9827">
        <v>2694.6046734422125</v>
      </c>
      <c r="AG9827">
        <v>10260.395115777714</v>
      </c>
      <c r="AH9827" s="3">
        <v>40872</v>
      </c>
    </row>
    <row r="9828" spans="2:34" x14ac:dyDescent="0.25">
      <c r="B9828" s="6"/>
      <c r="C9828" s="7"/>
      <c r="D9828" s="7"/>
      <c r="E9828" s="7"/>
      <c r="F9828" s="7"/>
      <c r="G9828" s="7"/>
      <c r="I9828" s="3"/>
      <c r="U9828">
        <v>3482.8920522332637</v>
      </c>
      <c r="V9828">
        <v>316.38330156691489</v>
      </c>
      <c r="W9828">
        <v>238.9471555083766</v>
      </c>
      <c r="X9828">
        <v>0</v>
      </c>
      <c r="Y9828">
        <v>1607.9996604475216</v>
      </c>
      <c r="Z9828">
        <v>3164.8258537194711</v>
      </c>
      <c r="AA9828">
        <v>5328.1559712422841</v>
      </c>
      <c r="AB9828">
        <v>2668.8378940832358</v>
      </c>
      <c r="AC9828">
        <v>1802.8953285801501</v>
      </c>
      <c r="AD9828">
        <v>0</v>
      </c>
      <c r="AE9828">
        <v>1127.4782341362816</v>
      </c>
      <c r="AF9828">
        <v>2219.0752601946415</v>
      </c>
      <c r="AG9828">
        <v>7818.2867169943092</v>
      </c>
      <c r="AH9828" s="3">
        <v>40873</v>
      </c>
    </row>
    <row r="9829" spans="2:34" x14ac:dyDescent="0.25">
      <c r="B9829" s="6"/>
      <c r="C9829" s="7"/>
      <c r="D9829" s="7"/>
      <c r="E9829" s="7"/>
      <c r="F9829" s="7"/>
      <c r="G9829" s="7"/>
      <c r="I9829" s="3"/>
      <c r="U9829">
        <v>4283.0837906394863</v>
      </c>
      <c r="V9829">
        <v>682.01000106447634</v>
      </c>
      <c r="W9829">
        <v>506.36852345851338</v>
      </c>
      <c r="X9829">
        <v>0</v>
      </c>
      <c r="Y9829">
        <v>2133.5501831296356</v>
      </c>
      <c r="Z9829">
        <v>3809.3889211268975</v>
      </c>
      <c r="AA9829">
        <v>7131.3176287795222</v>
      </c>
      <c r="AB9829">
        <v>3200.8725678532846</v>
      </c>
      <c r="AC9829">
        <v>2246.6594988067668</v>
      </c>
      <c r="AD9829">
        <v>0</v>
      </c>
      <c r="AE9829">
        <v>1495.9775502979021</v>
      </c>
      <c r="AF9829">
        <v>2671.0223886086701</v>
      </c>
      <c r="AG9829">
        <v>9614.5320055666216</v>
      </c>
      <c r="AH9829" s="3">
        <v>40874</v>
      </c>
    </row>
    <row r="9830" spans="2:34" x14ac:dyDescent="0.25">
      <c r="B9830" s="6"/>
      <c r="C9830" s="7"/>
      <c r="D9830" s="7"/>
      <c r="E9830" s="7"/>
      <c r="F9830" s="7"/>
      <c r="G9830" s="7"/>
      <c r="I9830" s="3"/>
      <c r="U9830">
        <v>4297.0410042218155</v>
      </c>
      <c r="V9830">
        <v>811.79863571165242</v>
      </c>
      <c r="W9830">
        <v>586.76378140270958</v>
      </c>
      <c r="X9830">
        <v>0</v>
      </c>
      <c r="Y9830">
        <v>2205.6627722679036</v>
      </c>
      <c r="Z9830">
        <v>3840.4803634688051</v>
      </c>
      <c r="AA9830">
        <v>7444.70555285107</v>
      </c>
      <c r="AB9830">
        <v>3250.403043258957</v>
      </c>
      <c r="AC9830">
        <v>2156.0963527874524</v>
      </c>
      <c r="AD9830">
        <v>0</v>
      </c>
      <c r="AE9830">
        <v>1546.5406049181884</v>
      </c>
      <c r="AF9830">
        <v>2692.8227193989442</v>
      </c>
      <c r="AG9830">
        <v>9645.8627203635406</v>
      </c>
      <c r="AH9830" s="3">
        <v>40875</v>
      </c>
    </row>
    <row r="9831" spans="2:34" x14ac:dyDescent="0.25">
      <c r="B9831" s="6"/>
      <c r="C9831" s="7"/>
      <c r="D9831" s="7"/>
      <c r="E9831" s="7"/>
      <c r="F9831" s="7"/>
      <c r="G9831" s="7"/>
      <c r="I9831" s="3"/>
      <c r="U9831">
        <v>2695.3337688138486</v>
      </c>
      <c r="V9831">
        <v>425.36388871999367</v>
      </c>
      <c r="W9831">
        <v>104.10326361503672</v>
      </c>
      <c r="X9831">
        <v>0</v>
      </c>
      <c r="Y9831">
        <v>1682.7442402352199</v>
      </c>
      <c r="Z9831">
        <v>3122.9363204878609</v>
      </c>
      <c r="AA9831">
        <v>5335.1477130581115</v>
      </c>
      <c r="AB9831">
        <v>2424.4180337906018</v>
      </c>
      <c r="AC9831">
        <v>256.39216937791753</v>
      </c>
      <c r="AD9831">
        <v>0</v>
      </c>
      <c r="AE9831">
        <v>1179.8867569134809</v>
      </c>
      <c r="AF9831">
        <v>2189.7036514073461</v>
      </c>
      <c r="AG9831">
        <v>6050.4006114893464</v>
      </c>
      <c r="AH9831" s="3">
        <v>40876</v>
      </c>
    </row>
    <row r="9832" spans="2:34" x14ac:dyDescent="0.25">
      <c r="B9832" s="6"/>
      <c r="C9832" s="7"/>
      <c r="D9832" s="7"/>
      <c r="E9832" s="7"/>
      <c r="F9832" s="7"/>
      <c r="G9832" s="7"/>
      <c r="I9832" s="3"/>
      <c r="U9832">
        <v>61.676302042826009</v>
      </c>
      <c r="V9832">
        <v>0</v>
      </c>
      <c r="W9832">
        <v>0</v>
      </c>
      <c r="X9832">
        <v>0</v>
      </c>
      <c r="Y9832">
        <v>-371.90036014703156</v>
      </c>
      <c r="Z9832">
        <v>569.35515828795656</v>
      </c>
      <c r="AA9832">
        <v>197.45479814092499</v>
      </c>
      <c r="AB9832">
        <v>0</v>
      </c>
      <c r="AC9832">
        <v>0</v>
      </c>
      <c r="AD9832">
        <v>0</v>
      </c>
      <c r="AE9832">
        <v>-260.76470763465488</v>
      </c>
      <c r="AF9832">
        <v>399.21373384135643</v>
      </c>
      <c r="AG9832">
        <v>138.44902620670152</v>
      </c>
      <c r="AH9832" s="3">
        <v>40877</v>
      </c>
    </row>
    <row r="9833" spans="2:34" x14ac:dyDescent="0.25">
      <c r="B9833" s="6"/>
      <c r="C9833" s="7"/>
      <c r="D9833" s="7"/>
      <c r="E9833" s="7"/>
      <c r="F9833" s="7"/>
      <c r="G9833" s="7"/>
      <c r="I9833" s="3"/>
      <c r="U9833">
        <v>3731.4080429789051</v>
      </c>
      <c r="V9833">
        <v>714.17841152152459</v>
      </c>
      <c r="W9833">
        <v>348.12593397162902</v>
      </c>
      <c r="X9833">
        <v>0</v>
      </c>
      <c r="Y9833">
        <v>1740.0202887932141</v>
      </c>
      <c r="Z9833">
        <v>2573.1963696608182</v>
      </c>
      <c r="AA9833">
        <v>5375.5210039471858</v>
      </c>
      <c r="AB9833">
        <v>2722.5245777686678</v>
      </c>
      <c r="AC9833">
        <v>1425.4494349738086</v>
      </c>
      <c r="AD9833">
        <v>0</v>
      </c>
      <c r="AE9833">
        <v>1149.0794614310123</v>
      </c>
      <c r="AF9833">
        <v>1699.294610327086</v>
      </c>
      <c r="AG9833">
        <v>6996.3480845005743</v>
      </c>
      <c r="AH9833" s="3">
        <v>40878</v>
      </c>
    </row>
    <row r="9834" spans="2:34" x14ac:dyDescent="0.25">
      <c r="B9834" s="6"/>
      <c r="C9834" s="7"/>
      <c r="D9834" s="7"/>
      <c r="E9834" s="7"/>
      <c r="F9834" s="7"/>
      <c r="G9834" s="7"/>
      <c r="I9834" s="3"/>
      <c r="U9834">
        <v>3753.2099899736954</v>
      </c>
      <c r="V9834">
        <v>1048.8173954218864</v>
      </c>
      <c r="W9834">
        <v>218.31807141702629</v>
      </c>
      <c r="X9834">
        <v>0</v>
      </c>
      <c r="Y9834">
        <v>1920.8675003763001</v>
      </c>
      <c r="Z9834">
        <v>2966.5904987602976</v>
      </c>
      <c r="AA9834">
        <v>6154.5934659755112</v>
      </c>
      <c r="AB9834">
        <v>2934.2854768535162</v>
      </c>
      <c r="AC9834">
        <v>875.34783964297185</v>
      </c>
      <c r="AD9834">
        <v>0</v>
      </c>
      <c r="AE9834">
        <v>1268.5078484593712</v>
      </c>
      <c r="AF9834">
        <v>1959.0853247843661</v>
      </c>
      <c r="AG9834">
        <v>7037.2264897402247</v>
      </c>
      <c r="AH9834" s="3">
        <v>40879</v>
      </c>
    </row>
    <row r="9835" spans="2:34" x14ac:dyDescent="0.25">
      <c r="B9835" s="6"/>
      <c r="C9835" s="7"/>
      <c r="D9835" s="7"/>
      <c r="E9835" s="7"/>
      <c r="F9835" s="7"/>
      <c r="G9835" s="7"/>
      <c r="I9835" s="3"/>
      <c r="U9835">
        <v>3080.012974185689</v>
      </c>
      <c r="V9835">
        <v>1054.8087850820941</v>
      </c>
      <c r="W9835">
        <v>-385.05887927557956</v>
      </c>
      <c r="X9835">
        <v>0</v>
      </c>
      <c r="Y9835">
        <v>1923.1527496886906</v>
      </c>
      <c r="Z9835">
        <v>3495.2441025513763</v>
      </c>
      <c r="AA9835">
        <v>6088.1467580465824</v>
      </c>
      <c r="AB9835">
        <v>3356.2732831880976</v>
      </c>
      <c r="AC9835">
        <v>-1159.4996783400134</v>
      </c>
      <c r="AD9835">
        <v>0</v>
      </c>
      <c r="AE9835">
        <v>1270.0169877872454</v>
      </c>
      <c r="AF9835">
        <v>2308.1990691701412</v>
      </c>
      <c r="AG9835">
        <v>5774.9896618054709</v>
      </c>
      <c r="AH9835" s="3">
        <v>40880</v>
      </c>
    </row>
    <row r="9836" spans="2:34" x14ac:dyDescent="0.25">
      <c r="B9836" s="6"/>
      <c r="C9836" s="7"/>
      <c r="D9836" s="7"/>
      <c r="E9836" s="7"/>
      <c r="F9836" s="7"/>
      <c r="G9836" s="7"/>
      <c r="I9836" s="3"/>
      <c r="U9836">
        <v>3475.0484447626923</v>
      </c>
      <c r="V9836">
        <v>1068.9400020053074</v>
      </c>
      <c r="W9836">
        <v>-311.68232288893302</v>
      </c>
      <c r="X9836">
        <v>0</v>
      </c>
      <c r="Y9836">
        <v>2160.3184062308496</v>
      </c>
      <c r="Z9836">
        <v>3706.5366933096893</v>
      </c>
      <c r="AA9836">
        <v>6624.1127786569141</v>
      </c>
      <c r="AB9836">
        <v>3631.9953144476503</v>
      </c>
      <c r="AC9836">
        <v>-990.68875902678576</v>
      </c>
      <c r="AD9836">
        <v>0</v>
      </c>
      <c r="AE9836">
        <v>1426.6371068999965</v>
      </c>
      <c r="AF9836">
        <v>2447.7330607888903</v>
      </c>
      <c r="AG9836">
        <v>6515.676723109751</v>
      </c>
      <c r="AH9836" s="3">
        <v>40881</v>
      </c>
    </row>
    <row r="9837" spans="2:34" x14ac:dyDescent="0.25">
      <c r="B9837" s="6"/>
      <c r="C9837" s="7"/>
      <c r="D9837" s="7"/>
      <c r="E9837" s="7"/>
      <c r="F9837" s="7"/>
      <c r="G9837" s="7"/>
      <c r="I9837" s="3"/>
      <c r="U9837">
        <v>3707.4616549632128</v>
      </c>
      <c r="V9837">
        <v>1170.7837966891132</v>
      </c>
      <c r="W9837">
        <v>-265.23823609144802</v>
      </c>
      <c r="X9837">
        <v>0</v>
      </c>
      <c r="Y9837">
        <v>2140.4826526393381</v>
      </c>
      <c r="Z9837">
        <v>3766.8372534410191</v>
      </c>
      <c r="AA9837">
        <v>6812.865466678023</v>
      </c>
      <c r="AB9837">
        <v>3947.3448516387107</v>
      </c>
      <c r="AC9837">
        <v>-896.98840488204848</v>
      </c>
      <c r="AD9837">
        <v>0</v>
      </c>
      <c r="AE9837">
        <v>1413.5379165050269</v>
      </c>
      <c r="AF9837">
        <v>2487.5545132202024</v>
      </c>
      <c r="AG9837">
        <v>6951.4488764818916</v>
      </c>
      <c r="AH9837" s="3">
        <v>40882</v>
      </c>
    </row>
    <row r="9838" spans="2:34" x14ac:dyDescent="0.25">
      <c r="B9838" s="6"/>
      <c r="C9838" s="7"/>
      <c r="D9838" s="7"/>
      <c r="E9838" s="7"/>
      <c r="F9838" s="7"/>
      <c r="G9838" s="7"/>
      <c r="I9838" s="3"/>
      <c r="U9838">
        <v>3959.1104997185457</v>
      </c>
      <c r="V9838">
        <v>885.82339272770946</v>
      </c>
      <c r="W9838">
        <v>-197.34875257364337</v>
      </c>
      <c r="X9838">
        <v>114.56216921329229</v>
      </c>
      <c r="Y9838">
        <v>1997.5064182880017</v>
      </c>
      <c r="Z9838">
        <v>3955.7790538553772</v>
      </c>
      <c r="AA9838">
        <v>6756.3222815107374</v>
      </c>
      <c r="AB9838">
        <v>3652.1367091255943</v>
      </c>
      <c r="AC9838">
        <v>-791.4114435084914</v>
      </c>
      <c r="AD9838">
        <v>631.11506382546793</v>
      </c>
      <c r="AE9838">
        <v>1319.1188712651513</v>
      </c>
      <c r="AF9838">
        <v>2612.3284274442208</v>
      </c>
      <c r="AG9838">
        <v>7423.287628151942</v>
      </c>
      <c r="AH9838" s="3">
        <v>40883</v>
      </c>
    </row>
    <row r="9839" spans="2:34" x14ac:dyDescent="0.25">
      <c r="B9839" s="6"/>
      <c r="C9839" s="7"/>
      <c r="D9839" s="7"/>
      <c r="E9839" s="7"/>
      <c r="F9839" s="7"/>
      <c r="G9839" s="7"/>
      <c r="I9839" s="3"/>
      <c r="U9839">
        <v>3537.2556471562166</v>
      </c>
      <c r="V9839">
        <v>574.51032896277513</v>
      </c>
      <c r="W9839">
        <v>-139.83696548178594</v>
      </c>
      <c r="X9839">
        <v>75.877561494397995</v>
      </c>
      <c r="Y9839">
        <v>1776.4914022394523</v>
      </c>
      <c r="Z9839">
        <v>3546.9200795489755</v>
      </c>
      <c r="AA9839">
        <v>5833.9624067638142</v>
      </c>
      <c r="AB9839">
        <v>3212.4204095281848</v>
      </c>
      <c r="AC9839">
        <v>-656.53825599509787</v>
      </c>
      <c r="AD9839">
        <v>560.94302139020726</v>
      </c>
      <c r="AE9839">
        <v>1173.1643572603925</v>
      </c>
      <c r="AF9839">
        <v>2342.3249952870747</v>
      </c>
      <c r="AG9839">
        <v>6632.3145274707613</v>
      </c>
      <c r="AH9839" s="3">
        <v>40884</v>
      </c>
    </row>
    <row r="9840" spans="2:34" x14ac:dyDescent="0.25">
      <c r="B9840" s="6"/>
      <c r="C9840" s="7"/>
      <c r="D9840" s="7"/>
      <c r="E9840" s="7"/>
      <c r="F9840" s="7"/>
      <c r="G9840" s="7"/>
      <c r="I9840" s="3"/>
      <c r="U9840">
        <v>3767.6909378052223</v>
      </c>
      <c r="V9840">
        <v>474.13844809600812</v>
      </c>
      <c r="W9840">
        <v>65.73128258709454</v>
      </c>
      <c r="X9840">
        <v>83.076085599084351</v>
      </c>
      <c r="Y9840">
        <v>1708.8756078334782</v>
      </c>
      <c r="Z9840">
        <v>3243.0282955105781</v>
      </c>
      <c r="AA9840">
        <v>5574.8497196262433</v>
      </c>
      <c r="AB9840">
        <v>2978.7094616257878</v>
      </c>
      <c r="AC9840">
        <v>256.9300043157308</v>
      </c>
      <c r="AD9840">
        <v>558.58649842158331</v>
      </c>
      <c r="AE9840">
        <v>1128.5120499737156</v>
      </c>
      <c r="AF9840">
        <v>2141.6400896079949</v>
      </c>
      <c r="AG9840">
        <v>7064.3781039448122</v>
      </c>
      <c r="AH9840" s="3">
        <v>40885</v>
      </c>
    </row>
    <row r="9841" spans="2:34" x14ac:dyDescent="0.25">
      <c r="B9841" s="6"/>
      <c r="C9841" s="7"/>
      <c r="D9841" s="7"/>
      <c r="E9841" s="7"/>
      <c r="F9841" s="7"/>
      <c r="G9841" s="7"/>
      <c r="I9841" s="3"/>
      <c r="U9841">
        <v>3505.4635907652828</v>
      </c>
      <c r="V9841">
        <v>558.8594405744368</v>
      </c>
      <c r="W9841">
        <v>-95.878265251404557</v>
      </c>
      <c r="X9841">
        <v>123.40102894529196</v>
      </c>
      <c r="Y9841">
        <v>1880.7230166869044</v>
      </c>
      <c r="Z9841">
        <v>3280.5690082974461</v>
      </c>
      <c r="AA9841">
        <v>5747.6742292526751</v>
      </c>
      <c r="AB9841">
        <v>3011.4206296492998</v>
      </c>
      <c r="AC9841">
        <v>-451.14519809289982</v>
      </c>
      <c r="AD9841">
        <v>604.00089543160607</v>
      </c>
      <c r="AE9841">
        <v>1241.997122122249</v>
      </c>
      <c r="AF9841">
        <v>2166.431330439324</v>
      </c>
      <c r="AG9841">
        <v>6572.7047795495791</v>
      </c>
      <c r="AH9841" s="3">
        <v>40886</v>
      </c>
    </row>
    <row r="9842" spans="2:34" x14ac:dyDescent="0.25">
      <c r="B9842" s="6"/>
      <c r="C9842" s="7"/>
      <c r="D9842" s="7"/>
      <c r="E9842" s="7"/>
      <c r="F9842" s="7"/>
      <c r="G9842" s="7"/>
      <c r="I9842" s="3"/>
      <c r="U9842">
        <v>2741.9297675925127</v>
      </c>
      <c r="V9842">
        <v>572.9359910468163</v>
      </c>
      <c r="W9842">
        <v>-204.72565494186566</v>
      </c>
      <c r="X9842">
        <v>49.850397329419678</v>
      </c>
      <c r="Y9842">
        <v>1125.4660817932322</v>
      </c>
      <c r="Z9842">
        <v>3153.1496042096155</v>
      </c>
      <c r="AA9842">
        <v>4696.6764194372181</v>
      </c>
      <c r="AB9842">
        <v>2881.8148752474835</v>
      </c>
      <c r="AC9842">
        <v>-1003.7974232170668</v>
      </c>
      <c r="AD9842">
        <v>437.54581759082942</v>
      </c>
      <c r="AE9842">
        <v>743.23843661775265</v>
      </c>
      <c r="AF9842">
        <v>2082.2857482480663</v>
      </c>
      <c r="AG9842">
        <v>5141.0874544870649</v>
      </c>
      <c r="AH9842" s="3">
        <v>40887</v>
      </c>
    </row>
    <row r="9843" spans="2:34" x14ac:dyDescent="0.25">
      <c r="B9843" s="6"/>
      <c r="C9843" s="7"/>
      <c r="D9843" s="7"/>
      <c r="E9843" s="7"/>
      <c r="F9843" s="7"/>
      <c r="G9843" s="7"/>
      <c r="I9843" s="3"/>
      <c r="U9843">
        <v>2285.5797100559598</v>
      </c>
      <c r="V9843">
        <v>419.41854492741481</v>
      </c>
      <c r="W9843">
        <v>-166.02320144305267</v>
      </c>
      <c r="X9843">
        <v>28.676068085671272</v>
      </c>
      <c r="Y9843">
        <v>1249.7326518802083</v>
      </c>
      <c r="Z9843">
        <v>2512.6770192575718</v>
      </c>
      <c r="AA9843">
        <v>4044.4810827078131</v>
      </c>
      <c r="AB9843">
        <v>2317.8567547776529</v>
      </c>
      <c r="AC9843">
        <v>-855.86490795305326</v>
      </c>
      <c r="AD9843">
        <v>338.81377184540514</v>
      </c>
      <c r="AE9843">
        <v>825.30194147978762</v>
      </c>
      <c r="AF9843">
        <v>1659.3286725645173</v>
      </c>
      <c r="AG9843">
        <v>4285.436232714309</v>
      </c>
      <c r="AH9843" s="3">
        <v>40888</v>
      </c>
    </row>
    <row r="9844" spans="2:34" x14ac:dyDescent="0.25">
      <c r="B9844" s="6"/>
      <c r="C9844" s="7"/>
      <c r="D9844" s="7"/>
      <c r="E9844" s="7"/>
      <c r="F9844" s="7"/>
      <c r="G9844" s="7"/>
      <c r="I9844" s="3"/>
      <c r="U9844">
        <v>2332.2491587839772</v>
      </c>
      <c r="V9844">
        <v>386.06846483223734</v>
      </c>
      <c r="W9844">
        <v>-143.29676981347075</v>
      </c>
      <c r="X9844">
        <v>40.91793881759353</v>
      </c>
      <c r="Y9844">
        <v>1505.9844790892596</v>
      </c>
      <c r="Z9844">
        <v>2347.4918085402342</v>
      </c>
      <c r="AA9844">
        <v>4137.1659214658539</v>
      </c>
      <c r="AB9844">
        <v>2121.811566659836</v>
      </c>
      <c r="AC9844">
        <v>-679.93173266099279</v>
      </c>
      <c r="AD9844">
        <v>386.29164906547828</v>
      </c>
      <c r="AE9844">
        <v>994.52623932076688</v>
      </c>
      <c r="AF9844">
        <v>1550.2432014410226</v>
      </c>
      <c r="AG9844">
        <v>4372.9409238261114</v>
      </c>
      <c r="AH9844" s="3">
        <v>40889</v>
      </c>
    </row>
    <row r="9845" spans="2:34" x14ac:dyDescent="0.25">
      <c r="B9845" s="6"/>
      <c r="C9845" s="7"/>
      <c r="D9845" s="7"/>
      <c r="E9845" s="7"/>
      <c r="F9845" s="7"/>
      <c r="G9845" s="7"/>
      <c r="I9845" s="3"/>
      <c r="U9845">
        <v>2257.1168026079158</v>
      </c>
      <c r="V9845">
        <v>485.55617440073246</v>
      </c>
      <c r="W9845">
        <v>-182.20758005247114</v>
      </c>
      <c r="X9845">
        <v>59.561228130833925</v>
      </c>
      <c r="Y9845">
        <v>1606.4082557182132</v>
      </c>
      <c r="Z9845">
        <v>2223.3415113817991</v>
      </c>
      <c r="AA9845">
        <v>4192.6595895791079</v>
      </c>
      <c r="AB9845">
        <v>1987.4653330884958</v>
      </c>
      <c r="AC9845">
        <v>-680.49697812335648</v>
      </c>
      <c r="AD9845">
        <v>395.99939180498507</v>
      </c>
      <c r="AE9845">
        <v>1060.8443736016595</v>
      </c>
      <c r="AF9845">
        <v>1468.2564812205046</v>
      </c>
      <c r="AG9845">
        <v>4232.0686015922884</v>
      </c>
      <c r="AH9845" s="3">
        <v>40890</v>
      </c>
    </row>
    <row r="9846" spans="2:34" x14ac:dyDescent="0.25">
      <c r="B9846" s="6"/>
      <c r="C9846" s="7"/>
      <c r="D9846" s="7"/>
      <c r="E9846" s="7"/>
      <c r="F9846" s="7"/>
      <c r="G9846" s="7"/>
      <c r="I9846" s="3"/>
      <c r="U9846">
        <v>2723.4489411290683</v>
      </c>
      <c r="V9846">
        <v>845.15340400325601</v>
      </c>
      <c r="W9846">
        <v>-235.34065873751771</v>
      </c>
      <c r="X9846">
        <v>103.94173211906947</v>
      </c>
      <c r="Y9846">
        <v>1803.7619508969276</v>
      </c>
      <c r="Z9846">
        <v>2582.4734159475056</v>
      </c>
      <c r="AA9846">
        <v>5099.9898442292406</v>
      </c>
      <c r="AB9846">
        <v>2526.4792475448003</v>
      </c>
      <c r="AC9846">
        <v>-856.52677738752368</v>
      </c>
      <c r="AD9846">
        <v>539.88927222579821</v>
      </c>
      <c r="AE9846">
        <v>1191.1733584002545</v>
      </c>
      <c r="AF9846">
        <v>1705.4210120819591</v>
      </c>
      <c r="AG9846">
        <v>5106.4361128652881</v>
      </c>
      <c r="AH9846" s="3">
        <v>40891</v>
      </c>
    </row>
    <row r="9847" spans="2:34" x14ac:dyDescent="0.25">
      <c r="B9847" s="6"/>
      <c r="C9847" s="7"/>
      <c r="D9847" s="7"/>
      <c r="E9847" s="7"/>
      <c r="F9847" s="7"/>
      <c r="G9847" s="7"/>
      <c r="I9847" s="3"/>
      <c r="U9847">
        <v>3145.5413885185644</v>
      </c>
      <c r="V9847">
        <v>864.72739783450425</v>
      </c>
      <c r="W9847">
        <v>-176.45215578614375</v>
      </c>
      <c r="X9847">
        <v>91.754733296463002</v>
      </c>
      <c r="Y9847">
        <v>1928.0207737765709</v>
      </c>
      <c r="Z9847">
        <v>2905.8019001025541</v>
      </c>
      <c r="AA9847">
        <v>5613.852649223948</v>
      </c>
      <c r="AB9847">
        <v>2872.3025140340519</v>
      </c>
      <c r="AC9847">
        <v>-736.05213989973697</v>
      </c>
      <c r="AD9847">
        <v>569.43099979218334</v>
      </c>
      <c r="AE9847">
        <v>1273.2317471398587</v>
      </c>
      <c r="AF9847">
        <v>1918.9415801069804</v>
      </c>
      <c r="AG9847">
        <v>5897.8547011733363</v>
      </c>
      <c r="AH9847" s="3">
        <v>40892</v>
      </c>
    </row>
    <row r="9848" spans="2:34" x14ac:dyDescent="0.25">
      <c r="B9848" s="6"/>
      <c r="C9848" s="7"/>
      <c r="D9848" s="7"/>
      <c r="E9848" s="7"/>
      <c r="F9848" s="7"/>
      <c r="G9848" s="7"/>
      <c r="I9848" s="3"/>
      <c r="U9848">
        <v>3826.9996104220545</v>
      </c>
      <c r="V9848">
        <v>717.73182892718592</v>
      </c>
      <c r="W9848">
        <v>81.2205896954639</v>
      </c>
      <c r="X9848">
        <v>91.347446770959564</v>
      </c>
      <c r="Y9848">
        <v>1971.9513260225847</v>
      </c>
      <c r="Z9848">
        <v>3078.5423309454573</v>
      </c>
      <c r="AA9848">
        <v>5940.7935223616514</v>
      </c>
      <c r="AB9848">
        <v>2989.8445305192886</v>
      </c>
      <c r="AC9848">
        <v>258.51040249009895</v>
      </c>
      <c r="AD9848">
        <v>591.9671479626395</v>
      </c>
      <c r="AE9848">
        <v>1302.2427280119418</v>
      </c>
      <c r="AF9848">
        <v>2033.0163886127987</v>
      </c>
      <c r="AG9848">
        <v>7175.5811975967681</v>
      </c>
      <c r="AH9848" s="3">
        <v>40893</v>
      </c>
    </row>
    <row r="9849" spans="2:34" x14ac:dyDescent="0.25">
      <c r="B9849" s="6"/>
      <c r="C9849" s="7"/>
      <c r="D9849" s="7"/>
      <c r="E9849" s="7"/>
      <c r="F9849" s="7"/>
      <c r="G9849" s="7"/>
      <c r="I9849" s="3"/>
      <c r="U9849">
        <v>3771.4446996221523</v>
      </c>
      <c r="V9849">
        <v>624.80400159111514</v>
      </c>
      <c r="W9849">
        <v>-20.790134833686846</v>
      </c>
      <c r="X9849">
        <v>166.75384930676864</v>
      </c>
      <c r="Y9849">
        <v>2299.1919693521622</v>
      </c>
      <c r="Z9849">
        <v>3175.2676459697423</v>
      </c>
      <c r="AA9849">
        <v>6245.2273313861015</v>
      </c>
      <c r="AB9849">
        <v>2862.4338045722288</v>
      </c>
      <c r="AC9849">
        <v>-93.512465369327103</v>
      </c>
      <c r="AD9849">
        <v>687.25608477188871</v>
      </c>
      <c r="AE9849">
        <v>1518.3468186465861</v>
      </c>
      <c r="AF9849">
        <v>2096.8921224825081</v>
      </c>
      <c r="AG9849">
        <v>7071.4163651038843</v>
      </c>
      <c r="AH9849" s="3">
        <v>40894</v>
      </c>
    </row>
    <row r="9850" spans="2:34" x14ac:dyDescent="0.25">
      <c r="B9850" s="6"/>
      <c r="C9850" s="7"/>
      <c r="D9850" s="7"/>
      <c r="E9850" s="7"/>
      <c r="F9850" s="7"/>
      <c r="G9850" s="7"/>
      <c r="I9850" s="3"/>
      <c r="U9850">
        <v>2961.1199020340355</v>
      </c>
      <c r="V9850">
        <v>785.12077210771736</v>
      </c>
      <c r="W9850">
        <v>-240.3221736837796</v>
      </c>
      <c r="X9850">
        <v>103.66364511963238</v>
      </c>
      <c r="Y9850">
        <v>1577.1550082367717</v>
      </c>
      <c r="Z9850">
        <v>3061.5712778138072</v>
      </c>
      <c r="AA9850">
        <v>5287.1885295941493</v>
      </c>
      <c r="AB9850">
        <v>2913.3785990095394</v>
      </c>
      <c r="AC9850">
        <v>-948.50045190992989</v>
      </c>
      <c r="AD9850">
        <v>523.8533131489454</v>
      </c>
      <c r="AE9850">
        <v>1041.526032271056</v>
      </c>
      <c r="AF9850">
        <v>2021.8089971139566</v>
      </c>
      <c r="AG9850">
        <v>5552.0664896335684</v>
      </c>
      <c r="AH9850" s="3">
        <v>40895</v>
      </c>
    </row>
    <row r="9851" spans="2:34" x14ac:dyDescent="0.25">
      <c r="B9851" s="6"/>
      <c r="C9851" s="7"/>
      <c r="D9851" s="7"/>
      <c r="E9851" s="7"/>
      <c r="F9851" s="7"/>
      <c r="G9851" s="7"/>
      <c r="I9851" s="3"/>
      <c r="U9851">
        <v>2433.12571365946</v>
      </c>
      <c r="V9851">
        <v>491.36425482468911</v>
      </c>
      <c r="W9851">
        <v>-215.72724390268246</v>
      </c>
      <c r="X9851">
        <v>64.353037353642492</v>
      </c>
      <c r="Y9851">
        <v>1581.0369349291807</v>
      </c>
      <c r="Z9851">
        <v>2680.4450326195961</v>
      </c>
      <c r="AA9851">
        <v>4601.4720158244254</v>
      </c>
      <c r="AB9851">
        <v>2134.5158103715598</v>
      </c>
      <c r="AC9851">
        <v>-823.93506916404226</v>
      </c>
      <c r="AD9851">
        <v>437.29321568244205</v>
      </c>
      <c r="AE9851">
        <v>1044.089589869641</v>
      </c>
      <c r="AF9851">
        <v>1770.1197821170886</v>
      </c>
      <c r="AG9851">
        <v>4562.0833288766889</v>
      </c>
      <c r="AH9851" s="3">
        <v>40896</v>
      </c>
    </row>
    <row r="9852" spans="2:34" x14ac:dyDescent="0.25">
      <c r="B9852" s="6"/>
      <c r="C9852" s="7"/>
      <c r="D9852" s="7"/>
      <c r="E9852" s="7"/>
      <c r="F9852" s="7"/>
      <c r="G9852" s="7"/>
      <c r="I9852" s="3"/>
      <c r="U9852">
        <v>3116.3957581716277</v>
      </c>
      <c r="V9852">
        <v>706.59466527397672</v>
      </c>
      <c r="W9852">
        <v>-283.31859722222106</v>
      </c>
      <c r="X9852">
        <v>128.46107317678334</v>
      </c>
      <c r="Y9852">
        <v>1890.9014852128312</v>
      </c>
      <c r="Z9852">
        <v>3214.0565825502163</v>
      </c>
      <c r="AA9852">
        <v>5656.6952089915858</v>
      </c>
      <c r="AB9852">
        <v>2783.3580627272463</v>
      </c>
      <c r="AC9852">
        <v>-918.78792075218075</v>
      </c>
      <c r="AD9852">
        <v>607.41035387861064</v>
      </c>
      <c r="AE9852">
        <v>1248.7188076148223</v>
      </c>
      <c r="AF9852">
        <v>2122.5076688312724</v>
      </c>
      <c r="AG9852">
        <v>5843.2069722997712</v>
      </c>
      <c r="AH9852" s="3">
        <v>40897</v>
      </c>
    </row>
    <row r="9853" spans="2:34" x14ac:dyDescent="0.25">
      <c r="B9853" s="6"/>
      <c r="C9853" s="7"/>
      <c r="D9853" s="7"/>
      <c r="E9853" s="7"/>
      <c r="F9853" s="7"/>
      <c r="G9853" s="7"/>
      <c r="I9853" s="3"/>
      <c r="U9853">
        <v>3538.3310245028806</v>
      </c>
      <c r="V9853">
        <v>911.08599169140848</v>
      </c>
      <c r="W9853">
        <v>-268.08858398650904</v>
      </c>
      <c r="X9853">
        <v>115.77309568366798</v>
      </c>
      <c r="Y9853">
        <v>1752.3694295183082</v>
      </c>
      <c r="Z9853">
        <v>3537.0072562407872</v>
      </c>
      <c r="AA9853">
        <v>6048.1471891476631</v>
      </c>
      <c r="AB9853">
        <v>3458.2230229717761</v>
      </c>
      <c r="AC9853">
        <v>-918.50139975361753</v>
      </c>
      <c r="AD9853">
        <v>601.59586585145246</v>
      </c>
      <c r="AE9853">
        <v>1157.2346214972022</v>
      </c>
      <c r="AF9853">
        <v>2335.7787373258334</v>
      </c>
      <c r="AG9853">
        <v>6634.3308478926474</v>
      </c>
      <c r="AH9853" s="3">
        <v>40898</v>
      </c>
    </row>
    <row r="9854" spans="2:34" x14ac:dyDescent="0.25">
      <c r="B9854" s="6"/>
      <c r="C9854" s="7"/>
      <c r="D9854" s="7"/>
      <c r="E9854" s="7"/>
      <c r="F9854" s="7"/>
      <c r="G9854" s="7"/>
      <c r="I9854" s="3"/>
      <c r="U9854">
        <v>3728.1720134002544</v>
      </c>
      <c r="V9854">
        <v>809.70562915348501</v>
      </c>
      <c r="W9854">
        <v>-109.97272624018555</v>
      </c>
      <c r="X9854">
        <v>117.01812570065529</v>
      </c>
      <c r="Y9854">
        <v>1739.355432707632</v>
      </c>
      <c r="Z9854">
        <v>3492.3114400548584</v>
      </c>
      <c r="AA9854">
        <v>6048.4179013764451</v>
      </c>
      <c r="AB9854">
        <v>3364.9032533424411</v>
      </c>
      <c r="AC9854">
        <v>-418.58897858894426</v>
      </c>
      <c r="AD9854">
        <v>589.06349948249272</v>
      </c>
      <c r="AE9854">
        <v>1148.6404019110339</v>
      </c>
      <c r="AF9854">
        <v>2306.2623893143018</v>
      </c>
      <c r="AG9854">
        <v>6990.2805654613258</v>
      </c>
      <c r="AH9854" s="3">
        <v>40899</v>
      </c>
    </row>
    <row r="9855" spans="2:34" x14ac:dyDescent="0.25">
      <c r="B9855" s="6"/>
      <c r="C9855" s="7"/>
      <c r="D9855" s="7"/>
      <c r="E9855" s="7"/>
      <c r="F9855" s="7"/>
      <c r="G9855" s="7"/>
      <c r="I9855" s="3"/>
      <c r="U9855">
        <v>2391.0836726468424</v>
      </c>
      <c r="V9855">
        <v>0</v>
      </c>
      <c r="W9855">
        <v>183.03329265231798</v>
      </c>
      <c r="X9855">
        <v>103.40444968165517</v>
      </c>
      <c r="Y9855">
        <v>1739.6433088864781</v>
      </c>
      <c r="Z9855">
        <v>3234.3558108134839</v>
      </c>
      <c r="AA9855">
        <v>5260.4368620339346</v>
      </c>
      <c r="AB9855">
        <v>0</v>
      </c>
      <c r="AC9855">
        <v>638.23529353234346</v>
      </c>
      <c r="AD9855">
        <v>560.2762413066572</v>
      </c>
      <c r="AE9855">
        <v>1148.8305103865948</v>
      </c>
      <c r="AF9855">
        <v>2135.9129299253241</v>
      </c>
      <c r="AG9855">
        <v>4483.2549751509196</v>
      </c>
      <c r="AH9855" s="3">
        <v>40900</v>
      </c>
    </row>
    <row r="9856" spans="2:34" x14ac:dyDescent="0.25">
      <c r="B9856" s="6"/>
      <c r="C9856" s="7"/>
      <c r="D9856" s="7"/>
      <c r="E9856" s="7"/>
      <c r="F9856" s="7"/>
      <c r="G9856" s="7"/>
      <c r="I9856" s="3"/>
      <c r="U9856">
        <v>5773.3768127994772</v>
      </c>
      <c r="V9856">
        <v>0</v>
      </c>
      <c r="W9856">
        <v>0</v>
      </c>
      <c r="X9856">
        <v>127.36564614427759</v>
      </c>
      <c r="Y9856">
        <v>5856.2617453314833</v>
      </c>
      <c r="Z9856">
        <v>9648.0395371218619</v>
      </c>
      <c r="AA9856">
        <v>15631.666928597622</v>
      </c>
      <c r="AB9856">
        <v>0</v>
      </c>
      <c r="AC9856">
        <v>0</v>
      </c>
      <c r="AD9856">
        <v>586.24273275566759</v>
      </c>
      <c r="AE9856">
        <v>3867.3744988293402</v>
      </c>
      <c r="AF9856">
        <v>6371.3993144700717</v>
      </c>
      <c r="AG9856">
        <v>10825.01654605508</v>
      </c>
      <c r="AH9856" s="3">
        <v>40901</v>
      </c>
    </row>
    <row r="9857" spans="2:34" x14ac:dyDescent="0.25">
      <c r="B9857" s="6"/>
      <c r="C9857" s="7"/>
      <c r="D9857" s="7"/>
      <c r="E9857" s="7"/>
      <c r="F9857" s="7"/>
      <c r="G9857" s="7"/>
      <c r="I9857" s="3"/>
      <c r="U9857">
        <v>3753.6119970212349</v>
      </c>
      <c r="V9857">
        <v>0</v>
      </c>
      <c r="W9857">
        <v>0</v>
      </c>
      <c r="X9857">
        <v>41.487773467923489</v>
      </c>
      <c r="Y9857">
        <v>2617.3128717701429</v>
      </c>
      <c r="Z9857">
        <v>7462.4462573609262</v>
      </c>
      <c r="AA9857">
        <v>10121.246902598992</v>
      </c>
      <c r="AB9857">
        <v>0</v>
      </c>
      <c r="AC9857">
        <v>0</v>
      </c>
      <c r="AD9857">
        <v>381.48074319178636</v>
      </c>
      <c r="AE9857">
        <v>1728.4283892896067</v>
      </c>
      <c r="AF9857">
        <v>4928.0711159484772</v>
      </c>
      <c r="AG9857">
        <v>7037.9802484298707</v>
      </c>
      <c r="AH9857" s="3">
        <v>40902</v>
      </c>
    </row>
    <row r="9858" spans="2:34" x14ac:dyDescent="0.25">
      <c r="B9858" s="6"/>
      <c r="C9858" s="7"/>
      <c r="D9858" s="7"/>
      <c r="E9858" s="7"/>
      <c r="F9858" s="7"/>
      <c r="G9858" s="7"/>
      <c r="I9858" s="3"/>
      <c r="U9858">
        <v>3332.2801402805294</v>
      </c>
      <c r="V9858">
        <v>0</v>
      </c>
      <c r="W9858">
        <v>0</v>
      </c>
      <c r="X9858">
        <v>20.016510457415801</v>
      </c>
      <c r="Y9858">
        <v>3523.7663005617314</v>
      </c>
      <c r="Z9858">
        <v>5492.7011267802354</v>
      </c>
      <c r="AA9858">
        <v>9036.4839377993812</v>
      </c>
      <c r="AB9858">
        <v>0</v>
      </c>
      <c r="AC9858">
        <v>0</v>
      </c>
      <c r="AD9858">
        <v>293.66779957173134</v>
      </c>
      <c r="AE9858">
        <v>2327.0346380078458</v>
      </c>
      <c r="AF9858">
        <v>3627.2853214484662</v>
      </c>
      <c r="AG9858">
        <v>6247.987759028043</v>
      </c>
      <c r="AH9858" s="3">
        <v>40903</v>
      </c>
    </row>
    <row r="9859" spans="2:34" x14ac:dyDescent="0.25">
      <c r="B9859" s="6"/>
      <c r="C9859" s="7"/>
      <c r="D9859" s="7"/>
      <c r="E9859" s="7"/>
      <c r="F9859" s="7"/>
      <c r="G9859" s="7"/>
      <c r="I9859" s="3"/>
      <c r="U9859">
        <v>4747.9331538297292</v>
      </c>
      <c r="V9859">
        <v>0</v>
      </c>
      <c r="W9859">
        <v>0</v>
      </c>
      <c r="X9859">
        <v>90.215993692677273</v>
      </c>
      <c r="Y9859">
        <v>5566.004453659848</v>
      </c>
      <c r="Z9859">
        <v>7182.7907643132958</v>
      </c>
      <c r="AA9859">
        <v>12839.011211665822</v>
      </c>
      <c r="AB9859">
        <v>0</v>
      </c>
      <c r="AC9859">
        <v>0</v>
      </c>
      <c r="AD9859">
        <v>483.23620942743332</v>
      </c>
      <c r="AE9859">
        <v>3675.693577325957</v>
      </c>
      <c r="AF9859">
        <v>4743.3914398509851</v>
      </c>
      <c r="AG9859">
        <v>8902.3212266043738</v>
      </c>
      <c r="AH9859" s="3">
        <v>40904</v>
      </c>
    </row>
    <row r="9860" spans="2:34" x14ac:dyDescent="0.25">
      <c r="B9860" s="6"/>
      <c r="C9860" s="7"/>
      <c r="D9860" s="7"/>
      <c r="E9860" s="7"/>
      <c r="F9860" s="7"/>
      <c r="G9860" s="7"/>
      <c r="I9860" s="3"/>
      <c r="U9860">
        <v>3704.5350045203222</v>
      </c>
      <c r="V9860">
        <v>1475.6983807585696</v>
      </c>
      <c r="W9860">
        <v>-393.92665741503703</v>
      </c>
      <c r="X9860">
        <v>97.75134546508734</v>
      </c>
      <c r="Y9860">
        <v>1709.2133275577789</v>
      </c>
      <c r="Z9860">
        <v>3217.4988633587654</v>
      </c>
      <c r="AA9860">
        <v>6106.2352597251647</v>
      </c>
      <c r="AB9860">
        <v>4367.520304675948</v>
      </c>
      <c r="AC9860">
        <v>-1174.9269816982398</v>
      </c>
      <c r="AD9860">
        <v>499.85215074104445</v>
      </c>
      <c r="AE9860">
        <v>1128.7350742691297</v>
      </c>
      <c r="AF9860">
        <v>2124.7808918523242</v>
      </c>
      <c r="AG9860">
        <v>6945.9614398402064</v>
      </c>
      <c r="AH9860" s="3">
        <v>40905</v>
      </c>
    </row>
    <row r="9861" spans="2:34" x14ac:dyDescent="0.25">
      <c r="B9861" s="6"/>
      <c r="C9861" s="7"/>
      <c r="D9861" s="7"/>
      <c r="E9861" s="7"/>
      <c r="F9861" s="7"/>
      <c r="G9861" s="7"/>
      <c r="I9861" s="3"/>
      <c r="U9861">
        <v>3975.9512372650538</v>
      </c>
      <c r="V9861">
        <v>1609.9962707958723</v>
      </c>
      <c r="W9861">
        <v>-320.13402243384451</v>
      </c>
      <c r="X9861">
        <v>97.838562438715684</v>
      </c>
      <c r="Y9861">
        <v>1922.6060829514277</v>
      </c>
      <c r="Z9861">
        <v>3317.1043862074143</v>
      </c>
      <c r="AA9861">
        <v>6627.411279959586</v>
      </c>
      <c r="AB9861">
        <v>4470.8453697511632</v>
      </c>
      <c r="AC9861">
        <v>-983.19765763871033</v>
      </c>
      <c r="AD9861">
        <v>507.00146550650447</v>
      </c>
      <c r="AE9861">
        <v>1269.6559784794333</v>
      </c>
      <c r="AF9861">
        <v>2190.5586654148724</v>
      </c>
      <c r="AG9861">
        <v>7454.8638215132632</v>
      </c>
      <c r="AH9861" s="3">
        <v>40906</v>
      </c>
    </row>
    <row r="9862" spans="2:34" x14ac:dyDescent="0.25">
      <c r="B9862" s="6"/>
      <c r="C9862" s="7"/>
      <c r="D9862" s="7"/>
      <c r="E9862" s="7"/>
      <c r="F9862" s="7"/>
      <c r="G9862" s="7"/>
      <c r="I9862" s="3"/>
      <c r="U9862">
        <v>4375.7400367103974</v>
      </c>
      <c r="V9862">
        <v>1442.1438209782095</v>
      </c>
      <c r="W9862">
        <v>-206.70180280862439</v>
      </c>
      <c r="X9862">
        <v>124.21261193985525</v>
      </c>
      <c r="Y9862">
        <v>2132.6026791506729</v>
      </c>
      <c r="Z9862">
        <v>3538.8909579237034</v>
      </c>
      <c r="AA9862">
        <v>7031.1482671838157</v>
      </c>
      <c r="AB9862">
        <v>4551.4410862125769</v>
      </c>
      <c r="AC9862">
        <v>-686.44660004887601</v>
      </c>
      <c r="AD9862">
        <v>594.11201568740216</v>
      </c>
      <c r="AE9862">
        <v>1408.3341175891383</v>
      </c>
      <c r="AF9862">
        <v>2337.0227015078854</v>
      </c>
      <c r="AG9862">
        <v>8204.4633209481271</v>
      </c>
      <c r="AH9862" s="3">
        <v>40907</v>
      </c>
    </row>
    <row r="9863" spans="2:34" x14ac:dyDescent="0.25">
      <c r="B9863" s="6"/>
      <c r="C9863" s="7"/>
      <c r="D9863" s="7"/>
      <c r="E9863" s="7"/>
      <c r="F9863" s="7"/>
      <c r="G9863" s="7"/>
      <c r="I9863" s="3"/>
      <c r="U9863">
        <v>4532.2864020943989</v>
      </c>
      <c r="V9863">
        <v>1299.6171218439872</v>
      </c>
      <c r="W9863">
        <v>-203.25758550108702</v>
      </c>
      <c r="X9863">
        <v>117.02859933646708</v>
      </c>
      <c r="Y9863">
        <v>2160.8164299109058</v>
      </c>
      <c r="Z9863">
        <v>3824.3394690625141</v>
      </c>
      <c r="AA9863">
        <v>7198.5440346527876</v>
      </c>
      <c r="AB9863">
        <v>4629.4399270623308</v>
      </c>
      <c r="AC9863">
        <v>-677.04234935946488</v>
      </c>
      <c r="AD9863">
        <v>593.09443619635056</v>
      </c>
      <c r="AE9863">
        <v>1426.9659931697397</v>
      </c>
      <c r="AF9863">
        <v>2525.5279870831209</v>
      </c>
      <c r="AG9863">
        <v>8497.9859941520772</v>
      </c>
      <c r="AH9863" s="3">
        <v>40908</v>
      </c>
    </row>
    <row r="9864" spans="2:34" x14ac:dyDescent="0.25">
      <c r="B9864" s="6"/>
      <c r="C9864" s="7"/>
      <c r="D9864" s="7"/>
      <c r="E9864" s="7"/>
      <c r="F9864" s="7"/>
      <c r="G9864" s="7"/>
      <c r="I9864" s="3"/>
      <c r="U9864">
        <v>4357.1518032233407</v>
      </c>
      <c r="V9864">
        <v>2148.05064593313</v>
      </c>
      <c r="W9864">
        <v>-633.71454606417535</v>
      </c>
      <c r="X9864">
        <v>195.97440500240947</v>
      </c>
      <c r="Y9864">
        <v>3704.8936293850588</v>
      </c>
      <c r="Z9864">
        <v>7005.5055421361485</v>
      </c>
      <c r="AA9864">
        <v>12420.709676392571</v>
      </c>
      <c r="AB9864">
        <v>7359.6593207391843</v>
      </c>
      <c r="AC9864">
        <v>-1745.6640352304889</v>
      </c>
      <c r="AD9864">
        <v>918.36646030250358</v>
      </c>
      <c r="AE9864">
        <v>2195.6406283992119</v>
      </c>
      <c r="AF9864">
        <v>4151.6907445850266</v>
      </c>
      <c r="AG9864">
        <v>12879.693118795438</v>
      </c>
      <c r="AH9864" s="3">
        <v>40909</v>
      </c>
    </row>
    <row r="9865" spans="2:34" x14ac:dyDescent="0.25">
      <c r="B9865" s="6"/>
      <c r="C9865" s="7"/>
      <c r="D9865" s="7"/>
      <c r="E9865" s="7"/>
      <c r="F9865" s="7"/>
      <c r="G9865" s="7"/>
      <c r="I9865" s="3"/>
      <c r="U9865">
        <v>3883.003548228683</v>
      </c>
      <c r="V9865">
        <v>1560.2723788847563</v>
      </c>
      <c r="W9865">
        <v>-677.90714023963903</v>
      </c>
      <c r="X9865">
        <v>168.17814713597525</v>
      </c>
      <c r="Y9865">
        <v>3055.2890109987597</v>
      </c>
      <c r="Z9865">
        <v>7435.6811693701056</v>
      </c>
      <c r="AA9865">
        <v>11541.513566149957</v>
      </c>
      <c r="AB9865">
        <v>6439.4849128555261</v>
      </c>
      <c r="AC9865">
        <v>-1950.1899649532595</v>
      </c>
      <c r="AD9865">
        <v>771.53050394166166</v>
      </c>
      <c r="AE9865">
        <v>1810.6637747556538</v>
      </c>
      <c r="AF9865">
        <v>4406.626831551378</v>
      </c>
      <c r="AG9865">
        <v>11478.116058150959</v>
      </c>
      <c r="AH9865" s="3">
        <v>40910</v>
      </c>
    </row>
    <row r="9866" spans="2:34" x14ac:dyDescent="0.25">
      <c r="B9866" s="6"/>
      <c r="C9866" s="7"/>
      <c r="D9866" s="7"/>
      <c r="E9866" s="7"/>
      <c r="F9866" s="7"/>
      <c r="G9866" s="7"/>
      <c r="I9866" s="3"/>
      <c r="U9866">
        <v>2899.9730847590718</v>
      </c>
      <c r="V9866">
        <v>588.39475105590873</v>
      </c>
      <c r="W9866">
        <v>-435.71837120604613</v>
      </c>
      <c r="X9866">
        <v>169.07670170770908</v>
      </c>
      <c r="Y9866">
        <v>-43.823235389648623</v>
      </c>
      <c r="Z9866">
        <v>7649.416304082436</v>
      </c>
      <c r="AA9866">
        <v>7927.3461502503587</v>
      </c>
      <c r="AB9866">
        <v>4896.3202588765398</v>
      </c>
      <c r="AC9866">
        <v>-1543.0198993693616</v>
      </c>
      <c r="AD9866">
        <v>711.6662335101704</v>
      </c>
      <c r="AE9866">
        <v>-25.971076558380268</v>
      </c>
      <c r="AF9866">
        <v>4533.2932334606448</v>
      </c>
      <c r="AG9866">
        <v>8572.2887499196113</v>
      </c>
      <c r="AH9866" s="3">
        <v>40911</v>
      </c>
    </row>
    <row r="9867" spans="2:34" x14ac:dyDescent="0.25">
      <c r="B9867" s="6"/>
      <c r="C9867" s="7"/>
      <c r="D9867" s="7"/>
      <c r="E9867" s="7"/>
      <c r="F9867" s="7"/>
      <c r="G9867" s="7"/>
      <c r="I9867" s="3"/>
      <c r="U9867">
        <v>2721.4996798689117</v>
      </c>
      <c r="V9867">
        <v>1155.7374156239248</v>
      </c>
      <c r="W9867">
        <v>-438.87833441935993</v>
      </c>
      <c r="X9867">
        <v>82.519867236517186</v>
      </c>
      <c r="Y9867">
        <v>982.1211740954185</v>
      </c>
      <c r="Z9867">
        <v>5124.183566771474</v>
      </c>
      <c r="AA9867">
        <v>6905.6836893079735</v>
      </c>
      <c r="AB9867">
        <v>5377.7701823814532</v>
      </c>
      <c r="AC9867">
        <v>-1450.4550189748459</v>
      </c>
      <c r="AD9867">
        <v>498.61308793686385</v>
      </c>
      <c r="AE9867">
        <v>582.03699419379961</v>
      </c>
      <c r="AF9867">
        <v>3036.7580697442218</v>
      </c>
      <c r="AG9867">
        <v>8044.7233152814933</v>
      </c>
      <c r="AH9867" s="3">
        <v>40912</v>
      </c>
    </row>
    <row r="9868" spans="2:34" x14ac:dyDescent="0.25">
      <c r="B9868" s="6"/>
      <c r="C9868" s="7"/>
      <c r="D9868" s="7"/>
      <c r="E9868" s="7"/>
      <c r="F9868" s="7"/>
      <c r="G9868" s="7"/>
      <c r="I9868" s="3"/>
      <c r="U9868">
        <v>4016.7893330082752</v>
      </c>
      <c r="V9868">
        <v>1913.0507655823101</v>
      </c>
      <c r="W9868">
        <v>-508.59486496648049</v>
      </c>
      <c r="X9868">
        <v>226.17640748495211</v>
      </c>
      <c r="Y9868">
        <v>2777.0903461287739</v>
      </c>
      <c r="Z9868">
        <v>6256.496591596243</v>
      </c>
      <c r="AA9868">
        <v>10664.2192458258</v>
      </c>
      <c r="AB9868">
        <v>6942.0018197992686</v>
      </c>
      <c r="AC9868">
        <v>-1338.2143295273365</v>
      </c>
      <c r="AD9868">
        <v>916.20005416506876</v>
      </c>
      <c r="AE9868">
        <v>1645.7941853806024</v>
      </c>
      <c r="AF9868">
        <v>3707.8036462358527</v>
      </c>
      <c r="AG9868">
        <v>11873.585376053456</v>
      </c>
      <c r="AH9868" s="3">
        <v>40913</v>
      </c>
    </row>
    <row r="9869" spans="2:34" x14ac:dyDescent="0.25">
      <c r="B9869" s="6"/>
      <c r="C9869" s="7"/>
      <c r="D9869" s="7"/>
      <c r="E9869" s="7"/>
      <c r="F9869" s="7"/>
      <c r="G9869" s="7"/>
      <c r="I9869" s="3"/>
      <c r="U9869">
        <v>4673.7852416808137</v>
      </c>
      <c r="V9869">
        <v>1914.5364343691338</v>
      </c>
      <c r="W9869">
        <v>-626.08721484000125</v>
      </c>
      <c r="X9869">
        <v>320.7339385130166</v>
      </c>
      <c r="Y9869">
        <v>3310.866635907149</v>
      </c>
      <c r="Z9869">
        <v>7935.3587941478127</v>
      </c>
      <c r="AA9869">
        <v>12855.408588097111</v>
      </c>
      <c r="AB9869">
        <v>7649.8104865024261</v>
      </c>
      <c r="AC9869">
        <v>-1570.1573362141639</v>
      </c>
      <c r="AD9869">
        <v>1071.1254877017611</v>
      </c>
      <c r="AE9869">
        <v>1962.1273991112537</v>
      </c>
      <c r="AF9869">
        <v>4702.7520658529229</v>
      </c>
      <c r="AG9869">
        <v>13815.658102954199</v>
      </c>
      <c r="AH9869" s="3">
        <v>40914</v>
      </c>
    </row>
    <row r="9870" spans="2:34" x14ac:dyDescent="0.25">
      <c r="B9870" s="6"/>
      <c r="C9870" s="7"/>
      <c r="D9870" s="7"/>
      <c r="E9870" s="7"/>
      <c r="F9870" s="7"/>
      <c r="G9870" s="7"/>
      <c r="I9870" s="3"/>
      <c r="U9870">
        <v>4647.1332107522658</v>
      </c>
      <c r="V9870">
        <v>2141.8823314529495</v>
      </c>
      <c r="W9870">
        <v>-708.4772091027703</v>
      </c>
      <c r="X9870">
        <v>255.95765690352326</v>
      </c>
      <c r="Y9870">
        <v>3204.5355634598568</v>
      </c>
      <c r="Z9870">
        <v>8417.452291687001</v>
      </c>
      <c r="AA9870">
        <v>13311.35063440056</v>
      </c>
      <c r="AB9870">
        <v>7982.8642076423957</v>
      </c>
      <c r="AC9870">
        <v>-2109.9982244054922</v>
      </c>
      <c r="AD9870">
        <v>976.44049135191221</v>
      </c>
      <c r="AE9870">
        <v>1899.1121425125682</v>
      </c>
      <c r="AF9870">
        <v>4988.4563736604887</v>
      </c>
      <c r="AG9870">
        <v>13736.874990761873</v>
      </c>
      <c r="AH9870" s="3">
        <v>40915</v>
      </c>
    </row>
    <row r="9871" spans="2:34" x14ac:dyDescent="0.25">
      <c r="B9871" s="6"/>
      <c r="C9871" s="7"/>
      <c r="D9871" s="7"/>
      <c r="E9871" s="7"/>
      <c r="F9871" s="7"/>
      <c r="G9871" s="7"/>
      <c r="I9871" s="3"/>
      <c r="U9871">
        <v>2765.6053416117011</v>
      </c>
      <c r="V9871">
        <v>823.69679884405025</v>
      </c>
      <c r="W9871">
        <v>-520.59674411229571</v>
      </c>
      <c r="X9871">
        <v>67.067448965386632</v>
      </c>
      <c r="Y9871">
        <v>2.4224273561879421</v>
      </c>
      <c r="Z9871">
        <v>7235.0284309703993</v>
      </c>
      <c r="AA9871">
        <v>7607.6183620237289</v>
      </c>
      <c r="AB9871">
        <v>5397.8906970982489</v>
      </c>
      <c r="AC9871">
        <v>-1966.3489984340245</v>
      </c>
      <c r="AD9871">
        <v>454.40837765648689</v>
      </c>
      <c r="AE9871">
        <v>1.4356093466237385</v>
      </c>
      <c r="AF9871">
        <v>4287.7134837738122</v>
      </c>
      <c r="AG9871">
        <v>8175.0991694411478</v>
      </c>
      <c r="AH9871" s="3">
        <v>40916</v>
      </c>
    </row>
    <row r="9872" spans="2:34" x14ac:dyDescent="0.25">
      <c r="B9872" s="6"/>
      <c r="C9872" s="7"/>
      <c r="D9872" s="7"/>
      <c r="E9872" s="7"/>
      <c r="F9872" s="7"/>
      <c r="G9872" s="7"/>
      <c r="I9872" s="3"/>
      <c r="U9872">
        <v>-821.83638132948295</v>
      </c>
      <c r="V9872">
        <v>-856.22783555554111</v>
      </c>
      <c r="W9872">
        <v>-406.2702885794111</v>
      </c>
      <c r="X9872">
        <v>-93.348867911536288</v>
      </c>
      <c r="Y9872">
        <v>710.23787191322106</v>
      </c>
      <c r="Z9872">
        <v>546.79846979342494</v>
      </c>
      <c r="AA9872">
        <v>-98.810650339842454</v>
      </c>
      <c r="AB9872">
        <v>-1221.7224250566148</v>
      </c>
      <c r="AC9872">
        <v>-1661.4784618912786</v>
      </c>
      <c r="AD9872">
        <v>-291.0991520335844</v>
      </c>
      <c r="AE9872">
        <v>420.91009443078093</v>
      </c>
      <c r="AF9872">
        <v>324.05058172324237</v>
      </c>
      <c r="AG9872">
        <v>-2429.3393628274544</v>
      </c>
      <c r="AH9872" s="3">
        <v>40917</v>
      </c>
    </row>
    <row r="9873" spans="2:34" x14ac:dyDescent="0.25">
      <c r="B9873" s="6"/>
      <c r="C9873" s="7"/>
      <c r="D9873" s="7"/>
      <c r="E9873" s="7"/>
      <c r="F9873" s="7"/>
      <c r="G9873" s="7"/>
      <c r="I9873" s="3"/>
      <c r="U9873">
        <v>-1598.5510835792102</v>
      </c>
      <c r="V9873">
        <v>-1050.1878112318211</v>
      </c>
      <c r="W9873">
        <v>-170.74297716819351</v>
      </c>
      <c r="X9873">
        <v>-32.081353003134147</v>
      </c>
      <c r="Y9873">
        <v>-189.5249389414318</v>
      </c>
      <c r="Z9873">
        <v>962.49951619246781</v>
      </c>
      <c r="AA9873">
        <v>-480.03756415211279</v>
      </c>
      <c r="AB9873">
        <v>-4249.3987248006206</v>
      </c>
      <c r="AC9873">
        <v>-758.25309063332077</v>
      </c>
      <c r="AD9873">
        <v>-175.73762918334245</v>
      </c>
      <c r="AE9873">
        <v>-112.31865140046058</v>
      </c>
      <c r="AF9873">
        <v>570.40856066832225</v>
      </c>
      <c r="AG9873">
        <v>-4725.2995353494207</v>
      </c>
      <c r="AH9873" s="3">
        <v>40918</v>
      </c>
    </row>
    <row r="9874" spans="2:34" x14ac:dyDescent="0.25">
      <c r="B9874" s="6"/>
      <c r="C9874" s="7"/>
      <c r="D9874" s="7"/>
      <c r="E9874" s="7"/>
      <c r="F9874" s="7"/>
      <c r="G9874" s="7"/>
      <c r="I9874" s="3"/>
      <c r="U9874">
        <v>-539.98142110938022</v>
      </c>
      <c r="V9874">
        <v>0</v>
      </c>
      <c r="W9874">
        <v>0</v>
      </c>
      <c r="X9874">
        <v>-15.375344928093439</v>
      </c>
      <c r="Y9874">
        <v>1759.701710048822</v>
      </c>
      <c r="Z9874">
        <v>-4249.8642695536901</v>
      </c>
      <c r="AA9874">
        <v>-2505.5379044329616</v>
      </c>
      <c r="AB9874">
        <v>0</v>
      </c>
      <c r="AC9874">
        <v>0</v>
      </c>
      <c r="AD9874">
        <v>-120.42774614856681</v>
      </c>
      <c r="AE9874">
        <v>1042.8565445988415</v>
      </c>
      <c r="AF9874">
        <v>-2518.6079787567396</v>
      </c>
      <c r="AG9874">
        <v>-1596.1791803064646</v>
      </c>
      <c r="AH9874" s="3">
        <v>40919</v>
      </c>
    </row>
    <row r="9875" spans="2:34" x14ac:dyDescent="0.25">
      <c r="B9875" s="6"/>
      <c r="C9875" s="7"/>
      <c r="D9875" s="7"/>
      <c r="E9875" s="7"/>
      <c r="F9875" s="7"/>
      <c r="G9875" s="7"/>
      <c r="I9875" s="3"/>
      <c r="U9875">
        <v>1538.4797197630492</v>
      </c>
      <c r="V9875">
        <v>0</v>
      </c>
      <c r="W9875">
        <v>0</v>
      </c>
      <c r="X9875">
        <v>213.6314722621656</v>
      </c>
      <c r="Y9875">
        <v>3449.1513898935614</v>
      </c>
      <c r="Z9875">
        <v>3341.5886632573956</v>
      </c>
      <c r="AA9875">
        <v>7004.3715254131221</v>
      </c>
      <c r="AB9875">
        <v>0</v>
      </c>
      <c r="AC9875">
        <v>0</v>
      </c>
      <c r="AD9875">
        <v>523.31551914518514</v>
      </c>
      <c r="AE9875">
        <v>2044.0794480803768</v>
      </c>
      <c r="AF9875">
        <v>1980.3342730959705</v>
      </c>
      <c r="AG9875">
        <v>4547.7292403215324</v>
      </c>
      <c r="AH9875" s="3">
        <v>40920</v>
      </c>
    </row>
    <row r="9876" spans="2:34" x14ac:dyDescent="0.25">
      <c r="B9876" s="6"/>
      <c r="C9876" s="7"/>
      <c r="D9876" s="7"/>
      <c r="E9876" s="7"/>
      <c r="F9876" s="7"/>
      <c r="G9876" s="7"/>
      <c r="I9876" s="3"/>
      <c r="U9876">
        <v>6377.564019796986</v>
      </c>
      <c r="V9876">
        <v>3764.8687305704902</v>
      </c>
      <c r="W9876">
        <v>653.90586344558142</v>
      </c>
      <c r="X9876">
        <v>105.45423858426169</v>
      </c>
      <c r="Y9876">
        <v>3518.7422834045415</v>
      </c>
      <c r="Z9876">
        <v>9905.7432366003559</v>
      </c>
      <c r="AA9876">
        <v>17948.714352605231</v>
      </c>
      <c r="AB9876">
        <v>8461.1632410969269</v>
      </c>
      <c r="AC9876">
        <v>2203.6420144507633</v>
      </c>
      <c r="AD9876">
        <v>231.41696056048337</v>
      </c>
      <c r="AE9876">
        <v>2085.3212780609779</v>
      </c>
      <c r="AF9876">
        <v>5870.4660593401277</v>
      </c>
      <c r="AG9876">
        <v>18852.009553509281</v>
      </c>
      <c r="AH9876" s="3">
        <v>40921</v>
      </c>
    </row>
    <row r="9877" spans="2:34" x14ac:dyDescent="0.25">
      <c r="B9877" s="6"/>
      <c r="C9877" s="7"/>
      <c r="D9877" s="7"/>
      <c r="E9877" s="7"/>
      <c r="F9877" s="7"/>
      <c r="G9877" s="7"/>
      <c r="I9877" s="3"/>
      <c r="U9877">
        <v>6114.1149779265888</v>
      </c>
      <c r="V9877">
        <v>3914.2961907861636</v>
      </c>
      <c r="W9877">
        <v>0</v>
      </c>
      <c r="X9877">
        <v>91.428234704291725</v>
      </c>
      <c r="Y9877">
        <v>3676.7501430823513</v>
      </c>
      <c r="Z9877">
        <v>10770.742204007705</v>
      </c>
      <c r="AA9877">
        <v>18453.216772580508</v>
      </c>
      <c r="AB9877">
        <v>9326.8411938694626</v>
      </c>
      <c r="AC9877">
        <v>0</v>
      </c>
      <c r="AD9877">
        <v>184.36136948532391</v>
      </c>
      <c r="AE9877">
        <v>2178.9618818190365</v>
      </c>
      <c r="AF9877">
        <v>6383.0926193307796</v>
      </c>
      <c r="AG9877">
        <v>18073.2570645046</v>
      </c>
      <c r="AH9877" s="3">
        <v>40922</v>
      </c>
    </row>
    <row r="9878" spans="2:34" x14ac:dyDescent="0.25">
      <c r="B9878" s="6"/>
      <c r="C9878" s="7"/>
      <c r="D9878" s="7"/>
      <c r="E9878" s="7"/>
      <c r="F9878" s="7"/>
      <c r="G9878" s="7"/>
      <c r="I9878" s="3"/>
      <c r="U9878">
        <v>6418.7596463323298</v>
      </c>
      <c r="V9878">
        <v>3504.3916210303046</v>
      </c>
      <c r="W9878">
        <v>0</v>
      </c>
      <c r="X9878">
        <v>145.30962066219212</v>
      </c>
      <c r="Y9878">
        <v>3881.6939306084555</v>
      </c>
      <c r="Z9878">
        <v>11469.544863392</v>
      </c>
      <c r="AA9878">
        <v>19000.940035692951</v>
      </c>
      <c r="AB9878">
        <v>9548.7370668803687</v>
      </c>
      <c r="AC9878">
        <v>0</v>
      </c>
      <c r="AD9878">
        <v>327.40222906433581</v>
      </c>
      <c r="AE9878">
        <v>2300.4182450628628</v>
      </c>
      <c r="AF9878">
        <v>6797.2258343867379</v>
      </c>
      <c r="AG9878">
        <v>18973.783375394305</v>
      </c>
      <c r="AH9878" s="3">
        <v>40923</v>
      </c>
    </row>
    <row r="9879" spans="2:34" x14ac:dyDescent="0.25">
      <c r="B9879" s="6"/>
      <c r="C9879" s="7"/>
      <c r="D9879" s="7"/>
      <c r="E9879" s="7"/>
      <c r="F9879" s="7"/>
      <c r="G9879" s="7"/>
      <c r="I9879" s="3"/>
      <c r="U9879">
        <v>7799.1776384031109</v>
      </c>
      <c r="V9879">
        <v>3312.5208716307793</v>
      </c>
      <c r="W9879">
        <v>927.52295702602771</v>
      </c>
      <c r="X9879">
        <v>178.95624535863666</v>
      </c>
      <c r="Y9879">
        <v>3926.2737724679705</v>
      </c>
      <c r="Z9879">
        <v>11673.192893932015</v>
      </c>
      <c r="AA9879">
        <v>20018.466740415428</v>
      </c>
      <c r="AB9879">
        <v>9732.4849213628022</v>
      </c>
      <c r="AC9879">
        <v>3661.1678612733058</v>
      </c>
      <c r="AD9879">
        <v>415.87909209934725</v>
      </c>
      <c r="AE9879">
        <v>2326.8377112569865</v>
      </c>
      <c r="AF9879">
        <v>6917.9142898394675</v>
      </c>
      <c r="AG9879">
        <v>23054.283875831912</v>
      </c>
      <c r="AH9879" s="3">
        <v>40924</v>
      </c>
    </row>
    <row r="9880" spans="2:34" x14ac:dyDescent="0.25">
      <c r="B9880" s="6"/>
      <c r="C9880" s="7"/>
      <c r="D9880" s="7"/>
      <c r="E9880" s="7"/>
      <c r="F9880" s="7"/>
      <c r="G9880" s="7"/>
      <c r="I9880" s="3"/>
      <c r="U9880">
        <v>7556.4624180440533</v>
      </c>
      <c r="V9880">
        <v>2842.500116729067</v>
      </c>
      <c r="W9880">
        <v>631.26200885614207</v>
      </c>
      <c r="X9880">
        <v>84.709518216220957</v>
      </c>
      <c r="Y9880">
        <v>2918.8966845049058</v>
      </c>
      <c r="Z9880">
        <v>13433.083134573961</v>
      </c>
      <c r="AA9880">
        <v>19910.451462880297</v>
      </c>
      <c r="AB9880">
        <v>9240.5237088179128</v>
      </c>
      <c r="AC9880">
        <v>3263.9906815018408</v>
      </c>
      <c r="AD9880">
        <v>141.59014257153422</v>
      </c>
      <c r="AE9880">
        <v>1729.8332399525527</v>
      </c>
      <c r="AF9880">
        <v>7960.8825638079943</v>
      </c>
      <c r="AG9880">
        <v>22336.820336651836</v>
      </c>
      <c r="AH9880" s="3">
        <v>40925</v>
      </c>
    </row>
    <row r="9881" spans="2:34" x14ac:dyDescent="0.25">
      <c r="B9881" s="6"/>
      <c r="C9881" s="7"/>
      <c r="D9881" s="7"/>
      <c r="E9881" s="7"/>
      <c r="F9881" s="7"/>
      <c r="G9881" s="7"/>
      <c r="I9881" s="3"/>
      <c r="U9881">
        <v>7121.6715532541202</v>
      </c>
      <c r="V9881">
        <v>2680.0152192322294</v>
      </c>
      <c r="W9881">
        <v>537.32875402603179</v>
      </c>
      <c r="X9881">
        <v>-185.96370150318364</v>
      </c>
      <c r="Y9881">
        <v>2078.4827216238855</v>
      </c>
      <c r="Z9881">
        <v>14207.128701759391</v>
      </c>
      <c r="AA9881">
        <v>19316.991695138353</v>
      </c>
      <c r="AB9881">
        <v>9059.4406143139277</v>
      </c>
      <c r="AC9881">
        <v>2834.9894965774806</v>
      </c>
      <c r="AD9881">
        <v>-494.23055044349229</v>
      </c>
      <c r="AE9881">
        <v>1231.7765543462153</v>
      </c>
      <c r="AF9881">
        <v>8419.6071765917441</v>
      </c>
      <c r="AG9881">
        <v>21051.583291385872</v>
      </c>
      <c r="AH9881" s="3">
        <v>40926</v>
      </c>
    </row>
    <row r="9882" spans="2:34" x14ac:dyDescent="0.25">
      <c r="B9882" s="6"/>
      <c r="C9882" s="7"/>
      <c r="D9882" s="7"/>
      <c r="E9882" s="7"/>
      <c r="F9882" s="7"/>
      <c r="G9882" s="7"/>
      <c r="I9882" s="3"/>
      <c r="U9882">
        <v>6041.877845478306</v>
      </c>
      <c r="V9882">
        <v>2481.8443507657425</v>
      </c>
      <c r="W9882">
        <v>572.89567250924267</v>
      </c>
      <c r="X9882">
        <v>26.635378494851253</v>
      </c>
      <c r="Y9882">
        <v>1879.6389329537146</v>
      </c>
      <c r="Z9882">
        <v>9367.5813133890788</v>
      </c>
      <c r="AA9882">
        <v>14328.59564811263</v>
      </c>
      <c r="AB9882">
        <v>8234.9374585722471</v>
      </c>
      <c r="AC9882">
        <v>2741.8976261182925</v>
      </c>
      <c r="AD9882">
        <v>217.42078015135328</v>
      </c>
      <c r="AE9882">
        <v>1113.935249093541</v>
      </c>
      <c r="AF9882">
        <v>5551.5337764026926</v>
      </c>
      <c r="AG9882">
        <v>17859.724890338126</v>
      </c>
      <c r="AH9882" s="3">
        <v>40927</v>
      </c>
    </row>
    <row r="9883" spans="2:34" x14ac:dyDescent="0.25">
      <c r="B9883" s="6"/>
      <c r="C9883" s="7"/>
      <c r="D9883" s="7"/>
      <c r="E9883" s="7"/>
      <c r="F9883" s="7"/>
      <c r="G9883" s="7"/>
      <c r="I9883" s="3"/>
      <c r="U9883">
        <v>6899.4155087791332</v>
      </c>
      <c r="V9883">
        <v>2945.5627058061586</v>
      </c>
      <c r="W9883">
        <v>781.25003644238939</v>
      </c>
      <c r="X9883">
        <v>170.89102109213727</v>
      </c>
      <c r="Y9883">
        <v>1761.7805475217247</v>
      </c>
      <c r="Z9883">
        <v>9971.8894002738361</v>
      </c>
      <c r="AA9883">
        <v>15631.373711136246</v>
      </c>
      <c r="AB9883">
        <v>9618.7812319913992</v>
      </c>
      <c r="AC9883">
        <v>3032.0356614833568</v>
      </c>
      <c r="AD9883">
        <v>790.02499746359683</v>
      </c>
      <c r="AE9883">
        <v>1044.0885313903493</v>
      </c>
      <c r="AF9883">
        <v>5909.6664302286017</v>
      </c>
      <c r="AG9883">
        <v>20394.596852557304</v>
      </c>
      <c r="AH9883" s="3">
        <v>40928</v>
      </c>
    </row>
    <row r="9884" spans="2:34" x14ac:dyDescent="0.25">
      <c r="B9884" s="6"/>
      <c r="C9884" s="7"/>
      <c r="D9884" s="7"/>
      <c r="E9884" s="7"/>
      <c r="F9884" s="7"/>
      <c r="G9884" s="7"/>
      <c r="I9884" s="3"/>
      <c r="U9884">
        <v>5338.8282562409922</v>
      </c>
      <c r="V9884">
        <v>2811.9376570214599</v>
      </c>
      <c r="W9884">
        <v>-478.19310191886325</v>
      </c>
      <c r="X9884">
        <v>190.5801034633696</v>
      </c>
      <c r="Y9884">
        <v>2454.4868848563337</v>
      </c>
      <c r="Z9884">
        <v>9487.129332632674</v>
      </c>
      <c r="AA9884">
        <v>14465.940876054974</v>
      </c>
      <c r="AB9884">
        <v>9278.1230513949995</v>
      </c>
      <c r="AC9884">
        <v>-1427.850409954174</v>
      </c>
      <c r="AD9884">
        <v>854.25465190339787</v>
      </c>
      <c r="AE9884">
        <v>1454.6088674502873</v>
      </c>
      <c r="AF9884">
        <v>5622.3818261318438</v>
      </c>
      <c r="AG9884">
        <v>15781.517986926356</v>
      </c>
      <c r="AH9884" s="3">
        <v>40929</v>
      </c>
    </row>
    <row r="9885" spans="2:34" x14ac:dyDescent="0.25">
      <c r="B9885" s="6"/>
      <c r="C9885" s="7"/>
      <c r="D9885" s="7"/>
      <c r="E9885" s="7"/>
      <c r="F9885" s="7"/>
      <c r="G9885" s="7"/>
      <c r="I9885" s="3"/>
      <c r="U9885">
        <v>5708.8979268916228</v>
      </c>
      <c r="V9885">
        <v>2590.3575400208151</v>
      </c>
      <c r="W9885">
        <v>-254.77966805274963</v>
      </c>
      <c r="X9885">
        <v>205.07513997547326</v>
      </c>
      <c r="Y9885">
        <v>2830.4708145719155</v>
      </c>
      <c r="Z9885">
        <v>9842.8680297628471</v>
      </c>
      <c r="AA9885">
        <v>15213.9918562783</v>
      </c>
      <c r="AB9885">
        <v>9245.0093680584851</v>
      </c>
      <c r="AC9885">
        <v>-778.39075196959504</v>
      </c>
      <c r="AD9885">
        <v>898.18791993322645</v>
      </c>
      <c r="AE9885">
        <v>1677.4291895132847</v>
      </c>
      <c r="AF9885">
        <v>5833.2041640035131</v>
      </c>
      <c r="AG9885">
        <v>16875.439889538913</v>
      </c>
      <c r="AH9885" s="3">
        <v>40930</v>
      </c>
    </row>
    <row r="9886" spans="2:34" x14ac:dyDescent="0.25">
      <c r="B9886" s="6"/>
      <c r="C9886" s="7"/>
      <c r="D9886" s="7"/>
      <c r="E9886" s="7"/>
      <c r="F9886" s="7"/>
      <c r="G9886" s="7"/>
      <c r="I9886" s="3"/>
      <c r="U9886">
        <v>6637.6144339780212</v>
      </c>
      <c r="V9886">
        <v>2501.9177952467112</v>
      </c>
      <c r="W9886">
        <v>-292.86674142874085</v>
      </c>
      <c r="X9886">
        <v>222.70613884176618</v>
      </c>
      <c r="Y9886">
        <v>3105.3058877593326</v>
      </c>
      <c r="Z9886">
        <v>14839.414366222569</v>
      </c>
      <c r="AA9886">
        <v>20376.477446641638</v>
      </c>
      <c r="AB9886">
        <v>9033.9667147099572</v>
      </c>
      <c r="AC9886">
        <v>-956.60510051436063</v>
      </c>
      <c r="AD9886">
        <v>908.72846301237712</v>
      </c>
      <c r="AE9886">
        <v>1840.3054049093857</v>
      </c>
      <c r="AF9886">
        <v>8794.3202540843813</v>
      </c>
      <c r="AG9886">
        <v>19620.715736201742</v>
      </c>
      <c r="AH9886" s="3">
        <v>40931</v>
      </c>
    </row>
    <row r="9887" spans="2:34" x14ac:dyDescent="0.25">
      <c r="B9887" s="6"/>
      <c r="C9887" s="7"/>
      <c r="D9887" s="7"/>
      <c r="E9887" s="7"/>
      <c r="F9887" s="7"/>
      <c r="G9887" s="7"/>
      <c r="I9887" s="3"/>
      <c r="U9887">
        <v>5914.1214706500123</v>
      </c>
      <c r="V9887">
        <v>2057.7748555200301</v>
      </c>
      <c r="W9887">
        <v>-395.40376985135032</v>
      </c>
      <c r="X9887">
        <v>150.61347554990715</v>
      </c>
      <c r="Y9887">
        <v>2552.4817096878151</v>
      </c>
      <c r="Z9887">
        <v>14347.616462836815</v>
      </c>
      <c r="AA9887">
        <v>18713.082733743217</v>
      </c>
      <c r="AB9887">
        <v>8196.7337411015451</v>
      </c>
      <c r="AC9887">
        <v>-1511.9410681624809</v>
      </c>
      <c r="AD9887">
        <v>781.73717790486444</v>
      </c>
      <c r="AE9887">
        <v>1512.6837922109685</v>
      </c>
      <c r="AF9887">
        <v>8502.8647993121122</v>
      </c>
      <c r="AG9887">
        <v>17482.078442367012</v>
      </c>
      <c r="AH9887" s="3">
        <v>40932</v>
      </c>
    </row>
    <row r="9888" spans="2:34" x14ac:dyDescent="0.25">
      <c r="B9888" s="6"/>
      <c r="C9888" s="7"/>
      <c r="D9888" s="7"/>
      <c r="E9888" s="7"/>
      <c r="F9888" s="7"/>
      <c r="G9888" s="7"/>
      <c r="I9888" s="3"/>
      <c r="U9888">
        <v>4977.7781761160632</v>
      </c>
      <c r="V9888">
        <v>1820.5494381548526</v>
      </c>
      <c r="W9888">
        <v>-404.12718930363337</v>
      </c>
      <c r="X9888">
        <v>59.83553960522255</v>
      </c>
      <c r="Y9888">
        <v>2370.7014665296142</v>
      </c>
      <c r="Z9888">
        <v>11163.424713824204</v>
      </c>
      <c r="AA9888">
        <v>15010.383968810262</v>
      </c>
      <c r="AB9888">
        <v>7617.8183497953169</v>
      </c>
      <c r="AC9888">
        <v>-1504.5670469781103</v>
      </c>
      <c r="AD9888">
        <v>580.24262895223876</v>
      </c>
      <c r="AE9888">
        <v>1404.9548997664422</v>
      </c>
      <c r="AF9888">
        <v>6615.8090638128806</v>
      </c>
      <c r="AG9888">
        <v>14714.257895348768</v>
      </c>
      <c r="AH9888" s="3">
        <v>40933</v>
      </c>
    </row>
    <row r="9889" spans="2:34" x14ac:dyDescent="0.25">
      <c r="B9889" s="6"/>
      <c r="C9889" s="7"/>
      <c r="D9889" s="7"/>
      <c r="E9889" s="7"/>
      <c r="F9889" s="7"/>
      <c r="G9889" s="7"/>
      <c r="I9889" s="3"/>
      <c r="U9889">
        <v>2999.386671419199</v>
      </c>
      <c r="V9889">
        <v>0</v>
      </c>
      <c r="W9889">
        <v>0</v>
      </c>
      <c r="X9889">
        <v>119.35989603253128</v>
      </c>
      <c r="Y9889">
        <v>2824.9889040627149</v>
      </c>
      <c r="Z9889">
        <v>10841.42024382787</v>
      </c>
      <c r="AA9889">
        <v>13785.769043923117</v>
      </c>
      <c r="AB9889">
        <v>0</v>
      </c>
      <c r="AC9889">
        <v>0</v>
      </c>
      <c r="AD9889">
        <v>766.99506734544173</v>
      </c>
      <c r="AE9889">
        <v>1674.1804308067499</v>
      </c>
      <c r="AF9889">
        <v>6424.9787276211628</v>
      </c>
      <c r="AG9889">
        <v>8866.1542257733545</v>
      </c>
      <c r="AH9889" s="3">
        <v>40934</v>
      </c>
    </row>
    <row r="9890" spans="2:34" x14ac:dyDescent="0.25">
      <c r="B9890" s="6"/>
      <c r="C9890" s="7"/>
      <c r="D9890" s="7"/>
      <c r="E9890" s="7"/>
      <c r="F9890" s="7"/>
      <c r="G9890" s="7"/>
      <c r="I9890" s="3"/>
      <c r="U9890">
        <v>3595.7693832746763</v>
      </c>
      <c r="V9890">
        <v>0</v>
      </c>
      <c r="W9890">
        <v>0</v>
      </c>
      <c r="X9890">
        <v>151.62563384429072</v>
      </c>
      <c r="Y9890">
        <v>3200.3431461453051</v>
      </c>
      <c r="Z9890">
        <v>13278.400969565695</v>
      </c>
      <c r="AA9890">
        <v>16630.369749555291</v>
      </c>
      <c r="AB9890">
        <v>0</v>
      </c>
      <c r="AC9890">
        <v>0</v>
      </c>
      <c r="AD9890">
        <v>863.21455072124536</v>
      </c>
      <c r="AE9890">
        <v>1896.627579470319</v>
      </c>
      <c r="AF9890">
        <v>7869.2128750247093</v>
      </c>
      <c r="AG9890">
        <v>10629.055005216274</v>
      </c>
      <c r="AH9890" s="3">
        <v>40935</v>
      </c>
    </row>
    <row r="9891" spans="2:34" x14ac:dyDescent="0.25">
      <c r="B9891" s="6"/>
      <c r="C9891" s="7"/>
      <c r="D9891" s="7"/>
      <c r="E9891" s="7"/>
      <c r="F9891" s="7"/>
      <c r="G9891" s="7"/>
      <c r="I9891" s="3"/>
      <c r="U9891">
        <v>6407.1181268792152</v>
      </c>
      <c r="V9891">
        <v>1706.7661086939484</v>
      </c>
      <c r="W9891">
        <v>259.00569534345118</v>
      </c>
      <c r="X9891">
        <v>194.68469803703204</v>
      </c>
      <c r="Y9891">
        <v>3658.4015389691158</v>
      </c>
      <c r="Z9891">
        <v>14455.520517330959</v>
      </c>
      <c r="AA9891">
        <v>20274.378558374508</v>
      </c>
      <c r="AB9891">
        <v>6536.5947479510023</v>
      </c>
      <c r="AC9891">
        <v>759.60789837072957</v>
      </c>
      <c r="AD9891">
        <v>908.26836704571281</v>
      </c>
      <c r="AE9891">
        <v>2168.0879014310703</v>
      </c>
      <c r="AF9891">
        <v>8566.812256301766</v>
      </c>
      <c r="AG9891">
        <v>18939.37117110028</v>
      </c>
      <c r="AH9891" s="3">
        <v>40936</v>
      </c>
    </row>
    <row r="9892" spans="2:34" x14ac:dyDescent="0.25">
      <c r="B9892" s="6"/>
      <c r="C9892" s="7"/>
      <c r="D9892" s="7"/>
      <c r="E9892" s="7"/>
      <c r="F9892" s="7"/>
      <c r="G9892" s="7"/>
      <c r="I9892" s="3"/>
      <c r="U9892">
        <v>5778.8852038022742</v>
      </c>
      <c r="V9892">
        <v>1245.3694556413668</v>
      </c>
      <c r="W9892">
        <v>97.773571965859276</v>
      </c>
      <c r="X9892">
        <v>267.49326561445014</v>
      </c>
      <c r="Y9892">
        <v>3724.5189469083211</v>
      </c>
      <c r="Z9892">
        <v>14208.87307449652</v>
      </c>
      <c r="AA9892">
        <v>19544.028314626517</v>
      </c>
      <c r="AB9892">
        <v>5616.7424906105407</v>
      </c>
      <c r="AC9892">
        <v>-129.37245508267046</v>
      </c>
      <c r="AD9892">
        <v>967.03930037031671</v>
      </c>
      <c r="AE9892">
        <v>2207.2712307348756</v>
      </c>
      <c r="AF9892">
        <v>8420.6409486877455</v>
      </c>
      <c r="AG9892">
        <v>17082.321515320808</v>
      </c>
      <c r="AH9892" s="3">
        <v>40937</v>
      </c>
    </row>
    <row r="9893" spans="2:34" x14ac:dyDescent="0.25">
      <c r="B9893" s="6"/>
      <c r="C9893" s="7"/>
      <c r="D9893" s="7"/>
      <c r="E9893" s="7"/>
      <c r="F9893" s="7"/>
      <c r="G9893" s="7"/>
      <c r="I9893" s="3"/>
      <c r="U9893">
        <v>1071.1824511748946</v>
      </c>
      <c r="V9893">
        <v>828.65384415673554</v>
      </c>
      <c r="W9893">
        <v>-130.65820968167193</v>
      </c>
      <c r="X9893">
        <v>10.777292559382142</v>
      </c>
      <c r="Y9893">
        <v>272.42162955126611</v>
      </c>
      <c r="Z9893">
        <v>539.95228712448295</v>
      </c>
      <c r="AA9893">
        <v>1521.1468437101948</v>
      </c>
      <c r="AB9893">
        <v>3834.0522038652593</v>
      </c>
      <c r="AC9893">
        <v>-1092.2480099968961</v>
      </c>
      <c r="AD9893">
        <v>-56.839814232697719</v>
      </c>
      <c r="AE9893">
        <v>161.44593009455957</v>
      </c>
      <c r="AF9893">
        <v>319.99331090225354</v>
      </c>
      <c r="AG9893">
        <v>3166.403620632479</v>
      </c>
      <c r="AH9893" s="3">
        <v>40938</v>
      </c>
    </row>
    <row r="9894" spans="2:34" x14ac:dyDescent="0.25">
      <c r="B9894" s="6"/>
      <c r="C9894" s="7"/>
      <c r="D9894" s="7"/>
      <c r="E9894" s="7"/>
      <c r="F9894" s="7"/>
      <c r="G9894" s="7"/>
      <c r="I9894" s="3"/>
      <c r="U9894">
        <v>839.54140800189941</v>
      </c>
      <c r="V9894">
        <v>0</v>
      </c>
      <c r="W9894">
        <v>0</v>
      </c>
      <c r="X9894">
        <v>71.098515662742443</v>
      </c>
      <c r="Y9894">
        <v>1014.3056880887232</v>
      </c>
      <c r="Z9894">
        <v>2224.4406670325502</v>
      </c>
      <c r="AA9894">
        <v>3309.8448707840162</v>
      </c>
      <c r="AB9894">
        <v>0</v>
      </c>
      <c r="AC9894">
        <v>0</v>
      </c>
      <c r="AD9894">
        <v>562.28865635183638</v>
      </c>
      <c r="AE9894">
        <v>601.11058539450357</v>
      </c>
      <c r="AF9894">
        <v>1318.2759864581519</v>
      </c>
      <c r="AG9894">
        <v>2481.6752282044918</v>
      </c>
      <c r="AH9894" s="3">
        <v>40939</v>
      </c>
    </row>
    <row r="9895" spans="2:34" x14ac:dyDescent="0.25">
      <c r="B9895" s="6"/>
      <c r="C9895" s="7"/>
      <c r="D9895" s="7"/>
      <c r="E9895" s="7"/>
      <c r="F9895" s="7"/>
      <c r="G9895" s="7"/>
      <c r="I9895" s="3"/>
      <c r="U9895">
        <v>2976.2027062778193</v>
      </c>
      <c r="V9895">
        <v>0</v>
      </c>
      <c r="W9895">
        <v>0</v>
      </c>
      <c r="X9895">
        <v>64.503986577410714</v>
      </c>
      <c r="Y9895">
        <v>967.20510718588275</v>
      </c>
      <c r="Z9895">
        <v>5394.7025243446888</v>
      </c>
      <c r="AA9895">
        <v>6426.4116181079817</v>
      </c>
      <c r="AB9895">
        <v>0</v>
      </c>
      <c r="AC9895">
        <v>0</v>
      </c>
      <c r="AD9895">
        <v>479.57180367076069</v>
      </c>
      <c r="AE9895">
        <v>725.72441931167157</v>
      </c>
      <c r="AF9895">
        <v>4047.8150164346048</v>
      </c>
      <c r="AG9895">
        <v>5253.1112394170368</v>
      </c>
      <c r="AH9895" s="3">
        <v>40940</v>
      </c>
    </row>
    <row r="9896" spans="2:34" x14ac:dyDescent="0.25">
      <c r="B9896" s="6"/>
      <c r="C9896" s="7"/>
      <c r="D9896" s="7"/>
      <c r="E9896" s="7"/>
      <c r="F9896" s="7"/>
      <c r="G9896" s="7"/>
      <c r="I9896" s="3"/>
      <c r="U9896">
        <v>5728.0478557417555</v>
      </c>
      <c r="V9896">
        <v>791.72125327697131</v>
      </c>
      <c r="W9896">
        <v>-81.940704612463477</v>
      </c>
      <c r="X9896">
        <v>56.819440236841842</v>
      </c>
      <c r="Y9896">
        <v>1001.4097450411534</v>
      </c>
      <c r="Z9896">
        <v>6934.3599767667329</v>
      </c>
      <c r="AA9896">
        <v>8702.3697107092357</v>
      </c>
      <c r="AB9896">
        <v>4059.0683806057414</v>
      </c>
      <c r="AC9896">
        <v>-389.0582572778082</v>
      </c>
      <c r="AD9896">
        <v>485.75504011995582</v>
      </c>
      <c r="AE9896">
        <v>751.38923514117653</v>
      </c>
      <c r="AF9896">
        <v>5203.0684392053909</v>
      </c>
      <c r="AG9896">
        <v>10110.222837794456</v>
      </c>
      <c r="AH9896" s="3">
        <v>40941</v>
      </c>
    </row>
    <row r="9897" spans="2:34" x14ac:dyDescent="0.25">
      <c r="B9897" s="6"/>
      <c r="C9897" s="7"/>
      <c r="D9897" s="7"/>
      <c r="E9897" s="7"/>
      <c r="F9897" s="7"/>
      <c r="G9897" s="7"/>
      <c r="I9897" s="3"/>
      <c r="U9897">
        <v>5947.3761381896566</v>
      </c>
      <c r="V9897">
        <v>607.88469909147864</v>
      </c>
      <c r="W9897">
        <v>29.262487997873389</v>
      </c>
      <c r="X9897">
        <v>50.215310240128282</v>
      </c>
      <c r="Y9897">
        <v>1165.6894809762732</v>
      </c>
      <c r="Z9897">
        <v>6812.723703636042</v>
      </c>
      <c r="AA9897">
        <v>8665.7756819417955</v>
      </c>
      <c r="AB9897">
        <v>3898.3248941852653</v>
      </c>
      <c r="AC9897">
        <v>139.95216621358716</v>
      </c>
      <c r="AD9897">
        <v>472.61415143328531</v>
      </c>
      <c r="AE9897">
        <v>874.65348910388525</v>
      </c>
      <c r="AF9897">
        <v>5111.8009169092729</v>
      </c>
      <c r="AG9897">
        <v>10497.345617845296</v>
      </c>
      <c r="AH9897" s="3">
        <v>40942</v>
      </c>
    </row>
    <row r="9898" spans="2:34" x14ac:dyDescent="0.25">
      <c r="B9898" s="6"/>
      <c r="C9898" s="7"/>
      <c r="D9898" s="7"/>
      <c r="E9898" s="7"/>
      <c r="F9898" s="7"/>
      <c r="G9898" s="7"/>
      <c r="I9898" s="3"/>
      <c r="U9898">
        <v>3683.0799791814306</v>
      </c>
      <c r="V9898">
        <v>0</v>
      </c>
      <c r="W9898">
        <v>16.755731210089273</v>
      </c>
      <c r="X9898">
        <v>76.112809319500627</v>
      </c>
      <c r="Y9898">
        <v>1411.0937959937687</v>
      </c>
      <c r="Z9898">
        <v>6676.8646601444161</v>
      </c>
      <c r="AA9898">
        <v>8180.8269966677753</v>
      </c>
      <c r="AB9898">
        <v>0</v>
      </c>
      <c r="AC9898">
        <v>-76.840101234887442</v>
      </c>
      <c r="AD9898">
        <v>508.96700642774988</v>
      </c>
      <c r="AE9898">
        <v>1058.7880668573328</v>
      </c>
      <c r="AF9898">
        <v>5009.8616025759675</v>
      </c>
      <c r="AG9898">
        <v>6500.7765746261639</v>
      </c>
      <c r="AH9898" s="3">
        <v>40943</v>
      </c>
    </row>
    <row r="9899" spans="2:34" x14ac:dyDescent="0.25">
      <c r="B9899" s="6"/>
      <c r="C9899" s="7"/>
      <c r="D9899" s="7"/>
      <c r="E9899" s="7"/>
      <c r="F9899" s="7"/>
      <c r="G9899" s="7"/>
      <c r="I9899" s="3"/>
      <c r="U9899">
        <v>-349.57460798292527</v>
      </c>
      <c r="V9899">
        <v>0</v>
      </c>
      <c r="W9899">
        <v>-24.792878055847808</v>
      </c>
      <c r="X9899">
        <v>-4.8526632596353743</v>
      </c>
      <c r="Y9899">
        <v>-527.26437000212525</v>
      </c>
      <c r="Z9899">
        <v>446.41810916258248</v>
      </c>
      <c r="AA9899">
        <v>-110.49180215502595</v>
      </c>
      <c r="AB9899">
        <v>0</v>
      </c>
      <c r="AC9899">
        <v>-429.54616924090323</v>
      </c>
      <c r="AD9899">
        <v>-126.80484794884808</v>
      </c>
      <c r="AE9899">
        <v>-395.62304406854952</v>
      </c>
      <c r="AF9899">
        <v>334.96155121104624</v>
      </c>
      <c r="AG9899">
        <v>-617.01251004725464</v>
      </c>
      <c r="AH9899" s="3">
        <v>40944</v>
      </c>
    </row>
    <row r="9900" spans="2:34" x14ac:dyDescent="0.25">
      <c r="B9900" s="6"/>
      <c r="C9900" s="7"/>
      <c r="D9900" s="7"/>
      <c r="E9900" s="7"/>
      <c r="F9900" s="7"/>
      <c r="G9900" s="7"/>
      <c r="I9900" s="3"/>
      <c r="U9900">
        <v>-240.99077878617177</v>
      </c>
      <c r="V9900">
        <v>0</v>
      </c>
      <c r="W9900">
        <v>-75.22231830012683</v>
      </c>
      <c r="X9900">
        <v>-32.967317912560475</v>
      </c>
      <c r="Y9900">
        <v>-735.44368305944647</v>
      </c>
      <c r="Z9900">
        <v>597.74148238650241</v>
      </c>
      <c r="AA9900">
        <v>-245.89183688563136</v>
      </c>
      <c r="AB9900">
        <v>0</v>
      </c>
      <c r="AC9900">
        <v>-400.11404121310119</v>
      </c>
      <c r="AD9900">
        <v>78.078422428634042</v>
      </c>
      <c r="AE9900">
        <v>-551.82653178668409</v>
      </c>
      <c r="AF9900">
        <v>448.50423863619341</v>
      </c>
      <c r="AG9900">
        <v>-425.35791193495783</v>
      </c>
      <c r="AH9900" s="3">
        <v>40945</v>
      </c>
    </row>
    <row r="9901" spans="2:34" x14ac:dyDescent="0.25">
      <c r="B9901" s="6"/>
      <c r="C9901" s="7"/>
      <c r="D9901" s="7"/>
      <c r="E9901" s="7"/>
      <c r="F9901" s="7"/>
      <c r="G9901" s="7"/>
      <c r="I9901" s="3"/>
      <c r="U9901">
        <v>1577.4388835251887</v>
      </c>
      <c r="V9901">
        <v>0</v>
      </c>
      <c r="W9901">
        <v>-84.923075421081506</v>
      </c>
      <c r="X9901">
        <v>26.854252169479839</v>
      </c>
      <c r="Y9901">
        <v>611.76506190038128</v>
      </c>
      <c r="Z9901">
        <v>3218.5631094914124</v>
      </c>
      <c r="AA9901">
        <v>3772.2593481401918</v>
      </c>
      <c r="AB9901">
        <v>0</v>
      </c>
      <c r="AC9901">
        <v>-359.43945642155069</v>
      </c>
      <c r="AD9901">
        <v>269.66349748398329</v>
      </c>
      <c r="AE9901">
        <v>459.02657151447187</v>
      </c>
      <c r="AF9901">
        <v>2414.9891541099132</v>
      </c>
      <c r="AG9901">
        <v>2784.2397666868178</v>
      </c>
      <c r="AH9901" s="3">
        <v>40946</v>
      </c>
    </row>
    <row r="9902" spans="2:34" x14ac:dyDescent="0.25">
      <c r="B9902" s="6"/>
      <c r="C9902" s="7"/>
      <c r="D9902" s="7"/>
      <c r="E9902" s="7"/>
      <c r="F9902" s="7"/>
      <c r="G9902" s="7"/>
      <c r="I9902" s="3"/>
      <c r="U9902">
        <v>2705.9847979048582</v>
      </c>
      <c r="V9902">
        <v>0</v>
      </c>
      <c r="W9902">
        <v>-103.7815302254397</v>
      </c>
      <c r="X9902">
        <v>69.204451348758852</v>
      </c>
      <c r="Y9902">
        <v>1300.5212287582674</v>
      </c>
      <c r="Z9902">
        <v>5050.6375070982149</v>
      </c>
      <c r="AA9902">
        <v>6316.5816569798017</v>
      </c>
      <c r="AB9902">
        <v>0</v>
      </c>
      <c r="AC9902">
        <v>-394.4823727758594</v>
      </c>
      <c r="AD9902">
        <v>405.17450112941805</v>
      </c>
      <c r="AE9902">
        <v>975.82199114846765</v>
      </c>
      <c r="AF9902">
        <v>3789.65221002309</v>
      </c>
      <c r="AG9902">
        <v>4776.1663295251165</v>
      </c>
      <c r="AH9902" s="3">
        <v>40947</v>
      </c>
    </row>
    <row r="9903" spans="2:34" x14ac:dyDescent="0.25">
      <c r="B9903" s="6"/>
      <c r="C9903" s="7"/>
      <c r="D9903" s="7"/>
      <c r="E9903" s="7"/>
      <c r="F9903" s="7"/>
      <c r="G9903" s="7"/>
      <c r="I9903" s="3"/>
      <c r="U9903">
        <v>4443.3075534125683</v>
      </c>
      <c r="V9903">
        <v>749.00397569123322</v>
      </c>
      <c r="W9903">
        <v>-150.41785874577963</v>
      </c>
      <c r="X9903">
        <v>75.842091128231701</v>
      </c>
      <c r="Y9903">
        <v>1485.8884675574136</v>
      </c>
      <c r="Z9903">
        <v>5691.3903487550051</v>
      </c>
      <c r="AA9903">
        <v>7851.7070243861053</v>
      </c>
      <c r="AB9903">
        <v>2585.1145197889168</v>
      </c>
      <c r="AC9903">
        <v>-569.39920258724726</v>
      </c>
      <c r="AD9903">
        <v>441.55382184771071</v>
      </c>
      <c r="AE9903">
        <v>1114.9088619036531</v>
      </c>
      <c r="AF9903">
        <v>4270.4292246178957</v>
      </c>
      <c r="AG9903">
        <v>7842.6072255709287</v>
      </c>
      <c r="AH9903" s="3">
        <v>40948</v>
      </c>
    </row>
    <row r="9904" spans="2:34" x14ac:dyDescent="0.25">
      <c r="B9904" s="6"/>
      <c r="C9904" s="7"/>
      <c r="D9904" s="7"/>
      <c r="E9904" s="7"/>
      <c r="F9904" s="7"/>
      <c r="G9904" s="7"/>
      <c r="I9904" s="3"/>
      <c r="U9904">
        <v>3573.6887062216169</v>
      </c>
      <c r="V9904">
        <v>595.23956534291483</v>
      </c>
      <c r="W9904">
        <v>-153.44804367210673</v>
      </c>
      <c r="X9904">
        <v>29.389097774903817</v>
      </c>
      <c r="Y9904">
        <v>1100.431669878448</v>
      </c>
      <c r="Z9904">
        <v>4548.5762218753025</v>
      </c>
      <c r="AA9904">
        <v>6120.1885111994616</v>
      </c>
      <c r="AB9904">
        <v>2336.276441375388</v>
      </c>
      <c r="AC9904">
        <v>-593.58304606058539</v>
      </c>
      <c r="AD9904">
        <v>326.3750783583663</v>
      </c>
      <c r="AE9904">
        <v>825.68850048599722</v>
      </c>
      <c r="AF9904">
        <v>3412.939833330433</v>
      </c>
      <c r="AG9904">
        <v>6307.6968074895995</v>
      </c>
      <c r="AH9904" s="3">
        <v>40949</v>
      </c>
    </row>
    <row r="9905" spans="2:34" x14ac:dyDescent="0.25">
      <c r="B9905" s="6"/>
      <c r="C9905" s="7"/>
      <c r="D9905" s="7"/>
      <c r="E9905" s="7"/>
      <c r="F9905" s="7"/>
      <c r="G9905" s="7"/>
      <c r="I9905" s="3"/>
      <c r="U9905">
        <v>2532.3680861577441</v>
      </c>
      <c r="V9905">
        <v>0</v>
      </c>
      <c r="W9905">
        <v>0</v>
      </c>
      <c r="X9905">
        <v>53.78361815917085</v>
      </c>
      <c r="Y9905">
        <v>1219.3254992852185</v>
      </c>
      <c r="Z9905">
        <v>4189.5457305418176</v>
      </c>
      <c r="AA9905">
        <v>5462.6548479862076</v>
      </c>
      <c r="AB9905">
        <v>0</v>
      </c>
      <c r="AC9905">
        <v>0</v>
      </c>
      <c r="AD9905">
        <v>411.27997254711403</v>
      </c>
      <c r="AE9905">
        <v>914.89828098128032</v>
      </c>
      <c r="AF9905">
        <v>3143.5479609112754</v>
      </c>
      <c r="AG9905">
        <v>4469.7262144396691</v>
      </c>
      <c r="AH9905" s="3">
        <v>40950</v>
      </c>
    </row>
    <row r="9906" spans="2:34" x14ac:dyDescent="0.25">
      <c r="B9906" s="6"/>
      <c r="C9906" s="7"/>
      <c r="D9906" s="7"/>
      <c r="E9906" s="7"/>
      <c r="F9906" s="7"/>
      <c r="G9906" s="7"/>
      <c r="I9906" s="3"/>
      <c r="U9906">
        <v>3579.7395380379758</v>
      </c>
      <c r="V9906">
        <v>0</v>
      </c>
      <c r="W9906">
        <v>0</v>
      </c>
      <c r="X9906">
        <v>85.792171796319735</v>
      </c>
      <c r="Y9906">
        <v>1580.9386869777945</v>
      </c>
      <c r="Z9906">
        <v>6138.8907485763702</v>
      </c>
      <c r="AA9906">
        <v>7805.6216073504847</v>
      </c>
      <c r="AB9906">
        <v>0</v>
      </c>
      <c r="AC9906">
        <v>0</v>
      </c>
      <c r="AD9906">
        <v>525.94587203745266</v>
      </c>
      <c r="AE9906">
        <v>1186.2280317279353</v>
      </c>
      <c r="AF9906">
        <v>4606.2028525581027</v>
      </c>
      <c r="AG9906">
        <v>6318.3767563234906</v>
      </c>
      <c r="AH9906" s="3">
        <v>40951</v>
      </c>
    </row>
    <row r="9907" spans="2:34" x14ac:dyDescent="0.25">
      <c r="B9907" s="6"/>
      <c r="C9907" s="7"/>
      <c r="D9907" s="7"/>
      <c r="E9907" s="7"/>
      <c r="F9907" s="7"/>
      <c r="G9907" s="7"/>
      <c r="I9907" s="3"/>
      <c r="U9907">
        <v>4250.2419958755509</v>
      </c>
      <c r="V9907">
        <v>0</v>
      </c>
      <c r="W9907">
        <v>0</v>
      </c>
      <c r="X9907">
        <v>107.31536369622806</v>
      </c>
      <c r="Y9907">
        <v>1737.3368093593569</v>
      </c>
      <c r="Z9907">
        <v>7474.4865550506738</v>
      </c>
      <c r="AA9907">
        <v>9319.138728106258</v>
      </c>
      <c r="AB9907">
        <v>0</v>
      </c>
      <c r="AC9907">
        <v>0</v>
      </c>
      <c r="AD9907">
        <v>589.91829033686065</v>
      </c>
      <c r="AE9907">
        <v>1303.5784630930395</v>
      </c>
      <c r="AF9907">
        <v>5608.3424027811225</v>
      </c>
      <c r="AG9907">
        <v>7501.8391562110219</v>
      </c>
      <c r="AH9907" s="3">
        <v>40952</v>
      </c>
    </row>
    <row r="9908" spans="2:34" x14ac:dyDescent="0.25">
      <c r="B9908" s="6"/>
      <c r="C9908" s="7"/>
      <c r="D9908" s="7"/>
      <c r="E9908" s="7"/>
      <c r="F9908" s="7"/>
      <c r="G9908" s="7"/>
      <c r="I9908" s="3"/>
      <c r="U9908">
        <v>6565.0583477357231</v>
      </c>
      <c r="V9908">
        <v>798.08125091876923</v>
      </c>
      <c r="W9908">
        <v>-6.1567755331679477</v>
      </c>
      <c r="X9908">
        <v>119.52005166569371</v>
      </c>
      <c r="Y9908">
        <v>1645.9942375967867</v>
      </c>
      <c r="Z9908">
        <v>7845.1331317067261</v>
      </c>
      <c r="AA9908">
        <v>10402.571896354808</v>
      </c>
      <c r="AB9908">
        <v>3896.2890611313478</v>
      </c>
      <c r="AC9908">
        <v>-32.887677564904884</v>
      </c>
      <c r="AD9908">
        <v>602.68543485184466</v>
      </c>
      <c r="AE9908">
        <v>1235.0412579456247</v>
      </c>
      <c r="AF9908">
        <v>5886.4501894492469</v>
      </c>
      <c r="AG9908">
        <v>11587.578265813161</v>
      </c>
      <c r="AH9908" s="3">
        <v>40953</v>
      </c>
    </row>
    <row r="9909" spans="2:34" x14ac:dyDescent="0.25">
      <c r="B9909" s="6"/>
      <c r="C9909" s="7"/>
      <c r="D9909" s="7"/>
      <c r="E9909" s="7"/>
      <c r="F9909" s="7"/>
      <c r="G9909" s="7"/>
      <c r="I9909" s="3"/>
      <c r="U9909">
        <v>5533.800912222614</v>
      </c>
      <c r="V9909">
        <v>800.833537040632</v>
      </c>
      <c r="W9909">
        <v>-68.066658599624148</v>
      </c>
      <c r="X9909">
        <v>80.806113208219898</v>
      </c>
      <c r="Y9909">
        <v>1169.8143890044032</v>
      </c>
      <c r="Z9909">
        <v>7111.3580825976642</v>
      </c>
      <c r="AA9909">
        <v>9094.7454632512945</v>
      </c>
      <c r="AB9909">
        <v>3432.6610419696417</v>
      </c>
      <c r="AC9909">
        <v>-284.47533891868864</v>
      </c>
      <c r="AD9909">
        <v>405.55965051427773</v>
      </c>
      <c r="AE9909">
        <v>877.74853736323371</v>
      </c>
      <c r="AF9909">
        <v>5335.8756862092378</v>
      </c>
      <c r="AG9909">
        <v>9767.3695771377006</v>
      </c>
      <c r="AH9909" s="3">
        <v>40954</v>
      </c>
    </row>
    <row r="9910" spans="2:34" x14ac:dyDescent="0.25">
      <c r="B9910" s="6"/>
      <c r="C9910" s="7"/>
      <c r="D9910" s="7"/>
      <c r="E9910" s="7"/>
      <c r="F9910" s="7"/>
      <c r="G9910" s="7"/>
      <c r="I9910" s="3"/>
      <c r="U9910">
        <v>4844.6623075367161</v>
      </c>
      <c r="V9910">
        <v>634.86116167876173</v>
      </c>
      <c r="W9910">
        <v>-84.013664583978795</v>
      </c>
      <c r="X9910">
        <v>79.83114780394196</v>
      </c>
      <c r="Y9910">
        <v>993.83633933016847</v>
      </c>
      <c r="Z9910">
        <v>6136.2759093148507</v>
      </c>
      <c r="AA9910">
        <v>7760.7908935437426</v>
      </c>
      <c r="AB9910">
        <v>3078.0954084811751</v>
      </c>
      <c r="AC9910">
        <v>-323.28361424283747</v>
      </c>
      <c r="AD9910">
        <v>446.25434636855425</v>
      </c>
      <c r="AE9910">
        <v>745.70667058379161</v>
      </c>
      <c r="AF9910">
        <v>4604.2408563997269</v>
      </c>
      <c r="AG9910">
        <v>8551.0136675904105</v>
      </c>
      <c r="AH9910" s="3">
        <v>40955</v>
      </c>
    </row>
    <row r="9911" spans="2:34" x14ac:dyDescent="0.25">
      <c r="B9911" s="6"/>
      <c r="C9911" s="7"/>
      <c r="D9911" s="7"/>
      <c r="E9911" s="7"/>
      <c r="F9911" s="7"/>
      <c r="G9911" s="7"/>
      <c r="I9911" s="3"/>
      <c r="U9911">
        <v>5446.4507047852876</v>
      </c>
      <c r="V9911">
        <v>852.84934256078964</v>
      </c>
      <c r="W9911">
        <v>-81.970716361495093</v>
      </c>
      <c r="X9911">
        <v>98.873730587682957</v>
      </c>
      <c r="Y9911">
        <v>1286.9204533050674</v>
      </c>
      <c r="Z9911">
        <v>6529.9071816066453</v>
      </c>
      <c r="AA9911">
        <v>8686.5799916986907</v>
      </c>
      <c r="AB9911">
        <v>3516.8871284116303</v>
      </c>
      <c r="AC9911">
        <v>-290.48282753654144</v>
      </c>
      <c r="AD9911">
        <v>521.57714531378838</v>
      </c>
      <c r="AE9911">
        <v>965.6169014579466</v>
      </c>
      <c r="AF9911">
        <v>4899.5947832809015</v>
      </c>
      <c r="AG9911">
        <v>9613.1931309277243</v>
      </c>
      <c r="AH9911" s="3">
        <v>40956</v>
      </c>
    </row>
    <row r="9912" spans="2:34" x14ac:dyDescent="0.25">
      <c r="B9912" s="6"/>
      <c r="C9912" s="7"/>
      <c r="D9912" s="7"/>
      <c r="E9912" s="7"/>
      <c r="F9912" s="7"/>
      <c r="G9912" s="7"/>
      <c r="I9912" s="3"/>
      <c r="U9912">
        <v>6287.9514820496806</v>
      </c>
      <c r="V9912">
        <v>891.03262763025953</v>
      </c>
      <c r="W9912">
        <v>36.358404617233866</v>
      </c>
      <c r="X9912">
        <v>120.43008777348119</v>
      </c>
      <c r="Y9912">
        <v>1453.144249173585</v>
      </c>
      <c r="Z9912">
        <v>7355.3764557254299</v>
      </c>
      <c r="AA9912">
        <v>9856.3418249199876</v>
      </c>
      <c r="AB9912">
        <v>3769.6624404486133</v>
      </c>
      <c r="AC9912">
        <v>135.17056087677261</v>
      </c>
      <c r="AD9912">
        <v>584.33088939870061</v>
      </c>
      <c r="AE9912">
        <v>1090.3398447470352</v>
      </c>
      <c r="AF9912">
        <v>5518.9703481623537</v>
      </c>
      <c r="AG9912">
        <v>11098.474083633477</v>
      </c>
      <c r="AH9912" s="3">
        <v>40957</v>
      </c>
    </row>
    <row r="9913" spans="2:34" x14ac:dyDescent="0.25">
      <c r="B9913" s="6"/>
      <c r="C9913" s="7"/>
      <c r="D9913" s="7"/>
      <c r="E9913" s="7"/>
      <c r="F9913" s="7"/>
      <c r="G9913" s="7"/>
      <c r="I9913" s="3"/>
      <c r="U9913">
        <v>5893.8065058528427</v>
      </c>
      <c r="V9913">
        <v>891.87377295673957</v>
      </c>
      <c r="W9913">
        <v>-78.886244282525851</v>
      </c>
      <c r="X9913">
        <v>105.23289476077913</v>
      </c>
      <c r="Y9913">
        <v>1346.0550609107713</v>
      </c>
      <c r="Z9913">
        <v>7247.8816029601185</v>
      </c>
      <c r="AA9913">
        <v>9512.1570873058827</v>
      </c>
      <c r="AB9913">
        <v>3722.0678666586327</v>
      </c>
      <c r="AC9913">
        <v>-303.11487533351385</v>
      </c>
      <c r="AD9913">
        <v>535.53914688364955</v>
      </c>
      <c r="AE9913">
        <v>1009.9874578653015</v>
      </c>
      <c r="AF9913">
        <v>5438.3135784425613</v>
      </c>
      <c r="AG9913">
        <v>10402.79317451663</v>
      </c>
      <c r="AH9913" s="3">
        <v>40958</v>
      </c>
    </row>
    <row r="9914" spans="2:34" x14ac:dyDescent="0.25">
      <c r="B9914" s="6"/>
      <c r="C9914" s="7"/>
      <c r="D9914" s="7"/>
      <c r="E9914" s="7"/>
      <c r="F9914" s="7"/>
      <c r="G9914" s="7"/>
      <c r="I9914" s="3"/>
      <c r="U9914">
        <v>4950.6375840477413</v>
      </c>
      <c r="V9914">
        <v>807.0407779394294</v>
      </c>
      <c r="W9914">
        <v>-123.1331517085202</v>
      </c>
      <c r="X9914">
        <v>67.688275026316049</v>
      </c>
      <c r="Y9914">
        <v>1041.745557915345</v>
      </c>
      <c r="Z9914">
        <v>6246.9905005295104</v>
      </c>
      <c r="AA9914">
        <v>8040.3319597020809</v>
      </c>
      <c r="AB9914">
        <v>3278.4558048929352</v>
      </c>
      <c r="AC9914">
        <v>-442.72524497672549</v>
      </c>
      <c r="AD9914">
        <v>433.36554921275291</v>
      </c>
      <c r="AE9914">
        <v>781.65446446854924</v>
      </c>
      <c r="AF9914">
        <v>4687.3134971681002</v>
      </c>
      <c r="AG9914">
        <v>8738.064070765613</v>
      </c>
      <c r="AH9914" s="3">
        <v>40959</v>
      </c>
    </row>
    <row r="9915" spans="2:34" x14ac:dyDescent="0.25">
      <c r="B9915" s="6"/>
      <c r="C9915" s="7"/>
      <c r="D9915" s="7"/>
      <c r="E9915" s="7"/>
      <c r="F9915" s="7"/>
      <c r="G9915" s="7"/>
      <c r="I9915" s="3"/>
      <c r="U9915">
        <v>5185.7323294684329</v>
      </c>
      <c r="V9915">
        <v>960.48299541609015</v>
      </c>
      <c r="W9915">
        <v>-122.56463998697164</v>
      </c>
      <c r="X9915">
        <v>107.26767477363924</v>
      </c>
      <c r="Y9915">
        <v>1247.2795922390978</v>
      </c>
      <c r="Z9915">
        <v>6174.895166833684</v>
      </c>
      <c r="AA9915">
        <v>8367.360789275539</v>
      </c>
      <c r="AB9915">
        <v>3462.6703106123696</v>
      </c>
      <c r="AC9915">
        <v>-406.18227225602305</v>
      </c>
      <c r="AD9915">
        <v>527.43600410002762</v>
      </c>
      <c r="AE9915">
        <v>935.87311633483239</v>
      </c>
      <c r="AF9915">
        <v>4633.2181002427105</v>
      </c>
      <c r="AG9915">
        <v>9153.0152590339167</v>
      </c>
      <c r="AH9915" s="3">
        <v>40960</v>
      </c>
    </row>
    <row r="9916" spans="2:34" x14ac:dyDescent="0.25">
      <c r="B9916" s="6"/>
      <c r="C9916" s="7"/>
      <c r="D9916" s="7"/>
      <c r="E9916" s="7"/>
      <c r="F9916" s="7"/>
      <c r="G9916" s="7"/>
      <c r="I9916" s="3"/>
      <c r="U9916">
        <v>5988.1867749452485</v>
      </c>
      <c r="V9916">
        <v>1107.9189188538326</v>
      </c>
      <c r="W9916">
        <v>-109.52528196525061</v>
      </c>
      <c r="X9916">
        <v>122.70136632664253</v>
      </c>
      <c r="Y9916">
        <v>1619.9077699024681</v>
      </c>
      <c r="Z9916">
        <v>7007.9402758419501</v>
      </c>
      <c r="AA9916">
        <v>9748.9430489596434</v>
      </c>
      <c r="AB9916">
        <v>3887.8289305162466</v>
      </c>
      <c r="AC9916">
        <v>-365.39378454975838</v>
      </c>
      <c r="AD9916">
        <v>573.1969886421798</v>
      </c>
      <c r="AE9916">
        <v>1215.4677605781076</v>
      </c>
      <c r="AF9916">
        <v>5258.2780523705933</v>
      </c>
      <c r="AG9916">
        <v>10569.377947557368</v>
      </c>
      <c r="AH9916" s="3">
        <v>40961</v>
      </c>
    </row>
    <row r="9917" spans="2:34" x14ac:dyDescent="0.25">
      <c r="B9917" s="6"/>
      <c r="C9917" s="7"/>
      <c r="D9917" s="7"/>
      <c r="E9917" s="7"/>
      <c r="F9917" s="7"/>
      <c r="G9917" s="7"/>
      <c r="I9917" s="3"/>
      <c r="U9917">
        <v>6260.2885725596261</v>
      </c>
      <c r="V9917">
        <v>948.24443750282069</v>
      </c>
      <c r="W9917">
        <v>-84.693045376762157</v>
      </c>
      <c r="X9917">
        <v>122.41060331742071</v>
      </c>
      <c r="Y9917">
        <v>1777.0327673155721</v>
      </c>
      <c r="Z9917">
        <v>7504.1429029652109</v>
      </c>
      <c r="AA9917">
        <v>10267.137665724264</v>
      </c>
      <c r="AB9917">
        <v>3793.7503858377754</v>
      </c>
      <c r="AC9917">
        <v>-281.19490863125213</v>
      </c>
      <c r="AD9917">
        <v>573.13443384480229</v>
      </c>
      <c r="AE9917">
        <v>1333.3635891462025</v>
      </c>
      <c r="AF9917">
        <v>5630.594493583043</v>
      </c>
      <c r="AG9917">
        <v>11049.647993780571</v>
      </c>
      <c r="AH9917" s="3">
        <v>40962</v>
      </c>
    </row>
    <row r="9918" spans="2:34" x14ac:dyDescent="0.25">
      <c r="B9918" s="6"/>
      <c r="C9918" s="7"/>
      <c r="D9918" s="7"/>
      <c r="E9918" s="7"/>
      <c r="F9918" s="7"/>
      <c r="G9918" s="7"/>
      <c r="I9918" s="3"/>
      <c r="U9918">
        <v>8208.4977360589328</v>
      </c>
      <c r="V9918">
        <v>955.42424338385308</v>
      </c>
      <c r="W9918">
        <v>-144.31829319187645</v>
      </c>
      <c r="X9918">
        <v>147.07045525817406</v>
      </c>
      <c r="Y9918">
        <v>1842.7679941626341</v>
      </c>
      <c r="Z9918">
        <v>12172.092719015152</v>
      </c>
      <c r="AA9918">
        <v>14973.037118627937</v>
      </c>
      <c r="AB9918">
        <v>3814.4606666607579</v>
      </c>
      <c r="AC9918">
        <v>-452.01263289804928</v>
      </c>
      <c r="AD9918">
        <v>610.07251803969007</v>
      </c>
      <c r="AE9918">
        <v>1382.686797819807</v>
      </c>
      <c r="AF9918">
        <v>9133.1040900070529</v>
      </c>
      <c r="AG9918">
        <v>14488.311439629257</v>
      </c>
      <c r="AH9918" s="3">
        <v>40963</v>
      </c>
    </row>
    <row r="9919" spans="2:34" x14ac:dyDescent="0.25">
      <c r="B9919" s="6"/>
      <c r="C9919" s="7"/>
      <c r="D9919" s="7"/>
      <c r="E9919" s="7"/>
      <c r="F9919" s="7"/>
      <c r="G9919" s="7"/>
      <c r="I9919" s="3"/>
      <c r="U9919">
        <v>8016.1653404103363</v>
      </c>
      <c r="V9919">
        <v>1022.7930260790483</v>
      </c>
      <c r="W9919">
        <v>-173.2519562725256</v>
      </c>
      <c r="X9919">
        <v>145.8232622751103</v>
      </c>
      <c r="Y9919">
        <v>1830.8884962387426</v>
      </c>
      <c r="Z9919">
        <v>11920.091505636045</v>
      </c>
      <c r="AA9919">
        <v>14746.34433395642</v>
      </c>
      <c r="AB9919">
        <v>3794.9952924849695</v>
      </c>
      <c r="AC9919">
        <v>-540.12265055465946</v>
      </c>
      <c r="AD9919">
        <v>576.17189833286216</v>
      </c>
      <c r="AE9919">
        <v>1373.7732368093466</v>
      </c>
      <c r="AF9919">
        <v>8944.019651880486</v>
      </c>
      <c r="AG9919">
        <v>14148.837428953006</v>
      </c>
      <c r="AH9919" s="3">
        <v>40964</v>
      </c>
    </row>
    <row r="9920" spans="2:34" x14ac:dyDescent="0.25">
      <c r="B9920" s="6"/>
      <c r="C9920" s="7"/>
      <c r="D9920" s="7"/>
      <c r="E9920" s="7"/>
      <c r="F9920" s="7"/>
      <c r="G9920" s="7"/>
      <c r="I9920" s="3"/>
      <c r="U9920">
        <v>7921.5207369541513</v>
      </c>
      <c r="V9920">
        <v>1147.2793941208911</v>
      </c>
      <c r="W9920">
        <v>-110.9359389944153</v>
      </c>
      <c r="X9920">
        <v>133.51468458833546</v>
      </c>
      <c r="Y9920">
        <v>1590.1950627009312</v>
      </c>
      <c r="Z9920">
        <v>11894.620278224738</v>
      </c>
      <c r="AA9920">
        <v>14654.67348064048</v>
      </c>
      <c r="AB9920">
        <v>3737.0947705438016</v>
      </c>
      <c r="AC9920">
        <v>-382.84928096262405</v>
      </c>
      <c r="AD9920">
        <v>509.45943581935569</v>
      </c>
      <c r="AE9920">
        <v>1193.1733816301385</v>
      </c>
      <c r="AF9920">
        <v>8924.90778865221</v>
      </c>
      <c r="AG9920">
        <v>13981.786095682883</v>
      </c>
      <c r="AH9920" s="3">
        <v>40965</v>
      </c>
    </row>
    <row r="9921" spans="2:34" x14ac:dyDescent="0.25">
      <c r="B9921" s="6"/>
      <c r="C9921" s="7"/>
      <c r="D9921" s="7"/>
      <c r="E9921" s="7"/>
      <c r="F9921" s="7"/>
      <c r="G9921" s="7"/>
      <c r="I9921" s="3"/>
      <c r="U9921">
        <v>6539.7710128507952</v>
      </c>
      <c r="V9921">
        <v>914.84528589352931</v>
      </c>
      <c r="W9921">
        <v>-93.505141988767619</v>
      </c>
      <c r="X9921">
        <v>85.46054705135154</v>
      </c>
      <c r="Y9921">
        <v>1262.7494198306617</v>
      </c>
      <c r="Z9921">
        <v>9675.4807154437804</v>
      </c>
      <c r="AA9921">
        <v>11845.030826230555</v>
      </c>
      <c r="AB9921">
        <v>3275.0340080209203</v>
      </c>
      <c r="AC9921">
        <v>-337.96089519883935</v>
      </c>
      <c r="AD9921">
        <v>398.57386564569327</v>
      </c>
      <c r="AE9921">
        <v>947.48061464344278</v>
      </c>
      <c r="AF9921">
        <v>7259.8175625919639</v>
      </c>
      <c r="AG9921">
        <v>11542.945155703181</v>
      </c>
      <c r="AH9921" s="3">
        <v>40966</v>
      </c>
    </row>
    <row r="9922" spans="2:34" x14ac:dyDescent="0.25">
      <c r="B9922" s="6"/>
      <c r="C9922" s="7"/>
      <c r="D9922" s="7"/>
      <c r="E9922" s="7"/>
      <c r="F9922" s="7"/>
      <c r="G9922" s="7"/>
      <c r="I9922" s="3"/>
      <c r="U9922">
        <v>6026.157551421541</v>
      </c>
      <c r="V9922">
        <v>885.7211076301769</v>
      </c>
      <c r="W9922">
        <v>-63.060684321144059</v>
      </c>
      <c r="X9922">
        <v>107.51229112434163</v>
      </c>
      <c r="Y9922">
        <v>1311.985231055374</v>
      </c>
      <c r="Z9922">
        <v>8461.837998117242</v>
      </c>
      <c r="AA9922">
        <v>10703.995943605991</v>
      </c>
      <c r="AB9922">
        <v>3063.2217185246559</v>
      </c>
      <c r="AC9922">
        <v>-209.71011707785408</v>
      </c>
      <c r="AD9922">
        <v>449.27916975621696</v>
      </c>
      <c r="AE9922">
        <v>984.42379271903826</v>
      </c>
      <c r="AF9922">
        <v>6349.1832516894156</v>
      </c>
      <c r="AG9922">
        <v>10636.397815611472</v>
      </c>
      <c r="AH9922" s="3">
        <v>40967</v>
      </c>
    </row>
    <row r="9923" spans="2:34" x14ac:dyDescent="0.25">
      <c r="B9923" s="6"/>
      <c r="C9923" s="7"/>
      <c r="D9923" s="7"/>
      <c r="E9923" s="7"/>
      <c r="F9923" s="7"/>
      <c r="G9923" s="7"/>
      <c r="I9923" s="3"/>
      <c r="U9923">
        <v>7342.8764048847661</v>
      </c>
      <c r="V9923">
        <v>1197.8240315732537</v>
      </c>
      <c r="W9923">
        <v>93.204607427461113</v>
      </c>
      <c r="X9923">
        <v>158.88060347810676</v>
      </c>
      <c r="Y9923">
        <v>1498.3346851308077</v>
      </c>
      <c r="Z9923">
        <v>9733.5616560584294</v>
      </c>
      <c r="AA9923">
        <v>12681.805583668058</v>
      </c>
      <c r="AB9923">
        <v>3666.4552262823108</v>
      </c>
      <c r="AC9923">
        <v>279.49296861458254</v>
      </c>
      <c r="AD9923">
        <v>586.86342481524127</v>
      </c>
      <c r="AE9923">
        <v>1124.2476504956185</v>
      </c>
      <c r="AF9923">
        <v>7303.3975195085268</v>
      </c>
      <c r="AG9923">
        <v>12960.45678971628</v>
      </c>
      <c r="AH9923" s="3">
        <v>40968</v>
      </c>
    </row>
    <row r="9924" spans="2:34" x14ac:dyDescent="0.25">
      <c r="B9924" s="6"/>
      <c r="C9924" s="7"/>
      <c r="D9924" s="7"/>
      <c r="E9924" s="7"/>
      <c r="F9924" s="7"/>
      <c r="G9924" s="7"/>
      <c r="I9924" s="3"/>
      <c r="U9924">
        <v>6898.2710205434705</v>
      </c>
      <c r="V9924">
        <v>1101.340508800979</v>
      </c>
      <c r="W9924">
        <v>-150.00857386724911</v>
      </c>
      <c r="X9924">
        <v>146.33961043003893</v>
      </c>
      <c r="Y9924">
        <v>1966.4962088745367</v>
      </c>
      <c r="Z9924">
        <v>11691.267933825466</v>
      </c>
      <c r="AA9924">
        <v>14755.435688063772</v>
      </c>
      <c r="AB9924">
        <v>3385.3208335922145</v>
      </c>
      <c r="AC9924">
        <v>-360.9602761217343</v>
      </c>
      <c r="AD9924">
        <v>513.17915814441426</v>
      </c>
      <c r="AE9924">
        <v>1211.936139692792</v>
      </c>
      <c r="AF9924">
        <v>7205.2364321331643</v>
      </c>
      <c r="AG9924">
        <v>11954.712287440851</v>
      </c>
      <c r="AH9924" s="3">
        <v>40969</v>
      </c>
    </row>
    <row r="9925" spans="2:34" x14ac:dyDescent="0.25">
      <c r="B9925" s="6"/>
      <c r="C9925" s="7"/>
      <c r="D9925" s="7"/>
      <c r="E9925" s="7"/>
      <c r="F9925" s="7"/>
      <c r="G9925" s="7"/>
      <c r="I9925" s="3"/>
      <c r="U9925">
        <v>5917.5883201152483</v>
      </c>
      <c r="V9925">
        <v>0</v>
      </c>
      <c r="W9925">
        <v>0</v>
      </c>
      <c r="X9925">
        <v>223.69989998568863</v>
      </c>
      <c r="Y9925">
        <v>2118.6046330475278</v>
      </c>
      <c r="Z9925">
        <v>13452.65174211792</v>
      </c>
      <c r="AA9925">
        <v>15794.956275151135</v>
      </c>
      <c r="AB9925">
        <v>0</v>
      </c>
      <c r="AC9925">
        <v>0</v>
      </c>
      <c r="AD9925">
        <v>658.74516580357886</v>
      </c>
      <c r="AE9925">
        <v>1305.6793646097997</v>
      </c>
      <c r="AF9925">
        <v>8290.7634133222437</v>
      </c>
      <c r="AG9925">
        <v>10255.187943735622</v>
      </c>
      <c r="AH9925" s="3">
        <v>40970</v>
      </c>
    </row>
    <row r="9926" spans="2:34" x14ac:dyDescent="0.25">
      <c r="B9926" s="6"/>
      <c r="C9926" s="7"/>
      <c r="D9926" s="7"/>
      <c r="E9926" s="7"/>
      <c r="F9926" s="7"/>
      <c r="G9926" s="7"/>
      <c r="I9926" s="3"/>
      <c r="U9926">
        <v>9865.7857047796133</v>
      </c>
      <c r="V9926">
        <v>2484.1475281466164</v>
      </c>
      <c r="W9926">
        <v>-245.60033093788587</v>
      </c>
      <c r="X9926">
        <v>184.22090709877756</v>
      </c>
      <c r="Y9926">
        <v>1702.6011456838237</v>
      </c>
      <c r="Z9926">
        <v>15284.274044238287</v>
      </c>
      <c r="AA9926">
        <v>19409.64329422962</v>
      </c>
      <c r="AB9926">
        <v>6859.496650375886</v>
      </c>
      <c r="AC9926">
        <v>-811.24129301582286</v>
      </c>
      <c r="AD9926">
        <v>580.28606689497667</v>
      </c>
      <c r="AE9926">
        <v>1049.2996887685467</v>
      </c>
      <c r="AF9926">
        <v>9419.5778255694058</v>
      </c>
      <c r="AG9926">
        <v>17097.418938592989</v>
      </c>
      <c r="AH9926" s="3">
        <v>40971</v>
      </c>
    </row>
    <row r="9927" spans="2:34" x14ac:dyDescent="0.25">
      <c r="B9927" s="6"/>
      <c r="C9927" s="7"/>
      <c r="D9927" s="7"/>
      <c r="E9927" s="7"/>
      <c r="F9927" s="7"/>
      <c r="G9927" s="7"/>
      <c r="I9927" s="3"/>
      <c r="U9927">
        <v>10109.855203995212</v>
      </c>
      <c r="V9927">
        <v>1824.2965760279606</v>
      </c>
      <c r="W9927">
        <v>-267.42737130644127</v>
      </c>
      <c r="X9927">
        <v>101.69084103963418</v>
      </c>
      <c r="Y9927">
        <v>4435.3599426741066</v>
      </c>
      <c r="Z9927">
        <v>13394.291001838053</v>
      </c>
      <c r="AA9927">
        <v>19488.210990273314</v>
      </c>
      <c r="AB9927">
        <v>7029.1171611938043</v>
      </c>
      <c r="AC9927">
        <v>-911.59173338673463</v>
      </c>
      <c r="AD9927">
        <v>414.59267720496621</v>
      </c>
      <c r="AE9927">
        <v>2733.4774320002011</v>
      </c>
      <c r="AF9927">
        <v>8254.7961483129329</v>
      </c>
      <c r="AG9927">
        <v>17520.391685325169</v>
      </c>
      <c r="AH9927" s="3">
        <v>40972</v>
      </c>
    </row>
    <row r="9928" spans="2:34" x14ac:dyDescent="0.25">
      <c r="B9928" s="6"/>
      <c r="C9928" s="7"/>
      <c r="D9928" s="7"/>
      <c r="E9928" s="7"/>
      <c r="F9928" s="7"/>
      <c r="G9928" s="7"/>
      <c r="I9928" s="3"/>
      <c r="U9928">
        <v>9969.1811119775757</v>
      </c>
      <c r="V9928">
        <v>2081.0084472904891</v>
      </c>
      <c r="W9928">
        <v>-317.43378951303094</v>
      </c>
      <c r="X9928">
        <v>154.07270103405904</v>
      </c>
      <c r="Y9928">
        <v>5266.7102325255628</v>
      </c>
      <c r="Z9928">
        <v>12122.639398579122</v>
      </c>
      <c r="AA9928">
        <v>19306.996989916202</v>
      </c>
      <c r="AB9928">
        <v>7027.6142344073423</v>
      </c>
      <c r="AC9928">
        <v>-984.44343722326005</v>
      </c>
      <c r="AD9928">
        <v>516.513165643153</v>
      </c>
      <c r="AE9928">
        <v>3245.8320739609371</v>
      </c>
      <c r="AF9928">
        <v>7471.087271513311</v>
      </c>
      <c r="AG9928">
        <v>17276.603308301481</v>
      </c>
      <c r="AH9928" s="3">
        <v>40973</v>
      </c>
    </row>
    <row r="9929" spans="2:34" x14ac:dyDescent="0.25">
      <c r="B9929" s="6"/>
      <c r="C9929" s="7"/>
      <c r="D9929" s="7"/>
      <c r="E9929" s="7"/>
      <c r="F9929" s="7"/>
      <c r="G9929" s="7"/>
      <c r="I9929" s="3"/>
      <c r="U9929">
        <v>10333.895613371182</v>
      </c>
      <c r="V9929">
        <v>2467.6547911172402</v>
      </c>
      <c r="W9929">
        <v>-514.47240818515195</v>
      </c>
      <c r="X9929">
        <v>135.30028883055084</v>
      </c>
      <c r="Y9929">
        <v>6329.2337802920683</v>
      </c>
      <c r="Z9929">
        <v>12125.374849917132</v>
      </c>
      <c r="AA9929">
        <v>20543.091301971839</v>
      </c>
      <c r="AB9929">
        <v>7435.0452465922472</v>
      </c>
      <c r="AC9929">
        <v>-1412.0899264060413</v>
      </c>
      <c r="AD9929">
        <v>512.26858980123757</v>
      </c>
      <c r="AE9929">
        <v>3900.6569757337252</v>
      </c>
      <c r="AF9929">
        <v>7472.7731086483864</v>
      </c>
      <c r="AG9929">
        <v>17908.653994369553</v>
      </c>
      <c r="AH9929" s="3">
        <v>40974</v>
      </c>
    </row>
    <row r="9930" spans="2:34" x14ac:dyDescent="0.25">
      <c r="B9930" s="6"/>
      <c r="C9930" s="7"/>
      <c r="D9930" s="7"/>
      <c r="E9930" s="7"/>
      <c r="F9930" s="7"/>
      <c r="G9930" s="7"/>
      <c r="I9930" s="3"/>
      <c r="U9930">
        <v>14488.410530153011</v>
      </c>
      <c r="V9930">
        <v>5674.2683967118501</v>
      </c>
      <c r="W9930">
        <v>-651.78574751251767</v>
      </c>
      <c r="X9930">
        <v>179.13031209016896</v>
      </c>
      <c r="Y9930">
        <v>7091.8157468514319</v>
      </c>
      <c r="Z9930">
        <v>12969.876524492869</v>
      </c>
      <c r="AA9930">
        <v>25263.305232633804</v>
      </c>
      <c r="AB9930">
        <v>13832.651746859838</v>
      </c>
      <c r="AC9930">
        <v>-1662.0775331970101</v>
      </c>
      <c r="AD9930">
        <v>573.99622950270179</v>
      </c>
      <c r="AE9930">
        <v>4370.6302411692232</v>
      </c>
      <c r="AF9930">
        <v>7993.2328455299412</v>
      </c>
      <c r="AG9930">
        <v>25108.433529864691</v>
      </c>
      <c r="AH9930" s="3">
        <v>40975</v>
      </c>
    </row>
    <row r="9931" spans="2:34" x14ac:dyDescent="0.25">
      <c r="B9931" s="6"/>
      <c r="C9931" s="7"/>
      <c r="D9931" s="7"/>
      <c r="E9931" s="7"/>
      <c r="F9931" s="7"/>
      <c r="G9931" s="7"/>
      <c r="I9931" s="3"/>
      <c r="U9931">
        <v>21675.100145303004</v>
      </c>
      <c r="V9931">
        <v>8421.7766133562545</v>
      </c>
      <c r="W9931">
        <v>-484.10321800091793</v>
      </c>
      <c r="X9931">
        <v>155.28992404531957</v>
      </c>
      <c r="Y9931">
        <v>11134.65623193286</v>
      </c>
      <c r="Z9931">
        <v>14919.853562865013</v>
      </c>
      <c r="AA9931">
        <v>34147.473114198532</v>
      </c>
      <c r="AB9931">
        <v>22456.367627903775</v>
      </c>
      <c r="AC9931">
        <v>-1510.5449811142041</v>
      </c>
      <c r="AD9931">
        <v>559.96358439344988</v>
      </c>
      <c r="AE9931">
        <v>6862.2010200864597</v>
      </c>
      <c r="AF9931">
        <v>9194.9883504270765</v>
      </c>
      <c r="AG9931">
        <v>37562.975601696555</v>
      </c>
      <c r="AH9931" s="3">
        <v>40976</v>
      </c>
    </row>
    <row r="9932" spans="2:34" x14ac:dyDescent="0.25">
      <c r="B9932" s="6"/>
      <c r="C9932" s="7"/>
      <c r="D9932" s="7"/>
      <c r="E9932" s="7"/>
      <c r="F9932" s="7"/>
      <c r="G9932" s="7"/>
      <c r="I9932" s="3"/>
      <c r="U9932">
        <v>16576.878519947695</v>
      </c>
      <c r="V9932">
        <v>4191.3809774380015</v>
      </c>
      <c r="W9932">
        <v>-224.26387623742372</v>
      </c>
      <c r="X9932">
        <v>74.89043151320584</v>
      </c>
      <c r="Y9932">
        <v>5471.9194056365268</v>
      </c>
      <c r="Z9932">
        <v>13182.033506501288</v>
      </c>
      <c r="AA9932">
        <v>22695.960444851597</v>
      </c>
      <c r="AB9932">
        <v>17801.496054465388</v>
      </c>
      <c r="AC9932">
        <v>-965.09301002093923</v>
      </c>
      <c r="AD9932">
        <v>395.06372133347247</v>
      </c>
      <c r="AE9932">
        <v>3372.3008726127218</v>
      </c>
      <c r="AF9932">
        <v>8123.9835241347637</v>
      </c>
      <c r="AG9932">
        <v>28727.751162525408</v>
      </c>
      <c r="AH9932" s="3">
        <v>40977</v>
      </c>
    </row>
    <row r="9933" spans="2:34" x14ac:dyDescent="0.25">
      <c r="B9933" s="6"/>
      <c r="C9933" s="7"/>
      <c r="D9933" s="7"/>
      <c r="E9933" s="7"/>
      <c r="F9933" s="7"/>
      <c r="G9933" s="7"/>
      <c r="I9933" s="3"/>
      <c r="U9933">
        <v>13392.210366099529</v>
      </c>
      <c r="V9933">
        <v>2679.3756234570883</v>
      </c>
      <c r="W9933">
        <v>-144.19822886425339</v>
      </c>
      <c r="X9933">
        <v>69.089755849198326</v>
      </c>
      <c r="Y9933">
        <v>4937.8509540941996</v>
      </c>
      <c r="Z9933">
        <v>10271.448213358586</v>
      </c>
      <c r="AA9933">
        <v>17813.56631789482</v>
      </c>
      <c r="AB9933">
        <v>14184.61964771748</v>
      </c>
      <c r="AC9933">
        <v>-676.44820197122431</v>
      </c>
      <c r="AD9933">
        <v>327.17443282433914</v>
      </c>
      <c r="AE9933">
        <v>3043.1586883700415</v>
      </c>
      <c r="AF9933">
        <v>6330.2127105938598</v>
      </c>
      <c r="AG9933">
        <v>23208.717277534495</v>
      </c>
      <c r="AH9933" s="3">
        <v>40978</v>
      </c>
    </row>
    <row r="9934" spans="2:34" x14ac:dyDescent="0.25">
      <c r="B9934" s="6"/>
      <c r="C9934" s="7"/>
      <c r="D9934" s="7"/>
      <c r="E9934" s="7"/>
      <c r="F9934" s="7"/>
      <c r="G9934" s="7"/>
      <c r="I9934" s="3"/>
      <c r="U9934">
        <v>12636.355003531855</v>
      </c>
      <c r="V9934">
        <v>2618.096943566205</v>
      </c>
      <c r="W9934">
        <v>-91.291695854145573</v>
      </c>
      <c r="X9934">
        <v>55.107613390219022</v>
      </c>
      <c r="Y9934">
        <v>4734.2762659030368</v>
      </c>
      <c r="Z9934">
        <v>9747.88457131633</v>
      </c>
      <c r="AA9934">
        <v>17064.073698321645</v>
      </c>
      <c r="AB9934">
        <v>13149.662707790963</v>
      </c>
      <c r="AC9934">
        <v>-482.82504476725956</v>
      </c>
      <c r="AD9934">
        <v>306.73956019626695</v>
      </c>
      <c r="AE9934">
        <v>2917.6972099130026</v>
      </c>
      <c r="AF9934">
        <v>6007.5445577865166</v>
      </c>
      <c r="AG9934">
        <v>21898.818990919492</v>
      </c>
      <c r="AH9934" s="3">
        <v>40979</v>
      </c>
    </row>
    <row r="9935" spans="2:34" x14ac:dyDescent="0.25">
      <c r="B9935" s="6"/>
      <c r="C9935" s="7"/>
      <c r="D9935" s="7"/>
      <c r="E9935" s="7"/>
      <c r="F9935" s="7"/>
      <c r="G9935" s="7"/>
      <c r="I9935" s="3"/>
      <c r="U9935">
        <v>13223.309094175909</v>
      </c>
      <c r="V9935">
        <v>1705.6137847558241</v>
      </c>
      <c r="W9935">
        <v>55.185950035685181</v>
      </c>
      <c r="X9935">
        <v>62.756655886903594</v>
      </c>
      <c r="Y9935">
        <v>4747.9913783067295</v>
      </c>
      <c r="Z9935">
        <v>10222.594852113967</v>
      </c>
      <c r="AA9935">
        <v>16794.142621099109</v>
      </c>
      <c r="AB9935">
        <v>12909.141175052249</v>
      </c>
      <c r="AC9935">
        <v>392.74436117481753</v>
      </c>
      <c r="AD9935">
        <v>387.87113204023336</v>
      </c>
      <c r="AE9935">
        <v>2926.1497257668202</v>
      </c>
      <c r="AF9935">
        <v>6300.1047684729319</v>
      </c>
      <c r="AG9935">
        <v>22916.011162507053</v>
      </c>
      <c r="AH9935" s="3">
        <v>40980</v>
      </c>
    </row>
    <row r="9936" spans="2:34" x14ac:dyDescent="0.25">
      <c r="B9936" s="6"/>
      <c r="C9936" s="7"/>
      <c r="D9936" s="7"/>
      <c r="E9936" s="7"/>
      <c r="F9936" s="7"/>
      <c r="G9936" s="7"/>
      <c r="I9936" s="3"/>
      <c r="U9936">
        <v>16597.569215275256</v>
      </c>
      <c r="V9936">
        <v>985.40782698108023</v>
      </c>
      <c r="W9936">
        <v>95.871785041005168</v>
      </c>
      <c r="X9936">
        <v>43.434018146275221</v>
      </c>
      <c r="Y9936">
        <v>5321.2998878537865</v>
      </c>
      <c r="Z9936">
        <v>10164.126732051382</v>
      </c>
      <c r="AA9936">
        <v>16610.140250073531</v>
      </c>
      <c r="AB9936">
        <v>18235.787007349823</v>
      </c>
      <c r="AC9936">
        <v>645.67303626906391</v>
      </c>
      <c r="AD9936">
        <v>338.60154459387229</v>
      </c>
      <c r="AE9936">
        <v>3279.4752489882167</v>
      </c>
      <c r="AF9936">
        <v>6264.0713261484734</v>
      </c>
      <c r="AG9936">
        <v>28763.608163349447</v>
      </c>
      <c r="AH9936" s="3">
        <v>40981</v>
      </c>
    </row>
    <row r="9937" spans="2:34" x14ac:dyDescent="0.25">
      <c r="B9937" s="6"/>
      <c r="C9937" s="7"/>
      <c r="D9937" s="7"/>
      <c r="E9937" s="7"/>
      <c r="F9937" s="7"/>
      <c r="G9937" s="7"/>
      <c r="I9937" s="3"/>
      <c r="U9937">
        <v>20212.280886851029</v>
      </c>
      <c r="V9937">
        <v>1290.5417206368572</v>
      </c>
      <c r="W9937">
        <v>43.873123602908841</v>
      </c>
      <c r="X9937">
        <v>53.907408676275487</v>
      </c>
      <c r="Y9937">
        <v>8470.3118279025075</v>
      </c>
      <c r="Z9937">
        <v>12421.833829801772</v>
      </c>
      <c r="AA9937">
        <v>22280.467910620318</v>
      </c>
      <c r="AB9937">
        <v>21573.084991948734</v>
      </c>
      <c r="AC9937">
        <v>260.5241641813418</v>
      </c>
      <c r="AD9937">
        <v>318.63387101827271</v>
      </c>
      <c r="AE9937">
        <v>5220.186528901314</v>
      </c>
      <c r="AF9937">
        <v>7655.4784451942833</v>
      </c>
      <c r="AG9937">
        <v>35027.908001243944</v>
      </c>
      <c r="AH9937" s="3">
        <v>40982</v>
      </c>
    </row>
    <row r="9938" spans="2:34" x14ac:dyDescent="0.25">
      <c r="B9938" s="6"/>
      <c r="C9938" s="7"/>
      <c r="D9938" s="7"/>
      <c r="E9938" s="7"/>
      <c r="F9938" s="7"/>
      <c r="G9938" s="7"/>
      <c r="I9938" s="3"/>
      <c r="U9938">
        <v>14248.604115561773</v>
      </c>
      <c r="V9938">
        <v>615.94147772784277</v>
      </c>
      <c r="W9938">
        <v>-4.0266214060331924</v>
      </c>
      <c r="X9938">
        <v>2.6337196952321329</v>
      </c>
      <c r="Y9938">
        <v>783.86472734439076</v>
      </c>
      <c r="Z9938">
        <v>11820.373881730071</v>
      </c>
      <c r="AA9938">
        <v>13218.787185091503</v>
      </c>
      <c r="AB9938">
        <v>16789.350399199611</v>
      </c>
      <c r="AC9938">
        <v>47.453191692002662</v>
      </c>
      <c r="AD9938">
        <v>88.152047849861006</v>
      </c>
      <c r="AE9938">
        <v>483.08966343891581</v>
      </c>
      <c r="AF9938">
        <v>7284.8034119263439</v>
      </c>
      <c r="AG9938">
        <v>24692.848714106738</v>
      </c>
      <c r="AH9938" s="3">
        <v>40983</v>
      </c>
    </row>
    <row r="9939" spans="2:34" x14ac:dyDescent="0.25">
      <c r="B9939" s="6"/>
      <c r="C9939" s="7"/>
      <c r="D9939" s="7"/>
      <c r="E9939" s="7"/>
      <c r="F9939" s="7"/>
      <c r="G9939" s="7"/>
      <c r="I9939" s="3"/>
      <c r="U9939">
        <v>9352.2481713121888</v>
      </c>
      <c r="V9939">
        <v>73.8567328219752</v>
      </c>
      <c r="W9939">
        <v>-47.600263996228286</v>
      </c>
      <c r="X9939">
        <v>3.5993620975142147</v>
      </c>
      <c r="Y9939">
        <v>1526.6714955572095</v>
      </c>
      <c r="Z9939">
        <v>4643.9018411235256</v>
      </c>
      <c r="AA9939">
        <v>6200.4291676039966</v>
      </c>
      <c r="AB9939">
        <v>12482.890336787494</v>
      </c>
      <c r="AC9939">
        <v>-198.41894528350579</v>
      </c>
      <c r="AD9939">
        <v>120.11056791727381</v>
      </c>
      <c r="AE9939">
        <v>940.87562973922388</v>
      </c>
      <c r="AF9939">
        <v>2862.0001630537449</v>
      </c>
      <c r="AG9939">
        <v>16207.457752214232</v>
      </c>
      <c r="AH9939" s="3">
        <v>40984</v>
      </c>
    </row>
    <row r="9940" spans="2:34" x14ac:dyDescent="0.25">
      <c r="B9940" s="6"/>
      <c r="C9940" s="7"/>
      <c r="D9940" s="7"/>
      <c r="E9940" s="7"/>
      <c r="F9940" s="7"/>
      <c r="G9940" s="7"/>
      <c r="I9940" s="3"/>
      <c r="U9940">
        <v>4359.3048422132542</v>
      </c>
      <c r="V9940">
        <v>0</v>
      </c>
      <c r="W9940">
        <v>0</v>
      </c>
      <c r="X9940">
        <v>42.722084051696626</v>
      </c>
      <c r="Y9940">
        <v>4956.7778795028353</v>
      </c>
      <c r="Z9940">
        <v>6735.0371025676441</v>
      </c>
      <c r="AA9940">
        <v>11734.537066122175</v>
      </c>
      <c r="AB9940">
        <v>0</v>
      </c>
      <c r="AC9940">
        <v>0</v>
      </c>
      <c r="AD9940">
        <v>349.10715817760178</v>
      </c>
      <c r="AE9940">
        <v>3054.8232035684323</v>
      </c>
      <c r="AF9940">
        <v>4150.7503700935558</v>
      </c>
      <c r="AG9940">
        <v>7554.6807318395913</v>
      </c>
      <c r="AH9940" s="3">
        <v>40985</v>
      </c>
    </row>
    <row r="9941" spans="2:34" x14ac:dyDescent="0.25">
      <c r="B9941" s="6"/>
      <c r="C9941" s="7"/>
      <c r="D9941" s="7"/>
      <c r="E9941" s="7"/>
      <c r="F9941" s="7"/>
      <c r="G9941" s="7"/>
      <c r="I9941" s="3"/>
      <c r="U9941">
        <v>6941.1644915428469</v>
      </c>
      <c r="V9941">
        <v>0</v>
      </c>
      <c r="W9941">
        <v>0</v>
      </c>
      <c r="X9941">
        <v>71.154214731511317</v>
      </c>
      <c r="Y9941">
        <v>7610.6395246794882</v>
      </c>
      <c r="Z9941">
        <v>11184.736733015923</v>
      </c>
      <c r="AA9941">
        <v>18866.530472426923</v>
      </c>
      <c r="AB9941">
        <v>0</v>
      </c>
      <c r="AC9941">
        <v>0</v>
      </c>
      <c r="AD9941">
        <v>445.60423442068617</v>
      </c>
      <c r="AE9941">
        <v>4690.3772529580883</v>
      </c>
      <c r="AF9941">
        <v>6893.065238833784</v>
      </c>
      <c r="AG9941">
        <v>12029.046726212558</v>
      </c>
      <c r="AH9941" s="3">
        <v>40986</v>
      </c>
    </row>
    <row r="9942" spans="2:34" x14ac:dyDescent="0.25">
      <c r="B9942" s="6"/>
      <c r="C9942" s="7"/>
      <c r="D9942" s="7"/>
      <c r="E9942" s="7"/>
      <c r="F9942" s="7"/>
      <c r="G9942" s="7"/>
      <c r="I9942" s="3"/>
      <c r="U9942">
        <v>8666.6948829011199</v>
      </c>
      <c r="V9942">
        <v>0</v>
      </c>
      <c r="W9942">
        <v>0</v>
      </c>
      <c r="X9942">
        <v>105.25178788282675</v>
      </c>
      <c r="Y9942">
        <v>10132.661123009535</v>
      </c>
      <c r="Z9942">
        <v>13376.109415124387</v>
      </c>
      <c r="AA9942">
        <v>23614.022326016751</v>
      </c>
      <c r="AB9942">
        <v>0</v>
      </c>
      <c r="AC9942">
        <v>0</v>
      </c>
      <c r="AD9942">
        <v>531.1227494696551</v>
      </c>
      <c r="AE9942">
        <v>6244.6793188905076</v>
      </c>
      <c r="AF9942">
        <v>8243.5909794873805</v>
      </c>
      <c r="AG9942">
        <v>15019.393047847541</v>
      </c>
      <c r="AH9942" s="3">
        <v>40987</v>
      </c>
    </row>
    <row r="9943" spans="2:34" x14ac:dyDescent="0.25">
      <c r="B9943" s="6"/>
      <c r="C9943" s="7"/>
      <c r="D9943" s="7"/>
      <c r="E9943" s="7"/>
      <c r="F9943" s="7"/>
      <c r="G9943" s="7"/>
      <c r="I9943" s="3"/>
      <c r="U9943">
        <v>5913.2539693159906</v>
      </c>
      <c r="V9943">
        <v>0</v>
      </c>
      <c r="W9943">
        <v>0</v>
      </c>
      <c r="X9943">
        <v>80.743728888948382</v>
      </c>
      <c r="Y9943">
        <v>-239.79586179856105</v>
      </c>
      <c r="Z9943">
        <v>16219.346433554718</v>
      </c>
      <c r="AA9943">
        <v>16060.294300645106</v>
      </c>
      <c r="AB9943">
        <v>0</v>
      </c>
      <c r="AC9943">
        <v>0</v>
      </c>
      <c r="AD9943">
        <v>399.60522985910285</v>
      </c>
      <c r="AE9943">
        <v>-147.78430273647979</v>
      </c>
      <c r="AF9943">
        <v>9995.8555812687428</v>
      </c>
      <c r="AG9943">
        <v>10247.676508391365</v>
      </c>
      <c r="AH9943" s="3">
        <v>40988</v>
      </c>
    </row>
    <row r="9944" spans="2:34" x14ac:dyDescent="0.25">
      <c r="B9944" s="6"/>
      <c r="C9944" s="7"/>
      <c r="D9944" s="7"/>
      <c r="E9944" s="7"/>
      <c r="F9944" s="7"/>
      <c r="G9944" s="7"/>
      <c r="I9944" s="3"/>
      <c r="U9944">
        <v>4321.1236865809433</v>
      </c>
      <c r="V9944">
        <v>0</v>
      </c>
      <c r="W9944">
        <v>0</v>
      </c>
      <c r="X9944">
        <v>-2.0220341276050071</v>
      </c>
      <c r="Y9944">
        <v>7913.759162715116</v>
      </c>
      <c r="Z9944">
        <v>4278.1079133385747</v>
      </c>
      <c r="AA9944">
        <v>12189.845041926088</v>
      </c>
      <c r="AB9944">
        <v>0</v>
      </c>
      <c r="AC9944">
        <v>0</v>
      </c>
      <c r="AD9944">
        <v>-25.239002926833663</v>
      </c>
      <c r="AE9944">
        <v>4877.1875007114886</v>
      </c>
      <c r="AF9944">
        <v>2636.5642436951834</v>
      </c>
      <c r="AG9944">
        <v>7488.512741479839</v>
      </c>
      <c r="AH9944" s="3">
        <v>40989</v>
      </c>
    </row>
    <row r="9945" spans="2:34" x14ac:dyDescent="0.25">
      <c r="B9945" s="6"/>
      <c r="C9945" s="7"/>
      <c r="D9945" s="7"/>
      <c r="E9945" s="7"/>
      <c r="F9945" s="7"/>
      <c r="G9945" s="7"/>
      <c r="I9945" s="3"/>
      <c r="U9945">
        <v>131.18685210443235</v>
      </c>
      <c r="V9945">
        <v>0</v>
      </c>
      <c r="W9945">
        <v>0</v>
      </c>
      <c r="X9945">
        <v>35.432564275717745</v>
      </c>
      <c r="Y9945">
        <v>0</v>
      </c>
      <c r="Z9945">
        <v>0</v>
      </c>
      <c r="AA9945">
        <v>35.432564275717745</v>
      </c>
      <c r="AB9945">
        <v>0</v>
      </c>
      <c r="AC9945">
        <v>0</v>
      </c>
      <c r="AD9945">
        <v>227.34697841430801</v>
      </c>
      <c r="AE9945">
        <v>0</v>
      </c>
      <c r="AF9945">
        <v>0</v>
      </c>
      <c r="AG9945">
        <v>227.34697841430801</v>
      </c>
      <c r="AH9945" s="3">
        <v>40990</v>
      </c>
    </row>
    <row r="9946" spans="2:34" x14ac:dyDescent="0.25">
      <c r="B9946" s="6"/>
      <c r="C9946" s="7"/>
      <c r="D9946" s="7"/>
      <c r="E9946" s="7"/>
      <c r="F9946" s="7"/>
      <c r="G9946" s="7"/>
      <c r="I9946" s="3"/>
      <c r="U9946">
        <v>-131.61130265344858</v>
      </c>
      <c r="V9946">
        <v>0</v>
      </c>
      <c r="W9946">
        <v>0</v>
      </c>
      <c r="X9946">
        <v>-86.30530534527891</v>
      </c>
      <c r="Y9946">
        <v>0</v>
      </c>
      <c r="Z9946">
        <v>0</v>
      </c>
      <c r="AA9946">
        <v>-86.30530534527891</v>
      </c>
      <c r="AB9946">
        <v>0</v>
      </c>
      <c r="AC9946">
        <v>0</v>
      </c>
      <c r="AD9946">
        <v>-228.08255174545494</v>
      </c>
      <c r="AE9946">
        <v>0</v>
      </c>
      <c r="AF9946">
        <v>0</v>
      </c>
      <c r="AG9946">
        <v>-228.08255174545494</v>
      </c>
      <c r="AH9946" s="3">
        <v>40991</v>
      </c>
    </row>
    <row r="9947" spans="2:34" x14ac:dyDescent="0.25">
      <c r="B9947" s="6"/>
      <c r="C9947" s="7"/>
      <c r="D9947" s="7"/>
      <c r="E9947" s="7"/>
      <c r="F9947" s="7"/>
      <c r="G9947" s="7"/>
      <c r="I9947" s="3"/>
      <c r="U9947">
        <v>80.448894829889809</v>
      </c>
      <c r="V9947">
        <v>0</v>
      </c>
      <c r="W9947">
        <v>0</v>
      </c>
      <c r="X9947">
        <v>19.324929337087863</v>
      </c>
      <c r="Y9947">
        <v>0</v>
      </c>
      <c r="Z9947">
        <v>0</v>
      </c>
      <c r="AA9947">
        <v>19.324929337087863</v>
      </c>
      <c r="AB9947">
        <v>0</v>
      </c>
      <c r="AC9947">
        <v>0</v>
      </c>
      <c r="AD9947">
        <v>139.41803513804982</v>
      </c>
      <c r="AE9947">
        <v>0</v>
      </c>
      <c r="AF9947">
        <v>0</v>
      </c>
      <c r="AG9947">
        <v>139.41803513804982</v>
      </c>
      <c r="AH9947" s="3">
        <v>40992</v>
      </c>
    </row>
    <row r="9948" spans="2:34" x14ac:dyDescent="0.25">
      <c r="B9948" s="6"/>
      <c r="C9948" s="7"/>
      <c r="D9948" s="7"/>
      <c r="E9948" s="7"/>
      <c r="F9948" s="7"/>
      <c r="G9948" s="7"/>
      <c r="I9948" s="3"/>
      <c r="U9948">
        <v>297.4237466618589</v>
      </c>
      <c r="V9948">
        <v>0</v>
      </c>
      <c r="W9948">
        <v>0</v>
      </c>
      <c r="X9948">
        <v>173.26039022271908</v>
      </c>
      <c r="Y9948">
        <v>0</v>
      </c>
      <c r="Z9948">
        <v>0</v>
      </c>
      <c r="AA9948">
        <v>173.26039022271908</v>
      </c>
      <c r="AB9948">
        <v>0</v>
      </c>
      <c r="AC9948">
        <v>0</v>
      </c>
      <c r="AD9948">
        <v>515.43572414107541</v>
      </c>
      <c r="AE9948">
        <v>0</v>
      </c>
      <c r="AF9948">
        <v>0</v>
      </c>
      <c r="AG9948">
        <v>515.43572414107541</v>
      </c>
      <c r="AH9948" s="3">
        <v>40993</v>
      </c>
    </row>
    <row r="9949" spans="2:34" x14ac:dyDescent="0.25">
      <c r="B9949" s="6"/>
      <c r="C9949" s="7"/>
      <c r="D9949" s="7"/>
      <c r="E9949" s="7"/>
      <c r="F9949" s="7"/>
      <c r="G9949" s="7"/>
      <c r="I9949" s="3"/>
      <c r="U9949">
        <v>326.18627726368663</v>
      </c>
      <c r="V9949">
        <v>0</v>
      </c>
      <c r="W9949">
        <v>0</v>
      </c>
      <c r="X9949">
        <v>193.75047665538048</v>
      </c>
      <c r="Y9949">
        <v>0</v>
      </c>
      <c r="Z9949">
        <v>0</v>
      </c>
      <c r="AA9949">
        <v>193.75047665538048</v>
      </c>
      <c r="AB9949">
        <v>0</v>
      </c>
      <c r="AC9949">
        <v>0</v>
      </c>
      <c r="AD9949">
        <v>565.28122556883375</v>
      </c>
      <c r="AE9949">
        <v>0</v>
      </c>
      <c r="AF9949">
        <v>0</v>
      </c>
      <c r="AG9949">
        <v>565.28122556883375</v>
      </c>
      <c r="AH9949" s="3">
        <v>40994</v>
      </c>
    </row>
    <row r="9950" spans="2:34" x14ac:dyDescent="0.25">
      <c r="B9950" s="6"/>
      <c r="C9950" s="7"/>
      <c r="D9950" s="7"/>
      <c r="E9950" s="7"/>
      <c r="F9950" s="7"/>
      <c r="G9950" s="7"/>
      <c r="I9950" s="3"/>
      <c r="U9950">
        <v>11691.986538987345</v>
      </c>
      <c r="V9950">
        <v>2334.6706861224993</v>
      </c>
      <c r="W9950">
        <v>119.39780225248892</v>
      </c>
      <c r="X9950">
        <v>182.44790190605249</v>
      </c>
      <c r="Y9950">
        <v>6018.371023123842</v>
      </c>
      <c r="Z9950">
        <v>14510.996166762612</v>
      </c>
      <c r="AA9950">
        <v>23165.883580167494</v>
      </c>
      <c r="AB9950">
        <v>6736.2009364635724</v>
      </c>
      <c r="AC9950">
        <v>344.06550994866654</v>
      </c>
      <c r="AD9950">
        <v>529.87335792066972</v>
      </c>
      <c r="AE9950">
        <v>3709.0747045874527</v>
      </c>
      <c r="AF9950">
        <v>8943.0127543994677</v>
      </c>
      <c r="AG9950">
        <v>20262.227263319834</v>
      </c>
      <c r="AH9950" s="3">
        <v>40995</v>
      </c>
    </row>
    <row r="9951" spans="2:34" x14ac:dyDescent="0.25">
      <c r="B9951" s="6"/>
      <c r="C9951" s="7"/>
      <c r="D9951" s="7"/>
      <c r="E9951" s="7"/>
      <c r="F9951" s="7"/>
      <c r="G9951" s="7"/>
      <c r="I9951" s="3"/>
      <c r="U9951">
        <v>37889.428213430052</v>
      </c>
      <c r="V9951">
        <v>7386.4462279887193</v>
      </c>
      <c r="W9951">
        <v>-4.066649397592335</v>
      </c>
      <c r="X9951">
        <v>116.69105781047077</v>
      </c>
      <c r="Y9951">
        <v>19545.731883294509</v>
      </c>
      <c r="Z9951">
        <v>48076.350267131675</v>
      </c>
      <c r="AA9951">
        <v>75121.152786827777</v>
      </c>
      <c r="AB9951">
        <v>23624.772593502326</v>
      </c>
      <c r="AC9951">
        <v>-8.1819469569458185</v>
      </c>
      <c r="AD9951">
        <v>370.87860312299568</v>
      </c>
      <c r="AE9951">
        <v>12045.880759499389</v>
      </c>
      <c r="AF9951">
        <v>29629.076369596733</v>
      </c>
      <c r="AG9951">
        <v>65662.426378764503</v>
      </c>
      <c r="AH9951" s="3">
        <v>40996</v>
      </c>
    </row>
    <row r="9952" spans="2:34" x14ac:dyDescent="0.25">
      <c r="B9952" s="6"/>
      <c r="C9952" s="7"/>
      <c r="D9952" s="7"/>
      <c r="E9952" s="7"/>
      <c r="F9952" s="7"/>
      <c r="G9952" s="7"/>
      <c r="I9952" s="3"/>
      <c r="U9952">
        <v>30102.188674331905</v>
      </c>
      <c r="V9952">
        <v>5014.8546236785178</v>
      </c>
      <c r="W9952">
        <v>282.82827902236733</v>
      </c>
      <c r="X9952">
        <v>84.727133065291056</v>
      </c>
      <c r="Y9952">
        <v>16355.731190975324</v>
      </c>
      <c r="Z9952">
        <v>37393.066718779737</v>
      </c>
      <c r="AA9952">
        <v>59131.207945521237</v>
      </c>
      <c r="AB9952">
        <v>17776.280028393106</v>
      </c>
      <c r="AC9952">
        <v>980.17996714833532</v>
      </c>
      <c r="AD9952">
        <v>285.7093269594298</v>
      </c>
      <c r="AE9952">
        <v>10079.908434091614</v>
      </c>
      <c r="AF9952">
        <v>23045.052782669383</v>
      </c>
      <c r="AG9952">
        <v>52167.130539261867</v>
      </c>
      <c r="AH9952" s="3">
        <v>40997</v>
      </c>
    </row>
    <row r="9953" spans="2:34" x14ac:dyDescent="0.25">
      <c r="B9953" s="6"/>
      <c r="C9953" s="7"/>
      <c r="D9953" s="7"/>
      <c r="E9953" s="7"/>
      <c r="F9953" s="7"/>
      <c r="G9953" s="7"/>
      <c r="I9953" s="3"/>
      <c r="U9953">
        <v>27368.75268334226</v>
      </c>
      <c r="V9953">
        <v>3961.6830408194332</v>
      </c>
      <c r="W9953">
        <v>269.15868617404868</v>
      </c>
      <c r="X9953">
        <v>101.94368521899106</v>
      </c>
      <c r="Y9953">
        <v>16295.078440456131</v>
      </c>
      <c r="Z9953">
        <v>32121.338881829652</v>
      </c>
      <c r="AA9953">
        <v>52749.202734498249</v>
      </c>
      <c r="AB9953">
        <v>16091.015800831321</v>
      </c>
      <c r="AC9953">
        <v>1160.929681503068</v>
      </c>
      <c r="AD9953">
        <v>339.48005350399347</v>
      </c>
      <c r="AE9953">
        <v>10042.528621207026</v>
      </c>
      <c r="AF9953">
        <v>19796.128398583809</v>
      </c>
      <c r="AG9953">
        <v>47430.082555629226</v>
      </c>
      <c r="AH9953" s="3">
        <v>40998</v>
      </c>
    </row>
    <row r="9954" spans="2:34" x14ac:dyDescent="0.25">
      <c r="B9954" s="6"/>
      <c r="C9954" s="7"/>
      <c r="D9954" s="7"/>
      <c r="E9954" s="7"/>
      <c r="F9954" s="7"/>
      <c r="G9954" s="7"/>
      <c r="I9954" s="3"/>
      <c r="U9954">
        <v>18933.007474999133</v>
      </c>
      <c r="V9954">
        <v>1422.6822412288827</v>
      </c>
      <c r="W9954">
        <v>222.71478766767916</v>
      </c>
      <c r="X9954">
        <v>43.333374319460873</v>
      </c>
      <c r="Y9954">
        <v>12249.610764382793</v>
      </c>
      <c r="Z9954">
        <v>19725.839041109142</v>
      </c>
      <c r="AA9954">
        <v>33664.180208707963</v>
      </c>
      <c r="AB9954">
        <v>11914.1793115986</v>
      </c>
      <c r="AC9954">
        <v>961.57227484462999</v>
      </c>
      <c r="AD9954">
        <v>228.95588676656106</v>
      </c>
      <c r="AE9954">
        <v>7549.3387251541444</v>
      </c>
      <c r="AF9954">
        <v>12156.879383645139</v>
      </c>
      <c r="AG9954">
        <v>32810.925582009077</v>
      </c>
      <c r="AH9954" s="3">
        <v>40999</v>
      </c>
    </row>
    <row r="9955" spans="2:34" x14ac:dyDescent="0.25">
      <c r="B9955" s="6"/>
      <c r="C9955" s="7"/>
      <c r="D9955" s="7"/>
      <c r="E9955" s="7"/>
      <c r="F9955" s="7"/>
      <c r="G9955" s="7"/>
      <c r="I9955" s="3"/>
      <c r="U9955">
        <v>20398.799382066907</v>
      </c>
      <c r="V9955">
        <v>1889.3400530807908</v>
      </c>
      <c r="W9955">
        <v>121.59717781217438</v>
      </c>
      <c r="X9955">
        <v>55.777807719797146</v>
      </c>
      <c r="Y9955">
        <v>7363.3377536446496</v>
      </c>
      <c r="Z9955">
        <v>17319.814769074819</v>
      </c>
      <c r="AA9955">
        <v>26749.86756133223</v>
      </c>
      <c r="AB9955">
        <v>11056.370821451081</v>
      </c>
      <c r="AC9955">
        <v>513.67038918378432</v>
      </c>
      <c r="AD9955">
        <v>222.8242846969645</v>
      </c>
      <c r="AE9955">
        <v>5614.8167284108131</v>
      </c>
      <c r="AF9955">
        <v>13206.997825170125</v>
      </c>
      <c r="AG9955">
        <v>30614.680048912767</v>
      </c>
      <c r="AH9955" s="3">
        <v>41000</v>
      </c>
    </row>
    <row r="9956" spans="2:34" x14ac:dyDescent="0.25">
      <c r="B9956" s="6"/>
      <c r="C9956" s="7"/>
      <c r="D9956" s="7"/>
      <c r="E9956" s="7"/>
      <c r="F9956" s="7"/>
      <c r="G9956" s="7"/>
      <c r="I9956" s="3"/>
      <c r="U9956">
        <v>21616.029630892277</v>
      </c>
      <c r="V9956">
        <v>3201.4755831367056</v>
      </c>
      <c r="W9956">
        <v>65.026879879188556</v>
      </c>
      <c r="X9956">
        <v>65.195002291756794</v>
      </c>
      <c r="Y9956">
        <v>-1468.2529267190503</v>
      </c>
      <c r="Z9956">
        <v>25084.306144943996</v>
      </c>
      <c r="AA9956">
        <v>26947.750683532595</v>
      </c>
      <c r="AB9956">
        <v>13875.683204554065</v>
      </c>
      <c r="AC9956">
        <v>311.82509432878021</v>
      </c>
      <c r="AD9956">
        <v>245.88861023080966</v>
      </c>
      <c r="AE9956">
        <v>-1119.5970319845399</v>
      </c>
      <c r="AF9956">
        <v>19127.708992229225</v>
      </c>
      <c r="AG9956">
        <v>32441.508869358342</v>
      </c>
      <c r="AH9956" s="3">
        <v>41001</v>
      </c>
    </row>
    <row r="9957" spans="2:34" x14ac:dyDescent="0.25">
      <c r="B9957" s="6"/>
      <c r="C9957" s="7"/>
      <c r="D9957" s="7"/>
      <c r="E9957" s="7"/>
      <c r="F9957" s="7"/>
      <c r="G9957" s="7"/>
      <c r="I9957" s="3"/>
      <c r="U9957">
        <v>17100.12380527069</v>
      </c>
      <c r="V9957">
        <v>2344.1303283731486</v>
      </c>
      <c r="W9957">
        <v>152.30839442315221</v>
      </c>
      <c r="X9957">
        <v>34.76336965993611</v>
      </c>
      <c r="Y9957">
        <v>-6004.4272536534972</v>
      </c>
      <c r="Z9957">
        <v>21373.246216063584</v>
      </c>
      <c r="AA9957">
        <v>17900.021054866324</v>
      </c>
      <c r="AB9957">
        <v>13082.177789189145</v>
      </c>
      <c r="AC9957">
        <v>689.96976209816944</v>
      </c>
      <c r="AD9957">
        <v>172.56247030525995</v>
      </c>
      <c r="AE9957">
        <v>-4578.5973313056393</v>
      </c>
      <c r="AF9957">
        <v>16297.888866363195</v>
      </c>
      <c r="AG9957">
        <v>25664.001556650135</v>
      </c>
      <c r="AH9957" s="3">
        <v>41002</v>
      </c>
    </row>
    <row r="9958" spans="2:34" x14ac:dyDescent="0.25">
      <c r="B9958" s="6"/>
      <c r="C9958" s="7"/>
      <c r="D9958" s="7"/>
      <c r="E9958" s="7"/>
      <c r="F9958" s="7"/>
      <c r="G9958" s="7"/>
      <c r="I9958" s="3"/>
      <c r="U9958">
        <v>20792.1009190314</v>
      </c>
      <c r="V9958">
        <v>2202.426523622109</v>
      </c>
      <c r="W9958">
        <v>203.53387946372442</v>
      </c>
      <c r="X9958">
        <v>60.148754768039005</v>
      </c>
      <c r="Y9958">
        <v>1451.4509368526419</v>
      </c>
      <c r="Z9958">
        <v>21465.235595990729</v>
      </c>
      <c r="AA9958">
        <v>25382.795690697247</v>
      </c>
      <c r="AB9958">
        <v>12697.046551330612</v>
      </c>
      <c r="AC9958">
        <v>797.77552664690086</v>
      </c>
      <c r="AD9958">
        <v>235.30898232293251</v>
      </c>
      <c r="AE9958">
        <v>1106.7848947542734</v>
      </c>
      <c r="AF9958">
        <v>16368.03416276705</v>
      </c>
      <c r="AG9958">
        <v>31204.950117821772</v>
      </c>
      <c r="AH9958" s="3">
        <v>41003</v>
      </c>
    </row>
    <row r="9959" spans="2:34" x14ac:dyDescent="0.25">
      <c r="B9959" s="6"/>
      <c r="C9959" s="7"/>
      <c r="D9959" s="7"/>
      <c r="E9959" s="7"/>
      <c r="F9959" s="7"/>
      <c r="G9959" s="7"/>
      <c r="I9959" s="3"/>
      <c r="U9959">
        <v>24041.252075577402</v>
      </c>
      <c r="V9959">
        <v>3308.1323823313232</v>
      </c>
      <c r="W9959">
        <v>-325.12697873434774</v>
      </c>
      <c r="X9959">
        <v>69.662431247794942</v>
      </c>
      <c r="Y9959">
        <v>7031.7284539806024</v>
      </c>
      <c r="Z9959">
        <v>21614.338066944994</v>
      </c>
      <c r="AA9959">
        <v>31698.734355770364</v>
      </c>
      <c r="AB9959">
        <v>15259.077672632586</v>
      </c>
      <c r="AC9959">
        <v>-1285.1554045444757</v>
      </c>
      <c r="AD9959">
        <v>263.6969987551746</v>
      </c>
      <c r="AE9959">
        <v>5361.9524017501644</v>
      </c>
      <c r="AF9959">
        <v>16481.73029842876</v>
      </c>
      <c r="AG9959">
        <v>36081.301967022213</v>
      </c>
      <c r="AH9959" s="3">
        <v>41004</v>
      </c>
    </row>
    <row r="9960" spans="2:34" x14ac:dyDescent="0.25">
      <c r="B9960" s="6"/>
      <c r="C9960" s="7"/>
      <c r="D9960" s="7"/>
      <c r="E9960" s="7"/>
      <c r="F9960" s="7"/>
      <c r="G9960" s="7"/>
      <c r="I9960" s="3"/>
      <c r="U9960">
        <v>10003.635911231328</v>
      </c>
      <c r="V9960">
        <v>0</v>
      </c>
      <c r="W9960">
        <v>0</v>
      </c>
      <c r="X9960">
        <v>-41.525505120192491</v>
      </c>
      <c r="Y9960">
        <v>-3223.1526314288926</v>
      </c>
      <c r="Z9960">
        <v>23056.159912771735</v>
      </c>
      <c r="AA9960">
        <v>19791.481776222648</v>
      </c>
      <c r="AB9960">
        <v>0</v>
      </c>
      <c r="AC9960">
        <v>0</v>
      </c>
      <c r="AD9960">
        <v>-109.86365749478875</v>
      </c>
      <c r="AE9960">
        <v>-2457.77280883395</v>
      </c>
      <c r="AF9960">
        <v>17581.172655983126</v>
      </c>
      <c r="AG9960">
        <v>15013.536189654385</v>
      </c>
      <c r="AH9960" s="3">
        <v>41005</v>
      </c>
    </row>
    <row r="9961" spans="2:34" x14ac:dyDescent="0.25">
      <c r="B9961" s="6"/>
      <c r="C9961" s="7"/>
      <c r="D9961" s="7"/>
      <c r="E9961" s="7"/>
      <c r="F9961" s="7"/>
      <c r="G9961" s="7"/>
      <c r="I9961" s="3"/>
      <c r="U9961">
        <v>15229.035532051737</v>
      </c>
      <c r="V9961">
        <v>0</v>
      </c>
      <c r="W9961">
        <v>0</v>
      </c>
      <c r="X9961">
        <v>44.068255290134431</v>
      </c>
      <c r="Y9961">
        <v>7648.5348512837818</v>
      </c>
      <c r="Z9961">
        <v>22088.322236179807</v>
      </c>
      <c r="AA9961">
        <v>29780.925342753722</v>
      </c>
      <c r="AB9961">
        <v>0</v>
      </c>
      <c r="AC9961">
        <v>0</v>
      </c>
      <c r="AD9961">
        <v>180.40666754899763</v>
      </c>
      <c r="AE9961">
        <v>5832.2900385174689</v>
      </c>
      <c r="AF9961">
        <v>16843.160716462244</v>
      </c>
      <c r="AG9961">
        <v>22855.857422528708</v>
      </c>
      <c r="AH9961" s="3">
        <v>41006</v>
      </c>
    </row>
    <row r="9962" spans="2:34" x14ac:dyDescent="0.25">
      <c r="B9962" s="6"/>
      <c r="C9962" s="7"/>
      <c r="D9962" s="7"/>
      <c r="E9962" s="7"/>
      <c r="F9962" s="7"/>
      <c r="G9962" s="7"/>
      <c r="I9962" s="3"/>
      <c r="U9962">
        <v>20588.512169896156</v>
      </c>
      <c r="V9962">
        <v>0</v>
      </c>
      <c r="W9962">
        <v>0</v>
      </c>
      <c r="X9962">
        <v>59.436530254642726</v>
      </c>
      <c r="Y9962">
        <v>13822.692476609342</v>
      </c>
      <c r="Z9962">
        <v>26381.549139195628</v>
      </c>
      <c r="AA9962">
        <v>40263.678146059618</v>
      </c>
      <c r="AB9962">
        <v>0</v>
      </c>
      <c r="AC9962">
        <v>0</v>
      </c>
      <c r="AD9962">
        <v>242.18482520855599</v>
      </c>
      <c r="AE9962">
        <v>10540.313040907118</v>
      </c>
      <c r="AF9962">
        <v>20116.904640810266</v>
      </c>
      <c r="AG9962">
        <v>30899.402506925944</v>
      </c>
      <c r="AH9962" s="3">
        <v>41007</v>
      </c>
    </row>
    <row r="9963" spans="2:34" x14ac:dyDescent="0.25">
      <c r="B9963" s="6"/>
      <c r="C9963" s="7"/>
      <c r="D9963" s="7"/>
      <c r="E9963" s="7"/>
      <c r="F9963" s="7"/>
      <c r="G9963" s="7"/>
      <c r="I9963" s="3"/>
      <c r="U9963">
        <v>17270.896395337266</v>
      </c>
      <c r="V9963">
        <v>0</v>
      </c>
      <c r="W9963">
        <v>0</v>
      </c>
      <c r="X9963">
        <v>45.959135768351445</v>
      </c>
      <c r="Y9963">
        <v>13689.494066358679</v>
      </c>
      <c r="Z9963">
        <v>20013.357985112292</v>
      </c>
      <c r="AA9963">
        <v>33748.811187239327</v>
      </c>
      <c r="AB9963">
        <v>0</v>
      </c>
      <c r="AC9963">
        <v>0</v>
      </c>
      <c r="AD9963">
        <v>220.6301638217829</v>
      </c>
      <c r="AE9963">
        <v>10438.744338357386</v>
      </c>
      <c r="AF9963">
        <v>15260.923913324757</v>
      </c>
      <c r="AG9963">
        <v>25920.298415503923</v>
      </c>
      <c r="AH9963" s="3">
        <v>41008</v>
      </c>
    </row>
    <row r="9964" spans="2:34" x14ac:dyDescent="0.25">
      <c r="B9964" s="6"/>
      <c r="C9964" s="7"/>
      <c r="D9964" s="7"/>
      <c r="E9964" s="7"/>
      <c r="F9964" s="7"/>
      <c r="G9964" s="7"/>
      <c r="I9964" s="3"/>
      <c r="U9964">
        <v>21923.689945737551</v>
      </c>
      <c r="V9964">
        <v>0</v>
      </c>
      <c r="W9964">
        <v>0</v>
      </c>
      <c r="X9964">
        <v>148.14748574660808</v>
      </c>
      <c r="Y9964">
        <v>15786.460774696958</v>
      </c>
      <c r="Z9964">
        <v>26777.233944344469</v>
      </c>
      <c r="AA9964">
        <v>42711.842204788038</v>
      </c>
      <c r="AB9964">
        <v>0</v>
      </c>
      <c r="AC9964">
        <v>0</v>
      </c>
      <c r="AD9964">
        <v>446.86018058835884</v>
      </c>
      <c r="AE9964">
        <v>12037.758827006975</v>
      </c>
      <c r="AF9964">
        <v>20418.628904650806</v>
      </c>
      <c r="AG9964">
        <v>32903.247912246145</v>
      </c>
      <c r="AH9964" s="3">
        <v>41009</v>
      </c>
    </row>
    <row r="9965" spans="2:34" x14ac:dyDescent="0.25">
      <c r="B9965" s="6"/>
      <c r="C9965" s="7"/>
      <c r="D9965" s="7"/>
      <c r="E9965" s="7"/>
      <c r="F9965" s="7"/>
      <c r="G9965" s="7"/>
      <c r="I9965" s="3"/>
      <c r="U9965">
        <v>45251.181720057109</v>
      </c>
      <c r="V9965">
        <v>11223.793211225073</v>
      </c>
      <c r="W9965">
        <v>-250.33610228888224</v>
      </c>
      <c r="X9965">
        <v>150.30606368321529</v>
      </c>
      <c r="Y9965">
        <v>15881.080524522928</v>
      </c>
      <c r="Z9965">
        <v>31420.186248202499</v>
      </c>
      <c r="AA9965">
        <v>58425.029945344839</v>
      </c>
      <c r="AB9965">
        <v>32146.919510107738</v>
      </c>
      <c r="AC9965">
        <v>-770.45080802123118</v>
      </c>
      <c r="AD9965">
        <v>467.90282208613485</v>
      </c>
      <c r="AE9965">
        <v>12109.909877513648</v>
      </c>
      <c r="AF9965">
        <v>23959.051351252823</v>
      </c>
      <c r="AG9965">
        <v>67913.33275293911</v>
      </c>
      <c r="AH9965" s="3">
        <v>41010</v>
      </c>
    </row>
    <row r="9966" spans="2:34" x14ac:dyDescent="0.25">
      <c r="B9966" s="6"/>
      <c r="C9966" s="7"/>
      <c r="D9966" s="7"/>
      <c r="E9966" s="7"/>
      <c r="F9966" s="7"/>
      <c r="G9966" s="7"/>
      <c r="I9966" s="3"/>
      <c r="U9966">
        <v>38142.195541843044</v>
      </c>
      <c r="V9966">
        <v>6451.4428786591379</v>
      </c>
      <c r="W9966">
        <v>-139.80822407303071</v>
      </c>
      <c r="X9966">
        <v>123.87104648586346</v>
      </c>
      <c r="Y9966">
        <v>15020.036662198387</v>
      </c>
      <c r="Z9966">
        <v>29613.335755647367</v>
      </c>
      <c r="AA9966">
        <v>51068.878118917724</v>
      </c>
      <c r="AB9966">
        <v>23263.244842856788</v>
      </c>
      <c r="AC9966">
        <v>-481.85502248182644</v>
      </c>
      <c r="AD9966">
        <v>428.12669782888139</v>
      </c>
      <c r="AE9966">
        <v>11453.332161832699</v>
      </c>
      <c r="AF9966">
        <v>22581.261181799531</v>
      </c>
      <c r="AG9966">
        <v>57244.10986183607</v>
      </c>
      <c r="AH9966" s="3">
        <v>41011</v>
      </c>
    </row>
    <row r="9967" spans="2:34" x14ac:dyDescent="0.25">
      <c r="B9967" s="6"/>
      <c r="C9967" s="7"/>
      <c r="D9967" s="7"/>
      <c r="E9967" s="7"/>
      <c r="F9967" s="7"/>
      <c r="G9967" s="7"/>
      <c r="I9967" s="3"/>
      <c r="U9967">
        <v>37649.363950145002</v>
      </c>
      <c r="V9967">
        <v>4537.393798335188</v>
      </c>
      <c r="W9967">
        <v>-117.27461716354247</v>
      </c>
      <c r="X9967">
        <v>101.8677409113206</v>
      </c>
      <c r="Y9967">
        <v>13651.343923590261</v>
      </c>
      <c r="Z9967">
        <v>28610.633026325355</v>
      </c>
      <c r="AA9967">
        <v>46783.963871998581</v>
      </c>
      <c r="AB9967">
        <v>24353.881257349942</v>
      </c>
      <c r="AC9967">
        <v>-461.91405585022312</v>
      </c>
      <c r="AD9967">
        <v>386.1802951963208</v>
      </c>
      <c r="AE9967">
        <v>10409.653446838611</v>
      </c>
      <c r="AF9967">
        <v>21816.663353126834</v>
      </c>
      <c r="AG9967">
        <v>56504.464296661477</v>
      </c>
      <c r="AH9967" s="3">
        <v>41012</v>
      </c>
    </row>
    <row r="9968" spans="2:34" x14ac:dyDescent="0.25">
      <c r="B9968" s="6"/>
      <c r="C9968" s="7"/>
      <c r="D9968" s="7"/>
      <c r="E9968" s="7"/>
      <c r="F9968" s="7"/>
      <c r="G9968" s="7"/>
      <c r="I9968" s="3"/>
      <c r="U9968">
        <v>33011.71188478994</v>
      </c>
      <c r="V9968">
        <v>3075.1939865693989</v>
      </c>
      <c r="W9968">
        <v>-191.84736420510944</v>
      </c>
      <c r="X9968">
        <v>82.941494637630939</v>
      </c>
      <c r="Y9968">
        <v>11965.37413505181</v>
      </c>
      <c r="Z9968">
        <v>26987.635237240032</v>
      </c>
      <c r="AA9968">
        <v>41919.297489293764</v>
      </c>
      <c r="AB9968">
        <v>20280.300591262541</v>
      </c>
      <c r="AC9968">
        <v>-785.68040238761193</v>
      </c>
      <c r="AD9968">
        <v>346.51214372945009</v>
      </c>
      <c r="AE9968">
        <v>9124.0392744348901</v>
      </c>
      <c r="AF9968">
        <v>20579.067653836872</v>
      </c>
      <c r="AG9968">
        <v>49544.239260876137</v>
      </c>
      <c r="AH9968" s="3">
        <v>41013</v>
      </c>
    </row>
    <row r="9969" spans="2:34" x14ac:dyDescent="0.25">
      <c r="B9969" s="6"/>
      <c r="C9969" s="7"/>
      <c r="D9969" s="7"/>
      <c r="E9969" s="7"/>
      <c r="F9969" s="7"/>
      <c r="G9969" s="7"/>
      <c r="I9969" s="3"/>
      <c r="U9969">
        <v>29843.155402508448</v>
      </c>
      <c r="V9969">
        <v>3022.1427769744082</v>
      </c>
      <c r="W9969">
        <v>-169.3121388708669</v>
      </c>
      <c r="X9969">
        <v>69.742340210421204</v>
      </c>
      <c r="Y9969">
        <v>9522.6773024645772</v>
      </c>
      <c r="Z9969">
        <v>25092.768148643605</v>
      </c>
      <c r="AA9969">
        <v>37538.018429422147</v>
      </c>
      <c r="AB9969">
        <v>18810.121805080733</v>
      </c>
      <c r="AC9969">
        <v>-713.15526621957633</v>
      </c>
      <c r="AD9969">
        <v>296.32360812270235</v>
      </c>
      <c r="AE9969">
        <v>7261.3928093507366</v>
      </c>
      <c r="AF9969">
        <v>19134.16158227983</v>
      </c>
      <c r="AG9969">
        <v>44788.844538614423</v>
      </c>
      <c r="AH9969" s="3">
        <v>41014</v>
      </c>
    </row>
    <row r="9970" spans="2:34" x14ac:dyDescent="0.25">
      <c r="B9970" s="6"/>
      <c r="C9970" s="7"/>
      <c r="D9970" s="7"/>
      <c r="E9970" s="7"/>
      <c r="F9970" s="7"/>
      <c r="G9970" s="7"/>
      <c r="I9970" s="3"/>
      <c r="U9970">
        <v>27988.10526612926</v>
      </c>
      <c r="V9970">
        <v>3192.0531288063185</v>
      </c>
      <c r="W9970">
        <v>-117.73000658958546</v>
      </c>
      <c r="X9970">
        <v>73.278908475545748</v>
      </c>
      <c r="Y9970">
        <v>9651.5211386752544</v>
      </c>
      <c r="Z9970">
        <v>21838.094340361924</v>
      </c>
      <c r="AA9970">
        <v>34637.21750972946</v>
      </c>
      <c r="AB9970">
        <v>18211.173165384345</v>
      </c>
      <c r="AC9970">
        <v>-523.90618917485585</v>
      </c>
      <c r="AD9970">
        <v>305.50988981882068</v>
      </c>
      <c r="AE9970">
        <v>7359.6409885206049</v>
      </c>
      <c r="AF9970">
        <v>16652.352713032298</v>
      </c>
      <c r="AG9970">
        <v>42004.77056758121</v>
      </c>
      <c r="AH9970" s="3">
        <v>41015</v>
      </c>
    </row>
    <row r="9971" spans="2:34" x14ac:dyDescent="0.25">
      <c r="B9971" s="6"/>
      <c r="C9971" s="7"/>
      <c r="D9971" s="7"/>
      <c r="E9971" s="7"/>
      <c r="F9971" s="7"/>
      <c r="G9971" s="7"/>
      <c r="I9971" s="3"/>
      <c r="U9971">
        <v>29955.041060930031</v>
      </c>
      <c r="V9971">
        <v>2685.2392938471426</v>
      </c>
      <c r="W9971">
        <v>-41.467215229349826</v>
      </c>
      <c r="X9971">
        <v>75.179543490419732</v>
      </c>
      <c r="Y9971">
        <v>11323.595110031762</v>
      </c>
      <c r="Z9971">
        <v>22610.427070597023</v>
      </c>
      <c r="AA9971">
        <v>36652.973802736997</v>
      </c>
      <c r="AB9971">
        <v>18919.780484780873</v>
      </c>
      <c r="AC9971">
        <v>-194.09746623319037</v>
      </c>
      <c r="AD9971">
        <v>355.1363995891889</v>
      </c>
      <c r="AE9971">
        <v>8634.6590875974562</v>
      </c>
      <c r="AF9971">
        <v>17241.284917245906</v>
      </c>
      <c r="AG9971">
        <v>44956.763422980235</v>
      </c>
      <c r="AH9971" s="3">
        <v>41016</v>
      </c>
    </row>
    <row r="9972" spans="2:34" x14ac:dyDescent="0.25">
      <c r="B9972" s="6"/>
      <c r="C9972" s="7"/>
      <c r="D9972" s="7"/>
      <c r="E9972" s="7"/>
      <c r="F9972" s="7"/>
      <c r="G9972" s="7"/>
      <c r="I9972" s="3"/>
      <c r="U9972">
        <v>31060.52611578898</v>
      </c>
      <c r="V9972">
        <v>1676.9241384445593</v>
      </c>
      <c r="W9972">
        <v>1.8433437056519353</v>
      </c>
      <c r="X9972">
        <v>70.460431842226015</v>
      </c>
      <c r="Y9972">
        <v>11411.193293883402</v>
      </c>
      <c r="Z9972">
        <v>23863.797150512561</v>
      </c>
      <c r="AA9972">
        <v>37024.218358388396</v>
      </c>
      <c r="AB9972">
        <v>19347.322627752772</v>
      </c>
      <c r="AC9972">
        <v>7.5626504950154354</v>
      </c>
      <c r="AD9972">
        <v>362.51710618359732</v>
      </c>
      <c r="AE9972">
        <v>8701.4559349680858</v>
      </c>
      <c r="AF9972">
        <v>18197.025849829912</v>
      </c>
      <c r="AG9972">
        <v>46615.884169229386</v>
      </c>
      <c r="AH9972" s="3">
        <v>41017</v>
      </c>
    </row>
    <row r="9973" spans="2:34" x14ac:dyDescent="0.25">
      <c r="B9973" s="6"/>
      <c r="C9973" s="7"/>
      <c r="D9973" s="7"/>
      <c r="E9973" s="7"/>
      <c r="F9973" s="7"/>
      <c r="G9973" s="7"/>
      <c r="I9973" s="3"/>
      <c r="U9973">
        <v>27427.840288820185</v>
      </c>
      <c r="V9973">
        <v>1575.4115876974734</v>
      </c>
      <c r="W9973">
        <v>41.631744708206213</v>
      </c>
      <c r="X9973">
        <v>54.689040376270697</v>
      </c>
      <c r="Y9973">
        <v>10095.349753189164</v>
      </c>
      <c r="Z9973">
        <v>24230.512697257356</v>
      </c>
      <c r="AA9973">
        <v>35997.594823228472</v>
      </c>
      <c r="AB9973">
        <v>14491.359133620361</v>
      </c>
      <c r="AC9973">
        <v>212.70735378053396</v>
      </c>
      <c r="AD9973">
        <v>285.11728592042414</v>
      </c>
      <c r="AE9973">
        <v>7698.0766834045744</v>
      </c>
      <c r="AF9973">
        <v>18476.659985234313</v>
      </c>
      <c r="AG9973">
        <v>41163.920441960203</v>
      </c>
      <c r="AH9973" s="3">
        <v>41018</v>
      </c>
    </row>
    <row r="9974" spans="2:34" x14ac:dyDescent="0.25">
      <c r="B9974" s="6"/>
      <c r="C9974" s="7"/>
      <c r="D9974" s="7"/>
      <c r="E9974" s="7"/>
      <c r="F9974" s="7"/>
      <c r="G9974" s="7"/>
      <c r="I9974" s="3"/>
      <c r="U9974">
        <v>28738.221630248889</v>
      </c>
      <c r="V9974">
        <v>2112.1688582205693</v>
      </c>
      <c r="W9974">
        <v>134.55403053302138</v>
      </c>
      <c r="X9974">
        <v>45.364729925642642</v>
      </c>
      <c r="Y9974">
        <v>11506.097188534204</v>
      </c>
      <c r="Z9974">
        <v>21100.602720858591</v>
      </c>
      <c r="AA9974">
        <v>34898.787528072033</v>
      </c>
      <c r="AB9974">
        <v>17441.367184233135</v>
      </c>
      <c r="AC9974">
        <v>553.16372723158725</v>
      </c>
      <c r="AD9974">
        <v>272.20845250068214</v>
      </c>
      <c r="AE9974">
        <v>8773.8236563880237</v>
      </c>
      <c r="AF9974">
        <v>16089.988141313381</v>
      </c>
      <c r="AG9974">
        <v>43130.551161666808</v>
      </c>
      <c r="AH9974" s="3">
        <v>41019</v>
      </c>
    </row>
    <row r="9975" spans="2:34" x14ac:dyDescent="0.25">
      <c r="B9975" s="6"/>
      <c r="C9975" s="7"/>
      <c r="D9975" s="7"/>
      <c r="E9975" s="7"/>
      <c r="F9975" s="7"/>
      <c r="G9975" s="7"/>
      <c r="I9975" s="3"/>
      <c r="U9975">
        <v>21476.487065953188</v>
      </c>
      <c r="V9975">
        <v>0</v>
      </c>
      <c r="W9975">
        <v>0</v>
      </c>
      <c r="X9975">
        <v>66.363723147660409</v>
      </c>
      <c r="Y9975">
        <v>16430.120016730871</v>
      </c>
      <c r="Z9975">
        <v>25437.931540608555</v>
      </c>
      <c r="AA9975">
        <v>41934.41528048709</v>
      </c>
      <c r="AB9975">
        <v>0</v>
      </c>
      <c r="AC9975">
        <v>0</v>
      </c>
      <c r="AD9975">
        <v>306.14812700603972</v>
      </c>
      <c r="AE9975">
        <v>12528.572748693428</v>
      </c>
      <c r="AF9975">
        <v>19397.361404436648</v>
      </c>
      <c r="AG9975">
        <v>32232.08228013611</v>
      </c>
      <c r="AH9975" s="3">
        <v>41020</v>
      </c>
    </row>
    <row r="9976" spans="2:34" x14ac:dyDescent="0.25">
      <c r="B9976" s="6"/>
      <c r="C9976" s="7"/>
      <c r="D9976" s="7"/>
      <c r="E9976" s="7"/>
      <c r="F9976" s="7"/>
      <c r="G9976" s="7"/>
      <c r="I9976" s="3"/>
      <c r="U9976">
        <v>18801.228073217077</v>
      </c>
      <c r="V9976">
        <v>0</v>
      </c>
      <c r="W9976">
        <v>0</v>
      </c>
      <c r="X9976">
        <v>1.7589281244343817</v>
      </c>
      <c r="Y9976">
        <v>11880.492617538075</v>
      </c>
      <c r="Z9976">
        <v>24994.886272348889</v>
      </c>
      <c r="AA9976">
        <v>36877.137818011397</v>
      </c>
      <c r="AB9976">
        <v>0</v>
      </c>
      <c r="AC9976">
        <v>0</v>
      </c>
      <c r="AD9976">
        <v>98.195320875460482</v>
      </c>
      <c r="AE9976">
        <v>9059.3139853860321</v>
      </c>
      <c r="AF9976">
        <v>19059.523039975324</v>
      </c>
      <c r="AG9976">
        <v>28217.032346236814</v>
      </c>
      <c r="AH9976" s="3">
        <v>41021</v>
      </c>
    </row>
    <row r="9977" spans="2:34" x14ac:dyDescent="0.25">
      <c r="B9977" s="6"/>
      <c r="C9977" s="7"/>
      <c r="D9977" s="7"/>
      <c r="E9977" s="7"/>
      <c r="F9977" s="7"/>
      <c r="G9977" s="7"/>
      <c r="I9977" s="3"/>
      <c r="U9977">
        <v>9648.4688858146619</v>
      </c>
      <c r="V9977">
        <v>0</v>
      </c>
      <c r="W9977">
        <v>0</v>
      </c>
      <c r="X9977">
        <v>-60.310154807130004</v>
      </c>
      <c r="Y9977">
        <v>2872.7393507234851</v>
      </c>
      <c r="Z9977">
        <v>16230.324016977112</v>
      </c>
      <c r="AA9977">
        <v>19042.753212893469</v>
      </c>
      <c r="AB9977">
        <v>0</v>
      </c>
      <c r="AC9977">
        <v>0</v>
      </c>
      <c r="AD9977">
        <v>-86.29198123538346</v>
      </c>
      <c r="AE9977">
        <v>2190.5697528029846</v>
      </c>
      <c r="AF9977">
        <v>12376.220926840399</v>
      </c>
      <c r="AG9977">
        <v>14480.498698407999</v>
      </c>
      <c r="AH9977" s="3">
        <v>41022</v>
      </c>
    </row>
    <row r="9978" spans="2:34" x14ac:dyDescent="0.25">
      <c r="B9978" s="6"/>
      <c r="C9978" s="7"/>
      <c r="D9978" s="7"/>
      <c r="E9978" s="7"/>
      <c r="F9978" s="7"/>
      <c r="G9978" s="7"/>
      <c r="I9978" s="3"/>
      <c r="U9978">
        <v>13052.490232384662</v>
      </c>
      <c r="V9978">
        <v>0</v>
      </c>
      <c r="W9978">
        <v>0</v>
      </c>
      <c r="X9978">
        <v>11.692700413592728</v>
      </c>
      <c r="Y9978">
        <v>10311.222377299711</v>
      </c>
      <c r="Z9978">
        <v>15254.335714225312</v>
      </c>
      <c r="AA9978">
        <v>25577.250791938612</v>
      </c>
      <c r="AB9978">
        <v>0</v>
      </c>
      <c r="AC9978">
        <v>0</v>
      </c>
      <c r="AD9978">
        <v>94.599599582301238</v>
      </c>
      <c r="AE9978">
        <v>7862.6875245223664</v>
      </c>
      <c r="AF9978">
        <v>11631.993834132116</v>
      </c>
      <c r="AG9978">
        <v>19589.280958236781</v>
      </c>
      <c r="AH9978" s="3">
        <v>41023</v>
      </c>
    </row>
    <row r="9979" spans="2:34" x14ac:dyDescent="0.25">
      <c r="B9979" s="6"/>
      <c r="C9979" s="7"/>
      <c r="D9979" s="7"/>
      <c r="E9979" s="7"/>
      <c r="F9979" s="7"/>
      <c r="G9979" s="7"/>
      <c r="I9979" s="3"/>
      <c r="U9979">
        <v>21985.083621674756</v>
      </c>
      <c r="V9979">
        <v>0</v>
      </c>
      <c r="W9979">
        <v>0</v>
      </c>
      <c r="X9979">
        <v>132.95233185844259</v>
      </c>
      <c r="Y9979">
        <v>18059.54887151303</v>
      </c>
      <c r="Z9979">
        <v>24685.870509045006</v>
      </c>
      <c r="AA9979">
        <v>42878.371712416476</v>
      </c>
      <c r="AB9979">
        <v>0</v>
      </c>
      <c r="AC9979">
        <v>0</v>
      </c>
      <c r="AD9979">
        <v>400.4285371560706</v>
      </c>
      <c r="AE9979">
        <v>13771.072372869661</v>
      </c>
      <c r="AF9979">
        <v>18823.887118441984</v>
      </c>
      <c r="AG9979">
        <v>32995.388028467714</v>
      </c>
      <c r="AH9979" s="3">
        <v>41024</v>
      </c>
    </row>
    <row r="9980" spans="2:34" x14ac:dyDescent="0.25">
      <c r="B9980" s="6"/>
      <c r="C9980" s="7"/>
      <c r="D9980" s="7"/>
      <c r="E9980" s="7"/>
      <c r="F9980" s="7"/>
      <c r="G9980" s="7"/>
      <c r="I9980" s="3"/>
      <c r="U9980">
        <v>24909.323875833586</v>
      </c>
      <c r="V9980">
        <v>0</v>
      </c>
      <c r="W9980">
        <v>0</v>
      </c>
      <c r="X9980">
        <v>163.30775325578327</v>
      </c>
      <c r="Y9980">
        <v>18455.543840489936</v>
      </c>
      <c r="Z9980">
        <v>29959.028302412116</v>
      </c>
      <c r="AA9980">
        <v>48577.879896157836</v>
      </c>
      <c r="AB9980">
        <v>0</v>
      </c>
      <c r="AC9980">
        <v>0</v>
      </c>
      <c r="AD9980">
        <v>466.21336396397982</v>
      </c>
      <c r="AE9980">
        <v>14073.033148073475</v>
      </c>
      <c r="AF9980">
        <v>22844.864504015863</v>
      </c>
      <c r="AG9980">
        <v>37384.111016053314</v>
      </c>
      <c r="AH9980" s="3">
        <v>41025</v>
      </c>
    </row>
    <row r="9981" spans="2:34" x14ac:dyDescent="0.25">
      <c r="B9981" s="6"/>
      <c r="C9981" s="7"/>
      <c r="D9981" s="7"/>
      <c r="E9981" s="7"/>
      <c r="F9981" s="7"/>
      <c r="G9981" s="7"/>
      <c r="I9981" s="3"/>
      <c r="U9981">
        <v>39382.489469868677</v>
      </c>
      <c r="V9981">
        <v>6395.9499489806567</v>
      </c>
      <c r="W9981">
        <v>38.669452999993183</v>
      </c>
      <c r="X9981">
        <v>162.64434852024732</v>
      </c>
      <c r="Y9981">
        <v>17063.377770028244</v>
      </c>
      <c r="Z9981">
        <v>31285.09155978978</v>
      </c>
      <c r="AA9981">
        <v>54945.733080318925</v>
      </c>
      <c r="AB9981">
        <v>21700.127420031127</v>
      </c>
      <c r="AC9981">
        <v>98.297966111735249</v>
      </c>
      <c r="AD9981">
        <v>439.63563091228593</v>
      </c>
      <c r="AE9981">
        <v>13011.455151425806</v>
      </c>
      <c r="AF9981">
        <v>23856.036666635955</v>
      </c>
      <c r="AG9981">
        <v>59105.552835116912</v>
      </c>
      <c r="AH9981" s="3">
        <v>41026</v>
      </c>
    </row>
    <row r="9982" spans="2:34" x14ac:dyDescent="0.25">
      <c r="B9982" s="6"/>
      <c r="C9982" s="7"/>
      <c r="D9982" s="7"/>
      <c r="E9982" s="7"/>
      <c r="F9982" s="7"/>
      <c r="G9982" s="7"/>
      <c r="I9982" s="3"/>
      <c r="U9982">
        <v>32961.652678384373</v>
      </c>
      <c r="V9982">
        <v>4104.8465236498469</v>
      </c>
      <c r="W9982">
        <v>-195.24263579816665</v>
      </c>
      <c r="X9982">
        <v>131.99510451643459</v>
      </c>
      <c r="Y9982">
        <v>15360.34397927094</v>
      </c>
      <c r="Z9982">
        <v>29752.578523608201</v>
      </c>
      <c r="AA9982">
        <v>49154.52149524726</v>
      </c>
      <c r="AB9982">
        <v>15247.605389677248</v>
      </c>
      <c r="AC9982">
        <v>-568.73192492007729</v>
      </c>
      <c r="AD9982">
        <v>389.96856391700021</v>
      </c>
      <c r="AE9982">
        <v>11712.829047705387</v>
      </c>
      <c r="AF9982">
        <v>22687.438930127013</v>
      </c>
      <c r="AG9982">
        <v>49469.110006506577</v>
      </c>
      <c r="AH9982" s="3">
        <v>41027</v>
      </c>
    </row>
    <row r="9983" spans="2:34" x14ac:dyDescent="0.25">
      <c r="B9983" s="6"/>
      <c r="C9983" s="7"/>
      <c r="D9983" s="7"/>
      <c r="E9983" s="7"/>
      <c r="F9983" s="7"/>
      <c r="G9983" s="7"/>
      <c r="I9983" s="3"/>
      <c r="U9983">
        <v>22878.720108318154</v>
      </c>
      <c r="V9983">
        <v>0</v>
      </c>
      <c r="W9983">
        <v>0</v>
      </c>
      <c r="X9983">
        <v>156.09592907140129</v>
      </c>
      <c r="Y9983">
        <v>16785.095758929641</v>
      </c>
      <c r="Z9983">
        <v>27660.807560344099</v>
      </c>
      <c r="AA9983">
        <v>44601.999248345135</v>
      </c>
      <c r="AB9983">
        <v>0</v>
      </c>
      <c r="AC9983">
        <v>0</v>
      </c>
      <c r="AD9983">
        <v>444.9235230082474</v>
      </c>
      <c r="AE9983">
        <v>12799.254849958055</v>
      </c>
      <c r="AF9983">
        <v>21092.386388808252</v>
      </c>
      <c r="AG9983">
        <v>34336.564761774556</v>
      </c>
      <c r="AH9983" s="3">
        <v>41028</v>
      </c>
    </row>
    <row r="9984" spans="2:34" x14ac:dyDescent="0.25">
      <c r="B9984" s="6"/>
      <c r="C9984" s="7"/>
      <c r="D9984" s="7"/>
      <c r="E9984" s="7"/>
      <c r="F9984" s="7"/>
      <c r="G9984" s="7"/>
      <c r="I9984" s="3"/>
      <c r="U9984">
        <v>26226.349540015479</v>
      </c>
      <c r="V9984">
        <v>0</v>
      </c>
      <c r="W9984">
        <v>0</v>
      </c>
      <c r="X9984">
        <v>178.46032856674694</v>
      </c>
      <c r="Y9984">
        <v>17191.118616664604</v>
      </c>
      <c r="Z9984">
        <v>33754.470638558079</v>
      </c>
      <c r="AA9984">
        <v>51124.049583789434</v>
      </c>
      <c r="AB9984">
        <v>0</v>
      </c>
      <c r="AC9984">
        <v>0</v>
      </c>
      <c r="AD9984">
        <v>512.82199879625921</v>
      </c>
      <c r="AE9984">
        <v>13108.862260347321</v>
      </c>
      <c r="AF9984">
        <v>25739.029328950419</v>
      </c>
      <c r="AG9984">
        <v>39360.713588094004</v>
      </c>
      <c r="AH9984" s="3">
        <v>41029</v>
      </c>
    </row>
    <row r="9985" spans="2:34" x14ac:dyDescent="0.25">
      <c r="B9985" s="6"/>
      <c r="C9985" s="7"/>
      <c r="D9985" s="7"/>
      <c r="E9985" s="7"/>
      <c r="F9985" s="7"/>
      <c r="G9985" s="7"/>
      <c r="I9985" s="3"/>
      <c r="U9985">
        <v>27080.132812336164</v>
      </c>
      <c r="V9985">
        <v>4509.3594178758867</v>
      </c>
      <c r="W9985">
        <v>-236.9145343799822</v>
      </c>
      <c r="X9985">
        <v>145.69773101913691</v>
      </c>
      <c r="Y9985">
        <v>16444.986648857528</v>
      </c>
      <c r="Z9985">
        <v>27289.227075747887</v>
      </c>
      <c r="AA9985">
        <v>48152.356339120459</v>
      </c>
      <c r="AB9985">
        <v>17634.839844764178</v>
      </c>
      <c r="AC9985">
        <v>-741.54437047206636</v>
      </c>
      <c r="AD9985">
        <v>441.18096506278903</v>
      </c>
      <c r="AE9985">
        <v>11802.469247074079</v>
      </c>
      <c r="AF9985">
        <v>19585.316194848441</v>
      </c>
      <c r="AG9985">
        <v>48722.261881277424</v>
      </c>
      <c r="AH9985" s="3">
        <v>41030</v>
      </c>
    </row>
    <row r="9986" spans="2:34" x14ac:dyDescent="0.25">
      <c r="B9986" s="6"/>
      <c r="C9986" s="7"/>
      <c r="D9986" s="7"/>
      <c r="E9986" s="7"/>
      <c r="F9986" s="7"/>
      <c r="G9986" s="7"/>
      <c r="I9986" s="3"/>
      <c r="U9986">
        <v>29375.683130131198</v>
      </c>
      <c r="V9986">
        <v>5881.6816977505168</v>
      </c>
      <c r="W9986">
        <v>226.06806592935348</v>
      </c>
      <c r="X9986">
        <v>137.77468173220177</v>
      </c>
      <c r="Y9986">
        <v>15554.855102248966</v>
      </c>
      <c r="Z9986">
        <v>24039.291783652025</v>
      </c>
      <c r="AA9986">
        <v>45839.67133131306</v>
      </c>
      <c r="AB9986">
        <v>23316.103095706167</v>
      </c>
      <c r="AC9986">
        <v>687.48829759700641</v>
      </c>
      <c r="AD9986">
        <v>432.31402012964736</v>
      </c>
      <c r="AE9986">
        <v>11163.627122782789</v>
      </c>
      <c r="AF9986">
        <v>17252.856937874411</v>
      </c>
      <c r="AG9986">
        <v>52852.389474090014</v>
      </c>
      <c r="AH9986" s="3">
        <v>41031</v>
      </c>
    </row>
    <row r="9987" spans="2:34" x14ac:dyDescent="0.25">
      <c r="B9987" s="6"/>
      <c r="C9987" s="7"/>
      <c r="D9987" s="7"/>
      <c r="E9987" s="7"/>
      <c r="F9987" s="7"/>
      <c r="G9987" s="7"/>
      <c r="I9987" s="3"/>
      <c r="U9987">
        <v>34374.170290929032</v>
      </c>
      <c r="V9987">
        <v>5353.6740518535653</v>
      </c>
      <c r="W9987">
        <v>25.514741973434116</v>
      </c>
      <c r="X9987">
        <v>141.84503854324757</v>
      </c>
      <c r="Y9987">
        <v>17611.190782979578</v>
      </c>
      <c r="Z9987">
        <v>32338.527786183822</v>
      </c>
      <c r="AA9987">
        <v>55470.752401533638</v>
      </c>
      <c r="AB9987">
        <v>25507.154080869084</v>
      </c>
      <c r="AC9987">
        <v>22.550977915060557</v>
      </c>
      <c r="AD9987">
        <v>467.28837381690551</v>
      </c>
      <c r="AE9987">
        <v>12639.44702776096</v>
      </c>
      <c r="AF9987">
        <v>23209.169325692401</v>
      </c>
      <c r="AG9987">
        <v>61845.609786054403</v>
      </c>
      <c r="AH9987" s="3">
        <v>41032</v>
      </c>
    </row>
    <row r="9988" spans="2:34" x14ac:dyDescent="0.25">
      <c r="B9988" s="6"/>
      <c r="C9988" s="7"/>
      <c r="D9988" s="7"/>
      <c r="E9988" s="7"/>
      <c r="F9988" s="7"/>
      <c r="G9988" s="7"/>
      <c r="I9988" s="3"/>
      <c r="U9988">
        <v>32535.253447924886</v>
      </c>
      <c r="V9988">
        <v>5369.5132973339414</v>
      </c>
      <c r="W9988">
        <v>29.654147473653477</v>
      </c>
      <c r="X9988">
        <v>134.0045111867461</v>
      </c>
      <c r="Y9988">
        <v>16910.163420701731</v>
      </c>
      <c r="Z9988">
        <v>29955.165258368233</v>
      </c>
      <c r="AA9988">
        <v>52398.500635064302</v>
      </c>
      <c r="AB9988">
        <v>24372.763898652331</v>
      </c>
      <c r="AC9988">
        <v>85.880921628324202</v>
      </c>
      <c r="AD9988">
        <v>443.4389933623325</v>
      </c>
      <c r="AE9988">
        <v>12136.32385342767</v>
      </c>
      <c r="AF9988">
        <v>21498.644194854031</v>
      </c>
      <c r="AG9988">
        <v>58537.051861924694</v>
      </c>
      <c r="AH9988" s="3">
        <v>41033</v>
      </c>
    </row>
    <row r="9989" spans="2:34" x14ac:dyDescent="0.25">
      <c r="B9989" s="6"/>
      <c r="C9989" s="7"/>
      <c r="D9989" s="7"/>
      <c r="E9989" s="7"/>
      <c r="F9989" s="7"/>
      <c r="G9989" s="7"/>
      <c r="I9989" s="3"/>
      <c r="U9989">
        <v>34147.065590532657</v>
      </c>
      <c r="V9989">
        <v>4852.3957179556037</v>
      </c>
      <c r="W9989">
        <v>185.74803775622024</v>
      </c>
      <c r="X9989">
        <v>135.14023398276589</v>
      </c>
      <c r="Y9989">
        <v>17791.581159985897</v>
      </c>
      <c r="Z9989">
        <v>31890.42313322096</v>
      </c>
      <c r="AA9989">
        <v>54855.288282901449</v>
      </c>
      <c r="AB9989">
        <v>24734.088241325913</v>
      </c>
      <c r="AC9989">
        <v>581.31071257999236</v>
      </c>
      <c r="AD9989">
        <v>465.1272731432519</v>
      </c>
      <c r="AE9989">
        <v>12768.912129955681</v>
      </c>
      <c r="AF9989">
        <v>22887.567277664442</v>
      </c>
      <c r="AG9989">
        <v>61437.005634669273</v>
      </c>
      <c r="AH9989" s="3">
        <v>41034</v>
      </c>
    </row>
    <row r="9990" spans="2:34" x14ac:dyDescent="0.25">
      <c r="B9990" s="6"/>
      <c r="C9990" s="7"/>
      <c r="D9990" s="7"/>
      <c r="E9990" s="7"/>
      <c r="F9990" s="7"/>
      <c r="G9990" s="7"/>
      <c r="I9990" s="3"/>
      <c r="U9990">
        <v>33244.688549392406</v>
      </c>
      <c r="V9990">
        <v>3824.9928952635642</v>
      </c>
      <c r="W9990">
        <v>164.59705474553948</v>
      </c>
      <c r="X9990">
        <v>131.60963463569439</v>
      </c>
      <c r="Y9990">
        <v>17898.215212587533</v>
      </c>
      <c r="Z9990">
        <v>33318.596223935347</v>
      </c>
      <c r="AA9990">
        <v>55338.01102116768</v>
      </c>
      <c r="AB9990">
        <v>22142.07677480713</v>
      </c>
      <c r="AC9990">
        <v>463.21233191975637</v>
      </c>
      <c r="AD9990">
        <v>450.16880916408792</v>
      </c>
      <c r="AE9990">
        <v>12845.442756182072</v>
      </c>
      <c r="AF9990">
        <v>23912.558622599729</v>
      </c>
      <c r="AG9990">
        <v>59813.459294672772</v>
      </c>
      <c r="AH9990" s="3">
        <v>41035</v>
      </c>
    </row>
    <row r="9991" spans="2:34" x14ac:dyDescent="0.25">
      <c r="B9991" s="6"/>
      <c r="C9991" s="7"/>
      <c r="D9991" s="7"/>
      <c r="E9991" s="7"/>
      <c r="F9991" s="7"/>
      <c r="G9991" s="7"/>
      <c r="I9991" s="3"/>
      <c r="U9991">
        <v>19665.964345913271</v>
      </c>
      <c r="V9991">
        <v>1269.6458159649635</v>
      </c>
      <c r="W9991">
        <v>-407.08746253930281</v>
      </c>
      <c r="X9991">
        <v>68.519066929146078</v>
      </c>
      <c r="Y9991">
        <v>9976.9327499338997</v>
      </c>
      <c r="Z9991">
        <v>23488.681785774461</v>
      </c>
      <c r="AA9991">
        <v>34396.691956063172</v>
      </c>
      <c r="AB9991">
        <v>12301.16294284013</v>
      </c>
      <c r="AC9991">
        <v>-1201.5441985586574</v>
      </c>
      <c r="AD9991">
        <v>265.08415597375301</v>
      </c>
      <c r="AE9991">
        <v>7160.3853791758247</v>
      </c>
      <c r="AF9991">
        <v>16857.687412605566</v>
      </c>
      <c r="AG9991">
        <v>35382.775692036616</v>
      </c>
      <c r="AH9991" s="3">
        <v>41036</v>
      </c>
    </row>
    <row r="9992" spans="2:34" x14ac:dyDescent="0.25">
      <c r="B9992" s="6"/>
      <c r="C9992" s="7"/>
      <c r="D9992" s="7"/>
      <c r="E9992" s="7"/>
      <c r="F9992" s="7"/>
      <c r="G9992" s="7"/>
      <c r="I9992" s="3"/>
      <c r="U9992">
        <v>19098.282214975323</v>
      </c>
      <c r="V9992">
        <v>1182.6635203989283</v>
      </c>
      <c r="W9992">
        <v>-41.083741830983286</v>
      </c>
      <c r="X9992">
        <v>59.6451748624903</v>
      </c>
      <c r="Y9992">
        <v>9610.3078808638147</v>
      </c>
      <c r="Z9992">
        <v>21598.784472121475</v>
      </c>
      <c r="AA9992">
        <v>32410.317306415724</v>
      </c>
      <c r="AB9992">
        <v>11865.75854174618</v>
      </c>
      <c r="AC9992">
        <v>-152.05016858481119</v>
      </c>
      <c r="AD9992">
        <v>249.1199686112746</v>
      </c>
      <c r="AE9992">
        <v>6897.2608881192837</v>
      </c>
      <c r="AF9992">
        <v>15501.319335160706</v>
      </c>
      <c r="AG9992">
        <v>34361.408565052632</v>
      </c>
      <c r="AH9992" s="3">
        <v>41037</v>
      </c>
    </row>
    <row r="9993" spans="2:34" x14ac:dyDescent="0.25">
      <c r="B9993" s="6"/>
      <c r="C9993" s="7"/>
      <c r="D9993" s="7"/>
      <c r="E9993" s="7"/>
      <c r="F9993" s="7"/>
      <c r="G9993" s="7"/>
      <c r="I9993" s="3"/>
      <c r="U9993">
        <v>14001.938890733723</v>
      </c>
      <c r="V9993">
        <v>28.210729326329062</v>
      </c>
      <c r="W9993">
        <v>-173.5280283755707</v>
      </c>
      <c r="X9993">
        <v>40.626623305340203</v>
      </c>
      <c r="Y9993">
        <v>7046.2406997910211</v>
      </c>
      <c r="Z9993">
        <v>17387.64750162066</v>
      </c>
      <c r="AA9993">
        <v>24329.19752566778</v>
      </c>
      <c r="AB9993">
        <v>7988.287039181926</v>
      </c>
      <c r="AC9993">
        <v>-523.84655222574384</v>
      </c>
      <c r="AD9993">
        <v>191.62964488814291</v>
      </c>
      <c r="AE9993">
        <v>5057.0451008874979</v>
      </c>
      <c r="AF9993">
        <v>12479.011342408066</v>
      </c>
      <c r="AG9993">
        <v>25192.12657513989</v>
      </c>
      <c r="AH9993" s="3">
        <v>41038</v>
      </c>
    </row>
    <row r="9994" spans="2:34" x14ac:dyDescent="0.25">
      <c r="B9994" s="6"/>
      <c r="C9994" s="7"/>
      <c r="D9994" s="7"/>
      <c r="E9994" s="7"/>
      <c r="F9994" s="7"/>
      <c r="G9994" s="7"/>
      <c r="I9994" s="3"/>
      <c r="U9994">
        <v>20843.458245466318</v>
      </c>
      <c r="V9994">
        <v>2413.5902801280022</v>
      </c>
      <c r="W9994">
        <v>453.19023860459782</v>
      </c>
      <c r="X9994">
        <v>80.412269125690713</v>
      </c>
      <c r="Y9994">
        <v>10346.085532518488</v>
      </c>
      <c r="Z9994">
        <v>21798.853087880747</v>
      </c>
      <c r="AA9994">
        <v>35092.131408257526</v>
      </c>
      <c r="AB9994">
        <v>12963.853296297295</v>
      </c>
      <c r="AC9994">
        <v>1206.5656177060641</v>
      </c>
      <c r="AD9994">
        <v>260.65865786487495</v>
      </c>
      <c r="AE9994">
        <v>7425.3241387478247</v>
      </c>
      <c r="AF9994">
        <v>15644.907392434534</v>
      </c>
      <c r="AG9994">
        <v>37501.309103050589</v>
      </c>
      <c r="AH9994" s="3">
        <v>41039</v>
      </c>
    </row>
    <row r="9995" spans="2:34" x14ac:dyDescent="0.25">
      <c r="B9995" s="6"/>
      <c r="C9995" s="7"/>
      <c r="D9995" s="7"/>
      <c r="E9995" s="7"/>
      <c r="F9995" s="7"/>
      <c r="G9995" s="7"/>
      <c r="I9995" s="3"/>
      <c r="U9995">
        <v>15952.97931791468</v>
      </c>
      <c r="V9995">
        <v>2696.1324306317879</v>
      </c>
      <c r="W9995">
        <v>513.16963428387669</v>
      </c>
      <c r="X9995">
        <v>73.517350365768593</v>
      </c>
      <c r="Y9995">
        <v>7737.8845826887182</v>
      </c>
      <c r="Z9995">
        <v>14374.544498534735</v>
      </c>
      <c r="AA9995">
        <v>25395.24849650489</v>
      </c>
      <c r="AB9995">
        <v>11190.033272728582</v>
      </c>
      <c r="AC9995">
        <v>1399.6702127752376</v>
      </c>
      <c r="AD9995">
        <v>242.75344969889707</v>
      </c>
      <c r="AE9995">
        <v>5553.4338078004384</v>
      </c>
      <c r="AF9995">
        <v>10316.525212651386</v>
      </c>
      <c r="AG9995">
        <v>28702.415955654538</v>
      </c>
      <c r="AH9995" s="3">
        <v>41040</v>
      </c>
    </row>
    <row r="9996" spans="2:34" x14ac:dyDescent="0.25">
      <c r="B9996" s="6"/>
      <c r="C9996" s="7"/>
      <c r="D9996" s="7"/>
      <c r="E9996" s="7"/>
      <c r="F9996" s="7"/>
      <c r="G9996" s="7"/>
      <c r="I9996" s="3"/>
      <c r="U9996">
        <v>35321.740897628159</v>
      </c>
      <c r="V9996">
        <v>10520.362615155163</v>
      </c>
      <c r="W9996">
        <v>381.24592936642563</v>
      </c>
      <c r="X9996">
        <v>176.52381915296374</v>
      </c>
      <c r="Y9996">
        <v>17743.782655005329</v>
      </c>
      <c r="Z9996">
        <v>30121.602854289307</v>
      </c>
      <c r="AA9996">
        <v>58943.517872969191</v>
      </c>
      <c r="AB9996">
        <v>27825.490040564917</v>
      </c>
      <c r="AC9996">
        <v>896.27674849917753</v>
      </c>
      <c r="AD9996">
        <v>475.99818190439146</v>
      </c>
      <c r="AE9996">
        <v>12734.607426818178</v>
      </c>
      <c r="AF9996">
        <v>21618.095468932865</v>
      </c>
      <c r="AG9996">
        <v>63550.467866719518</v>
      </c>
      <c r="AH9996" s="3">
        <v>41041</v>
      </c>
    </row>
    <row r="9997" spans="2:34" x14ac:dyDescent="0.25">
      <c r="B9997" s="6"/>
      <c r="C9997" s="7"/>
      <c r="D9997" s="7"/>
      <c r="E9997" s="7"/>
      <c r="F9997" s="7"/>
      <c r="G9997" s="7"/>
      <c r="I9997" s="3"/>
      <c r="U9997">
        <v>20297.766380407946</v>
      </c>
      <c r="V9997">
        <v>0</v>
      </c>
      <c r="W9997">
        <v>0</v>
      </c>
      <c r="X9997">
        <v>187.19165917744834</v>
      </c>
      <c r="Y9997">
        <v>18355.594628246759</v>
      </c>
      <c r="Z9997">
        <v>31812.001485541674</v>
      </c>
      <c r="AA9997">
        <v>50354.787772965879</v>
      </c>
      <c r="AB9997">
        <v>0</v>
      </c>
      <c r="AC9997">
        <v>0</v>
      </c>
      <c r="AD9997">
        <v>514.52083500411527</v>
      </c>
      <c r="AE9997">
        <v>13173.701246312117</v>
      </c>
      <c r="AF9997">
        <v>22831.284526890428</v>
      </c>
      <c r="AG9997">
        <v>36519.506608206655</v>
      </c>
      <c r="AH9997" s="3">
        <v>41042</v>
      </c>
    </row>
    <row r="9998" spans="2:34" x14ac:dyDescent="0.25">
      <c r="B9998" s="6"/>
      <c r="C9998" s="7"/>
      <c r="D9998" s="7"/>
      <c r="E9998" s="7"/>
      <c r="F9998" s="7"/>
      <c r="G9998" s="7"/>
      <c r="I9998" s="3"/>
      <c r="U9998">
        <v>27419.449587937874</v>
      </c>
      <c r="V9998">
        <v>0</v>
      </c>
      <c r="W9998">
        <v>0</v>
      </c>
      <c r="X9998">
        <v>250.97376757184168</v>
      </c>
      <c r="Y9998">
        <v>25001.211744648692</v>
      </c>
      <c r="Z9998">
        <v>42843.560850212103</v>
      </c>
      <c r="AA9998">
        <v>68095.746362432634</v>
      </c>
      <c r="AB9998">
        <v>0</v>
      </c>
      <c r="AC9998">
        <v>0</v>
      </c>
      <c r="AD9998">
        <v>640.96635650351345</v>
      </c>
      <c r="AE9998">
        <v>17943.221180803033</v>
      </c>
      <c r="AF9998">
        <v>30748.569163776414</v>
      </c>
      <c r="AG9998">
        <v>49332.756701082959</v>
      </c>
      <c r="AH9998" s="3">
        <v>41043</v>
      </c>
    </row>
    <row r="9999" spans="2:34" x14ac:dyDescent="0.25">
      <c r="B9999" s="6"/>
      <c r="C9999" s="7"/>
      <c r="D9999" s="7"/>
      <c r="E9999" s="7"/>
      <c r="F9999" s="7"/>
      <c r="G9999" s="7"/>
      <c r="I9999" s="3"/>
      <c r="U9999">
        <v>38084.394043321357</v>
      </c>
      <c r="V9999">
        <v>6282.0360534556685</v>
      </c>
      <c r="W9999">
        <v>-271.90929904128461</v>
      </c>
      <c r="X9999">
        <v>222.19353408001047</v>
      </c>
      <c r="Y9999">
        <v>23521.122544875245</v>
      </c>
      <c r="Z9999">
        <v>40289.098119054703</v>
      </c>
      <c r="AA9999">
        <v>70042.540952424344</v>
      </c>
      <c r="AB9999">
        <v>22831.743917421791</v>
      </c>
      <c r="AC9999">
        <v>-714.69638867220692</v>
      </c>
      <c r="AD9999">
        <v>607.73755259503764</v>
      </c>
      <c r="AE9999">
        <v>16880.969952738571</v>
      </c>
      <c r="AF9999">
        <v>28915.246433205721</v>
      </c>
      <c r="AG9999">
        <v>68521.001467288923</v>
      </c>
      <c r="AH9999" s="3">
        <v>41044</v>
      </c>
    </row>
    <row r="10000" spans="2:34" x14ac:dyDescent="0.25">
      <c r="B10000" s="6"/>
      <c r="C10000" s="7"/>
      <c r="D10000" s="7"/>
      <c r="E10000" s="7"/>
      <c r="F10000" s="7"/>
      <c r="G10000" s="7"/>
      <c r="I10000" s="3"/>
      <c r="U10000">
        <v>44931.397797776393</v>
      </c>
      <c r="V10000">
        <v>7649.9360755646712</v>
      </c>
      <c r="W10000">
        <v>-48.682454807245314</v>
      </c>
      <c r="X10000">
        <v>195.91925628818584</v>
      </c>
      <c r="Y10000">
        <v>22416.326977594712</v>
      </c>
      <c r="Z10000">
        <v>39233.921161431972</v>
      </c>
      <c r="AA10000">
        <v>69447.421016072301</v>
      </c>
      <c r="AB10000">
        <v>36161.348554905686</v>
      </c>
      <c r="AC10000">
        <v>-147.87381837946324</v>
      </c>
      <c r="AD10000">
        <v>580.55979382056239</v>
      </c>
      <c r="AE10000">
        <v>16088.0647357533</v>
      </c>
      <c r="AF10000">
        <v>28157.952197674756</v>
      </c>
      <c r="AG10000">
        <v>80840.051463774842</v>
      </c>
      <c r="AH10000" s="3">
        <v>41045</v>
      </c>
    </row>
    <row r="10001" spans="2:34" x14ac:dyDescent="0.25">
      <c r="B10001" s="6"/>
      <c r="C10001" s="7"/>
      <c r="D10001" s="7"/>
      <c r="E10001" s="7"/>
      <c r="F10001" s="7"/>
      <c r="G10001" s="7"/>
      <c r="I10001" s="3"/>
      <c r="U10001">
        <v>38673.182119953635</v>
      </c>
      <c r="V10001">
        <v>7488.7872013300685</v>
      </c>
      <c r="W10001">
        <v>84.628362285383275</v>
      </c>
      <c r="X10001">
        <v>166.25775182555742</v>
      </c>
      <c r="Y10001">
        <v>19116.479622569728</v>
      </c>
      <c r="Z10001">
        <v>35251.54435009756</v>
      </c>
      <c r="AA10001">
        <v>62107.697288108306</v>
      </c>
      <c r="AB10001">
        <v>29838.229944702449</v>
      </c>
      <c r="AC10001">
        <v>239.661230244785</v>
      </c>
      <c r="AD10001">
        <v>482.84309266394393</v>
      </c>
      <c r="AE10001">
        <v>13719.783887655025</v>
      </c>
      <c r="AF10001">
        <v>25299.824012493122</v>
      </c>
      <c r="AG10001">
        <v>69580.342167759314</v>
      </c>
      <c r="AH10001" s="3">
        <v>41046</v>
      </c>
    </row>
    <row r="10002" spans="2:34" x14ac:dyDescent="0.25">
      <c r="B10002" s="6"/>
      <c r="C10002" s="7"/>
      <c r="D10002" s="7"/>
      <c r="E10002" s="7"/>
      <c r="F10002" s="7"/>
      <c r="G10002" s="7"/>
      <c r="I10002" s="3"/>
      <c r="U10002">
        <v>38351.507601186117</v>
      </c>
      <c r="V10002">
        <v>8971.2977988585517</v>
      </c>
      <c r="W10002">
        <v>62.218544792228748</v>
      </c>
      <c r="X10002">
        <v>137.50597889259865</v>
      </c>
      <c r="Y10002">
        <v>16781.084236563111</v>
      </c>
      <c r="Z10002">
        <v>30376.886244665209</v>
      </c>
      <c r="AA10002">
        <v>56328.992803771704</v>
      </c>
      <c r="AB10002">
        <v>34552.569584938887</v>
      </c>
      <c r="AC10002">
        <v>169.64431249488172</v>
      </c>
      <c r="AD10002">
        <v>434.379863433857</v>
      </c>
      <c r="AE10002">
        <v>12043.684489604331</v>
      </c>
      <c r="AF10002">
        <v>21801.310842014951</v>
      </c>
      <c r="AG10002">
        <v>69001.589092486902</v>
      </c>
      <c r="AH10002" s="3">
        <v>41047</v>
      </c>
    </row>
    <row r="10003" spans="2:34" x14ac:dyDescent="0.25">
      <c r="B10003" s="6"/>
      <c r="C10003" s="7"/>
      <c r="D10003" s="7"/>
      <c r="E10003" s="7"/>
      <c r="F10003" s="7"/>
      <c r="G10003" s="7"/>
      <c r="I10003" s="3"/>
      <c r="U10003">
        <v>33852.402850264072</v>
      </c>
      <c r="V10003">
        <v>7915.1861516338249</v>
      </c>
      <c r="W10003">
        <v>397.16071682814066</v>
      </c>
      <c r="X10003">
        <v>144.53381885734279</v>
      </c>
      <c r="Y10003">
        <v>17683.583320495174</v>
      </c>
      <c r="Z10003">
        <v>28062.923864012297</v>
      </c>
      <c r="AA10003">
        <v>54203.387871826781</v>
      </c>
      <c r="AB10003">
        <v>26519.877349306931</v>
      </c>
      <c r="AC10003">
        <v>1075.7480697545161</v>
      </c>
      <c r="AD10003">
        <v>479.2299133366738</v>
      </c>
      <c r="AE10003">
        <v>12691.40272197886</v>
      </c>
      <c r="AF10003">
        <v>20140.593784610734</v>
      </c>
      <c r="AG10003">
        <v>60906.851838987714</v>
      </c>
      <c r="AH10003" s="3">
        <v>41048</v>
      </c>
    </row>
    <row r="10004" spans="2:34" x14ac:dyDescent="0.25">
      <c r="B10004" s="6"/>
      <c r="C10004" s="7"/>
      <c r="D10004" s="7"/>
      <c r="E10004" s="7"/>
      <c r="F10004" s="7"/>
      <c r="G10004" s="7"/>
      <c r="I10004" s="3"/>
      <c r="U10004">
        <v>24063.430592880824</v>
      </c>
      <c r="V10004">
        <v>0</v>
      </c>
      <c r="W10004">
        <v>349.93985381018121</v>
      </c>
      <c r="X10004">
        <v>173.91771481583967</v>
      </c>
      <c r="Y10004">
        <v>21433.797956635397</v>
      </c>
      <c r="Z10004">
        <v>36889.074398048448</v>
      </c>
      <c r="AA10004">
        <v>58846.72992330986</v>
      </c>
      <c r="AB10004">
        <v>0</v>
      </c>
      <c r="AC10004">
        <v>881.21581756474563</v>
      </c>
      <c r="AD10004">
        <v>555.4512115971645</v>
      </c>
      <c r="AE10004">
        <v>15382.909492891748</v>
      </c>
      <c r="AF10004">
        <v>26475.069602214699</v>
      </c>
      <c r="AG10004">
        <v>43294.646124268358</v>
      </c>
      <c r="AH10004" s="3">
        <v>41049</v>
      </c>
    </row>
    <row r="10005" spans="2:34" x14ac:dyDescent="0.25">
      <c r="B10005" s="6"/>
      <c r="C10005" s="7"/>
      <c r="D10005" s="7"/>
      <c r="E10005" s="7"/>
      <c r="F10005" s="7"/>
      <c r="G10005" s="7"/>
      <c r="I10005" s="3"/>
      <c r="U10005">
        <v>19485.013702671273</v>
      </c>
      <c r="V10005">
        <v>0</v>
      </c>
      <c r="W10005">
        <v>-29.544521707163376</v>
      </c>
      <c r="X10005">
        <v>135.44997202759438</v>
      </c>
      <c r="Y10005">
        <v>14839.612857157132</v>
      </c>
      <c r="Z10005">
        <v>33549.159892910102</v>
      </c>
      <c r="AA10005">
        <v>48494.678200387665</v>
      </c>
      <c r="AB10005">
        <v>0</v>
      </c>
      <c r="AC10005">
        <v>-110.48215078691292</v>
      </c>
      <c r="AD10005">
        <v>439.35872755306008</v>
      </c>
      <c r="AE10005">
        <v>10650.30201147958</v>
      </c>
      <c r="AF10005">
        <v>24078.032798448705</v>
      </c>
      <c r="AG10005">
        <v>35057.211386694427</v>
      </c>
      <c r="AH10005" s="3">
        <v>41050</v>
      </c>
    </row>
    <row r="10006" spans="2:34" x14ac:dyDescent="0.25">
      <c r="B10006" s="6"/>
      <c r="C10006" s="7"/>
      <c r="D10006" s="7"/>
      <c r="E10006" s="7"/>
      <c r="F10006" s="7"/>
      <c r="G10006" s="7"/>
      <c r="I10006" s="3"/>
      <c r="U10006">
        <v>26798.730046812161</v>
      </c>
      <c r="V10006">
        <v>2735.8369860347871</v>
      </c>
      <c r="W10006">
        <v>159.23816641701737</v>
      </c>
      <c r="X10006">
        <v>87.787189237937923</v>
      </c>
      <c r="Y10006">
        <v>13037.001506692768</v>
      </c>
      <c r="Z10006">
        <v>35022.359896444163</v>
      </c>
      <c r="AA10006">
        <v>51042.223744826668</v>
      </c>
      <c r="AB10006">
        <v>13062.085292044025</v>
      </c>
      <c r="AC10006">
        <v>372.48787552153817</v>
      </c>
      <c r="AD10006">
        <v>289.47386860034209</v>
      </c>
      <c r="AE10006">
        <v>9356.578551402441</v>
      </c>
      <c r="AF10006">
        <v>25135.339691288784</v>
      </c>
      <c r="AG10006">
        <v>48215.965278857126</v>
      </c>
      <c r="AH10006" s="3">
        <v>41051</v>
      </c>
    </row>
    <row r="10007" spans="2:34" x14ac:dyDescent="0.25">
      <c r="B10007" s="6"/>
      <c r="C10007" s="7"/>
      <c r="D10007" s="7"/>
      <c r="E10007" s="7"/>
      <c r="F10007" s="7"/>
      <c r="G10007" s="7"/>
      <c r="I10007" s="3"/>
      <c r="U10007">
        <v>8456.3306536523214</v>
      </c>
      <c r="V10007">
        <v>-291.1038923776544</v>
      </c>
      <c r="W10007">
        <v>0</v>
      </c>
      <c r="X10007">
        <v>2.1191423892269317</v>
      </c>
      <c r="Y10007">
        <v>4436.1437516886272</v>
      </c>
      <c r="Z10007">
        <v>13902.656146827481</v>
      </c>
      <c r="AA10007">
        <v>18049.815148527679</v>
      </c>
      <c r="AB10007">
        <v>1948.2082214045236</v>
      </c>
      <c r="AC10007">
        <v>0</v>
      </c>
      <c r="AD10007">
        <v>104.67635808139831</v>
      </c>
      <c r="AE10007">
        <v>3183.7940232406481</v>
      </c>
      <c r="AF10007">
        <v>9977.8537452918008</v>
      </c>
      <c r="AG10007">
        <v>15214.532348018372</v>
      </c>
      <c r="AH10007" s="3">
        <v>41052</v>
      </c>
    </row>
    <row r="10008" spans="2:34" x14ac:dyDescent="0.25">
      <c r="B10008" s="6"/>
      <c r="C10008" s="7"/>
      <c r="D10008" s="7"/>
      <c r="E10008" s="7"/>
      <c r="F10008" s="7"/>
      <c r="G10008" s="7"/>
      <c r="I10008" s="3"/>
      <c r="U10008">
        <v>-72.2208410004705</v>
      </c>
      <c r="V10008">
        <v>0</v>
      </c>
      <c r="W10008">
        <v>0</v>
      </c>
      <c r="X10008">
        <v>33.786700490384213</v>
      </c>
      <c r="Y10008">
        <v>8484.3322891704611</v>
      </c>
      <c r="Z10008">
        <v>-8872.5680339956471</v>
      </c>
      <c r="AA10008">
        <v>-354.44904433480093</v>
      </c>
      <c r="AB10008">
        <v>0</v>
      </c>
      <c r="AC10008">
        <v>0</v>
      </c>
      <c r="AD10008">
        <v>148.69558605414446</v>
      </c>
      <c r="AE10008">
        <v>6089.1548934062948</v>
      </c>
      <c r="AF10008">
        <v>-6367.7893816399765</v>
      </c>
      <c r="AG10008">
        <v>-129.93890217953708</v>
      </c>
      <c r="AH10008" s="3">
        <v>41053</v>
      </c>
    </row>
    <row r="10009" spans="2:34" x14ac:dyDescent="0.25">
      <c r="B10009" s="6"/>
      <c r="C10009" s="7"/>
      <c r="D10009" s="7"/>
      <c r="E10009" s="7"/>
      <c r="F10009" s="7"/>
      <c r="G10009" s="7"/>
      <c r="I10009" s="3"/>
      <c r="U10009">
        <v>27696.522700048248</v>
      </c>
      <c r="V10009">
        <v>0</v>
      </c>
      <c r="W10009">
        <v>0</v>
      </c>
      <c r="X10009">
        <v>176.86248240611596</v>
      </c>
      <c r="Y10009">
        <v>19576.241367180653</v>
      </c>
      <c r="Z10009">
        <v>49272.843980314326</v>
      </c>
      <c r="AA10009">
        <v>69025.947829901095</v>
      </c>
      <c r="AB10009">
        <v>0</v>
      </c>
      <c r="AC10009">
        <v>0</v>
      </c>
      <c r="AD10009">
        <v>418.68379885165581</v>
      </c>
      <c r="AE10009">
        <v>14049.75216112447</v>
      </c>
      <c r="AF10009">
        <v>35362.827481160653</v>
      </c>
      <c r="AG10009">
        <v>49831.263441136784</v>
      </c>
      <c r="AH10009" s="3">
        <v>41054</v>
      </c>
    </row>
    <row r="10010" spans="2:34" x14ac:dyDescent="0.25">
      <c r="B10010" s="6"/>
      <c r="C10010" s="7"/>
      <c r="D10010" s="7"/>
      <c r="E10010" s="7"/>
      <c r="F10010" s="7"/>
      <c r="G10010" s="7"/>
      <c r="I10010" s="3"/>
      <c r="U10010">
        <v>36410.638258799285</v>
      </c>
      <c r="V10010">
        <v>5384.602331035263</v>
      </c>
      <c r="W10010">
        <v>0</v>
      </c>
      <c r="X10010">
        <v>230.03465590738793</v>
      </c>
      <c r="Y10010">
        <v>25365.020943765296</v>
      </c>
      <c r="Z10010">
        <v>47171.451997201781</v>
      </c>
      <c r="AA10010">
        <v>78151.109927909725</v>
      </c>
      <c r="AB10010">
        <v>12956.543493954652</v>
      </c>
      <c r="AC10010">
        <v>0</v>
      </c>
      <c r="AD10010">
        <v>494.06009837048424</v>
      </c>
      <c r="AE10010">
        <v>18204.324882256915</v>
      </c>
      <c r="AF10010">
        <v>33854.670935563401</v>
      </c>
      <c r="AG10010">
        <v>65509.599410145456</v>
      </c>
      <c r="AH10010" s="3">
        <v>41055</v>
      </c>
    </row>
    <row r="10011" spans="2:34" x14ac:dyDescent="0.25">
      <c r="B10011" s="6"/>
      <c r="C10011" s="7"/>
      <c r="D10011" s="7"/>
      <c r="E10011" s="7"/>
      <c r="F10011" s="7"/>
      <c r="G10011" s="7"/>
      <c r="I10011" s="3"/>
      <c r="U10011">
        <v>44372.808838784651</v>
      </c>
      <c r="V10011">
        <v>10344.929919265303</v>
      </c>
      <c r="W10011">
        <v>0</v>
      </c>
      <c r="X10011">
        <v>257.05494207635638</v>
      </c>
      <c r="Y10011">
        <v>27273.623620919421</v>
      </c>
      <c r="Z10011">
        <v>49198.681785997753</v>
      </c>
      <c r="AA10011">
        <v>87074.290268258832</v>
      </c>
      <c r="AB10011">
        <v>24398.050169999718</v>
      </c>
      <c r="AC10011">
        <v>0</v>
      </c>
      <c r="AD10011">
        <v>553.27509387226212</v>
      </c>
      <c r="AE10011">
        <v>19574.117687990798</v>
      </c>
      <c r="AF10011">
        <v>35309.601714767123</v>
      </c>
      <c r="AG10011">
        <v>79835.044666629896</v>
      </c>
      <c r="AH10011" s="3">
        <v>41056</v>
      </c>
    </row>
    <row r="10012" spans="2:34" x14ac:dyDescent="0.25">
      <c r="B10012" s="6"/>
      <c r="C10012" s="7"/>
      <c r="D10012" s="7"/>
      <c r="E10012" s="7"/>
      <c r="F10012" s="7"/>
      <c r="G10012" s="7"/>
      <c r="I10012" s="3"/>
      <c r="U10012">
        <v>37068.444399515596</v>
      </c>
      <c r="V10012">
        <v>8353.0973854551485</v>
      </c>
      <c r="W10012">
        <v>0</v>
      </c>
      <c r="X10012">
        <v>257.06435273785905</v>
      </c>
      <c r="Y10012">
        <v>9727.2970166502564</v>
      </c>
      <c r="Z10012">
        <v>52138.063734207928</v>
      </c>
      <c r="AA10012">
        <v>70475.522489051189</v>
      </c>
      <c r="AB10012">
        <v>21718.718339678933</v>
      </c>
      <c r="AC10012">
        <v>0</v>
      </c>
      <c r="AD10012">
        <v>573.99629658291769</v>
      </c>
      <c r="AE10012">
        <v>6981.2232960460287</v>
      </c>
      <c r="AF10012">
        <v>37419.17868128691</v>
      </c>
      <c r="AG10012">
        <v>66693.116613594786</v>
      </c>
      <c r="AH10012" s="3">
        <v>41057</v>
      </c>
    </row>
    <row r="10013" spans="2:34" x14ac:dyDescent="0.25">
      <c r="B10013" s="6"/>
      <c r="C10013" s="7"/>
      <c r="D10013" s="7"/>
      <c r="E10013" s="7"/>
      <c r="F10013" s="7"/>
      <c r="G10013" s="7"/>
      <c r="I10013" s="3"/>
      <c r="U10013">
        <v>42207.396126421867</v>
      </c>
      <c r="V10013">
        <v>11154.618696288993</v>
      </c>
      <c r="W10013">
        <v>-312.8861755601896</v>
      </c>
      <c r="X10013">
        <v>233.09942291890314</v>
      </c>
      <c r="Y10013">
        <v>-5379.6556964806923</v>
      </c>
      <c r="Z10013">
        <v>61638.60479532407</v>
      </c>
      <c r="AA10013">
        <v>67333.781042491086</v>
      </c>
      <c r="AB10013">
        <v>35743.147581486934</v>
      </c>
      <c r="AC10013">
        <v>-743.31359024677556</v>
      </c>
      <c r="AD10013">
        <v>562.51152520750236</v>
      </c>
      <c r="AE10013">
        <v>-3860.9469422689549</v>
      </c>
      <c r="AF10013">
        <v>44237.660574805363</v>
      </c>
      <c r="AG10013">
        <v>75939.059148984074</v>
      </c>
      <c r="AH10013" s="3">
        <v>41058</v>
      </c>
    </row>
    <row r="10014" spans="2:34" x14ac:dyDescent="0.25">
      <c r="B10014" s="6"/>
      <c r="C10014" s="7"/>
      <c r="D10014" s="7"/>
      <c r="E10014" s="7"/>
      <c r="F10014" s="7"/>
      <c r="G10014" s="7"/>
      <c r="I10014" s="3"/>
      <c r="U10014">
        <v>43901.367039446181</v>
      </c>
      <c r="V10014">
        <v>9298.4676155031102</v>
      </c>
      <c r="W10014">
        <v>-206.54221113467852</v>
      </c>
      <c r="X10014">
        <v>211.81209312982824</v>
      </c>
      <c r="Y10014">
        <v>1199.4361878490593</v>
      </c>
      <c r="Z10014">
        <v>58401.045068586864</v>
      </c>
      <c r="AA10014">
        <v>68904.218753934183</v>
      </c>
      <c r="AB10014">
        <v>36184.985681792779</v>
      </c>
      <c r="AC10014">
        <v>-545.23883187833212</v>
      </c>
      <c r="AD10014">
        <v>572.17376584514341</v>
      </c>
      <c r="AE10014">
        <v>860.8282282734333</v>
      </c>
      <c r="AF10014">
        <v>41914.083187587719</v>
      </c>
      <c r="AG10014">
        <v>78986.832031620739</v>
      </c>
      <c r="AH10014" s="3">
        <v>41059</v>
      </c>
    </row>
    <row r="10015" spans="2:34" x14ac:dyDescent="0.25">
      <c r="B10015" s="6"/>
      <c r="C10015" s="7"/>
      <c r="D10015" s="7"/>
      <c r="E10015" s="7"/>
      <c r="F10015" s="7"/>
      <c r="G10015" s="7"/>
      <c r="I10015" s="3"/>
      <c r="U10015">
        <v>44173.965162055283</v>
      </c>
      <c r="V10015">
        <v>7481.2120714427556</v>
      </c>
      <c r="W10015">
        <v>47.971693596853314</v>
      </c>
      <c r="X10015">
        <v>176.43486710929585</v>
      </c>
      <c r="Y10015">
        <v>5595.4014591423884</v>
      </c>
      <c r="Z10015">
        <v>56977.852979864641</v>
      </c>
      <c r="AA10015">
        <v>70278.873071155933</v>
      </c>
      <c r="AB10015">
        <v>33917.889782591352</v>
      </c>
      <c r="AC10015">
        <v>121.55691669148494</v>
      </c>
      <c r="AD10015">
        <v>529.38765005354946</v>
      </c>
      <c r="AE10015">
        <v>4015.78639476423</v>
      </c>
      <c r="AF10015">
        <v>40892.666678198817</v>
      </c>
      <c r="AG10015">
        <v>79477.287422299429</v>
      </c>
      <c r="AH10015" s="3">
        <v>41060</v>
      </c>
    </row>
    <row r="10016" spans="2:34" x14ac:dyDescent="0.25">
      <c r="B10016" s="6"/>
      <c r="C10016" s="7"/>
      <c r="D10016" s="7"/>
      <c r="E10016" s="7"/>
      <c r="F10016" s="7"/>
      <c r="G10016" s="7"/>
      <c r="I10016" s="3"/>
      <c r="U10016">
        <v>43871.128444214643</v>
      </c>
      <c r="V10016">
        <v>8954.6237736652693</v>
      </c>
      <c r="W10016">
        <v>94.058756561348346</v>
      </c>
      <c r="X10016">
        <v>168.42640943193067</v>
      </c>
      <c r="Y10016">
        <v>7567.7233955158272</v>
      </c>
      <c r="Z10016">
        <v>59610.277916140432</v>
      </c>
      <c r="AA10016">
        <v>76395.110251314807</v>
      </c>
      <c r="AB10016">
        <v>41991.521360521416</v>
      </c>
      <c r="AC10016">
        <v>238.5404108831261</v>
      </c>
      <c r="AD10016">
        <v>553.4463537186673</v>
      </c>
      <c r="AE10016">
        <v>5200.8840029895355</v>
      </c>
      <c r="AF10016">
        <v>40966.89646605184</v>
      </c>
      <c r="AG10016">
        <v>88951.288594164565</v>
      </c>
      <c r="AH10016" s="3">
        <v>41061</v>
      </c>
    </row>
    <row r="10017" spans="2:34" x14ac:dyDescent="0.25">
      <c r="B10017" s="6"/>
      <c r="C10017" s="7"/>
      <c r="D10017" s="7"/>
      <c r="E10017" s="7"/>
      <c r="F10017" s="7"/>
      <c r="G10017" s="7"/>
      <c r="I10017" s="3"/>
      <c r="U10017">
        <v>31905.516032978256</v>
      </c>
      <c r="V10017">
        <v>5241.2297824842353</v>
      </c>
      <c r="W10017">
        <v>0</v>
      </c>
      <c r="X10017">
        <v>143.55835918246723</v>
      </c>
      <c r="Y10017">
        <v>11208.810563359475</v>
      </c>
      <c r="Z10017">
        <v>48694.325149580756</v>
      </c>
      <c r="AA10017">
        <v>65287.923854606932</v>
      </c>
      <c r="AB10017">
        <v>23004.060039480602</v>
      </c>
      <c r="AC10017">
        <v>0</v>
      </c>
      <c r="AD10017">
        <v>518.08521490645899</v>
      </c>
      <c r="AE10017">
        <v>7703.2048483773769</v>
      </c>
      <c r="AF10017">
        <v>33464.956826631402</v>
      </c>
      <c r="AG10017">
        <v>64690.30692939584</v>
      </c>
      <c r="AH10017" s="3">
        <v>41062</v>
      </c>
    </row>
    <row r="10018" spans="2:34" x14ac:dyDescent="0.25">
      <c r="B10018" s="6"/>
      <c r="C10018" s="7"/>
      <c r="D10018" s="7"/>
      <c r="E10018" s="7"/>
      <c r="F10018" s="7"/>
      <c r="G10018" s="7"/>
      <c r="I10018" s="3"/>
      <c r="U10018">
        <v>28167.637973330588</v>
      </c>
      <c r="V10018">
        <v>3400.0592206239025</v>
      </c>
      <c r="W10018">
        <v>-266.92230749703657</v>
      </c>
      <c r="X10018">
        <v>101.78109538210867</v>
      </c>
      <c r="Y10018">
        <v>11801.065242460632</v>
      </c>
      <c r="Z10018">
        <v>44395.933732881153</v>
      </c>
      <c r="AA10018">
        <v>59431.916983850759</v>
      </c>
      <c r="AB10018">
        <v>18811.224613225888</v>
      </c>
      <c r="AC10018">
        <v>-743.43704855838234</v>
      </c>
      <c r="AD10018">
        <v>422.61634380381309</v>
      </c>
      <c r="AE10018">
        <v>8110.2292235095438</v>
      </c>
      <c r="AF10018">
        <v>30510.906580695228</v>
      </c>
      <c r="AG10018">
        <v>57111.539712676087</v>
      </c>
      <c r="AH10018" s="3">
        <v>41063</v>
      </c>
    </row>
    <row r="10019" spans="2:34" x14ac:dyDescent="0.25">
      <c r="B10019" s="6"/>
      <c r="C10019" s="7"/>
      <c r="D10019" s="7"/>
      <c r="E10019" s="7"/>
      <c r="F10019" s="7"/>
      <c r="G10019" s="7"/>
      <c r="I10019" s="3"/>
      <c r="U10019">
        <v>17533.942777134569</v>
      </c>
      <c r="V10019">
        <v>1206.5081793803827</v>
      </c>
      <c r="W10019">
        <v>-130.43498415092296</v>
      </c>
      <c r="X10019">
        <v>75.300611168009482</v>
      </c>
      <c r="Y10019">
        <v>13667.699069672351</v>
      </c>
      <c r="Z10019">
        <v>19859.313789100986</v>
      </c>
      <c r="AA10019">
        <v>34678.386665170809</v>
      </c>
      <c r="AB10019">
        <v>12565.554977539523</v>
      </c>
      <c r="AC10019">
        <v>-389.6505730796934</v>
      </c>
      <c r="AD10019">
        <v>333.90459511146634</v>
      </c>
      <c r="AE10019">
        <v>9393.0649594373426</v>
      </c>
      <c r="AF10019">
        <v>13648.224439239657</v>
      </c>
      <c r="AG10019">
        <v>35551.098398248294</v>
      </c>
      <c r="AH10019" s="3">
        <v>41064</v>
      </c>
    </row>
    <row r="10020" spans="2:34" x14ac:dyDescent="0.25">
      <c r="B10020" s="6"/>
      <c r="C10020" s="7"/>
      <c r="D10020" s="7"/>
      <c r="E10020" s="7"/>
      <c r="F10020" s="7"/>
      <c r="G10020" s="7"/>
      <c r="I10020" s="3"/>
      <c r="U10020">
        <v>33410.011684315476</v>
      </c>
      <c r="V10020">
        <v>6291.2082169998866</v>
      </c>
      <c r="W10020">
        <v>210.51283779679585</v>
      </c>
      <c r="X10020">
        <v>156.07632305118213</v>
      </c>
      <c r="Y10020">
        <v>16229.068153004415</v>
      </c>
      <c r="Z10020">
        <v>46769.825413946579</v>
      </c>
      <c r="AA10020">
        <v>69656.690944798858</v>
      </c>
      <c r="AB10020">
        <v>23420.340300151431</v>
      </c>
      <c r="AC10020">
        <v>486.83524454792115</v>
      </c>
      <c r="AD10020">
        <v>537.87725437066172</v>
      </c>
      <c r="AE10020">
        <v>11153.354387978974</v>
      </c>
      <c r="AF10020">
        <v>32142.353004357963</v>
      </c>
      <c r="AG10020">
        <v>67740.760191406953</v>
      </c>
      <c r="AH10020" s="3">
        <v>41065</v>
      </c>
    </row>
    <row r="10021" spans="2:34" x14ac:dyDescent="0.25">
      <c r="B10021" s="6"/>
      <c r="C10021" s="7"/>
      <c r="D10021" s="7"/>
      <c r="E10021" s="7"/>
      <c r="F10021" s="7"/>
      <c r="G10021" s="7"/>
      <c r="I10021" s="3"/>
      <c r="U10021">
        <v>41644.953725430401</v>
      </c>
      <c r="V10021">
        <v>6581.3676019893919</v>
      </c>
      <c r="W10021">
        <v>1260.7673990445085</v>
      </c>
      <c r="X10021">
        <v>168.9636167069645</v>
      </c>
      <c r="Y10021">
        <v>13507.772954517866</v>
      </c>
      <c r="Z10021">
        <v>65675.692268943414</v>
      </c>
      <c r="AA10021">
        <v>87194.563841202136</v>
      </c>
      <c r="AB10021">
        <v>26155.723855496395</v>
      </c>
      <c r="AC10021">
        <v>3276.5913176667736</v>
      </c>
      <c r="AD10021">
        <v>586.79171754248728</v>
      </c>
      <c r="AE10021">
        <v>9283.1564532067787</v>
      </c>
      <c r="AF10021">
        <v>45135.325309221254</v>
      </c>
      <c r="AG10021">
        <v>84437.588653133687</v>
      </c>
      <c r="AH10021" s="3">
        <v>41066</v>
      </c>
    </row>
    <row r="10022" spans="2:34" x14ac:dyDescent="0.25">
      <c r="B10022" s="6"/>
      <c r="C10022" s="7"/>
      <c r="D10022" s="7"/>
      <c r="E10022" s="7"/>
      <c r="F10022" s="7"/>
      <c r="G10022" s="7"/>
      <c r="I10022" s="3"/>
      <c r="U10022">
        <v>37573.133388390648</v>
      </c>
      <c r="V10022">
        <v>4701.1222791113323</v>
      </c>
      <c r="W10022">
        <v>0</v>
      </c>
      <c r="X10022">
        <v>132.56242961510875</v>
      </c>
      <c r="Y10022">
        <v>11916.168067010729</v>
      </c>
      <c r="Z10022">
        <v>61373.010081783352</v>
      </c>
      <c r="AA10022">
        <v>78122.862857520522</v>
      </c>
      <c r="AB10022">
        <v>25257.34539700759</v>
      </c>
      <c r="AC10022">
        <v>0</v>
      </c>
      <c r="AD10022">
        <v>556.72909167501621</v>
      </c>
      <c r="AE10022">
        <v>8189.3331240638663</v>
      </c>
      <c r="AF10022">
        <v>42178.326250507176</v>
      </c>
      <c r="AG10022">
        <v>76181.733863253656</v>
      </c>
      <c r="AH10022" s="3">
        <v>41067</v>
      </c>
    </row>
    <row r="10023" spans="2:34" x14ac:dyDescent="0.25">
      <c r="B10023" s="6"/>
      <c r="C10023" s="7"/>
      <c r="D10023" s="7"/>
      <c r="E10023" s="7"/>
      <c r="F10023" s="7"/>
      <c r="G10023" s="7"/>
      <c r="I10023" s="3"/>
      <c r="U10023">
        <v>37607.564505591887</v>
      </c>
      <c r="V10023">
        <v>3138.2026843235376</v>
      </c>
      <c r="W10023">
        <v>404.35931651167209</v>
      </c>
      <c r="X10023">
        <v>101.74596837544476</v>
      </c>
      <c r="Y10023">
        <v>12038.976684762038</v>
      </c>
      <c r="Z10023">
        <v>58278.21530141613</v>
      </c>
      <c r="AA10023">
        <v>73961.499955388834</v>
      </c>
      <c r="AB10023">
        <v>24466.707794920792</v>
      </c>
      <c r="AC10023">
        <v>2917.7472967674798</v>
      </c>
      <c r="AD10023">
        <v>541.91468543846713</v>
      </c>
      <c r="AE10023">
        <v>8273.7327964766428</v>
      </c>
      <c r="AF10023">
        <v>40051.442401226341</v>
      </c>
      <c r="AG10023">
        <v>76251.544974829711</v>
      </c>
      <c r="AH10023" s="3">
        <v>41068</v>
      </c>
    </row>
    <row r="10024" spans="2:34" x14ac:dyDescent="0.25">
      <c r="B10024" s="6"/>
      <c r="C10024" s="7"/>
      <c r="D10024" s="7"/>
      <c r="E10024" s="7"/>
      <c r="F10024" s="7"/>
      <c r="G10024" s="7"/>
      <c r="I10024" s="3"/>
      <c r="U10024">
        <v>35257.503143713053</v>
      </c>
      <c r="V10024">
        <v>2117.8661525621196</v>
      </c>
      <c r="W10024">
        <v>-13.084014721664953</v>
      </c>
      <c r="X10024">
        <v>79.3095732188483</v>
      </c>
      <c r="Y10024">
        <v>12128.022492132892</v>
      </c>
      <c r="Z10024">
        <v>56267.431366211313</v>
      </c>
      <c r="AA10024">
        <v>70579.545569403519</v>
      </c>
      <c r="AB10024">
        <v>23641.028749138786</v>
      </c>
      <c r="AC10024">
        <v>315.55864011118518</v>
      </c>
      <c r="AD10024">
        <v>525.60092427170832</v>
      </c>
      <c r="AE10024">
        <v>8334.9291287002507</v>
      </c>
      <c r="AF10024">
        <v>38669.540149319007</v>
      </c>
      <c r="AG10024">
        <v>71486.657591540934</v>
      </c>
      <c r="AH10024" s="3">
        <v>41069</v>
      </c>
    </row>
    <row r="10025" spans="2:34" x14ac:dyDescent="0.25">
      <c r="B10025" s="6"/>
      <c r="C10025" s="7"/>
      <c r="D10025" s="7"/>
      <c r="E10025" s="7"/>
      <c r="F10025" s="7"/>
      <c r="G10025" s="7"/>
      <c r="I10025" s="3"/>
      <c r="U10025">
        <v>32956.323552571514</v>
      </c>
      <c r="V10025">
        <v>1525.0935247081302</v>
      </c>
      <c r="W10025">
        <v>-61.402393838608788</v>
      </c>
      <c r="X10025">
        <v>63.922921272528612</v>
      </c>
      <c r="Y10025">
        <v>11528.883472119986</v>
      </c>
      <c r="Z10025">
        <v>52178.652926338378</v>
      </c>
      <c r="AA10025">
        <v>65235.150450600413</v>
      </c>
      <c r="AB10025">
        <v>22927.329103742952</v>
      </c>
      <c r="AC10025">
        <v>-401.34806641480259</v>
      </c>
      <c r="AD10025">
        <v>512.18082710740362</v>
      </c>
      <c r="AE10025">
        <v>7923.1735211157657</v>
      </c>
      <c r="AF10025">
        <v>35859.54548271899</v>
      </c>
      <c r="AG10025">
        <v>66820.880868270309</v>
      </c>
      <c r="AH10025" s="3">
        <v>41070</v>
      </c>
    </row>
    <row r="10026" spans="2:34" x14ac:dyDescent="0.25">
      <c r="B10026" s="6"/>
      <c r="C10026" s="7"/>
      <c r="D10026" s="7"/>
      <c r="E10026" s="7"/>
      <c r="F10026" s="7"/>
      <c r="G10026" s="7"/>
      <c r="I10026" s="3"/>
      <c r="U10026">
        <v>31740.264184035892</v>
      </c>
      <c r="V10026">
        <v>1213.7791502712762</v>
      </c>
      <c r="W10026">
        <v>42.875021018792161</v>
      </c>
      <c r="X10026">
        <v>50.230991643284185</v>
      </c>
      <c r="Y10026">
        <v>10505.517438829629</v>
      </c>
      <c r="Z10026">
        <v>51666.223205540824</v>
      </c>
      <c r="AA10026">
        <v>63478.625807303804</v>
      </c>
      <c r="AB10026">
        <v>20898.147689262863</v>
      </c>
      <c r="AC10026">
        <v>260.21060756148449</v>
      </c>
      <c r="AD10026">
        <v>469.64055527632576</v>
      </c>
      <c r="AE10026">
        <v>7219.8697990351711</v>
      </c>
      <c r="AF10026">
        <v>35507.380452594931</v>
      </c>
      <c r="AG10026">
        <v>64355.249103730777</v>
      </c>
      <c r="AH10026" s="3">
        <v>41071</v>
      </c>
    </row>
    <row r="10027" spans="2:34" x14ac:dyDescent="0.25">
      <c r="B10027" s="6"/>
      <c r="C10027" s="7"/>
      <c r="D10027" s="7"/>
      <c r="E10027" s="7"/>
      <c r="F10027" s="7"/>
      <c r="G10027" s="7"/>
      <c r="I10027" s="3"/>
      <c r="U10027">
        <v>32249.54502489822</v>
      </c>
      <c r="V10027">
        <v>1742.4578219539542</v>
      </c>
      <c r="W10027">
        <v>124.05036709506567</v>
      </c>
      <c r="X10027">
        <v>59.826833265036171</v>
      </c>
      <c r="Y10027">
        <v>11085.4576760852</v>
      </c>
      <c r="Z10027">
        <v>53767.243921160509</v>
      </c>
      <c r="AA10027">
        <v>66779.03661955976</v>
      </c>
      <c r="AB10027">
        <v>19598.241398449289</v>
      </c>
      <c r="AC10027">
        <v>768.53212650962905</v>
      </c>
      <c r="AD10027">
        <v>451.34372670507037</v>
      </c>
      <c r="AE10027">
        <v>7618.4311291730655</v>
      </c>
      <c r="AF10027">
        <v>36951.29752761525</v>
      </c>
      <c r="AG10027">
        <v>65387.845908452298</v>
      </c>
      <c r="AH10027" s="3">
        <v>41072</v>
      </c>
    </row>
    <row r="10028" spans="2:34" x14ac:dyDescent="0.25">
      <c r="B10028" s="6"/>
      <c r="C10028" s="7"/>
      <c r="D10028" s="7"/>
      <c r="E10028" s="7"/>
      <c r="F10028" s="7"/>
      <c r="G10028" s="7"/>
      <c r="I10028" s="3"/>
      <c r="U10028">
        <v>26291.857921077204</v>
      </c>
      <c r="V10028">
        <v>1438.2137469574893</v>
      </c>
      <c r="W10028">
        <v>102.14802360831324</v>
      </c>
      <c r="X10028">
        <v>44.205215999899032</v>
      </c>
      <c r="Y10028">
        <v>9741.7628754415418</v>
      </c>
      <c r="Z10028">
        <v>44383.186413412062</v>
      </c>
      <c r="AA10028">
        <v>55709.516275419315</v>
      </c>
      <c r="AB10028">
        <v>15201.910324830933</v>
      </c>
      <c r="AC10028">
        <v>549.53813258250284</v>
      </c>
      <c r="AD10028">
        <v>359.70813311482448</v>
      </c>
      <c r="AE10028">
        <v>6694.9828966823388</v>
      </c>
      <c r="AF10028">
        <v>30502.146042493336</v>
      </c>
      <c r="AG10028">
        <v>53308.285529703935</v>
      </c>
      <c r="AH10028" s="3">
        <v>41073</v>
      </c>
    </row>
    <row r="10029" spans="2:34" x14ac:dyDescent="0.25">
      <c r="B10029" s="6"/>
      <c r="C10029" s="7"/>
      <c r="D10029" s="7"/>
      <c r="E10029" s="7"/>
      <c r="F10029" s="7"/>
      <c r="G10029" s="7"/>
      <c r="I10029" s="3"/>
      <c r="U10029">
        <v>705.27179267658789</v>
      </c>
      <c r="V10029">
        <v>-2599.4366159056922</v>
      </c>
      <c r="W10029">
        <v>-28.104599357311464</v>
      </c>
      <c r="X10029">
        <v>-43.26458372616748</v>
      </c>
      <c r="Y10029">
        <v>10960.71590891189</v>
      </c>
      <c r="Z10029">
        <v>-867.25532541183452</v>
      </c>
      <c r="AA10029">
        <v>7422.6547845108844</v>
      </c>
      <c r="AB10029">
        <v>-4960.6410391465906</v>
      </c>
      <c r="AC10029">
        <v>-455.5043360655269</v>
      </c>
      <c r="AD10029">
        <v>-90.560229707063598</v>
      </c>
      <c r="AE10029">
        <v>7532.7029084798087</v>
      </c>
      <c r="AF10029">
        <v>-596.01733740883549</v>
      </c>
      <c r="AG10029">
        <v>1429.979966151792</v>
      </c>
      <c r="AH10029" s="3">
        <v>41074</v>
      </c>
    </row>
    <row r="10030" spans="2:34" x14ac:dyDescent="0.25">
      <c r="B10030" s="6"/>
      <c r="C10030" s="7"/>
      <c r="D10030" s="7"/>
      <c r="E10030" s="7"/>
      <c r="F10030" s="7"/>
      <c r="G10030" s="7"/>
      <c r="I10030" s="3"/>
      <c r="U10030">
        <v>-1225.6242225989506</v>
      </c>
      <c r="V10030">
        <v>-2755.9550034204276</v>
      </c>
      <c r="W10030">
        <v>124.40254610993505</v>
      </c>
      <c r="X10030">
        <v>-32.846270493867955</v>
      </c>
      <c r="Y10030">
        <v>9573.0674013558328</v>
      </c>
      <c r="Z10030">
        <v>-5530.7315763119113</v>
      </c>
      <c r="AA10030">
        <v>1377.9370972395602</v>
      </c>
      <c r="AB10030">
        <v>-5884.2181513383221</v>
      </c>
      <c r="AC10030">
        <v>649.72254503711667</v>
      </c>
      <c r="AD10030">
        <v>-28.606649008593372</v>
      </c>
      <c r="AE10030">
        <v>6579.0476878097497</v>
      </c>
      <c r="AF10030">
        <v>-3800.9705002053756</v>
      </c>
      <c r="AG10030">
        <v>-2485.0250677054241</v>
      </c>
      <c r="AH10030" s="3">
        <v>41075</v>
      </c>
    </row>
    <row r="10031" spans="2:34" x14ac:dyDescent="0.25">
      <c r="B10031" s="6"/>
      <c r="C10031" s="7"/>
      <c r="D10031" s="7"/>
      <c r="E10031" s="7"/>
      <c r="F10031" s="7"/>
      <c r="G10031" s="7"/>
      <c r="I10031" s="3"/>
      <c r="U10031">
        <v>6153.2596356937984</v>
      </c>
      <c r="V10031">
        <v>-954.5957665448833</v>
      </c>
      <c r="W10031">
        <v>-33.61360834414419</v>
      </c>
      <c r="X10031">
        <v>-3.7125494253885378</v>
      </c>
      <c r="Y10031">
        <v>10292.324794723372</v>
      </c>
      <c r="Z10031">
        <v>5392.3526784471132</v>
      </c>
      <c r="AA10031">
        <v>14692.755548856068</v>
      </c>
      <c r="AB10031">
        <v>1828.8897253440048</v>
      </c>
      <c r="AC10031">
        <v>-220.93357315897671</v>
      </c>
      <c r="AD10031">
        <v>88.914685066486101</v>
      </c>
      <c r="AE10031">
        <v>7073.3541093966896</v>
      </c>
      <c r="AF10031">
        <v>3705.8702225336528</v>
      </c>
      <c r="AG10031">
        <v>12476.095169181855</v>
      </c>
      <c r="AH10031" s="3">
        <v>41076</v>
      </c>
    </row>
    <row r="10032" spans="2:34" x14ac:dyDescent="0.25">
      <c r="B10032" s="6"/>
      <c r="C10032" s="7"/>
      <c r="D10032" s="7"/>
      <c r="E10032" s="7"/>
      <c r="F10032" s="7"/>
      <c r="G10032" s="7"/>
      <c r="I10032" s="3"/>
      <c r="U10032">
        <v>12305.564299791589</v>
      </c>
      <c r="V10032">
        <v>-242.37140147585771</v>
      </c>
      <c r="W10032">
        <v>88.195926123491219</v>
      </c>
      <c r="X10032">
        <v>13.803781674074612</v>
      </c>
      <c r="Y10032">
        <v>10191.41004022559</v>
      </c>
      <c r="Z10032">
        <v>12303.65374212524</v>
      </c>
      <c r="AA10032">
        <v>22354.692088672542</v>
      </c>
      <c r="AB10032">
        <v>8819.3234323528395</v>
      </c>
      <c r="AC10032">
        <v>456.84158755525772</v>
      </c>
      <c r="AD10032">
        <v>214.45724255479155</v>
      </c>
      <c r="AE10032">
        <v>7004.0008964285571</v>
      </c>
      <c r="AF10032">
        <v>8455.6309184949878</v>
      </c>
      <c r="AG10032">
        <v>24950.254077386435</v>
      </c>
      <c r="AH10032" s="3">
        <v>41077</v>
      </c>
    </row>
    <row r="10033" spans="2:34" x14ac:dyDescent="0.25">
      <c r="B10033" s="6"/>
      <c r="C10033" s="7"/>
      <c r="D10033" s="7"/>
      <c r="E10033" s="7"/>
      <c r="F10033" s="7"/>
      <c r="G10033" s="7"/>
      <c r="I10033" s="3"/>
      <c r="U10033">
        <v>15477.608392273542</v>
      </c>
      <c r="V10033">
        <v>39.16620342780967</v>
      </c>
      <c r="W10033">
        <v>-21.677343374381262</v>
      </c>
      <c r="X10033">
        <v>18.989132282333141</v>
      </c>
      <c r="Y10033">
        <v>10723.788793648771</v>
      </c>
      <c r="Z10033">
        <v>17738.536191991843</v>
      </c>
      <c r="AA10033">
        <v>28498.802977976378</v>
      </c>
      <c r="AB10033">
        <v>11700.945314605329</v>
      </c>
      <c r="AC10033">
        <v>-149.54823257716933</v>
      </c>
      <c r="AD10033">
        <v>269.75727776337362</v>
      </c>
      <c r="AE10033">
        <v>7369.875809860353</v>
      </c>
      <c r="AF10033">
        <v>12190.72953591917</v>
      </c>
      <c r="AG10033">
        <v>31381.759705571058</v>
      </c>
      <c r="AH10033" s="3">
        <v>41078</v>
      </c>
    </row>
    <row r="10034" spans="2:34" x14ac:dyDescent="0.25">
      <c r="B10034" s="6"/>
      <c r="C10034" s="7"/>
      <c r="D10034" s="7"/>
      <c r="E10034" s="7"/>
      <c r="F10034" s="7"/>
      <c r="G10034" s="7"/>
      <c r="I10034" s="3"/>
      <c r="U10034">
        <v>22466.594728011438</v>
      </c>
      <c r="V10034">
        <v>1129.6304632661906</v>
      </c>
      <c r="W10034">
        <v>137.13094193494359</v>
      </c>
      <c r="X10034">
        <v>49.943119116214824</v>
      </c>
      <c r="Y10034">
        <v>15355.782370650395</v>
      </c>
      <c r="Z10034">
        <v>24334.964883372948</v>
      </c>
      <c r="AA10034">
        <v>41007.451778340699</v>
      </c>
      <c r="AB10034">
        <v>17183.97335779107</v>
      </c>
      <c r="AC10034">
        <v>679.19611216417752</v>
      </c>
      <c r="AD10034">
        <v>411.88210406240967</v>
      </c>
      <c r="AE10034">
        <v>10553.19264605082</v>
      </c>
      <c r="AF10034">
        <v>16724.095604530183</v>
      </c>
      <c r="AG10034">
        <v>45552.339824598661</v>
      </c>
      <c r="AH10034" s="3">
        <v>41079</v>
      </c>
    </row>
    <row r="10035" spans="2:34" x14ac:dyDescent="0.25">
      <c r="B10035" s="6"/>
      <c r="C10035" s="7"/>
      <c r="D10035" s="7"/>
      <c r="E10035" s="7"/>
      <c r="F10035" s="7"/>
      <c r="G10035" s="7"/>
      <c r="I10035" s="3"/>
      <c r="U10035">
        <v>13162.332757629876</v>
      </c>
      <c r="V10035">
        <v>-1386.2986695965469</v>
      </c>
      <c r="W10035">
        <v>85.626118978171718</v>
      </c>
      <c r="X10035">
        <v>-12.405826876773286</v>
      </c>
      <c r="Y10035">
        <v>11556.221513260696</v>
      </c>
      <c r="Z10035">
        <v>16839.58929962555</v>
      </c>
      <c r="AA10035">
        <v>27082.732435391099</v>
      </c>
      <c r="AB10035">
        <v>6479.6563698903065</v>
      </c>
      <c r="AC10035">
        <v>515.72648726630291</v>
      </c>
      <c r="AD10035">
        <v>177.12579085191027</v>
      </c>
      <c r="AE10035">
        <v>7941.961467425489</v>
      </c>
      <c r="AF10035">
        <v>11572.932311087283</v>
      </c>
      <c r="AG10035">
        <v>26687.40242652129</v>
      </c>
      <c r="AH10035" s="3">
        <v>41080</v>
      </c>
    </row>
    <row r="10036" spans="2:34" x14ac:dyDescent="0.25">
      <c r="B10036" s="6"/>
      <c r="C10036" s="7"/>
      <c r="D10036" s="7"/>
      <c r="E10036" s="7"/>
      <c r="F10036" s="7"/>
      <c r="G10036" s="7"/>
      <c r="I10036" s="3"/>
      <c r="U10036">
        <v>4042.1535261231697</v>
      </c>
      <c r="V10036">
        <v>-2492.0848422540694</v>
      </c>
      <c r="W10036">
        <v>0</v>
      </c>
      <c r="X10036">
        <v>-40.504540634326325</v>
      </c>
      <c r="Y10036">
        <v>5995.8456678144948</v>
      </c>
      <c r="Z10036">
        <v>1717.1682528531228</v>
      </c>
      <c r="AA10036">
        <v>5180.4245377792222</v>
      </c>
      <c r="AB10036">
        <v>2803.7142866314757</v>
      </c>
      <c r="AC10036">
        <v>0</v>
      </c>
      <c r="AD10036">
        <v>91.255036824273361</v>
      </c>
      <c r="AE10036">
        <v>4120.6180760528432</v>
      </c>
      <c r="AF10036">
        <v>1180.1161894998886</v>
      </c>
      <c r="AG10036">
        <v>8195.7035890084808</v>
      </c>
      <c r="AH10036" s="3">
        <v>41081</v>
      </c>
    </row>
    <row r="10037" spans="2:34" x14ac:dyDescent="0.25">
      <c r="B10037" s="6"/>
      <c r="C10037" s="7"/>
      <c r="D10037" s="7"/>
      <c r="E10037" s="7"/>
      <c r="F10037" s="7"/>
      <c r="G10037" s="7"/>
      <c r="I10037" s="3"/>
      <c r="U10037">
        <v>-306.55913509991547</v>
      </c>
      <c r="V10037">
        <v>-1033.9677957852894</v>
      </c>
      <c r="W10037">
        <v>134.30241079808854</v>
      </c>
      <c r="X10037">
        <v>-36.320651398828304</v>
      </c>
      <c r="Y10037">
        <v>1693.9400703128556</v>
      </c>
      <c r="Z10037">
        <v>-4247.9621424399438</v>
      </c>
      <c r="AA10037">
        <v>-3490.0081085131178</v>
      </c>
      <c r="AB10037">
        <v>613.11297058003981</v>
      </c>
      <c r="AC10037">
        <v>500.24896910184935</v>
      </c>
      <c r="AD10037">
        <v>20.311643822110337</v>
      </c>
      <c r="AE10037">
        <v>1164.1527251026857</v>
      </c>
      <c r="AF10037">
        <v>-2919.3929531055696</v>
      </c>
      <c r="AG10037">
        <v>-621.56664449888456</v>
      </c>
      <c r="AH10037" s="3">
        <v>41082</v>
      </c>
    </row>
    <row r="10038" spans="2:34" x14ac:dyDescent="0.25">
      <c r="B10038" s="6"/>
      <c r="C10038" s="7"/>
      <c r="D10038" s="7"/>
      <c r="E10038" s="7"/>
      <c r="F10038" s="7"/>
      <c r="G10038" s="7"/>
      <c r="I10038" s="3"/>
      <c r="U10038">
        <v>12840.875444940641</v>
      </c>
      <c r="V10038">
        <v>1025.4427121501717</v>
      </c>
      <c r="W10038">
        <v>11.179785068070837</v>
      </c>
      <c r="X10038">
        <v>56.834027461589713</v>
      </c>
      <c r="Y10038">
        <v>7774.6186820590146</v>
      </c>
      <c r="Z10038">
        <v>18498.431853747603</v>
      </c>
      <c r="AA10038">
        <v>27366.507060486445</v>
      </c>
      <c r="AB10038">
        <v>7572.8701189548292</v>
      </c>
      <c r="AC10038">
        <v>24.823063779855097</v>
      </c>
      <c r="AD10038">
        <v>381.89938228928042</v>
      </c>
      <c r="AE10038">
        <v>5343.0718618526116</v>
      </c>
      <c r="AF10038">
        <v>12712.964425411623</v>
      </c>
      <c r="AG10038">
        <v>26035.628852288202</v>
      </c>
      <c r="AH10038" s="3">
        <v>41083</v>
      </c>
    </row>
    <row r="10039" spans="2:34" x14ac:dyDescent="0.25">
      <c r="B10039" s="6"/>
      <c r="C10039" s="7"/>
      <c r="D10039" s="7"/>
      <c r="E10039" s="7"/>
      <c r="F10039" s="7"/>
      <c r="G10039" s="7"/>
      <c r="I10039" s="3"/>
      <c r="U10039">
        <v>12779.15335599937</v>
      </c>
      <c r="V10039">
        <v>1068.8104116935874</v>
      </c>
      <c r="W10039">
        <v>-46.895588390747648</v>
      </c>
      <c r="X10039">
        <v>59.295604727488019</v>
      </c>
      <c r="Y10039">
        <v>7769.8930541166956</v>
      </c>
      <c r="Z10039">
        <v>18532.213398540676</v>
      </c>
      <c r="AA10039">
        <v>27383.3168806877</v>
      </c>
      <c r="AB10039">
        <v>7642.1898147123911</v>
      </c>
      <c r="AC10039">
        <v>-201.05286492000889</v>
      </c>
      <c r="AD10039">
        <v>393.34190750391195</v>
      </c>
      <c r="AE10039">
        <v>5339.8241952183034</v>
      </c>
      <c r="AF10039">
        <v>12736.180640741941</v>
      </c>
      <c r="AG10039">
        <v>25910.483693256538</v>
      </c>
      <c r="AH10039" s="3">
        <v>41084</v>
      </c>
    </row>
    <row r="10040" spans="2:34" x14ac:dyDescent="0.25">
      <c r="B10040" s="6"/>
      <c r="C10040" s="7"/>
      <c r="D10040" s="7"/>
      <c r="E10040" s="7"/>
      <c r="F10040" s="7"/>
      <c r="G10040" s="7"/>
      <c r="I10040" s="3"/>
      <c r="U10040">
        <v>13077.170195883591</v>
      </c>
      <c r="V10040">
        <v>1395.7201369317027</v>
      </c>
      <c r="W10040">
        <v>0</v>
      </c>
      <c r="X10040">
        <v>69.233223262312336</v>
      </c>
      <c r="Y10040">
        <v>7693.1931281324178</v>
      </c>
      <c r="Z10040">
        <v>17575.216753875189</v>
      </c>
      <c r="AA10040">
        <v>26733.36324220162</v>
      </c>
      <c r="AB10040">
        <v>8710.312171059506</v>
      </c>
      <c r="AC10040">
        <v>0</v>
      </c>
      <c r="AD10040">
        <v>438.81666327167943</v>
      </c>
      <c r="AE10040">
        <v>5287.1125146726745</v>
      </c>
      <c r="AF10040">
        <v>12078.488983683676</v>
      </c>
      <c r="AG10040">
        <v>26514.730332687537</v>
      </c>
      <c r="AH10040" s="3">
        <v>41085</v>
      </c>
    </row>
    <row r="10041" spans="2:34" x14ac:dyDescent="0.25">
      <c r="B10041" s="6"/>
      <c r="C10041" s="7"/>
      <c r="D10041" s="7"/>
      <c r="E10041" s="7"/>
      <c r="F10041" s="7"/>
      <c r="G10041" s="7"/>
      <c r="I10041" s="3"/>
      <c r="U10041">
        <v>16856.804537916101</v>
      </c>
      <c r="V10041">
        <v>2104.3965313943213</v>
      </c>
      <c r="W10041">
        <v>-54.893441705427342</v>
      </c>
      <c r="X10041">
        <v>92.169504427633882</v>
      </c>
      <c r="Y10041">
        <v>10739.826427387647</v>
      </c>
      <c r="Z10041">
        <v>21601.283124930575</v>
      </c>
      <c r="AA10041">
        <v>34482.782146434751</v>
      </c>
      <c r="AB10041">
        <v>11628.720802988888</v>
      </c>
      <c r="AC10041">
        <v>-224.67041361462555</v>
      </c>
      <c r="AD10041">
        <v>547.82781035893379</v>
      </c>
      <c r="AE10041">
        <v>7380.8976018047761</v>
      </c>
      <c r="AF10041">
        <v>14845.385061915518</v>
      </c>
      <c r="AG10041">
        <v>34178.160863453493</v>
      </c>
      <c r="AH10041" s="3">
        <v>41086</v>
      </c>
    </row>
    <row r="10042" spans="2:34" x14ac:dyDescent="0.25">
      <c r="B10042" s="6"/>
      <c r="C10042" s="7"/>
      <c r="D10042" s="7"/>
      <c r="E10042" s="7"/>
      <c r="F10042" s="7"/>
      <c r="G10042" s="7"/>
      <c r="I10042" s="3"/>
      <c r="U10042">
        <v>12961.9363610987</v>
      </c>
      <c r="V10042">
        <v>1200.4098168416435</v>
      </c>
      <c r="W10042">
        <v>0</v>
      </c>
      <c r="X10042">
        <v>104.93856423610923</v>
      </c>
      <c r="Y10042">
        <v>6823.7142296268521</v>
      </c>
      <c r="Z10042">
        <v>21035.43330590133</v>
      </c>
      <c r="AA10042">
        <v>29164.495916605938</v>
      </c>
      <c r="AB10042">
        <v>6514.7100605150536</v>
      </c>
      <c r="AC10042">
        <v>0</v>
      </c>
      <c r="AD10042">
        <v>620.30256156901271</v>
      </c>
      <c r="AE10042">
        <v>4689.5670366159511</v>
      </c>
      <c r="AF10042">
        <v>14456.507308583847</v>
      </c>
      <c r="AG10042">
        <v>26281.086967283863</v>
      </c>
      <c r="AH10042" s="3">
        <v>41087</v>
      </c>
    </row>
    <row r="10043" spans="2:34" x14ac:dyDescent="0.25">
      <c r="B10043" s="6"/>
      <c r="C10043" s="7"/>
      <c r="D10043" s="7"/>
      <c r="E10043" s="7"/>
      <c r="F10043" s="7"/>
      <c r="G10043" s="7"/>
      <c r="I10043" s="3"/>
      <c r="U10043">
        <v>13700.762144782038</v>
      </c>
      <c r="V10043">
        <v>1295.5504434717675</v>
      </c>
      <c r="W10043">
        <v>0</v>
      </c>
      <c r="X10043">
        <v>127.13661355882358</v>
      </c>
      <c r="Y10043">
        <v>6589.1657737522519</v>
      </c>
      <c r="Z10043">
        <v>23915.464983502192</v>
      </c>
      <c r="AA10043">
        <v>31927.317814285037</v>
      </c>
      <c r="AB10043">
        <v>6199.5760709721353</v>
      </c>
      <c r="AC10043">
        <v>0</v>
      </c>
      <c r="AD10043">
        <v>615.35271063131756</v>
      </c>
      <c r="AE10043">
        <v>4528.3746610057478</v>
      </c>
      <c r="AF10043">
        <v>16435.796177547123</v>
      </c>
      <c r="AG10043">
        <v>27779.099620156325</v>
      </c>
      <c r="AH10043" s="3">
        <v>41088</v>
      </c>
    </row>
    <row r="10044" spans="2:34" x14ac:dyDescent="0.25">
      <c r="B10044" s="6"/>
      <c r="C10044" s="7"/>
      <c r="D10044" s="7"/>
      <c r="E10044" s="7"/>
      <c r="F10044" s="7"/>
      <c r="G10044" s="7"/>
      <c r="I10044" s="3"/>
      <c r="U10044">
        <v>-1328.9448042074398</v>
      </c>
      <c r="V10044">
        <v>-609.8458405383351</v>
      </c>
      <c r="W10044">
        <v>0</v>
      </c>
      <c r="X10044">
        <v>-93.627542774702292</v>
      </c>
      <c r="Y10044">
        <v>-2593.37572570158</v>
      </c>
      <c r="Z10044">
        <v>747.73508547407425</v>
      </c>
      <c r="AA10044">
        <v>-2549.1140235405433</v>
      </c>
      <c r="AB10044">
        <v>-1239.2396324996173</v>
      </c>
      <c r="AC10044">
        <v>0</v>
      </c>
      <c r="AD10044">
        <v>-186.86571815280206</v>
      </c>
      <c r="AE10044">
        <v>-1782.285850132261</v>
      </c>
      <c r="AF10044">
        <v>513.8775879177141</v>
      </c>
      <c r="AG10044">
        <v>-2694.513612866966</v>
      </c>
      <c r="AH10044" s="3">
        <v>41089</v>
      </c>
    </row>
    <row r="10045" spans="2:34" x14ac:dyDescent="0.25">
      <c r="B10045" s="6"/>
      <c r="C10045" s="7"/>
      <c r="D10045" s="7"/>
      <c r="E10045" s="7"/>
      <c r="F10045" s="7"/>
      <c r="G10045" s="7"/>
      <c r="I10045" s="3"/>
      <c r="U10045">
        <v>-1659.3354681686387</v>
      </c>
      <c r="V10045">
        <v>0</v>
      </c>
      <c r="W10045">
        <v>0</v>
      </c>
      <c r="X10045">
        <v>-127.83350155316342</v>
      </c>
      <c r="Y10045">
        <v>-1815.3029518091248</v>
      </c>
      <c r="Z10045">
        <v>-2721.8058001924474</v>
      </c>
      <c r="AA10045">
        <v>-4664.9422535547355</v>
      </c>
      <c r="AB10045">
        <v>0</v>
      </c>
      <c r="AC10045">
        <v>0</v>
      </c>
      <c r="AD10045">
        <v>-246.29241602311353</v>
      </c>
      <c r="AE10045">
        <v>-1247.5588217505453</v>
      </c>
      <c r="AF10045">
        <v>-1870.5488435072689</v>
      </c>
      <c r="AG10045">
        <v>-3364.4000812809277</v>
      </c>
      <c r="AH10045" s="3">
        <v>41090</v>
      </c>
    </row>
    <row r="10046" spans="2:34" x14ac:dyDescent="0.25">
      <c r="B10046" s="6"/>
      <c r="C10046" s="7"/>
      <c r="D10046" s="7"/>
      <c r="E10046" s="7"/>
      <c r="F10046" s="7"/>
      <c r="G10046" s="7"/>
      <c r="I10046" s="3"/>
      <c r="U10046">
        <v>693.43892407429075</v>
      </c>
      <c r="V10046">
        <v>0</v>
      </c>
      <c r="W10046">
        <v>0</v>
      </c>
      <c r="X10046">
        <v>-0.24620731795706705</v>
      </c>
      <c r="Y10046">
        <v>500.29362103984596</v>
      </c>
      <c r="Z10046">
        <v>637.00248899371263</v>
      </c>
      <c r="AA10046">
        <v>1137.0499027156015</v>
      </c>
      <c r="AB10046">
        <v>0</v>
      </c>
      <c r="AC10046">
        <v>0</v>
      </c>
      <c r="AD10046">
        <v>126.21720720415432</v>
      </c>
      <c r="AE10046">
        <v>396.74564959473901</v>
      </c>
      <c r="AF10046">
        <v>505.15928179133732</v>
      </c>
      <c r="AG10046">
        <v>1028.1221385902306</v>
      </c>
      <c r="AH10046" s="3">
        <v>41091</v>
      </c>
    </row>
    <row r="10047" spans="2:34" x14ac:dyDescent="0.25">
      <c r="B10047" s="6"/>
      <c r="C10047" s="7"/>
      <c r="D10047" s="7"/>
      <c r="E10047" s="7"/>
      <c r="F10047" s="7"/>
      <c r="G10047" s="7"/>
      <c r="I10047" s="3"/>
      <c r="U10047">
        <v>2937.089017802713</v>
      </c>
      <c r="V10047">
        <v>0</v>
      </c>
      <c r="W10047">
        <v>0</v>
      </c>
      <c r="X10047">
        <v>68.75039794870635</v>
      </c>
      <c r="Y10047">
        <v>1860.365782555448</v>
      </c>
      <c r="Z10047">
        <v>3179.3419904611651</v>
      </c>
      <c r="AA10047">
        <v>5108.4581709653194</v>
      </c>
      <c r="AB10047">
        <v>0</v>
      </c>
      <c r="AC10047">
        <v>0</v>
      </c>
      <c r="AD10047">
        <v>358.03621992797844</v>
      </c>
      <c r="AE10047">
        <v>1475.3176931372482</v>
      </c>
      <c r="AF10047">
        <v>2521.2995933619586</v>
      </c>
      <c r="AG10047">
        <v>4354.6535064271857</v>
      </c>
      <c r="AH10047" s="3">
        <v>41092</v>
      </c>
    </row>
    <row r="10048" spans="2:34" x14ac:dyDescent="0.25">
      <c r="B10048" s="6"/>
      <c r="C10048" s="7"/>
      <c r="D10048" s="7"/>
      <c r="E10048" s="7"/>
      <c r="F10048" s="7"/>
      <c r="G10048" s="7"/>
      <c r="I10048" s="3"/>
      <c r="U10048">
        <v>3568.7658470419242</v>
      </c>
      <c r="V10048">
        <v>0</v>
      </c>
      <c r="W10048">
        <v>0</v>
      </c>
      <c r="X10048">
        <v>90.339670161686371</v>
      </c>
      <c r="Y10048">
        <v>2276.1600642548879</v>
      </c>
      <c r="Z10048">
        <v>3870.32085027418</v>
      </c>
      <c r="AA10048">
        <v>6236.820584690754</v>
      </c>
      <c r="AB10048">
        <v>0</v>
      </c>
      <c r="AC10048">
        <v>0</v>
      </c>
      <c r="AD10048">
        <v>416.88780533847199</v>
      </c>
      <c r="AE10048">
        <v>1805.0532033517261</v>
      </c>
      <c r="AF10048">
        <v>3069.2635190721217</v>
      </c>
      <c r="AG10048">
        <v>5291.2045277623201</v>
      </c>
      <c r="AH10048" s="3">
        <v>41093</v>
      </c>
    </row>
    <row r="10049" spans="2:34" x14ac:dyDescent="0.25">
      <c r="B10049" s="6"/>
      <c r="C10049" s="7"/>
      <c r="D10049" s="7"/>
      <c r="E10049" s="7"/>
      <c r="F10049" s="7"/>
      <c r="G10049" s="7"/>
      <c r="I10049" s="3"/>
      <c r="U10049">
        <v>5736.0063702700554</v>
      </c>
      <c r="V10049">
        <v>562.30333576083569</v>
      </c>
      <c r="W10049">
        <v>19.27590184699725</v>
      </c>
      <c r="X10049">
        <v>109.72728720666755</v>
      </c>
      <c r="Y10049">
        <v>2668.3730388455733</v>
      </c>
      <c r="Z10049">
        <v>4229.5408994589707</v>
      </c>
      <c r="AA10049">
        <v>7589.2204631190443</v>
      </c>
      <c r="AB10049">
        <v>2487.0317653914572</v>
      </c>
      <c r="AC10049">
        <v>55.501757143870321</v>
      </c>
      <c r="AD10049">
        <v>491.69193551008942</v>
      </c>
      <c r="AE10049">
        <v>2116.0881333195275</v>
      </c>
      <c r="AF10049">
        <v>3354.1342145350222</v>
      </c>
      <c r="AG10049">
        <v>8504.4478058999666</v>
      </c>
      <c r="AH10049" s="3">
        <v>41094</v>
      </c>
    </row>
    <row r="10050" spans="2:34" x14ac:dyDescent="0.25">
      <c r="B10050" s="6"/>
      <c r="C10050" s="7"/>
      <c r="D10050" s="7"/>
      <c r="E10050" s="7"/>
      <c r="F10050" s="7"/>
      <c r="G10050" s="7"/>
      <c r="I10050" s="3"/>
      <c r="U10050">
        <v>6223.3544176127052</v>
      </c>
      <c r="V10050">
        <v>613.43955110349305</v>
      </c>
      <c r="W10050">
        <v>34.332566707304395</v>
      </c>
      <c r="X10050">
        <v>120.36782581659058</v>
      </c>
      <c r="Y10050">
        <v>2863.5537777293453</v>
      </c>
      <c r="Z10050">
        <v>4634.4987858833383</v>
      </c>
      <c r="AA10050">
        <v>8266.1925072400718</v>
      </c>
      <c r="AB10050">
        <v>2648.879332057365</v>
      </c>
      <c r="AC10050">
        <v>108.5375337473633</v>
      </c>
      <c r="AD10050">
        <v>523.44630874721054</v>
      </c>
      <c r="AE10050">
        <v>2270.8714561127954</v>
      </c>
      <c r="AF10050">
        <v>3675.276185871795</v>
      </c>
      <c r="AG10050">
        <v>9227.0108165365291</v>
      </c>
      <c r="AH10050" s="3">
        <v>41095</v>
      </c>
    </row>
    <row r="10051" spans="2:34" x14ac:dyDescent="0.25">
      <c r="B10051" s="6"/>
      <c r="C10051" s="7"/>
      <c r="D10051" s="7"/>
      <c r="E10051" s="7"/>
      <c r="F10051" s="7"/>
      <c r="G10051" s="7"/>
      <c r="I10051" s="3"/>
      <c r="U10051">
        <v>6449.2616042748559</v>
      </c>
      <c r="V10051">
        <v>653.68396363928582</v>
      </c>
      <c r="W10051">
        <v>-26.506196667728613</v>
      </c>
      <c r="X10051">
        <v>126.56477667939775</v>
      </c>
      <c r="Y10051">
        <v>3008.4992754257855</v>
      </c>
      <c r="Z10051">
        <v>4951.5303975820561</v>
      </c>
      <c r="AA10051">
        <v>8713.7722166587973</v>
      </c>
      <c r="AB10051">
        <v>2782.4996932943927</v>
      </c>
      <c r="AC10051">
        <v>-81.115164619492518</v>
      </c>
      <c r="AD10051">
        <v>548.05860560381268</v>
      </c>
      <c r="AE10051">
        <v>2385.8169465627461</v>
      </c>
      <c r="AF10051">
        <v>3926.6903703341973</v>
      </c>
      <c r="AG10051">
        <v>9561.9504511756568</v>
      </c>
      <c r="AH10051" s="3">
        <v>41096</v>
      </c>
    </row>
    <row r="10052" spans="2:34" x14ac:dyDescent="0.25">
      <c r="B10052" s="6"/>
      <c r="C10052" s="7"/>
      <c r="D10052" s="7"/>
      <c r="E10052" s="7"/>
      <c r="F10052" s="7"/>
      <c r="G10052" s="7"/>
      <c r="I10052" s="3"/>
      <c r="U10052">
        <v>6628.697899869976</v>
      </c>
      <c r="V10052">
        <v>697.79696032999004</v>
      </c>
      <c r="W10052">
        <v>-62.844295339192634</v>
      </c>
      <c r="X10052">
        <v>137.31961709652484</v>
      </c>
      <c r="Y10052">
        <v>3130.0230112283143</v>
      </c>
      <c r="Z10052">
        <v>5206.0154358901655</v>
      </c>
      <c r="AA10052">
        <v>9108.3107292058012</v>
      </c>
      <c r="AB10052">
        <v>2832.6157869269232</v>
      </c>
      <c r="AC10052">
        <v>-177.03428148949286</v>
      </c>
      <c r="AD10052">
        <v>561.71695328296846</v>
      </c>
      <c r="AE10052">
        <v>2482.1883802059378</v>
      </c>
      <c r="AF10052">
        <v>4128.5035208313757</v>
      </c>
      <c r="AG10052">
        <v>9827.9903597577122</v>
      </c>
      <c r="AH10052" s="3">
        <v>41097</v>
      </c>
    </row>
    <row r="10053" spans="2:34" x14ac:dyDescent="0.25">
      <c r="B10053" s="6"/>
      <c r="C10053" s="7"/>
      <c r="D10053" s="7"/>
      <c r="E10053" s="7"/>
      <c r="F10053" s="7"/>
      <c r="G10053" s="7"/>
      <c r="I10053" s="3"/>
      <c r="U10053">
        <v>6787.5028389767922</v>
      </c>
      <c r="V10053">
        <v>777.92137591563699</v>
      </c>
      <c r="W10053">
        <v>-71.220191707271297</v>
      </c>
      <c r="X10053">
        <v>152.85780972409427</v>
      </c>
      <c r="Y10053">
        <v>3235.8735210795553</v>
      </c>
      <c r="Z10053">
        <v>5377.2034438445562</v>
      </c>
      <c r="AA10053">
        <v>9472.6359588565701</v>
      </c>
      <c r="AB10053">
        <v>2855.5484809815775</v>
      </c>
      <c r="AC10053">
        <v>-193.51285847473056</v>
      </c>
      <c r="AD10053">
        <v>571.01517817013973</v>
      </c>
      <c r="AE10053">
        <v>2566.1305444165828</v>
      </c>
      <c r="AF10053">
        <v>4264.2599937552723</v>
      </c>
      <c r="AG10053">
        <v>10063.441338848841</v>
      </c>
      <c r="AH10053" s="3">
        <v>41098</v>
      </c>
    </row>
    <row r="10054" spans="2:34" x14ac:dyDescent="0.25">
      <c r="B10054" s="6"/>
      <c r="C10054" s="7"/>
      <c r="D10054" s="7"/>
      <c r="E10054" s="7"/>
      <c r="F10054" s="7"/>
      <c r="G10054" s="7"/>
      <c r="I10054" s="3"/>
      <c r="U10054">
        <v>6742.7946503091352</v>
      </c>
      <c r="V10054">
        <v>803.63317798697528</v>
      </c>
      <c r="W10054">
        <v>-5.2814326273120606</v>
      </c>
      <c r="X10054">
        <v>156.37361160969778</v>
      </c>
      <c r="Y10054">
        <v>3185.2290683956271</v>
      </c>
      <c r="Z10054">
        <v>5240.5157744028647</v>
      </c>
      <c r="AA10054">
        <v>9380.4701997678549</v>
      </c>
      <c r="AB10054">
        <v>2777.0742375759683</v>
      </c>
      <c r="AC10054">
        <v>-19.391848585161135</v>
      </c>
      <c r="AD10054">
        <v>557.64131219291164</v>
      </c>
      <c r="AE10054">
        <v>2525.9681968801656</v>
      </c>
      <c r="AF10054">
        <v>4155.8631725215364</v>
      </c>
      <c r="AG10054">
        <v>9997.1550705854206</v>
      </c>
      <c r="AH10054" s="3">
        <v>41099</v>
      </c>
    </row>
    <row r="10055" spans="2:34" x14ac:dyDescent="0.25">
      <c r="B10055" s="6"/>
      <c r="C10055" s="7"/>
      <c r="D10055" s="7"/>
      <c r="E10055" s="7"/>
      <c r="F10055" s="7"/>
      <c r="G10055" s="7"/>
      <c r="I10055" s="3"/>
      <c r="U10055">
        <v>7705.8555408902139</v>
      </c>
      <c r="V10055">
        <v>1373.2438758761703</v>
      </c>
      <c r="W10055">
        <v>-84.331824456805691</v>
      </c>
      <c r="X10055">
        <v>134.58335971755278</v>
      </c>
      <c r="Y10055">
        <v>2832.58012384635</v>
      </c>
      <c r="Z10055">
        <v>4811.1124392667016</v>
      </c>
      <c r="AA10055">
        <v>9067.1879742499696</v>
      </c>
      <c r="AB10055">
        <v>5098.8508703357611</v>
      </c>
      <c r="AC10055">
        <v>-244.6596091193075</v>
      </c>
      <c r="AD10055">
        <v>509.19509040582784</v>
      </c>
      <c r="AE10055">
        <v>2246.3085556213</v>
      </c>
      <c r="AF10055">
        <v>3815.3353345238256</v>
      </c>
      <c r="AG10055">
        <v>11425.030241767407</v>
      </c>
      <c r="AH10055" s="3">
        <v>41100</v>
      </c>
    </row>
    <row r="10056" spans="2:34" x14ac:dyDescent="0.25">
      <c r="B10056" s="6"/>
      <c r="C10056" s="7"/>
      <c r="D10056" s="7"/>
      <c r="E10056" s="7"/>
      <c r="F10056" s="7"/>
      <c r="G10056" s="7"/>
      <c r="I10056" s="3"/>
      <c r="U10056">
        <v>8781.7841687866676</v>
      </c>
      <c r="V10056">
        <v>1617.583513686872</v>
      </c>
      <c r="W10056">
        <v>72.954266493933787</v>
      </c>
      <c r="X10056">
        <v>162.52717034407448</v>
      </c>
      <c r="Y10056">
        <v>3178.5139497357509</v>
      </c>
      <c r="Z10056">
        <v>5319.8629198149956</v>
      </c>
      <c r="AA10056">
        <v>10351.441820075628</v>
      </c>
      <c r="AB10056">
        <v>5532.8360116182303</v>
      </c>
      <c r="AC10056">
        <v>188.0285443900207</v>
      </c>
      <c r="AD10056">
        <v>559.95295438598419</v>
      </c>
      <c r="AE10056">
        <v>2520.6429358678806</v>
      </c>
      <c r="AF10056">
        <v>4218.7874902143985</v>
      </c>
      <c r="AG10056">
        <v>13020.247936476515</v>
      </c>
      <c r="AH10056" s="3">
        <v>41101</v>
      </c>
    </row>
    <row r="10057" spans="2:34" x14ac:dyDescent="0.25">
      <c r="B10057" s="6"/>
      <c r="C10057" s="7"/>
      <c r="D10057" s="7"/>
      <c r="E10057" s="7"/>
      <c r="F10057" s="7"/>
      <c r="G10057" s="7"/>
      <c r="I10057" s="3"/>
      <c r="U10057">
        <v>8311.6132691067287</v>
      </c>
      <c r="V10057">
        <v>1827.5694370010306</v>
      </c>
      <c r="W10057">
        <v>-53.118250066203721</v>
      </c>
      <c r="X10057">
        <v>176.89143074978099</v>
      </c>
      <c r="Y10057">
        <v>3111.5810203769174</v>
      </c>
      <c r="Z10057">
        <v>5174.5778596575183</v>
      </c>
      <c r="AA10057">
        <v>10237.501497719042</v>
      </c>
      <c r="AB10057">
        <v>5351.1530668484511</v>
      </c>
      <c r="AC10057">
        <v>-139.81754445327974</v>
      </c>
      <c r="AD10057">
        <v>540.6808481726307</v>
      </c>
      <c r="AE10057">
        <v>2467.5634093239387</v>
      </c>
      <c r="AF10057">
        <v>4103.5727180396434</v>
      </c>
      <c r="AG10057">
        <v>12323.152497931384</v>
      </c>
      <c r="AH10057" s="3">
        <v>41102</v>
      </c>
    </row>
    <row r="10058" spans="2:34" x14ac:dyDescent="0.25">
      <c r="B10058" s="6"/>
      <c r="C10058" s="7"/>
      <c r="D10058" s="7"/>
      <c r="E10058" s="7"/>
      <c r="F10058" s="7"/>
      <c r="G10058" s="7"/>
      <c r="I10058" s="3"/>
      <c r="U10058">
        <v>7012.4165130249748</v>
      </c>
      <c r="V10058">
        <v>1338.6131064153692</v>
      </c>
      <c r="W10058">
        <v>-63.413690234450222</v>
      </c>
      <c r="X10058">
        <v>136.85827435365468</v>
      </c>
      <c r="Y10058">
        <v>2491.3352276099067</v>
      </c>
      <c r="Z10058">
        <v>4549.2314463144676</v>
      </c>
      <c r="AA10058">
        <v>8452.6243644589467</v>
      </c>
      <c r="AB10058">
        <v>4535.0346125418891</v>
      </c>
      <c r="AC10058">
        <v>-177.11093474406437</v>
      </c>
      <c r="AD10058">
        <v>455.63465221414259</v>
      </c>
      <c r="AE10058">
        <v>1975.6926166316759</v>
      </c>
      <c r="AF10058">
        <v>3607.6570026486443</v>
      </c>
      <c r="AG10058">
        <v>10396.907949292287</v>
      </c>
      <c r="AH10058" s="3">
        <v>41103</v>
      </c>
    </row>
    <row r="10059" spans="2:34" x14ac:dyDescent="0.25">
      <c r="B10059" s="6"/>
      <c r="C10059" s="7"/>
      <c r="D10059" s="7"/>
      <c r="E10059" s="7"/>
      <c r="F10059" s="7"/>
      <c r="G10059" s="7"/>
      <c r="I10059" s="3"/>
      <c r="U10059">
        <v>4750.3001884397127</v>
      </c>
      <c r="V10059">
        <v>837.05154822812221</v>
      </c>
      <c r="W10059">
        <v>-53.413948411578978</v>
      </c>
      <c r="X10059">
        <v>82.495157494156359</v>
      </c>
      <c r="Y10059">
        <v>1461.2877812102072</v>
      </c>
      <c r="Z10059">
        <v>3484.0689409825968</v>
      </c>
      <c r="AA10059">
        <v>5811.4894795035025</v>
      </c>
      <c r="AB10059">
        <v>3002.6308714078205</v>
      </c>
      <c r="AC10059">
        <v>-167.77364930129204</v>
      </c>
      <c r="AD10059">
        <v>286.3460498101345</v>
      </c>
      <c r="AE10059">
        <v>1158.8386212002561</v>
      </c>
      <c r="AF10059">
        <v>2762.9558664968508</v>
      </c>
      <c r="AG10059">
        <v>7042.9977596137696</v>
      </c>
      <c r="AH10059" s="3">
        <v>41104</v>
      </c>
    </row>
    <row r="10060" spans="2:34" x14ac:dyDescent="0.25">
      <c r="B10060" s="6"/>
      <c r="C10060" s="7"/>
      <c r="D10060" s="7"/>
      <c r="E10060" s="7"/>
      <c r="F10060" s="7"/>
      <c r="G10060" s="7"/>
      <c r="I10060" s="3"/>
      <c r="U10060">
        <v>8637.0559930209256</v>
      </c>
      <c r="V10060">
        <v>793.17378450105275</v>
      </c>
      <c r="W10060">
        <v>0</v>
      </c>
      <c r="X10060">
        <v>166.20247420142957</v>
      </c>
      <c r="Y10060">
        <v>7333.119933135109</v>
      </c>
      <c r="Z10060">
        <v>5024.0025307134847</v>
      </c>
      <c r="AA10060">
        <v>13316.498722551076</v>
      </c>
      <c r="AB10060">
        <v>2502.5839393215269</v>
      </c>
      <c r="AC10060">
        <v>0</v>
      </c>
      <c r="AD10060">
        <v>503.56935723853218</v>
      </c>
      <c r="AE10060">
        <v>5815.3518435448923</v>
      </c>
      <c r="AF10060">
        <v>3984.1626272799936</v>
      </c>
      <c r="AG10060">
        <v>12805.667767384944</v>
      </c>
      <c r="AH10060" s="3">
        <v>41105</v>
      </c>
    </row>
    <row r="10061" spans="2:34" x14ac:dyDescent="0.25">
      <c r="B10061" s="6"/>
      <c r="C10061" s="7"/>
      <c r="D10061" s="7"/>
      <c r="E10061" s="7"/>
      <c r="F10061" s="7"/>
      <c r="G10061" s="7"/>
      <c r="I10061" s="3"/>
      <c r="U10061">
        <v>8963.7473804082529</v>
      </c>
      <c r="V10061">
        <v>885.96225614865045</v>
      </c>
      <c r="W10061">
        <v>0</v>
      </c>
      <c r="X10061">
        <v>189.64547477140749</v>
      </c>
      <c r="Y10061">
        <v>7768.3886364094469</v>
      </c>
      <c r="Z10061">
        <v>5138.7601649945</v>
      </c>
      <c r="AA10061">
        <v>13982.756532324005</v>
      </c>
      <c r="AB10061">
        <v>2530.351258745849</v>
      </c>
      <c r="AC10061">
        <v>0</v>
      </c>
      <c r="AD10061">
        <v>523.98366200672729</v>
      </c>
      <c r="AE10061">
        <v>6160.5310686365565</v>
      </c>
      <c r="AF10061">
        <v>4075.1683691964004</v>
      </c>
      <c r="AG10061">
        <v>13290.034358585533</v>
      </c>
      <c r="AH10061" s="3">
        <v>41106</v>
      </c>
    </row>
    <row r="10062" spans="2:34" x14ac:dyDescent="0.25">
      <c r="B10062" s="6"/>
      <c r="C10062" s="7"/>
      <c r="D10062" s="7"/>
      <c r="E10062" s="7"/>
      <c r="F10062" s="7"/>
      <c r="G10062" s="7"/>
      <c r="I10062" s="3"/>
      <c r="U10062">
        <v>11034.181048809869</v>
      </c>
      <c r="V10062">
        <v>2378.5344660289043</v>
      </c>
      <c r="W10062">
        <v>0</v>
      </c>
      <c r="X10062">
        <v>174.64313379430499</v>
      </c>
      <c r="Y10062">
        <v>6636.1379558086301</v>
      </c>
      <c r="Z10062">
        <v>4802.5254481737238</v>
      </c>
      <c r="AA10062">
        <v>13991.841003805563</v>
      </c>
      <c r="AB10062">
        <v>6810.3884341957109</v>
      </c>
      <c r="AC10062">
        <v>0</v>
      </c>
      <c r="AD10062">
        <v>478.20630600327462</v>
      </c>
      <c r="AE10062">
        <v>5262.6272919596231</v>
      </c>
      <c r="AF10062">
        <v>3808.5256307499362</v>
      </c>
      <c r="AG10062">
        <v>16359.747662908547</v>
      </c>
      <c r="AH10062" s="3">
        <v>41107</v>
      </c>
    </row>
    <row r="10063" spans="2:34" x14ac:dyDescent="0.25">
      <c r="B10063" s="6"/>
      <c r="C10063" s="7"/>
      <c r="D10063" s="7"/>
      <c r="E10063" s="7"/>
      <c r="F10063" s="7"/>
      <c r="G10063" s="7"/>
      <c r="I10063" s="3"/>
      <c r="U10063">
        <v>16680.413192956716</v>
      </c>
      <c r="V10063">
        <v>1421.3252801528611</v>
      </c>
      <c r="W10063">
        <v>184.30352427994416</v>
      </c>
      <c r="X10063">
        <v>106.68133852543365</v>
      </c>
      <c r="Y10063">
        <v>9405.372896971543</v>
      </c>
      <c r="Z10063">
        <v>14359.429498395202</v>
      </c>
      <c r="AA10063">
        <v>25477.112538324986</v>
      </c>
      <c r="AB10063">
        <v>5025.561685434739</v>
      </c>
      <c r="AC10063">
        <v>522.48749022544621</v>
      </c>
      <c r="AD10063">
        <v>336.94648808208501</v>
      </c>
      <c r="AE10063">
        <v>7458.7014960011411</v>
      </c>
      <c r="AF10063">
        <v>11387.395210655544</v>
      </c>
      <c r="AG10063">
        <v>24731.092370398957</v>
      </c>
      <c r="AH10063" s="3">
        <v>41108</v>
      </c>
    </row>
    <row r="10064" spans="2:34" x14ac:dyDescent="0.25">
      <c r="B10064" s="6"/>
      <c r="C10064" s="7"/>
      <c r="D10064" s="7"/>
      <c r="E10064" s="7"/>
      <c r="F10064" s="7"/>
      <c r="G10064" s="7"/>
      <c r="I10064" s="3"/>
      <c r="U10064">
        <v>18565.649006409931</v>
      </c>
      <c r="V10064">
        <v>1956.1705184216626</v>
      </c>
      <c r="W10064">
        <v>341.59914584743319</v>
      </c>
      <c r="X10064">
        <v>149.50790432831516</v>
      </c>
      <c r="Y10064">
        <v>11366.993099167392</v>
      </c>
      <c r="Z10064">
        <v>13313.961871663007</v>
      </c>
      <c r="AA10064">
        <v>27128.232539427812</v>
      </c>
      <c r="AB10064">
        <v>6543.9919962183258</v>
      </c>
      <c r="AC10064">
        <v>953.84494157067741</v>
      </c>
      <c r="AD10064">
        <v>455.75734101000421</v>
      </c>
      <c r="AE10064">
        <v>9014.3165361464762</v>
      </c>
      <c r="AF10064">
        <v>10558.312617445546</v>
      </c>
      <c r="AG10064">
        <v>27526.223432391031</v>
      </c>
      <c r="AH10064" s="3">
        <v>41109</v>
      </c>
    </row>
    <row r="10065" spans="2:34" x14ac:dyDescent="0.25">
      <c r="B10065" s="6"/>
      <c r="C10065" s="7"/>
      <c r="D10065" s="7"/>
      <c r="E10065" s="7"/>
      <c r="F10065" s="7"/>
      <c r="G10065" s="7"/>
      <c r="I10065" s="3"/>
      <c r="U10065">
        <v>19130.846514270372</v>
      </c>
      <c r="V10065">
        <v>2130.0117705491266</v>
      </c>
      <c r="W10065">
        <v>182.3771778819455</v>
      </c>
      <c r="X10065">
        <v>158.237401003786</v>
      </c>
      <c r="Y10065">
        <v>12584.062495671247</v>
      </c>
      <c r="Z10065">
        <v>13301.527351326988</v>
      </c>
      <c r="AA10065">
        <v>28356.216196433095</v>
      </c>
      <c r="AB10065">
        <v>6895.8718671842253</v>
      </c>
      <c r="AC10065">
        <v>457.69212481023095</v>
      </c>
      <c r="AD10065">
        <v>482.70993263911686</v>
      </c>
      <c r="AE10065">
        <v>9979.4837259942578</v>
      </c>
      <c r="AF10065">
        <v>10548.451724480614</v>
      </c>
      <c r="AG10065">
        <v>28364.209375108447</v>
      </c>
      <c r="AH10065" s="3">
        <v>41110</v>
      </c>
    </row>
    <row r="10066" spans="2:34" x14ac:dyDescent="0.25">
      <c r="B10066" s="6"/>
      <c r="C10066" s="7"/>
      <c r="D10066" s="7"/>
      <c r="E10066" s="7"/>
      <c r="F10066" s="7"/>
      <c r="G10066" s="7"/>
      <c r="I10066" s="3"/>
      <c r="U10066">
        <v>18855.3632441892</v>
      </c>
      <c r="V10066">
        <v>1802.0342278257579</v>
      </c>
      <c r="W10066">
        <v>0</v>
      </c>
      <c r="X10066">
        <v>172.94946240743934</v>
      </c>
      <c r="Y10066">
        <v>13740.040943757636</v>
      </c>
      <c r="Z10066">
        <v>13840.064290337308</v>
      </c>
      <c r="AA10066">
        <v>29555.088924328142</v>
      </c>
      <c r="AB10066">
        <v>5552.5617891139727</v>
      </c>
      <c r="AC10066">
        <v>0</v>
      </c>
      <c r="AD10066">
        <v>531.47480056895017</v>
      </c>
      <c r="AE10066">
        <v>10896.204229746245</v>
      </c>
      <c r="AF10066">
        <v>10975.525304300243</v>
      </c>
      <c r="AG10066">
        <v>27955.766123729409</v>
      </c>
      <c r="AH10066" s="3">
        <v>41111</v>
      </c>
    </row>
    <row r="10067" spans="2:34" x14ac:dyDescent="0.25">
      <c r="B10067" s="6"/>
      <c r="C10067" s="7"/>
      <c r="D10067" s="7"/>
      <c r="E10067" s="7"/>
      <c r="F10067" s="7"/>
      <c r="G10067" s="7"/>
      <c r="I10067" s="3"/>
      <c r="U10067">
        <v>20464.959660902001</v>
      </c>
      <c r="V10067">
        <v>1970.3670411632495</v>
      </c>
      <c r="W10067">
        <v>0</v>
      </c>
      <c r="X10067">
        <v>185.85583068906286</v>
      </c>
      <c r="Y10067">
        <v>14956.858189290266</v>
      </c>
      <c r="Z10067">
        <v>14919.910443837462</v>
      </c>
      <c r="AA10067">
        <v>32032.99150498004</v>
      </c>
      <c r="AB10067">
        <v>6072.6684862713164</v>
      </c>
      <c r="AC10067">
        <v>0</v>
      </c>
      <c r="AD10067">
        <v>576.51156123727401</v>
      </c>
      <c r="AE10067">
        <v>11861.171457418481</v>
      </c>
      <c r="AF10067">
        <v>11831.870949368296</v>
      </c>
      <c r="AG10067">
        <v>30342.222454295366</v>
      </c>
      <c r="AH10067" s="3">
        <v>41112</v>
      </c>
    </row>
    <row r="10068" spans="2:34" x14ac:dyDescent="0.25">
      <c r="B10068" s="6"/>
      <c r="C10068" s="7"/>
      <c r="D10068" s="7"/>
      <c r="E10068" s="7"/>
      <c r="F10068" s="7"/>
      <c r="G10068" s="7"/>
      <c r="I10068" s="3"/>
      <c r="U10068">
        <v>22096.624015456844</v>
      </c>
      <c r="V10068">
        <v>2164.8719125403854</v>
      </c>
      <c r="W10068">
        <v>0</v>
      </c>
      <c r="X10068">
        <v>202.43319754551842</v>
      </c>
      <c r="Y10068">
        <v>16216.781909604259</v>
      </c>
      <c r="Z10068">
        <v>16087.881855727604</v>
      </c>
      <c r="AA10068">
        <v>34671.96887541777</v>
      </c>
      <c r="AB10068">
        <v>6524.6008555114422</v>
      </c>
      <c r="AC10068">
        <v>0</v>
      </c>
      <c r="AD10068">
        <v>618.37139203629488</v>
      </c>
      <c r="AE10068">
        <v>12860.323223169224</v>
      </c>
      <c r="AF10068">
        <v>12758.102180450756</v>
      </c>
      <c r="AG10068">
        <v>32761.397651167717</v>
      </c>
      <c r="AH10068" s="3">
        <v>41113</v>
      </c>
    </row>
    <row r="10069" spans="2:34" x14ac:dyDescent="0.25">
      <c r="B10069" s="6"/>
      <c r="C10069" s="7"/>
      <c r="D10069" s="7"/>
      <c r="E10069" s="7"/>
      <c r="F10069" s="7"/>
      <c r="G10069" s="7"/>
      <c r="I10069" s="3"/>
      <c r="U10069">
        <v>21914.563069205029</v>
      </c>
      <c r="V10069">
        <v>2172.6750625584832</v>
      </c>
      <c r="W10069">
        <v>-77.47221399563864</v>
      </c>
      <c r="X10069">
        <v>213.3539728762423</v>
      </c>
      <c r="Y10069">
        <v>17015.591060545197</v>
      </c>
      <c r="Z10069">
        <v>15158.990134823853</v>
      </c>
      <c r="AA10069">
        <v>34483.138016808138</v>
      </c>
      <c r="AB10069">
        <v>6516.0776791805883</v>
      </c>
      <c r="AC10069">
        <v>-174.65262780313796</v>
      </c>
      <c r="AD10069">
        <v>634.77467677665243</v>
      </c>
      <c r="AE10069">
        <v>13493.799330327191</v>
      </c>
      <c r="AF10069">
        <v>12021.467265044186</v>
      </c>
      <c r="AG10069">
        <v>32491.466323525481</v>
      </c>
      <c r="AH10069" s="3">
        <v>41114</v>
      </c>
    </row>
    <row r="10070" spans="2:34" x14ac:dyDescent="0.25">
      <c r="B10070" s="6"/>
      <c r="C10070" s="7"/>
      <c r="D10070" s="7"/>
      <c r="E10070" s="7"/>
      <c r="F10070" s="7"/>
      <c r="G10070" s="7"/>
      <c r="I10070" s="3"/>
      <c r="U10070">
        <v>17307.155937187501</v>
      </c>
      <c r="V10070">
        <v>2000.4725725207354</v>
      </c>
      <c r="W10070">
        <v>-127.69155884542579</v>
      </c>
      <c r="X10070">
        <v>154.65940557298586</v>
      </c>
      <c r="Y10070">
        <v>11413.750635023576</v>
      </c>
      <c r="Z10070">
        <v>13219.971243286485</v>
      </c>
      <c r="AA10070">
        <v>26661.162297558356</v>
      </c>
      <c r="AB10070">
        <v>6025.8499824071887</v>
      </c>
      <c r="AC10070">
        <v>-332.72113208476389</v>
      </c>
      <c r="AD10070">
        <v>432.02695443545178</v>
      </c>
      <c r="AE10070">
        <v>9051.3964591288131</v>
      </c>
      <c r="AF10070">
        <v>10483.775642871389</v>
      </c>
      <c r="AG10070">
        <v>25660.327906758077</v>
      </c>
      <c r="AH10070" s="3">
        <v>41115</v>
      </c>
    </row>
    <row r="10071" spans="2:34" x14ac:dyDescent="0.25">
      <c r="B10071" s="6"/>
      <c r="C10071" s="7"/>
      <c r="D10071" s="7"/>
      <c r="E10071" s="7"/>
      <c r="F10071" s="7"/>
      <c r="G10071" s="7"/>
      <c r="I10071" s="3"/>
      <c r="U10071">
        <v>3360.0142668790313</v>
      </c>
      <c r="V10071">
        <v>183.13152002654272</v>
      </c>
      <c r="W10071">
        <v>-19.144297247283344</v>
      </c>
      <c r="X10071">
        <v>1.157388525786659</v>
      </c>
      <c r="Y10071">
        <v>-418.9356356108072</v>
      </c>
      <c r="Z10071">
        <v>5573.8283427213055</v>
      </c>
      <c r="AA10071">
        <v>5320.0373184155442</v>
      </c>
      <c r="AB10071">
        <v>980.62070035264446</v>
      </c>
      <c r="AC10071">
        <v>-103.66666856965975</v>
      </c>
      <c r="AD10071">
        <v>16.784607476917373</v>
      </c>
      <c r="AE10071">
        <v>-332.22668428857838</v>
      </c>
      <c r="AF10071">
        <v>4420.18857239518</v>
      </c>
      <c r="AG10071">
        <v>4981.7005273665036</v>
      </c>
      <c r="AH10071" s="3">
        <v>41116</v>
      </c>
    </row>
    <row r="10072" spans="2:34" x14ac:dyDescent="0.25">
      <c r="B10072" s="6"/>
      <c r="C10072" s="7"/>
      <c r="D10072" s="7"/>
      <c r="E10072" s="7"/>
      <c r="F10072" s="7"/>
      <c r="G10072" s="7"/>
      <c r="I10072" s="3"/>
      <c r="U10072">
        <v>10474.465861098506</v>
      </c>
      <c r="V10072">
        <v>0</v>
      </c>
      <c r="W10072">
        <v>0</v>
      </c>
      <c r="X10072">
        <v>149.94619567111494</v>
      </c>
      <c r="Y10072">
        <v>10059.845425251875</v>
      </c>
      <c r="Z10072">
        <v>8973.3596171373993</v>
      </c>
      <c r="AA10072">
        <v>19183.151238060389</v>
      </c>
      <c r="AB10072">
        <v>0</v>
      </c>
      <c r="AC10072">
        <v>0</v>
      </c>
      <c r="AD10072">
        <v>436.07117073968794</v>
      </c>
      <c r="AE10072">
        <v>7977.7149662004958</v>
      </c>
      <c r="AF10072">
        <v>7116.1039050402524</v>
      </c>
      <c r="AG10072">
        <v>15529.890041980438</v>
      </c>
      <c r="AH10072" s="3">
        <v>41117</v>
      </c>
    </row>
    <row r="10073" spans="2:34" x14ac:dyDescent="0.25">
      <c r="B10073" s="6"/>
      <c r="C10073" s="7"/>
      <c r="D10073" s="7"/>
      <c r="E10073" s="7"/>
      <c r="F10073" s="7"/>
      <c r="G10073" s="7"/>
      <c r="I10073" s="3"/>
      <c r="U10073">
        <v>19163.265989915708</v>
      </c>
      <c r="V10073">
        <v>2757.5309001115356</v>
      </c>
      <c r="W10073">
        <v>-109.59833282622219</v>
      </c>
      <c r="X10073">
        <v>188.84078563169422</v>
      </c>
      <c r="Y10073">
        <v>12491.598898838645</v>
      </c>
      <c r="Z10073">
        <v>12431.681730480055</v>
      </c>
      <c r="AA10073">
        <v>27760.053982235713</v>
      </c>
      <c r="AB10073">
        <v>8383.8816443299984</v>
      </c>
      <c r="AC10073">
        <v>-270.17008176312504</v>
      </c>
      <c r="AD10073">
        <v>533.76470590842905</v>
      </c>
      <c r="AE10073">
        <v>9906.1577265282467</v>
      </c>
      <c r="AF10073">
        <v>9858.641878069302</v>
      </c>
      <c r="AG10073">
        <v>28412.275873072853</v>
      </c>
      <c r="AH10073" s="3">
        <v>41118</v>
      </c>
    </row>
    <row r="10074" spans="2:34" x14ac:dyDescent="0.25">
      <c r="B10074" s="6"/>
      <c r="C10074" s="7"/>
      <c r="D10074" s="7"/>
      <c r="E10074" s="7"/>
      <c r="F10074" s="7"/>
      <c r="G10074" s="7"/>
      <c r="I10074" s="3"/>
      <c r="U10074">
        <v>28248.354932572787</v>
      </c>
      <c r="V10074">
        <v>3254.0079446038253</v>
      </c>
      <c r="W10074">
        <v>152.60466252941873</v>
      </c>
      <c r="X10074">
        <v>201.5240303601058</v>
      </c>
      <c r="Y10074">
        <v>19696.437735104199</v>
      </c>
      <c r="Z10074">
        <v>20796.868961121232</v>
      </c>
      <c r="AA10074">
        <v>44101.44333371878</v>
      </c>
      <c r="AB10074">
        <v>8871.4763031731072</v>
      </c>
      <c r="AC10074">
        <v>360.69233412749458</v>
      </c>
      <c r="AD10074">
        <v>537.81888552724718</v>
      </c>
      <c r="AE10074">
        <v>15619.779376107335</v>
      </c>
      <c r="AF10074">
        <v>16492.449510683549</v>
      </c>
      <c r="AG10074">
        <v>41882.216409618741</v>
      </c>
      <c r="AH10074" s="3">
        <v>41119</v>
      </c>
    </row>
    <row r="10075" spans="2:34" x14ac:dyDescent="0.25">
      <c r="B10075" s="6"/>
      <c r="C10075" s="7"/>
      <c r="D10075" s="7"/>
      <c r="E10075" s="7"/>
      <c r="F10075" s="7"/>
      <c r="G10075" s="7"/>
      <c r="I10075" s="3"/>
      <c r="U10075">
        <v>28850.330891762118</v>
      </c>
      <c r="V10075">
        <v>3005.4656609742756</v>
      </c>
      <c r="W10075">
        <v>163.76624240733224</v>
      </c>
      <c r="X10075">
        <v>195.34192411315243</v>
      </c>
      <c r="Y10075">
        <v>20373.670988251997</v>
      </c>
      <c r="Z10075">
        <v>21267.664012319059</v>
      </c>
      <c r="AA10075">
        <v>45005.908828065818</v>
      </c>
      <c r="AB10075">
        <v>8789.6544995148761</v>
      </c>
      <c r="AC10075">
        <v>410.86824816524597</v>
      </c>
      <c r="AD10075">
        <v>551.56418294754826</v>
      </c>
      <c r="AE10075">
        <v>16156.842683828147</v>
      </c>
      <c r="AF10075">
        <v>16865.802039195187</v>
      </c>
      <c r="AG10075">
        <v>42774.731653651004</v>
      </c>
      <c r="AH10075" s="3">
        <v>41120</v>
      </c>
    </row>
    <row r="10076" spans="2:34" x14ac:dyDescent="0.25">
      <c r="B10076" s="6"/>
      <c r="C10076" s="7"/>
      <c r="D10076" s="7"/>
      <c r="E10076" s="7"/>
      <c r="F10076" s="7"/>
      <c r="G10076" s="7"/>
      <c r="I10076" s="3"/>
      <c r="U10076">
        <v>32717.065692894335</v>
      </c>
      <c r="V10076">
        <v>4640.240859100245</v>
      </c>
      <c r="W10076">
        <v>179.31401781636995</v>
      </c>
      <c r="X10076">
        <v>182.41795039849163</v>
      </c>
      <c r="Y10076">
        <v>20008.173545762234</v>
      </c>
      <c r="Z10076">
        <v>21470.075905240417</v>
      </c>
      <c r="AA10076">
        <v>46480.222278317757</v>
      </c>
      <c r="AB10076">
        <v>14586.799838709054</v>
      </c>
      <c r="AC10076">
        <v>472.94536550210455</v>
      </c>
      <c r="AD10076">
        <v>554.65875614850404</v>
      </c>
      <c r="AE10076">
        <v>15866.993854765689</v>
      </c>
      <c r="AF10076">
        <v>17026.319852266381</v>
      </c>
      <c r="AG10076">
        <v>48507.717667391735</v>
      </c>
      <c r="AH10076" s="3">
        <v>41121</v>
      </c>
    </row>
    <row r="10077" spans="2:34" x14ac:dyDescent="0.25">
      <c r="B10077" s="6"/>
      <c r="C10077" s="7"/>
      <c r="D10077" s="7"/>
      <c r="E10077" s="7"/>
      <c r="F10077" s="7"/>
      <c r="G10077" s="7"/>
      <c r="I10077" s="3"/>
      <c r="U10077">
        <v>28468.772335390666</v>
      </c>
      <c r="V10077">
        <v>2883.8972982629693</v>
      </c>
      <c r="W10077">
        <v>23.802134187029196</v>
      </c>
      <c r="X10077">
        <v>199.59412671635644</v>
      </c>
      <c r="Y10077">
        <v>22911.943645875886</v>
      </c>
      <c r="Z10077">
        <v>25964.316294424785</v>
      </c>
      <c r="AA10077">
        <v>51983.553499467023</v>
      </c>
      <c r="AB10077">
        <v>9279.7369869910526</v>
      </c>
      <c r="AC10077">
        <v>31.22177773776906</v>
      </c>
      <c r="AD10077">
        <v>613.80884950172424</v>
      </c>
      <c r="AE10077">
        <v>17146.266810675148</v>
      </c>
      <c r="AF10077">
        <v>19430.525040641907</v>
      </c>
      <c r="AG10077">
        <v>46501.559465547602</v>
      </c>
      <c r="AH10077" s="3">
        <v>41122</v>
      </c>
    </row>
    <row r="10078" spans="2:34" x14ac:dyDescent="0.25">
      <c r="B10078" s="6"/>
      <c r="C10078" s="7"/>
      <c r="D10078" s="7"/>
      <c r="E10078" s="7"/>
      <c r="F10078" s="7"/>
      <c r="G10078" s="7"/>
      <c r="I10078" s="3"/>
      <c r="U10078">
        <v>28464.658672709651</v>
      </c>
      <c r="V10078">
        <v>3300.4195487953934</v>
      </c>
      <c r="W10078">
        <v>-8.5792066839901011</v>
      </c>
      <c r="X10078">
        <v>168.80964690714524</v>
      </c>
      <c r="Y10078">
        <v>19977.876136693343</v>
      </c>
      <c r="Z10078">
        <v>24853.547802159017</v>
      </c>
      <c r="AA10078">
        <v>48292.073927870915</v>
      </c>
      <c r="AB10078">
        <v>12469.390116376473</v>
      </c>
      <c r="AC10078">
        <v>-68.473901122751784</v>
      </c>
      <c r="AD10078">
        <v>544.10515480594745</v>
      </c>
      <c r="AE10078">
        <v>14950.542819269804</v>
      </c>
      <c r="AF10078">
        <v>18599.275923253808</v>
      </c>
      <c r="AG10078">
        <v>46494.840112583282</v>
      </c>
      <c r="AH10078" s="3">
        <v>41123</v>
      </c>
    </row>
    <row r="10079" spans="2:34" x14ac:dyDescent="0.25">
      <c r="B10079" s="6"/>
      <c r="C10079" s="7"/>
      <c r="D10079" s="7"/>
      <c r="E10079" s="7"/>
      <c r="F10079" s="7"/>
      <c r="G10079" s="7"/>
      <c r="I10079" s="3"/>
      <c r="U10079">
        <v>20917.483880585667</v>
      </c>
      <c r="V10079">
        <v>3057.1844808344927</v>
      </c>
      <c r="W10079">
        <v>102.07849252315837</v>
      </c>
      <c r="X10079">
        <v>118.39134735452883</v>
      </c>
      <c r="Y10079">
        <v>12475.633111608866</v>
      </c>
      <c r="Z10079">
        <v>15898.736148697035</v>
      </c>
      <c r="AA10079">
        <v>31652.023581018082</v>
      </c>
      <c r="AB10079">
        <v>12274.747492734165</v>
      </c>
      <c r="AC10079">
        <v>239.36051786880157</v>
      </c>
      <c r="AD10079">
        <v>418.89989695718384</v>
      </c>
      <c r="AE10079">
        <v>9336.2019944668718</v>
      </c>
      <c r="AF10079">
        <v>11897.898151785717</v>
      </c>
      <c r="AG10079">
        <v>34167.108053812743</v>
      </c>
      <c r="AH10079" s="3">
        <v>41124</v>
      </c>
    </row>
    <row r="10080" spans="2:34" x14ac:dyDescent="0.25">
      <c r="B10080" s="6"/>
      <c r="C10080" s="7"/>
      <c r="D10080" s="7"/>
      <c r="E10080" s="7"/>
      <c r="F10080" s="7"/>
      <c r="G10080" s="7"/>
      <c r="I10080" s="3"/>
      <c r="U10080">
        <v>18208.341525651424</v>
      </c>
      <c r="V10080">
        <v>0</v>
      </c>
      <c r="W10080">
        <v>0</v>
      </c>
      <c r="X10080">
        <v>112.16723528510227</v>
      </c>
      <c r="Y10080">
        <v>11470.06279616374</v>
      </c>
      <c r="Z10080">
        <v>27758.261920951103</v>
      </c>
      <c r="AA10080">
        <v>39340.491952399949</v>
      </c>
      <c r="AB10080">
        <v>0</v>
      </c>
      <c r="AC10080">
        <v>0</v>
      </c>
      <c r="AD10080">
        <v>385.21986937756708</v>
      </c>
      <c r="AE10080">
        <v>8583.6784551284545</v>
      </c>
      <c r="AF10080">
        <v>20773.033159188224</v>
      </c>
      <c r="AG10080">
        <v>29741.931483694247</v>
      </c>
      <c r="AH10080" s="3">
        <v>41125</v>
      </c>
    </row>
    <row r="10081" spans="2:34" x14ac:dyDescent="0.25">
      <c r="B10081" s="6"/>
      <c r="C10081" s="7"/>
      <c r="D10081" s="7"/>
      <c r="E10081" s="7"/>
      <c r="F10081" s="7"/>
      <c r="G10081" s="7"/>
      <c r="I10081" s="3"/>
      <c r="U10081">
        <v>2037.5078437591126</v>
      </c>
      <c r="V10081">
        <v>0</v>
      </c>
      <c r="W10081">
        <v>0</v>
      </c>
      <c r="X10081">
        <v>-15.320722296065638</v>
      </c>
      <c r="Y10081">
        <v>-4426.6620837829523</v>
      </c>
      <c r="Z10081">
        <v>8823.8632949300991</v>
      </c>
      <c r="AA10081">
        <v>4381.8804888510822</v>
      </c>
      <c r="AB10081">
        <v>0</v>
      </c>
      <c r="AC10081">
        <v>0</v>
      </c>
      <c r="AD10081">
        <v>37.445666663158612</v>
      </c>
      <c r="AE10081">
        <v>-3312.7145536997573</v>
      </c>
      <c r="AF10081">
        <v>6603.3819170565093</v>
      </c>
      <c r="AG10081">
        <v>3328.1130300199111</v>
      </c>
      <c r="AH10081" s="3">
        <v>41126</v>
      </c>
    </row>
    <row r="10082" spans="2:34" x14ac:dyDescent="0.25">
      <c r="B10082" s="6"/>
      <c r="C10082" s="7"/>
      <c r="D10082" s="7"/>
      <c r="E10082" s="7"/>
      <c r="F10082" s="7"/>
      <c r="G10082" s="7"/>
      <c r="I10082" s="3"/>
      <c r="U10082">
        <v>12608.638392473889</v>
      </c>
      <c r="V10082">
        <v>0</v>
      </c>
      <c r="W10082">
        <v>0</v>
      </c>
      <c r="X10082">
        <v>111.86754906896984</v>
      </c>
      <c r="Y10082">
        <v>7130.1648698858899</v>
      </c>
      <c r="Z10082">
        <v>19948.820398688669</v>
      </c>
      <c r="AA10082">
        <v>27190.852817643532</v>
      </c>
      <c r="AB10082">
        <v>0</v>
      </c>
      <c r="AC10082">
        <v>0</v>
      </c>
      <c r="AD10082">
        <v>330.55213902314529</v>
      </c>
      <c r="AE10082">
        <v>5335.8942895781847</v>
      </c>
      <c r="AF10082">
        <v>14928.798813439951</v>
      </c>
      <c r="AG10082">
        <v>20595.245242041281</v>
      </c>
      <c r="AH10082" s="3">
        <v>41127</v>
      </c>
    </row>
    <row r="10083" spans="2:34" x14ac:dyDescent="0.25">
      <c r="B10083" s="6"/>
      <c r="C10083" s="7"/>
      <c r="D10083" s="7"/>
      <c r="E10083" s="7"/>
      <c r="F10083" s="7"/>
      <c r="G10083" s="7"/>
      <c r="I10083" s="3"/>
      <c r="U10083">
        <v>29381.426110118788</v>
      </c>
      <c r="V10083">
        <v>2636.8665948185794</v>
      </c>
      <c r="W10083">
        <v>-177.51609727508009</v>
      </c>
      <c r="X10083">
        <v>177.33979403207468</v>
      </c>
      <c r="Y10083">
        <v>17066.154795594619</v>
      </c>
      <c r="Z10083">
        <v>35208.263943390615</v>
      </c>
      <c r="AA10083">
        <v>54911.109030560816</v>
      </c>
      <c r="AB10083">
        <v>8856.6595085464523</v>
      </c>
      <c r="AC10083">
        <v>-477.57943324734379</v>
      </c>
      <c r="AD10083">
        <v>493.40857610651756</v>
      </c>
      <c r="AE10083">
        <v>12771.541693723564</v>
      </c>
      <c r="AF10083">
        <v>26348.279170227113</v>
      </c>
      <c r="AG10083">
        <v>47992.309515356304</v>
      </c>
      <c r="AH10083" s="3">
        <v>41128</v>
      </c>
    </row>
    <row r="10084" spans="2:34" x14ac:dyDescent="0.25">
      <c r="B10084" s="6"/>
      <c r="C10084" s="7"/>
      <c r="D10084" s="7"/>
      <c r="E10084" s="7"/>
      <c r="F10084" s="7"/>
      <c r="G10084" s="7"/>
      <c r="I10084" s="3"/>
      <c r="U10084">
        <v>21476.306674599015</v>
      </c>
      <c r="V10084">
        <v>2771.3644289918684</v>
      </c>
      <c r="W10084">
        <v>0</v>
      </c>
      <c r="X10084">
        <v>78.304568470556575</v>
      </c>
      <c r="Y10084">
        <v>5179.8603945738214</v>
      </c>
      <c r="Z10084">
        <v>19887.439177471369</v>
      </c>
      <c r="AA10084">
        <v>27916.968569507615</v>
      </c>
      <c r="AB10084">
        <v>16043.923053083086</v>
      </c>
      <c r="AC10084">
        <v>0</v>
      </c>
      <c r="AD10084">
        <v>276.74111822505762</v>
      </c>
      <c r="AE10084">
        <v>3876.3742500474596</v>
      </c>
      <c r="AF10084">
        <v>14882.863871715948</v>
      </c>
      <c r="AG10084">
        <v>35079.902293071551</v>
      </c>
      <c r="AH10084" s="3">
        <v>41129</v>
      </c>
    </row>
    <row r="10085" spans="2:34" x14ac:dyDescent="0.25">
      <c r="B10085" s="6"/>
      <c r="C10085" s="7"/>
      <c r="D10085" s="7"/>
      <c r="E10085" s="7"/>
      <c r="F10085" s="7"/>
      <c r="G10085" s="7"/>
      <c r="I10085" s="3"/>
      <c r="U10085">
        <v>12163.45041505593</v>
      </c>
      <c r="V10085">
        <v>2765.2294029419818</v>
      </c>
      <c r="W10085">
        <v>0</v>
      </c>
      <c r="X10085">
        <v>51.589863411735934</v>
      </c>
      <c r="Y10085">
        <v>-472.01116086527963</v>
      </c>
      <c r="Z10085">
        <v>7639.9622884092341</v>
      </c>
      <c r="AA10085">
        <v>9984.770393897672</v>
      </c>
      <c r="AB10085">
        <v>14302.960362503567</v>
      </c>
      <c r="AC10085">
        <v>0</v>
      </c>
      <c r="AD10085">
        <v>200.93258786295888</v>
      </c>
      <c r="AE10085">
        <v>-353.23189629393841</v>
      </c>
      <c r="AF10085">
        <v>5717.4037194413331</v>
      </c>
      <c r="AG10085">
        <v>19868.064773513921</v>
      </c>
      <c r="AH10085" s="3">
        <v>41130</v>
      </c>
    </row>
    <row r="10086" spans="2:34" x14ac:dyDescent="0.25">
      <c r="B10086" s="6"/>
      <c r="C10086" s="7"/>
      <c r="D10086" s="7"/>
      <c r="E10086" s="7"/>
      <c r="F10086" s="7"/>
      <c r="G10086" s="7"/>
      <c r="I10086" s="3"/>
      <c r="U10086">
        <v>29071.755605186547</v>
      </c>
      <c r="V10086">
        <v>4627.5926778416424</v>
      </c>
      <c r="W10086">
        <v>-108.48918343080099</v>
      </c>
      <c r="X10086">
        <v>122.71132460314526</v>
      </c>
      <c r="Y10086">
        <v>12312.058166999004</v>
      </c>
      <c r="Z10086">
        <v>22722.835343955852</v>
      </c>
      <c r="AA10086">
        <v>39676.708329968838</v>
      </c>
      <c r="AB10086">
        <v>21219.695947467953</v>
      </c>
      <c r="AC10086">
        <v>-362.03199402522353</v>
      </c>
      <c r="AD10086">
        <v>410.28596059954322</v>
      </c>
      <c r="AE10086">
        <v>9213.789872336547</v>
      </c>
      <c r="AF10086">
        <v>17004.746673800237</v>
      </c>
      <c r="AG10086">
        <v>47486.486460179061</v>
      </c>
      <c r="AH10086" s="3">
        <v>41131</v>
      </c>
    </row>
    <row r="10087" spans="2:34" x14ac:dyDescent="0.25">
      <c r="B10087" s="6"/>
      <c r="C10087" s="7"/>
      <c r="D10087" s="7"/>
      <c r="E10087" s="7"/>
      <c r="F10087" s="7"/>
      <c r="G10087" s="7"/>
      <c r="I10087" s="3"/>
      <c r="U10087">
        <v>29367.503350732328</v>
      </c>
      <c r="V10087">
        <v>3335.4559731287663</v>
      </c>
      <c r="W10087">
        <v>-157.66296338322505</v>
      </c>
      <c r="X10087">
        <v>117.97489888244593</v>
      </c>
      <c r="Y10087">
        <v>13762.229187806472</v>
      </c>
      <c r="Z10087">
        <v>22401.268613772147</v>
      </c>
      <c r="AA10087">
        <v>39459.265710206608</v>
      </c>
      <c r="AB10087">
        <v>21014.891363286071</v>
      </c>
      <c r="AC10087">
        <v>-548.93555429211938</v>
      </c>
      <c r="AD10087">
        <v>440.47877331162056</v>
      </c>
      <c r="AE10087">
        <v>10299.032557469882</v>
      </c>
      <c r="AF10087">
        <v>16764.100614330786</v>
      </c>
      <c r="AG10087">
        <v>47969.56775410624</v>
      </c>
      <c r="AH10087" s="3">
        <v>41132</v>
      </c>
    </row>
    <row r="10088" spans="2:34" x14ac:dyDescent="0.25">
      <c r="B10088" s="6"/>
      <c r="C10088" s="7"/>
      <c r="D10088" s="7"/>
      <c r="E10088" s="7"/>
      <c r="F10088" s="7"/>
      <c r="G10088" s="7"/>
      <c r="I10088" s="3"/>
      <c r="U10088">
        <v>30807.658684588219</v>
      </c>
      <c r="V10088">
        <v>2372.1767536836132</v>
      </c>
      <c r="W10088">
        <v>-64.048567305252504</v>
      </c>
      <c r="X10088">
        <v>103.93021270237577</v>
      </c>
      <c r="Y10088">
        <v>14393.348371995815</v>
      </c>
      <c r="Z10088">
        <v>23922.646046094862</v>
      </c>
      <c r="AA10088">
        <v>40728.052817171418</v>
      </c>
      <c r="AB10088">
        <v>21466.143869727537</v>
      </c>
      <c r="AC10088">
        <v>-270.44818567219448</v>
      </c>
      <c r="AD10088">
        <v>452.29081621200731</v>
      </c>
      <c r="AE10088">
        <v>10771.333733166686</v>
      </c>
      <c r="AF10088">
        <v>17902.630971140588</v>
      </c>
      <c r="AG10088">
        <v>50321.951204574623</v>
      </c>
      <c r="AH10088" s="3">
        <v>41133</v>
      </c>
    </row>
    <row r="10089" spans="2:34" x14ac:dyDescent="0.25">
      <c r="B10089" s="6"/>
      <c r="C10089" s="7"/>
      <c r="D10089" s="7"/>
      <c r="E10089" s="7"/>
      <c r="F10089" s="7"/>
      <c r="G10089" s="7"/>
      <c r="I10089" s="3"/>
      <c r="U10089">
        <v>45044.318910197529</v>
      </c>
      <c r="V10089">
        <v>2121.7879337096715</v>
      </c>
      <c r="W10089">
        <v>151.76688912771931</v>
      </c>
      <c r="X10089">
        <v>91.975089221467968</v>
      </c>
      <c r="Y10089">
        <v>14621.307826797658</v>
      </c>
      <c r="Z10089">
        <v>41913.080727848523</v>
      </c>
      <c r="AA10089">
        <v>58899.918466705036</v>
      </c>
      <c r="AB10089">
        <v>30110.326146714819</v>
      </c>
      <c r="AC10089">
        <v>702.76442663166779</v>
      </c>
      <c r="AD10089">
        <v>455.56443246778719</v>
      </c>
      <c r="AE10089">
        <v>10941.928323239885</v>
      </c>
      <c r="AF10089">
        <v>31365.86210774893</v>
      </c>
      <c r="AG10089">
        <v>73576.4454368031</v>
      </c>
      <c r="AH10089" s="3">
        <v>41134</v>
      </c>
    </row>
    <row r="10090" spans="2:34" x14ac:dyDescent="0.25">
      <c r="B10090" s="6"/>
      <c r="C10090" s="7"/>
      <c r="D10090" s="7"/>
      <c r="E10090" s="7"/>
      <c r="F10090" s="7"/>
      <c r="G10090" s="7"/>
      <c r="I10090" s="3"/>
      <c r="U10090">
        <v>24015.136912370574</v>
      </c>
      <c r="V10090">
        <v>692.68173299321381</v>
      </c>
      <c r="W10090">
        <v>143.12220190274442</v>
      </c>
      <c r="X10090">
        <v>25.809210686331674</v>
      </c>
      <c r="Y10090">
        <v>4576.2812072915549</v>
      </c>
      <c r="Z10090">
        <v>21835.899488790983</v>
      </c>
      <c r="AA10090">
        <v>27273.793841664825</v>
      </c>
      <c r="AB10090">
        <v>18266.969682844618</v>
      </c>
      <c r="AC10090">
        <v>963.828381705232</v>
      </c>
      <c r="AD10090">
        <v>230.40240802377542</v>
      </c>
      <c r="AE10090">
        <v>3424.6827678027817</v>
      </c>
      <c r="AF10090">
        <v>16341.003821964596</v>
      </c>
      <c r="AG10090">
        <v>39226.887062340997</v>
      </c>
      <c r="AH10090" s="3">
        <v>41135</v>
      </c>
    </row>
    <row r="10091" spans="2:34" x14ac:dyDescent="0.25">
      <c r="B10091" s="6"/>
      <c r="C10091" s="7"/>
      <c r="D10091" s="7"/>
      <c r="E10091" s="7"/>
      <c r="F10091" s="7"/>
      <c r="G10091" s="7"/>
      <c r="I10091" s="3"/>
      <c r="U10091">
        <v>13475.855755597859</v>
      </c>
      <c r="V10091">
        <v>104.53092665419346</v>
      </c>
      <c r="W10091">
        <v>74.670338690689348</v>
      </c>
      <c r="X10091">
        <v>13.416328406270823</v>
      </c>
      <c r="Y10091">
        <v>1988.8505692083786</v>
      </c>
      <c r="Z10091">
        <v>17733.509923462239</v>
      </c>
      <c r="AA10091">
        <v>19914.978086421772</v>
      </c>
      <c r="AB10091">
        <v>6696.2468126452395</v>
      </c>
      <c r="AC10091">
        <v>395.24097348390893</v>
      </c>
      <c r="AD10091">
        <v>160.96418874896662</v>
      </c>
      <c r="AE10091">
        <v>1488.3662003222582</v>
      </c>
      <c r="AF10091">
        <v>13270.960217823769</v>
      </c>
      <c r="AG10091">
        <v>22011.778393024142</v>
      </c>
      <c r="AH10091" s="3">
        <v>41136</v>
      </c>
    </row>
    <row r="10092" spans="2:34" x14ac:dyDescent="0.25">
      <c r="B10092" s="6"/>
      <c r="C10092" s="7"/>
      <c r="D10092" s="7"/>
      <c r="E10092" s="7"/>
      <c r="F10092" s="7"/>
      <c r="G10092" s="7"/>
      <c r="I10092" s="3"/>
      <c r="U10092">
        <v>2596.99612739961</v>
      </c>
      <c r="V10092">
        <v>0</v>
      </c>
      <c r="W10092">
        <v>148.88664772645305</v>
      </c>
      <c r="X10092">
        <v>-32.047113698704877</v>
      </c>
      <c r="Y10092">
        <v>-2413.5145742163531</v>
      </c>
      <c r="Z10092">
        <v>6469.8769822516297</v>
      </c>
      <c r="AA10092">
        <v>4173.2019420630249</v>
      </c>
      <c r="AB10092">
        <v>0</v>
      </c>
      <c r="AC10092">
        <v>1218.0118922751078</v>
      </c>
      <c r="AD10092">
        <v>-11.616549057997979</v>
      </c>
      <c r="AE10092">
        <v>-1806.1656173990918</v>
      </c>
      <c r="AF10092">
        <v>4841.7645698033211</v>
      </c>
      <c r="AG10092">
        <v>4241.994295621339</v>
      </c>
      <c r="AH10092" s="3">
        <v>41137</v>
      </c>
    </row>
    <row r="10093" spans="2:34" x14ac:dyDescent="0.25">
      <c r="B10093" s="6"/>
      <c r="C10093" s="7"/>
      <c r="D10093" s="7"/>
      <c r="E10093" s="7"/>
      <c r="F10093" s="7"/>
      <c r="G10093" s="7"/>
      <c r="I10093" s="3"/>
      <c r="U10093">
        <v>-24802.355159039093</v>
      </c>
      <c r="V10093">
        <v>0</v>
      </c>
      <c r="W10093">
        <v>0</v>
      </c>
      <c r="X10093">
        <v>-226.0794353137519</v>
      </c>
      <c r="Y10093">
        <v>-15868.556159331367</v>
      </c>
      <c r="Z10093">
        <v>-37616.136776446103</v>
      </c>
      <c r="AA10093">
        <v>-53710.772371091218</v>
      </c>
      <c r="AB10093">
        <v>0</v>
      </c>
      <c r="AC10093">
        <v>0</v>
      </c>
      <c r="AD10093">
        <v>-487.21221346465757</v>
      </c>
      <c r="AE10093">
        <v>-11875.312806866705</v>
      </c>
      <c r="AF10093">
        <v>-28150.222762610952</v>
      </c>
      <c r="AG10093">
        <v>-40512.747782942315</v>
      </c>
      <c r="AH10093" s="3">
        <v>41138</v>
      </c>
    </row>
    <row r="10094" spans="2:34" x14ac:dyDescent="0.25">
      <c r="B10094" s="6"/>
      <c r="C10094" s="7"/>
      <c r="D10094" s="7"/>
      <c r="E10094" s="7"/>
      <c r="F10094" s="7"/>
      <c r="G10094" s="7"/>
      <c r="I10094" s="3"/>
      <c r="U10094">
        <v>21523.882771513636</v>
      </c>
      <c r="V10094">
        <v>0</v>
      </c>
      <c r="W10094">
        <v>0</v>
      </c>
      <c r="X10094">
        <v>113.8559102419966</v>
      </c>
      <c r="Y10094">
        <v>12928.382815088311</v>
      </c>
      <c r="Z10094">
        <v>33534.275573060906</v>
      </c>
      <c r="AA10094">
        <v>46576.514298391216</v>
      </c>
      <c r="AB10094">
        <v>0</v>
      </c>
      <c r="AC10094">
        <v>0</v>
      </c>
      <c r="AD10094">
        <v>387.05306044622597</v>
      </c>
      <c r="AE10094">
        <v>9675.0194834715621</v>
      </c>
      <c r="AF10094">
        <v>25095.541660076728</v>
      </c>
      <c r="AG10094">
        <v>35157.614203994512</v>
      </c>
      <c r="AH10094" s="3">
        <v>41139</v>
      </c>
    </row>
    <row r="10095" spans="2:34" x14ac:dyDescent="0.25">
      <c r="B10095" s="6"/>
      <c r="C10095" s="7"/>
      <c r="D10095" s="7"/>
      <c r="E10095" s="7"/>
      <c r="F10095" s="7"/>
      <c r="G10095" s="7"/>
      <c r="I10095" s="3"/>
      <c r="U10095">
        <v>31777.592247562527</v>
      </c>
      <c r="V10095">
        <v>0</v>
      </c>
      <c r="W10095">
        <v>0</v>
      </c>
      <c r="X10095">
        <v>162.71598435973107</v>
      </c>
      <c r="Y10095">
        <v>19328.56684035121</v>
      </c>
      <c r="Z10095">
        <v>49321.041309528096</v>
      </c>
      <c r="AA10095">
        <v>68812.324134239039</v>
      </c>
      <c r="AB10095">
        <v>0</v>
      </c>
      <c r="AC10095">
        <v>0</v>
      </c>
      <c r="AD10095">
        <v>531.98822136383512</v>
      </c>
      <c r="AE10095">
        <v>14464.628982809319</v>
      </c>
      <c r="AF10095">
        <v>36909.64619781261</v>
      </c>
      <c r="AG10095">
        <v>51906.263401985765</v>
      </c>
      <c r="AH10095" s="3">
        <v>41140</v>
      </c>
    </row>
    <row r="10096" spans="2:34" x14ac:dyDescent="0.25">
      <c r="B10096" s="6"/>
      <c r="C10096" s="7"/>
      <c r="D10096" s="7"/>
      <c r="E10096" s="7"/>
      <c r="F10096" s="7"/>
      <c r="G10096" s="7"/>
      <c r="I10096" s="3"/>
      <c r="U10096">
        <v>33295.668464801383</v>
      </c>
      <c r="V10096">
        <v>0</v>
      </c>
      <c r="W10096">
        <v>-321.85774217516501</v>
      </c>
      <c r="X10096">
        <v>177.68288734319469</v>
      </c>
      <c r="Y10096">
        <v>20112.200908194543</v>
      </c>
      <c r="Z10096">
        <v>52914.234012201559</v>
      </c>
      <c r="AA10096">
        <v>72882.260065564129</v>
      </c>
      <c r="AB10096">
        <v>0</v>
      </c>
      <c r="AC10096">
        <v>-811.26964104483977</v>
      </c>
      <c r="AD10096">
        <v>547.49905915694035</v>
      </c>
      <c r="AE10096">
        <v>15051.065429094619</v>
      </c>
      <c r="AF10096">
        <v>39598.629801056581</v>
      </c>
      <c r="AG10096">
        <v>54385.924648263303</v>
      </c>
      <c r="AH10096" s="3">
        <v>41141</v>
      </c>
    </row>
    <row r="10097" spans="2:34" x14ac:dyDescent="0.25">
      <c r="B10097" s="6"/>
      <c r="C10097" s="7"/>
      <c r="D10097" s="7"/>
      <c r="E10097" s="7"/>
      <c r="F10097" s="7"/>
      <c r="G10097" s="7"/>
      <c r="I10097" s="3"/>
      <c r="U10097">
        <v>43232.014670733552</v>
      </c>
      <c r="V10097">
        <v>7976.917880794841</v>
      </c>
      <c r="W10097">
        <v>-358.73011752484678</v>
      </c>
      <c r="X10097">
        <v>134.08993626854988</v>
      </c>
      <c r="Y10097">
        <v>15275.225040808453</v>
      </c>
      <c r="Z10097">
        <v>41782.975866338362</v>
      </c>
      <c r="AA10097">
        <v>64810.478606685363</v>
      </c>
      <c r="AB10097">
        <v>28552.295693407163</v>
      </c>
      <c r="AC10097">
        <v>-1052.8754652645919</v>
      </c>
      <c r="AD10097">
        <v>416.97701382579913</v>
      </c>
      <c r="AE10097">
        <v>11431.290517771147</v>
      </c>
      <c r="AF10097">
        <v>31268.497488522458</v>
      </c>
      <c r="AG10097">
        <v>70616.185248261958</v>
      </c>
      <c r="AH10097" s="3">
        <v>41142</v>
      </c>
    </row>
    <row r="10098" spans="2:34" x14ac:dyDescent="0.25">
      <c r="B10098" s="6"/>
      <c r="C10098" s="7"/>
      <c r="D10098" s="7"/>
      <c r="E10098" s="7"/>
      <c r="F10098" s="7"/>
      <c r="G10098" s="7"/>
      <c r="I10098" s="3"/>
      <c r="U10098">
        <v>43508.210166513316</v>
      </c>
      <c r="V10098">
        <v>9358.8143743362198</v>
      </c>
      <c r="W10098">
        <v>153.69084699703259</v>
      </c>
      <c r="X10098">
        <v>117.83819329434399</v>
      </c>
      <c r="Y10098">
        <v>13761.667249307236</v>
      </c>
      <c r="Z10098">
        <v>37207.021412886606</v>
      </c>
      <c r="AA10098">
        <v>60599.032076821437</v>
      </c>
      <c r="AB10098">
        <v>32125.015668814762</v>
      </c>
      <c r="AC10098">
        <v>418.50165225953373</v>
      </c>
      <c r="AD10098">
        <v>381.14084185556652</v>
      </c>
      <c r="AE10098">
        <v>10298.612028003328</v>
      </c>
      <c r="AF10098">
        <v>27844.059248578382</v>
      </c>
      <c r="AG10098">
        <v>71067.329439511566</v>
      </c>
      <c r="AH10098" s="3">
        <v>41143</v>
      </c>
    </row>
    <row r="10099" spans="2:34" x14ac:dyDescent="0.25">
      <c r="B10099" s="6"/>
      <c r="C10099" s="7"/>
      <c r="D10099" s="7"/>
      <c r="E10099" s="7"/>
      <c r="F10099" s="7"/>
      <c r="G10099" s="7"/>
      <c r="I10099" s="3"/>
      <c r="U10099">
        <v>6405.7003086776467</v>
      </c>
      <c r="V10099">
        <v>-280.46640252396537</v>
      </c>
      <c r="W10099">
        <v>0</v>
      </c>
      <c r="X10099">
        <v>-3.8150151747577215</v>
      </c>
      <c r="Y10099">
        <v>-861.95202519462021</v>
      </c>
      <c r="Z10099">
        <v>13860.365890259085</v>
      </c>
      <c r="AA10099">
        <v>12714.132447365741</v>
      </c>
      <c r="AB10099">
        <v>706.17593679631022</v>
      </c>
      <c r="AC10099">
        <v>0</v>
      </c>
      <c r="AD10099">
        <v>29.617400106958286</v>
      </c>
      <c r="AE10099">
        <v>-645.04607860490216</v>
      </c>
      <c r="AF10099">
        <v>10372.473646108174</v>
      </c>
      <c r="AG10099">
        <v>10463.22090440654</v>
      </c>
      <c r="AH10099" s="3">
        <v>41144</v>
      </c>
    </row>
    <row r="10100" spans="2:34" x14ac:dyDescent="0.25">
      <c r="B10100" s="6"/>
      <c r="C10100" s="7"/>
      <c r="D10100" s="7"/>
      <c r="E10100" s="7"/>
      <c r="F10100" s="7"/>
      <c r="G10100" s="7"/>
      <c r="I10100" s="3"/>
      <c r="U10100">
        <v>-12492.63328116101</v>
      </c>
      <c r="V10100">
        <v>0</v>
      </c>
      <c r="W10100">
        <v>0</v>
      </c>
      <c r="X10100">
        <v>-122.11719091440294</v>
      </c>
      <c r="Y10100">
        <v>-9684.9003006818984</v>
      </c>
      <c r="Z10100">
        <v>-17278.771269545712</v>
      </c>
      <c r="AA10100">
        <v>-27085.788761142019</v>
      </c>
      <c r="AB10100">
        <v>0</v>
      </c>
      <c r="AC10100">
        <v>0</v>
      </c>
      <c r="AD10100">
        <v>-227.36225220702977</v>
      </c>
      <c r="AE10100">
        <v>-7247.7432363172875</v>
      </c>
      <c r="AF10100">
        <v>-12930.65428788214</v>
      </c>
      <c r="AG10100">
        <v>-20405.759776406456</v>
      </c>
      <c r="AH10100" s="3">
        <v>41145</v>
      </c>
    </row>
    <row r="10101" spans="2:34" x14ac:dyDescent="0.25">
      <c r="B10101" s="6"/>
      <c r="C10101" s="7"/>
      <c r="D10101" s="7"/>
      <c r="E10101" s="7"/>
      <c r="F10101" s="7"/>
      <c r="G10101" s="7"/>
      <c r="I10101" s="3"/>
      <c r="U10101">
        <v>24336.958861654799</v>
      </c>
      <c r="V10101">
        <v>0</v>
      </c>
      <c r="W10101">
        <v>0</v>
      </c>
      <c r="X10101">
        <v>138.21886518885367</v>
      </c>
      <c r="Y10101">
        <v>14539.027677545409</v>
      </c>
      <c r="Z10101">
        <v>38049.970956153171</v>
      </c>
      <c r="AA10101">
        <v>52727.217498887439</v>
      </c>
      <c r="AB10101">
        <v>0</v>
      </c>
      <c r="AC10101">
        <v>0</v>
      </c>
      <c r="AD10101">
        <v>397.32028090868107</v>
      </c>
      <c r="AE10101">
        <v>10880.353564934509</v>
      </c>
      <c r="AF10101">
        <v>28474.884725463966</v>
      </c>
      <c r="AG10101">
        <v>39752.558571307156</v>
      </c>
      <c r="AH10101" s="3">
        <v>41146</v>
      </c>
    </row>
    <row r="10102" spans="2:34" x14ac:dyDescent="0.25">
      <c r="B10102" s="6"/>
      <c r="C10102" s="7"/>
      <c r="D10102" s="7"/>
      <c r="E10102" s="7"/>
      <c r="F10102" s="7"/>
      <c r="G10102" s="7"/>
      <c r="I10102" s="3"/>
      <c r="U10102">
        <v>26809.870914873853</v>
      </c>
      <c r="V10102">
        <v>0</v>
      </c>
      <c r="W10102">
        <v>0</v>
      </c>
      <c r="X10102">
        <v>173.16108315413581</v>
      </c>
      <c r="Y10102">
        <v>17405.374553160611</v>
      </c>
      <c r="Z10102">
        <v>40452.316417737595</v>
      </c>
      <c r="AA10102">
        <v>58030.852054052346</v>
      </c>
      <c r="AB10102">
        <v>0</v>
      </c>
      <c r="AC10102">
        <v>0</v>
      </c>
      <c r="AD10102">
        <v>493.78066827856986</v>
      </c>
      <c r="AE10102">
        <v>13025.398483901467</v>
      </c>
      <c r="AF10102">
        <v>30272.69188195789</v>
      </c>
      <c r="AG10102">
        <v>43791.871034137926</v>
      </c>
      <c r="AH10102" s="3">
        <v>41147</v>
      </c>
    </row>
    <row r="10103" spans="2:34" x14ac:dyDescent="0.25">
      <c r="B10103" s="6"/>
      <c r="C10103" s="7"/>
      <c r="D10103" s="7"/>
      <c r="E10103" s="7"/>
      <c r="F10103" s="7"/>
      <c r="G10103" s="7"/>
      <c r="I10103" s="3"/>
      <c r="U10103">
        <v>31085.945051157403</v>
      </c>
      <c r="V10103">
        <v>0</v>
      </c>
      <c r="W10103">
        <v>-543.76959958044461</v>
      </c>
      <c r="X10103">
        <v>203.36404785993247</v>
      </c>
      <c r="Y10103">
        <v>20094.030668621279</v>
      </c>
      <c r="Z10103">
        <v>48687.723703425785</v>
      </c>
      <c r="AA10103">
        <v>68441.348820326559</v>
      </c>
      <c r="AB10103">
        <v>0</v>
      </c>
      <c r="AC10103">
        <v>-1245.8674257893406</v>
      </c>
      <c r="AD10103">
        <v>549.21063669465514</v>
      </c>
      <c r="AE10103">
        <v>15037.467640074517</v>
      </c>
      <c r="AF10103">
        <v>36435.699822159622</v>
      </c>
      <c r="AG10103">
        <v>50776.510673139448</v>
      </c>
      <c r="AH10103" s="3">
        <v>41148</v>
      </c>
    </row>
    <row r="10104" spans="2:34" x14ac:dyDescent="0.25">
      <c r="B10104" s="6"/>
      <c r="C10104" s="7"/>
      <c r="D10104" s="7"/>
      <c r="E10104" s="7"/>
      <c r="F10104" s="7"/>
      <c r="G10104" s="7"/>
      <c r="I10104" s="3"/>
      <c r="U10104">
        <v>41587.092929225706</v>
      </c>
      <c r="V10104">
        <v>4294.8636752704106</v>
      </c>
      <c r="W10104">
        <v>-68.702032373510391</v>
      </c>
      <c r="X10104">
        <v>191.2499509182075</v>
      </c>
      <c r="Y10104">
        <v>19134.194667085565</v>
      </c>
      <c r="Z10104">
        <v>54805.152282884934</v>
      </c>
      <c r="AA10104">
        <v>78356.758543785603</v>
      </c>
      <c r="AB10104">
        <v>12286.567142627862</v>
      </c>
      <c r="AC10104">
        <v>-207.27058269419504</v>
      </c>
      <c r="AD10104">
        <v>517.15751090632523</v>
      </c>
      <c r="AE10104">
        <v>14319.169601671945</v>
      </c>
      <c r="AF10104">
        <v>41013.707879434856</v>
      </c>
      <c r="AG10104">
        <v>67929.331551946801</v>
      </c>
      <c r="AH10104" s="3">
        <v>41149</v>
      </c>
    </row>
    <row r="10105" spans="2:34" x14ac:dyDescent="0.25">
      <c r="B10105" s="6"/>
      <c r="C10105" s="7"/>
      <c r="D10105" s="7"/>
      <c r="E10105" s="7"/>
      <c r="F10105" s="7"/>
      <c r="G10105" s="7"/>
      <c r="I10105" s="3"/>
      <c r="U10105">
        <v>22449.964134222289</v>
      </c>
      <c r="V10105">
        <v>3073.7697775438787</v>
      </c>
      <c r="W10105">
        <v>-113.71770835464056</v>
      </c>
      <c r="X10105">
        <v>58.571658491979058</v>
      </c>
      <c r="Y10105">
        <v>5722.2385796670733</v>
      </c>
      <c r="Z10105">
        <v>24176.726685198279</v>
      </c>
      <c r="AA10105">
        <v>32917.588992546574</v>
      </c>
      <c r="AB10105">
        <v>14419.907366504667</v>
      </c>
      <c r="AC10105">
        <v>-332.80992006307162</v>
      </c>
      <c r="AD10105">
        <v>208.16060646088238</v>
      </c>
      <c r="AE10105">
        <v>4282.2656583729413</v>
      </c>
      <c r="AF10105">
        <v>18092.773479206604</v>
      </c>
      <c r="AG10105">
        <v>36670.297190482022</v>
      </c>
      <c r="AH10105" s="3">
        <v>41150</v>
      </c>
    </row>
    <row r="10106" spans="2:34" x14ac:dyDescent="0.25">
      <c r="B10106" s="6"/>
      <c r="C10106" s="7"/>
      <c r="D10106" s="7"/>
      <c r="E10106" s="7"/>
      <c r="F10106" s="7"/>
      <c r="G10106" s="7"/>
      <c r="I10106" s="3"/>
      <c r="U10106">
        <v>6046.9290969143585</v>
      </c>
      <c r="V10106">
        <v>719.43625250790978</v>
      </c>
      <c r="W10106">
        <v>0</v>
      </c>
      <c r="X10106">
        <v>17.059325767925728</v>
      </c>
      <c r="Y10106">
        <v>208.41133992082626</v>
      </c>
      <c r="Z10106">
        <v>-2490.5680224071361</v>
      </c>
      <c r="AA10106">
        <v>-1545.6611042104742</v>
      </c>
      <c r="AB10106">
        <v>11506.839205210525</v>
      </c>
      <c r="AC10106">
        <v>0</v>
      </c>
      <c r="AD10106">
        <v>78.219686337140033</v>
      </c>
      <c r="AE10106">
        <v>155.96566122385781</v>
      </c>
      <c r="AF10106">
        <v>-1863.8289480087369</v>
      </c>
      <c r="AG10106">
        <v>9877.1956047627864</v>
      </c>
      <c r="AH10106" s="3">
        <v>41151</v>
      </c>
    </row>
    <row r="10107" spans="2:34" x14ac:dyDescent="0.25">
      <c r="B10107" s="6"/>
      <c r="C10107" s="7"/>
      <c r="D10107" s="7"/>
      <c r="E10107" s="7"/>
      <c r="F10107" s="7"/>
      <c r="G10107" s="7"/>
      <c r="I10107" s="3"/>
      <c r="U10107">
        <v>43775.557301404348</v>
      </c>
      <c r="V10107">
        <v>5807.4485464985537</v>
      </c>
      <c r="W10107">
        <v>192.21486759043069</v>
      </c>
      <c r="X10107">
        <v>132.26013887739745</v>
      </c>
      <c r="Y10107">
        <v>14018.72630525018</v>
      </c>
      <c r="Z10107">
        <v>41127.421384143629</v>
      </c>
      <c r="AA10107">
        <v>61278.071242360187</v>
      </c>
      <c r="AB10107">
        <v>29236.473612270293</v>
      </c>
      <c r="AC10107">
        <v>574.7087106809779</v>
      </c>
      <c r="AD10107">
        <v>423.94470259018209</v>
      </c>
      <c r="AE10107">
        <v>10490.983449102358</v>
      </c>
      <c r="AF10107">
        <v>30777.910036214882</v>
      </c>
      <c r="AG10107">
        <v>71504.020510858696</v>
      </c>
      <c r="AH10107" s="3">
        <v>41152</v>
      </c>
    </row>
    <row r="10108" spans="2:34" x14ac:dyDescent="0.25">
      <c r="B10108" s="6"/>
      <c r="C10108" s="7"/>
      <c r="D10108" s="7"/>
      <c r="E10108" s="7"/>
      <c r="F10108" s="7"/>
      <c r="G10108" s="7"/>
      <c r="I10108" s="3"/>
      <c r="U10108">
        <v>52930.916945853372</v>
      </c>
      <c r="V10108">
        <v>6645.6895211956507</v>
      </c>
      <c r="W10108">
        <v>144.96811016414119</v>
      </c>
      <c r="X10108">
        <v>163.07405521886062</v>
      </c>
      <c r="Y10108">
        <v>18227.910734740966</v>
      </c>
      <c r="Z10108">
        <v>51490.730427945484</v>
      </c>
      <c r="AA10108">
        <v>76672.372849265099</v>
      </c>
      <c r="AB10108">
        <v>29509.075803734548</v>
      </c>
      <c r="AC10108">
        <v>356.04537283765421</v>
      </c>
      <c r="AD10108">
        <v>467.41857950362072</v>
      </c>
      <c r="AE10108">
        <v>12530.90513636447</v>
      </c>
      <c r="AF10108">
        <v>35397.663933308133</v>
      </c>
      <c r="AG10108">
        <v>78261.108825748423</v>
      </c>
      <c r="AH10108" s="3">
        <v>41153</v>
      </c>
    </row>
    <row r="10109" spans="2:34" x14ac:dyDescent="0.25">
      <c r="B10109" s="6"/>
      <c r="C10109" s="7"/>
      <c r="D10109" s="7"/>
      <c r="E10109" s="7"/>
      <c r="F10109" s="7"/>
      <c r="G10109" s="7"/>
      <c r="I10109" s="3"/>
      <c r="U10109">
        <v>48362.692921962807</v>
      </c>
      <c r="V10109">
        <v>3474.8521930744359</v>
      </c>
      <c r="W10109">
        <v>-264.07086307158357</v>
      </c>
      <c r="X10109">
        <v>112.67071809962528</v>
      </c>
      <c r="Y10109">
        <v>15067.464449219711</v>
      </c>
      <c r="Z10109">
        <v>44693.129403249368</v>
      </c>
      <c r="AA10109">
        <v>63084.045900571553</v>
      </c>
      <c r="AB10109">
        <v>30869.332472601229</v>
      </c>
      <c r="AC10109">
        <v>-859.2981374554231</v>
      </c>
      <c r="AD10109">
        <v>413.87852102026267</v>
      </c>
      <c r="AE10109">
        <v>10358.234161135169</v>
      </c>
      <c r="AF10109">
        <v>30724.605411413224</v>
      </c>
      <c r="AG10109">
        <v>71506.752428714462</v>
      </c>
      <c r="AH10109" s="3">
        <v>41154</v>
      </c>
    </row>
    <row r="10110" spans="2:34" x14ac:dyDescent="0.25">
      <c r="B10110" s="6"/>
      <c r="C10110" s="7"/>
      <c r="D10110" s="7"/>
      <c r="E10110" s="7"/>
      <c r="F10110" s="7"/>
      <c r="G10110" s="7"/>
      <c r="I10110" s="3"/>
      <c r="U10110">
        <v>45305.963621580267</v>
      </c>
      <c r="V10110">
        <v>3466.770311682496</v>
      </c>
      <c r="W10110">
        <v>-182.32755261558486</v>
      </c>
      <c r="X10110">
        <v>97.971738447401975</v>
      </c>
      <c r="Y10110">
        <v>14540.247474367485</v>
      </c>
      <c r="Z10110">
        <v>40668.287565804261</v>
      </c>
      <c r="AA10110">
        <v>58590.949537686058</v>
      </c>
      <c r="AB10110">
        <v>29288.815223492209</v>
      </c>
      <c r="AC10110">
        <v>-639.09570315670328</v>
      </c>
      <c r="AD10110">
        <v>384.00513426782669</v>
      </c>
      <c r="AE10110">
        <v>9995.7951523922311</v>
      </c>
      <c r="AF10110">
        <v>27957.699648715447</v>
      </c>
      <c r="AG10110">
        <v>66987.219455711005</v>
      </c>
      <c r="AH10110" s="3">
        <v>41155</v>
      </c>
    </row>
    <row r="10111" spans="2:34" x14ac:dyDescent="0.25">
      <c r="B10111" s="6"/>
      <c r="C10111" s="7"/>
      <c r="D10111" s="7"/>
      <c r="E10111" s="7"/>
      <c r="F10111" s="7"/>
      <c r="G10111" s="7"/>
      <c r="I10111" s="3"/>
      <c r="U10111">
        <v>50907.364179507553</v>
      </c>
      <c r="V10111">
        <v>3604.576132491597</v>
      </c>
      <c r="W10111">
        <v>251.53707532888123</v>
      </c>
      <c r="X10111">
        <v>105.47095060122352</v>
      </c>
      <c r="Y10111">
        <v>15703.577820713179</v>
      </c>
      <c r="Z10111">
        <v>47446.988080892821</v>
      </c>
      <c r="AA10111">
        <v>67112.150060027707</v>
      </c>
      <c r="AB10111">
        <v>30694.933631559168</v>
      </c>
      <c r="AC10111">
        <v>747.44174010821473</v>
      </c>
      <c r="AD10111">
        <v>413.5059836496809</v>
      </c>
      <c r="AE10111">
        <v>10795.534761854338</v>
      </c>
      <c r="AF10111">
        <v>32617.764882659372</v>
      </c>
      <c r="AG10111">
        <v>75269.180999830773</v>
      </c>
      <c r="AH10111" s="3">
        <v>41156</v>
      </c>
    </row>
    <row r="10112" spans="2:34" x14ac:dyDescent="0.25">
      <c r="B10112" s="6"/>
      <c r="C10112" s="7"/>
      <c r="D10112" s="7"/>
      <c r="E10112" s="7"/>
      <c r="F10112" s="7"/>
      <c r="G10112" s="7"/>
      <c r="I10112" s="3"/>
      <c r="U10112">
        <v>-5282.9397220550709</v>
      </c>
      <c r="V10112">
        <v>-541.50048748857012</v>
      </c>
      <c r="W10112">
        <v>-11.857682609529006</v>
      </c>
      <c r="X10112">
        <v>-25.992379353349058</v>
      </c>
      <c r="Y10112">
        <v>-4703.1138619884505</v>
      </c>
      <c r="Z10112">
        <v>3448.0569923820381</v>
      </c>
      <c r="AA10112">
        <v>-1834.4074190578601</v>
      </c>
      <c r="AB10112">
        <v>-6230.5513206240857</v>
      </c>
      <c r="AC10112">
        <v>-631.80394033843379</v>
      </c>
      <c r="AD10112">
        <v>-85.947751640688764</v>
      </c>
      <c r="AE10112">
        <v>-3233.1886252752993</v>
      </c>
      <c r="AF10112">
        <v>2370.3909737701224</v>
      </c>
      <c r="AG10112">
        <v>-7811.100664108385</v>
      </c>
      <c r="AH10112" s="3">
        <v>41157</v>
      </c>
    </row>
    <row r="10113" spans="2:34" x14ac:dyDescent="0.25">
      <c r="B10113" s="6"/>
      <c r="C10113" s="7"/>
      <c r="D10113" s="7"/>
      <c r="E10113" s="7"/>
      <c r="F10113" s="7"/>
      <c r="G10113" s="7"/>
      <c r="I10113" s="3"/>
      <c r="U10113">
        <v>-21130.908995244463</v>
      </c>
      <c r="V10113">
        <v>-6767.6264307899137</v>
      </c>
      <c r="W10113">
        <v>0</v>
      </c>
      <c r="X10113">
        <v>-127.78671703712536</v>
      </c>
      <c r="Y10113">
        <v>-9796.8730745701196</v>
      </c>
      <c r="Z10113">
        <v>-16148.85520136181</v>
      </c>
      <c r="AA10113">
        <v>-32841.141423758971</v>
      </c>
      <c r="AB10113">
        <v>-13159.762474741414</v>
      </c>
      <c r="AC10113">
        <v>0</v>
      </c>
      <c r="AD10113">
        <v>-246.81061129452979</v>
      </c>
      <c r="AE10113">
        <v>-6734.9291378996904</v>
      </c>
      <c r="AF10113">
        <v>-11101.64382160754</v>
      </c>
      <c r="AG10113">
        <v>-31243.146045543177</v>
      </c>
      <c r="AH10113" s="3">
        <v>41158</v>
      </c>
    </row>
    <row r="10114" spans="2:34" x14ac:dyDescent="0.25">
      <c r="B10114" s="6"/>
      <c r="C10114" s="7"/>
      <c r="D10114" s="7"/>
      <c r="E10114" s="7"/>
      <c r="F10114" s="7"/>
      <c r="G10114" s="7"/>
      <c r="I10114" s="3"/>
      <c r="U10114">
        <v>-19081.339518323402</v>
      </c>
      <c r="V10114">
        <v>-2177.6315148815434</v>
      </c>
      <c r="W10114">
        <v>0</v>
      </c>
      <c r="X10114">
        <v>-115.7727757281942</v>
      </c>
      <c r="Y10114">
        <v>-9689.141272773104</v>
      </c>
      <c r="Z10114">
        <v>-24889.698107923279</v>
      </c>
      <c r="AA10114">
        <v>-36872.243671306118</v>
      </c>
      <c r="AB10114">
        <v>-4214.0261631354861</v>
      </c>
      <c r="AC10114">
        <v>0</v>
      </c>
      <c r="AD10114">
        <v>-227.25923377381861</v>
      </c>
      <c r="AE10114">
        <v>-6660.8681548208642</v>
      </c>
      <c r="AF10114">
        <v>-17110.597610547771</v>
      </c>
      <c r="AG10114">
        <v>-28212.751162277938</v>
      </c>
      <c r="AH10114" s="3">
        <v>41159</v>
      </c>
    </row>
    <row r="10115" spans="2:34" x14ac:dyDescent="0.25">
      <c r="B10115" s="6"/>
      <c r="C10115" s="7"/>
      <c r="D10115" s="7"/>
      <c r="E10115" s="7"/>
      <c r="F10115" s="7"/>
      <c r="G10115" s="7"/>
      <c r="I10115" s="3"/>
      <c r="U10115">
        <v>11328.008453558865</v>
      </c>
      <c r="V10115">
        <v>0</v>
      </c>
      <c r="W10115">
        <v>0</v>
      </c>
      <c r="X10115">
        <v>71.865368124465093</v>
      </c>
      <c r="Y10115">
        <v>6246.5113954493636</v>
      </c>
      <c r="Z10115">
        <v>17781.15278681018</v>
      </c>
      <c r="AA10115">
        <v>24099.52955038401</v>
      </c>
      <c r="AB10115">
        <v>0</v>
      </c>
      <c r="AC10115">
        <v>0</v>
      </c>
      <c r="AD10115">
        <v>231.06229805464633</v>
      </c>
      <c r="AE10115">
        <v>4294.2080893785978</v>
      </c>
      <c r="AF10115">
        <v>12223.778250244295</v>
      </c>
      <c r="AG10115">
        <v>16749.048637677541</v>
      </c>
      <c r="AH10115" s="3">
        <v>41160</v>
      </c>
    </row>
    <row r="10116" spans="2:34" x14ac:dyDescent="0.25">
      <c r="B10116" s="6"/>
      <c r="C10116" s="7"/>
      <c r="D10116" s="7"/>
      <c r="E10116" s="7"/>
      <c r="F10116" s="7"/>
      <c r="G10116" s="7"/>
      <c r="I10116" s="3"/>
      <c r="U10116">
        <v>33571.935283892315</v>
      </c>
      <c r="V10116">
        <v>0</v>
      </c>
      <c r="W10116">
        <v>0</v>
      </c>
      <c r="X10116">
        <v>195.57248399729093</v>
      </c>
      <c r="Y10116">
        <v>19779.412823251732</v>
      </c>
      <c r="Z10116">
        <v>51704.701249915874</v>
      </c>
      <c r="AA10116">
        <v>71679.686557164896</v>
      </c>
      <c r="AB10116">
        <v>0</v>
      </c>
      <c r="AC10116">
        <v>0</v>
      </c>
      <c r="AD10116">
        <v>495.59352922541433</v>
      </c>
      <c r="AE10116">
        <v>13597.496133704906</v>
      </c>
      <c r="AF10116">
        <v>35544.759676264046</v>
      </c>
      <c r="AG10116">
        <v>49637.849339194363</v>
      </c>
      <c r="AH10116" s="3">
        <v>41161</v>
      </c>
    </row>
    <row r="10117" spans="2:34" x14ac:dyDescent="0.25">
      <c r="B10117" s="6"/>
      <c r="C10117" s="7"/>
      <c r="D10117" s="7"/>
      <c r="E10117" s="7"/>
      <c r="F10117" s="7"/>
      <c r="G10117" s="7"/>
      <c r="I10117" s="3"/>
      <c r="U10117">
        <v>33621.876171560616</v>
      </c>
      <c r="V10117">
        <v>0</v>
      </c>
      <c r="W10117">
        <v>0</v>
      </c>
      <c r="X10117">
        <v>190.30318600425596</v>
      </c>
      <c r="Y10117">
        <v>19461.552531148787</v>
      </c>
      <c r="Z10117">
        <v>52130.222679646591</v>
      </c>
      <c r="AA10117">
        <v>71782.078396799639</v>
      </c>
      <c r="AB10117">
        <v>0</v>
      </c>
      <c r="AC10117">
        <v>0</v>
      </c>
      <c r="AD10117">
        <v>495.42132002506628</v>
      </c>
      <c r="AE10117">
        <v>13378.980845533799</v>
      </c>
      <c r="AF10117">
        <v>35837.287368934994</v>
      </c>
      <c r="AG10117">
        <v>49711.689534493868</v>
      </c>
      <c r="AH10117" s="3">
        <v>41162</v>
      </c>
    </row>
    <row r="10118" spans="2:34" x14ac:dyDescent="0.25">
      <c r="B10118" s="6"/>
      <c r="C10118" s="7"/>
      <c r="D10118" s="7"/>
      <c r="E10118" s="7"/>
      <c r="F10118" s="7"/>
      <c r="G10118" s="7"/>
      <c r="I10118" s="3"/>
      <c r="U10118">
        <v>46471.300763191713</v>
      </c>
      <c r="V10118">
        <v>6095.2484770576339</v>
      </c>
      <c r="W10118">
        <v>-142.88696204644245</v>
      </c>
      <c r="X10118">
        <v>175.33992460534958</v>
      </c>
      <c r="Y10118">
        <v>18836.908615706598</v>
      </c>
      <c r="Z10118">
        <v>52168.909012998403</v>
      </c>
      <c r="AA10118">
        <v>77133.519068321533</v>
      </c>
      <c r="AB10118">
        <v>19787.480708547366</v>
      </c>
      <c r="AC10118">
        <v>-366.89216467609714</v>
      </c>
      <c r="AD10118">
        <v>476.19481576556058</v>
      </c>
      <c r="AE10118">
        <v>12949.565002856063</v>
      </c>
      <c r="AF10118">
        <v>35863.882560252307</v>
      </c>
      <c r="AG10118">
        <v>68710.230922745206</v>
      </c>
      <c r="AH10118" s="3">
        <v>41163</v>
      </c>
    </row>
    <row r="10119" spans="2:34" x14ac:dyDescent="0.25">
      <c r="B10119" s="6"/>
      <c r="C10119" s="7"/>
      <c r="D10119" s="7"/>
      <c r="E10119" s="7"/>
      <c r="F10119" s="7"/>
      <c r="G10119" s="7"/>
      <c r="I10119" s="3"/>
      <c r="U10119">
        <v>42843.980883796539</v>
      </c>
      <c r="V10119">
        <v>5301.5660406311881</v>
      </c>
      <c r="W10119">
        <v>-280.03383403720471</v>
      </c>
      <c r="X10119">
        <v>106.6436484305126</v>
      </c>
      <c r="Y10119">
        <v>13206.749008909981</v>
      </c>
      <c r="Z10119">
        <v>39285.917564541574</v>
      </c>
      <c r="AA10119">
        <v>57620.842428476048</v>
      </c>
      <c r="AB10119">
        <v>27781.514647299518</v>
      </c>
      <c r="AC10119">
        <v>-893.30646793083224</v>
      </c>
      <c r="AD10119">
        <v>372.39000786875988</v>
      </c>
      <c r="AE10119">
        <v>9079.0722754095295</v>
      </c>
      <c r="AF10119">
        <v>27007.379691521241</v>
      </c>
      <c r="AG10119">
        <v>63347.050154168217</v>
      </c>
      <c r="AH10119" s="3">
        <v>41164</v>
      </c>
    </row>
    <row r="10120" spans="2:34" x14ac:dyDescent="0.25">
      <c r="B10120" s="6"/>
      <c r="C10120" s="7"/>
      <c r="D10120" s="7"/>
      <c r="E10120" s="7"/>
      <c r="F10120" s="7"/>
      <c r="G10120" s="7"/>
      <c r="I10120" s="3"/>
      <c r="U10120">
        <v>30741.405670160773</v>
      </c>
      <c r="V10120">
        <v>2113.9044856103865</v>
      </c>
      <c r="W10120">
        <v>196.1123094293323</v>
      </c>
      <c r="X10120">
        <v>57.286865375485981</v>
      </c>
      <c r="Y10120">
        <v>7467.5546148211488</v>
      </c>
      <c r="Z10120">
        <v>29268.068248207099</v>
      </c>
      <c r="AA10120">
        <v>39102.92652344345</v>
      </c>
      <c r="AB10120">
        <v>19187.080548086873</v>
      </c>
      <c r="AC10120">
        <v>747.76098188078993</v>
      </c>
      <c r="AD10120">
        <v>263.76111296739583</v>
      </c>
      <c r="AE10120">
        <v>5133.6228183626945</v>
      </c>
      <c r="AF10120">
        <v>20120.53888567258</v>
      </c>
      <c r="AG10120">
        <v>45452.764346970333</v>
      </c>
      <c r="AH10120" s="3">
        <v>41165</v>
      </c>
    </row>
    <row r="10121" spans="2:34" x14ac:dyDescent="0.25">
      <c r="B10121" s="6"/>
      <c r="C10121" s="7"/>
      <c r="D10121" s="7"/>
      <c r="E10121" s="7"/>
      <c r="F10121" s="7"/>
      <c r="G10121" s="7"/>
      <c r="I10121" s="3"/>
      <c r="U10121">
        <v>39736.536700364843</v>
      </c>
      <c r="V10121">
        <v>3959.0999580158168</v>
      </c>
      <c r="W10121">
        <v>157.63531075440466</v>
      </c>
      <c r="X10121">
        <v>84.86311193813863</v>
      </c>
      <c r="Y10121">
        <v>11733.164273622529</v>
      </c>
      <c r="Z10121">
        <v>36651.977919921599</v>
      </c>
      <c r="AA10121">
        <v>52586.740574252486</v>
      </c>
      <c r="AB10121">
        <v>24576.255018565564</v>
      </c>
      <c r="AC10121">
        <v>579.20724718159988</v>
      </c>
      <c r="AD10121">
        <v>334.36481751275721</v>
      </c>
      <c r="AE10121">
        <v>8066.0461092736441</v>
      </c>
      <c r="AF10121">
        <v>25196.659400976023</v>
      </c>
      <c r="AG10121">
        <v>58752.532593509583</v>
      </c>
      <c r="AH10121" s="3">
        <v>41166</v>
      </c>
    </row>
    <row r="10122" spans="2:34" x14ac:dyDescent="0.25">
      <c r="B10122" s="6"/>
      <c r="C10122" s="7"/>
      <c r="D10122" s="7"/>
      <c r="E10122" s="7"/>
      <c r="F10122" s="7"/>
      <c r="G10122" s="7"/>
      <c r="I10122" s="3"/>
      <c r="U10122">
        <v>44415.540657605379</v>
      </c>
      <c r="V10122">
        <v>5328.0733301242499</v>
      </c>
      <c r="W10122">
        <v>101.86937500319571</v>
      </c>
      <c r="X10122">
        <v>99.861477102193675</v>
      </c>
      <c r="Y10122">
        <v>14047.471961580528</v>
      </c>
      <c r="Z10122">
        <v>39934.361737552812</v>
      </c>
      <c r="AA10122">
        <v>59511.637881362978</v>
      </c>
      <c r="AB10122">
        <v>27875.56777043685</v>
      </c>
      <c r="AC10122">
        <v>313.33476364077706</v>
      </c>
      <c r="AD10122">
        <v>371.58998282745648</v>
      </c>
      <c r="AE10122">
        <v>9657.033168415217</v>
      </c>
      <c r="AF10122">
        <v>27453.157188266679</v>
      </c>
      <c r="AG10122">
        <v>65670.682873586979</v>
      </c>
      <c r="AH10122" s="3">
        <v>41167</v>
      </c>
    </row>
    <row r="10123" spans="2:34" x14ac:dyDescent="0.25">
      <c r="B10123" s="6"/>
      <c r="C10123" s="7"/>
      <c r="D10123" s="7"/>
      <c r="E10123" s="7"/>
      <c r="F10123" s="7"/>
      <c r="G10123" s="7"/>
      <c r="I10123" s="3"/>
      <c r="U10123">
        <v>36981.231902608757</v>
      </c>
      <c r="V10123">
        <v>2928.0315021572369</v>
      </c>
      <c r="W10123">
        <v>-134.46966447986935</v>
      </c>
      <c r="X10123">
        <v>69.222403895269565</v>
      </c>
      <c r="Y10123">
        <v>11422.263355383049</v>
      </c>
      <c r="Z10123">
        <v>33616.760023908981</v>
      </c>
      <c r="AA10123">
        <v>47901.807620864667</v>
      </c>
      <c r="AB10123">
        <v>23960.242986623864</v>
      </c>
      <c r="AC10123">
        <v>-570.15514709901288</v>
      </c>
      <c r="AD10123">
        <v>326.19090546339658</v>
      </c>
      <c r="AE10123">
        <v>7852.3150914975749</v>
      </c>
      <c r="AF10123">
        <v>23110.077560818117</v>
      </c>
      <c r="AG10123">
        <v>54678.671397303944</v>
      </c>
      <c r="AH10123" s="3">
        <v>41168</v>
      </c>
    </row>
    <row r="10124" spans="2:34" x14ac:dyDescent="0.25">
      <c r="B10124" s="6"/>
      <c r="C10124" s="7"/>
      <c r="D10124" s="7"/>
      <c r="E10124" s="7"/>
      <c r="F10124" s="7"/>
      <c r="G10124" s="7"/>
      <c r="I10124" s="3"/>
      <c r="U10124">
        <v>41210.149721143309</v>
      </c>
      <c r="V10124">
        <v>3727.4466584635693</v>
      </c>
      <c r="W10124">
        <v>-151.56258808678561</v>
      </c>
      <c r="X10124">
        <v>77.673866960576177</v>
      </c>
      <c r="Y10124">
        <v>13155.488008250635</v>
      </c>
      <c r="Z10124">
        <v>37649.897857723954</v>
      </c>
      <c r="AA10124">
        <v>54458.943803311951</v>
      </c>
      <c r="AB10124">
        <v>26259.909495712327</v>
      </c>
      <c r="AC10124">
        <v>-609.25708580165372</v>
      </c>
      <c r="AD10124">
        <v>354.17453811349759</v>
      </c>
      <c r="AE10124">
        <v>9043.8325408176152</v>
      </c>
      <c r="AF10124">
        <v>25882.686464431783</v>
      </c>
      <c r="AG10124">
        <v>60931.345953273572</v>
      </c>
      <c r="AH10124" s="3">
        <v>41169</v>
      </c>
    </row>
    <row r="10125" spans="2:34" x14ac:dyDescent="0.25">
      <c r="B10125" s="6"/>
      <c r="C10125" s="7"/>
      <c r="D10125" s="7"/>
      <c r="E10125" s="7"/>
      <c r="F10125" s="7"/>
      <c r="G10125" s="7"/>
      <c r="I10125" s="3"/>
      <c r="U10125">
        <v>36494.581485022623</v>
      </c>
      <c r="V10125">
        <v>2408.9719400169383</v>
      </c>
      <c r="W10125">
        <v>-112.10770894527637</v>
      </c>
      <c r="X10125">
        <v>60.688262792786219</v>
      </c>
      <c r="Y10125">
        <v>11648.575431826612</v>
      </c>
      <c r="Z10125">
        <v>33190.677650398262</v>
      </c>
      <c r="AA10125">
        <v>47196.805576089318</v>
      </c>
      <c r="AB10125">
        <v>23336.200642209536</v>
      </c>
      <c r="AC10125">
        <v>-526.09052820228749</v>
      </c>
      <c r="AD10125">
        <v>323.96421463624512</v>
      </c>
      <c r="AE10125">
        <v>8007.8949164373007</v>
      </c>
      <c r="AF10125">
        <v>22817.16424340957</v>
      </c>
      <c r="AG10125">
        <v>53959.13348849037</v>
      </c>
      <c r="AH10125" s="3">
        <v>41170</v>
      </c>
    </row>
    <row r="10126" spans="2:34" x14ac:dyDescent="0.25">
      <c r="B10126" s="6"/>
      <c r="C10126" s="7"/>
      <c r="D10126" s="7"/>
      <c r="E10126" s="7"/>
      <c r="F10126" s="7"/>
      <c r="G10126" s="7"/>
      <c r="I10126" s="3"/>
      <c r="U10126">
        <v>48743.290220183888</v>
      </c>
      <c r="V10126">
        <v>4737.5977956353008</v>
      </c>
      <c r="W10126">
        <v>140.43332439670991</v>
      </c>
      <c r="X10126">
        <v>97.241011180669318</v>
      </c>
      <c r="Y10126">
        <v>15664.985466626746</v>
      </c>
      <c r="Z10126">
        <v>45647.449654598153</v>
      </c>
      <c r="AA10126">
        <v>66287.707252437584</v>
      </c>
      <c r="AB10126">
        <v>29043.296050530284</v>
      </c>
      <c r="AC10126">
        <v>470.8285547626524</v>
      </c>
      <c r="AD10126">
        <v>405.69694735165353</v>
      </c>
      <c r="AE10126">
        <v>10769.004177242445</v>
      </c>
      <c r="AF10126">
        <v>31380.659564485803</v>
      </c>
      <c r="AG10126">
        <v>72069.485294372847</v>
      </c>
      <c r="AH10126" s="3">
        <v>41171</v>
      </c>
    </row>
    <row r="10127" spans="2:34" x14ac:dyDescent="0.25">
      <c r="B10127" s="6"/>
      <c r="C10127" s="7"/>
      <c r="D10127" s="7"/>
      <c r="E10127" s="7"/>
      <c r="F10127" s="7"/>
      <c r="G10127" s="7"/>
      <c r="I10127" s="3"/>
      <c r="U10127">
        <v>31746.804191889907</v>
      </c>
      <c r="V10127">
        <v>1955.7883535703111</v>
      </c>
      <c r="W10127">
        <v>-140.408315359357</v>
      </c>
      <c r="X10127">
        <v>37.314187833058277</v>
      </c>
      <c r="Y10127">
        <v>8033.6957652772116</v>
      </c>
      <c r="Z10127">
        <v>32566.48655694136</v>
      </c>
      <c r="AA10127">
        <v>42452.876548262582</v>
      </c>
      <c r="AB10127">
        <v>19767.262665982631</v>
      </c>
      <c r="AC10127">
        <v>-995.55025593797006</v>
      </c>
      <c r="AD10127">
        <v>256.7056294765768</v>
      </c>
      <c r="AE10127">
        <v>5522.8205247479946</v>
      </c>
      <c r="AF10127">
        <v>22388.059696382985</v>
      </c>
      <c r="AG10127">
        <v>46939.29826065222</v>
      </c>
      <c r="AH10127" s="3">
        <v>41172</v>
      </c>
    </row>
    <row r="10128" spans="2:34" x14ac:dyDescent="0.25">
      <c r="B10128" s="6"/>
      <c r="C10128" s="7"/>
      <c r="D10128" s="7"/>
      <c r="E10128" s="7"/>
      <c r="F10128" s="7"/>
      <c r="G10128" s="7"/>
      <c r="I10128" s="3"/>
      <c r="U10128">
        <v>25271.568411730983</v>
      </c>
      <c r="V10128">
        <v>1233.5649627676071</v>
      </c>
      <c r="W10128">
        <v>-4.9871588098514241</v>
      </c>
      <c r="X10128">
        <v>25.648167281245897</v>
      </c>
      <c r="Y10128">
        <v>8742.9274055402748</v>
      </c>
      <c r="Z10128">
        <v>29247.235116054242</v>
      </c>
      <c r="AA10128">
        <v>39244.38849283351</v>
      </c>
      <c r="AB10128">
        <v>11149.722375894717</v>
      </c>
      <c r="AC10128">
        <v>-170.52098785451304</v>
      </c>
      <c r="AD10128">
        <v>269.52078857317088</v>
      </c>
      <c r="AE10128">
        <v>6010.3867923897433</v>
      </c>
      <c r="AF10128">
        <v>20106.217002791986</v>
      </c>
      <c r="AG10128">
        <v>37365.325971795108</v>
      </c>
      <c r="AH10128" s="3">
        <v>41173</v>
      </c>
    </row>
    <row r="10129" spans="2:34" x14ac:dyDescent="0.25">
      <c r="B10129" s="6"/>
      <c r="C10129" s="7"/>
      <c r="D10129" s="7"/>
      <c r="E10129" s="7"/>
      <c r="F10129" s="7"/>
      <c r="G10129" s="7"/>
      <c r="I10129" s="3"/>
      <c r="U10129">
        <v>21806.1328982058</v>
      </c>
      <c r="V10129">
        <v>0</v>
      </c>
      <c r="W10129">
        <v>0</v>
      </c>
      <c r="X10129">
        <v>79.766117069908958</v>
      </c>
      <c r="Y10129">
        <v>14758.632029142413</v>
      </c>
      <c r="Z10129">
        <v>31562.403999886261</v>
      </c>
      <c r="AA10129">
        <v>46400.802146098584</v>
      </c>
      <c r="AB10129">
        <v>0</v>
      </c>
      <c r="AC10129">
        <v>0</v>
      </c>
      <c r="AD10129">
        <v>397.77839901948357</v>
      </c>
      <c r="AE10129">
        <v>10145.925146934947</v>
      </c>
      <c r="AF10129">
        <v>21697.796097080005</v>
      </c>
      <c r="AG10129">
        <v>32241.499643034436</v>
      </c>
      <c r="AH10129" s="3">
        <v>41174</v>
      </c>
    </row>
    <row r="10130" spans="2:34" x14ac:dyDescent="0.25">
      <c r="B10130" s="6"/>
      <c r="C10130" s="7"/>
      <c r="D10130" s="7"/>
      <c r="E10130" s="7"/>
      <c r="F10130" s="7"/>
      <c r="G10130" s="7"/>
      <c r="I10130" s="3"/>
      <c r="U10130">
        <v>-4575.522368605496</v>
      </c>
      <c r="V10130">
        <v>0</v>
      </c>
      <c r="W10130">
        <v>0</v>
      </c>
      <c r="X10130">
        <v>-35.656311157252823</v>
      </c>
      <c r="Y10130">
        <v>-4644.8036933600351</v>
      </c>
      <c r="Z10130">
        <v>-5074.2207493386941</v>
      </c>
      <c r="AA10130">
        <v>-9754.6807538559806</v>
      </c>
      <c r="AB10130">
        <v>0</v>
      </c>
      <c r="AC10130">
        <v>0</v>
      </c>
      <c r="AD10130">
        <v>-83.735828947157088</v>
      </c>
      <c r="AE10130">
        <v>-3193.1028907003833</v>
      </c>
      <c r="AF10130">
        <v>-3488.3086589703448</v>
      </c>
      <c r="AG10130">
        <v>-6765.1473786178849</v>
      </c>
      <c r="AH10130" s="3">
        <v>41175</v>
      </c>
    </row>
    <row r="10131" spans="2:34" x14ac:dyDescent="0.25">
      <c r="B10131" s="6"/>
      <c r="C10131" s="7"/>
      <c r="D10131" s="7"/>
      <c r="E10131" s="7"/>
      <c r="F10131" s="7"/>
      <c r="G10131" s="7"/>
      <c r="I10131" s="3"/>
      <c r="U10131">
        <v>13653.911911745621</v>
      </c>
      <c r="V10131">
        <v>0</v>
      </c>
      <c r="W10131">
        <v>0</v>
      </c>
      <c r="X10131">
        <v>57.931290696597763</v>
      </c>
      <c r="Y10131">
        <v>8833.348169949275</v>
      </c>
      <c r="Z10131">
        <v>20134.795368125342</v>
      </c>
      <c r="AA10131">
        <v>29026.074828771216</v>
      </c>
      <c r="AB10131">
        <v>0</v>
      </c>
      <c r="AC10131">
        <v>0</v>
      </c>
      <c r="AD10131">
        <v>273.66412005582896</v>
      </c>
      <c r="AE10131">
        <v>6072.547181347938</v>
      </c>
      <c r="AF10131">
        <v>13841.806357829681</v>
      </c>
      <c r="AG10131">
        <v>20188.017659233446</v>
      </c>
      <c r="AH10131" s="3">
        <v>41176</v>
      </c>
    </row>
    <row r="10132" spans="2:34" x14ac:dyDescent="0.25">
      <c r="B10132" s="6"/>
      <c r="C10132" s="7"/>
      <c r="D10132" s="7"/>
      <c r="E10132" s="7"/>
      <c r="F10132" s="7"/>
      <c r="G10132" s="7"/>
      <c r="I10132" s="3"/>
      <c r="U10132">
        <v>36329.134994561311</v>
      </c>
      <c r="V10132">
        <v>4907.0150127577353</v>
      </c>
      <c r="W10132">
        <v>-29.732277418525054</v>
      </c>
      <c r="X10132">
        <v>102.12890627985684</v>
      </c>
      <c r="Y10132">
        <v>15522.923729290176</v>
      </c>
      <c r="Z10132">
        <v>32322.164159394542</v>
      </c>
      <c r="AA10132">
        <v>52824.499530303794</v>
      </c>
      <c r="AB10132">
        <v>20523.771423792052</v>
      </c>
      <c r="AC10132">
        <v>-101.41517170038347</v>
      </c>
      <c r="AD10132">
        <v>400.71462151590453</v>
      </c>
      <c r="AE10132">
        <v>10671.342839090354</v>
      </c>
      <c r="AF10132">
        <v>22220.098549825845</v>
      </c>
      <c r="AG10132">
        <v>53714.512262523771</v>
      </c>
      <c r="AH10132" s="3">
        <v>41177</v>
      </c>
    </row>
    <row r="10133" spans="2:34" x14ac:dyDescent="0.25">
      <c r="B10133" s="6"/>
      <c r="C10133" s="7"/>
      <c r="D10133" s="7"/>
      <c r="E10133" s="7"/>
      <c r="F10133" s="7"/>
      <c r="G10133" s="7"/>
      <c r="I10133" s="3"/>
      <c r="U10133">
        <v>38076.033998195606</v>
      </c>
      <c r="V10133">
        <v>4792.7179982771522</v>
      </c>
      <c r="W10133">
        <v>-335.61178326773006</v>
      </c>
      <c r="X10133">
        <v>106.1227117886945</v>
      </c>
      <c r="Y10133">
        <v>16476.154517714171</v>
      </c>
      <c r="Z10133">
        <v>35543.880085696699</v>
      </c>
      <c r="AA10133">
        <v>56583.263530208984</v>
      </c>
      <c r="AB10133">
        <v>21225.4673946154</v>
      </c>
      <c r="AC10133">
        <v>-1111.6290103657204</v>
      </c>
      <c r="AD10133">
        <v>422.01694967259652</v>
      </c>
      <c r="AE10133">
        <v>11326.648033230735</v>
      </c>
      <c r="AF10133">
        <v>24434.889769527337</v>
      </c>
      <c r="AG10133">
        <v>56297.393136680344</v>
      </c>
      <c r="AH10133" s="3">
        <v>41178</v>
      </c>
    </row>
    <row r="10134" spans="2:34" x14ac:dyDescent="0.25">
      <c r="B10134" s="6"/>
      <c r="C10134" s="7"/>
      <c r="D10134" s="7"/>
      <c r="E10134" s="7"/>
      <c r="F10134" s="7"/>
      <c r="G10134" s="7"/>
      <c r="I10134" s="3"/>
      <c r="U10134">
        <v>26937.237198315859</v>
      </c>
      <c r="V10134">
        <v>2914.5370476802223</v>
      </c>
      <c r="W10134">
        <v>99.655924078183602</v>
      </c>
      <c r="X10134">
        <v>53.09470360996302</v>
      </c>
      <c r="Y10134">
        <v>10808.152793628113</v>
      </c>
      <c r="Z10134">
        <v>22287.840775103185</v>
      </c>
      <c r="AA10134">
        <v>36163.281244099671</v>
      </c>
      <c r="AB10134">
        <v>16207.51571362108</v>
      </c>
      <c r="AC10134">
        <v>568.74545193724919</v>
      </c>
      <c r="AD10134">
        <v>299.76958000506818</v>
      </c>
      <c r="AE10134">
        <v>7430.1404767226704</v>
      </c>
      <c r="AF10134">
        <v>15321.932530364835</v>
      </c>
      <c r="AG10134">
        <v>39828.103752650903</v>
      </c>
      <c r="AH10134" s="3">
        <v>41179</v>
      </c>
    </row>
    <row r="10135" spans="2:34" x14ac:dyDescent="0.25">
      <c r="B10135" s="6"/>
      <c r="C10135" s="7"/>
      <c r="D10135" s="7"/>
      <c r="E10135" s="7"/>
      <c r="F10135" s="7"/>
      <c r="G10135" s="7"/>
      <c r="I10135" s="3"/>
      <c r="U10135">
        <v>-13305.793650504751</v>
      </c>
      <c r="V10135">
        <v>-2255.231111885721</v>
      </c>
      <c r="W10135">
        <v>41.925950643961258</v>
      </c>
      <c r="X10135">
        <v>-82.225704790963078</v>
      </c>
      <c r="Y10135">
        <v>-9200.6743598495996</v>
      </c>
      <c r="Z10135">
        <v>-6253.8410787431121</v>
      </c>
      <c r="AA10135">
        <v>-17750.046304625437</v>
      </c>
      <c r="AB10135">
        <v>-8398.5287412587331</v>
      </c>
      <c r="AC10135">
        <v>-440.65917895232752</v>
      </c>
      <c r="AD10135">
        <v>-209.80373617652026</v>
      </c>
      <c r="AE10135">
        <v>-6325.0681480526046</v>
      </c>
      <c r="AF10135">
        <v>-4299.2469315898725</v>
      </c>
      <c r="AG10135">
        <v>-19673.306736030059</v>
      </c>
      <c r="AH10135" s="3">
        <v>41180</v>
      </c>
    </row>
    <row r="10136" spans="2:34" x14ac:dyDescent="0.25">
      <c r="B10136" s="6"/>
      <c r="C10136" s="7"/>
      <c r="D10136" s="7"/>
      <c r="E10136" s="7"/>
      <c r="F10136" s="7"/>
      <c r="G10136" s="7"/>
      <c r="I10136" s="3"/>
      <c r="U10136">
        <v>-3571.7963137808397</v>
      </c>
      <c r="V10136">
        <v>0</v>
      </c>
      <c r="W10136">
        <v>0</v>
      </c>
      <c r="X10136">
        <v>-49.225034882139077</v>
      </c>
      <c r="Y10136">
        <v>-4154.4504508708114</v>
      </c>
      <c r="Z10136">
        <v>-3446.3671106478837</v>
      </c>
      <c r="AA10136">
        <v>-7650.0425964008336</v>
      </c>
      <c r="AB10136">
        <v>0</v>
      </c>
      <c r="AC10136">
        <v>0</v>
      </c>
      <c r="AD10136">
        <v>-55.850927936551834</v>
      </c>
      <c r="AE10136">
        <v>-2856.0061134361563</v>
      </c>
      <c r="AF10136">
        <v>-2369.2292527144009</v>
      </c>
      <c r="AG10136">
        <v>-5281.0862940871093</v>
      </c>
      <c r="AH10136" s="3">
        <v>41181</v>
      </c>
    </row>
    <row r="10137" spans="2:34" x14ac:dyDescent="0.25">
      <c r="B10137" s="6"/>
      <c r="C10137" s="7"/>
      <c r="D10137" s="7"/>
      <c r="E10137" s="7"/>
      <c r="F10137" s="7"/>
      <c r="G10137" s="7"/>
      <c r="I10137" s="3"/>
      <c r="U10137">
        <v>13170.752475988709</v>
      </c>
      <c r="V10137">
        <v>0</v>
      </c>
      <c r="W10137">
        <v>0</v>
      </c>
      <c r="X10137">
        <v>79.544243617147742</v>
      </c>
      <c r="Y10137">
        <v>9951.2826604468592</v>
      </c>
      <c r="Z10137">
        <v>17910.805363903648</v>
      </c>
      <c r="AA10137">
        <v>27941.632267967652</v>
      </c>
      <c r="AB10137">
        <v>0</v>
      </c>
      <c r="AC10137">
        <v>0</v>
      </c>
      <c r="AD10137">
        <v>319.65343301495636</v>
      </c>
      <c r="AE10137">
        <v>6841.0790911732165</v>
      </c>
      <c r="AF10137">
        <v>12312.908824114558</v>
      </c>
      <c r="AG10137">
        <v>19473.641348302728</v>
      </c>
      <c r="AH10137" s="3">
        <v>41182</v>
      </c>
    </row>
    <row r="10138" spans="2:34" x14ac:dyDescent="0.25">
      <c r="B10138" s="6"/>
      <c r="C10138" s="7"/>
      <c r="D10138" s="7"/>
      <c r="E10138" s="7"/>
      <c r="F10138" s="7"/>
      <c r="G10138" s="7"/>
      <c r="I10138" s="3"/>
      <c r="U10138">
        <v>20565.909585804715</v>
      </c>
      <c r="V10138">
        <v>0</v>
      </c>
      <c r="W10138">
        <v>0</v>
      </c>
      <c r="X10138">
        <v>134.92360912469422</v>
      </c>
      <c r="Y10138">
        <v>15824.855469917164</v>
      </c>
      <c r="Z10138">
        <v>29861.060695652603</v>
      </c>
      <c r="AA10138">
        <v>45820.839774694461</v>
      </c>
      <c r="AB10138">
        <v>0</v>
      </c>
      <c r="AC10138">
        <v>0</v>
      </c>
      <c r="AD10138">
        <v>567.87031001525281</v>
      </c>
      <c r="AE10138">
        <v>12461.463045483806</v>
      </c>
      <c r="AF10138">
        <v>23514.43304270328</v>
      </c>
      <c r="AG10138">
        <v>36543.766398202344</v>
      </c>
      <c r="AH10138" s="3">
        <v>41183</v>
      </c>
    </row>
    <row r="10139" spans="2:34" x14ac:dyDescent="0.25">
      <c r="B10139" s="6"/>
      <c r="C10139" s="7"/>
      <c r="D10139" s="7"/>
      <c r="E10139" s="7"/>
      <c r="F10139" s="7"/>
      <c r="G10139" s="7"/>
      <c r="I10139" s="3"/>
      <c r="U10139">
        <v>26755.322434708949</v>
      </c>
      <c r="V10139">
        <v>0</v>
      </c>
      <c r="W10139">
        <v>-40.33807024984435</v>
      </c>
      <c r="X10139">
        <v>139.81809068526383</v>
      </c>
      <c r="Y10139">
        <v>20752.82303221152</v>
      </c>
      <c r="Z10139">
        <v>39065.758230927095</v>
      </c>
      <c r="AA10139">
        <v>59918.061283574032</v>
      </c>
      <c r="AB10139">
        <v>0</v>
      </c>
      <c r="AC10139">
        <v>-161.43341365911689</v>
      </c>
      <c r="AD10139">
        <v>598.4036798535567</v>
      </c>
      <c r="AE10139">
        <v>16342.047344254373</v>
      </c>
      <c r="AF10139">
        <v>30762.777168103337</v>
      </c>
      <c r="AG10139">
        <v>47541.794778552154</v>
      </c>
      <c r="AH10139" s="3">
        <v>41184</v>
      </c>
    </row>
    <row r="10140" spans="2:34" x14ac:dyDescent="0.25">
      <c r="B10140" s="6"/>
      <c r="C10140" s="7"/>
      <c r="D10140" s="7"/>
      <c r="E10140" s="7"/>
      <c r="F10140" s="7"/>
      <c r="G10140" s="7"/>
      <c r="I10140" s="3"/>
      <c r="U10140">
        <v>37891.478459538775</v>
      </c>
      <c r="V10140">
        <v>4811.6973444591531</v>
      </c>
      <c r="W10140">
        <v>-267.0430088348154</v>
      </c>
      <c r="X10140">
        <v>122.20457617111354</v>
      </c>
      <c r="Y10140">
        <v>18945.283550230364</v>
      </c>
      <c r="Z10140">
        <v>37656.203045358816</v>
      </c>
      <c r="AA10140">
        <v>61268.345507384634</v>
      </c>
      <c r="AB10140">
        <v>23212.126634441989</v>
      </c>
      <c r="AC10140">
        <v>-1007.2523277369182</v>
      </c>
      <c r="AD10140">
        <v>553.37870548434898</v>
      </c>
      <c r="AE10140">
        <v>14918.679750106037</v>
      </c>
      <c r="AF10140">
        <v>29652.806850275141</v>
      </c>
      <c r="AG10140">
        <v>67329.7396125706</v>
      </c>
      <c r="AH10140" s="3">
        <v>41185</v>
      </c>
    </row>
    <row r="10141" spans="2:34" x14ac:dyDescent="0.25">
      <c r="B10141" s="6"/>
      <c r="C10141" s="7"/>
      <c r="D10141" s="7"/>
      <c r="E10141" s="7"/>
      <c r="F10141" s="7"/>
      <c r="G10141" s="7"/>
      <c r="I10141" s="3"/>
      <c r="U10141">
        <v>29968.392640743084</v>
      </c>
      <c r="V10141">
        <v>2953.4759690105602</v>
      </c>
      <c r="W10141">
        <v>-301.50930209949848</v>
      </c>
      <c r="X10141">
        <v>79.185747958285447</v>
      </c>
      <c r="Y10141">
        <v>14469.724496119268</v>
      </c>
      <c r="Z10141">
        <v>29819.217951510251</v>
      </c>
      <c r="AA10141">
        <v>47020.09486249886</v>
      </c>
      <c r="AB10141">
        <v>19141.395195154768</v>
      </c>
      <c r="AC10141">
        <v>-1229.4695992784943</v>
      </c>
      <c r="AD10141">
        <v>463.37194630563016</v>
      </c>
      <c r="AE10141">
        <v>11394.349694346114</v>
      </c>
      <c r="AF10141">
        <v>23481.483496286077</v>
      </c>
      <c r="AG10141">
        <v>53251.130732814097</v>
      </c>
      <c r="AH10141" s="3">
        <v>41186</v>
      </c>
    </row>
    <row r="10142" spans="2:34" x14ac:dyDescent="0.25">
      <c r="B10142" s="6"/>
      <c r="C10142" s="7"/>
      <c r="D10142" s="7"/>
      <c r="E10142" s="7"/>
      <c r="F10142" s="7"/>
      <c r="G10142" s="7"/>
      <c r="I10142" s="3"/>
      <c r="U10142">
        <v>31634.271359838749</v>
      </c>
      <c r="V10142">
        <v>4080.9310779860684</v>
      </c>
      <c r="W10142">
        <v>-248.05788120820955</v>
      </c>
      <c r="X10142">
        <v>89.36196437106365</v>
      </c>
      <c r="Y10142">
        <v>16337.203319722896</v>
      </c>
      <c r="Z10142">
        <v>29567.843847409167</v>
      </c>
      <c r="AA10142">
        <v>49827.282328280991</v>
      </c>
      <c r="AB10142">
        <v>20575.71923982009</v>
      </c>
      <c r="AC10142">
        <v>-984.13306065511836</v>
      </c>
      <c r="AD10142">
        <v>471.20748781023411</v>
      </c>
      <c r="AE10142">
        <v>12864.917207129976</v>
      </c>
      <c r="AF10142">
        <v>23283.536089132685</v>
      </c>
      <c r="AG10142">
        <v>56211.246963237878</v>
      </c>
      <c r="AH10142" s="3">
        <v>41187</v>
      </c>
    </row>
    <row r="10143" spans="2:34" x14ac:dyDescent="0.25">
      <c r="B10143" s="6"/>
      <c r="C10143" s="7"/>
      <c r="D10143" s="7"/>
      <c r="E10143" s="7"/>
      <c r="F10143" s="7"/>
      <c r="G10143" s="7"/>
      <c r="I10143" s="3"/>
      <c r="U10143">
        <v>20826.76686901633</v>
      </c>
      <c r="V10143">
        <v>2108.8054397724427</v>
      </c>
      <c r="W10143">
        <v>-263.36969988389455</v>
      </c>
      <c r="X10143">
        <v>89.272902866262044</v>
      </c>
      <c r="Y10143">
        <v>12241.535886736487</v>
      </c>
      <c r="Z10143">
        <v>22103.283512140428</v>
      </c>
      <c r="AA10143">
        <v>36279.528041631726</v>
      </c>
      <c r="AB10143">
        <v>10592.318259397311</v>
      </c>
      <c r="AC10143">
        <v>-1112.2706602455914</v>
      </c>
      <c r="AD10143">
        <v>482.01865763847155</v>
      </c>
      <c r="AE10143">
        <v>9639.7371440466686</v>
      </c>
      <c r="AF10143">
        <v>17405.482861691584</v>
      </c>
      <c r="AG10143">
        <v>37007.28626252844</v>
      </c>
      <c r="AH10143" s="3">
        <v>41188</v>
      </c>
    </row>
    <row r="10144" spans="2:34" x14ac:dyDescent="0.25">
      <c r="B10144" s="6"/>
      <c r="C10144" s="7"/>
      <c r="D10144" s="7"/>
      <c r="E10144" s="7"/>
      <c r="F10144" s="7"/>
      <c r="G10144" s="7"/>
      <c r="I10144" s="3"/>
      <c r="U10144">
        <v>23188.291251900064</v>
      </c>
      <c r="V10144">
        <v>2349.8558031478774</v>
      </c>
      <c r="W10144">
        <v>-257.73944438642923</v>
      </c>
      <c r="X10144">
        <v>102.78481692402741</v>
      </c>
      <c r="Y10144">
        <v>13321.938705483855</v>
      </c>
      <c r="Z10144">
        <v>25982.990745083476</v>
      </c>
      <c r="AA10144">
        <v>41499.830626252806</v>
      </c>
      <c r="AB10144">
        <v>10853.107258755415</v>
      </c>
      <c r="AC10144">
        <v>-1100.8681558548794</v>
      </c>
      <c r="AD10144">
        <v>500.14771644123977</v>
      </c>
      <c r="AE10144">
        <v>10490.512674076033</v>
      </c>
      <c r="AF10144">
        <v>20460.602600543083</v>
      </c>
      <c r="AG10144">
        <v>41203.502093960888</v>
      </c>
      <c r="AH10144" s="3">
        <v>41189</v>
      </c>
    </row>
    <row r="10145" spans="2:34" x14ac:dyDescent="0.25">
      <c r="B10145" s="6"/>
      <c r="C10145" s="7"/>
      <c r="D10145" s="7"/>
      <c r="E10145" s="7"/>
      <c r="F10145" s="7"/>
      <c r="G10145" s="7"/>
      <c r="I10145" s="3"/>
      <c r="U10145">
        <v>24066.631761465658</v>
      </c>
      <c r="V10145">
        <v>2425.3780522812181</v>
      </c>
      <c r="W10145">
        <v>-191.29714626078646</v>
      </c>
      <c r="X10145">
        <v>103.3429802897253</v>
      </c>
      <c r="Y10145">
        <v>14075.553321617308</v>
      </c>
      <c r="Z10145">
        <v>25975.728040069262</v>
      </c>
      <c r="AA10145">
        <v>42388.705247996724</v>
      </c>
      <c r="AB10145">
        <v>11574.340245592595</v>
      </c>
      <c r="AC10145">
        <v>-879.34931587015296</v>
      </c>
      <c r="AD10145">
        <v>530.40442310439528</v>
      </c>
      <c r="AE10145">
        <v>11083.95510439307</v>
      </c>
      <c r="AF10145">
        <v>20454.883500591935</v>
      </c>
      <c r="AG10145">
        <v>42764.233957811841</v>
      </c>
      <c r="AH10145" s="3">
        <v>41190</v>
      </c>
    </row>
    <row r="10146" spans="2:34" x14ac:dyDescent="0.25">
      <c r="B10146" s="6"/>
      <c r="C10146" s="7"/>
      <c r="D10146" s="7"/>
      <c r="E10146" s="7"/>
      <c r="F10146" s="7"/>
      <c r="G10146" s="7"/>
      <c r="I10146" s="3"/>
      <c r="U10146">
        <v>23496.149057350987</v>
      </c>
      <c r="V10146">
        <v>2074.463744838285</v>
      </c>
      <c r="W10146">
        <v>-141.84966162029369</v>
      </c>
      <c r="X10146">
        <v>83.540521339570219</v>
      </c>
      <c r="Y10146">
        <v>13059.209063199471</v>
      </c>
      <c r="Z10146">
        <v>25882.418571865121</v>
      </c>
      <c r="AA10146">
        <v>40957.782239622153</v>
      </c>
      <c r="AB10146">
        <v>11273.450480753794</v>
      </c>
      <c r="AC10146">
        <v>-695.85471260039537</v>
      </c>
      <c r="AD10146">
        <v>507.91276524004593</v>
      </c>
      <c r="AE10146">
        <v>10283.62321878187</v>
      </c>
      <c r="AF10146">
        <v>20381.405894933541</v>
      </c>
      <c r="AG10146">
        <v>41750.53764710886</v>
      </c>
      <c r="AH10146" s="3">
        <v>41191</v>
      </c>
    </row>
    <row r="10147" spans="2:34" x14ac:dyDescent="0.25">
      <c r="B10147" s="6"/>
      <c r="C10147" s="7"/>
      <c r="D10147" s="7"/>
      <c r="E10147" s="7"/>
      <c r="F10147" s="7"/>
      <c r="G10147" s="7"/>
      <c r="I10147" s="3"/>
      <c r="U10147">
        <v>5387.5052663477854</v>
      </c>
      <c r="V10147">
        <v>0</v>
      </c>
      <c r="W10147">
        <v>0</v>
      </c>
      <c r="X10147">
        <v>24.32740625546381</v>
      </c>
      <c r="Y10147">
        <v>2330.2961029182438</v>
      </c>
      <c r="Z10147">
        <v>9636.8990281711958</v>
      </c>
      <c r="AA10147">
        <v>11991.522537344905</v>
      </c>
      <c r="AB10147">
        <v>0</v>
      </c>
      <c r="AC10147">
        <v>0</v>
      </c>
      <c r="AD10147">
        <v>149.40654893028423</v>
      </c>
      <c r="AE10147">
        <v>1835.0182614149733</v>
      </c>
      <c r="AF10147">
        <v>7588.6861236049444</v>
      </c>
      <c r="AG10147">
        <v>9573.1109339502018</v>
      </c>
      <c r="AH10147" s="3">
        <v>41192</v>
      </c>
    </row>
    <row r="10148" spans="2:34" x14ac:dyDescent="0.25">
      <c r="B10148" s="6"/>
      <c r="C10148" s="7"/>
      <c r="D10148" s="7"/>
      <c r="E10148" s="7"/>
      <c r="F10148" s="7"/>
      <c r="G10148" s="7"/>
      <c r="I10148" s="3"/>
      <c r="U10148">
        <v>4899.9440992108985</v>
      </c>
      <c r="V10148">
        <v>0</v>
      </c>
      <c r="W10148">
        <v>0</v>
      </c>
      <c r="X10148">
        <v>40.176935029039711</v>
      </c>
      <c r="Y10148">
        <v>4662.7100579701964</v>
      </c>
      <c r="Z10148">
        <v>6079.4466587232828</v>
      </c>
      <c r="AA10148">
        <v>10782.33365172252</v>
      </c>
      <c r="AB10148">
        <v>0</v>
      </c>
      <c r="AC10148">
        <v>0</v>
      </c>
      <c r="AD10148">
        <v>247.72481087280119</v>
      </c>
      <c r="AE10148">
        <v>3671.7042496632303</v>
      </c>
      <c r="AF10148">
        <v>4787.3296548386588</v>
      </c>
      <c r="AG10148">
        <v>8706.7587153746899</v>
      </c>
      <c r="AH10148" s="3">
        <v>41193</v>
      </c>
    </row>
    <row r="10149" spans="2:34" x14ac:dyDescent="0.25">
      <c r="B10149" s="6"/>
      <c r="C10149" s="7"/>
      <c r="D10149" s="7"/>
      <c r="E10149" s="7"/>
      <c r="F10149" s="7"/>
      <c r="G10149" s="7"/>
      <c r="I10149" s="3"/>
      <c r="U10149">
        <v>20930.321853587608</v>
      </c>
      <c r="V10149">
        <v>0</v>
      </c>
      <c r="W10149">
        <v>0</v>
      </c>
      <c r="X10149">
        <v>117.43803867633578</v>
      </c>
      <c r="Y10149">
        <v>14610.787233524883</v>
      </c>
      <c r="Z10149">
        <v>31895.931497412224</v>
      </c>
      <c r="AA10149">
        <v>46624.156769613444</v>
      </c>
      <c r="AB10149">
        <v>0</v>
      </c>
      <c r="AC10149">
        <v>0</v>
      </c>
      <c r="AD10149">
        <v>569.04769407213519</v>
      </c>
      <c r="AE10149">
        <v>11505.431156835077</v>
      </c>
      <c r="AF10149">
        <v>25116.815279094997</v>
      </c>
      <c r="AG10149">
        <v>37191.294130002207</v>
      </c>
      <c r="AH10149" s="3">
        <v>41194</v>
      </c>
    </row>
    <row r="10150" spans="2:34" x14ac:dyDescent="0.25">
      <c r="B10150" s="6"/>
      <c r="C10150" s="7"/>
      <c r="D10150" s="7"/>
      <c r="E10150" s="7"/>
      <c r="F10150" s="7"/>
      <c r="G10150" s="7"/>
      <c r="I10150" s="3"/>
      <c r="U10150">
        <v>30673.335240229499</v>
      </c>
      <c r="V10150">
        <v>2978.0196844635761</v>
      </c>
      <c r="W10150">
        <v>-53.294921445915179</v>
      </c>
      <c r="X10150">
        <v>143.81980601164312</v>
      </c>
      <c r="Y10150">
        <v>17304.109741852277</v>
      </c>
      <c r="Z10150">
        <v>35410.805451147105</v>
      </c>
      <c r="AA10150">
        <v>55783.459762028688</v>
      </c>
      <c r="AB10150">
        <v>12922.259480248344</v>
      </c>
      <c r="AC10150">
        <v>-549.2982250028864</v>
      </c>
      <c r="AD10150">
        <v>619.82730197702256</v>
      </c>
      <c r="AE10150">
        <v>13626.31870433236</v>
      </c>
      <c r="AF10150">
        <v>27884.642888469687</v>
      </c>
      <c r="AG10150">
        <v>54503.750150024527</v>
      </c>
      <c r="AH10150" s="3">
        <v>41195</v>
      </c>
    </row>
    <row r="10151" spans="2:34" x14ac:dyDescent="0.25">
      <c r="B10151" s="6"/>
      <c r="C10151" s="7"/>
      <c r="D10151" s="7"/>
      <c r="E10151" s="7"/>
      <c r="F10151" s="7"/>
      <c r="G10151" s="7"/>
      <c r="I10151" s="3"/>
      <c r="U10151">
        <v>33385.372518902164</v>
      </c>
      <c r="V10151">
        <v>3256.6746332807511</v>
      </c>
      <c r="W10151">
        <v>42.612039912240689</v>
      </c>
      <c r="X10151">
        <v>159.7448750807597</v>
      </c>
      <c r="Y10151">
        <v>18765.547263879434</v>
      </c>
      <c r="Z10151">
        <v>38011.008695544893</v>
      </c>
      <c r="AA10151">
        <v>60235.587507698081</v>
      </c>
      <c r="AB10151">
        <v>13578.374605974221</v>
      </c>
      <c r="AC10151">
        <v>376.09893438081963</v>
      </c>
      <c r="AD10151">
        <v>658.97527355557577</v>
      </c>
      <c r="AE10151">
        <v>14777.144360127129</v>
      </c>
      <c r="AF10151">
        <v>29932.20260883532</v>
      </c>
      <c r="AG10151">
        <v>59322.795782873072</v>
      </c>
      <c r="AH10151" s="3">
        <v>41196</v>
      </c>
    </row>
    <row r="10152" spans="2:34" x14ac:dyDescent="0.25">
      <c r="B10152" s="6"/>
      <c r="C10152" s="7"/>
      <c r="D10152" s="7"/>
      <c r="E10152" s="7"/>
      <c r="F10152" s="7"/>
      <c r="G10152" s="7"/>
      <c r="I10152" s="3"/>
      <c r="U10152">
        <v>27623.180358831974</v>
      </c>
      <c r="V10152">
        <v>2067.4504475409535</v>
      </c>
      <c r="W10152">
        <v>-32.333039317541868</v>
      </c>
      <c r="X10152">
        <v>110.01651762167508</v>
      </c>
      <c r="Y10152">
        <v>15500.018839779717</v>
      </c>
      <c r="Z10152">
        <v>32685.915141233625</v>
      </c>
      <c r="AA10152">
        <v>50331.067906858429</v>
      </c>
      <c r="AB10152">
        <v>10953.12390219468</v>
      </c>
      <c r="AC10152">
        <v>-356.19782266411971</v>
      </c>
      <c r="AD10152">
        <v>542.41030488678973</v>
      </c>
      <c r="AE10152">
        <v>12205.666733790955</v>
      </c>
      <c r="AF10152">
        <v>25738.896915336856</v>
      </c>
      <c r="AG10152">
        <v>49083.900033545164</v>
      </c>
      <c r="AH10152" s="3">
        <v>41197</v>
      </c>
    </row>
    <row r="10153" spans="2:34" x14ac:dyDescent="0.25">
      <c r="B10153" s="6"/>
      <c r="C10153" s="7"/>
      <c r="D10153" s="7"/>
      <c r="E10153" s="7"/>
      <c r="F10153" s="7"/>
      <c r="G10153" s="7"/>
      <c r="I10153" s="3"/>
      <c r="U10153">
        <v>14112.043967167563</v>
      </c>
      <c r="V10153">
        <v>1345.0799295974896</v>
      </c>
      <c r="W10153">
        <v>-57.839867216658945</v>
      </c>
      <c r="X10153">
        <v>78.941219898774534</v>
      </c>
      <c r="Y10153">
        <v>6566.2673388321191</v>
      </c>
      <c r="Z10153">
        <v>14955.670307468145</v>
      </c>
      <c r="AA10153">
        <v>22888.118928579868</v>
      </c>
      <c r="AB10153">
        <v>8315.6221689420927</v>
      </c>
      <c r="AC10153">
        <v>-608.8299007104863</v>
      </c>
      <c r="AD10153">
        <v>421.34160518078897</v>
      </c>
      <c r="AE10153">
        <v>5170.6821553708687</v>
      </c>
      <c r="AF10153">
        <v>11777.013269488602</v>
      </c>
      <c r="AG10153">
        <v>25075.829298271867</v>
      </c>
      <c r="AH10153" s="3">
        <v>41198</v>
      </c>
    </row>
    <row r="10154" spans="2:34" x14ac:dyDescent="0.25">
      <c r="B10154" s="6"/>
      <c r="C10154" s="7"/>
      <c r="D10154" s="7"/>
      <c r="E10154" s="7"/>
      <c r="F10154" s="7"/>
      <c r="G10154" s="7"/>
      <c r="I10154" s="3"/>
      <c r="U10154">
        <v>19044.748988397445</v>
      </c>
      <c r="V10154">
        <v>2583.5035264046505</v>
      </c>
      <c r="W10154">
        <v>0</v>
      </c>
      <c r="X10154">
        <v>137.94596684417994</v>
      </c>
      <c r="Y10154">
        <v>9533.0381248295726</v>
      </c>
      <c r="Z10154">
        <v>19004.892073624047</v>
      </c>
      <c r="AA10154">
        <v>31259.379691702448</v>
      </c>
      <c r="AB10154">
        <v>10806.245447679661</v>
      </c>
      <c r="AC10154">
        <v>0</v>
      </c>
      <c r="AD10154">
        <v>562.03693745552062</v>
      </c>
      <c r="AE10154">
        <v>7506.8996699262634</v>
      </c>
      <c r="AF10154">
        <v>14965.619162151746</v>
      </c>
      <c r="AG10154">
        <v>33840.801217213193</v>
      </c>
      <c r="AH10154" s="3">
        <v>41199</v>
      </c>
    </row>
    <row r="10155" spans="2:34" x14ac:dyDescent="0.25">
      <c r="B10155" s="6"/>
      <c r="C10155" s="7"/>
      <c r="D10155" s="7"/>
      <c r="E10155" s="7"/>
      <c r="F10155" s="7"/>
      <c r="G10155" s="7"/>
      <c r="I10155" s="3"/>
      <c r="U10155">
        <v>23634.108712117522</v>
      </c>
      <c r="V10155">
        <v>3821.9348811361742</v>
      </c>
      <c r="W10155">
        <v>-0.24325644476877761</v>
      </c>
      <c r="X10155">
        <v>194.11296206432644</v>
      </c>
      <c r="Y10155">
        <v>12142.977247289977</v>
      </c>
      <c r="Z10155">
        <v>23672.974173647737</v>
      </c>
      <c r="AA10155">
        <v>39831.756007693446</v>
      </c>
      <c r="AB10155">
        <v>13134.203097280491</v>
      </c>
      <c r="AC10155">
        <v>-5.81368056908609</v>
      </c>
      <c r="AD10155">
        <v>663.6103874639681</v>
      </c>
      <c r="AE10155">
        <v>9562.1260185858009</v>
      </c>
      <c r="AF10155">
        <v>18641.553687639967</v>
      </c>
      <c r="AG10155">
        <v>41995.679510401147</v>
      </c>
      <c r="AH10155" s="3">
        <v>41200</v>
      </c>
    </row>
    <row r="10156" spans="2:34" x14ac:dyDescent="0.25">
      <c r="B10156" s="6"/>
      <c r="C10156" s="7"/>
      <c r="D10156" s="7"/>
      <c r="E10156" s="7"/>
      <c r="F10156" s="7"/>
      <c r="G10156" s="7"/>
      <c r="I10156" s="3"/>
      <c r="U10156">
        <v>17047.245042568971</v>
      </c>
      <c r="V10156">
        <v>1924.0688577194762</v>
      </c>
      <c r="W10156">
        <v>-57.976855398551358</v>
      </c>
      <c r="X10156">
        <v>105.64888263775588</v>
      </c>
      <c r="Y10156">
        <v>8184.5809779304655</v>
      </c>
      <c r="Z10156">
        <v>17988.002069843475</v>
      </c>
      <c r="AA10156">
        <v>28144.323932732623</v>
      </c>
      <c r="AB10156">
        <v>9823.5282236377243</v>
      </c>
      <c r="AC10156">
        <v>-638.91682018861729</v>
      </c>
      <c r="AD10156">
        <v>496.90624319637709</v>
      </c>
      <c r="AE10156">
        <v>6445.0416999469817</v>
      </c>
      <c r="AF10156">
        <v>14164.857523126186</v>
      </c>
      <c r="AG10156">
        <v>30291.416869718651</v>
      </c>
      <c r="AH10156" s="3">
        <v>41201</v>
      </c>
    </row>
    <row r="10157" spans="2:34" x14ac:dyDescent="0.25">
      <c r="B10157" s="6"/>
      <c r="C10157" s="7"/>
      <c r="D10157" s="7"/>
      <c r="E10157" s="7"/>
      <c r="F10157" s="7"/>
      <c r="G10157" s="7"/>
      <c r="I10157" s="3"/>
      <c r="U10157">
        <v>20256.90784027132</v>
      </c>
      <c r="V10157">
        <v>2989.9841957548997</v>
      </c>
      <c r="W10157">
        <v>-26.755858605478128</v>
      </c>
      <c r="X10157">
        <v>151.51844854486509</v>
      </c>
      <c r="Y10157">
        <v>10200.053337974568</v>
      </c>
      <c r="Z10157">
        <v>20290.768213866519</v>
      </c>
      <c r="AA10157">
        <v>33605.568337535376</v>
      </c>
      <c r="AB10157">
        <v>11664.54086575132</v>
      </c>
      <c r="AC10157">
        <v>-263.42113902878083</v>
      </c>
      <c r="AD10157">
        <v>583.23302374747732</v>
      </c>
      <c r="AE10157">
        <v>8032.1484120195382</v>
      </c>
      <c r="AF10157">
        <v>15978.19700421559</v>
      </c>
      <c r="AG10157">
        <v>35994.698166705144</v>
      </c>
      <c r="AH10157" s="3">
        <v>41202</v>
      </c>
    </row>
    <row r="10158" spans="2:34" x14ac:dyDescent="0.25">
      <c r="B10158" s="6"/>
      <c r="C10158" s="7"/>
      <c r="D10158" s="7"/>
      <c r="E10158" s="7"/>
      <c r="F10158" s="7"/>
      <c r="G10158" s="7"/>
      <c r="I10158" s="3"/>
      <c r="U10158">
        <v>19043.35160154137</v>
      </c>
      <c r="V10158">
        <v>2695.6190570631334</v>
      </c>
      <c r="W10158">
        <v>-123.53358055589953</v>
      </c>
      <c r="X10158">
        <v>135.12180195786607</v>
      </c>
      <c r="Y10158">
        <v>9600.6070557896837</v>
      </c>
      <c r="Z10158">
        <v>19393.017294919351</v>
      </c>
      <c r="AA10158">
        <v>31700.831629174136</v>
      </c>
      <c r="AB10158">
        <v>11502.339690396408</v>
      </c>
      <c r="AC10158">
        <v>-1062.0254175949938</v>
      </c>
      <c r="AD10158">
        <v>566.6435209937722</v>
      </c>
      <c r="AE10158">
        <v>7560.1075957605881</v>
      </c>
      <c r="AF10158">
        <v>15271.252797251034</v>
      </c>
      <c r="AG10158">
        <v>33838.318186806813</v>
      </c>
      <c r="AH10158" s="3">
        <v>41203</v>
      </c>
    </row>
    <row r="10159" spans="2:34" x14ac:dyDescent="0.25">
      <c r="B10159" s="6"/>
      <c r="C10159" s="7"/>
      <c r="D10159" s="7"/>
      <c r="E10159" s="7"/>
      <c r="F10159" s="7"/>
      <c r="G10159" s="7"/>
      <c r="I10159" s="3"/>
      <c r="U10159">
        <v>25998.472109420909</v>
      </c>
      <c r="V10159">
        <v>4657.9881945628676</v>
      </c>
      <c r="W10159">
        <v>48.66990025444305</v>
      </c>
      <c r="X10159">
        <v>223.78966975518338</v>
      </c>
      <c r="Y10159">
        <v>13159.515671230634</v>
      </c>
      <c r="Z10159">
        <v>25752.787947470551</v>
      </c>
      <c r="AA10159">
        <v>43842.75138327368</v>
      </c>
      <c r="AB10159">
        <v>14452.324792927759</v>
      </c>
      <c r="AC10159">
        <v>381.82707126247089</v>
      </c>
      <c r="AD10159">
        <v>720.85056784175993</v>
      </c>
      <c r="AE10159">
        <v>10362.610802053916</v>
      </c>
      <c r="AF10159">
        <v>20279.326780307394</v>
      </c>
      <c r="AG10159">
        <v>46196.940014393302</v>
      </c>
      <c r="AH10159" s="3">
        <v>41204</v>
      </c>
    </row>
    <row r="10160" spans="2:34" x14ac:dyDescent="0.25">
      <c r="B10160" s="6"/>
      <c r="C10160" s="7"/>
      <c r="D10160" s="7"/>
      <c r="E10160" s="7"/>
      <c r="F10160" s="7"/>
      <c r="G10160" s="7"/>
      <c r="I10160" s="3"/>
      <c r="U10160">
        <v>30320.242751209549</v>
      </c>
      <c r="V10160">
        <v>5311.8116082444585</v>
      </c>
      <c r="W10160">
        <v>15.055098044245431</v>
      </c>
      <c r="X10160">
        <v>266.32979314089698</v>
      </c>
      <c r="Y10160">
        <v>15656.772044613881</v>
      </c>
      <c r="Z10160">
        <v>30619.269194853434</v>
      </c>
      <c r="AA10160">
        <v>51869.237738896918</v>
      </c>
      <c r="AB10160">
        <v>16489.98917427456</v>
      </c>
      <c r="AC10160">
        <v>116.08505545097552</v>
      </c>
      <c r="AD10160">
        <v>829.66560177776103</v>
      </c>
      <c r="AE10160">
        <v>12329.103833928484</v>
      </c>
      <c r="AF10160">
        <v>24111.492978670729</v>
      </c>
      <c r="AG10160">
        <v>53876.336644102514</v>
      </c>
      <c r="AH10160" s="3">
        <v>41205</v>
      </c>
    </row>
    <row r="10161" spans="2:34" x14ac:dyDescent="0.25">
      <c r="B10161" s="6"/>
      <c r="C10161" s="7"/>
      <c r="D10161" s="7"/>
      <c r="E10161" s="7"/>
      <c r="F10161" s="7"/>
      <c r="G10161" s="7"/>
      <c r="I10161" s="3"/>
      <c r="U10161">
        <v>21517.620835330512</v>
      </c>
      <c r="V10161">
        <v>3464.4820138621262</v>
      </c>
      <c r="W10161">
        <v>1.3876591612178804</v>
      </c>
      <c r="X10161">
        <v>169.59545418213156</v>
      </c>
      <c r="Y10161">
        <v>6082.6116420939907</v>
      </c>
      <c r="Z10161">
        <v>24706.183589104123</v>
      </c>
      <c r="AA10161">
        <v>34424.26035840359</v>
      </c>
      <c r="AB10161">
        <v>13311.141537004964</v>
      </c>
      <c r="AC10161">
        <v>18.222578724625269</v>
      </c>
      <c r="AD10161">
        <v>660.51914282725761</v>
      </c>
      <c r="AE10161">
        <v>4789.8219571152022</v>
      </c>
      <c r="AF10161">
        <v>19455.166233639611</v>
      </c>
      <c r="AG10161">
        <v>38234.871449311664</v>
      </c>
      <c r="AH10161" s="3">
        <v>41206</v>
      </c>
    </row>
    <row r="10162" spans="2:34" x14ac:dyDescent="0.25">
      <c r="B10162" s="6"/>
      <c r="C10162" s="7"/>
      <c r="D10162" s="7"/>
      <c r="E10162" s="7"/>
      <c r="F10162" s="7"/>
      <c r="G10162" s="7"/>
      <c r="I10162" s="3"/>
      <c r="U10162">
        <v>4359.9824532171724</v>
      </c>
      <c r="V10162">
        <v>0</v>
      </c>
      <c r="W10162">
        <v>0</v>
      </c>
      <c r="X10162">
        <v>41.841919589412115</v>
      </c>
      <c r="Y10162">
        <v>1162.3451180751917</v>
      </c>
      <c r="Z10162">
        <v>8449.4779427450903</v>
      </c>
      <c r="AA10162">
        <v>9653.6649804096942</v>
      </c>
      <c r="AB10162">
        <v>0</v>
      </c>
      <c r="AC10162">
        <v>0</v>
      </c>
      <c r="AD10162">
        <v>178.35580518754588</v>
      </c>
      <c r="AE10162">
        <v>915.30192882503047</v>
      </c>
      <c r="AF10162">
        <v>6653.6378381027744</v>
      </c>
      <c r="AG10162">
        <v>7747.2955721153512</v>
      </c>
      <c r="AH10162" s="3">
        <v>41207</v>
      </c>
    </row>
    <row r="10163" spans="2:34" x14ac:dyDescent="0.25">
      <c r="B10163" s="6"/>
      <c r="C10163" s="7"/>
      <c r="D10163" s="7"/>
      <c r="E10163" s="7"/>
      <c r="F10163" s="7"/>
      <c r="G10163" s="7"/>
      <c r="I10163" s="3"/>
      <c r="U10163">
        <v>10368.907493209148</v>
      </c>
      <c r="V10163">
        <v>0</v>
      </c>
      <c r="W10163">
        <v>0</v>
      </c>
      <c r="X10163">
        <v>102.62516080769271</v>
      </c>
      <c r="Y10163">
        <v>4418.6168404965201</v>
      </c>
      <c r="Z10163">
        <v>18310.493074850525</v>
      </c>
      <c r="AA10163">
        <v>22831.735076154739</v>
      </c>
      <c r="AB10163">
        <v>0</v>
      </c>
      <c r="AC10163">
        <v>0</v>
      </c>
      <c r="AD10163">
        <v>526.31638974967495</v>
      </c>
      <c r="AE10163">
        <v>3479.4902597797964</v>
      </c>
      <c r="AF10163">
        <v>14418.806745539991</v>
      </c>
      <c r="AG10163">
        <v>18424.61339506946</v>
      </c>
      <c r="AH10163" s="3">
        <v>41208</v>
      </c>
    </row>
    <row r="10164" spans="2:34" x14ac:dyDescent="0.25">
      <c r="B10164" s="6"/>
      <c r="C10164" s="7"/>
      <c r="D10164" s="7"/>
      <c r="E10164" s="7"/>
      <c r="F10164" s="7"/>
      <c r="G10164" s="7"/>
      <c r="I10164" s="3"/>
      <c r="U10164">
        <v>16815.749213923555</v>
      </c>
      <c r="V10164">
        <v>1781.5355123384402</v>
      </c>
      <c r="W10164">
        <v>-0.15576070678303036</v>
      </c>
      <c r="X10164">
        <v>164.87561959915917</v>
      </c>
      <c r="Y10164">
        <v>5904.5146121583939</v>
      </c>
      <c r="Z10164">
        <v>22586.002181324857</v>
      </c>
      <c r="AA10164">
        <v>30436.772164714068</v>
      </c>
      <c r="AB10164">
        <v>6793.6810141617743</v>
      </c>
      <c r="AC10164">
        <v>-4.2922629696640904</v>
      </c>
      <c r="AD10164">
        <v>655.49830550236379</v>
      </c>
      <c r="AE10164">
        <v>4649.5774183090307</v>
      </c>
      <c r="AF10164">
        <v>17785.605186905992</v>
      </c>
      <c r="AG10164">
        <v>29880.069661909492</v>
      </c>
      <c r="AH10164" s="3">
        <v>41209</v>
      </c>
    </row>
    <row r="10165" spans="2:34" x14ac:dyDescent="0.25">
      <c r="B10165" s="6"/>
      <c r="C10165" s="7"/>
      <c r="D10165" s="7"/>
      <c r="E10165" s="7"/>
      <c r="F10165" s="7"/>
      <c r="G10165" s="7"/>
      <c r="I10165" s="3"/>
      <c r="U10165">
        <v>17639.470422325234</v>
      </c>
      <c r="V10165">
        <v>1959.708149222706</v>
      </c>
      <c r="W10165">
        <v>12.553995610397971</v>
      </c>
      <c r="X10165">
        <v>178.72327393256802</v>
      </c>
      <c r="Y10165">
        <v>6237.001049733266</v>
      </c>
      <c r="Z10165">
        <v>23510.051112333087</v>
      </c>
      <c r="AA10165">
        <v>31898.037580832024</v>
      </c>
      <c r="AB10165">
        <v>7120.2469956711693</v>
      </c>
      <c r="AC10165">
        <v>115.50369672625729</v>
      </c>
      <c r="AD10165">
        <v>683.34153978976849</v>
      </c>
      <c r="AE10165">
        <v>4911.3976581741035</v>
      </c>
      <c r="AF10165">
        <v>18513.258063601628</v>
      </c>
      <c r="AG10165">
        <v>31343.747953962924</v>
      </c>
      <c r="AH10165" s="3">
        <v>41210</v>
      </c>
    </row>
    <row r="10166" spans="2:34" x14ac:dyDescent="0.25">
      <c r="B10166" s="6"/>
      <c r="C10166" s="7"/>
      <c r="D10166" s="7"/>
      <c r="E10166" s="7"/>
      <c r="F10166" s="7"/>
      <c r="G10166" s="7"/>
      <c r="I10166" s="3"/>
      <c r="U10166">
        <v>13955.910424406735</v>
      </c>
      <c r="V10166">
        <v>1859.7173699939099</v>
      </c>
      <c r="W10166">
        <v>0.42582028893794704</v>
      </c>
      <c r="X10166">
        <v>175.73891991386012</v>
      </c>
      <c r="Y10166">
        <v>3167.9618708441621</v>
      </c>
      <c r="Z10166">
        <v>18499.527121735333</v>
      </c>
      <c r="AA10166">
        <v>23703.371102776204</v>
      </c>
      <c r="AB10166">
        <v>7047.4394898735509</v>
      </c>
      <c r="AC10166">
        <v>4.4707318883225851</v>
      </c>
      <c r="AD10166">
        <v>684.17235980648184</v>
      </c>
      <c r="AE10166">
        <v>2494.647730468841</v>
      </c>
      <c r="AF10166">
        <v>14567.663763164657</v>
      </c>
      <c r="AG10166">
        <v>24798.394075201853</v>
      </c>
      <c r="AH10166" s="3">
        <v>41211</v>
      </c>
    </row>
    <row r="10167" spans="2:34" x14ac:dyDescent="0.25">
      <c r="B10167" s="6"/>
      <c r="C10167" s="7"/>
      <c r="D10167" s="7"/>
      <c r="E10167" s="7"/>
      <c r="F10167" s="7"/>
      <c r="G10167" s="7"/>
      <c r="I10167" s="3"/>
      <c r="U10167">
        <v>14122.505298392618</v>
      </c>
      <c r="V10167">
        <v>1782.7457778745422</v>
      </c>
      <c r="W10167">
        <v>10.022705500055489</v>
      </c>
      <c r="X10167">
        <v>175.6051038341742</v>
      </c>
      <c r="Y10167">
        <v>3163.7145954795869</v>
      </c>
      <c r="Z10167">
        <v>19015.760112902532</v>
      </c>
      <c r="AA10167">
        <v>24147.848295590888</v>
      </c>
      <c r="AB10167">
        <v>6868.3902730128912</v>
      </c>
      <c r="AC10167">
        <v>83.509240343974554</v>
      </c>
      <c r="AD10167">
        <v>677.03813821946824</v>
      </c>
      <c r="AE10167">
        <v>2491.3031650097591</v>
      </c>
      <c r="AF10167">
        <v>14974.177323716201</v>
      </c>
      <c r="AG10167">
        <v>25094.418140302296</v>
      </c>
      <c r="AH10167" s="3">
        <v>41212</v>
      </c>
    </row>
    <row r="10168" spans="2:34" x14ac:dyDescent="0.25">
      <c r="B10168" s="6"/>
      <c r="C10168" s="7"/>
      <c r="D10168" s="7"/>
      <c r="E10168" s="7"/>
      <c r="F10168" s="7"/>
      <c r="G10168" s="7"/>
      <c r="I10168" s="3"/>
      <c r="U10168">
        <v>10061.130620417502</v>
      </c>
      <c r="V10168">
        <v>1563.8324219804153</v>
      </c>
      <c r="W10168">
        <v>59.52270625669378</v>
      </c>
      <c r="X10168">
        <v>138.04561901736278</v>
      </c>
      <c r="Y10168">
        <v>2692.6347044655931</v>
      </c>
      <c r="Z10168">
        <v>11075.709292607589</v>
      </c>
      <c r="AA10168">
        <v>15529.744744327654</v>
      </c>
      <c r="AB10168">
        <v>6231.5760014669513</v>
      </c>
      <c r="AC10168">
        <v>213.29531746959842</v>
      </c>
      <c r="AD10168">
        <v>590.81071735442913</v>
      </c>
      <c r="AE10168">
        <v>2120.3459284965493</v>
      </c>
      <c r="AF10168">
        <v>8721.6936871698035</v>
      </c>
      <c r="AG10168">
        <v>17877.72165195733</v>
      </c>
      <c r="AH10168" s="3">
        <v>41213</v>
      </c>
    </row>
    <row r="10169" spans="2:34" x14ac:dyDescent="0.25">
      <c r="B10169" s="6"/>
      <c r="C10169" s="7"/>
      <c r="D10169" s="7"/>
      <c r="E10169" s="7"/>
      <c r="F10169" s="7"/>
      <c r="G10169" s="7"/>
      <c r="I10169" s="3"/>
      <c r="U10169">
        <v>3376.6563651284009</v>
      </c>
      <c r="V10169">
        <v>0</v>
      </c>
      <c r="W10169">
        <v>0</v>
      </c>
      <c r="X10169">
        <v>38.499675367040943</v>
      </c>
      <c r="Y10169">
        <v>1254.6659286220556</v>
      </c>
      <c r="Z10169">
        <v>6415.3475899835676</v>
      </c>
      <c r="AA10169">
        <v>7708.5131939726634</v>
      </c>
      <c r="AB10169">
        <v>0</v>
      </c>
      <c r="AC10169">
        <v>0</v>
      </c>
      <c r="AD10169">
        <v>346.09456830833113</v>
      </c>
      <c r="AE10169">
        <v>1035.3446895742611</v>
      </c>
      <c r="AF10169">
        <v>5293.9160198262844</v>
      </c>
      <c r="AG10169">
        <v>6675.3552777088762</v>
      </c>
      <c r="AH10169" s="3">
        <v>41214</v>
      </c>
    </row>
    <row r="10170" spans="2:34" x14ac:dyDescent="0.25">
      <c r="B10170" s="6"/>
      <c r="C10170" s="7"/>
      <c r="D10170" s="7"/>
      <c r="E10170" s="7"/>
      <c r="F10170" s="7"/>
      <c r="G10170" s="7"/>
      <c r="I10170" s="3"/>
      <c r="U10170">
        <v>6856.7500450841881</v>
      </c>
      <c r="V10170">
        <v>0</v>
      </c>
      <c r="W10170">
        <v>0</v>
      </c>
      <c r="X10170">
        <v>171.5183345353918</v>
      </c>
      <c r="Y10170">
        <v>3174.9042711168545</v>
      </c>
      <c r="Z10170">
        <v>12370.692158765427</v>
      </c>
      <c r="AA10170">
        <v>15717.114764417674</v>
      </c>
      <c r="AB10170">
        <v>0</v>
      </c>
      <c r="AC10170">
        <v>0</v>
      </c>
      <c r="AD10170">
        <v>727.04075138427049</v>
      </c>
      <c r="AE10170">
        <v>2619.9167459800037</v>
      </c>
      <c r="AF10170">
        <v>10208.23961243781</v>
      </c>
      <c r="AG10170">
        <v>13555.197109802084</v>
      </c>
      <c r="AH10170" s="3">
        <v>41215</v>
      </c>
    </row>
    <row r="10171" spans="2:34" x14ac:dyDescent="0.25">
      <c r="B10171" s="6"/>
      <c r="C10171" s="7"/>
      <c r="D10171" s="7"/>
      <c r="E10171" s="7"/>
      <c r="F10171" s="7"/>
      <c r="G10171" s="7"/>
      <c r="I10171" s="3"/>
      <c r="U10171">
        <v>10085.012565949979</v>
      </c>
      <c r="V10171">
        <v>1170.6092293578447</v>
      </c>
      <c r="W10171">
        <v>0</v>
      </c>
      <c r="X10171">
        <v>214.98452845493387</v>
      </c>
      <c r="Y10171">
        <v>3656.384513665937</v>
      </c>
      <c r="Z10171">
        <v>14392.23089685907</v>
      </c>
      <c r="AA10171">
        <v>19434.209168337788</v>
      </c>
      <c r="AB10171">
        <v>4230.1606995607708</v>
      </c>
      <c r="AC10171">
        <v>0</v>
      </c>
      <c r="AD10171">
        <v>813.39361376026795</v>
      </c>
      <c r="AE10171">
        <v>3017.2320797960724</v>
      </c>
      <c r="AF10171">
        <v>11876.40430035003</v>
      </c>
      <c r="AG10171">
        <v>19937.190693467139</v>
      </c>
      <c r="AH10171" s="3">
        <v>41216</v>
      </c>
    </row>
    <row r="10172" spans="2:34" x14ac:dyDescent="0.25">
      <c r="B10172" s="6"/>
      <c r="C10172" s="7"/>
      <c r="D10172" s="7"/>
      <c r="E10172" s="7"/>
      <c r="F10172" s="7"/>
      <c r="G10172" s="7"/>
      <c r="I10172" s="3"/>
      <c r="U10172">
        <v>9669.4733208414218</v>
      </c>
      <c r="V10172">
        <v>1060.6033427985014</v>
      </c>
      <c r="W10172">
        <v>0</v>
      </c>
      <c r="X10172">
        <v>200.06894832670883</v>
      </c>
      <c r="Y10172">
        <v>3467.1579207856416</v>
      </c>
      <c r="Z10172">
        <v>13984.893047654996</v>
      </c>
      <c r="AA10172">
        <v>18712.72325956585</v>
      </c>
      <c r="AB10172">
        <v>3943.428217145798</v>
      </c>
      <c r="AC10172">
        <v>0</v>
      </c>
      <c r="AD10172">
        <v>770.92353118084156</v>
      </c>
      <c r="AE10172">
        <v>2861.0831451708937</v>
      </c>
      <c r="AF10172">
        <v>11540.270936547593</v>
      </c>
      <c r="AG10172">
        <v>19115.705830045128</v>
      </c>
      <c r="AH10172" s="3">
        <v>41217</v>
      </c>
    </row>
    <row r="10173" spans="2:34" x14ac:dyDescent="0.25">
      <c r="B10173" s="6"/>
      <c r="C10173" s="7"/>
      <c r="D10173" s="7"/>
      <c r="E10173" s="7"/>
      <c r="F10173" s="7"/>
      <c r="G10173" s="7"/>
      <c r="I10173" s="3"/>
      <c r="U10173">
        <v>9498.4554109918627</v>
      </c>
      <c r="V10173">
        <v>965.01448388729182</v>
      </c>
      <c r="W10173">
        <v>0</v>
      </c>
      <c r="X10173">
        <v>195.47692831112363</v>
      </c>
      <c r="Y10173">
        <v>3396.5295690756811</v>
      </c>
      <c r="Z10173">
        <v>13863.146952118921</v>
      </c>
      <c r="AA10173">
        <v>18420.167933393019</v>
      </c>
      <c r="AB10173">
        <v>3785.0196490097637</v>
      </c>
      <c r="AC10173">
        <v>0</v>
      </c>
      <c r="AD10173">
        <v>749.99112974537718</v>
      </c>
      <c r="AE10173">
        <v>2802.8009465328864</v>
      </c>
      <c r="AF10173">
        <v>11439.806605274876</v>
      </c>
      <c r="AG10173">
        <v>18777.618330562902</v>
      </c>
      <c r="AH10173" s="3">
        <v>41218</v>
      </c>
    </row>
    <row r="10174" spans="2:34" x14ac:dyDescent="0.25">
      <c r="B10174" s="6"/>
      <c r="C10174" s="7"/>
      <c r="D10174" s="7"/>
      <c r="E10174" s="7"/>
      <c r="F10174" s="7"/>
      <c r="G10174" s="7"/>
      <c r="I10174" s="3"/>
      <c r="U10174">
        <v>5309.4412134625491</v>
      </c>
      <c r="V10174">
        <v>487.28808955720143</v>
      </c>
      <c r="W10174">
        <v>0</v>
      </c>
      <c r="X10174">
        <v>154.27517000373794</v>
      </c>
      <c r="Y10174">
        <v>1083.7427484598286</v>
      </c>
      <c r="Z10174">
        <v>8656.8156981660686</v>
      </c>
      <c r="AA10174">
        <v>10382.121706186836</v>
      </c>
      <c r="AB10174">
        <v>1853.9554306760033</v>
      </c>
      <c r="AC10174">
        <v>0</v>
      </c>
      <c r="AD10174">
        <v>604.48191873209475</v>
      </c>
      <c r="AE10174">
        <v>894.29964892311455</v>
      </c>
      <c r="AF10174">
        <v>7143.5654362295263</v>
      </c>
      <c r="AG10174">
        <v>10496.302434560739</v>
      </c>
      <c r="AH10174" s="3">
        <v>41219</v>
      </c>
    </row>
    <row r="10175" spans="2:34" x14ac:dyDescent="0.25">
      <c r="B10175" s="6"/>
      <c r="C10175" s="7"/>
      <c r="D10175" s="7"/>
      <c r="E10175" s="7"/>
      <c r="F10175" s="7"/>
      <c r="G10175" s="7"/>
      <c r="I10175" s="3"/>
      <c r="U10175">
        <v>2366.8384260997682</v>
      </c>
      <c r="V10175">
        <v>180.16684008982045</v>
      </c>
      <c r="W10175">
        <v>0</v>
      </c>
      <c r="X10175">
        <v>172.58793442833868</v>
      </c>
      <c r="Y10175">
        <v>1135.7440798025618</v>
      </c>
      <c r="Z10175">
        <v>2985.3933938947348</v>
      </c>
      <c r="AA10175">
        <v>4473.8922482154558</v>
      </c>
      <c r="AB10175">
        <v>643.27356895623177</v>
      </c>
      <c r="AC10175">
        <v>0</v>
      </c>
      <c r="AD10175">
        <v>635.01553781390987</v>
      </c>
      <c r="AE10175">
        <v>937.21091400833097</v>
      </c>
      <c r="AF10175">
        <v>2463.533221192677</v>
      </c>
      <c r="AG10175">
        <v>4679.0332419711494</v>
      </c>
      <c r="AH10175" s="3">
        <v>41220</v>
      </c>
    </row>
    <row r="10176" spans="2:34" x14ac:dyDescent="0.25">
      <c r="B10176" s="6"/>
      <c r="C10176" s="7"/>
      <c r="D10176" s="7"/>
      <c r="E10176" s="7"/>
      <c r="F10176" s="7"/>
      <c r="G10176" s="7"/>
      <c r="I10176" s="3"/>
      <c r="U10176">
        <v>2250.0640592046525</v>
      </c>
      <c r="V10176">
        <v>163.66722273687699</v>
      </c>
      <c r="W10176">
        <v>0</v>
      </c>
      <c r="X10176">
        <v>149.01513925596126</v>
      </c>
      <c r="Y10176">
        <v>1059.647404971741</v>
      </c>
      <c r="Z10176">
        <v>2809.4408878001468</v>
      </c>
      <c r="AA10176">
        <v>4181.7706547647258</v>
      </c>
      <c r="AB10176">
        <v>643.70330520035679</v>
      </c>
      <c r="AC10176">
        <v>0</v>
      </c>
      <c r="AD10176">
        <v>611.72291003254816</v>
      </c>
      <c r="AE10176">
        <v>874.41627968931596</v>
      </c>
      <c r="AF10176">
        <v>2318.3380033689291</v>
      </c>
      <c r="AG10176">
        <v>4448.1804982911508</v>
      </c>
      <c r="AH10176" s="3">
        <v>41221</v>
      </c>
    </row>
    <row r="10177" spans="2:34" x14ac:dyDescent="0.25">
      <c r="B10177" s="6"/>
      <c r="C10177" s="7"/>
      <c r="D10177" s="7"/>
      <c r="E10177" s="7"/>
      <c r="F10177" s="7"/>
      <c r="G10177" s="7"/>
      <c r="I10177" s="3"/>
      <c r="U10177">
        <v>2223.3004275578687</v>
      </c>
      <c r="V10177">
        <v>165.12287453502296</v>
      </c>
      <c r="W10177">
        <v>-81.95033577489346</v>
      </c>
      <c r="X10177">
        <v>151.09008029626341</v>
      </c>
      <c r="Y10177">
        <v>1120.6192289622452</v>
      </c>
      <c r="Z10177">
        <v>2878.2962646810256</v>
      </c>
      <c r="AA10177">
        <v>4233.1781126996639</v>
      </c>
      <c r="AB10177">
        <v>684.27997237514001</v>
      </c>
      <c r="AC10177">
        <v>-241.09500254737068</v>
      </c>
      <c r="AD10177">
        <v>652.19905562533086</v>
      </c>
      <c r="AE10177">
        <v>924.7299550208478</v>
      </c>
      <c r="AF10177">
        <v>2375.1571511404368</v>
      </c>
      <c r="AG10177">
        <v>4395.2711316143841</v>
      </c>
      <c r="AH10177" s="3">
        <v>41222</v>
      </c>
    </row>
    <row r="10178" spans="2:34" x14ac:dyDescent="0.25">
      <c r="B10178" s="6"/>
      <c r="C10178" s="7"/>
      <c r="D10178" s="7"/>
      <c r="E10178" s="7"/>
      <c r="F10178" s="7"/>
      <c r="G10178" s="7"/>
      <c r="I10178" s="3"/>
      <c r="U10178">
        <v>3175.0582450734246</v>
      </c>
      <c r="V10178">
        <v>296.66981732720097</v>
      </c>
      <c r="W10178">
        <v>-38.457287540846934</v>
      </c>
      <c r="X10178">
        <v>264.75287214729894</v>
      </c>
      <c r="Y10178">
        <v>1603.8810516901463</v>
      </c>
      <c r="Z10178">
        <v>3924.9104458819397</v>
      </c>
      <c r="AA10178">
        <v>6051.7568995057391</v>
      </c>
      <c r="AB10178">
        <v>922.77601054906654</v>
      </c>
      <c r="AC10178">
        <v>-91.945578465457288</v>
      </c>
      <c r="AD10178">
        <v>883.64902245586825</v>
      </c>
      <c r="AE10178">
        <v>1323.5154407993725</v>
      </c>
      <c r="AF10178">
        <v>3238.8184731064816</v>
      </c>
      <c r="AG10178">
        <v>6276.8133684453314</v>
      </c>
      <c r="AH10178" s="3">
        <v>41223</v>
      </c>
    </row>
    <row r="10179" spans="2:34" x14ac:dyDescent="0.25">
      <c r="B10179" s="6"/>
      <c r="C10179" s="7"/>
      <c r="D10179" s="7"/>
      <c r="E10179" s="7"/>
      <c r="F10179" s="7"/>
      <c r="G10179" s="7"/>
      <c r="I10179" s="3"/>
      <c r="U10179">
        <v>3571.4452159009415</v>
      </c>
      <c r="V10179">
        <v>302.26748297677301</v>
      </c>
      <c r="W10179">
        <v>107.12924035608468</v>
      </c>
      <c r="X10179">
        <v>288.22307320978302</v>
      </c>
      <c r="Y10179">
        <v>1694.4863105904888</v>
      </c>
      <c r="Z10179">
        <v>4274.5433277946004</v>
      </c>
      <c r="AA10179">
        <v>6666.6494349277309</v>
      </c>
      <c r="AB10179">
        <v>949.94828627894799</v>
      </c>
      <c r="AC10179">
        <v>257.62105623514731</v>
      </c>
      <c r="AD10179">
        <v>927.25006208895377</v>
      </c>
      <c r="AE10179">
        <v>1398.2824935342751</v>
      </c>
      <c r="AF10179">
        <v>3527.3339570539702</v>
      </c>
      <c r="AG10179">
        <v>7060.4358551912937</v>
      </c>
      <c r="AH10179" s="3">
        <v>41224</v>
      </c>
    </row>
    <row r="10180" spans="2:34" x14ac:dyDescent="0.25">
      <c r="B10180" s="6"/>
      <c r="C10180" s="7"/>
      <c r="D10180" s="7"/>
      <c r="E10180" s="7"/>
      <c r="F10180" s="7"/>
      <c r="G10180" s="7"/>
      <c r="I10180" s="3"/>
      <c r="U10180">
        <v>6101.839088500612</v>
      </c>
      <c r="V10180">
        <v>172.42914036826164</v>
      </c>
      <c r="W10180">
        <v>107.09997520666106</v>
      </c>
      <c r="X10180">
        <v>142.8609402958262</v>
      </c>
      <c r="Y10180">
        <v>3860.3314593192167</v>
      </c>
      <c r="Z10180">
        <v>8715.0599621602287</v>
      </c>
      <c r="AA10180">
        <v>12997.781477350192</v>
      </c>
      <c r="AB10180">
        <v>709.75479459279109</v>
      </c>
      <c r="AC10180">
        <v>325.20244906016057</v>
      </c>
      <c r="AD10180">
        <v>650.69018875936581</v>
      </c>
      <c r="AE10180">
        <v>3185.5281834201792</v>
      </c>
      <c r="AF10180">
        <v>7191.6283413015908</v>
      </c>
      <c r="AG10180">
        <v>12062.803957134089</v>
      </c>
      <c r="AH10180" s="3">
        <v>41225</v>
      </c>
    </row>
    <row r="10181" spans="2:34" x14ac:dyDescent="0.25">
      <c r="B10181" s="6"/>
      <c r="C10181" s="7"/>
      <c r="D10181" s="7"/>
      <c r="E10181" s="7"/>
      <c r="F10181" s="7"/>
      <c r="G10181" s="7"/>
      <c r="I10181" s="3"/>
      <c r="U10181">
        <v>6210.1363165790463</v>
      </c>
      <c r="V10181">
        <v>785.76967898901285</v>
      </c>
      <c r="W10181">
        <v>-21.908351775312514</v>
      </c>
      <c r="X10181">
        <v>238.15320745993355</v>
      </c>
      <c r="Y10181">
        <v>1465.3271681396761</v>
      </c>
      <c r="Z10181">
        <v>9407.1333253771863</v>
      </c>
      <c r="AA10181">
        <v>11874.475028190496</v>
      </c>
      <c r="AB10181">
        <v>2543.4530626118353</v>
      </c>
      <c r="AC10181">
        <v>-55.993454336450135</v>
      </c>
      <c r="AD10181">
        <v>817.53295722603377</v>
      </c>
      <c r="AE10181">
        <v>1209.1813983412214</v>
      </c>
      <c r="AF10181">
        <v>7762.7241725157319</v>
      </c>
      <c r="AG10181">
        <v>12276.898136358372</v>
      </c>
      <c r="AH10181" s="3">
        <v>41226</v>
      </c>
    </row>
    <row r="10182" spans="2:34" x14ac:dyDescent="0.25">
      <c r="B10182" s="6"/>
      <c r="C10182" s="7"/>
      <c r="D10182" s="7"/>
      <c r="E10182" s="7"/>
      <c r="F10182" s="7"/>
      <c r="G10182" s="7"/>
      <c r="I10182" s="3"/>
      <c r="U10182">
        <v>6418.2181933464817</v>
      </c>
      <c r="V10182">
        <v>791.68951786894877</v>
      </c>
      <c r="W10182">
        <v>-18.95392966893775</v>
      </c>
      <c r="X10182">
        <v>244.53725021032452</v>
      </c>
      <c r="Y10182">
        <v>1504.7361841519842</v>
      </c>
      <c r="Z10182">
        <v>9750.5068150104835</v>
      </c>
      <c r="AA10182">
        <v>12272.515837572802</v>
      </c>
      <c r="AB10182">
        <v>2613.5478277292218</v>
      </c>
      <c r="AC10182">
        <v>-51.930258414060894</v>
      </c>
      <c r="AD10182">
        <v>838.86432267984446</v>
      </c>
      <c r="AE10182">
        <v>1241.7015413680597</v>
      </c>
      <c r="AF10182">
        <v>8046.0744340653209</v>
      </c>
      <c r="AG10182">
        <v>12688.257867428385</v>
      </c>
      <c r="AH10182" s="3">
        <v>41227</v>
      </c>
    </row>
    <row r="10183" spans="2:34" x14ac:dyDescent="0.25">
      <c r="B10183" s="6"/>
      <c r="C10183" s="7"/>
      <c r="D10183" s="7"/>
      <c r="E10183" s="7"/>
      <c r="F10183" s="7"/>
      <c r="G10183" s="7"/>
      <c r="I10183" s="3"/>
      <c r="U10183">
        <v>6257.2505782118387</v>
      </c>
      <c r="V10183">
        <v>782.38671449086166</v>
      </c>
      <c r="W10183">
        <v>-34.738384621102014</v>
      </c>
      <c r="X10183">
        <v>234.80494248891785</v>
      </c>
      <c r="Y10183">
        <v>1472.192587466194</v>
      </c>
      <c r="Z10183">
        <v>9491.6225720930379</v>
      </c>
      <c r="AA10183">
        <v>11946.268431917912</v>
      </c>
      <c r="AB10183">
        <v>2587.1238029702363</v>
      </c>
      <c r="AC10183">
        <v>-87.811590784165489</v>
      </c>
      <c r="AD10183">
        <v>823.43568128869447</v>
      </c>
      <c r="AE10183">
        <v>1214.8467115367564</v>
      </c>
      <c r="AF10183">
        <v>7832.4443194631012</v>
      </c>
      <c r="AG10183">
        <v>12370.038924474624</v>
      </c>
      <c r="AH10183" s="3">
        <v>41228</v>
      </c>
    </row>
    <row r="10184" spans="2:34" x14ac:dyDescent="0.25">
      <c r="B10184" s="6"/>
      <c r="C10184" s="7"/>
      <c r="D10184" s="7"/>
      <c r="E10184" s="7"/>
      <c r="F10184" s="7"/>
      <c r="G10184" s="7"/>
      <c r="I10184" s="3"/>
      <c r="U10184">
        <v>5845.0622639470512</v>
      </c>
      <c r="V10184">
        <v>764.16635095808408</v>
      </c>
      <c r="W10184">
        <v>-129.0974879242716</v>
      </c>
      <c r="X10184">
        <v>222.31971454282618</v>
      </c>
      <c r="Y10184">
        <v>1414.1993014541149</v>
      </c>
      <c r="Z10184">
        <v>8917.6146047562925</v>
      </c>
      <c r="AA10184">
        <v>11189.202483787047</v>
      </c>
      <c r="AB10184">
        <v>2533.5443213013</v>
      </c>
      <c r="AC10184">
        <v>-308.85365887989332</v>
      </c>
      <c r="AD10184">
        <v>804.72146173168221</v>
      </c>
      <c r="AE10184">
        <v>1166.9909123683594</v>
      </c>
      <c r="AF10184">
        <v>7358.7755226957388</v>
      </c>
      <c r="AG10184">
        <v>11555.178559217187</v>
      </c>
      <c r="AH10184" s="3">
        <v>41229</v>
      </c>
    </row>
    <row r="10185" spans="2:34" x14ac:dyDescent="0.25">
      <c r="B10185" s="6"/>
      <c r="C10185" s="7"/>
      <c r="D10185" s="7"/>
      <c r="E10185" s="7"/>
      <c r="F10185" s="7"/>
      <c r="G10185" s="7"/>
      <c r="I10185" s="3"/>
      <c r="U10185">
        <v>6123.479294740634</v>
      </c>
      <c r="V10185">
        <v>732.50915672943495</v>
      </c>
      <c r="W10185">
        <v>-107.01038766782945</v>
      </c>
      <c r="X10185">
        <v>225.33511232706354</v>
      </c>
      <c r="Y10185">
        <v>1446.4960360418486</v>
      </c>
      <c r="Z10185">
        <v>9511.5957845249141</v>
      </c>
      <c r="AA10185">
        <v>11808.92570195543</v>
      </c>
      <c r="AB10185">
        <v>2519.6226268288092</v>
      </c>
      <c r="AC10185">
        <v>-268.47297679792518</v>
      </c>
      <c r="AD10185">
        <v>811.86695101266321</v>
      </c>
      <c r="AE10185">
        <v>1193.642032705008</v>
      </c>
      <c r="AF10185">
        <v>7848.9261246618707</v>
      </c>
      <c r="AG10185">
        <v>12105.584758410427</v>
      </c>
      <c r="AH10185" s="3">
        <v>41230</v>
      </c>
    </row>
    <row r="10186" spans="2:34" x14ac:dyDescent="0.25">
      <c r="B10186" s="6"/>
      <c r="C10186" s="7"/>
      <c r="D10186" s="7"/>
      <c r="E10186" s="7"/>
      <c r="F10186" s="7"/>
      <c r="G10186" s="7"/>
      <c r="I10186" s="3"/>
      <c r="U10186">
        <v>5870.7534974947212</v>
      </c>
      <c r="V10186">
        <v>638.74850143395076</v>
      </c>
      <c r="W10186">
        <v>-17.401124865755836</v>
      </c>
      <c r="X10186">
        <v>196.12894884157109</v>
      </c>
      <c r="Y10186">
        <v>1352.4126867035891</v>
      </c>
      <c r="Z10186">
        <v>8946.8156969494903</v>
      </c>
      <c r="AA10186">
        <v>11116.704709062846</v>
      </c>
      <c r="AB10186">
        <v>2388.8379307901887</v>
      </c>
      <c r="AC10186">
        <v>-49.066279753213131</v>
      </c>
      <c r="AD10186">
        <v>767.31922910821572</v>
      </c>
      <c r="AE10186">
        <v>1116.004875360896</v>
      </c>
      <c r="AF10186">
        <v>7382.8721328309948</v>
      </c>
      <c r="AG10186">
        <v>11605.967888337082</v>
      </c>
      <c r="AH10186" s="3">
        <v>41231</v>
      </c>
    </row>
    <row r="10187" spans="2:34" x14ac:dyDescent="0.25">
      <c r="B10187" s="6"/>
      <c r="C10187" s="7"/>
      <c r="D10187" s="7"/>
      <c r="E10187" s="7"/>
      <c r="F10187" s="7"/>
      <c r="G10187" s="7"/>
      <c r="I10187" s="3"/>
      <c r="U10187">
        <v>6753.9022633805307</v>
      </c>
      <c r="V10187">
        <v>874.08501384950523</v>
      </c>
      <c r="W10187">
        <v>-26.562097122703506</v>
      </c>
      <c r="X10187">
        <v>259.50289162621681</v>
      </c>
      <c r="Y10187">
        <v>1598.4379660660384</v>
      </c>
      <c r="Z10187">
        <v>10234.415869072142</v>
      </c>
      <c r="AA10187">
        <v>12939.879643491198</v>
      </c>
      <c r="AB10187">
        <v>2773.8728253918589</v>
      </c>
      <c r="AC10187">
        <v>-65.975442621053375</v>
      </c>
      <c r="AD10187">
        <v>879.56078501960781</v>
      </c>
      <c r="AE10187">
        <v>1319.0238309873428</v>
      </c>
      <c r="AF10187">
        <v>8445.3940122337353</v>
      </c>
      <c r="AG10187">
        <v>13351.876011011491</v>
      </c>
      <c r="AH10187" s="3">
        <v>41232</v>
      </c>
    </row>
    <row r="10188" spans="2:34" x14ac:dyDescent="0.25">
      <c r="B10188" s="6"/>
      <c r="C10188" s="7"/>
      <c r="D10188" s="7"/>
      <c r="E10188" s="7"/>
      <c r="F10188" s="7"/>
      <c r="G10188" s="7"/>
      <c r="I10188" s="3"/>
      <c r="U10188">
        <v>6527.1277836526278</v>
      </c>
      <c r="V10188">
        <v>717.3893902283919</v>
      </c>
      <c r="W10188">
        <v>-95.924796807651006</v>
      </c>
      <c r="X10188">
        <v>233.94382931446103</v>
      </c>
      <c r="Y10188">
        <v>1546.0428680305047</v>
      </c>
      <c r="Z10188">
        <v>10207.250576501923</v>
      </c>
      <c r="AA10188">
        <v>12608.701867267629</v>
      </c>
      <c r="AB10188">
        <v>2589.756180490695</v>
      </c>
      <c r="AC10188">
        <v>-233.28698666503425</v>
      </c>
      <c r="AD10188">
        <v>848.32847336902489</v>
      </c>
      <c r="AE10188">
        <v>1275.7876313956399</v>
      </c>
      <c r="AF10188">
        <v>8422.9773348045528</v>
      </c>
      <c r="AG10188">
        <v>12903.56263339488</v>
      </c>
      <c r="AH10188" s="3">
        <v>41233</v>
      </c>
    </row>
    <row r="10189" spans="2:34" x14ac:dyDescent="0.25">
      <c r="B10189" s="6"/>
      <c r="C10189" s="7"/>
      <c r="D10189" s="7"/>
      <c r="E10189" s="7"/>
      <c r="F10189" s="7"/>
      <c r="G10189" s="7"/>
      <c r="I10189" s="3"/>
      <c r="U10189">
        <v>3384.9298994062328</v>
      </c>
      <c r="V10189">
        <v>140.66822715813242</v>
      </c>
      <c r="W10189">
        <v>-240.37315632922383</v>
      </c>
      <c r="X10189">
        <v>127.69041991031524</v>
      </c>
      <c r="Y10189">
        <v>1063.1797128621904</v>
      </c>
      <c r="Z10189">
        <v>6205.1064210274662</v>
      </c>
      <c r="AA10189">
        <v>7296.271624628881</v>
      </c>
      <c r="AB10189">
        <v>644.48296560885785</v>
      </c>
      <c r="AC10189">
        <v>-570.89611171256684</v>
      </c>
      <c r="AD10189">
        <v>620.36740414697738</v>
      </c>
      <c r="AE10189">
        <v>877.33112429686378</v>
      </c>
      <c r="AF10189">
        <v>5120.425951400146</v>
      </c>
      <c r="AG10189">
        <v>6691.7113337402789</v>
      </c>
      <c r="AH10189" s="3">
        <v>41234</v>
      </c>
    </row>
    <row r="10190" spans="2:34" x14ac:dyDescent="0.25">
      <c r="B10190" s="6"/>
      <c r="C10190" s="7"/>
      <c r="D10190" s="7"/>
      <c r="E10190" s="7"/>
      <c r="F10190" s="7"/>
      <c r="G10190" s="7"/>
      <c r="I10190" s="3"/>
      <c r="U10190">
        <v>5184.739521323032</v>
      </c>
      <c r="V10190">
        <v>228.5327560713373</v>
      </c>
      <c r="W10190">
        <v>0</v>
      </c>
      <c r="X10190">
        <v>205.53334067546589</v>
      </c>
      <c r="Y10190">
        <v>0</v>
      </c>
      <c r="Z10190">
        <v>10470.310458891086</v>
      </c>
      <c r="AA10190">
        <v>10904.376555637889</v>
      </c>
      <c r="AB10190">
        <v>819.45408905244381</v>
      </c>
      <c r="AC10190">
        <v>0</v>
      </c>
      <c r="AD10190">
        <v>790.27080252963947</v>
      </c>
      <c r="AE10190">
        <v>0</v>
      </c>
      <c r="AF10190">
        <v>8640.0531683459703</v>
      </c>
      <c r="AG10190">
        <v>10249.778059928054</v>
      </c>
      <c r="AH10190" s="3">
        <v>41235</v>
      </c>
    </row>
    <row r="10191" spans="2:34" x14ac:dyDescent="0.25">
      <c r="B10191" s="6"/>
      <c r="C10191" s="7"/>
      <c r="D10191" s="7"/>
      <c r="E10191" s="7"/>
      <c r="F10191" s="7"/>
      <c r="G10191" s="7"/>
      <c r="I10191" s="3"/>
      <c r="U10191">
        <v>5610.9220761467968</v>
      </c>
      <c r="V10191">
        <v>244.31051832691492</v>
      </c>
      <c r="W10191">
        <v>0</v>
      </c>
      <c r="X10191">
        <v>226.18102187272228</v>
      </c>
      <c r="Y10191">
        <v>0</v>
      </c>
      <c r="Z10191">
        <v>11362.598043871529</v>
      </c>
      <c r="AA10191">
        <v>11833.089584071166</v>
      </c>
      <c r="AB10191">
        <v>871.38842050630024</v>
      </c>
      <c r="AC10191">
        <v>0</v>
      </c>
      <c r="AD10191">
        <v>844.55052213831709</v>
      </c>
      <c r="AE10191">
        <v>0</v>
      </c>
      <c r="AF10191">
        <v>9376.3648761940822</v>
      </c>
      <c r="AG10191">
        <v>11092.3038188387</v>
      </c>
      <c r="AH10191" s="3">
        <v>41236</v>
      </c>
    </row>
    <row r="10192" spans="2:34" x14ac:dyDescent="0.25">
      <c r="B10192" s="6"/>
      <c r="C10192" s="7"/>
      <c r="D10192" s="7"/>
      <c r="E10192" s="7"/>
      <c r="F10192" s="7"/>
      <c r="G10192" s="7"/>
      <c r="I10192" s="3"/>
      <c r="U10192">
        <v>5060.2643658001234</v>
      </c>
      <c r="V10192">
        <v>355.5445415095727</v>
      </c>
      <c r="W10192">
        <v>0</v>
      </c>
      <c r="X10192">
        <v>168.35931637395566</v>
      </c>
      <c r="Y10192">
        <v>0</v>
      </c>
      <c r="Z10192">
        <v>9407.8541279680794</v>
      </c>
      <c r="AA10192">
        <v>9931.7579858516074</v>
      </c>
      <c r="AB10192">
        <v>1506.0570315408847</v>
      </c>
      <c r="AC10192">
        <v>0</v>
      </c>
      <c r="AD10192">
        <v>734.32552132084743</v>
      </c>
      <c r="AE10192">
        <v>0</v>
      </c>
      <c r="AF10192">
        <v>7763.3189755766016</v>
      </c>
      <c r="AG10192">
        <v>10003.701528438334</v>
      </c>
      <c r="AH10192" s="3">
        <v>41237</v>
      </c>
    </row>
    <row r="10193" spans="2:34" x14ac:dyDescent="0.25">
      <c r="B10193" s="6"/>
      <c r="C10193" s="7"/>
      <c r="D10193" s="7"/>
      <c r="E10193" s="7"/>
      <c r="F10193" s="7"/>
      <c r="G10193" s="7"/>
      <c r="I10193" s="3"/>
      <c r="U10193">
        <v>5108.6430981916328</v>
      </c>
      <c r="V10193">
        <v>411.01798908853431</v>
      </c>
      <c r="W10193">
        <v>0</v>
      </c>
      <c r="X10193">
        <v>184.32174275676272</v>
      </c>
      <c r="Y10193">
        <v>0</v>
      </c>
      <c r="Z10193">
        <v>9403.7620465408945</v>
      </c>
      <c r="AA10193">
        <v>9999.1017783861917</v>
      </c>
      <c r="AB10193">
        <v>1578.6769196763282</v>
      </c>
      <c r="AC10193">
        <v>0</v>
      </c>
      <c r="AD10193">
        <v>760.72293697895952</v>
      </c>
      <c r="AE10193">
        <v>0</v>
      </c>
      <c r="AF10193">
        <v>7759.9422083604913</v>
      </c>
      <c r="AG10193">
        <v>10099.34206501578</v>
      </c>
      <c r="AH10193" s="3">
        <v>41238</v>
      </c>
    </row>
    <row r="10194" spans="2:34" x14ac:dyDescent="0.25">
      <c r="B10194" s="6"/>
      <c r="C10194" s="7"/>
      <c r="D10194" s="7"/>
      <c r="E10194" s="7"/>
      <c r="F10194" s="7"/>
      <c r="G10194" s="7"/>
      <c r="I10194" s="3"/>
      <c r="U10194">
        <v>5458.6680943243045</v>
      </c>
      <c r="V10194">
        <v>455.55289528164047</v>
      </c>
      <c r="W10194">
        <v>0</v>
      </c>
      <c r="X10194">
        <v>209.07190562925155</v>
      </c>
      <c r="Y10194">
        <v>0</v>
      </c>
      <c r="Z10194">
        <v>10049.695973931051</v>
      </c>
      <c r="AA10194">
        <v>10714.320774841945</v>
      </c>
      <c r="AB10194">
        <v>1687.7885931984561</v>
      </c>
      <c r="AC10194">
        <v>0</v>
      </c>
      <c r="AD10194">
        <v>810.55839180030409</v>
      </c>
      <c r="AE10194">
        <v>0</v>
      </c>
      <c r="AF10194">
        <v>8292.9639843432997</v>
      </c>
      <c r="AG10194">
        <v>10791.310969342061</v>
      </c>
      <c r="AH10194" s="3">
        <v>41239</v>
      </c>
    </row>
    <row r="10195" spans="2:34" x14ac:dyDescent="0.25">
      <c r="B10195" s="6"/>
      <c r="C10195" s="7"/>
      <c r="D10195" s="7"/>
      <c r="E10195" s="7"/>
      <c r="F10195" s="7"/>
      <c r="G10195" s="7"/>
      <c r="I10195" s="3"/>
      <c r="U10195">
        <v>5039.0451815278011</v>
      </c>
      <c r="V10195">
        <v>384.82507040228256</v>
      </c>
      <c r="W10195">
        <v>0</v>
      </c>
      <c r="X10195">
        <v>170.27567040203087</v>
      </c>
      <c r="Y10195">
        <v>0</v>
      </c>
      <c r="Z10195">
        <v>9231.2173167982455</v>
      </c>
      <c r="AA10195">
        <v>9786.3180576025588</v>
      </c>
      <c r="AB10195">
        <v>1587.8912811837831</v>
      </c>
      <c r="AC10195">
        <v>0</v>
      </c>
      <c r="AD10195">
        <v>756.30269742826192</v>
      </c>
      <c r="AE10195">
        <v>0</v>
      </c>
      <c r="AF10195">
        <v>7617.5590722779862</v>
      </c>
      <c r="AG10195">
        <v>9961.7530508900309</v>
      </c>
      <c r="AH10195" s="3">
        <v>41240</v>
      </c>
    </row>
    <row r="10196" spans="2:34" x14ac:dyDescent="0.25">
      <c r="B10196" s="6"/>
      <c r="C10196" s="7"/>
      <c r="D10196" s="7"/>
      <c r="E10196" s="7"/>
      <c r="F10196" s="7"/>
      <c r="G10196" s="7"/>
      <c r="I10196" s="3"/>
      <c r="U10196">
        <v>5383.0188063110363</v>
      </c>
      <c r="V10196">
        <v>414.61274835300048</v>
      </c>
      <c r="W10196">
        <v>0</v>
      </c>
      <c r="X10196">
        <v>197.27032010941699</v>
      </c>
      <c r="Y10196">
        <v>0</v>
      </c>
      <c r="Z10196">
        <v>10013.001142598645</v>
      </c>
      <c r="AA10196">
        <v>10624.884211061062</v>
      </c>
      <c r="AB10196">
        <v>1597.630575033362</v>
      </c>
      <c r="AC10196">
        <v>0</v>
      </c>
      <c r="AD10196">
        <v>781.44477222161004</v>
      </c>
      <c r="AE10196">
        <v>0</v>
      </c>
      <c r="AF10196">
        <v>8262.6835743248685</v>
      </c>
      <c r="AG10196">
        <v>10641.75892157984</v>
      </c>
      <c r="AH10196" s="3">
        <v>41241</v>
      </c>
    </row>
    <row r="10197" spans="2:34" x14ac:dyDescent="0.25">
      <c r="B10197" s="6"/>
      <c r="C10197" s="7"/>
      <c r="D10197" s="7"/>
      <c r="E10197" s="7"/>
      <c r="F10197" s="7"/>
      <c r="G10197" s="7"/>
      <c r="I10197" s="3"/>
      <c r="U10197">
        <v>5496.6267480680299</v>
      </c>
      <c r="V10197">
        <v>430.63376483146567</v>
      </c>
      <c r="W10197">
        <v>0</v>
      </c>
      <c r="X10197">
        <v>206.49785374581731</v>
      </c>
      <c r="Y10197">
        <v>0</v>
      </c>
      <c r="Z10197">
        <v>10259.584678420841</v>
      </c>
      <c r="AA10197">
        <v>10896.716296998122</v>
      </c>
      <c r="AB10197">
        <v>1609.9693369683594</v>
      </c>
      <c r="AC10197">
        <v>0</v>
      </c>
      <c r="AD10197">
        <v>790.21938114813679</v>
      </c>
      <c r="AE10197">
        <v>0</v>
      </c>
      <c r="AF10197">
        <v>8466.1632006747586</v>
      </c>
      <c r="AG10197">
        <v>10866.351918791255</v>
      </c>
      <c r="AH10197" s="3">
        <v>41242</v>
      </c>
    </row>
    <row r="10198" spans="2:34" x14ac:dyDescent="0.25">
      <c r="B10198" s="6"/>
      <c r="C10198" s="7"/>
      <c r="D10198" s="7"/>
      <c r="E10198" s="7"/>
      <c r="F10198" s="7"/>
      <c r="G10198" s="7"/>
      <c r="I10198" s="3"/>
      <c r="U10198">
        <v>5210.000000905352</v>
      </c>
      <c r="V10198">
        <v>447.96340572687927</v>
      </c>
      <c r="W10198">
        <v>0</v>
      </c>
      <c r="X10198">
        <v>205.82340869968337</v>
      </c>
      <c r="Y10198">
        <v>0</v>
      </c>
      <c r="Z10198">
        <v>9657.8237599114254</v>
      </c>
      <c r="AA10198">
        <v>10311.610574337989</v>
      </c>
      <c r="AB10198">
        <v>1566.5202676931328</v>
      </c>
      <c r="AC10198">
        <v>0</v>
      </c>
      <c r="AD10198">
        <v>763.60276507714684</v>
      </c>
      <c r="AE10198">
        <v>0</v>
      </c>
      <c r="AF10198">
        <v>7969.5927932386548</v>
      </c>
      <c r="AG10198">
        <v>10299.715826008935</v>
      </c>
      <c r="AH10198" s="3">
        <v>41243</v>
      </c>
    </row>
    <row r="10199" spans="2:34" x14ac:dyDescent="0.25">
      <c r="B10199" s="6"/>
      <c r="C10199" s="7"/>
      <c r="D10199" s="7"/>
      <c r="E10199" s="7"/>
      <c r="F10199" s="7"/>
      <c r="G10199" s="7"/>
      <c r="I10199" s="3"/>
      <c r="U10199">
        <v>3944.8783302154638</v>
      </c>
      <c r="V10199">
        <v>0</v>
      </c>
      <c r="W10199">
        <v>0</v>
      </c>
      <c r="X10199">
        <v>89.778241233868286</v>
      </c>
      <c r="Y10199">
        <v>0</v>
      </c>
      <c r="Z10199">
        <v>5836.2680747596733</v>
      </c>
      <c r="AA10199">
        <v>5926.0463159935407</v>
      </c>
      <c r="AB10199">
        <v>0</v>
      </c>
      <c r="AC10199">
        <v>0</v>
      </c>
      <c r="AD10199">
        <v>403.44794104147041</v>
      </c>
      <c r="AE10199">
        <v>0</v>
      </c>
      <c r="AF10199">
        <v>5128.1157326850453</v>
      </c>
      <c r="AG10199">
        <v>5531.5636737265158</v>
      </c>
      <c r="AH10199" s="3">
        <v>41244</v>
      </c>
    </row>
    <row r="10200" spans="2:34" x14ac:dyDescent="0.25">
      <c r="B10200" s="6"/>
      <c r="C10200" s="7"/>
      <c r="D10200" s="7"/>
      <c r="E10200" s="7"/>
      <c r="F10200" s="7"/>
      <c r="G10200" s="7"/>
      <c r="I10200" s="3"/>
      <c r="U10200">
        <v>3925.2869055281549</v>
      </c>
      <c r="V10200">
        <v>0</v>
      </c>
      <c r="W10200">
        <v>0</v>
      </c>
      <c r="X10200">
        <v>87.758784157994029</v>
      </c>
      <c r="Y10200">
        <v>0</v>
      </c>
      <c r="Z10200">
        <v>5834.4360530566864</v>
      </c>
      <c r="AA10200">
        <v>5922.1948372146808</v>
      </c>
      <c r="AB10200">
        <v>0</v>
      </c>
      <c r="AC10200">
        <v>0</v>
      </c>
      <c r="AD10200">
        <v>377.58630141404751</v>
      </c>
      <c r="AE10200">
        <v>0</v>
      </c>
      <c r="AF10200">
        <v>5126.5060020836818</v>
      </c>
      <c r="AG10200">
        <v>5504.0923034977286</v>
      </c>
      <c r="AH10200" s="3">
        <v>41245</v>
      </c>
    </row>
    <row r="10201" spans="2:34" x14ac:dyDescent="0.25">
      <c r="B10201" s="6"/>
      <c r="C10201" s="7"/>
      <c r="D10201" s="7"/>
      <c r="E10201" s="7"/>
      <c r="F10201" s="7"/>
      <c r="G10201" s="7"/>
      <c r="I10201" s="3"/>
      <c r="U10201">
        <v>4618.6652176318948</v>
      </c>
      <c r="V10201">
        <v>0</v>
      </c>
      <c r="W10201">
        <v>0</v>
      </c>
      <c r="X10201">
        <v>85.575916843883789</v>
      </c>
      <c r="Y10201">
        <v>0</v>
      </c>
      <c r="Z10201">
        <v>6932.2792393206355</v>
      </c>
      <c r="AA10201">
        <v>7017.8551561645199</v>
      </c>
      <c r="AB10201">
        <v>0</v>
      </c>
      <c r="AC10201">
        <v>0</v>
      </c>
      <c r="AD10201">
        <v>385.21635053224787</v>
      </c>
      <c r="AE10201">
        <v>0</v>
      </c>
      <c r="AF10201">
        <v>6091.1407384229751</v>
      </c>
      <c r="AG10201">
        <v>6476.3570889552229</v>
      </c>
      <c r="AH10201" s="3">
        <v>41246</v>
      </c>
    </row>
    <row r="10202" spans="2:34" x14ac:dyDescent="0.25">
      <c r="B10202" s="6"/>
      <c r="C10202" s="7"/>
      <c r="D10202" s="7"/>
      <c r="E10202" s="7"/>
      <c r="F10202" s="7"/>
      <c r="G10202" s="7"/>
      <c r="I10202" s="3"/>
      <c r="U10202">
        <v>1965.3357484180483</v>
      </c>
      <c r="V10202">
        <v>0</v>
      </c>
      <c r="W10202">
        <v>0</v>
      </c>
      <c r="X10202">
        <v>20.534528998791824</v>
      </c>
      <c r="Y10202">
        <v>0</v>
      </c>
      <c r="Z10202">
        <v>2905.7934354014146</v>
      </c>
      <c r="AA10202">
        <v>2926.3279644002064</v>
      </c>
      <c r="AB10202">
        <v>0</v>
      </c>
      <c r="AC10202">
        <v>0</v>
      </c>
      <c r="AD10202">
        <v>202.60669662387994</v>
      </c>
      <c r="AE10202">
        <v>0</v>
      </c>
      <c r="AF10202">
        <v>2553.2146298177927</v>
      </c>
      <c r="AG10202">
        <v>2755.8213264416727</v>
      </c>
      <c r="AH10202" s="3">
        <v>41247</v>
      </c>
    </row>
    <row r="10203" spans="2:34" x14ac:dyDescent="0.25">
      <c r="B10203" s="6"/>
      <c r="C10203" s="7"/>
      <c r="D10203" s="7"/>
      <c r="E10203" s="7"/>
      <c r="F10203" s="7"/>
      <c r="G10203" s="7"/>
      <c r="I10203" s="3"/>
      <c r="U10203">
        <v>4021.8107903746222</v>
      </c>
      <c r="V10203">
        <v>0</v>
      </c>
      <c r="W10203">
        <v>0</v>
      </c>
      <c r="X10203">
        <v>65.104124899533943</v>
      </c>
      <c r="Y10203">
        <v>0</v>
      </c>
      <c r="Z10203">
        <v>6062.1035750660403</v>
      </c>
      <c r="AA10203">
        <v>6127.2076999655746</v>
      </c>
      <c r="AB10203">
        <v>0</v>
      </c>
      <c r="AC10203">
        <v>0</v>
      </c>
      <c r="AD10203">
        <v>312.89030363015928</v>
      </c>
      <c r="AE10203">
        <v>0</v>
      </c>
      <c r="AF10203">
        <v>5326.5491437766996</v>
      </c>
      <c r="AG10203">
        <v>5639.4394474068586</v>
      </c>
      <c r="AH10203" s="3">
        <v>41248</v>
      </c>
    </row>
    <row r="10204" spans="2:34" x14ac:dyDescent="0.25">
      <c r="B10204" s="6"/>
      <c r="C10204" s="7"/>
      <c r="D10204" s="7"/>
      <c r="E10204" s="7"/>
      <c r="F10204" s="7"/>
      <c r="G10204" s="7"/>
      <c r="I10204" s="3"/>
      <c r="U10204">
        <v>6195.3088240728621</v>
      </c>
      <c r="V10204">
        <v>0</v>
      </c>
      <c r="W10204">
        <v>0</v>
      </c>
      <c r="X10204">
        <v>154.32346989874699</v>
      </c>
      <c r="Y10204">
        <v>0</v>
      </c>
      <c r="Z10204">
        <v>9244.4602182504241</v>
      </c>
      <c r="AA10204">
        <v>9398.7836881491694</v>
      </c>
      <c r="AB10204">
        <v>0</v>
      </c>
      <c r="AC10204">
        <v>0</v>
      </c>
      <c r="AD10204">
        <v>564.37907754373282</v>
      </c>
      <c r="AE10204">
        <v>0</v>
      </c>
      <c r="AF10204">
        <v>8122.7697696773712</v>
      </c>
      <c r="AG10204">
        <v>8687.148847221104</v>
      </c>
      <c r="AH10204" s="3">
        <v>41249</v>
      </c>
    </row>
    <row r="10205" spans="2:34" x14ac:dyDescent="0.25">
      <c r="B10205" s="6"/>
      <c r="C10205" s="7"/>
      <c r="D10205" s="7"/>
      <c r="E10205" s="7"/>
      <c r="F10205" s="7"/>
      <c r="G10205" s="7"/>
      <c r="I10205" s="3"/>
      <c r="U10205">
        <v>7673.7807541637649</v>
      </c>
      <c r="V10205">
        <v>355.07284584758656</v>
      </c>
      <c r="W10205">
        <v>0</v>
      </c>
      <c r="X10205">
        <v>162.59735317965604</v>
      </c>
      <c r="Y10205">
        <v>0</v>
      </c>
      <c r="Z10205">
        <v>10132.732392753955</v>
      </c>
      <c r="AA10205">
        <v>10650.402591781196</v>
      </c>
      <c r="AB10205">
        <v>1251.4693233797104</v>
      </c>
      <c r="AC10205">
        <v>0</v>
      </c>
      <c r="AD10205">
        <v>605.55147450728452</v>
      </c>
      <c r="AE10205">
        <v>0</v>
      </c>
      <c r="AF10205">
        <v>8903.2621073542159</v>
      </c>
      <c r="AG10205">
        <v>10760.282905241211</v>
      </c>
      <c r="AH10205" s="3">
        <v>41250</v>
      </c>
    </row>
    <row r="10206" spans="2:34" x14ac:dyDescent="0.25">
      <c r="B10206" s="6"/>
      <c r="C10206" s="7"/>
      <c r="D10206" s="7"/>
      <c r="E10206" s="7"/>
      <c r="F10206" s="7"/>
      <c r="G10206" s="7"/>
      <c r="I10206" s="3"/>
      <c r="U10206">
        <v>5184.3536381125532</v>
      </c>
      <c r="V10206">
        <v>166.75349364271472</v>
      </c>
      <c r="W10206">
        <v>0</v>
      </c>
      <c r="X10206">
        <v>78.715288347159031</v>
      </c>
      <c r="Y10206">
        <v>0</v>
      </c>
      <c r="Z10206">
        <v>6846.3214973814966</v>
      </c>
      <c r="AA10206">
        <v>7091.7902793713711</v>
      </c>
      <c r="AB10206">
        <v>851.19844899719408</v>
      </c>
      <c r="AC10206">
        <v>0</v>
      </c>
      <c r="AD10206">
        <v>402.76206202804167</v>
      </c>
      <c r="AE10206">
        <v>0</v>
      </c>
      <c r="AF10206">
        <v>6015.6128080507351</v>
      </c>
      <c r="AG10206">
        <v>7269.5733190759711</v>
      </c>
      <c r="AH10206" s="3">
        <v>41251</v>
      </c>
    </row>
    <row r="10207" spans="2:34" x14ac:dyDescent="0.25">
      <c r="B10207" s="6"/>
      <c r="C10207" s="7"/>
      <c r="D10207" s="7"/>
      <c r="E10207" s="7"/>
      <c r="F10207" s="7"/>
      <c r="G10207" s="7"/>
      <c r="I10207" s="3"/>
      <c r="U10207">
        <v>5607.848840996232</v>
      </c>
      <c r="V10207">
        <v>256.62944706742894</v>
      </c>
      <c r="W10207">
        <v>0</v>
      </c>
      <c r="X10207">
        <v>108.92658406774714</v>
      </c>
      <c r="Y10207">
        <v>0</v>
      </c>
      <c r="Z10207">
        <v>7261.9034862119315</v>
      </c>
      <c r="AA10207">
        <v>7627.4595173471071</v>
      </c>
      <c r="AB10207">
        <v>1004.3879358517345</v>
      </c>
      <c r="AC10207">
        <v>0</v>
      </c>
      <c r="AD10207">
        <v>478.24675825935714</v>
      </c>
      <c r="AE10207">
        <v>0</v>
      </c>
      <c r="AF10207">
        <v>6380.7695328349455</v>
      </c>
      <c r="AG10207">
        <v>7863.404226946036</v>
      </c>
      <c r="AH10207" s="3">
        <v>41252</v>
      </c>
    </row>
    <row r="10208" spans="2:34" x14ac:dyDescent="0.25">
      <c r="B10208" s="6"/>
      <c r="C10208" s="7"/>
      <c r="D10208" s="7"/>
      <c r="E10208" s="7"/>
      <c r="F10208" s="7"/>
      <c r="G10208" s="7"/>
      <c r="I10208" s="3"/>
      <c r="U10208">
        <v>8622.7715311422362</v>
      </c>
      <c r="V10208">
        <v>508.13131684655116</v>
      </c>
      <c r="W10208">
        <v>0</v>
      </c>
      <c r="X10208">
        <v>144.29363666422088</v>
      </c>
      <c r="Y10208">
        <v>0</v>
      </c>
      <c r="Z10208">
        <v>11083.985053770009</v>
      </c>
      <c r="AA10208">
        <v>11736.410007280781</v>
      </c>
      <c r="AB10208">
        <v>1788.4215538215085</v>
      </c>
      <c r="AC10208">
        <v>0</v>
      </c>
      <c r="AD10208">
        <v>563.45641725781434</v>
      </c>
      <c r="AE10208">
        <v>0</v>
      </c>
      <c r="AF10208">
        <v>9739.0930997329924</v>
      </c>
      <c r="AG10208">
        <v>12090.971070812315</v>
      </c>
      <c r="AH10208" s="3">
        <v>41253</v>
      </c>
    </row>
    <row r="10209" spans="2:34" x14ac:dyDescent="0.25">
      <c r="B10209" s="6"/>
      <c r="C10209" s="7"/>
      <c r="D10209" s="7"/>
      <c r="E10209" s="7"/>
      <c r="F10209" s="7"/>
      <c r="G10209" s="7"/>
      <c r="I10209" s="3"/>
      <c r="U10209">
        <v>9057.2352471676513</v>
      </c>
      <c r="V10209">
        <v>443.14175061923947</v>
      </c>
      <c r="W10209">
        <v>0</v>
      </c>
      <c r="X10209">
        <v>135.61004853166253</v>
      </c>
      <c r="Y10209">
        <v>0</v>
      </c>
      <c r="Z10209">
        <v>11780.4091472864</v>
      </c>
      <c r="AA10209">
        <v>12359.160946437301</v>
      </c>
      <c r="AB10209">
        <v>1779.2166089299287</v>
      </c>
      <c r="AC10209">
        <v>0</v>
      </c>
      <c r="AD10209">
        <v>569.95004145183282</v>
      </c>
      <c r="AE10209">
        <v>0</v>
      </c>
      <c r="AF10209">
        <v>10351.015531128398</v>
      </c>
      <c r="AG10209">
        <v>12700.182181510159</v>
      </c>
      <c r="AH10209" s="3">
        <v>41254</v>
      </c>
    </row>
    <row r="10210" spans="2:34" x14ac:dyDescent="0.25">
      <c r="B10210" s="6"/>
      <c r="C10210" s="7"/>
      <c r="D10210" s="7"/>
      <c r="E10210" s="7"/>
      <c r="F10210" s="7"/>
      <c r="G10210" s="7"/>
      <c r="I10210" s="3"/>
      <c r="U10210">
        <v>9648.7280745571679</v>
      </c>
      <c r="V10210">
        <v>534.93874921366694</v>
      </c>
      <c r="W10210">
        <v>0</v>
      </c>
      <c r="X10210">
        <v>158.12349728230049</v>
      </c>
      <c r="Y10210">
        <v>0</v>
      </c>
      <c r="Z10210">
        <v>12585.033008280559</v>
      </c>
      <c r="AA10210">
        <v>13278.095254776526</v>
      </c>
      <c r="AB10210">
        <v>1876.3986796428294</v>
      </c>
      <c r="AC10210">
        <v>0</v>
      </c>
      <c r="AD10210">
        <v>595.17388404990652</v>
      </c>
      <c r="AE10210">
        <v>0</v>
      </c>
      <c r="AF10210">
        <v>11058.009148899775</v>
      </c>
      <c r="AG10210">
        <v>13529.581712592511</v>
      </c>
      <c r="AH10210" s="3">
        <v>41255</v>
      </c>
    </row>
    <row r="10211" spans="2:34" x14ac:dyDescent="0.25">
      <c r="B10211" s="6"/>
      <c r="C10211" s="7"/>
      <c r="D10211" s="7"/>
      <c r="E10211" s="7"/>
      <c r="F10211" s="7"/>
      <c r="G10211" s="7"/>
      <c r="I10211" s="3"/>
      <c r="U10211">
        <v>8447.9959518014748</v>
      </c>
      <c r="V10211">
        <v>396.36683587958373</v>
      </c>
      <c r="W10211">
        <v>0</v>
      </c>
      <c r="X10211">
        <v>126.58515377638929</v>
      </c>
      <c r="Y10211">
        <v>0</v>
      </c>
      <c r="Z10211">
        <v>11043.272009658729</v>
      </c>
      <c r="AA10211">
        <v>11566.223999314703</v>
      </c>
      <c r="AB10211">
        <v>1615.0520253242264</v>
      </c>
      <c r="AC10211">
        <v>0</v>
      </c>
      <c r="AD10211">
        <v>527.52624512336683</v>
      </c>
      <c r="AE10211">
        <v>0</v>
      </c>
      <c r="AF10211">
        <v>9703.3200339042505</v>
      </c>
      <c r="AG10211">
        <v>11845.898304351846</v>
      </c>
      <c r="AH10211" s="3">
        <v>41256</v>
      </c>
    </row>
    <row r="10212" spans="2:34" x14ac:dyDescent="0.25">
      <c r="B10212" s="6"/>
      <c r="C10212" s="7"/>
      <c r="D10212" s="7"/>
      <c r="E10212" s="7"/>
      <c r="F10212" s="7"/>
      <c r="G10212" s="7"/>
      <c r="I10212" s="3"/>
      <c r="U10212">
        <v>11802.854613665217</v>
      </c>
      <c r="V10212">
        <v>469.92195241721754</v>
      </c>
      <c r="W10212">
        <v>0</v>
      </c>
      <c r="X10212">
        <v>146.61987016933367</v>
      </c>
      <c r="Y10212">
        <v>0</v>
      </c>
      <c r="Z10212">
        <v>16272.683248777837</v>
      </c>
      <c r="AA10212">
        <v>16889.225071364388</v>
      </c>
      <c r="AB10212">
        <v>1702.0479484985442</v>
      </c>
      <c r="AC10212">
        <v>0</v>
      </c>
      <c r="AD10212">
        <v>549.86736727159871</v>
      </c>
      <c r="AE10212">
        <v>0</v>
      </c>
      <c r="AF10212">
        <v>14298.212815471859</v>
      </c>
      <c r="AG10212">
        <v>16550.128131242003</v>
      </c>
      <c r="AH10212" s="3">
        <v>41257</v>
      </c>
    </row>
    <row r="10213" spans="2:34" x14ac:dyDescent="0.25">
      <c r="B10213" s="6"/>
      <c r="C10213" s="7"/>
      <c r="D10213" s="7"/>
      <c r="E10213" s="7"/>
      <c r="F10213" s="7"/>
      <c r="G10213" s="7"/>
      <c r="I10213" s="3"/>
      <c r="U10213">
        <v>8377.067850347461</v>
      </c>
      <c r="V10213">
        <v>0</v>
      </c>
      <c r="W10213">
        <v>0</v>
      </c>
      <c r="X10213">
        <v>88.724885456504879</v>
      </c>
      <c r="Y10213">
        <v>0</v>
      </c>
      <c r="Z10213">
        <v>12891.478150635257</v>
      </c>
      <c r="AA10213">
        <v>12980.203036091762</v>
      </c>
      <c r="AB10213">
        <v>0</v>
      </c>
      <c r="AC10213">
        <v>0</v>
      </c>
      <c r="AD10213">
        <v>419.17061639018499</v>
      </c>
      <c r="AE10213">
        <v>0</v>
      </c>
      <c r="AF10213">
        <v>11327.271310196016</v>
      </c>
      <c r="AG10213">
        <v>11746.441926586202</v>
      </c>
      <c r="AH10213" s="3">
        <v>41258</v>
      </c>
    </row>
    <row r="10214" spans="2:34" x14ac:dyDescent="0.25">
      <c r="B10214" s="6"/>
      <c r="C10214" s="7"/>
      <c r="D10214" s="7"/>
      <c r="E10214" s="7"/>
      <c r="F10214" s="7"/>
      <c r="G10214" s="7"/>
      <c r="I10214" s="3"/>
      <c r="U10214">
        <v>6512.1666543902256</v>
      </c>
      <c r="V10214">
        <v>0</v>
      </c>
      <c r="W10214">
        <v>0</v>
      </c>
      <c r="X10214">
        <v>64.255301157201629</v>
      </c>
      <c r="Y10214">
        <v>0</v>
      </c>
      <c r="Z10214">
        <v>10045.231979667231</v>
      </c>
      <c r="AA10214">
        <v>10109.487280824433</v>
      </c>
      <c r="AB10214">
        <v>0</v>
      </c>
      <c r="AC10214">
        <v>0</v>
      </c>
      <c r="AD10214">
        <v>305.07264882989392</v>
      </c>
      <c r="AE10214">
        <v>0</v>
      </c>
      <c r="AF10214">
        <v>8826.3786881523065</v>
      </c>
      <c r="AG10214">
        <v>9131.4513369822016</v>
      </c>
      <c r="AH10214" s="3">
        <v>41259</v>
      </c>
    </row>
    <row r="10215" spans="2:34" x14ac:dyDescent="0.25">
      <c r="B10215" s="6"/>
      <c r="C10215" s="7"/>
      <c r="D10215" s="7"/>
      <c r="E10215" s="7"/>
      <c r="F10215" s="7"/>
      <c r="G10215" s="7"/>
      <c r="I10215" s="3"/>
      <c r="U10215">
        <v>10090.571642825611</v>
      </c>
      <c r="V10215">
        <v>408.00841319891555</v>
      </c>
      <c r="W10215">
        <v>0</v>
      </c>
      <c r="X10215">
        <v>129.86950208668296</v>
      </c>
      <c r="Y10215">
        <v>0</v>
      </c>
      <c r="Z10215">
        <v>13886.195001474318</v>
      </c>
      <c r="AA10215">
        <v>14424.072916759917</v>
      </c>
      <c r="AB10215">
        <v>1463.7944016213376</v>
      </c>
      <c r="AC10215">
        <v>0</v>
      </c>
      <c r="AD10215">
        <v>484.05385417393938</v>
      </c>
      <c r="AE10215">
        <v>0</v>
      </c>
      <c r="AF10215">
        <v>12201.292699723219</v>
      </c>
      <c r="AG10215">
        <v>14149.140955518496</v>
      </c>
      <c r="AH10215" s="3">
        <v>41260</v>
      </c>
    </row>
    <row r="10216" spans="2:34" x14ac:dyDescent="0.25">
      <c r="B10216" s="6"/>
      <c r="C10216" s="7"/>
      <c r="D10216" s="7"/>
      <c r="E10216" s="7"/>
      <c r="F10216" s="7"/>
      <c r="G10216" s="7"/>
      <c r="I10216" s="3"/>
      <c r="U10216">
        <v>12397.249450250114</v>
      </c>
      <c r="V10216">
        <v>596.90878558353495</v>
      </c>
      <c r="W10216">
        <v>0</v>
      </c>
      <c r="X10216">
        <v>142.10554596886087</v>
      </c>
      <c r="Y10216">
        <v>0</v>
      </c>
      <c r="Z10216">
        <v>16823.964710237116</v>
      </c>
      <c r="AA10216">
        <v>17562.979041789509</v>
      </c>
      <c r="AB10216">
        <v>2085.6051816014233</v>
      </c>
      <c r="AC10216">
        <v>0</v>
      </c>
      <c r="AD10216">
        <v>515.38800487701292</v>
      </c>
      <c r="AE10216">
        <v>0</v>
      </c>
      <c r="AF10216">
        <v>14782.60371380518</v>
      </c>
      <c r="AG10216">
        <v>17383.596900283617</v>
      </c>
      <c r="AH10216" s="3">
        <v>41261</v>
      </c>
    </row>
    <row r="10217" spans="2:34" x14ac:dyDescent="0.25">
      <c r="B10217" s="6"/>
      <c r="C10217" s="7"/>
      <c r="D10217" s="7"/>
      <c r="E10217" s="7"/>
      <c r="F10217" s="7"/>
      <c r="G10217" s="7"/>
      <c r="I10217" s="3"/>
      <c r="U10217">
        <v>9531.6943223026101</v>
      </c>
      <c r="V10217">
        <v>400.15109859712015</v>
      </c>
      <c r="W10217">
        <v>0</v>
      </c>
      <c r="X10217">
        <v>88.076639567591045</v>
      </c>
      <c r="Y10217">
        <v>0</v>
      </c>
      <c r="Z10217">
        <v>12808.010524988198</v>
      </c>
      <c r="AA10217">
        <v>13296.238263152909</v>
      </c>
      <c r="AB10217">
        <v>1716.3751710724177</v>
      </c>
      <c r="AC10217">
        <v>0</v>
      </c>
      <c r="AD10217">
        <v>395.16882000904076</v>
      </c>
      <c r="AE10217">
        <v>0</v>
      </c>
      <c r="AF10217">
        <v>11253.93135412003</v>
      </c>
      <c r="AG10217">
        <v>13365.475345201488</v>
      </c>
      <c r="AH10217" s="3">
        <v>41262</v>
      </c>
    </row>
    <row r="10218" spans="2:34" x14ac:dyDescent="0.25">
      <c r="B10218" s="6"/>
      <c r="C10218" s="7"/>
      <c r="D10218" s="7"/>
      <c r="E10218" s="7"/>
      <c r="F10218" s="7"/>
      <c r="G10218" s="7"/>
      <c r="I10218" s="3"/>
      <c r="U10218">
        <v>9312.6308404685515</v>
      </c>
      <c r="V10218">
        <v>383.65418736116368</v>
      </c>
      <c r="W10218">
        <v>0</v>
      </c>
      <c r="X10218">
        <v>89.085086579446582</v>
      </c>
      <c r="Y10218">
        <v>0</v>
      </c>
      <c r="Z10218">
        <v>12544.60311998094</v>
      </c>
      <c r="AA10218">
        <v>13017.34239392155</v>
      </c>
      <c r="AB10218">
        <v>1640.3226701362798</v>
      </c>
      <c r="AC10218">
        <v>0</v>
      </c>
      <c r="AD10218">
        <v>395.49390938015256</v>
      </c>
      <c r="AE10218">
        <v>0</v>
      </c>
      <c r="AF10218">
        <v>11022.484881747514</v>
      </c>
      <c r="AG10218">
        <v>13058.301461263947</v>
      </c>
      <c r="AH10218" s="3">
        <v>41263</v>
      </c>
    </row>
    <row r="10219" spans="2:34" x14ac:dyDescent="0.25">
      <c r="B10219" s="6"/>
      <c r="C10219" s="7"/>
      <c r="D10219" s="7"/>
      <c r="E10219" s="7"/>
      <c r="F10219" s="7"/>
      <c r="G10219" s="7"/>
      <c r="I10219" s="3"/>
      <c r="U10219">
        <v>11100.780881977855</v>
      </c>
      <c r="V10219">
        <v>541.64964987735254</v>
      </c>
      <c r="W10219">
        <v>0</v>
      </c>
      <c r="X10219">
        <v>120.23820242840161</v>
      </c>
      <c r="Y10219">
        <v>0</v>
      </c>
      <c r="Z10219">
        <v>14882.279682217724</v>
      </c>
      <c r="AA10219">
        <v>15544.167534523478</v>
      </c>
      <c r="AB10219">
        <v>2006.204854030799</v>
      </c>
      <c r="AC10219">
        <v>0</v>
      </c>
      <c r="AD10219">
        <v>482.94970110431206</v>
      </c>
      <c r="AE10219">
        <v>0</v>
      </c>
      <c r="AF10219">
        <v>13076.515951461388</v>
      </c>
      <c r="AG10219">
        <v>15565.6705065965</v>
      </c>
      <c r="AH10219" s="3">
        <v>41264</v>
      </c>
    </row>
    <row r="10220" spans="2:34" x14ac:dyDescent="0.25">
      <c r="B10220" s="6"/>
      <c r="C10220" s="7"/>
      <c r="D10220" s="7"/>
      <c r="E10220" s="7"/>
      <c r="F10220" s="7"/>
      <c r="G10220" s="7"/>
      <c r="I10220" s="3"/>
      <c r="U10220">
        <v>11889.078402979201</v>
      </c>
      <c r="V10220">
        <v>514.35632193784295</v>
      </c>
      <c r="W10220">
        <v>0</v>
      </c>
      <c r="X10220">
        <v>116.51390205062123</v>
      </c>
      <c r="Y10220">
        <v>0</v>
      </c>
      <c r="Z10220">
        <v>15999.729271358388</v>
      </c>
      <c r="AA10220">
        <v>16630.599495346854</v>
      </c>
      <c r="AB10220">
        <v>2104.2872904724991</v>
      </c>
      <c r="AC10220">
        <v>0</v>
      </c>
      <c r="AD10220">
        <v>508.36692801701741</v>
      </c>
      <c r="AE10220">
        <v>0</v>
      </c>
      <c r="AF10220">
        <v>14058.378118371988</v>
      </c>
      <c r="AG10220">
        <v>16671.032336861503</v>
      </c>
      <c r="AH10220" s="3">
        <v>41265</v>
      </c>
    </row>
    <row r="10221" spans="2:34" x14ac:dyDescent="0.25">
      <c r="B10221" s="6"/>
      <c r="C10221" s="7"/>
      <c r="D10221" s="7"/>
      <c r="E10221" s="7"/>
      <c r="F10221" s="7"/>
      <c r="G10221" s="7"/>
      <c r="I10221" s="3"/>
      <c r="U10221">
        <v>12091.658319128768</v>
      </c>
      <c r="V10221">
        <v>487.17528340459069</v>
      </c>
      <c r="W10221">
        <v>0</v>
      </c>
      <c r="X10221">
        <v>111.84096198392976</v>
      </c>
      <c r="Y10221">
        <v>0</v>
      </c>
      <c r="Z10221">
        <v>16408.63098354801</v>
      </c>
      <c r="AA10221">
        <v>17007.64722893653</v>
      </c>
      <c r="AB10221">
        <v>2044.3386197618133</v>
      </c>
      <c r="AC10221">
        <v>0</v>
      </c>
      <c r="AD10221">
        <v>493.0889863492884</v>
      </c>
      <c r="AE10221">
        <v>0</v>
      </c>
      <c r="AF10221">
        <v>14417.665127902954</v>
      </c>
      <c r="AG10221">
        <v>16955.092734014055</v>
      </c>
      <c r="AH10221" s="3">
        <v>41266</v>
      </c>
    </row>
    <row r="10222" spans="2:34" x14ac:dyDescent="0.25">
      <c r="B10222" s="6"/>
      <c r="C10222" s="7"/>
      <c r="D10222" s="7"/>
      <c r="E10222" s="7"/>
      <c r="F10222" s="7"/>
      <c r="G10222" s="7"/>
      <c r="I10222" s="3"/>
      <c r="U10222">
        <v>4268.5413095855029</v>
      </c>
      <c r="V10222">
        <v>181.57105330102183</v>
      </c>
      <c r="W10222">
        <v>-170.37232125707979</v>
      </c>
      <c r="X10222">
        <v>41.39204707539546</v>
      </c>
      <c r="Y10222">
        <v>213.94021499249902</v>
      </c>
      <c r="Z10222">
        <v>5486.2921053479095</v>
      </c>
      <c r="AA10222">
        <v>5752.8230994597461</v>
      </c>
      <c r="AB10222">
        <v>1262.4649359702717</v>
      </c>
      <c r="AC10222">
        <v>-587.58369566601789</v>
      </c>
      <c r="AD10222">
        <v>301.94111794372037</v>
      </c>
      <c r="AE10222">
        <v>187.98145806594607</v>
      </c>
      <c r="AF10222">
        <v>4820.6046225350774</v>
      </c>
      <c r="AG10222">
        <v>5985.4084388489973</v>
      </c>
      <c r="AH10222" s="3">
        <v>41267</v>
      </c>
    </row>
    <row r="10223" spans="2:34" x14ac:dyDescent="0.25">
      <c r="B10223" s="6"/>
      <c r="C10223" s="7"/>
      <c r="D10223" s="7"/>
      <c r="E10223" s="7"/>
      <c r="F10223" s="7"/>
      <c r="G10223" s="7"/>
      <c r="I10223" s="3"/>
      <c r="U10223">
        <v>5914.2629093723281</v>
      </c>
      <c r="V10223">
        <v>402.10560410117546</v>
      </c>
      <c r="W10223">
        <v>-48.100271497610812</v>
      </c>
      <c r="X10223">
        <v>83.770360622930482</v>
      </c>
      <c r="Y10223">
        <v>0</v>
      </c>
      <c r="Z10223">
        <v>7059.6927329726232</v>
      </c>
      <c r="AA10223">
        <v>7497.4684261991188</v>
      </c>
      <c r="AB10223">
        <v>1829.9471482917654</v>
      </c>
      <c r="AC10223">
        <v>-174.73469195511854</v>
      </c>
      <c r="AD10223">
        <v>434.75554634475679</v>
      </c>
      <c r="AE10223">
        <v>0</v>
      </c>
      <c r="AF10223">
        <v>6203.0943246845227</v>
      </c>
      <c r="AG10223">
        <v>8293.0623273659276</v>
      </c>
      <c r="AH10223" s="3">
        <v>41268</v>
      </c>
    </row>
    <row r="10224" spans="2:34" x14ac:dyDescent="0.25">
      <c r="B10224" s="6"/>
      <c r="C10224" s="7"/>
      <c r="D10224" s="7"/>
      <c r="E10224" s="7"/>
      <c r="F10224" s="7"/>
      <c r="G10224" s="7"/>
      <c r="I10224" s="3"/>
      <c r="U10224">
        <v>7503.716150561856</v>
      </c>
      <c r="V10224">
        <v>483.46225688019297</v>
      </c>
      <c r="W10224">
        <v>13.386152155709201</v>
      </c>
      <c r="X10224">
        <v>103.8060589995479</v>
      </c>
      <c r="Y10224">
        <v>0</v>
      </c>
      <c r="Z10224">
        <v>8985.3011457471384</v>
      </c>
      <c r="AA10224">
        <v>9585.9556137825894</v>
      </c>
      <c r="AB10224">
        <v>2100.2381068607938</v>
      </c>
      <c r="AC10224">
        <v>27.676224328639794</v>
      </c>
      <c r="AD10224">
        <v>498.84545177529162</v>
      </c>
      <c r="AE10224">
        <v>0</v>
      </c>
      <c r="AF10224">
        <v>7895.0561520113633</v>
      </c>
      <c r="AG10224">
        <v>10521.815934976088</v>
      </c>
      <c r="AH10224" s="3">
        <v>41269</v>
      </c>
    </row>
    <row r="10225" spans="2:34" x14ac:dyDescent="0.25">
      <c r="B10225" s="6"/>
      <c r="C10225" s="7"/>
      <c r="D10225" s="7"/>
      <c r="E10225" s="7"/>
      <c r="F10225" s="7"/>
      <c r="G10225" s="7"/>
      <c r="I10225" s="3"/>
      <c r="U10225">
        <v>6042.6608796593682</v>
      </c>
      <c r="V10225">
        <v>266.72034035240051</v>
      </c>
      <c r="W10225">
        <v>-92.115773655435063</v>
      </c>
      <c r="X10225">
        <v>57.818121016039427</v>
      </c>
      <c r="Y10225">
        <v>0</v>
      </c>
      <c r="Z10225">
        <v>7620.3512486347981</v>
      </c>
      <c r="AA10225">
        <v>7852.7739363478022</v>
      </c>
      <c r="AB10225">
        <v>1729.8356381349436</v>
      </c>
      <c r="AC10225">
        <v>-365.84366637886507</v>
      </c>
      <c r="AD10225">
        <v>413.38729048928428</v>
      </c>
      <c r="AE10225">
        <v>0</v>
      </c>
      <c r="AF10225">
        <v>6695.7244982821321</v>
      </c>
      <c r="AG10225">
        <v>8473.103760527496</v>
      </c>
      <c r="AH10225" s="3">
        <v>41270</v>
      </c>
    </row>
    <row r="10226" spans="2:34" x14ac:dyDescent="0.25">
      <c r="B10226" s="6"/>
      <c r="C10226" s="7"/>
      <c r="D10226" s="7"/>
      <c r="E10226" s="7"/>
      <c r="F10226" s="7"/>
      <c r="G10226" s="7"/>
      <c r="I10226" s="3"/>
      <c r="U10226">
        <v>2726.907551533408</v>
      </c>
      <c r="V10226">
        <v>70.854309478196612</v>
      </c>
      <c r="W10226">
        <v>0</v>
      </c>
      <c r="X10226">
        <v>62.033037957540039</v>
      </c>
      <c r="Y10226">
        <v>0</v>
      </c>
      <c r="Z10226">
        <v>3381.7974929388183</v>
      </c>
      <c r="AA10226">
        <v>3514.6848403745548</v>
      </c>
      <c r="AB10226">
        <v>433.98947222719426</v>
      </c>
      <c r="AC10226">
        <v>0</v>
      </c>
      <c r="AD10226">
        <v>418.25648739472553</v>
      </c>
      <c r="AE10226">
        <v>0</v>
      </c>
      <c r="AF10226">
        <v>2971.4620209608038</v>
      </c>
      <c r="AG10226">
        <v>3823.7079805827234</v>
      </c>
      <c r="AH10226" s="3">
        <v>41271</v>
      </c>
    </row>
    <row r="10227" spans="2:34" x14ac:dyDescent="0.25">
      <c r="B10227" s="6"/>
      <c r="C10227" s="7"/>
      <c r="D10227" s="7"/>
      <c r="E10227" s="7"/>
      <c r="F10227" s="7"/>
      <c r="G10227" s="7"/>
      <c r="I10227" s="3"/>
      <c r="U10227">
        <v>3027.5126923166886</v>
      </c>
      <c r="V10227">
        <v>90.250034467875921</v>
      </c>
      <c r="W10227">
        <v>0</v>
      </c>
      <c r="X10227">
        <v>78.698646332487627</v>
      </c>
      <c r="Y10227">
        <v>0</v>
      </c>
      <c r="Z10227">
        <v>3761.6282959444111</v>
      </c>
      <c r="AA10227">
        <v>3930.576976744775</v>
      </c>
      <c r="AB10227">
        <v>480.66432213866511</v>
      </c>
      <c r="AC10227">
        <v>0</v>
      </c>
      <c r="AD10227">
        <v>459.35091550946828</v>
      </c>
      <c r="AE10227">
        <v>0</v>
      </c>
      <c r="AF10227">
        <v>3305.2054836840412</v>
      </c>
      <c r="AG10227">
        <v>4245.2207213321744</v>
      </c>
      <c r="AH10227" s="3">
        <v>41272</v>
      </c>
    </row>
    <row r="10228" spans="2:34" x14ac:dyDescent="0.25">
      <c r="B10228" s="6"/>
      <c r="C10228" s="7"/>
      <c r="D10228" s="7"/>
      <c r="E10228" s="7"/>
      <c r="F10228" s="7"/>
      <c r="G10228" s="7"/>
      <c r="I10228" s="3"/>
      <c r="U10228">
        <v>3184.3250642114076</v>
      </c>
      <c r="V10228">
        <v>97.919296368968531</v>
      </c>
      <c r="W10228">
        <v>0</v>
      </c>
      <c r="X10228">
        <v>84.48026956775692</v>
      </c>
      <c r="Y10228">
        <v>0</v>
      </c>
      <c r="Z10228">
        <v>3952.2470272817609</v>
      </c>
      <c r="AA10228">
        <v>4134.6465932184865</v>
      </c>
      <c r="AB10228">
        <v>507.80422575361285</v>
      </c>
      <c r="AC10228">
        <v>0</v>
      </c>
      <c r="AD10228">
        <v>484.6057955423143</v>
      </c>
      <c r="AE10228">
        <v>0</v>
      </c>
      <c r="AF10228">
        <v>3472.6952052996439</v>
      </c>
      <c r="AG10228">
        <v>4465.1052265955714</v>
      </c>
      <c r="AH10228" s="3">
        <v>41273</v>
      </c>
    </row>
    <row r="10229" spans="2:34" x14ac:dyDescent="0.25">
      <c r="B10229" s="6"/>
      <c r="C10229" s="7"/>
      <c r="D10229" s="7"/>
      <c r="E10229" s="7"/>
      <c r="F10229" s="7"/>
      <c r="G10229" s="7"/>
      <c r="I10229" s="3"/>
      <c r="U10229">
        <v>3315.4194186808991</v>
      </c>
      <c r="V10229">
        <v>105.3162079615188</v>
      </c>
      <c r="W10229">
        <v>0</v>
      </c>
      <c r="X10229">
        <v>91.69251259819211</v>
      </c>
      <c r="Y10229">
        <v>0</v>
      </c>
      <c r="Z10229">
        <v>4131.1412724051734</v>
      </c>
      <c r="AA10229">
        <v>4328.1499929648844</v>
      </c>
      <c r="AB10229">
        <v>520.59443737902768</v>
      </c>
      <c r="AC10229">
        <v>0</v>
      </c>
      <c r="AD10229">
        <v>498.45008123839057</v>
      </c>
      <c r="AE10229">
        <v>0</v>
      </c>
      <c r="AF10229">
        <v>3629.8830488244571</v>
      </c>
      <c r="AG10229">
        <v>4648.927567441875</v>
      </c>
      <c r="AH10229" s="3">
        <v>41274</v>
      </c>
    </row>
    <row r="10230" spans="2:34" x14ac:dyDescent="0.25">
      <c r="B10230" s="6"/>
      <c r="C10230" s="7"/>
      <c r="D10230" s="7"/>
      <c r="E10230" s="7"/>
      <c r="F10230" s="7"/>
      <c r="G10230" s="7"/>
      <c r="I10230" s="3"/>
      <c r="U10230">
        <v>3113.7762451613339</v>
      </c>
      <c r="V10230">
        <v>197.96938951070297</v>
      </c>
      <c r="W10230">
        <v>0</v>
      </c>
      <c r="X10230">
        <v>175.2749624692473</v>
      </c>
      <c r="Y10230">
        <v>0</v>
      </c>
      <c r="Z10230">
        <v>8834.5070495793025</v>
      </c>
      <c r="AA10230">
        <v>9207.7514015592533</v>
      </c>
      <c r="AB10230">
        <v>1023.4458328065758</v>
      </c>
      <c r="AC10230">
        <v>0</v>
      </c>
      <c r="AD10230">
        <v>989.13047133137434</v>
      </c>
      <c r="AE10230">
        <v>0</v>
      </c>
      <c r="AF10230">
        <v>7240.5957808343692</v>
      </c>
      <c r="AG10230">
        <v>9253.1720849723188</v>
      </c>
      <c r="AH10230" s="3">
        <v>41275</v>
      </c>
    </row>
    <row r="10231" spans="2:34" x14ac:dyDescent="0.25">
      <c r="B10231" s="6"/>
      <c r="C10231" s="7"/>
      <c r="D10231" s="7"/>
      <c r="E10231" s="7"/>
      <c r="F10231" s="7"/>
      <c r="G10231" s="7"/>
      <c r="I10231" s="3"/>
      <c r="U10231">
        <v>3215.715254566062</v>
      </c>
      <c r="V10231">
        <v>232.94398174348711</v>
      </c>
      <c r="W10231">
        <v>0</v>
      </c>
      <c r="X10231">
        <v>199.78620566208386</v>
      </c>
      <c r="Y10231">
        <v>0</v>
      </c>
      <c r="Z10231">
        <v>9128.6383096658774</v>
      </c>
      <c r="AA10231">
        <v>9561.3684970714476</v>
      </c>
      <c r="AB10231">
        <v>1056.7690996205104</v>
      </c>
      <c r="AC10231">
        <v>0</v>
      </c>
      <c r="AD10231">
        <v>1017.6737070739908</v>
      </c>
      <c r="AE10231">
        <v>0</v>
      </c>
      <c r="AF10231">
        <v>7481.6602283290104</v>
      </c>
      <c r="AG10231">
        <v>9556.1030350235123</v>
      </c>
      <c r="AH10231" s="3">
        <v>41276</v>
      </c>
    </row>
    <row r="10232" spans="2:34" x14ac:dyDescent="0.25">
      <c r="B10232" s="6"/>
      <c r="C10232" s="7"/>
      <c r="D10232" s="7"/>
      <c r="E10232" s="7"/>
      <c r="F10232" s="7"/>
      <c r="G10232" s="7"/>
      <c r="I10232" s="3"/>
      <c r="U10232">
        <v>3406.0622185817874</v>
      </c>
      <c r="V10232">
        <v>251.5366127437922</v>
      </c>
      <c r="W10232">
        <v>0</v>
      </c>
      <c r="X10232">
        <v>230.74939372720317</v>
      </c>
      <c r="Y10232">
        <v>0</v>
      </c>
      <c r="Z10232">
        <v>9718.9872609781869</v>
      </c>
      <c r="AA10232">
        <v>10201.273267449182</v>
      </c>
      <c r="AB10232">
        <v>1086.8405485167327</v>
      </c>
      <c r="AC10232">
        <v>0</v>
      </c>
      <c r="AD10232">
        <v>1069.4151878903604</v>
      </c>
      <c r="AE10232">
        <v>0</v>
      </c>
      <c r="AF10232">
        <v>7965.4991230294736</v>
      </c>
      <c r="AG10232">
        <v>10121.754859436567</v>
      </c>
      <c r="AH10232" s="3">
        <v>41277</v>
      </c>
    </row>
    <row r="10233" spans="2:34" x14ac:dyDescent="0.25">
      <c r="B10233" s="6"/>
      <c r="C10233" s="7"/>
      <c r="D10233" s="7"/>
      <c r="E10233" s="7"/>
      <c r="F10233" s="7"/>
      <c r="G10233" s="7"/>
      <c r="I10233" s="3"/>
      <c r="U10233">
        <v>2873.3580428509922</v>
      </c>
      <c r="V10233">
        <v>196.59310249704563</v>
      </c>
      <c r="W10233">
        <v>0</v>
      </c>
      <c r="X10233">
        <v>179.3289962094905</v>
      </c>
      <c r="Y10233">
        <v>0</v>
      </c>
      <c r="Z10233">
        <v>8236.7047669575186</v>
      </c>
      <c r="AA10233">
        <v>8612.626865664055</v>
      </c>
      <c r="AB10233">
        <v>902.39917469416594</v>
      </c>
      <c r="AC10233">
        <v>0</v>
      </c>
      <c r="AD10233">
        <v>885.67670250562867</v>
      </c>
      <c r="AE10233">
        <v>0</v>
      </c>
      <c r="AF10233">
        <v>6750.648276006631</v>
      </c>
      <c r="AG10233">
        <v>8538.7241532064272</v>
      </c>
      <c r="AH10233" s="3">
        <v>41278</v>
      </c>
    </row>
    <row r="10234" spans="2:34" x14ac:dyDescent="0.25">
      <c r="B10234" s="6"/>
      <c r="C10234" s="7"/>
      <c r="D10234" s="7"/>
      <c r="E10234" s="7"/>
      <c r="F10234" s="7"/>
      <c r="G10234" s="7"/>
      <c r="I10234" s="3"/>
      <c r="U10234">
        <v>1864.0307569457273</v>
      </c>
      <c r="V10234">
        <v>123.7874254159</v>
      </c>
      <c r="W10234">
        <v>0</v>
      </c>
      <c r="X10234">
        <v>90.183077176313205</v>
      </c>
      <c r="Y10234">
        <v>0</v>
      </c>
      <c r="Z10234">
        <v>5128.8861195071477</v>
      </c>
      <c r="AA10234">
        <v>5342.8566220993607</v>
      </c>
      <c r="AB10234">
        <v>688.62628603359803</v>
      </c>
      <c r="AC10234">
        <v>0</v>
      </c>
      <c r="AD10234">
        <v>647.15331711173474</v>
      </c>
      <c r="AE10234">
        <v>0</v>
      </c>
      <c r="AF10234">
        <v>4203.5385776336934</v>
      </c>
      <c r="AG10234">
        <v>5539.3181807790252</v>
      </c>
      <c r="AH10234" s="3">
        <v>41279</v>
      </c>
    </row>
    <row r="10235" spans="2:34" x14ac:dyDescent="0.25">
      <c r="B10235" s="6"/>
      <c r="C10235" s="7"/>
      <c r="D10235" s="7"/>
      <c r="E10235" s="7"/>
      <c r="F10235" s="7"/>
      <c r="G10235" s="7"/>
      <c r="I10235" s="3"/>
      <c r="U10235">
        <v>2520.4523760410639</v>
      </c>
      <c r="V10235">
        <v>173.97426208050402</v>
      </c>
      <c r="W10235">
        <v>0</v>
      </c>
      <c r="X10235">
        <v>141.57337945817875</v>
      </c>
      <c r="Y10235">
        <v>0</v>
      </c>
      <c r="Z10235">
        <v>7032.8642468905173</v>
      </c>
      <c r="AA10235">
        <v>7348.4118884292002</v>
      </c>
      <c r="AB10235">
        <v>880.92467338161441</v>
      </c>
      <c r="AC10235">
        <v>0</v>
      </c>
      <c r="AD10235">
        <v>845.07064589558581</v>
      </c>
      <c r="AE10235">
        <v>0</v>
      </c>
      <c r="AF10235">
        <v>5764.0032327147519</v>
      </c>
      <c r="AG10235">
        <v>7489.998551991951</v>
      </c>
      <c r="AH10235" s="3">
        <v>41280</v>
      </c>
    </row>
    <row r="10236" spans="2:34" x14ac:dyDescent="0.25">
      <c r="B10236" s="6"/>
      <c r="C10236" s="7"/>
      <c r="D10236" s="7"/>
      <c r="E10236" s="7"/>
      <c r="F10236" s="7"/>
      <c r="G10236" s="7"/>
      <c r="I10236" s="3"/>
      <c r="U10236">
        <v>2989.4749890952198</v>
      </c>
      <c r="V10236">
        <v>178.50482701626444</v>
      </c>
      <c r="W10236">
        <v>0</v>
      </c>
      <c r="X10236">
        <v>159.13219079396924</v>
      </c>
      <c r="Y10236">
        <v>0</v>
      </c>
      <c r="Z10236">
        <v>8493.9085463594583</v>
      </c>
      <c r="AA10236">
        <v>8831.5455641696935</v>
      </c>
      <c r="AB10236">
        <v>972.76927584309851</v>
      </c>
      <c r="AC10236">
        <v>0</v>
      </c>
      <c r="AD10236">
        <v>949.57057981636581</v>
      </c>
      <c r="AE10236">
        <v>0</v>
      </c>
      <c r="AF10236">
        <v>6961.4476550213349</v>
      </c>
      <c r="AG10236">
        <v>8883.7875106808006</v>
      </c>
      <c r="AH10236" s="3">
        <v>41281</v>
      </c>
    </row>
    <row r="10237" spans="2:34" x14ac:dyDescent="0.25">
      <c r="B10237" s="6"/>
      <c r="C10237" s="7"/>
      <c r="D10237" s="7"/>
      <c r="E10237" s="7"/>
      <c r="F10237" s="7"/>
      <c r="G10237" s="7"/>
      <c r="I10237" s="3"/>
      <c r="U10237">
        <v>1658.0341892736992</v>
      </c>
      <c r="V10237">
        <v>32.907418948760508</v>
      </c>
      <c r="W10237">
        <v>0</v>
      </c>
      <c r="X10237">
        <v>31.519011197546369</v>
      </c>
      <c r="Y10237">
        <v>0</v>
      </c>
      <c r="Z10237">
        <v>4841.1172669339976</v>
      </c>
      <c r="AA10237">
        <v>4905.5436970803048</v>
      </c>
      <c r="AB10237">
        <v>473.94476167620792</v>
      </c>
      <c r="AC10237">
        <v>0</v>
      </c>
      <c r="AD10237">
        <v>485.52721272594243</v>
      </c>
      <c r="AE10237">
        <v>0</v>
      </c>
      <c r="AF10237">
        <v>3967.6886396458208</v>
      </c>
      <c r="AG10237">
        <v>4927.1606140479707</v>
      </c>
      <c r="AH10237" s="3">
        <v>41282</v>
      </c>
    </row>
    <row r="10238" spans="2:34" x14ac:dyDescent="0.25">
      <c r="B10238" s="6"/>
      <c r="C10238" s="7"/>
      <c r="D10238" s="7"/>
      <c r="E10238" s="7"/>
      <c r="F10238" s="7"/>
      <c r="G10238" s="7"/>
      <c r="I10238" s="3"/>
      <c r="U10238">
        <v>971.41922962157139</v>
      </c>
      <c r="V10238">
        <v>76.933261405092566</v>
      </c>
      <c r="W10238">
        <v>0</v>
      </c>
      <c r="X10238">
        <v>66.902837432668008</v>
      </c>
      <c r="Y10238">
        <v>0</v>
      </c>
      <c r="Z10238">
        <v>2092.6490620204941</v>
      </c>
      <c r="AA10238">
        <v>2236.4851608582549</v>
      </c>
      <c r="AB10238">
        <v>595.219511878758</v>
      </c>
      <c r="AC10238">
        <v>0</v>
      </c>
      <c r="AD10238">
        <v>576.43973371114885</v>
      </c>
      <c r="AE10238">
        <v>0</v>
      </c>
      <c r="AF10238">
        <v>1715.0958037838825</v>
      </c>
      <c r="AG10238">
        <v>2886.7550493737895</v>
      </c>
      <c r="AH10238" s="3">
        <v>41283</v>
      </c>
    </row>
    <row r="10239" spans="2:34" x14ac:dyDescent="0.25">
      <c r="B10239" s="6"/>
      <c r="C10239" s="7"/>
      <c r="D10239" s="7"/>
      <c r="E10239" s="7"/>
      <c r="F10239" s="7"/>
      <c r="G10239" s="7"/>
      <c r="I10239" s="3"/>
      <c r="U10239">
        <v>1591.2482749150204</v>
      </c>
      <c r="V10239">
        <v>202.53944144643833</v>
      </c>
      <c r="W10239">
        <v>0</v>
      </c>
      <c r="X10239">
        <v>190.805590249376</v>
      </c>
      <c r="Y10239">
        <v>0</v>
      </c>
      <c r="Z10239">
        <v>3428.1933268710845</v>
      </c>
      <c r="AA10239">
        <v>3821.5383585668992</v>
      </c>
      <c r="AB10239">
        <v>955.44739489049994</v>
      </c>
      <c r="AC10239">
        <v>0</v>
      </c>
      <c r="AD10239">
        <v>963.56354773816508</v>
      </c>
      <c r="AE10239">
        <v>0</v>
      </c>
      <c r="AF10239">
        <v>2809.6827586559389</v>
      </c>
      <c r="AG10239">
        <v>4728.6937012846038</v>
      </c>
      <c r="AH10239" s="3">
        <v>41284</v>
      </c>
    </row>
    <row r="10240" spans="2:34" x14ac:dyDescent="0.25">
      <c r="B10240" s="6"/>
      <c r="C10240" s="7"/>
      <c r="D10240" s="7"/>
      <c r="E10240" s="7"/>
      <c r="F10240" s="7"/>
      <c r="G10240" s="7"/>
      <c r="I10240" s="3"/>
      <c r="U10240">
        <v>1021.9915282373613</v>
      </c>
      <c r="V10240">
        <v>97.437935949694605</v>
      </c>
      <c r="W10240">
        <v>0</v>
      </c>
      <c r="X10240">
        <v>0</v>
      </c>
      <c r="Y10240">
        <v>0</v>
      </c>
      <c r="Z10240">
        <v>2762.596494308651</v>
      </c>
      <c r="AA10240">
        <v>2860.0344302583458</v>
      </c>
      <c r="AB10240">
        <v>772.86803569885967</v>
      </c>
      <c r="AC10240">
        <v>0</v>
      </c>
      <c r="AD10240">
        <v>0</v>
      </c>
      <c r="AE10240">
        <v>0</v>
      </c>
      <c r="AF10240">
        <v>2264.172116065216</v>
      </c>
      <c r="AG10240">
        <v>3037.0401517640757</v>
      </c>
      <c r="AH10240" s="3">
        <v>41285</v>
      </c>
    </row>
    <row r="10241" spans="2:34" x14ac:dyDescent="0.25">
      <c r="B10241" s="6"/>
      <c r="C10241" s="7"/>
      <c r="D10241" s="7"/>
      <c r="E10241" s="7"/>
      <c r="F10241" s="7"/>
      <c r="G10241" s="7"/>
      <c r="I10241" s="3"/>
      <c r="U10241">
        <v>744.79335307272731</v>
      </c>
      <c r="V10241">
        <v>0</v>
      </c>
      <c r="W10241">
        <v>0</v>
      </c>
      <c r="X10241">
        <v>0</v>
      </c>
      <c r="Y10241">
        <v>0</v>
      </c>
      <c r="Z10241">
        <v>2700.5178281798649</v>
      </c>
      <c r="AA10241">
        <v>2700.5178281798649</v>
      </c>
      <c r="AB10241">
        <v>0</v>
      </c>
      <c r="AC10241">
        <v>0</v>
      </c>
      <c r="AD10241">
        <v>0</v>
      </c>
      <c r="AE10241">
        <v>0</v>
      </c>
      <c r="AF10241">
        <v>2213.29360914577</v>
      </c>
      <c r="AG10241">
        <v>2213.29360914577</v>
      </c>
      <c r="AH10241" s="3">
        <v>41286</v>
      </c>
    </row>
    <row r="10242" spans="2:34" x14ac:dyDescent="0.25">
      <c r="B10242" s="6"/>
      <c r="C10242" s="7"/>
      <c r="D10242" s="7"/>
      <c r="E10242" s="7"/>
      <c r="F10242" s="7"/>
      <c r="G10242" s="7"/>
      <c r="I10242" s="3"/>
      <c r="U10242">
        <v>837.61056314679035</v>
      </c>
      <c r="V10242">
        <v>0</v>
      </c>
      <c r="W10242">
        <v>0</v>
      </c>
      <c r="X10242">
        <v>0</v>
      </c>
      <c r="Y10242">
        <v>0</v>
      </c>
      <c r="Z10242">
        <v>3037.0602120945709</v>
      </c>
      <c r="AA10242">
        <v>3037.0602120945709</v>
      </c>
      <c r="AB10242">
        <v>0</v>
      </c>
      <c r="AC10242">
        <v>0</v>
      </c>
      <c r="AD10242">
        <v>0</v>
      </c>
      <c r="AE10242">
        <v>0</v>
      </c>
      <c r="AF10242">
        <v>2489.1174158810645</v>
      </c>
      <c r="AG10242">
        <v>2489.1174158810645</v>
      </c>
      <c r="AH10242" s="3">
        <v>41287</v>
      </c>
    </row>
    <row r="10243" spans="2:34" x14ac:dyDescent="0.25">
      <c r="B10243" s="6"/>
      <c r="C10243" s="7"/>
      <c r="D10243" s="7"/>
      <c r="E10243" s="7"/>
      <c r="F10243" s="7"/>
      <c r="G10243" s="7"/>
      <c r="I10243" s="3"/>
      <c r="U10243">
        <v>924.35766668816143</v>
      </c>
      <c r="V10243">
        <v>0</v>
      </c>
      <c r="W10243">
        <v>0</v>
      </c>
      <c r="X10243">
        <v>0</v>
      </c>
      <c r="Y10243">
        <v>0</v>
      </c>
      <c r="Z10243">
        <v>3351.5932281183618</v>
      </c>
      <c r="AA10243">
        <v>3351.5932281183618</v>
      </c>
      <c r="AB10243">
        <v>0</v>
      </c>
      <c r="AC10243">
        <v>0</v>
      </c>
      <c r="AD10243">
        <v>0</v>
      </c>
      <c r="AE10243">
        <v>0</v>
      </c>
      <c r="AF10243">
        <v>2746.9027587388105</v>
      </c>
      <c r="AG10243">
        <v>2746.9027587388105</v>
      </c>
      <c r="AH10243" s="3">
        <v>41288</v>
      </c>
    </row>
    <row r="10244" spans="2:34" x14ac:dyDescent="0.25">
      <c r="B10244" s="6"/>
      <c r="C10244" s="7"/>
      <c r="D10244" s="7"/>
      <c r="E10244" s="7"/>
      <c r="F10244" s="7"/>
      <c r="G10244" s="7"/>
      <c r="I10244" s="3"/>
      <c r="U10244">
        <v>1203.7764288922997</v>
      </c>
      <c r="V10244">
        <v>137.55900772382086</v>
      </c>
      <c r="W10244">
        <v>0</v>
      </c>
      <c r="X10244">
        <v>0</v>
      </c>
      <c r="Y10244">
        <v>0</v>
      </c>
      <c r="Z10244">
        <v>3237.2760891445282</v>
      </c>
      <c r="AA10244">
        <v>3374.835096868349</v>
      </c>
      <c r="AB10244">
        <v>924.03761143176121</v>
      </c>
      <c r="AC10244">
        <v>0</v>
      </c>
      <c r="AD10244">
        <v>0</v>
      </c>
      <c r="AE10244">
        <v>0</v>
      </c>
      <c r="AF10244">
        <v>2653.210582199044</v>
      </c>
      <c r="AG10244">
        <v>3577.248193630805</v>
      </c>
      <c r="AH10244" s="3">
        <v>41289</v>
      </c>
    </row>
    <row r="10245" spans="2:34" x14ac:dyDescent="0.25">
      <c r="B10245" s="6"/>
      <c r="C10245" s="7"/>
      <c r="D10245" s="7"/>
      <c r="E10245" s="7"/>
      <c r="F10245" s="7"/>
      <c r="G10245" s="7"/>
      <c r="I10245" s="3"/>
      <c r="U10245">
        <v>1187.1445489349912</v>
      </c>
      <c r="V10245">
        <v>139.94614870292804</v>
      </c>
      <c r="W10245">
        <v>0</v>
      </c>
      <c r="X10245">
        <v>0</v>
      </c>
      <c r="Y10245">
        <v>0</v>
      </c>
      <c r="Z10245">
        <v>3203.4936600015512</v>
      </c>
      <c r="AA10245">
        <v>3343.4398087044797</v>
      </c>
      <c r="AB10245">
        <v>902.30029363551625</v>
      </c>
      <c r="AC10245">
        <v>0</v>
      </c>
      <c r="AD10245">
        <v>0</v>
      </c>
      <c r="AE10245">
        <v>0</v>
      </c>
      <c r="AF10245">
        <v>2625.5231387971371</v>
      </c>
      <c r="AG10245">
        <v>3527.8234324326531</v>
      </c>
      <c r="AH10245" s="3">
        <v>41290</v>
      </c>
    </row>
    <row r="10246" spans="2:34" x14ac:dyDescent="0.25">
      <c r="B10246" s="6"/>
      <c r="C10246" s="7"/>
      <c r="D10246" s="7"/>
      <c r="E10246" s="7"/>
      <c r="F10246" s="7"/>
      <c r="G10246" s="7"/>
      <c r="I10246" s="3"/>
      <c r="U10246">
        <v>1200.0785307845595</v>
      </c>
      <c r="V10246">
        <v>143.24586463996667</v>
      </c>
      <c r="W10246">
        <v>0</v>
      </c>
      <c r="X10246">
        <v>0</v>
      </c>
      <c r="Y10246">
        <v>0</v>
      </c>
      <c r="Z10246">
        <v>3277.4087554243192</v>
      </c>
      <c r="AA10246">
        <v>3420.6546200642856</v>
      </c>
      <c r="AB10246">
        <v>880.15663301098698</v>
      </c>
      <c r="AC10246">
        <v>0</v>
      </c>
      <c r="AD10246">
        <v>0</v>
      </c>
      <c r="AE10246">
        <v>0</v>
      </c>
      <c r="AF10246">
        <v>2686.1025604960023</v>
      </c>
      <c r="AG10246">
        <v>3566.259193506989</v>
      </c>
      <c r="AH10246" s="3">
        <v>41291</v>
      </c>
    </row>
    <row r="10247" spans="2:34" x14ac:dyDescent="0.25">
      <c r="B10247" s="6"/>
      <c r="C10247" s="7"/>
      <c r="D10247" s="7"/>
      <c r="E10247" s="7"/>
      <c r="F10247" s="7"/>
      <c r="G10247" s="7"/>
      <c r="I10247" s="3"/>
      <c r="U10247">
        <v>417.59880758534592</v>
      </c>
      <c r="V10247">
        <v>0</v>
      </c>
      <c r="W10247">
        <v>0</v>
      </c>
      <c r="X10247">
        <v>0</v>
      </c>
      <c r="Y10247">
        <v>0</v>
      </c>
      <c r="Z10247">
        <v>1514.1555980035164</v>
      </c>
      <c r="AA10247">
        <v>1514.1555980035164</v>
      </c>
      <c r="AB10247">
        <v>0</v>
      </c>
      <c r="AC10247">
        <v>0</v>
      </c>
      <c r="AD10247">
        <v>0</v>
      </c>
      <c r="AE10247">
        <v>0</v>
      </c>
      <c r="AF10247">
        <v>1240.973443442221</v>
      </c>
      <c r="AG10247">
        <v>1240.973443442221</v>
      </c>
      <c r="AH10247" s="3">
        <v>41292</v>
      </c>
    </row>
    <row r="10248" spans="2:34" x14ac:dyDescent="0.25">
      <c r="B10248" s="6"/>
      <c r="C10248" s="7"/>
      <c r="D10248" s="7"/>
      <c r="E10248" s="7"/>
      <c r="F10248" s="7"/>
      <c r="G10248" s="7"/>
      <c r="I10248" s="3"/>
      <c r="U10248">
        <v>667.22984648479098</v>
      </c>
      <c r="V10248">
        <v>0</v>
      </c>
      <c r="W10248">
        <v>0</v>
      </c>
      <c r="X10248">
        <v>0</v>
      </c>
      <c r="Y10248">
        <v>0</v>
      </c>
      <c r="Z10248">
        <v>2419.2832662806327</v>
      </c>
      <c r="AA10248">
        <v>2419.2832662806327</v>
      </c>
      <c r="AB10248">
        <v>0</v>
      </c>
      <c r="AC10248">
        <v>0</v>
      </c>
      <c r="AD10248">
        <v>0</v>
      </c>
      <c r="AE10248">
        <v>0</v>
      </c>
      <c r="AF10248">
        <v>1982.7990528694977</v>
      </c>
      <c r="AG10248">
        <v>1982.7990528694977</v>
      </c>
      <c r="AH10248" s="3">
        <v>41293</v>
      </c>
    </row>
    <row r="10249" spans="2:34" x14ac:dyDescent="0.25">
      <c r="B10249" s="6"/>
      <c r="C10249" s="7"/>
      <c r="D10249" s="7"/>
      <c r="E10249" s="7"/>
      <c r="F10249" s="7"/>
      <c r="G10249" s="7"/>
      <c r="I10249" s="3"/>
      <c r="U10249">
        <v>783.64657888109843</v>
      </c>
      <c r="V10249">
        <v>0</v>
      </c>
      <c r="W10249">
        <v>0</v>
      </c>
      <c r="X10249">
        <v>13.515175357469879</v>
      </c>
      <c r="Y10249">
        <v>0</v>
      </c>
      <c r="Z10249">
        <v>2742.3339258880173</v>
      </c>
      <c r="AA10249">
        <v>2755.8491012454874</v>
      </c>
      <c r="AB10249">
        <v>0</v>
      </c>
      <c r="AC10249">
        <v>0</v>
      </c>
      <c r="AD10249">
        <v>81.187985138386495</v>
      </c>
      <c r="AE10249">
        <v>0</v>
      </c>
      <c r="AF10249">
        <v>2247.5652961722722</v>
      </c>
      <c r="AG10249">
        <v>2328.7532813106586</v>
      </c>
      <c r="AH10249" s="3">
        <v>41294</v>
      </c>
    </row>
    <row r="10250" spans="2:34" x14ac:dyDescent="0.25">
      <c r="B10250" s="6"/>
      <c r="C10250" s="7"/>
      <c r="D10250" s="7"/>
      <c r="E10250" s="7"/>
      <c r="F10250" s="7"/>
      <c r="G10250" s="7"/>
      <c r="I10250" s="3"/>
      <c r="U10250">
        <v>997.32971660381486</v>
      </c>
      <c r="V10250">
        <v>132.4350804802225</v>
      </c>
      <c r="W10250">
        <v>-9.9918225453262917</v>
      </c>
      <c r="X10250">
        <v>12.303740981619542</v>
      </c>
      <c r="Y10250">
        <v>0</v>
      </c>
      <c r="Z10250">
        <v>2679.755360418972</v>
      </c>
      <c r="AA10250">
        <v>2814.5023593354881</v>
      </c>
      <c r="AB10250">
        <v>734.51974912144874</v>
      </c>
      <c r="AC10250">
        <v>-43.456420222450177</v>
      </c>
      <c r="AD10250">
        <v>76.412527403763988</v>
      </c>
      <c r="AE10250">
        <v>0</v>
      </c>
      <c r="AF10250">
        <v>2196.2770811577839</v>
      </c>
      <c r="AG10250">
        <v>2963.752937460546</v>
      </c>
      <c r="AH10250" s="3">
        <v>41295</v>
      </c>
    </row>
    <row r="10251" spans="2:34" x14ac:dyDescent="0.25">
      <c r="B10251" s="6"/>
      <c r="C10251" s="7"/>
      <c r="D10251" s="7"/>
      <c r="E10251" s="7"/>
      <c r="F10251" s="7"/>
      <c r="G10251" s="7"/>
      <c r="I10251" s="3"/>
      <c r="U10251">
        <v>1004.9328051311338</v>
      </c>
      <c r="V10251">
        <v>112.88597703043393</v>
      </c>
      <c r="W10251">
        <v>-9.1786371271545146</v>
      </c>
      <c r="X10251">
        <v>10.953093822067334</v>
      </c>
      <c r="Y10251">
        <v>0</v>
      </c>
      <c r="Z10251">
        <v>2686.8444022741051</v>
      </c>
      <c r="AA10251">
        <v>2801.5048359994521</v>
      </c>
      <c r="AB10251">
        <v>747.45026628759297</v>
      </c>
      <c r="AC10251">
        <v>-40.126791667747781</v>
      </c>
      <c r="AD10251">
        <v>76.936344701310972</v>
      </c>
      <c r="AE10251">
        <v>0</v>
      </c>
      <c r="AF10251">
        <v>2202.0871265013861</v>
      </c>
      <c r="AG10251">
        <v>2986.3469458225427</v>
      </c>
      <c r="AH10251" s="3">
        <v>41296</v>
      </c>
    </row>
    <row r="10252" spans="2:34" x14ac:dyDescent="0.25">
      <c r="B10252" s="6"/>
      <c r="C10252" s="7"/>
      <c r="D10252" s="7"/>
      <c r="E10252" s="7"/>
      <c r="F10252" s="7"/>
      <c r="G10252" s="7"/>
      <c r="I10252" s="3"/>
      <c r="U10252">
        <v>1099.5940523767931</v>
      </c>
      <c r="V10252">
        <v>157.11482706974633</v>
      </c>
      <c r="W10252">
        <v>-12.268287493834894</v>
      </c>
      <c r="X10252">
        <v>13.291764294114827</v>
      </c>
      <c r="Y10252">
        <v>0</v>
      </c>
      <c r="Z10252">
        <v>2869.518056412845</v>
      </c>
      <c r="AA10252">
        <v>3027.6563602828714</v>
      </c>
      <c r="AB10252">
        <v>879.46199847855257</v>
      </c>
      <c r="AC10252">
        <v>-50.690527849877554</v>
      </c>
      <c r="AD10252">
        <v>87.076168478436088</v>
      </c>
      <c r="AE10252">
        <v>0</v>
      </c>
      <c r="AF10252">
        <v>2351.8030169301051</v>
      </c>
      <c r="AG10252">
        <v>3267.6506560372159</v>
      </c>
      <c r="AH10252" s="3">
        <v>41297</v>
      </c>
    </row>
    <row r="10253" spans="2:34" x14ac:dyDescent="0.25">
      <c r="B10253" s="6"/>
      <c r="C10253" s="7"/>
      <c r="D10253" s="7"/>
      <c r="E10253" s="7"/>
      <c r="F10253" s="7"/>
      <c r="G10253" s="7"/>
      <c r="I10253" s="3"/>
      <c r="U10253">
        <v>1300.3163627391457</v>
      </c>
      <c r="V10253">
        <v>162.09761574439995</v>
      </c>
      <c r="W10253">
        <v>21.720832596641834</v>
      </c>
      <c r="X10253">
        <v>16.238404290310214</v>
      </c>
      <c r="Y10253">
        <v>0</v>
      </c>
      <c r="Z10253">
        <v>3343.2027020951532</v>
      </c>
      <c r="AA10253">
        <v>3543.259554726505</v>
      </c>
      <c r="AB10253">
        <v>934.24383349113145</v>
      </c>
      <c r="AC10253">
        <v>93.730558222822651</v>
      </c>
      <c r="AD10253">
        <v>96.134341456601177</v>
      </c>
      <c r="AE10253">
        <v>0</v>
      </c>
      <c r="AF10253">
        <v>2740.0260414549048</v>
      </c>
      <c r="AG10253">
        <v>3864.1347746254601</v>
      </c>
      <c r="AH10253" s="3">
        <v>41298</v>
      </c>
    </row>
    <row r="10254" spans="2:34" x14ac:dyDescent="0.25">
      <c r="B10254" s="6"/>
      <c r="C10254" s="7"/>
      <c r="D10254" s="7"/>
      <c r="E10254" s="7"/>
      <c r="F10254" s="7"/>
      <c r="G10254" s="7"/>
      <c r="I10254" s="3"/>
      <c r="U10254">
        <v>631.83796792420117</v>
      </c>
      <c r="V10254">
        <v>45.941815543242292</v>
      </c>
      <c r="W10254">
        <v>7.6974139371947192</v>
      </c>
      <c r="X10254">
        <v>3.1236661729735085</v>
      </c>
      <c r="Y10254">
        <v>0</v>
      </c>
      <c r="Z10254">
        <v>1485.6357779543678</v>
      </c>
      <c r="AA10254">
        <v>1542.3986736077784</v>
      </c>
      <c r="AB10254">
        <v>523.8224288302489</v>
      </c>
      <c r="AC10254">
        <v>91.817668739243103</v>
      </c>
      <c r="AD10254">
        <v>44.38619241067785</v>
      </c>
      <c r="AE10254">
        <v>0</v>
      </c>
      <c r="AF10254">
        <v>1217.5991354520706</v>
      </c>
      <c r="AG10254">
        <v>1877.6254254322403</v>
      </c>
      <c r="AH10254" s="3">
        <v>41299</v>
      </c>
    </row>
    <row r="10255" spans="2:34" x14ac:dyDescent="0.25">
      <c r="B10255" s="6"/>
      <c r="C10255" s="7"/>
      <c r="D10255" s="7"/>
      <c r="E10255" s="7"/>
      <c r="F10255" s="7"/>
      <c r="G10255" s="7"/>
      <c r="I10255" s="3"/>
      <c r="U10255">
        <v>411.36108865294898</v>
      </c>
      <c r="V10255">
        <v>0</v>
      </c>
      <c r="W10255">
        <v>0</v>
      </c>
      <c r="X10255">
        <v>10.192496341505862</v>
      </c>
      <c r="Y10255">
        <v>0</v>
      </c>
      <c r="Z10255">
        <v>1395.0154655413958</v>
      </c>
      <c r="AA10255">
        <v>1405.2079618829016</v>
      </c>
      <c r="AB10255">
        <v>0</v>
      </c>
      <c r="AC10255">
        <v>0</v>
      </c>
      <c r="AD10255">
        <v>79.108455605620904</v>
      </c>
      <c r="AE10255">
        <v>0</v>
      </c>
      <c r="AF10255">
        <v>1143.3284321708384</v>
      </c>
      <c r="AG10255">
        <v>1222.4368877764593</v>
      </c>
      <c r="AH10255" s="3">
        <v>41300</v>
      </c>
    </row>
    <row r="10256" spans="2:34" x14ac:dyDescent="0.25">
      <c r="B10256" s="6"/>
      <c r="C10256" s="7"/>
      <c r="D10256" s="7"/>
      <c r="E10256" s="7"/>
      <c r="F10256" s="7"/>
      <c r="G10256" s="7"/>
      <c r="I10256" s="3"/>
      <c r="U10256">
        <v>430.21413198249098</v>
      </c>
      <c r="V10256">
        <v>0</v>
      </c>
      <c r="W10256">
        <v>0</v>
      </c>
      <c r="X10256">
        <v>10.800350553681474</v>
      </c>
      <c r="Y10256">
        <v>0</v>
      </c>
      <c r="Z10256">
        <v>1459.8679710986676</v>
      </c>
      <c r="AA10256">
        <v>1470.6683216523493</v>
      </c>
      <c r="AB10256">
        <v>0</v>
      </c>
      <c r="AC10256">
        <v>0</v>
      </c>
      <c r="AD10256">
        <v>81.981928225767945</v>
      </c>
      <c r="AE10256">
        <v>0</v>
      </c>
      <c r="AF10256">
        <v>1196.4803257036961</v>
      </c>
      <c r="AG10256">
        <v>1278.4622539294642</v>
      </c>
      <c r="AH10256" s="3">
        <v>41301</v>
      </c>
    </row>
    <row r="10257" spans="2:34" x14ac:dyDescent="0.25">
      <c r="B10257" s="6"/>
      <c r="C10257" s="7"/>
      <c r="D10257" s="7"/>
      <c r="E10257" s="7"/>
      <c r="F10257" s="7"/>
      <c r="G10257" s="7"/>
      <c r="I10257" s="3"/>
      <c r="U10257">
        <v>311.78380268655405</v>
      </c>
      <c r="V10257">
        <v>0</v>
      </c>
      <c r="W10257">
        <v>0</v>
      </c>
      <c r="X10257">
        <v>4.9763796502712028</v>
      </c>
      <c r="Y10257">
        <v>0</v>
      </c>
      <c r="Z10257">
        <v>1052.9048287324276</v>
      </c>
      <c r="AA10257">
        <v>1057.8812083826988</v>
      </c>
      <c r="AB10257">
        <v>0</v>
      </c>
      <c r="AC10257">
        <v>0</v>
      </c>
      <c r="AD10257">
        <v>63.583253253322262</v>
      </c>
      <c r="AE10257">
        <v>0</v>
      </c>
      <c r="AF10257">
        <v>862.94099011480057</v>
      </c>
      <c r="AG10257">
        <v>926.52424336812282</v>
      </c>
      <c r="AH10257" s="3">
        <v>41302</v>
      </c>
    </row>
    <row r="10258" spans="2:34" x14ac:dyDescent="0.25">
      <c r="B10258" s="6"/>
      <c r="C10258" s="7"/>
      <c r="D10258" s="7"/>
      <c r="E10258" s="7"/>
      <c r="F10258" s="7"/>
      <c r="G10258" s="7"/>
      <c r="I10258" s="3"/>
      <c r="U10258">
        <v>389.14184281438327</v>
      </c>
      <c r="V10258">
        <v>0</v>
      </c>
      <c r="W10258">
        <v>0</v>
      </c>
      <c r="X10258">
        <v>7.7743558828011396</v>
      </c>
      <c r="Y10258">
        <v>0</v>
      </c>
      <c r="Z10258">
        <v>1319.148142856699</v>
      </c>
      <c r="AA10258">
        <v>1326.9224987395</v>
      </c>
      <c r="AB10258">
        <v>0</v>
      </c>
      <c r="AC10258">
        <v>0</v>
      </c>
      <c r="AD10258">
        <v>75.259215658159079</v>
      </c>
      <c r="AE10258">
        <v>0</v>
      </c>
      <c r="AF10258">
        <v>1081.1490017338936</v>
      </c>
      <c r="AG10258">
        <v>1156.4082173920526</v>
      </c>
      <c r="AH10258" s="3">
        <v>41303</v>
      </c>
    </row>
    <row r="10259" spans="2:34" x14ac:dyDescent="0.25">
      <c r="B10259" s="6"/>
      <c r="C10259" s="7"/>
      <c r="D10259" s="7"/>
      <c r="E10259" s="7"/>
      <c r="F10259" s="7"/>
      <c r="G10259" s="7"/>
      <c r="I10259" s="3"/>
      <c r="U10259">
        <v>428.62445761754128</v>
      </c>
      <c r="V10259">
        <v>0</v>
      </c>
      <c r="W10259">
        <v>0</v>
      </c>
      <c r="X10259">
        <v>9.5003773222510315</v>
      </c>
      <c r="Y10259">
        <v>0</v>
      </c>
      <c r="Z10259">
        <v>1458.2221464003273</v>
      </c>
      <c r="AA10259">
        <v>1467.7225237225784</v>
      </c>
      <c r="AB10259">
        <v>0</v>
      </c>
      <c r="AC10259">
        <v>0</v>
      </c>
      <c r="AD10259">
        <v>78.60679865522026</v>
      </c>
      <c r="AE10259">
        <v>0</v>
      </c>
      <c r="AF10259">
        <v>1195.1314387426107</v>
      </c>
      <c r="AG10259">
        <v>1273.738237397831</v>
      </c>
      <c r="AH10259" s="3">
        <v>41304</v>
      </c>
    </row>
    <row r="10260" spans="2:34" x14ac:dyDescent="0.25">
      <c r="B10260" s="6"/>
      <c r="C10260" s="7"/>
      <c r="D10260" s="7"/>
      <c r="E10260" s="7"/>
      <c r="F10260" s="7"/>
      <c r="G10260" s="7"/>
      <c r="I10260" s="3"/>
      <c r="U10260">
        <v>332.21559096580148</v>
      </c>
      <c r="V10260">
        <v>0</v>
      </c>
      <c r="W10260">
        <v>0</v>
      </c>
      <c r="X10260">
        <v>6.3921582546125784</v>
      </c>
      <c r="Y10260">
        <v>0</v>
      </c>
      <c r="Z10260">
        <v>1129.0590306476886</v>
      </c>
      <c r="AA10260">
        <v>1135.4511889023011</v>
      </c>
      <c r="AB10260">
        <v>0</v>
      </c>
      <c r="AC10260">
        <v>0</v>
      </c>
      <c r="AD10260">
        <v>61.885605866316908</v>
      </c>
      <c r="AE10260">
        <v>0</v>
      </c>
      <c r="AF10260">
        <v>925.35554137227052</v>
      </c>
      <c r="AG10260">
        <v>987.24114723858736</v>
      </c>
      <c r="AH10260" s="3">
        <v>41305</v>
      </c>
    </row>
    <row r="10261" spans="2:34" x14ac:dyDescent="0.25">
      <c r="B10261" s="6"/>
      <c r="C10261" s="7"/>
      <c r="D10261" s="7"/>
      <c r="E10261" s="7"/>
      <c r="F10261" s="7"/>
      <c r="G10261" s="7"/>
      <c r="I10261" s="3"/>
      <c r="U10261">
        <v>313.30643741896466</v>
      </c>
      <c r="AH10261" s="3">
        <v>41306</v>
      </c>
    </row>
    <row r="10262" spans="2:34" x14ac:dyDescent="0.25">
      <c r="B10262" s="6"/>
      <c r="C10262" s="7"/>
      <c r="D10262" s="7"/>
      <c r="E10262" s="7"/>
      <c r="F10262" s="7"/>
      <c r="G10262" s="7"/>
      <c r="I10262" s="3"/>
      <c r="U10262">
        <v>443.58271588590225</v>
      </c>
      <c r="AH10262" s="3">
        <v>41307</v>
      </c>
    </row>
    <row r="10263" spans="2:34" x14ac:dyDescent="0.25">
      <c r="B10263" s="6"/>
      <c r="C10263" s="7"/>
      <c r="D10263" s="7"/>
      <c r="E10263" s="7"/>
      <c r="F10263" s="7"/>
      <c r="G10263" s="7"/>
      <c r="I10263" s="3"/>
      <c r="U10263">
        <v>440.0305092076527</v>
      </c>
      <c r="AH10263" s="3">
        <v>41308</v>
      </c>
    </row>
    <row r="10264" spans="2:34" x14ac:dyDescent="0.25">
      <c r="B10264" s="6"/>
      <c r="C10264" s="7"/>
      <c r="D10264" s="7"/>
      <c r="E10264" s="7"/>
      <c r="F10264" s="7"/>
      <c r="G10264" s="7"/>
      <c r="I10264" s="3"/>
      <c r="U10264">
        <v>472.49183019994734</v>
      </c>
      <c r="AH10264" s="3">
        <v>41309</v>
      </c>
    </row>
    <row r="10265" spans="2:34" x14ac:dyDescent="0.25">
      <c r="B10265" s="6"/>
      <c r="C10265" s="7"/>
      <c r="D10265" s="7"/>
      <c r="E10265" s="7"/>
      <c r="F10265" s="7"/>
      <c r="G10265" s="7"/>
      <c r="I10265" s="3"/>
      <c r="U10265">
        <v>797.54817827461898</v>
      </c>
      <c r="AH10265" s="3">
        <v>41310</v>
      </c>
    </row>
    <row r="10266" spans="2:34" x14ac:dyDescent="0.25">
      <c r="B10266" s="6"/>
      <c r="C10266" s="7"/>
      <c r="D10266" s="7"/>
      <c r="E10266" s="7"/>
      <c r="F10266" s="7"/>
      <c r="G10266" s="7"/>
      <c r="I10266" s="3"/>
      <c r="U10266">
        <v>736.24232650642307</v>
      </c>
      <c r="AH10266" s="3">
        <v>41311</v>
      </c>
    </row>
    <row r="10267" spans="2:34" x14ac:dyDescent="0.25">
      <c r="B10267" s="6"/>
      <c r="C10267" s="7"/>
      <c r="D10267" s="7"/>
      <c r="E10267" s="7"/>
      <c r="F10267" s="7"/>
      <c r="G10267" s="7"/>
      <c r="I10267" s="3"/>
      <c r="U10267">
        <v>596.57023560179277</v>
      </c>
      <c r="AH10267" s="3">
        <v>41312</v>
      </c>
    </row>
    <row r="10268" spans="2:34" x14ac:dyDescent="0.25">
      <c r="B10268" s="6"/>
      <c r="C10268" s="7"/>
      <c r="D10268" s="7"/>
      <c r="E10268" s="7"/>
      <c r="F10268" s="7"/>
      <c r="G10268" s="7"/>
      <c r="I10268" s="3"/>
      <c r="U10268">
        <v>407.85459574579431</v>
      </c>
      <c r="AH10268" s="3">
        <v>41313</v>
      </c>
    </row>
    <row r="10269" spans="2:34" x14ac:dyDescent="0.25">
      <c r="B10269" s="6"/>
      <c r="C10269" s="7"/>
      <c r="D10269" s="7"/>
      <c r="E10269" s="7"/>
      <c r="F10269" s="7"/>
      <c r="G10269" s="7"/>
      <c r="I10269" s="3"/>
      <c r="U10269">
        <v>369.31488075811285</v>
      </c>
      <c r="AH10269" s="3">
        <v>41314</v>
      </c>
    </row>
    <row r="10270" spans="2:34" x14ac:dyDescent="0.25">
      <c r="B10270" s="6"/>
      <c r="C10270" s="7"/>
      <c r="D10270" s="7"/>
      <c r="E10270" s="7"/>
      <c r="F10270" s="7"/>
      <c r="G10270" s="7"/>
      <c r="I10270" s="3"/>
      <c r="U10270">
        <v>330.78854508892601</v>
      </c>
      <c r="AH10270" s="3">
        <v>41315</v>
      </c>
    </row>
    <row r="10271" spans="2:34" x14ac:dyDescent="0.25">
      <c r="B10271" s="6"/>
      <c r="C10271" s="7"/>
      <c r="D10271" s="7"/>
      <c r="E10271" s="7"/>
      <c r="F10271" s="7"/>
      <c r="G10271" s="7"/>
      <c r="I10271" s="3"/>
      <c r="U10271">
        <v>392.83065193990399</v>
      </c>
      <c r="AH10271" s="3">
        <v>41316</v>
      </c>
    </row>
    <row r="10272" spans="2:34" x14ac:dyDescent="0.25">
      <c r="B10272" s="6"/>
      <c r="C10272" s="7"/>
      <c r="D10272" s="7"/>
      <c r="E10272" s="7"/>
      <c r="F10272" s="7"/>
      <c r="G10272" s="7"/>
      <c r="I10272" s="3"/>
      <c r="U10272">
        <v>442.33212736732702</v>
      </c>
      <c r="AH10272" s="3">
        <v>41317</v>
      </c>
    </row>
    <row r="10273" spans="2:34" x14ac:dyDescent="0.25">
      <c r="B10273" s="6"/>
      <c r="C10273" s="7"/>
      <c r="D10273" s="7"/>
      <c r="E10273" s="7"/>
      <c r="F10273" s="7"/>
      <c r="G10273" s="7"/>
      <c r="I10273" s="3"/>
      <c r="U10273">
        <v>734.35686266843004</v>
      </c>
      <c r="AH10273" s="3">
        <v>41318</v>
      </c>
    </row>
    <row r="10274" spans="2:34" x14ac:dyDescent="0.25">
      <c r="B10274" s="6"/>
      <c r="C10274" s="7"/>
      <c r="D10274" s="7"/>
      <c r="E10274" s="7"/>
      <c r="F10274" s="7"/>
      <c r="G10274" s="7"/>
      <c r="I10274" s="3"/>
      <c r="U10274">
        <v>736.31195482952307</v>
      </c>
      <c r="AH10274" s="3">
        <v>41319</v>
      </c>
    </row>
    <row r="10275" spans="2:34" x14ac:dyDescent="0.25">
      <c r="B10275" s="6"/>
      <c r="C10275" s="7"/>
      <c r="D10275" s="7"/>
      <c r="E10275" s="7"/>
      <c r="F10275" s="7"/>
      <c r="G10275" s="7"/>
      <c r="I10275" s="3"/>
      <c r="U10275">
        <v>855.3395272402654</v>
      </c>
      <c r="AH10275" s="3">
        <v>41320</v>
      </c>
    </row>
    <row r="10276" spans="2:34" x14ac:dyDescent="0.25">
      <c r="B10276" s="6"/>
      <c r="C10276" s="7"/>
      <c r="D10276" s="7"/>
      <c r="E10276" s="7"/>
      <c r="F10276" s="7"/>
      <c r="G10276" s="7"/>
      <c r="I10276" s="3"/>
      <c r="U10276">
        <v>798.03088833681068</v>
      </c>
      <c r="AH10276" s="3">
        <v>41321</v>
      </c>
    </row>
    <row r="10277" spans="2:34" x14ac:dyDescent="0.25">
      <c r="B10277" s="6"/>
      <c r="C10277" s="7"/>
      <c r="D10277" s="7"/>
      <c r="E10277" s="7"/>
      <c r="F10277" s="7"/>
      <c r="G10277" s="7"/>
      <c r="I10277" s="3"/>
      <c r="U10277">
        <v>801.81629528504072</v>
      </c>
      <c r="AH10277" s="3">
        <v>41322</v>
      </c>
    </row>
    <row r="10278" spans="2:34" x14ac:dyDescent="0.25">
      <c r="B10278" s="6"/>
      <c r="C10278" s="7"/>
      <c r="D10278" s="7"/>
      <c r="E10278" s="7"/>
      <c r="F10278" s="7"/>
      <c r="G10278" s="7"/>
      <c r="I10278" s="3"/>
      <c r="U10278">
        <v>583.67821974822255</v>
      </c>
      <c r="AH10278" s="3">
        <v>41323</v>
      </c>
    </row>
    <row r="10279" spans="2:34" x14ac:dyDescent="0.25">
      <c r="B10279" s="6"/>
      <c r="C10279" s="7"/>
      <c r="D10279" s="7"/>
      <c r="E10279" s="7"/>
      <c r="F10279" s="7"/>
      <c r="G10279" s="7"/>
      <c r="I10279" s="3"/>
      <c r="U10279">
        <v>450.65668368844825</v>
      </c>
      <c r="AH10279" s="3">
        <v>41324</v>
      </c>
    </row>
    <row r="10280" spans="2:34" x14ac:dyDescent="0.25">
      <c r="B10280" s="6"/>
      <c r="C10280" s="7"/>
      <c r="D10280" s="7"/>
      <c r="E10280" s="7"/>
      <c r="F10280" s="7"/>
      <c r="G10280" s="7"/>
      <c r="I10280" s="3"/>
      <c r="U10280">
        <v>433.39629628472227</v>
      </c>
      <c r="AH10280" s="3">
        <v>41325</v>
      </c>
    </row>
    <row r="10281" spans="2:34" x14ac:dyDescent="0.25">
      <c r="B10281" s="6"/>
      <c r="C10281" s="7"/>
      <c r="D10281" s="7"/>
      <c r="E10281" s="7"/>
      <c r="F10281" s="7"/>
      <c r="G10281" s="7"/>
      <c r="I10281" s="3"/>
      <c r="U10281">
        <v>752.86636760081399</v>
      </c>
      <c r="AH10281" s="3">
        <v>41326</v>
      </c>
    </row>
    <row r="10282" spans="2:34" x14ac:dyDescent="0.25">
      <c r="B10282" s="6"/>
      <c r="C10282" s="7"/>
      <c r="D10282" s="7"/>
      <c r="E10282" s="7"/>
      <c r="F10282" s="7"/>
      <c r="G10282" s="7"/>
      <c r="I10282" s="3"/>
      <c r="U10282">
        <v>806.4872176089707</v>
      </c>
      <c r="AH10282" s="3">
        <v>41327</v>
      </c>
    </row>
    <row r="10283" spans="2:34" x14ac:dyDescent="0.25">
      <c r="B10283" s="6"/>
      <c r="C10283" s="7"/>
      <c r="D10283" s="7"/>
      <c r="E10283" s="7"/>
      <c r="F10283" s="7"/>
      <c r="G10283" s="7"/>
      <c r="I10283" s="3"/>
      <c r="U10283">
        <v>834.55731600509432</v>
      </c>
      <c r="AH10283" s="3">
        <v>41328</v>
      </c>
    </row>
    <row r="10284" spans="2:34" x14ac:dyDescent="0.25">
      <c r="B10284" s="6"/>
      <c r="C10284" s="7"/>
      <c r="D10284" s="7"/>
      <c r="E10284" s="7"/>
      <c r="F10284" s="7"/>
      <c r="G10284" s="7"/>
      <c r="I10284" s="3"/>
      <c r="U10284">
        <v>732.47779619420589</v>
      </c>
      <c r="AH10284" s="3">
        <v>41329</v>
      </c>
    </row>
    <row r="10285" spans="2:34" x14ac:dyDescent="0.25">
      <c r="B10285" s="6"/>
      <c r="C10285" s="7"/>
      <c r="D10285" s="7"/>
      <c r="E10285" s="7"/>
      <c r="F10285" s="7"/>
      <c r="G10285" s="7"/>
      <c r="I10285" s="3"/>
      <c r="U10285">
        <v>684.78390744313515</v>
      </c>
      <c r="AH10285" s="3">
        <v>41330</v>
      </c>
    </row>
    <row r="10286" spans="2:34" x14ac:dyDescent="0.25">
      <c r="B10286" s="6"/>
      <c r="C10286" s="7"/>
      <c r="D10286" s="7"/>
      <c r="E10286" s="7"/>
      <c r="F10286" s="7"/>
      <c r="G10286" s="7"/>
      <c r="I10286" s="3"/>
      <c r="U10286">
        <v>478.14348523921842</v>
      </c>
      <c r="AH10286" s="3">
        <v>41331</v>
      </c>
    </row>
    <row r="10287" spans="2:34" x14ac:dyDescent="0.25">
      <c r="B10287" s="6"/>
      <c r="C10287" s="7"/>
      <c r="D10287" s="7"/>
      <c r="E10287" s="7"/>
      <c r="F10287" s="7"/>
      <c r="G10287" s="7"/>
      <c r="I10287" s="3"/>
      <c r="U10287">
        <v>423.11235911531946</v>
      </c>
      <c r="AH10287" s="3">
        <v>41332</v>
      </c>
    </row>
    <row r="10288" spans="2:34" x14ac:dyDescent="0.25">
      <c r="B10288" s="6"/>
      <c r="C10288" s="7"/>
      <c r="D10288" s="7"/>
      <c r="E10288" s="7"/>
      <c r="F10288" s="7"/>
      <c r="G10288" s="7"/>
      <c r="I10288" s="3"/>
      <c r="U10288">
        <v>183.60277309851202</v>
      </c>
      <c r="AH10288" s="3">
        <v>41333</v>
      </c>
    </row>
    <row r="10289" spans="2:34" x14ac:dyDescent="0.25">
      <c r="B10289" s="6"/>
      <c r="C10289" s="7"/>
      <c r="D10289" s="7"/>
      <c r="E10289" s="7"/>
      <c r="F10289" s="7"/>
      <c r="G10289" s="7"/>
      <c r="I10289" s="3"/>
      <c r="U10289">
        <v>231.59473563637385</v>
      </c>
      <c r="V10289">
        <v>0</v>
      </c>
      <c r="W10289">
        <v>0</v>
      </c>
      <c r="X10289">
        <v>34.7476674698122</v>
      </c>
      <c r="Y10289">
        <v>0</v>
      </c>
      <c r="Z10289">
        <v>1970.9114416191558</v>
      </c>
      <c r="AA10289">
        <v>2005.6591090889681</v>
      </c>
      <c r="AB10289">
        <v>0</v>
      </c>
      <c r="AC10289">
        <v>0</v>
      </c>
      <c r="AD10289">
        <v>181.68152514803162</v>
      </c>
      <c r="AE10289">
        <v>0</v>
      </c>
      <c r="AF10289">
        <v>1172.7864240234578</v>
      </c>
      <c r="AG10289">
        <v>1354.4679491714894</v>
      </c>
      <c r="AH10289" s="3">
        <v>41334</v>
      </c>
    </row>
    <row r="10290" spans="2:34" x14ac:dyDescent="0.25">
      <c r="B10290" s="6"/>
      <c r="C10290" s="7"/>
      <c r="D10290" s="7"/>
      <c r="E10290" s="7"/>
      <c r="F10290" s="7"/>
      <c r="G10290" s="7"/>
      <c r="I10290" s="3"/>
      <c r="U10290">
        <v>613.2115175896331</v>
      </c>
      <c r="V10290">
        <v>507.92158570893793</v>
      </c>
      <c r="W10290">
        <v>-40.588243386644187</v>
      </c>
      <c r="X10290">
        <v>42.242128850260492</v>
      </c>
      <c r="Y10290">
        <v>0</v>
      </c>
      <c r="Z10290">
        <v>2343.1849043652228</v>
      </c>
      <c r="AA10290">
        <v>2852.7603755377768</v>
      </c>
      <c r="AB10290">
        <v>2096.6466439422252</v>
      </c>
      <c r="AC10290">
        <v>-107.58400654165908</v>
      </c>
      <c r="AD10290">
        <v>202.96130779090922</v>
      </c>
      <c r="AE10290">
        <v>0</v>
      </c>
      <c r="AF10290">
        <v>1394.3069114047244</v>
      </c>
      <c r="AG10290">
        <v>3586.3308565961997</v>
      </c>
      <c r="AH10290" s="3">
        <v>41335</v>
      </c>
    </row>
    <row r="10291" spans="2:34" x14ac:dyDescent="0.25">
      <c r="B10291" s="6"/>
      <c r="C10291" s="7"/>
      <c r="D10291" s="7"/>
      <c r="E10291" s="7"/>
      <c r="F10291" s="7"/>
      <c r="G10291" s="7"/>
      <c r="I10291" s="3"/>
      <c r="U10291">
        <v>627.44293734559051</v>
      </c>
      <c r="V10291">
        <v>500.04846658627127</v>
      </c>
      <c r="W10291">
        <v>-42.110895135042718</v>
      </c>
      <c r="X10291">
        <v>45.623403785863701</v>
      </c>
      <c r="Y10291">
        <v>0</v>
      </c>
      <c r="Z10291">
        <v>2461.0304242278362</v>
      </c>
      <c r="AA10291">
        <v>2964.5913994649286</v>
      </c>
      <c r="AB10291">
        <v>2109.298833523017</v>
      </c>
      <c r="AC10291">
        <v>-113.00795422309972</v>
      </c>
      <c r="AD10291">
        <v>208.84096075174685</v>
      </c>
      <c r="AE10291">
        <v>0</v>
      </c>
      <c r="AF10291">
        <v>1464.4306231597884</v>
      </c>
      <c r="AG10291">
        <v>3669.5624632114527</v>
      </c>
      <c r="AH10291" s="3">
        <v>41336</v>
      </c>
    </row>
    <row r="10292" spans="2:34" x14ac:dyDescent="0.25">
      <c r="B10292" s="6"/>
      <c r="C10292" s="7"/>
      <c r="D10292" s="7"/>
      <c r="E10292" s="7"/>
      <c r="F10292" s="7"/>
      <c r="G10292" s="7"/>
      <c r="I10292" s="3"/>
      <c r="U10292">
        <v>590.84377803338157</v>
      </c>
      <c r="V10292">
        <v>403.77234415950375</v>
      </c>
      <c r="W10292">
        <v>2.4390837777770717</v>
      </c>
      <c r="X10292">
        <v>34.725754376864579</v>
      </c>
      <c r="Y10292">
        <v>0</v>
      </c>
      <c r="Z10292">
        <v>2253.9811963448033</v>
      </c>
      <c r="AA10292">
        <v>2694.9183786589483</v>
      </c>
      <c r="AB10292">
        <v>1920.6244614143852</v>
      </c>
      <c r="AC10292">
        <v>3.4524973590299064</v>
      </c>
      <c r="AD10292">
        <v>190.21106643985658</v>
      </c>
      <c r="AE10292">
        <v>0</v>
      </c>
      <c r="AF10292">
        <v>1341.2264454184112</v>
      </c>
      <c r="AG10292">
        <v>3455.5144706316833</v>
      </c>
      <c r="AH10292" s="3">
        <v>41337</v>
      </c>
    </row>
    <row r="10293" spans="2:34" x14ac:dyDescent="0.25">
      <c r="B10293" s="6"/>
      <c r="C10293" s="7"/>
      <c r="D10293" s="7"/>
      <c r="E10293" s="7"/>
      <c r="F10293" s="7"/>
      <c r="G10293" s="7"/>
      <c r="I10293" s="3"/>
      <c r="U10293">
        <v>558.17327008890857</v>
      </c>
      <c r="V10293">
        <v>388.21790568871381</v>
      </c>
      <c r="W10293">
        <v>18.423448096311684</v>
      </c>
      <c r="X10293">
        <v>35.166068371126237</v>
      </c>
      <c r="Y10293">
        <v>0</v>
      </c>
      <c r="Z10293">
        <v>2173.2107094892444</v>
      </c>
      <c r="AA10293">
        <v>2615.0181316453964</v>
      </c>
      <c r="AB10293">
        <v>1734.8279447431462</v>
      </c>
      <c r="AC10293">
        <v>58.883457912300834</v>
      </c>
      <c r="AD10293">
        <v>177.56740903571514</v>
      </c>
      <c r="AE10293">
        <v>0</v>
      </c>
      <c r="AF10293">
        <v>1293.164148733917</v>
      </c>
      <c r="AG10293">
        <v>3264.442960425079</v>
      </c>
      <c r="AH10293" s="3">
        <v>41338</v>
      </c>
    </row>
    <row r="10294" spans="2:34" x14ac:dyDescent="0.25">
      <c r="B10294" s="6"/>
      <c r="C10294" s="7"/>
      <c r="D10294" s="7"/>
      <c r="E10294" s="7"/>
      <c r="F10294" s="7"/>
      <c r="G10294" s="7"/>
      <c r="I10294" s="3"/>
      <c r="U10294">
        <v>513.61829193220035</v>
      </c>
      <c r="V10294">
        <v>344.43453163191128</v>
      </c>
      <c r="W10294">
        <v>0.97308296246346815</v>
      </c>
      <c r="X10294">
        <v>32.847671742522429</v>
      </c>
      <c r="Y10294">
        <v>0</v>
      </c>
      <c r="Z10294">
        <v>2069.9260271607127</v>
      </c>
      <c r="AA10294">
        <v>2448.1813134976101</v>
      </c>
      <c r="AB10294">
        <v>1606.9648798941782</v>
      </c>
      <c r="AC10294">
        <v>-0.87499176668443113</v>
      </c>
      <c r="AD10294">
        <v>166.07111877423364</v>
      </c>
      <c r="AE10294">
        <v>0</v>
      </c>
      <c r="AF10294">
        <v>1231.7048306303266</v>
      </c>
      <c r="AG10294">
        <v>3003.8658375320538</v>
      </c>
      <c r="AH10294" s="3">
        <v>41339</v>
      </c>
    </row>
    <row r="10295" spans="2:34" x14ac:dyDescent="0.25">
      <c r="B10295" s="6"/>
      <c r="C10295" s="7"/>
      <c r="D10295" s="7"/>
      <c r="E10295" s="7"/>
      <c r="F10295" s="7"/>
      <c r="G10295" s="7"/>
      <c r="I10295" s="3"/>
      <c r="U10295">
        <v>499.28546557271284</v>
      </c>
      <c r="V10295">
        <v>363.03502353304208</v>
      </c>
      <c r="W10295">
        <v>9.334936415787439</v>
      </c>
      <c r="X10295">
        <v>32.378434526378854</v>
      </c>
      <c r="Y10295">
        <v>0</v>
      </c>
      <c r="Z10295">
        <v>1965.6125367681575</v>
      </c>
      <c r="AA10295">
        <v>2370.3609312433659</v>
      </c>
      <c r="AB10295">
        <v>1562.2385399214297</v>
      </c>
      <c r="AC10295">
        <v>28.552093052500648</v>
      </c>
      <c r="AD10295">
        <v>159.61720489153555</v>
      </c>
      <c r="AE10295">
        <v>0</v>
      </c>
      <c r="AF10295">
        <v>1169.6333226003226</v>
      </c>
      <c r="AG10295">
        <v>2920.0411604657884</v>
      </c>
      <c r="AH10295" s="3">
        <v>41340</v>
      </c>
    </row>
    <row r="10296" spans="2:34" x14ac:dyDescent="0.25">
      <c r="B10296" s="6"/>
      <c r="C10296" s="7"/>
      <c r="D10296" s="7"/>
      <c r="E10296" s="7"/>
      <c r="F10296" s="7"/>
      <c r="G10296" s="7"/>
      <c r="I10296" s="3"/>
      <c r="U10296">
        <v>471.31568927465401</v>
      </c>
      <c r="V10296">
        <v>288.36492943531096</v>
      </c>
      <c r="W10296">
        <v>20.114491445654153</v>
      </c>
      <c r="X10296">
        <v>29.193574830221031</v>
      </c>
      <c r="Y10296">
        <v>0</v>
      </c>
      <c r="Z10296">
        <v>1860.5546505394486</v>
      </c>
      <c r="AA10296">
        <v>2198.2276462506347</v>
      </c>
      <c r="AB10296">
        <v>1429.7976343592834</v>
      </c>
      <c r="AC10296">
        <v>69.334436592300378</v>
      </c>
      <c r="AD10296">
        <v>150.21066347650682</v>
      </c>
      <c r="AE10296">
        <v>0</v>
      </c>
      <c r="AF10296">
        <v>1107.1188635009275</v>
      </c>
      <c r="AG10296">
        <v>2756.4615979290179</v>
      </c>
      <c r="AH10296" s="3">
        <v>41341</v>
      </c>
    </row>
    <row r="10297" spans="2:34" x14ac:dyDescent="0.25">
      <c r="B10297" s="6"/>
      <c r="C10297" s="7"/>
      <c r="D10297" s="7"/>
      <c r="E10297" s="7"/>
      <c r="F10297" s="7"/>
      <c r="G10297" s="7"/>
      <c r="I10297" s="3"/>
      <c r="U10297">
        <v>224.69607325902911</v>
      </c>
      <c r="V10297">
        <v>0</v>
      </c>
      <c r="W10297">
        <v>25.82377846296561</v>
      </c>
      <c r="X10297">
        <v>28.595790741094149</v>
      </c>
      <c r="Y10297">
        <v>0</v>
      </c>
      <c r="Z10297">
        <v>1819.9832296573884</v>
      </c>
      <c r="AA10297">
        <v>1874.4027988614482</v>
      </c>
      <c r="AB10297">
        <v>0</v>
      </c>
      <c r="AC10297">
        <v>89.817518506415695</v>
      </c>
      <c r="AD10297">
        <v>141.32708599052268</v>
      </c>
      <c r="AE10297">
        <v>0</v>
      </c>
      <c r="AF10297">
        <v>1082.9769306829148</v>
      </c>
      <c r="AG10297">
        <v>1314.1215351798533</v>
      </c>
      <c r="AH10297" s="3">
        <v>41342</v>
      </c>
    </row>
    <row r="10298" spans="2:34" x14ac:dyDescent="0.25">
      <c r="B10298" s="6"/>
      <c r="C10298" s="7"/>
      <c r="D10298" s="7"/>
      <c r="E10298" s="7"/>
      <c r="F10298" s="7"/>
      <c r="G10298" s="7"/>
      <c r="I10298" s="3"/>
      <c r="U10298">
        <v>198.81041011577483</v>
      </c>
      <c r="V10298">
        <v>0</v>
      </c>
      <c r="W10298">
        <v>-10.778616680470263</v>
      </c>
      <c r="X10298">
        <v>26.530302389706243</v>
      </c>
      <c r="Y10298">
        <v>0</v>
      </c>
      <c r="Z10298">
        <v>1783.5356010315049</v>
      </c>
      <c r="AA10298">
        <v>1799.2872867407409</v>
      </c>
      <c r="AB10298">
        <v>0</v>
      </c>
      <c r="AC10298">
        <v>-40.630257625605275</v>
      </c>
      <c r="AD10298">
        <v>142.07219012974642</v>
      </c>
      <c r="AE10298">
        <v>0</v>
      </c>
      <c r="AF10298">
        <v>1061.2888511793687</v>
      </c>
      <c r="AG10298">
        <v>1162.7307836835098</v>
      </c>
      <c r="AH10298" s="3">
        <v>41343</v>
      </c>
    </row>
    <row r="10299" spans="2:34" x14ac:dyDescent="0.25">
      <c r="B10299" s="6"/>
      <c r="C10299" s="7"/>
      <c r="D10299" s="7"/>
      <c r="E10299" s="7"/>
      <c r="F10299" s="7"/>
      <c r="G10299" s="7"/>
      <c r="I10299" s="3"/>
      <c r="U10299">
        <v>218.63650877758846</v>
      </c>
      <c r="V10299">
        <v>0</v>
      </c>
      <c r="W10299">
        <v>-9.1086094997316103</v>
      </c>
      <c r="X10299">
        <v>31.548436778745689</v>
      </c>
      <c r="Y10299">
        <v>0</v>
      </c>
      <c r="Z10299">
        <v>1935.3237274575076</v>
      </c>
      <c r="AA10299">
        <v>1957.7635547365219</v>
      </c>
      <c r="AB10299">
        <v>0</v>
      </c>
      <c r="AC10299">
        <v>-32.323331748505538</v>
      </c>
      <c r="AD10299">
        <v>159.3958320670362</v>
      </c>
      <c r="AE10299">
        <v>0</v>
      </c>
      <c r="AF10299">
        <v>1151.6100346893331</v>
      </c>
      <c r="AG10299">
        <v>1278.6825350078639</v>
      </c>
      <c r="AH10299" s="3">
        <v>41344</v>
      </c>
    </row>
    <row r="10300" spans="2:34" x14ac:dyDescent="0.25">
      <c r="B10300" s="6"/>
      <c r="C10300" s="7"/>
      <c r="D10300" s="7"/>
      <c r="E10300" s="7"/>
      <c r="F10300" s="7"/>
      <c r="G10300" s="7"/>
      <c r="I10300" s="3"/>
      <c r="U10300">
        <v>495.02136125802906</v>
      </c>
      <c r="V10300">
        <v>249.14848522476373</v>
      </c>
      <c r="W10300">
        <v>3.1386378827011572</v>
      </c>
      <c r="X10300">
        <v>32.651679656685602</v>
      </c>
      <c r="Y10300">
        <v>0</v>
      </c>
      <c r="Z10300">
        <v>2043.1586572536344</v>
      </c>
      <c r="AA10300">
        <v>2328.0974600177851</v>
      </c>
      <c r="AB10300">
        <v>1507.757155927547</v>
      </c>
      <c r="AC10300">
        <v>7.8045105162269515</v>
      </c>
      <c r="AD10300">
        <v>163.76416784474478</v>
      </c>
      <c r="AE10300">
        <v>0</v>
      </c>
      <c r="AF10300">
        <v>1215.7769673225537</v>
      </c>
      <c r="AG10300">
        <v>2895.1028016110722</v>
      </c>
      <c r="AH10300" s="3">
        <v>41345</v>
      </c>
    </row>
    <row r="10301" spans="2:34" x14ac:dyDescent="0.25">
      <c r="B10301" s="6"/>
      <c r="C10301" s="7"/>
      <c r="D10301" s="7"/>
      <c r="E10301" s="7"/>
      <c r="F10301" s="7"/>
      <c r="G10301" s="7"/>
      <c r="I10301" s="3"/>
      <c r="U10301">
        <v>44.659105158858495</v>
      </c>
      <c r="V10301">
        <v>-151.82750143275084</v>
      </c>
      <c r="W10301">
        <v>5.8654487202459586</v>
      </c>
      <c r="X10301">
        <v>-5.4442999396980873</v>
      </c>
      <c r="Y10301">
        <v>0</v>
      </c>
      <c r="Z10301">
        <v>559.10909543878904</v>
      </c>
      <c r="AA10301">
        <v>407.70274278658616</v>
      </c>
      <c r="AB10301">
        <v>-128.69567770715901</v>
      </c>
      <c r="AC10301">
        <v>48.112430251506041</v>
      </c>
      <c r="AD10301">
        <v>9.07274015667962</v>
      </c>
      <c r="AE10301">
        <v>0</v>
      </c>
      <c r="AF10301">
        <v>332.69661073151008</v>
      </c>
      <c r="AG10301">
        <v>261.18610343253675</v>
      </c>
      <c r="AH10301" s="3">
        <v>41346</v>
      </c>
    </row>
    <row r="10302" spans="2:34" x14ac:dyDescent="0.25">
      <c r="B10302" s="6"/>
      <c r="C10302" s="7"/>
      <c r="D10302" s="7"/>
      <c r="E10302" s="7"/>
      <c r="F10302" s="7"/>
      <c r="G10302" s="7"/>
      <c r="I10302" s="3"/>
      <c r="U10302">
        <v>198.52893870380325</v>
      </c>
      <c r="V10302">
        <v>-78.001621184954118</v>
      </c>
      <c r="W10302">
        <v>-2.6359932079611261</v>
      </c>
      <c r="X10302">
        <v>7.5376508095730381</v>
      </c>
      <c r="Y10302">
        <v>0</v>
      </c>
      <c r="Z10302">
        <v>1238.8389355199656</v>
      </c>
      <c r="AA10302">
        <v>1165.7389719366233</v>
      </c>
      <c r="AB10302">
        <v>362.88550292706213</v>
      </c>
      <c r="AC10302">
        <v>-8.4910920365059486</v>
      </c>
      <c r="AD10302">
        <v>69.521879601214877</v>
      </c>
      <c r="AE10302">
        <v>0</v>
      </c>
      <c r="AF10302">
        <v>737.1683244864098</v>
      </c>
      <c r="AG10302">
        <v>1161.0846149781808</v>
      </c>
      <c r="AH10302" s="3">
        <v>41347</v>
      </c>
    </row>
    <row r="10303" spans="2:34" x14ac:dyDescent="0.25">
      <c r="B10303" s="6"/>
      <c r="C10303" s="7"/>
      <c r="D10303" s="7"/>
      <c r="E10303" s="7"/>
      <c r="F10303" s="7"/>
      <c r="G10303" s="7"/>
      <c r="I10303" s="3"/>
      <c r="U10303">
        <v>348.13431970357857</v>
      </c>
      <c r="V10303">
        <v>109.00132017557675</v>
      </c>
      <c r="W10303">
        <v>8.4391868984063017</v>
      </c>
      <c r="X10303">
        <v>22.825127186186482</v>
      </c>
      <c r="Y10303">
        <v>0</v>
      </c>
      <c r="Z10303">
        <v>1644.0734984312926</v>
      </c>
      <c r="AA10303">
        <v>1784.3391326914621</v>
      </c>
      <c r="AB10303">
        <v>913.16832705758748</v>
      </c>
      <c r="AC10303">
        <v>24.575725462309865</v>
      </c>
      <c r="AD10303">
        <v>119.99643809790928</v>
      </c>
      <c r="AE10303">
        <v>0</v>
      </c>
      <c r="AF10303">
        <v>978.30224044615011</v>
      </c>
      <c r="AG10303">
        <v>2036.0427310639568</v>
      </c>
      <c r="AH10303" s="3">
        <v>41348</v>
      </c>
    </row>
    <row r="10304" spans="2:34" x14ac:dyDescent="0.25">
      <c r="B10304" s="6"/>
      <c r="C10304" s="7"/>
      <c r="D10304" s="7"/>
      <c r="E10304" s="7"/>
      <c r="F10304" s="7"/>
      <c r="G10304" s="7"/>
      <c r="I10304" s="3"/>
      <c r="U10304">
        <v>82.53485744115909</v>
      </c>
      <c r="V10304">
        <v>-77.436938231644731</v>
      </c>
      <c r="W10304">
        <v>-23.580065008653392</v>
      </c>
      <c r="X10304">
        <v>-0.57521476383079229</v>
      </c>
      <c r="Y10304">
        <v>0</v>
      </c>
      <c r="Z10304">
        <v>403.28876655058372</v>
      </c>
      <c r="AA10304">
        <v>301.69654854645478</v>
      </c>
      <c r="AB10304">
        <v>312.61708837301887</v>
      </c>
      <c r="AC10304">
        <v>-114.42068832650484</v>
      </c>
      <c r="AD10304">
        <v>44.527699332227982</v>
      </c>
      <c r="AE10304">
        <v>0</v>
      </c>
      <c r="AF10304">
        <v>239.97607420814987</v>
      </c>
      <c r="AG10304">
        <v>482.70017358689188</v>
      </c>
      <c r="AH10304" s="3">
        <v>41349</v>
      </c>
    </row>
    <row r="10305" spans="2:34" x14ac:dyDescent="0.25">
      <c r="B10305" s="6"/>
      <c r="C10305" s="7"/>
      <c r="D10305" s="7"/>
      <c r="E10305" s="7"/>
      <c r="F10305" s="7"/>
      <c r="G10305" s="7"/>
      <c r="I10305" s="3"/>
      <c r="U10305">
        <v>206.49088988775907</v>
      </c>
      <c r="V10305">
        <v>0</v>
      </c>
      <c r="W10305">
        <v>0</v>
      </c>
      <c r="X10305">
        <v>30.987336648798529</v>
      </c>
      <c r="Y10305">
        <v>0</v>
      </c>
      <c r="Z10305">
        <v>1755.4225559328263</v>
      </c>
      <c r="AA10305">
        <v>1786.4098925816247</v>
      </c>
      <c r="AB10305">
        <v>0</v>
      </c>
      <c r="AC10305">
        <v>0</v>
      </c>
      <c r="AD10305">
        <v>163.08936303866807</v>
      </c>
      <c r="AE10305">
        <v>0</v>
      </c>
      <c r="AF10305">
        <v>1044.5602468730262</v>
      </c>
      <c r="AG10305">
        <v>1207.6496099116944</v>
      </c>
      <c r="AH10305" s="3">
        <v>41350</v>
      </c>
    </row>
    <row r="10306" spans="2:34" x14ac:dyDescent="0.25">
      <c r="B10306" s="6"/>
      <c r="C10306" s="7"/>
      <c r="D10306" s="7"/>
      <c r="E10306" s="7"/>
      <c r="F10306" s="7"/>
      <c r="G10306" s="7"/>
      <c r="I10306" s="3"/>
      <c r="U10306">
        <v>245.13234119583484</v>
      </c>
      <c r="V10306">
        <v>0</v>
      </c>
      <c r="W10306">
        <v>0</v>
      </c>
      <c r="X10306">
        <v>31.147881360971791</v>
      </c>
      <c r="Y10306">
        <v>0</v>
      </c>
      <c r="Z10306">
        <v>2103.7175382032055</v>
      </c>
      <c r="AA10306">
        <v>2134.865419564177</v>
      </c>
      <c r="AB10306">
        <v>0</v>
      </c>
      <c r="AC10306">
        <v>0</v>
      </c>
      <c r="AD10306">
        <v>181.82943165198589</v>
      </c>
      <c r="AE10306">
        <v>0</v>
      </c>
      <c r="AF10306">
        <v>1251.8123933350805</v>
      </c>
      <c r="AG10306">
        <v>1433.6418249870665</v>
      </c>
      <c r="AH10306" s="3">
        <v>41351</v>
      </c>
    </row>
    <row r="10307" spans="2:34" x14ac:dyDescent="0.25">
      <c r="B10307" s="6"/>
      <c r="C10307" s="7"/>
      <c r="D10307" s="7"/>
      <c r="E10307" s="7"/>
      <c r="F10307" s="7"/>
      <c r="G10307" s="7"/>
      <c r="I10307" s="3"/>
      <c r="U10307">
        <v>579.61369390004779</v>
      </c>
      <c r="V10307">
        <v>337.29538380450123</v>
      </c>
      <c r="W10307">
        <v>0</v>
      </c>
      <c r="X10307">
        <v>35.488844638444206</v>
      </c>
      <c r="Y10307">
        <v>0</v>
      </c>
      <c r="Z10307">
        <v>2261.3358917489259</v>
      </c>
      <c r="AA10307">
        <v>2634.1201201918711</v>
      </c>
      <c r="AB10307">
        <v>1852.7076889857328</v>
      </c>
      <c r="AC10307">
        <v>0</v>
      </c>
      <c r="AD10307">
        <v>191.52546638331845</v>
      </c>
      <c r="AE10307">
        <v>0</v>
      </c>
      <c r="AF10307">
        <v>1345.6028403901187</v>
      </c>
      <c r="AG10307">
        <v>3389.8359957591701</v>
      </c>
      <c r="AH10307" s="3">
        <v>41352</v>
      </c>
    </row>
    <row r="10308" spans="2:34" x14ac:dyDescent="0.25">
      <c r="B10308" s="6"/>
      <c r="C10308" s="7"/>
      <c r="D10308" s="7"/>
      <c r="E10308" s="7"/>
      <c r="F10308" s="7"/>
      <c r="G10308" s="7"/>
      <c r="I10308" s="3"/>
      <c r="U10308">
        <v>583.93771290410814</v>
      </c>
      <c r="V10308">
        <v>304.45081532735537</v>
      </c>
      <c r="W10308">
        <v>23.134546447555167</v>
      </c>
      <c r="X10308">
        <v>36.346705093508213</v>
      </c>
      <c r="Y10308">
        <v>0</v>
      </c>
      <c r="Z10308">
        <v>2300.4822596351873</v>
      </c>
      <c r="AA10308">
        <v>2664.4143265036059</v>
      </c>
      <c r="AB10308">
        <v>1782.2092481163263</v>
      </c>
      <c r="AC10308">
        <v>74.07402097890234</v>
      </c>
      <c r="AD10308">
        <v>189.94469436769597</v>
      </c>
      <c r="AE10308">
        <v>0</v>
      </c>
      <c r="AF10308">
        <v>1368.8967986255627</v>
      </c>
      <c r="AG10308">
        <v>3415.1247620884869</v>
      </c>
      <c r="AH10308" s="3">
        <v>41353</v>
      </c>
    </row>
    <row r="10309" spans="2:34" x14ac:dyDescent="0.25">
      <c r="B10309" s="6"/>
      <c r="C10309" s="7"/>
      <c r="D10309" s="7"/>
      <c r="E10309" s="7"/>
      <c r="F10309" s="7"/>
      <c r="G10309" s="7"/>
      <c r="I10309" s="3"/>
      <c r="U10309">
        <v>-152.49678263556257</v>
      </c>
      <c r="V10309">
        <v>-372.88648406196705</v>
      </c>
      <c r="W10309">
        <v>-15.455632288010339</v>
      </c>
      <c r="X10309">
        <v>-31.770014916342923</v>
      </c>
      <c r="Y10309">
        <v>0</v>
      </c>
      <c r="Z10309">
        <v>-29.450752651870307</v>
      </c>
      <c r="AA10309">
        <v>-449.56288391819066</v>
      </c>
      <c r="AB10309">
        <v>-623.04376558365482</v>
      </c>
      <c r="AC10309">
        <v>-188.49984820370707</v>
      </c>
      <c r="AD10309">
        <v>-62.800087519702863</v>
      </c>
      <c r="AE10309">
        <v>0</v>
      </c>
      <c r="AF10309">
        <v>-17.52460417958266</v>
      </c>
      <c r="AG10309">
        <v>-891.86830548664739</v>
      </c>
      <c r="AH10309" s="3">
        <v>41354</v>
      </c>
    </row>
    <row r="10310" spans="2:34" x14ac:dyDescent="0.25">
      <c r="B10310" s="6"/>
      <c r="C10310" s="7"/>
      <c r="D10310" s="7"/>
      <c r="E10310" s="7"/>
      <c r="F10310" s="7"/>
      <c r="G10310" s="7"/>
      <c r="I10310" s="3"/>
      <c r="U10310">
        <v>241.12712639370653</v>
      </c>
      <c r="V10310">
        <v>24.642310838854254</v>
      </c>
      <c r="W10310">
        <v>6.4026352006378922</v>
      </c>
      <c r="X10310">
        <v>12.294526676030907</v>
      </c>
      <c r="Y10310">
        <v>0</v>
      </c>
      <c r="Z10310">
        <v>1309.5288109548628</v>
      </c>
      <c r="AA10310">
        <v>1352.8682836703858</v>
      </c>
      <c r="AB10310">
        <v>527.62074325213212</v>
      </c>
      <c r="AC10310">
        <v>19.653916648907614</v>
      </c>
      <c r="AD10310">
        <v>83.710730049932565</v>
      </c>
      <c r="AE10310">
        <v>0</v>
      </c>
      <c r="AF10310">
        <v>779.23217599962072</v>
      </c>
      <c r="AG10310">
        <v>1410.2175659505931</v>
      </c>
      <c r="AH10310" s="3">
        <v>41355</v>
      </c>
    </row>
    <row r="10311" spans="2:34" x14ac:dyDescent="0.25">
      <c r="B10311" s="6"/>
      <c r="C10311" s="7"/>
      <c r="D10311" s="7"/>
      <c r="E10311" s="7"/>
      <c r="F10311" s="7"/>
      <c r="G10311" s="7"/>
      <c r="I10311" s="3"/>
      <c r="U10311">
        <v>342.34776185326666</v>
      </c>
      <c r="V10311">
        <v>85.223390040784381</v>
      </c>
      <c r="W10311">
        <v>0</v>
      </c>
      <c r="X10311">
        <v>19.557172252960971</v>
      </c>
      <c r="Y10311">
        <v>0</v>
      </c>
      <c r="Z10311">
        <v>1581.7614915781651</v>
      </c>
      <c r="AA10311">
        <v>1686.5420538719104</v>
      </c>
      <c r="AB10311">
        <v>939.91187704937352</v>
      </c>
      <c r="AC10311">
        <v>0</v>
      </c>
      <c r="AD10311">
        <v>121.06489597924103</v>
      </c>
      <c r="AE10311">
        <v>0</v>
      </c>
      <c r="AF10311">
        <v>941.22362080458538</v>
      </c>
      <c r="AG10311">
        <v>2002.2003938331998</v>
      </c>
      <c r="AH10311" s="3">
        <v>41356</v>
      </c>
    </row>
    <row r="10312" spans="2:34" x14ac:dyDescent="0.25">
      <c r="B10312" s="6"/>
      <c r="C10312" s="7"/>
      <c r="D10312" s="7"/>
      <c r="E10312" s="7"/>
      <c r="F10312" s="7"/>
      <c r="G10312" s="7"/>
      <c r="I10312" s="3"/>
      <c r="U10312">
        <v>207.8459133706061</v>
      </c>
      <c r="V10312">
        <v>-2.0581034526296618</v>
      </c>
      <c r="W10312">
        <v>0</v>
      </c>
      <c r="X10312">
        <v>14.526537584071461</v>
      </c>
      <c r="Y10312">
        <v>0</v>
      </c>
      <c r="Z10312">
        <v>1322.7472403378904</v>
      </c>
      <c r="AA10312">
        <v>1335.2156744693323</v>
      </c>
      <c r="AB10312">
        <v>342.69654597489875</v>
      </c>
      <c r="AC10312">
        <v>0</v>
      </c>
      <c r="AD10312">
        <v>85.780064973080314</v>
      </c>
      <c r="AE10312">
        <v>0</v>
      </c>
      <c r="AF10312">
        <v>787.09777269766005</v>
      </c>
      <c r="AG10312">
        <v>1215.574383645639</v>
      </c>
      <c r="AH10312" s="3">
        <v>41357</v>
      </c>
    </row>
    <row r="10313" spans="2:34" x14ac:dyDescent="0.25">
      <c r="B10313" s="6"/>
      <c r="C10313" s="7"/>
      <c r="D10313" s="7"/>
      <c r="E10313" s="7"/>
      <c r="F10313" s="7"/>
      <c r="G10313" s="7"/>
      <c r="I10313" s="3"/>
      <c r="U10313">
        <v>385.97593419143385</v>
      </c>
      <c r="V10313">
        <v>200.12120651672993</v>
      </c>
      <c r="W10313">
        <v>-19.912846596188377</v>
      </c>
      <c r="X10313">
        <v>27.973797425842253</v>
      </c>
      <c r="Y10313">
        <v>0</v>
      </c>
      <c r="Z10313">
        <v>1710.8281205560268</v>
      </c>
      <c r="AA10313">
        <v>1919.0102779024105</v>
      </c>
      <c r="AB10313">
        <v>1173.6604183476861</v>
      </c>
      <c r="AC10313">
        <v>-67.097251220014513</v>
      </c>
      <c r="AD10313">
        <v>132.76955292214998</v>
      </c>
      <c r="AE10313">
        <v>0</v>
      </c>
      <c r="AF10313">
        <v>1018.0244283210085</v>
      </c>
      <c r="AG10313">
        <v>2257.3571483708301</v>
      </c>
      <c r="AH10313" s="3">
        <v>41358</v>
      </c>
    </row>
    <row r="10314" spans="2:34" x14ac:dyDescent="0.25">
      <c r="B10314" s="6"/>
      <c r="C10314" s="7"/>
      <c r="D10314" s="7"/>
      <c r="E10314" s="7"/>
      <c r="F10314" s="7"/>
      <c r="G10314" s="7"/>
      <c r="I10314" s="3"/>
      <c r="U10314">
        <v>247.90678750270831</v>
      </c>
      <c r="V10314">
        <v>0</v>
      </c>
      <c r="W10314">
        <v>0</v>
      </c>
      <c r="X10314">
        <v>42.770894690645108</v>
      </c>
      <c r="Y10314">
        <v>0</v>
      </c>
      <c r="Z10314">
        <v>2145.1729787557165</v>
      </c>
      <c r="AA10314">
        <v>2187.943873446362</v>
      </c>
      <c r="AB10314">
        <v>0</v>
      </c>
      <c r="AC10314">
        <v>0</v>
      </c>
      <c r="AD10314">
        <v>173.38764807589439</v>
      </c>
      <c r="AE10314">
        <v>0</v>
      </c>
      <c r="AF10314">
        <v>1276.4803600713005</v>
      </c>
      <c r="AG10314">
        <v>1449.8680081471948</v>
      </c>
      <c r="AH10314" s="3">
        <v>41359</v>
      </c>
    </row>
    <row r="10315" spans="2:34" x14ac:dyDescent="0.25">
      <c r="B10315" s="6"/>
      <c r="C10315" s="7"/>
      <c r="D10315" s="7"/>
      <c r="E10315" s="7"/>
      <c r="F10315" s="7"/>
      <c r="G10315" s="7"/>
      <c r="I10315" s="3"/>
      <c r="U10315">
        <v>190.54512470341922</v>
      </c>
      <c r="V10315">
        <v>0</v>
      </c>
      <c r="W10315">
        <v>0</v>
      </c>
      <c r="X10315">
        <v>21.080141910913152</v>
      </c>
      <c r="Y10315">
        <v>0</v>
      </c>
      <c r="Z10315">
        <v>1684.4785187672812</v>
      </c>
      <c r="AA10315">
        <v>1705.5586606781944</v>
      </c>
      <c r="AB10315">
        <v>0</v>
      </c>
      <c r="AC10315">
        <v>0</v>
      </c>
      <c r="AD10315">
        <v>112.04659967821304</v>
      </c>
      <c r="AE10315">
        <v>0</v>
      </c>
      <c r="AF10315">
        <v>1002.3451569931817</v>
      </c>
      <c r="AG10315">
        <v>1114.3917566713947</v>
      </c>
      <c r="AH10315" s="3">
        <v>41360</v>
      </c>
    </row>
    <row r="10316" spans="2:34" x14ac:dyDescent="0.25">
      <c r="B10316" s="6"/>
      <c r="C10316" s="7"/>
      <c r="D10316" s="7"/>
      <c r="E10316" s="7"/>
      <c r="F10316" s="7"/>
      <c r="G10316" s="7"/>
      <c r="I10316" s="3"/>
      <c r="U10316">
        <v>53.707901466997384</v>
      </c>
      <c r="V10316">
        <v>0</v>
      </c>
      <c r="W10316">
        <v>0</v>
      </c>
      <c r="X10316">
        <v>-10.561872905380664</v>
      </c>
      <c r="Y10316">
        <v>0</v>
      </c>
      <c r="Z10316">
        <v>505.2880536453743</v>
      </c>
      <c r="AA10316">
        <v>494.72618073999359</v>
      </c>
      <c r="AB10316">
        <v>0</v>
      </c>
      <c r="AC10316">
        <v>0</v>
      </c>
      <c r="AD10316">
        <v>13.43692625464929</v>
      </c>
      <c r="AE10316">
        <v>0</v>
      </c>
      <c r="AF10316">
        <v>300.6705207666252</v>
      </c>
      <c r="AG10316">
        <v>314.10744702127448</v>
      </c>
      <c r="AH10316" s="3">
        <v>41361</v>
      </c>
    </row>
    <row r="10317" spans="2:34" x14ac:dyDescent="0.25">
      <c r="B10317" s="6"/>
      <c r="C10317" s="7"/>
      <c r="D10317" s="7"/>
      <c r="E10317" s="7"/>
      <c r="F10317" s="7"/>
      <c r="G10317" s="7"/>
      <c r="I10317" s="3"/>
      <c r="U10317">
        <v>190.3108704590621</v>
      </c>
      <c r="V10317">
        <v>0</v>
      </c>
      <c r="W10317">
        <v>0</v>
      </c>
      <c r="X10317">
        <v>25.972263533192532</v>
      </c>
      <c r="Y10317">
        <v>0</v>
      </c>
      <c r="Z10317">
        <v>1651.4722443612761</v>
      </c>
      <c r="AA10317">
        <v>1677.4445078944686</v>
      </c>
      <c r="AB10317">
        <v>0</v>
      </c>
      <c r="AC10317">
        <v>0</v>
      </c>
      <c r="AD10317">
        <v>130.3168871603815</v>
      </c>
      <c r="AE10317">
        <v>0</v>
      </c>
      <c r="AF10317">
        <v>982.70484758427449</v>
      </c>
      <c r="AG10317">
        <v>1113.021734744656</v>
      </c>
      <c r="AH10317" s="3">
        <v>41362</v>
      </c>
    </row>
    <row r="10318" spans="2:34" x14ac:dyDescent="0.25">
      <c r="B10318" s="6"/>
      <c r="C10318" s="7"/>
      <c r="D10318" s="7"/>
      <c r="E10318" s="7"/>
      <c r="F10318" s="7"/>
      <c r="G10318" s="7"/>
      <c r="I10318" s="3"/>
      <c r="U10318">
        <v>204.86868834074735</v>
      </c>
      <c r="V10318">
        <v>0</v>
      </c>
      <c r="W10318">
        <v>0</v>
      </c>
      <c r="X10318">
        <v>24.644653280881911</v>
      </c>
      <c r="Y10318">
        <v>0</v>
      </c>
      <c r="Z10318">
        <v>1797.4632909672559</v>
      </c>
      <c r="AA10318">
        <v>1822.1079442481378</v>
      </c>
      <c r="AB10318">
        <v>0</v>
      </c>
      <c r="AC10318">
        <v>0</v>
      </c>
      <c r="AD10318">
        <v>128.58576948617997</v>
      </c>
      <c r="AE10318">
        <v>0</v>
      </c>
      <c r="AF10318">
        <v>1069.576491775355</v>
      </c>
      <c r="AG10318">
        <v>1198.1622612615349</v>
      </c>
      <c r="AH10318" s="3">
        <v>41363</v>
      </c>
    </row>
    <row r="10319" spans="2:34" x14ac:dyDescent="0.25">
      <c r="B10319" s="6"/>
      <c r="C10319" s="7"/>
      <c r="D10319" s="7"/>
      <c r="E10319" s="7"/>
      <c r="F10319" s="7"/>
      <c r="G10319" s="7"/>
      <c r="I10319" s="3"/>
      <c r="U10319">
        <v>165.06569524871864</v>
      </c>
      <c r="V10319">
        <v>0</v>
      </c>
      <c r="W10319">
        <v>0</v>
      </c>
      <c r="X10319">
        <v>15.825520062455793</v>
      </c>
      <c r="Y10319">
        <v>0</v>
      </c>
      <c r="Z10319">
        <v>1460.7643663880044</v>
      </c>
      <c r="AA10319">
        <v>1476.5898864504602</v>
      </c>
      <c r="AB10319">
        <v>0</v>
      </c>
      <c r="AC10319">
        <v>0</v>
      </c>
      <c r="AD10319">
        <v>96.152285205174536</v>
      </c>
      <c r="AE10319">
        <v>0</v>
      </c>
      <c r="AF10319">
        <v>869.22455338209909</v>
      </c>
      <c r="AG10319">
        <v>965.3768385872736</v>
      </c>
      <c r="AH10319" s="3">
        <v>41364</v>
      </c>
    </row>
    <row r="10320" spans="2:34" x14ac:dyDescent="0.25">
      <c r="B10320" s="6"/>
      <c r="C10320" s="7"/>
      <c r="D10320" s="7"/>
      <c r="E10320" s="7"/>
      <c r="F10320" s="7"/>
      <c r="G10320" s="7"/>
      <c r="I10320" s="3"/>
      <c r="U10320">
        <v>190.72907002595679</v>
      </c>
      <c r="V10320">
        <v>0</v>
      </c>
      <c r="W10320">
        <v>0</v>
      </c>
      <c r="X10320">
        <v>4.3018582081794206</v>
      </c>
      <c r="Y10320">
        <v>0</v>
      </c>
      <c r="Z10320">
        <v>329.70232595595888</v>
      </c>
      <c r="AA10320">
        <v>334.00418416413834</v>
      </c>
      <c r="AB10320">
        <v>0</v>
      </c>
      <c r="AC10320">
        <v>0</v>
      </c>
      <c r="AD10320">
        <v>34.101020745831448</v>
      </c>
      <c r="AE10320">
        <v>0</v>
      </c>
      <c r="AF10320">
        <v>279.44816315339523</v>
      </c>
      <c r="AG10320">
        <v>313.54918389922665</v>
      </c>
      <c r="AH10320" s="3">
        <v>41365</v>
      </c>
    </row>
    <row r="10321" spans="2:34" x14ac:dyDescent="0.25">
      <c r="B10321" s="6"/>
      <c r="C10321" s="7"/>
      <c r="D10321" s="7"/>
      <c r="E10321" s="7"/>
      <c r="F10321" s="7"/>
      <c r="G10321" s="7"/>
      <c r="I10321" s="3"/>
      <c r="U10321">
        <v>200.29546160229316</v>
      </c>
      <c r="V10321">
        <v>0</v>
      </c>
      <c r="W10321">
        <v>0</v>
      </c>
      <c r="X10321">
        <v>5.8185500307831379</v>
      </c>
      <c r="Y10321">
        <v>0</v>
      </c>
      <c r="Z10321">
        <v>341.5890532343642</v>
      </c>
      <c r="AA10321">
        <v>347.40760326514737</v>
      </c>
      <c r="AB10321">
        <v>0</v>
      </c>
      <c r="AC10321">
        <v>0</v>
      </c>
      <c r="AD10321">
        <v>39.75277803642912</v>
      </c>
      <c r="AE10321">
        <v>0</v>
      </c>
      <c r="AF10321">
        <v>289.52308177650326</v>
      </c>
      <c r="AG10321">
        <v>329.27585981293237</v>
      </c>
      <c r="AH10321" s="3">
        <v>41366</v>
      </c>
    </row>
    <row r="10322" spans="2:34" x14ac:dyDescent="0.25">
      <c r="B10322" s="6"/>
      <c r="C10322" s="7"/>
      <c r="D10322" s="7"/>
      <c r="E10322" s="7"/>
      <c r="F10322" s="7"/>
      <c r="G10322" s="7"/>
      <c r="I10322" s="3"/>
      <c r="U10322">
        <v>227.50687330275315</v>
      </c>
      <c r="V10322">
        <v>0</v>
      </c>
      <c r="W10322">
        <v>0</v>
      </c>
      <c r="X10322">
        <v>8.7606755845599213</v>
      </c>
      <c r="Y10322">
        <v>0</v>
      </c>
      <c r="Z10322">
        <v>384.6761647672173</v>
      </c>
      <c r="AA10322">
        <v>393.43684035177722</v>
      </c>
      <c r="AB10322">
        <v>0</v>
      </c>
      <c r="AC10322">
        <v>0</v>
      </c>
      <c r="AD10322">
        <v>47.967344842024893</v>
      </c>
      <c r="AE10322">
        <v>0</v>
      </c>
      <c r="AF10322">
        <v>326.04273367319519</v>
      </c>
      <c r="AG10322">
        <v>374.01007851522007</v>
      </c>
      <c r="AH10322" s="3">
        <v>41367</v>
      </c>
    </row>
    <row r="10323" spans="2:34" x14ac:dyDescent="0.25">
      <c r="B10323" s="6"/>
      <c r="C10323" s="7"/>
      <c r="D10323" s="7"/>
      <c r="E10323" s="7"/>
      <c r="F10323" s="7"/>
      <c r="G10323" s="7"/>
      <c r="I10323" s="3"/>
      <c r="U10323">
        <v>486.98493635015996</v>
      </c>
      <c r="V10323">
        <v>0</v>
      </c>
      <c r="W10323">
        <v>0</v>
      </c>
      <c r="X10323">
        <v>9.2202515359414914</v>
      </c>
      <c r="Y10323">
        <v>0</v>
      </c>
      <c r="Z10323">
        <v>881.07164613464818</v>
      </c>
      <c r="AA10323">
        <v>890.29189767058972</v>
      </c>
      <c r="AB10323">
        <v>0</v>
      </c>
      <c r="AC10323">
        <v>0</v>
      </c>
      <c r="AD10323">
        <v>53.803006943109295</v>
      </c>
      <c r="AE10323">
        <v>0</v>
      </c>
      <c r="AF10323">
        <v>746.77620913039766</v>
      </c>
      <c r="AG10323">
        <v>800.57921607350693</v>
      </c>
      <c r="AH10323" s="3">
        <v>41368</v>
      </c>
    </row>
    <row r="10324" spans="2:34" x14ac:dyDescent="0.25">
      <c r="B10324" s="6"/>
      <c r="C10324" s="7"/>
      <c r="D10324" s="7"/>
      <c r="E10324" s="7"/>
      <c r="F10324" s="7"/>
      <c r="G10324" s="7"/>
      <c r="I10324" s="3"/>
      <c r="U10324">
        <v>1514.0216423477452</v>
      </c>
      <c r="V10324">
        <v>71.152232233679285</v>
      </c>
      <c r="W10324">
        <v>-2.7654188691920405</v>
      </c>
      <c r="X10324">
        <v>7.9658300189551854</v>
      </c>
      <c r="Y10324">
        <v>0</v>
      </c>
      <c r="Z10324">
        <v>2267.1921916718893</v>
      </c>
      <c r="AA10324">
        <v>2343.5448350553315</v>
      </c>
      <c r="AB10324">
        <v>525.51693748457956</v>
      </c>
      <c r="AC10324">
        <v>-12.181195573565091</v>
      </c>
      <c r="AD10324">
        <v>54.020829609442409</v>
      </c>
      <c r="AE10324">
        <v>0</v>
      </c>
      <c r="AF10324">
        <v>1921.620333254974</v>
      </c>
      <c r="AG10324">
        <v>2488.9769047754307</v>
      </c>
      <c r="AH10324" s="3">
        <v>41369</v>
      </c>
    </row>
    <row r="10325" spans="2:34" x14ac:dyDescent="0.25">
      <c r="B10325" s="6"/>
      <c r="C10325" s="7"/>
      <c r="D10325" s="7"/>
      <c r="E10325" s="7"/>
      <c r="F10325" s="7"/>
      <c r="G10325" s="7"/>
      <c r="I10325" s="3"/>
      <c r="U10325">
        <v>491.90546142512045</v>
      </c>
      <c r="V10325">
        <v>0</v>
      </c>
      <c r="W10325">
        <v>0</v>
      </c>
      <c r="X10325">
        <v>7.3211151987488163</v>
      </c>
      <c r="Y10325">
        <v>0</v>
      </c>
      <c r="Z10325">
        <v>891.8851919319618</v>
      </c>
      <c r="AA10325">
        <v>899.20630713071068</v>
      </c>
      <c r="AB10325">
        <v>0</v>
      </c>
      <c r="AC10325">
        <v>0</v>
      </c>
      <c r="AD10325">
        <v>52.726792969584984</v>
      </c>
      <c r="AE10325">
        <v>0</v>
      </c>
      <c r="AF10325">
        <v>755.94152363484557</v>
      </c>
      <c r="AG10325">
        <v>808.66831660443063</v>
      </c>
      <c r="AH10325" s="3">
        <v>41370</v>
      </c>
    </row>
    <row r="10326" spans="2:34" x14ac:dyDescent="0.25">
      <c r="B10326" s="6"/>
      <c r="C10326" s="7"/>
      <c r="D10326" s="7"/>
      <c r="E10326" s="7"/>
      <c r="F10326" s="7"/>
      <c r="G10326" s="7"/>
      <c r="I10326" s="3"/>
      <c r="U10326">
        <v>463.50394908379508</v>
      </c>
      <c r="V10326">
        <v>0</v>
      </c>
      <c r="W10326">
        <v>0</v>
      </c>
      <c r="X10326">
        <v>6.6373582457593514</v>
      </c>
      <c r="Y10326">
        <v>0</v>
      </c>
      <c r="Z10326">
        <v>839.6824739892229</v>
      </c>
      <c r="AA10326">
        <v>846.31983223498219</v>
      </c>
      <c r="AB10326">
        <v>0</v>
      </c>
      <c r="AC10326">
        <v>0</v>
      </c>
      <c r="AD10326">
        <v>50.281939258993653</v>
      </c>
      <c r="AE10326">
        <v>0</v>
      </c>
      <c r="AF10326">
        <v>711.69569188823607</v>
      </c>
      <c r="AG10326">
        <v>761.97763114722977</v>
      </c>
      <c r="AH10326" s="3">
        <v>41371</v>
      </c>
    </row>
    <row r="10327" spans="2:34" x14ac:dyDescent="0.25">
      <c r="B10327" s="6"/>
      <c r="C10327" s="7"/>
      <c r="D10327" s="7"/>
      <c r="E10327" s="7"/>
      <c r="F10327" s="7"/>
      <c r="G10327" s="7"/>
      <c r="I10327" s="3"/>
      <c r="U10327">
        <v>1314.7315693938663</v>
      </c>
      <c r="V10327">
        <v>67.654230383616351</v>
      </c>
      <c r="W10327">
        <v>-20.365039933469038</v>
      </c>
      <c r="X10327">
        <v>7.1580344909510414</v>
      </c>
      <c r="Y10327">
        <v>0</v>
      </c>
      <c r="Z10327">
        <v>2031.5425099861013</v>
      </c>
      <c r="AA10327">
        <v>2085.9897349271996</v>
      </c>
      <c r="AB10327">
        <v>478.85954877986734</v>
      </c>
      <c r="AC10327">
        <v>-89.01674959814433</v>
      </c>
      <c r="AD10327">
        <v>49.622011316253172</v>
      </c>
      <c r="AE10327">
        <v>0</v>
      </c>
      <c r="AF10327">
        <v>1721.8890438142919</v>
      </c>
      <c r="AG10327">
        <v>2161.3538543122686</v>
      </c>
      <c r="AH10327" s="3">
        <v>41372</v>
      </c>
    </row>
    <row r="10328" spans="2:34" x14ac:dyDescent="0.25">
      <c r="B10328" s="6"/>
      <c r="C10328" s="7"/>
      <c r="D10328" s="7"/>
      <c r="E10328" s="7"/>
      <c r="F10328" s="7"/>
      <c r="G10328" s="7"/>
      <c r="I10328" s="3"/>
      <c r="U10328">
        <v>1945.3215504962095</v>
      </c>
      <c r="V10328">
        <v>200.82867377053307</v>
      </c>
      <c r="W10328">
        <v>-32.469454869068556</v>
      </c>
      <c r="X10328">
        <v>7.3323538012256444</v>
      </c>
      <c r="Y10328">
        <v>0</v>
      </c>
      <c r="Z10328">
        <v>2134.474606753281</v>
      </c>
      <c r="AA10328">
        <v>2310.1661794559709</v>
      </c>
      <c r="AB10328">
        <v>1477.2018509239801</v>
      </c>
      <c r="AC10328">
        <v>-139.39555015401908</v>
      </c>
      <c r="AD10328">
        <v>51.074441524310835</v>
      </c>
      <c r="AE10328">
        <v>0</v>
      </c>
      <c r="AF10328">
        <v>1809.131938712638</v>
      </c>
      <c r="AG10328">
        <v>3198.01268100691</v>
      </c>
      <c r="AH10328" s="3">
        <v>41373</v>
      </c>
    </row>
    <row r="10329" spans="2:34" x14ac:dyDescent="0.25">
      <c r="B10329" s="6"/>
      <c r="C10329" s="7"/>
      <c r="D10329" s="7"/>
      <c r="E10329" s="7"/>
      <c r="F10329" s="7"/>
      <c r="G10329" s="7"/>
      <c r="I10329" s="3"/>
      <c r="U10329">
        <v>1978.8318877677261</v>
      </c>
      <c r="V10329">
        <v>183.97473285011472</v>
      </c>
      <c r="W10329">
        <v>-17.178801084350017</v>
      </c>
      <c r="X10329">
        <v>7.0571884397996811</v>
      </c>
      <c r="Y10329">
        <v>0</v>
      </c>
      <c r="Z10329">
        <v>2158.0454591616831</v>
      </c>
      <c r="AA10329">
        <v>2331.8985793672473</v>
      </c>
      <c r="AB10329">
        <v>1452.1356079627233</v>
      </c>
      <c r="AC10329">
        <v>-79.169652834186039</v>
      </c>
      <c r="AD10329">
        <v>51.026012537066897</v>
      </c>
      <c r="AE10329">
        <v>0</v>
      </c>
      <c r="AF10329">
        <v>1829.1100550040212</v>
      </c>
      <c r="AG10329">
        <v>3253.1020226696251</v>
      </c>
      <c r="AH10329" s="3">
        <v>41374</v>
      </c>
    </row>
    <row r="10330" spans="2:34" x14ac:dyDescent="0.25">
      <c r="B10330" s="6"/>
      <c r="C10330" s="7"/>
      <c r="D10330" s="7"/>
      <c r="E10330" s="7"/>
      <c r="F10330" s="7"/>
      <c r="G10330" s="7"/>
      <c r="I10330" s="3"/>
      <c r="U10330">
        <v>2563.9434800983618</v>
      </c>
      <c r="V10330">
        <v>186.56250124877741</v>
      </c>
      <c r="W10330">
        <v>-11.974508613587302</v>
      </c>
      <c r="X10330">
        <v>7.0755344753091034</v>
      </c>
      <c r="Y10330">
        <v>0</v>
      </c>
      <c r="Z10330">
        <v>3338.5684859701528</v>
      </c>
      <c r="AA10330">
        <v>3520.2320130806525</v>
      </c>
      <c r="AB10330">
        <v>1393.1166228256309</v>
      </c>
      <c r="AC10330">
        <v>-57.383026737438087</v>
      </c>
      <c r="AD10330">
        <v>49.568608432619655</v>
      </c>
      <c r="AE10330">
        <v>0</v>
      </c>
      <c r="AF10330">
        <v>2829.6944168079476</v>
      </c>
      <c r="AG10330">
        <v>4214.9966213287607</v>
      </c>
      <c r="AH10330" s="3">
        <v>41375</v>
      </c>
    </row>
    <row r="10331" spans="2:34" x14ac:dyDescent="0.25">
      <c r="B10331" s="6"/>
      <c r="C10331" s="7"/>
      <c r="D10331" s="7"/>
      <c r="E10331" s="7"/>
      <c r="F10331" s="7"/>
      <c r="G10331" s="7"/>
      <c r="I10331" s="3"/>
      <c r="U10331">
        <v>2773.2151659397409</v>
      </c>
      <c r="V10331">
        <v>229.53065218821126</v>
      </c>
      <c r="W10331">
        <v>14.838950439338264</v>
      </c>
      <c r="X10331">
        <v>8.1471246708674077</v>
      </c>
      <c r="Y10331">
        <v>0</v>
      </c>
      <c r="Z10331">
        <v>3527.5271718916592</v>
      </c>
      <c r="AA10331">
        <v>3780.0438991900764</v>
      </c>
      <c r="AB10331">
        <v>1458.3362331073868</v>
      </c>
      <c r="AC10331">
        <v>59.135759189140138</v>
      </c>
      <c r="AD10331">
        <v>51.705474397504268</v>
      </c>
      <c r="AE10331">
        <v>0</v>
      </c>
      <c r="AF10331">
        <v>2989.851484367422</v>
      </c>
      <c r="AG10331">
        <v>4559.028951061453</v>
      </c>
      <c r="AH10331" s="3">
        <v>41376</v>
      </c>
    </row>
    <row r="10332" spans="2:34" x14ac:dyDescent="0.25">
      <c r="B10332" s="6"/>
      <c r="C10332" s="7"/>
      <c r="D10332" s="7"/>
      <c r="E10332" s="7"/>
      <c r="F10332" s="7"/>
      <c r="G10332" s="7"/>
      <c r="I10332" s="3"/>
      <c r="U10332">
        <v>1639.3274456421775</v>
      </c>
      <c r="V10332">
        <v>0</v>
      </c>
      <c r="W10332">
        <v>0</v>
      </c>
      <c r="X10332">
        <v>6.6874083826486519</v>
      </c>
      <c r="Y10332">
        <v>0</v>
      </c>
      <c r="Z10332">
        <v>3128.9163574624604</v>
      </c>
      <c r="AA10332">
        <v>3135.6037658451091</v>
      </c>
      <c r="AB10332">
        <v>0</v>
      </c>
      <c r="AC10332">
        <v>0</v>
      </c>
      <c r="AD10332">
        <v>42.975405182831217</v>
      </c>
      <c r="AE10332">
        <v>0</v>
      </c>
      <c r="AF10332">
        <v>2651.9980598204625</v>
      </c>
      <c r="AG10332">
        <v>2694.9734650032938</v>
      </c>
      <c r="AH10332" s="3">
        <v>41377</v>
      </c>
    </row>
    <row r="10333" spans="2:34" x14ac:dyDescent="0.25">
      <c r="B10333" s="6"/>
      <c r="C10333" s="7"/>
      <c r="D10333" s="7"/>
      <c r="E10333" s="7"/>
      <c r="F10333" s="7"/>
      <c r="G10333" s="7"/>
      <c r="I10333" s="3"/>
      <c r="U10333">
        <v>1447.7184170683174</v>
      </c>
      <c r="V10333">
        <v>0</v>
      </c>
      <c r="W10333">
        <v>0</v>
      </c>
      <c r="X10333">
        <v>5.1676424085296322</v>
      </c>
      <c r="Y10333">
        <v>0</v>
      </c>
      <c r="Z10333">
        <v>2768.5634131367524</v>
      </c>
      <c r="AA10333">
        <v>2773.7310555452823</v>
      </c>
      <c r="AB10333">
        <v>0</v>
      </c>
      <c r="AC10333">
        <v>0</v>
      </c>
      <c r="AD10333">
        <v>33.406540248858143</v>
      </c>
      <c r="AE10333">
        <v>0</v>
      </c>
      <c r="AF10333">
        <v>2346.5711324041599</v>
      </c>
      <c r="AG10333">
        <v>2379.9776726530181</v>
      </c>
      <c r="AH10333" s="3">
        <v>41378</v>
      </c>
    </row>
    <row r="10334" spans="2:34" x14ac:dyDescent="0.25">
      <c r="B10334" s="6"/>
      <c r="C10334" s="7"/>
      <c r="D10334" s="7"/>
      <c r="E10334" s="7"/>
      <c r="F10334" s="7"/>
      <c r="G10334" s="7"/>
      <c r="I10334" s="3"/>
      <c r="U10334">
        <v>1436.7703321427825</v>
      </c>
      <c r="V10334">
        <v>0</v>
      </c>
      <c r="W10334">
        <v>0</v>
      </c>
      <c r="X10334">
        <v>6.6146681178434141</v>
      </c>
      <c r="Y10334">
        <v>0</v>
      </c>
      <c r="Z10334">
        <v>2741.7050307437808</v>
      </c>
      <c r="AA10334">
        <v>2748.3196988616241</v>
      </c>
      <c r="AB10334">
        <v>0</v>
      </c>
      <c r="AC10334">
        <v>0</v>
      </c>
      <c r="AD10334">
        <v>38.172980257362113</v>
      </c>
      <c r="AE10334">
        <v>0</v>
      </c>
      <c r="AF10334">
        <v>2323.8065807643575</v>
      </c>
      <c r="AG10334">
        <v>2361.9795610217197</v>
      </c>
      <c r="AH10334" s="3">
        <v>41379</v>
      </c>
    </row>
    <row r="10335" spans="2:34" x14ac:dyDescent="0.25">
      <c r="B10335" s="6"/>
      <c r="C10335" s="7"/>
      <c r="D10335" s="7"/>
      <c r="E10335" s="7"/>
      <c r="F10335" s="7"/>
      <c r="G10335" s="7"/>
      <c r="I10335" s="3"/>
      <c r="U10335">
        <v>1622.8739399668586</v>
      </c>
      <c r="V10335">
        <v>0</v>
      </c>
      <c r="W10335">
        <v>0</v>
      </c>
      <c r="X10335">
        <v>8.5792153812488277</v>
      </c>
      <c r="Y10335">
        <v>0</v>
      </c>
      <c r="Z10335">
        <v>3093.332002903489</v>
      </c>
      <c r="AA10335">
        <v>3101.911218284738</v>
      </c>
      <c r="AB10335">
        <v>0</v>
      </c>
      <c r="AC10335">
        <v>0</v>
      </c>
      <c r="AD10335">
        <v>46.087139781079202</v>
      </c>
      <c r="AE10335">
        <v>0</v>
      </c>
      <c r="AF10335">
        <v>2621.8375734190654</v>
      </c>
      <c r="AG10335">
        <v>2667.9247132001447</v>
      </c>
      <c r="AH10335" s="3">
        <v>41380</v>
      </c>
    </row>
    <row r="10336" spans="2:34" x14ac:dyDescent="0.25">
      <c r="B10336" s="6"/>
      <c r="C10336" s="7"/>
      <c r="D10336" s="7"/>
      <c r="E10336" s="7"/>
      <c r="F10336" s="7"/>
      <c r="G10336" s="7"/>
      <c r="I10336" s="3"/>
      <c r="U10336">
        <v>2261.4037131790096</v>
      </c>
      <c r="V10336">
        <v>219.49813972971882</v>
      </c>
      <c r="W10336">
        <v>-32.497385367302087</v>
      </c>
      <c r="X10336">
        <v>7.7572334054293828</v>
      </c>
      <c r="Y10336">
        <v>0</v>
      </c>
      <c r="Z10336">
        <v>3046.5010424422071</v>
      </c>
      <c r="AA10336">
        <v>3241.259030210053</v>
      </c>
      <c r="AB10336">
        <v>1223.5101962541632</v>
      </c>
      <c r="AC10336">
        <v>-133.35661659796827</v>
      </c>
      <c r="AD10336">
        <v>45.337866200588095</v>
      </c>
      <c r="AE10336">
        <v>0</v>
      </c>
      <c r="AF10336">
        <v>2582.1447206565931</v>
      </c>
      <c r="AG10336">
        <v>3717.6361665133763</v>
      </c>
      <c r="AH10336" s="3">
        <v>41381</v>
      </c>
    </row>
    <row r="10337" spans="2:34" x14ac:dyDescent="0.25">
      <c r="B10337" s="6"/>
      <c r="C10337" s="7"/>
      <c r="D10337" s="7"/>
      <c r="E10337" s="7"/>
      <c r="F10337" s="7"/>
      <c r="G10337" s="7"/>
      <c r="I10337" s="3"/>
      <c r="U10337">
        <v>2357.0407126694286</v>
      </c>
      <c r="V10337">
        <v>268.79294026982922</v>
      </c>
      <c r="W10337">
        <v>-29.388540929270523</v>
      </c>
      <c r="X10337">
        <v>8.0288417388928206</v>
      </c>
      <c r="Y10337">
        <v>0</v>
      </c>
      <c r="Z10337">
        <v>3004.3102332041785</v>
      </c>
      <c r="AA10337">
        <v>3251.7434742836303</v>
      </c>
      <c r="AB10337">
        <v>1402.8209654333893</v>
      </c>
      <c r="AC10337">
        <v>-121.68706517545156</v>
      </c>
      <c r="AD10337">
        <v>47.340022248261633</v>
      </c>
      <c r="AE10337">
        <v>0</v>
      </c>
      <c r="AF10337">
        <v>2546.3847541190894</v>
      </c>
      <c r="AG10337">
        <v>3874.8586766252884</v>
      </c>
      <c r="AH10337" s="3">
        <v>41382</v>
      </c>
    </row>
    <row r="10338" spans="2:34" x14ac:dyDescent="0.25">
      <c r="B10338" s="6"/>
      <c r="C10338" s="7"/>
      <c r="D10338" s="7"/>
      <c r="E10338" s="7"/>
      <c r="F10338" s="7"/>
      <c r="G10338" s="7"/>
      <c r="I10338" s="3"/>
      <c r="U10338">
        <v>3001.7159957068334</v>
      </c>
      <c r="V10338">
        <v>371.83255565074433</v>
      </c>
      <c r="W10338">
        <v>-1.3120539962325983</v>
      </c>
      <c r="X10338">
        <v>10.387988519246235</v>
      </c>
      <c r="Y10338">
        <v>0</v>
      </c>
      <c r="Z10338">
        <v>3675.2374174930037</v>
      </c>
      <c r="AA10338">
        <v>4056.1459076667616</v>
      </c>
      <c r="AB10338">
        <v>1774.3263312524853</v>
      </c>
      <c r="AC10338">
        <v>-11.191766605625148</v>
      </c>
      <c r="AD10338">
        <v>56.491164566428175</v>
      </c>
      <c r="AE10338">
        <v>0</v>
      </c>
      <c r="AF10338">
        <v>3115.0473157663982</v>
      </c>
      <c r="AG10338">
        <v>4934.6730449796869</v>
      </c>
      <c r="AH10338" s="3">
        <v>41383</v>
      </c>
    </row>
    <row r="10339" spans="2:34" x14ac:dyDescent="0.25">
      <c r="B10339" s="6"/>
      <c r="C10339" s="7"/>
      <c r="D10339" s="7"/>
      <c r="E10339" s="7"/>
      <c r="F10339" s="7"/>
      <c r="G10339" s="7"/>
      <c r="I10339" s="3"/>
      <c r="U10339">
        <v>4923.05074190709</v>
      </c>
      <c r="V10339">
        <v>559.07231720261836</v>
      </c>
      <c r="W10339">
        <v>-31.256946815777706</v>
      </c>
      <c r="X10339">
        <v>11.085919874979853</v>
      </c>
      <c r="Y10339">
        <v>0</v>
      </c>
      <c r="Z10339">
        <v>6329.3946954845214</v>
      </c>
      <c r="AA10339">
        <v>6868.295985746342</v>
      </c>
      <c r="AB10339">
        <v>2786.556044293889</v>
      </c>
      <c r="AC10339">
        <v>-115.58119321424367</v>
      </c>
      <c r="AD10339">
        <v>57.627331394340295</v>
      </c>
      <c r="AE10339">
        <v>0</v>
      </c>
      <c r="AF10339">
        <v>5364.6504203378227</v>
      </c>
      <c r="AG10339">
        <v>8093.2526028118082</v>
      </c>
      <c r="AH10339" s="3">
        <v>41384</v>
      </c>
    </row>
    <row r="10340" spans="2:34" x14ac:dyDescent="0.25">
      <c r="B10340" s="6"/>
      <c r="C10340" s="7"/>
      <c r="D10340" s="7"/>
      <c r="E10340" s="7"/>
      <c r="F10340" s="7"/>
      <c r="G10340" s="7"/>
      <c r="I10340" s="3"/>
      <c r="U10340">
        <v>2998.1697192855863</v>
      </c>
      <c r="V10340">
        <v>284.0114210918743</v>
      </c>
      <c r="W10340">
        <v>-23.34329303194642</v>
      </c>
      <c r="X10340">
        <v>6.6804114571085993</v>
      </c>
      <c r="Y10340">
        <v>0</v>
      </c>
      <c r="Z10340">
        <v>4417.7317709622921</v>
      </c>
      <c r="AA10340">
        <v>4685.0803104793285</v>
      </c>
      <c r="AB10340">
        <v>1267.9857115189498</v>
      </c>
      <c r="AC10340">
        <v>-112.67034878635586</v>
      </c>
      <c r="AD10340">
        <v>29.159202854403073</v>
      </c>
      <c r="AE10340">
        <v>0</v>
      </c>
      <c r="AF10340">
        <v>3744.3685758671727</v>
      </c>
      <c r="AG10340">
        <v>4928.8431414541692</v>
      </c>
      <c r="AH10340" s="3">
        <v>41385</v>
      </c>
    </row>
    <row r="10341" spans="2:34" x14ac:dyDescent="0.25">
      <c r="B10341" s="6"/>
      <c r="C10341" s="7"/>
      <c r="D10341" s="7"/>
      <c r="E10341" s="7"/>
      <c r="F10341" s="7"/>
      <c r="G10341" s="7"/>
      <c r="I10341" s="3"/>
      <c r="U10341">
        <v>1092.6778888705669</v>
      </c>
      <c r="V10341">
        <v>-98.963962261124976</v>
      </c>
      <c r="W10341">
        <v>-10.885546324795556</v>
      </c>
      <c r="X10341">
        <v>1.6319409692952596</v>
      </c>
      <c r="Y10341">
        <v>0</v>
      </c>
      <c r="Z10341">
        <v>2510.2257340384535</v>
      </c>
      <c r="AA10341">
        <v>2402.0081664218283</v>
      </c>
      <c r="AB10341">
        <v>-277.05304271165613</v>
      </c>
      <c r="AC10341">
        <v>-66.021448774925787</v>
      </c>
      <c r="AD10341">
        <v>11.77303284051084</v>
      </c>
      <c r="AE10341">
        <v>0</v>
      </c>
      <c r="AF10341">
        <v>2127.6100144077582</v>
      </c>
      <c r="AG10341">
        <v>1796.3085557616871</v>
      </c>
      <c r="AH10341" s="3">
        <v>41386</v>
      </c>
    </row>
    <row r="10342" spans="2:34" x14ac:dyDescent="0.25">
      <c r="B10342" s="6"/>
      <c r="C10342" s="7"/>
      <c r="D10342" s="7"/>
      <c r="E10342" s="7"/>
      <c r="F10342" s="7"/>
      <c r="G10342" s="7"/>
      <c r="I10342" s="3"/>
      <c r="U10342">
        <v>1228.9119272655732</v>
      </c>
      <c r="V10342">
        <v>0</v>
      </c>
      <c r="W10342">
        <v>0</v>
      </c>
      <c r="X10342">
        <v>3.5835577872054207</v>
      </c>
      <c r="Y10342">
        <v>0</v>
      </c>
      <c r="Z10342">
        <v>2359.5455952574757</v>
      </c>
      <c r="AA10342">
        <v>2363.1291530446815</v>
      </c>
      <c r="AB10342">
        <v>0</v>
      </c>
      <c r="AC10342">
        <v>0</v>
      </c>
      <c r="AD10342">
        <v>20.373626124254137</v>
      </c>
      <c r="AE10342">
        <v>0</v>
      </c>
      <c r="AF10342">
        <v>1999.8969693634003</v>
      </c>
      <c r="AG10342">
        <v>2020.2705954876544</v>
      </c>
      <c r="AH10342" s="3">
        <v>41387</v>
      </c>
    </row>
    <row r="10343" spans="2:34" x14ac:dyDescent="0.25">
      <c r="B10343" s="6"/>
      <c r="C10343" s="7"/>
      <c r="D10343" s="7"/>
      <c r="E10343" s="7"/>
      <c r="F10343" s="7"/>
      <c r="G10343" s="7"/>
      <c r="I10343" s="3"/>
      <c r="U10343">
        <v>2015.8244306319939</v>
      </c>
      <c r="V10343">
        <v>0</v>
      </c>
      <c r="W10343">
        <v>0</v>
      </c>
      <c r="X10343">
        <v>5.908077495604072</v>
      </c>
      <c r="Y10343">
        <v>0</v>
      </c>
      <c r="Z10343">
        <v>3870.8494226052094</v>
      </c>
      <c r="AA10343">
        <v>3876.7575001008131</v>
      </c>
      <c r="AB10343">
        <v>0</v>
      </c>
      <c r="AC10343">
        <v>0</v>
      </c>
      <c r="AD10343">
        <v>33.072353823984052</v>
      </c>
      <c r="AE10343">
        <v>0</v>
      </c>
      <c r="AF10343">
        <v>3280.8435847519568</v>
      </c>
      <c r="AG10343">
        <v>3313.9159385759408</v>
      </c>
      <c r="AH10343" s="3">
        <v>41388</v>
      </c>
    </row>
    <row r="10344" spans="2:34" x14ac:dyDescent="0.25">
      <c r="B10344" s="6"/>
      <c r="C10344" s="7"/>
      <c r="D10344" s="7"/>
      <c r="E10344" s="7"/>
      <c r="F10344" s="7"/>
      <c r="G10344" s="7"/>
      <c r="I10344" s="3"/>
      <c r="U10344">
        <v>2095.2691770466135</v>
      </c>
      <c r="V10344">
        <v>0</v>
      </c>
      <c r="W10344">
        <v>0</v>
      </c>
      <c r="X10344">
        <v>4.8660883560503621</v>
      </c>
      <c r="Y10344">
        <v>0</v>
      </c>
      <c r="Z10344">
        <v>4029.4641371041071</v>
      </c>
      <c r="AA10344">
        <v>4034.3302254601567</v>
      </c>
      <c r="AB10344">
        <v>0</v>
      </c>
      <c r="AC10344">
        <v>0</v>
      </c>
      <c r="AD10344">
        <v>29.237388273665999</v>
      </c>
      <c r="AE10344">
        <v>0</v>
      </c>
      <c r="AF10344">
        <v>3415.2817949990326</v>
      </c>
      <c r="AG10344">
        <v>3444.5191832726982</v>
      </c>
      <c r="AH10344" s="3">
        <v>41389</v>
      </c>
    </row>
    <row r="10345" spans="2:34" x14ac:dyDescent="0.25">
      <c r="B10345" s="6"/>
      <c r="C10345" s="7"/>
      <c r="D10345" s="7"/>
      <c r="E10345" s="7"/>
      <c r="F10345" s="7"/>
      <c r="G10345" s="7"/>
      <c r="I10345" s="3"/>
      <c r="U10345">
        <v>2223.0973938029447</v>
      </c>
      <c r="V10345">
        <v>0</v>
      </c>
      <c r="W10345">
        <v>0</v>
      </c>
      <c r="X10345">
        <v>6.0320145551852864</v>
      </c>
      <c r="Y10345">
        <v>0</v>
      </c>
      <c r="Z10345">
        <v>4272.2783399278933</v>
      </c>
      <c r="AA10345">
        <v>4278.3103544830783</v>
      </c>
      <c r="AB10345">
        <v>0</v>
      </c>
      <c r="AC10345">
        <v>0</v>
      </c>
      <c r="AD10345">
        <v>33.576897856638482</v>
      </c>
      <c r="AE10345">
        <v>0</v>
      </c>
      <c r="AF10345">
        <v>3621.0855689636933</v>
      </c>
      <c r="AG10345">
        <v>3654.6624668203317</v>
      </c>
      <c r="AH10345" s="3">
        <v>41390</v>
      </c>
    </row>
    <row r="10346" spans="2:34" x14ac:dyDescent="0.25">
      <c r="B10346" s="6"/>
      <c r="C10346" s="7"/>
      <c r="D10346" s="7"/>
      <c r="E10346" s="7"/>
      <c r="F10346" s="7"/>
      <c r="G10346" s="7"/>
      <c r="I10346" s="3"/>
      <c r="U10346">
        <v>2543.9236746228498</v>
      </c>
      <c r="V10346">
        <v>0</v>
      </c>
      <c r="W10346">
        <v>0</v>
      </c>
      <c r="X10346">
        <v>6.5512740101102684</v>
      </c>
      <c r="Y10346">
        <v>0</v>
      </c>
      <c r="Z10346">
        <v>4893.3552136328608</v>
      </c>
      <c r="AA10346">
        <v>4899.9064876429711</v>
      </c>
      <c r="AB10346">
        <v>0</v>
      </c>
      <c r="AC10346">
        <v>0</v>
      </c>
      <c r="AD10346">
        <v>34.588902925111888</v>
      </c>
      <c r="AE10346">
        <v>0</v>
      </c>
      <c r="AF10346">
        <v>4147.496145627596</v>
      </c>
      <c r="AG10346">
        <v>4182.085048552708</v>
      </c>
      <c r="AH10346" s="3">
        <v>41391</v>
      </c>
    </row>
    <row r="10347" spans="2:34" x14ac:dyDescent="0.25">
      <c r="B10347" s="6"/>
      <c r="C10347" s="7"/>
      <c r="D10347" s="7"/>
      <c r="E10347" s="7"/>
      <c r="F10347" s="7"/>
      <c r="G10347" s="7"/>
      <c r="I10347" s="3"/>
      <c r="U10347">
        <v>1143.082151098293</v>
      </c>
      <c r="V10347">
        <v>0</v>
      </c>
      <c r="W10347">
        <v>0</v>
      </c>
      <c r="X10347">
        <v>1.2183851077859118</v>
      </c>
      <c r="Y10347">
        <v>0</v>
      </c>
      <c r="Z10347">
        <v>2199.1739894167417</v>
      </c>
      <c r="AA10347">
        <v>2200.3923745245274</v>
      </c>
      <c r="AB10347">
        <v>0</v>
      </c>
      <c r="AC10347">
        <v>0</v>
      </c>
      <c r="AD10347">
        <v>15.201018671452472</v>
      </c>
      <c r="AE10347">
        <v>0</v>
      </c>
      <c r="AF10347">
        <v>1863.9696581313287</v>
      </c>
      <c r="AG10347">
        <v>1879.1706768027811</v>
      </c>
      <c r="AH10347" s="3">
        <v>41392</v>
      </c>
    </row>
    <row r="10348" spans="2:34" x14ac:dyDescent="0.25">
      <c r="B10348" s="6"/>
      <c r="C10348" s="7"/>
      <c r="D10348" s="7"/>
      <c r="E10348" s="7"/>
      <c r="F10348" s="7"/>
      <c r="G10348" s="7"/>
      <c r="I10348" s="3"/>
      <c r="U10348">
        <v>1966.0620499020251</v>
      </c>
      <c r="V10348">
        <v>0</v>
      </c>
      <c r="W10348">
        <v>0</v>
      </c>
      <c r="X10348">
        <v>6.8404813325777152</v>
      </c>
      <c r="Y10348">
        <v>0</v>
      </c>
      <c r="Z10348">
        <v>3774.5914039054223</v>
      </c>
      <c r="AA10348">
        <v>3781.4318852379997</v>
      </c>
      <c r="AB10348">
        <v>0</v>
      </c>
      <c r="AC10348">
        <v>0</v>
      </c>
      <c r="AD10348">
        <v>32.851553028419104</v>
      </c>
      <c r="AE10348">
        <v>0</v>
      </c>
      <c r="AF10348">
        <v>3199.2574860295781</v>
      </c>
      <c r="AG10348">
        <v>3232.1090390579971</v>
      </c>
      <c r="AH10348" s="3">
        <v>41393</v>
      </c>
    </row>
    <row r="10349" spans="2:34" x14ac:dyDescent="0.25">
      <c r="B10349" s="6"/>
      <c r="C10349" s="7"/>
      <c r="D10349" s="7"/>
      <c r="E10349" s="7"/>
      <c r="F10349" s="7"/>
      <c r="G10349" s="7"/>
      <c r="I10349" s="3"/>
      <c r="U10349">
        <v>2375.5628337945259</v>
      </c>
      <c r="V10349">
        <v>0</v>
      </c>
      <c r="W10349">
        <v>0</v>
      </c>
      <c r="X10349">
        <v>8.0443266103113036</v>
      </c>
      <c r="Y10349">
        <v>0</v>
      </c>
      <c r="Z10349">
        <v>4557.0571736569473</v>
      </c>
      <c r="AA10349">
        <v>4565.1015002672584</v>
      </c>
      <c r="AB10349">
        <v>0</v>
      </c>
      <c r="AC10349">
        <v>0</v>
      </c>
      <c r="AD10349">
        <v>42.850524323208553</v>
      </c>
      <c r="AE10349">
        <v>0</v>
      </c>
      <c r="AF10349">
        <v>3862.4576058755001</v>
      </c>
      <c r="AG10349">
        <v>3905.3081301987081</v>
      </c>
      <c r="AH10349" s="3">
        <v>41394</v>
      </c>
    </row>
    <row r="10350" spans="2:34" x14ac:dyDescent="0.25">
      <c r="B10350" s="6"/>
      <c r="C10350" s="7"/>
      <c r="D10350" s="7"/>
      <c r="E10350" s="7"/>
      <c r="F10350" s="7"/>
      <c r="G10350" s="7"/>
      <c r="I10350" s="3"/>
    </row>
    <row r="10351" spans="2:34" x14ac:dyDescent="0.25">
      <c r="B10351" s="6"/>
      <c r="C10351" s="7"/>
      <c r="D10351" s="7"/>
      <c r="E10351" s="7"/>
      <c r="F10351" s="7"/>
      <c r="G10351" s="7"/>
      <c r="I10351" s="3"/>
    </row>
    <row r="10352" spans="2:34" x14ac:dyDescent="0.25">
      <c r="B10352" s="6"/>
      <c r="C10352" s="7"/>
      <c r="D10352" s="7"/>
      <c r="E10352" s="7"/>
      <c r="F10352" s="7"/>
      <c r="G10352" s="7"/>
      <c r="I10352" s="3"/>
    </row>
    <row r="10353" spans="2:9" x14ac:dyDescent="0.25">
      <c r="B10353" s="6"/>
      <c r="C10353" s="7"/>
      <c r="D10353" s="7"/>
      <c r="E10353" s="7"/>
      <c r="F10353" s="7"/>
      <c r="G10353" s="7"/>
      <c r="I10353" s="3"/>
    </row>
    <row r="10354" spans="2:9" x14ac:dyDescent="0.25">
      <c r="B10354" s="6"/>
      <c r="C10354" s="7"/>
      <c r="D10354" s="7"/>
      <c r="E10354" s="7"/>
      <c r="F10354" s="7"/>
      <c r="G10354" s="7"/>
      <c r="I10354" s="3"/>
    </row>
    <row r="10355" spans="2:9" x14ac:dyDescent="0.25">
      <c r="B10355" s="6"/>
      <c r="C10355" s="7"/>
      <c r="D10355" s="7"/>
      <c r="E10355" s="7"/>
      <c r="F10355" s="7"/>
      <c r="G10355" s="7"/>
      <c r="I10355" s="3"/>
    </row>
    <row r="10356" spans="2:9" x14ac:dyDescent="0.25">
      <c r="B10356" s="6"/>
      <c r="C10356" s="7"/>
      <c r="D10356" s="7"/>
      <c r="E10356" s="7"/>
      <c r="F10356" s="7"/>
      <c r="G10356" s="7"/>
      <c r="I10356" s="3"/>
    </row>
    <row r="10357" spans="2:9" x14ac:dyDescent="0.25">
      <c r="B10357" s="6"/>
      <c r="C10357" s="7"/>
      <c r="D10357" s="7"/>
      <c r="E10357" s="7"/>
      <c r="F10357" s="7"/>
      <c r="G10357" s="7"/>
      <c r="I10357" s="3"/>
    </row>
    <row r="10358" spans="2:9" x14ac:dyDescent="0.25">
      <c r="B10358" s="6"/>
      <c r="C10358" s="7"/>
      <c r="D10358" s="7"/>
      <c r="E10358" s="7"/>
      <c r="F10358" s="7"/>
      <c r="G10358" s="7"/>
      <c r="I10358" s="3"/>
    </row>
    <row r="10359" spans="2:9" x14ac:dyDescent="0.25">
      <c r="B10359" s="6"/>
      <c r="C10359" s="7"/>
      <c r="D10359" s="7"/>
      <c r="E10359" s="7"/>
      <c r="F10359" s="7"/>
      <c r="G10359" s="7"/>
      <c r="I10359" s="3"/>
    </row>
    <row r="10360" spans="2:9" x14ac:dyDescent="0.25">
      <c r="B10360" s="6"/>
      <c r="C10360" s="7"/>
      <c r="D10360" s="7"/>
      <c r="E10360" s="7"/>
      <c r="F10360" s="7"/>
      <c r="G10360" s="7"/>
      <c r="I10360" s="3"/>
    </row>
    <row r="10361" spans="2:9" x14ac:dyDescent="0.25">
      <c r="B10361" s="6"/>
      <c r="C10361" s="7"/>
      <c r="D10361" s="7"/>
      <c r="E10361" s="7"/>
      <c r="F10361" s="7"/>
      <c r="G10361" s="7"/>
      <c r="I10361" s="3"/>
    </row>
    <row r="10362" spans="2:9" x14ac:dyDescent="0.25">
      <c r="B10362" s="6"/>
      <c r="C10362" s="7"/>
      <c r="D10362" s="7"/>
      <c r="E10362" s="7"/>
      <c r="F10362" s="7"/>
      <c r="G10362" s="7"/>
      <c r="I10362" s="3"/>
    </row>
    <row r="10363" spans="2:9" x14ac:dyDescent="0.25">
      <c r="B10363" s="6"/>
      <c r="C10363" s="7"/>
      <c r="D10363" s="7"/>
      <c r="E10363" s="7"/>
      <c r="F10363" s="7"/>
      <c r="G10363" s="7"/>
      <c r="I10363" s="3"/>
    </row>
    <row r="10364" spans="2:9" x14ac:dyDescent="0.25">
      <c r="B10364" s="6"/>
      <c r="C10364" s="7"/>
      <c r="D10364" s="7"/>
      <c r="E10364" s="7"/>
      <c r="F10364" s="7"/>
      <c r="G10364" s="7"/>
      <c r="I10364" s="3"/>
    </row>
    <row r="10365" spans="2:9" x14ac:dyDescent="0.25">
      <c r="B10365" s="6"/>
      <c r="C10365" s="7"/>
      <c r="D10365" s="7"/>
      <c r="E10365" s="7"/>
      <c r="F10365" s="7"/>
      <c r="G10365" s="7"/>
      <c r="I10365" s="3"/>
    </row>
    <row r="10366" spans="2:9" x14ac:dyDescent="0.25">
      <c r="B10366" s="6"/>
      <c r="C10366" s="7"/>
      <c r="D10366" s="7"/>
      <c r="E10366" s="7"/>
      <c r="F10366" s="7"/>
      <c r="G10366" s="7"/>
      <c r="I10366" s="3"/>
    </row>
    <row r="10367" spans="2:9" x14ac:dyDescent="0.25">
      <c r="B10367" s="6"/>
      <c r="C10367" s="7"/>
      <c r="D10367" s="7"/>
      <c r="E10367" s="7"/>
      <c r="F10367" s="7"/>
      <c r="G10367" s="7"/>
      <c r="I10367" s="3"/>
    </row>
    <row r="10368" spans="2:9" x14ac:dyDescent="0.25">
      <c r="B10368" s="6"/>
      <c r="C10368" s="7"/>
      <c r="D10368" s="7"/>
      <c r="E10368" s="7"/>
      <c r="F10368" s="7"/>
      <c r="G10368" s="7"/>
      <c r="I10368" s="3"/>
    </row>
    <row r="10369" spans="2:9" x14ac:dyDescent="0.25">
      <c r="B10369" s="6"/>
      <c r="C10369" s="7"/>
      <c r="D10369" s="7"/>
      <c r="E10369" s="7"/>
      <c r="F10369" s="7"/>
      <c r="G10369" s="7"/>
      <c r="I10369" s="3"/>
    </row>
    <row r="10370" spans="2:9" x14ac:dyDescent="0.25">
      <c r="B10370" s="6"/>
      <c r="C10370" s="7"/>
      <c r="D10370" s="7"/>
      <c r="E10370" s="7"/>
      <c r="F10370" s="7"/>
      <c r="G10370" s="7"/>
      <c r="I10370" s="3"/>
    </row>
    <row r="10371" spans="2:9" x14ac:dyDescent="0.25">
      <c r="B10371" s="6"/>
      <c r="C10371" s="7"/>
      <c r="D10371" s="7"/>
      <c r="E10371" s="7"/>
      <c r="F10371" s="7"/>
      <c r="G10371" s="7"/>
      <c r="I10371" s="3"/>
    </row>
    <row r="10372" spans="2:9" x14ac:dyDescent="0.25">
      <c r="B10372" s="6"/>
      <c r="C10372" s="7"/>
      <c r="D10372" s="7"/>
      <c r="E10372" s="7"/>
      <c r="F10372" s="7"/>
      <c r="G10372" s="7"/>
      <c r="I10372" s="3"/>
    </row>
    <row r="10373" spans="2:9" x14ac:dyDescent="0.25">
      <c r="B10373" s="6"/>
      <c r="C10373" s="7"/>
      <c r="D10373" s="7"/>
      <c r="E10373" s="7"/>
      <c r="F10373" s="7"/>
      <c r="G10373" s="7"/>
      <c r="I10373" s="3"/>
    </row>
    <row r="10374" spans="2:9" x14ac:dyDescent="0.25">
      <c r="B10374" s="6"/>
      <c r="C10374" s="7"/>
      <c r="D10374" s="7"/>
      <c r="E10374" s="7"/>
      <c r="F10374" s="7"/>
      <c r="G10374" s="7"/>
      <c r="I10374" s="3"/>
    </row>
    <row r="10375" spans="2:9" x14ac:dyDescent="0.25">
      <c r="B10375" s="6"/>
      <c r="C10375" s="7"/>
      <c r="D10375" s="7"/>
      <c r="E10375" s="7"/>
      <c r="F10375" s="7"/>
      <c r="G10375" s="7"/>
      <c r="I10375" s="3"/>
    </row>
    <row r="10376" spans="2:9" x14ac:dyDescent="0.25">
      <c r="B10376" s="6"/>
      <c r="C10376" s="7"/>
      <c r="D10376" s="7"/>
      <c r="E10376" s="7"/>
      <c r="F10376" s="7"/>
      <c r="G10376" s="7"/>
      <c r="I10376" s="3"/>
    </row>
    <row r="10377" spans="2:9" x14ac:dyDescent="0.25">
      <c r="B10377" s="6"/>
      <c r="C10377" s="7"/>
      <c r="D10377" s="7"/>
      <c r="E10377" s="7"/>
      <c r="F10377" s="7"/>
      <c r="G10377" s="7"/>
      <c r="I10377" s="3"/>
    </row>
    <row r="10378" spans="2:9" x14ac:dyDescent="0.25">
      <c r="B10378" s="6"/>
      <c r="C10378" s="7"/>
      <c r="D10378" s="7"/>
      <c r="E10378" s="7"/>
      <c r="F10378" s="7"/>
      <c r="G10378" s="7"/>
      <c r="I10378" s="3"/>
    </row>
    <row r="10379" spans="2:9" x14ac:dyDescent="0.25">
      <c r="B10379" s="6"/>
      <c r="C10379" s="7"/>
      <c r="D10379" s="7"/>
      <c r="E10379" s="7"/>
      <c r="F10379" s="7"/>
      <c r="G10379" s="7"/>
      <c r="I10379" s="3"/>
    </row>
    <row r="10380" spans="2:9" x14ac:dyDescent="0.25">
      <c r="B10380" s="6"/>
      <c r="C10380" s="7"/>
      <c r="D10380" s="7"/>
      <c r="E10380" s="7"/>
      <c r="F10380" s="7"/>
      <c r="G10380" s="7"/>
      <c r="I10380" s="3"/>
    </row>
    <row r="10381" spans="2:9" x14ac:dyDescent="0.25">
      <c r="B10381" s="6"/>
      <c r="C10381" s="7"/>
      <c r="D10381" s="7"/>
      <c r="E10381" s="7"/>
      <c r="F10381" s="7"/>
      <c r="G10381" s="7"/>
      <c r="I10381" s="3"/>
    </row>
    <row r="10382" spans="2:9" x14ac:dyDescent="0.25">
      <c r="B10382" s="6"/>
      <c r="C10382" s="7"/>
      <c r="D10382" s="7"/>
      <c r="E10382" s="7"/>
      <c r="F10382" s="7"/>
      <c r="G10382" s="7"/>
      <c r="I10382" s="3"/>
    </row>
    <row r="10383" spans="2:9" x14ac:dyDescent="0.25">
      <c r="B10383" s="6"/>
      <c r="C10383" s="7"/>
      <c r="D10383" s="7"/>
      <c r="E10383" s="7"/>
      <c r="F10383" s="7"/>
      <c r="G10383" s="7"/>
      <c r="I10383" s="3"/>
    </row>
    <row r="10384" spans="2:9" x14ac:dyDescent="0.25">
      <c r="B10384" s="6"/>
      <c r="C10384" s="7"/>
      <c r="D10384" s="7"/>
      <c r="E10384" s="7"/>
      <c r="F10384" s="7"/>
      <c r="G10384" s="7"/>
      <c r="I10384" s="3"/>
    </row>
    <row r="10385" spans="2:9" x14ac:dyDescent="0.25">
      <c r="B10385" s="6"/>
      <c r="C10385" s="7"/>
      <c r="D10385" s="7"/>
      <c r="E10385" s="7"/>
      <c r="F10385" s="7"/>
      <c r="G10385" s="7"/>
      <c r="I10385" s="3"/>
    </row>
    <row r="10386" spans="2:9" x14ac:dyDescent="0.25">
      <c r="B10386" s="6"/>
      <c r="C10386" s="7"/>
      <c r="D10386" s="7"/>
      <c r="E10386" s="7"/>
      <c r="F10386" s="7"/>
      <c r="G10386" s="7"/>
      <c r="I10386" s="3"/>
    </row>
    <row r="10387" spans="2:9" x14ac:dyDescent="0.25">
      <c r="B10387" s="6"/>
      <c r="C10387" s="7"/>
      <c r="D10387" s="7"/>
      <c r="E10387" s="7"/>
      <c r="F10387" s="7"/>
      <c r="G10387" s="7"/>
      <c r="I10387" s="3"/>
    </row>
    <row r="10388" spans="2:9" x14ac:dyDescent="0.25">
      <c r="B10388" s="6"/>
      <c r="C10388" s="7"/>
      <c r="D10388" s="7"/>
      <c r="E10388" s="7"/>
      <c r="F10388" s="7"/>
      <c r="G10388" s="7"/>
      <c r="I10388" s="3"/>
    </row>
    <row r="10389" spans="2:9" x14ac:dyDescent="0.25">
      <c r="B10389" s="6"/>
      <c r="C10389" s="7"/>
      <c r="D10389" s="7"/>
      <c r="E10389" s="7"/>
      <c r="F10389" s="7"/>
      <c r="G10389" s="7"/>
      <c r="I10389" s="3"/>
    </row>
    <row r="10390" spans="2:9" x14ac:dyDescent="0.25">
      <c r="B10390" s="6"/>
      <c r="C10390" s="7"/>
      <c r="D10390" s="7"/>
      <c r="E10390" s="7"/>
      <c r="F10390" s="7"/>
      <c r="G10390" s="7"/>
      <c r="I10390" s="3"/>
    </row>
    <row r="10391" spans="2:9" x14ac:dyDescent="0.25">
      <c r="B10391" s="6"/>
      <c r="C10391" s="7"/>
      <c r="D10391" s="7"/>
      <c r="E10391" s="7"/>
      <c r="F10391" s="7"/>
      <c r="G10391" s="7"/>
      <c r="I10391" s="3"/>
    </row>
    <row r="10392" spans="2:9" x14ac:dyDescent="0.25">
      <c r="B10392" s="6"/>
      <c r="C10392" s="7"/>
      <c r="D10392" s="7"/>
      <c r="E10392" s="7"/>
      <c r="F10392" s="7"/>
      <c r="G10392" s="7"/>
      <c r="I10392" s="3"/>
    </row>
    <row r="10393" spans="2:9" x14ac:dyDescent="0.25">
      <c r="B10393" s="6"/>
      <c r="C10393" s="7"/>
      <c r="D10393" s="7"/>
      <c r="E10393" s="7"/>
      <c r="F10393" s="7"/>
      <c r="G10393" s="7"/>
      <c r="I10393" s="3"/>
    </row>
    <row r="10394" spans="2:9" x14ac:dyDescent="0.25">
      <c r="B10394" s="6"/>
      <c r="C10394" s="7"/>
      <c r="D10394" s="7"/>
      <c r="E10394" s="7"/>
      <c r="F10394" s="7"/>
      <c r="G10394" s="7"/>
      <c r="I10394" s="3"/>
    </row>
    <row r="10395" spans="2:9" x14ac:dyDescent="0.25">
      <c r="B10395" s="6"/>
      <c r="C10395" s="7"/>
      <c r="D10395" s="7"/>
      <c r="E10395" s="7"/>
      <c r="F10395" s="7"/>
      <c r="G10395" s="7"/>
      <c r="I10395" s="3"/>
    </row>
    <row r="10396" spans="2:9" x14ac:dyDescent="0.25">
      <c r="B10396" s="6"/>
      <c r="C10396" s="7"/>
      <c r="D10396" s="7"/>
      <c r="E10396" s="7"/>
      <c r="F10396" s="7"/>
      <c r="G10396" s="7"/>
      <c r="I10396" s="3"/>
    </row>
    <row r="10397" spans="2:9" x14ac:dyDescent="0.25">
      <c r="B10397" s="6"/>
      <c r="C10397" s="7"/>
      <c r="D10397" s="7"/>
      <c r="E10397" s="7"/>
      <c r="F10397" s="7"/>
      <c r="G10397" s="7"/>
      <c r="I10397" s="3"/>
    </row>
    <row r="10398" spans="2:9" x14ac:dyDescent="0.25">
      <c r="B10398" s="6"/>
      <c r="C10398" s="7"/>
      <c r="D10398" s="7"/>
      <c r="E10398" s="7"/>
      <c r="F10398" s="7"/>
      <c r="G10398" s="7"/>
      <c r="I10398" s="3"/>
    </row>
    <row r="10399" spans="2:9" x14ac:dyDescent="0.25">
      <c r="B10399" s="6"/>
      <c r="C10399" s="7"/>
      <c r="D10399" s="7"/>
      <c r="E10399" s="7"/>
      <c r="F10399" s="7"/>
      <c r="G10399" s="7"/>
      <c r="I10399" s="3"/>
    </row>
    <row r="10400" spans="2:9" x14ac:dyDescent="0.25">
      <c r="B10400" s="6"/>
      <c r="C10400" s="7"/>
      <c r="D10400" s="7"/>
      <c r="E10400" s="7"/>
      <c r="F10400" s="7"/>
      <c r="G10400" s="7"/>
      <c r="I10400" s="3"/>
    </row>
    <row r="10401" spans="2:33" x14ac:dyDescent="0.25">
      <c r="B10401" s="6"/>
      <c r="C10401" s="7"/>
      <c r="D10401" s="7"/>
      <c r="E10401" s="7"/>
      <c r="F10401" s="7"/>
      <c r="G10401" s="7"/>
      <c r="I10401" s="3"/>
    </row>
    <row r="10402" spans="2:33" x14ac:dyDescent="0.25">
      <c r="B10402" s="6"/>
      <c r="C10402" s="7"/>
      <c r="D10402" s="7"/>
      <c r="E10402" s="7"/>
      <c r="F10402" s="7"/>
      <c r="G10402" s="7"/>
      <c r="I10402" s="3"/>
    </row>
    <row r="10403" spans="2:33" x14ac:dyDescent="0.25">
      <c r="B10403" s="6"/>
      <c r="C10403" s="7"/>
      <c r="D10403" s="7"/>
      <c r="E10403" s="7"/>
      <c r="F10403" s="7"/>
      <c r="G10403" s="7"/>
      <c r="I10403" s="3"/>
    </row>
    <row r="10404" spans="2:33" x14ac:dyDescent="0.25">
      <c r="B10404" s="6"/>
      <c r="C10404" s="7"/>
      <c r="D10404" s="7"/>
      <c r="E10404" s="7"/>
      <c r="F10404" s="7"/>
      <c r="G10404" s="7"/>
      <c r="I10404" s="3"/>
    </row>
    <row r="10405" spans="2:33" x14ac:dyDescent="0.25">
      <c r="B10405" s="6"/>
      <c r="C10405" s="7"/>
      <c r="D10405" s="7"/>
      <c r="E10405" s="7"/>
      <c r="F10405" s="7"/>
      <c r="G10405" s="7"/>
      <c r="I10405" s="3"/>
    </row>
    <row r="10406" spans="2:33" x14ac:dyDescent="0.25">
      <c r="B10406" s="6"/>
      <c r="C10406" s="7"/>
      <c r="D10406" s="7"/>
      <c r="E10406" s="7"/>
      <c r="F10406" s="7"/>
      <c r="G10406" s="7"/>
      <c r="I10406" s="3"/>
    </row>
    <row r="10407" spans="2:33" x14ac:dyDescent="0.25">
      <c r="B10407" s="6"/>
      <c r="C10407" s="7"/>
      <c r="D10407" s="7"/>
      <c r="E10407" s="7"/>
      <c r="F10407" s="7"/>
      <c r="G10407" s="7"/>
      <c r="I10407" s="3"/>
    </row>
    <row r="10408" spans="2:33" x14ac:dyDescent="0.25">
      <c r="B10408" s="6"/>
      <c r="C10408" s="7"/>
      <c r="D10408" s="7"/>
      <c r="E10408" s="7"/>
      <c r="F10408" s="7"/>
      <c r="G10408" s="7"/>
      <c r="I10408" s="3"/>
    </row>
    <row r="10409" spans="2:33" x14ac:dyDescent="0.25">
      <c r="B10409" s="6"/>
      <c r="C10409" s="7"/>
      <c r="D10409" s="7"/>
      <c r="E10409" s="7"/>
      <c r="F10409" s="7"/>
      <c r="G10409" s="7"/>
      <c r="I10409" s="3"/>
    </row>
    <row r="10410" spans="2:33" x14ac:dyDescent="0.25">
      <c r="B10410" s="6"/>
      <c r="C10410" s="7"/>
      <c r="D10410" s="7"/>
      <c r="E10410" s="7"/>
      <c r="F10410" s="7"/>
      <c r="G10410" s="7"/>
      <c r="I10410" s="3"/>
    </row>
    <row r="10411" spans="2:33" x14ac:dyDescent="0.25">
      <c r="B10411" s="6"/>
      <c r="C10411" s="7"/>
      <c r="D10411" s="7"/>
      <c r="E10411" s="7"/>
      <c r="F10411" s="7"/>
      <c r="G10411" s="7"/>
      <c r="I10411" s="3"/>
      <c r="U10411">
        <f>SUM(P10411:T10411)</f>
        <v>0</v>
      </c>
      <c r="V10411">
        <v>9.2000906881319064</v>
      </c>
      <c r="W10411">
        <v>-0.8919273842423413</v>
      </c>
      <c r="X10411">
        <v>0.14333050953659621</v>
      </c>
      <c r="Y10411">
        <v>0</v>
      </c>
      <c r="Z10411">
        <v>25.00177926288395</v>
      </c>
      <c r="AA10411">
        <v>33.453273076310111</v>
      </c>
      <c r="AB10411">
        <v>36.589485841300991</v>
      </c>
      <c r="AC10411">
        <v>-3.0206522964662059</v>
      </c>
      <c r="AD10411">
        <v>0.64627079633725992</v>
      </c>
      <c r="AE10411">
        <v>0</v>
      </c>
      <c r="AF10411">
        <v>12.102928677435587</v>
      </c>
      <c r="AG10411">
        <v>46.318033018607629</v>
      </c>
    </row>
    <row r="10412" spans="2:33" x14ac:dyDescent="0.25">
      <c r="B10412" s="6"/>
      <c r="C10412" s="7"/>
      <c r="D10412" s="7"/>
      <c r="E10412" s="7"/>
      <c r="F10412" s="7"/>
      <c r="G10412" s="7"/>
      <c r="I10412" s="3"/>
      <c r="U10412">
        <f t="shared" ref="U10412:U10413" si="6">SUM(P10412:T10412)</f>
        <v>0</v>
      </c>
      <c r="V10412">
        <v>10.267181999735826</v>
      </c>
      <c r="W10412">
        <v>-0.67524848265815396</v>
      </c>
      <c r="X10412">
        <v>0.15297852901798364</v>
      </c>
      <c r="Y10412">
        <v>0</v>
      </c>
      <c r="Z10412">
        <v>24.076725487356825</v>
      </c>
      <c r="AA10412">
        <v>33.821637533452474</v>
      </c>
      <c r="AB10412">
        <v>37.213090889938947</v>
      </c>
      <c r="AC10412">
        <v>-2.0535355599541871</v>
      </c>
      <c r="AD10412">
        <v>0.5515107021003961</v>
      </c>
      <c r="AE10412">
        <v>0</v>
      </c>
      <c r="AF10412">
        <v>11.655126153052134</v>
      </c>
      <c r="AG10412">
        <v>47.366192185137287</v>
      </c>
    </row>
    <row r="10413" spans="2:33" x14ac:dyDescent="0.25">
      <c r="B10413" s="6"/>
      <c r="C10413" s="7"/>
      <c r="D10413" s="7"/>
      <c r="E10413" s="7"/>
      <c r="F10413" s="7"/>
      <c r="G10413" s="7"/>
      <c r="I10413" s="3"/>
      <c r="U10413">
        <f t="shared" si="6"/>
        <v>0</v>
      </c>
      <c r="V10413">
        <v>3.5424153228044934</v>
      </c>
      <c r="W10413">
        <v>-0.3218700931700943</v>
      </c>
      <c r="X10413">
        <v>0.21036940976220828</v>
      </c>
      <c r="Y10413">
        <v>0</v>
      </c>
      <c r="Z10413">
        <v>24.289355110873313</v>
      </c>
      <c r="AA10413">
        <v>27.720269750269921</v>
      </c>
      <c r="AB10413">
        <v>12.328575166567227</v>
      </c>
      <c r="AC10413">
        <v>-0.86975903892573114</v>
      </c>
      <c r="AD10413">
        <v>0.66660870768691272</v>
      </c>
      <c r="AE10413">
        <v>0</v>
      </c>
      <c r="AF10413">
        <v>11.758056474173335</v>
      </c>
      <c r="AG10413">
        <v>23.883481309501743</v>
      </c>
    </row>
    <row r="10414" spans="2:33" x14ac:dyDescent="0.25">
      <c r="B10414" s="6"/>
      <c r="C10414" s="7"/>
      <c r="D10414" s="7"/>
      <c r="E10414" s="7"/>
      <c r="F10414" s="7"/>
      <c r="G10414" s="7"/>
      <c r="I10414" s="3"/>
      <c r="U10414">
        <f>SUM(P10414:T10414)</f>
        <v>0</v>
      </c>
      <c r="V10414">
        <v>0</v>
      </c>
      <c r="W10414">
        <v>0</v>
      </c>
      <c r="X10414">
        <v>-0.17581480625950474</v>
      </c>
      <c r="Y10414">
        <v>0</v>
      </c>
      <c r="Z10414">
        <v>-5.8995051084813799</v>
      </c>
      <c r="AA10414">
        <v>-6.0753199147408852</v>
      </c>
      <c r="AB10414">
        <v>0</v>
      </c>
      <c r="AC10414">
        <v>0</v>
      </c>
      <c r="AD10414">
        <v>-0.26839043511477667</v>
      </c>
      <c r="AE10414">
        <v>0</v>
      </c>
      <c r="AF10414">
        <v>-2.8558483302072366</v>
      </c>
      <c r="AG10414">
        <v>-3.1242387653220134</v>
      </c>
    </row>
    <row r="10415" spans="2:33" x14ac:dyDescent="0.25">
      <c r="B10415" s="6"/>
      <c r="C10415" s="7"/>
      <c r="D10415" s="7"/>
      <c r="E10415" s="7"/>
      <c r="F10415" s="7"/>
      <c r="G10415" s="7"/>
      <c r="I10415" s="3"/>
      <c r="U10415">
        <f>SUM(P10415:T10415)</f>
        <v>0</v>
      </c>
      <c r="V10415">
        <v>0</v>
      </c>
      <c r="W10415">
        <v>0</v>
      </c>
      <c r="X10415">
        <v>-0.62737565170701248</v>
      </c>
      <c r="Y10415">
        <v>0</v>
      </c>
      <c r="Z10415">
        <v>-18.805527799858236</v>
      </c>
      <c r="AA10415">
        <v>-19.432903451565245</v>
      </c>
      <c r="AB10415">
        <v>0</v>
      </c>
      <c r="AC10415">
        <v>0</v>
      </c>
      <c r="AD10415">
        <v>-1.0719527827052371</v>
      </c>
      <c r="AE10415">
        <v>0</v>
      </c>
      <c r="AF10415">
        <v>-9.1034305722833011</v>
      </c>
      <c r="AG10415">
        <v>-10.175383354988538</v>
      </c>
    </row>
    <row r="10416" spans="2:33" x14ac:dyDescent="0.25">
      <c r="B10416" s="6"/>
      <c r="C10416" s="7"/>
      <c r="D10416" s="7"/>
      <c r="E10416" s="7"/>
      <c r="F10416" s="7"/>
      <c r="G10416" s="7"/>
      <c r="I10416" s="3"/>
      <c r="U10416">
        <f>SUM(P10416:T10416)</f>
        <v>0</v>
      </c>
      <c r="V10416">
        <v>0</v>
      </c>
      <c r="W10416">
        <v>0</v>
      </c>
      <c r="X10416">
        <v>-0.1975980302373101</v>
      </c>
      <c r="Y10416">
        <v>0</v>
      </c>
      <c r="Z10416">
        <v>-10.38202407969189</v>
      </c>
      <c r="AA10416">
        <v>-10.5796221099292</v>
      </c>
      <c r="AB10416">
        <v>0</v>
      </c>
      <c r="AC10416">
        <v>0</v>
      </c>
      <c r="AD10416">
        <v>-0.24515150309066727</v>
      </c>
      <c r="AE10416">
        <v>0</v>
      </c>
      <c r="AF10416">
        <v>-5.0257581927565482</v>
      </c>
      <c r="AG10416">
        <v>-5.2709096958472159</v>
      </c>
    </row>
    <row r="10417" spans="2:33" x14ac:dyDescent="0.25">
      <c r="B10417" s="6"/>
      <c r="C10417" s="7"/>
      <c r="D10417" s="7"/>
      <c r="E10417" s="7"/>
      <c r="F10417" s="7"/>
      <c r="G10417" s="7"/>
      <c r="I10417" s="3"/>
      <c r="U10417">
        <f t="shared" ref="U10417:U10454" si="7">SUM(P10417:T10417)</f>
        <v>0</v>
      </c>
      <c r="V10417">
        <v>0</v>
      </c>
      <c r="W10417">
        <v>0</v>
      </c>
      <c r="X10417">
        <v>6.9333294920592245E-2</v>
      </c>
      <c r="Y10417">
        <v>0</v>
      </c>
      <c r="Z10417">
        <v>8.8113936818113459</v>
      </c>
      <c r="AA10417">
        <v>8.8807269767319372</v>
      </c>
      <c r="AB10417">
        <v>0</v>
      </c>
      <c r="AC10417">
        <v>0</v>
      </c>
      <c r="AD10417">
        <v>0.3526296995966835</v>
      </c>
      <c r="AE10417">
        <v>0</v>
      </c>
      <c r="AF10417">
        <v>4.2654431974001819</v>
      </c>
      <c r="AG10417">
        <v>4.6180728969968659</v>
      </c>
    </row>
    <row r="10418" spans="2:33" x14ac:dyDescent="0.25">
      <c r="B10418" s="6"/>
      <c r="C10418" s="7"/>
      <c r="D10418" s="7"/>
      <c r="E10418" s="7"/>
      <c r="F10418" s="7"/>
      <c r="G10418" s="7"/>
      <c r="I10418" s="3"/>
      <c r="U10418">
        <f t="shared" si="7"/>
        <v>0</v>
      </c>
      <c r="V10418">
        <v>0</v>
      </c>
      <c r="W10418">
        <v>0</v>
      </c>
      <c r="X10418">
        <v>0.18464714566619114</v>
      </c>
      <c r="Y10418">
        <v>0</v>
      </c>
      <c r="Z10418">
        <v>13.722171483667674</v>
      </c>
      <c r="AA10418">
        <v>13.906818629333864</v>
      </c>
      <c r="AB10418">
        <v>0</v>
      </c>
      <c r="AC10418">
        <v>0</v>
      </c>
      <c r="AD10418">
        <v>0.72692625666281419</v>
      </c>
      <c r="AE10418">
        <v>0</v>
      </c>
      <c r="AF10418">
        <v>6.6426657487101268</v>
      </c>
      <c r="AG10418">
        <v>7.3695920053729411</v>
      </c>
    </row>
    <row r="10419" spans="2:33" x14ac:dyDescent="0.25">
      <c r="B10419" s="6"/>
      <c r="C10419" s="7"/>
      <c r="D10419" s="7"/>
      <c r="E10419" s="7"/>
      <c r="F10419" s="7"/>
      <c r="G10419" s="7"/>
      <c r="I10419" s="3"/>
      <c r="U10419">
        <f t="shared" si="7"/>
        <v>0</v>
      </c>
      <c r="V10419">
        <v>8.4701228242425017</v>
      </c>
      <c r="W10419">
        <v>0.71383163141921324</v>
      </c>
      <c r="X10419">
        <v>0.29501098456068148</v>
      </c>
      <c r="Y10419">
        <v>0</v>
      </c>
      <c r="Z10419">
        <v>25.292687219081888</v>
      </c>
      <c r="AA10419">
        <v>34.77165265930428</v>
      </c>
      <c r="AB10419">
        <v>29.286960504207084</v>
      </c>
      <c r="AC10419">
        <v>1.6873211536727133</v>
      </c>
      <c r="AD10419">
        <v>0.99703034123726586</v>
      </c>
      <c r="AE10419">
        <v>0</v>
      </c>
      <c r="AF10419">
        <v>12.243752184776483</v>
      </c>
      <c r="AG10419">
        <v>44.215064183893539</v>
      </c>
    </row>
    <row r="10420" spans="2:33" x14ac:dyDescent="0.25">
      <c r="B10420" s="6"/>
      <c r="C10420" s="7"/>
      <c r="D10420" s="7"/>
      <c r="E10420" s="7"/>
      <c r="F10420" s="7"/>
      <c r="G10420" s="7"/>
      <c r="I10420" s="3"/>
      <c r="U10420">
        <f t="shared" si="7"/>
        <v>0</v>
      </c>
      <c r="V10420">
        <v>12.770089216335862</v>
      </c>
      <c r="W10420">
        <v>0.36964632500033895</v>
      </c>
      <c r="X10420">
        <v>0.32552669148174795</v>
      </c>
      <c r="Y10420">
        <v>0</v>
      </c>
      <c r="Z10420">
        <v>30.339386909404418</v>
      </c>
      <c r="AA10420">
        <v>43.80464914222236</v>
      </c>
      <c r="AB10420">
        <v>43.872553649099956</v>
      </c>
      <c r="AC10420">
        <v>0.80532336640325464</v>
      </c>
      <c r="AD10420">
        <v>1.0703929583042036</v>
      </c>
      <c r="AE10420">
        <v>0</v>
      </c>
      <c r="AF10420">
        <v>14.68677217012149</v>
      </c>
      <c r="AG10420">
        <v>60.435042143928904</v>
      </c>
    </row>
    <row r="10421" spans="2:33" x14ac:dyDescent="0.25">
      <c r="B10421" s="6"/>
      <c r="C10421" s="7"/>
      <c r="D10421" s="7"/>
      <c r="E10421" s="7"/>
      <c r="F10421" s="7"/>
      <c r="G10421" s="7"/>
      <c r="I10421" s="3"/>
      <c r="U10421">
        <f t="shared" si="7"/>
        <v>0</v>
      </c>
      <c r="V10421">
        <v>11.971798822265397</v>
      </c>
      <c r="W10421">
        <v>-0.57521182470578847</v>
      </c>
      <c r="X10421">
        <v>0.30131692484187383</v>
      </c>
      <c r="Y10421">
        <v>0</v>
      </c>
      <c r="Z10421">
        <v>29.845399142551624</v>
      </c>
      <c r="AA10421">
        <v>41.543303064953101</v>
      </c>
      <c r="AB10421">
        <v>42.73788118231414</v>
      </c>
      <c r="AC10421">
        <v>-1.4334142941735324</v>
      </c>
      <c r="AD10421">
        <v>1.0424227259861507</v>
      </c>
      <c r="AE10421">
        <v>0</v>
      </c>
      <c r="AF10421">
        <v>14.447641240803165</v>
      </c>
      <c r="AG10421">
        <v>56.794530854929917</v>
      </c>
    </row>
    <row r="10422" spans="2:33" x14ac:dyDescent="0.25">
      <c r="B10422" s="6"/>
      <c r="C10422" s="7"/>
      <c r="D10422" s="7"/>
      <c r="E10422" s="7"/>
      <c r="F10422" s="7"/>
      <c r="G10422" s="7"/>
      <c r="I10422" s="3"/>
      <c r="U10422">
        <f t="shared" si="7"/>
        <v>0</v>
      </c>
      <c r="V10422">
        <v>14.479073723221921</v>
      </c>
      <c r="W10422">
        <v>-0.67358687959533536</v>
      </c>
      <c r="X10422">
        <v>0.31296694171650957</v>
      </c>
      <c r="Y10422">
        <v>0</v>
      </c>
      <c r="Z10422">
        <v>31.005952558507769</v>
      </c>
      <c r="AA10422">
        <v>45.124406343850865</v>
      </c>
      <c r="AB10422">
        <v>44.865899315100343</v>
      </c>
      <c r="AC10422">
        <v>-1.5826887230781757</v>
      </c>
      <c r="AD10422">
        <v>1.0311886661951453</v>
      </c>
      <c r="AE10422">
        <v>0</v>
      </c>
      <c r="AF10422">
        <v>15.009445065722275</v>
      </c>
      <c r="AG10422">
        <v>59.323844323939582</v>
      </c>
    </row>
    <row r="10423" spans="2:33" x14ac:dyDescent="0.25">
      <c r="B10423" s="6"/>
      <c r="C10423" s="7"/>
      <c r="D10423" s="7"/>
      <c r="E10423" s="7"/>
      <c r="F10423" s="7"/>
      <c r="G10423" s="7"/>
      <c r="I10423" s="3"/>
      <c r="U10423">
        <f t="shared" si="7"/>
        <v>0</v>
      </c>
      <c r="V10423">
        <v>16.362628801201467</v>
      </c>
      <c r="W10423">
        <v>1.269488759146105</v>
      </c>
      <c r="X10423">
        <v>0.40024529229596417</v>
      </c>
      <c r="Y10423">
        <v>0</v>
      </c>
      <c r="Z10423">
        <v>32.516244758833203</v>
      </c>
      <c r="AA10423">
        <v>50.54860761147674</v>
      </c>
      <c r="AB10423">
        <v>45.850040815183412</v>
      </c>
      <c r="AC10423">
        <v>2.5557341125811321</v>
      </c>
      <c r="AD10423">
        <v>1.11817548089962</v>
      </c>
      <c r="AE10423">
        <v>0</v>
      </c>
      <c r="AF10423">
        <v>15.740551383813875</v>
      </c>
      <c r="AG10423">
        <v>65.264501792478029</v>
      </c>
    </row>
    <row r="10424" spans="2:33" x14ac:dyDescent="0.25">
      <c r="B10424" s="6"/>
      <c r="C10424" s="7"/>
      <c r="D10424" s="7"/>
      <c r="E10424" s="7"/>
      <c r="F10424" s="7"/>
      <c r="G10424" s="7"/>
      <c r="I10424" s="3"/>
      <c r="U10424">
        <f t="shared" si="7"/>
        <v>0</v>
      </c>
      <c r="V10424">
        <v>13.608762098537547</v>
      </c>
      <c r="W10424">
        <v>-8.7680167358738556E-2</v>
      </c>
      <c r="X10424">
        <v>0.27660291875507215</v>
      </c>
      <c r="Y10424">
        <v>0</v>
      </c>
      <c r="Z10424">
        <v>29.446343846544554</v>
      </c>
      <c r="AA10424">
        <v>43.244028696478431</v>
      </c>
      <c r="AB10424">
        <v>40.99878306103416</v>
      </c>
      <c r="AC10424">
        <v>-0.3893432846686592</v>
      </c>
      <c r="AD10424">
        <v>0.92231675148561276</v>
      </c>
      <c r="AE10424">
        <v>0</v>
      </c>
      <c r="AF10424">
        <v>14.254465477784715</v>
      </c>
      <c r="AG10424">
        <v>55.786222005635828</v>
      </c>
    </row>
    <row r="10425" spans="2:33" x14ac:dyDescent="0.25">
      <c r="B10425" s="6"/>
      <c r="C10425" s="7"/>
      <c r="D10425" s="7"/>
      <c r="E10425" s="7"/>
      <c r="F10425" s="7"/>
      <c r="G10425" s="7"/>
      <c r="I10425" s="3"/>
      <c r="U10425">
        <f t="shared" si="7"/>
        <v>0</v>
      </c>
      <c r="V10425">
        <v>10.88402587274159</v>
      </c>
      <c r="W10425">
        <v>0.11235585232876198</v>
      </c>
      <c r="X10425">
        <v>0.24387513252662429</v>
      </c>
      <c r="Y10425">
        <v>0</v>
      </c>
      <c r="Z10425">
        <v>28.498605412263846</v>
      </c>
      <c r="AA10425">
        <v>39.738862269860817</v>
      </c>
      <c r="AB10425">
        <v>40.246460654371738</v>
      </c>
      <c r="AC10425">
        <v>0.2862955411181205</v>
      </c>
      <c r="AD10425">
        <v>0.87760523925221923</v>
      </c>
      <c r="AE10425">
        <v>0</v>
      </c>
      <c r="AF10425">
        <v>13.79568170266387</v>
      </c>
      <c r="AG10425">
        <v>55.206043137405949</v>
      </c>
    </row>
    <row r="10426" spans="2:33" x14ac:dyDescent="0.25">
      <c r="B10426" s="6"/>
      <c r="C10426" s="7"/>
      <c r="D10426" s="7"/>
      <c r="E10426" s="7"/>
      <c r="F10426" s="7"/>
      <c r="G10426" s="7"/>
      <c r="I10426" s="3"/>
      <c r="U10426">
        <f t="shared" si="7"/>
        <v>0</v>
      </c>
      <c r="V10426">
        <v>12.680746419711459</v>
      </c>
      <c r="W10426">
        <v>-0.20894106511851723</v>
      </c>
      <c r="X10426">
        <v>0.27898018618494652</v>
      </c>
      <c r="Y10426">
        <v>0</v>
      </c>
      <c r="Z10426">
        <v>31.657439886370131</v>
      </c>
      <c r="AA10426">
        <v>44.408225427148018</v>
      </c>
      <c r="AB10426">
        <v>44.11238167902264</v>
      </c>
      <c r="AC10426">
        <v>-0.33879047470472157</v>
      </c>
      <c r="AD10426">
        <v>1.0415202859856789</v>
      </c>
      <c r="AE10426">
        <v>0</v>
      </c>
      <c r="AF10426">
        <v>15.324818806945432</v>
      </c>
      <c r="AG10426">
        <v>60.13993029724903</v>
      </c>
    </row>
    <row r="10427" spans="2:33" x14ac:dyDescent="0.25">
      <c r="B10427" s="6"/>
      <c r="C10427" s="7"/>
      <c r="D10427" s="7"/>
      <c r="E10427" s="7"/>
      <c r="F10427" s="7"/>
      <c r="G10427" s="7"/>
      <c r="I10427" s="3"/>
      <c r="U10427">
        <f t="shared" si="7"/>
        <v>0</v>
      </c>
      <c r="V10427">
        <v>22.798930145010775</v>
      </c>
      <c r="W10427">
        <v>1.321576119890276</v>
      </c>
      <c r="X10427">
        <v>0.54019124535726415</v>
      </c>
      <c r="Y10427">
        <v>0</v>
      </c>
      <c r="Z10427">
        <v>33.589733643700541</v>
      </c>
      <c r="AA10427">
        <v>58.25043115395885</v>
      </c>
      <c r="AB10427">
        <v>53.321910506522045</v>
      </c>
      <c r="AC10427">
        <v>2.0030234023155997</v>
      </c>
      <c r="AD10427">
        <v>1.3102732641853192</v>
      </c>
      <c r="AE10427">
        <v>0</v>
      </c>
      <c r="AF10427">
        <v>16.260208775912236</v>
      </c>
      <c r="AG10427">
        <v>72.895415948935195</v>
      </c>
    </row>
    <row r="10428" spans="2:33" x14ac:dyDescent="0.25">
      <c r="B10428" s="6"/>
      <c r="C10428" s="7"/>
      <c r="D10428" s="7"/>
      <c r="E10428" s="7"/>
      <c r="F10428" s="7"/>
      <c r="G10428" s="7"/>
      <c r="I10428" s="3"/>
      <c r="U10428">
        <f t="shared" si="7"/>
        <v>0</v>
      </c>
      <c r="V10428">
        <v>10.772374622398726</v>
      </c>
      <c r="W10428">
        <v>1.0011557747760569</v>
      </c>
      <c r="X10428">
        <v>0.47665366306267037</v>
      </c>
      <c r="Y10428">
        <v>0</v>
      </c>
      <c r="Z10428">
        <v>29.274992859213164</v>
      </c>
      <c r="AA10428">
        <v>41.525176919450622</v>
      </c>
      <c r="AB10428">
        <v>26.22433111559149</v>
      </c>
      <c r="AC10428">
        <v>1.4980880596729693</v>
      </c>
      <c r="AD10428">
        <v>1.0061405889296233</v>
      </c>
      <c r="AE10428">
        <v>0</v>
      </c>
      <c r="AF10428">
        <v>14.171517430100817</v>
      </c>
      <c r="AG10428">
        <v>42.900077194294909</v>
      </c>
    </row>
    <row r="10429" spans="2:33" x14ac:dyDescent="0.25">
      <c r="B10429" s="6"/>
      <c r="C10429" s="7"/>
      <c r="D10429" s="7"/>
      <c r="E10429" s="7"/>
      <c r="F10429" s="7"/>
      <c r="G10429" s="7"/>
      <c r="I10429" s="3"/>
      <c r="U10429">
        <f t="shared" si="7"/>
        <v>0</v>
      </c>
      <c r="V10429">
        <v>5.3097624633335965</v>
      </c>
      <c r="W10429">
        <v>0.13412887001549295</v>
      </c>
      <c r="X10429">
        <v>-0.55437574049829574</v>
      </c>
      <c r="Y10429">
        <v>0</v>
      </c>
      <c r="Z10429">
        <v>32.507428667595278</v>
      </c>
      <c r="AA10429">
        <v>37.396944260446077</v>
      </c>
      <c r="AB10429">
        <v>18.335164585795809</v>
      </c>
      <c r="AC10429">
        <v>-0.12403558509865124</v>
      </c>
      <c r="AD10429">
        <v>-0.75459624877539688</v>
      </c>
      <c r="AE10429">
        <v>0</v>
      </c>
      <c r="AF10429">
        <v>15.736283666610852</v>
      </c>
      <c r="AG10429">
        <v>33.192816418532615</v>
      </c>
    </row>
    <row r="10430" spans="2:33" x14ac:dyDescent="0.25">
      <c r="B10430" s="6"/>
      <c r="C10430" s="7"/>
      <c r="D10430" s="7"/>
      <c r="E10430" s="7"/>
      <c r="F10430" s="7"/>
      <c r="G10430" s="7"/>
      <c r="I10430" s="3"/>
      <c r="U10430">
        <f t="shared" si="7"/>
        <v>0</v>
      </c>
      <c r="V10430">
        <v>2.2329176809577569</v>
      </c>
      <c r="W10430">
        <v>9.2888707028113887E-2</v>
      </c>
      <c r="X10430">
        <v>-0.63649068549419596</v>
      </c>
      <c r="Y10430">
        <v>0</v>
      </c>
      <c r="Z10430">
        <v>28.957691667251513</v>
      </c>
      <c r="AA10430">
        <v>30.647007369743189</v>
      </c>
      <c r="AB10430">
        <v>7.3746848143607924</v>
      </c>
      <c r="AC10430">
        <v>1.037397182705089</v>
      </c>
      <c r="AD10430">
        <v>-0.90212779715620706</v>
      </c>
      <c r="AE10430">
        <v>0</v>
      </c>
      <c r="AF10430">
        <v>14.01791741407003</v>
      </c>
      <c r="AG10430">
        <v>21.527871613979706</v>
      </c>
    </row>
    <row r="10431" spans="2:33" x14ac:dyDescent="0.25">
      <c r="B10431" s="6"/>
      <c r="C10431" s="7"/>
      <c r="D10431" s="7"/>
      <c r="E10431" s="7"/>
      <c r="F10431" s="7"/>
      <c r="G10431" s="7"/>
      <c r="I10431" s="3"/>
      <c r="U10431">
        <f t="shared" si="7"/>
        <v>0</v>
      </c>
      <c r="V10431">
        <v>0</v>
      </c>
      <c r="W10431">
        <v>0</v>
      </c>
      <c r="X10431">
        <v>1.9279823763728061E-2</v>
      </c>
      <c r="Y10431">
        <v>0</v>
      </c>
      <c r="Z10431">
        <v>38.724914718309094</v>
      </c>
      <c r="AA10431">
        <v>38.744194542072826</v>
      </c>
      <c r="AB10431">
        <v>0</v>
      </c>
      <c r="AC10431">
        <v>0</v>
      </c>
      <c r="AD10431">
        <v>0.22188125015250876</v>
      </c>
      <c r="AE10431">
        <v>0</v>
      </c>
      <c r="AF10431">
        <v>18.746061068191668</v>
      </c>
      <c r="AG10431">
        <v>18.967942318344178</v>
      </c>
    </row>
    <row r="10432" spans="2:33" x14ac:dyDescent="0.25">
      <c r="B10432" s="6"/>
      <c r="C10432" s="7"/>
      <c r="D10432" s="7"/>
      <c r="E10432" s="7"/>
      <c r="F10432" s="7"/>
      <c r="G10432" s="7"/>
      <c r="I10432" s="3"/>
      <c r="U10432">
        <f t="shared" si="7"/>
        <v>0</v>
      </c>
      <c r="V10432">
        <v>0</v>
      </c>
      <c r="W10432">
        <v>0</v>
      </c>
      <c r="X10432">
        <v>4.2127635479877546E-3</v>
      </c>
      <c r="Y10432">
        <v>0</v>
      </c>
      <c r="Z10432">
        <v>41.688118401685138</v>
      </c>
      <c r="AA10432">
        <v>41.692331165233128</v>
      </c>
      <c r="AB10432">
        <v>0</v>
      </c>
      <c r="AC10432">
        <v>0</v>
      </c>
      <c r="AD10432">
        <v>0.21591552368599651</v>
      </c>
      <c r="AE10432">
        <v>0</v>
      </c>
      <c r="AF10432">
        <v>20.180496692133651</v>
      </c>
      <c r="AG10432">
        <v>20.396412215819648</v>
      </c>
    </row>
    <row r="10433" spans="2:33" x14ac:dyDescent="0.25">
      <c r="B10433" s="6"/>
      <c r="C10433" s="7"/>
      <c r="D10433" s="7"/>
      <c r="E10433" s="7"/>
      <c r="F10433" s="7"/>
      <c r="G10433" s="7"/>
      <c r="I10433" s="3"/>
      <c r="U10433">
        <f t="shared" si="7"/>
        <v>0</v>
      </c>
      <c r="V10433">
        <v>0</v>
      </c>
      <c r="W10433">
        <v>0</v>
      </c>
      <c r="X10433">
        <v>0.39407955510388554</v>
      </c>
      <c r="Y10433">
        <v>0</v>
      </c>
      <c r="Z10433">
        <v>54.775756960592311</v>
      </c>
      <c r="AA10433">
        <v>55.169836515696197</v>
      </c>
      <c r="AB10433">
        <v>0</v>
      </c>
      <c r="AC10433">
        <v>0</v>
      </c>
      <c r="AD10433">
        <v>0.96998572602797706</v>
      </c>
      <c r="AE10433">
        <v>0</v>
      </c>
      <c r="AF10433">
        <v>26.515996032760903</v>
      </c>
      <c r="AG10433">
        <v>27.485981758788881</v>
      </c>
    </row>
    <row r="10434" spans="2:33" x14ac:dyDescent="0.25">
      <c r="B10434" s="6"/>
      <c r="C10434" s="7"/>
      <c r="D10434" s="7"/>
      <c r="E10434" s="7"/>
      <c r="F10434" s="7"/>
      <c r="G10434" s="7"/>
      <c r="I10434" s="3"/>
      <c r="U10434">
        <f t="shared" si="7"/>
        <v>0</v>
      </c>
      <c r="V10434">
        <v>13.240716634590544</v>
      </c>
      <c r="W10434">
        <v>0.1740851260657067</v>
      </c>
      <c r="X10434">
        <v>0.49661953480760318</v>
      </c>
      <c r="Y10434">
        <v>0</v>
      </c>
      <c r="Z10434">
        <v>69.998751063491468</v>
      </c>
      <c r="AA10434">
        <v>83.910172358955322</v>
      </c>
      <c r="AB10434">
        <v>33.596932435575894</v>
      </c>
      <c r="AC10434">
        <v>0.30957797815371429</v>
      </c>
      <c r="AD10434">
        <v>1.1851056090987511</v>
      </c>
      <c r="AE10434">
        <v>0</v>
      </c>
      <c r="AF10434">
        <v>33.885184039229159</v>
      </c>
      <c r="AG10434">
        <v>68.976800062057521</v>
      </c>
    </row>
    <row r="10435" spans="2:33" x14ac:dyDescent="0.25">
      <c r="B10435" s="6"/>
      <c r="C10435" s="7"/>
      <c r="D10435" s="7"/>
      <c r="E10435" s="7"/>
      <c r="F10435" s="7"/>
      <c r="G10435" s="7"/>
      <c r="I10435" s="3"/>
      <c r="U10435">
        <f t="shared" si="7"/>
        <v>0</v>
      </c>
      <c r="V10435">
        <v>21.393848607420455</v>
      </c>
      <c r="W10435">
        <v>-0.37565801132448989</v>
      </c>
      <c r="X10435">
        <v>0.52307391779267998</v>
      </c>
      <c r="Y10435">
        <v>0</v>
      </c>
      <c r="Z10435">
        <v>75.557789941674542</v>
      </c>
      <c r="AA10435">
        <v>97.099054455563191</v>
      </c>
      <c r="AB10435">
        <v>52.70581789002501</v>
      </c>
      <c r="AC10435">
        <v>-0.70561132283835681</v>
      </c>
      <c r="AD10435">
        <v>1.2834451419704518</v>
      </c>
      <c r="AE10435">
        <v>0</v>
      </c>
      <c r="AF10435">
        <v>36.576218559225175</v>
      </c>
      <c r="AG10435">
        <v>89.859870268382281</v>
      </c>
    </row>
    <row r="10436" spans="2:33" x14ac:dyDescent="0.25">
      <c r="B10436" s="6"/>
      <c r="C10436" s="7"/>
      <c r="D10436" s="7"/>
      <c r="E10436" s="7"/>
      <c r="F10436" s="7"/>
      <c r="G10436" s="7"/>
      <c r="I10436" s="3"/>
      <c r="U10436">
        <f t="shared" si="7"/>
        <v>0</v>
      </c>
      <c r="V10436">
        <v>22.238333080440857</v>
      </c>
      <c r="W10436">
        <v>-0.30010547200086579</v>
      </c>
      <c r="X10436">
        <v>0.49589448629987398</v>
      </c>
      <c r="Y10436">
        <v>0</v>
      </c>
      <c r="Z10436">
        <v>77.802937239580757</v>
      </c>
      <c r="AA10436">
        <v>100.23705933432062</v>
      </c>
      <c r="AB10436">
        <v>53.678612579904353</v>
      </c>
      <c r="AC10436">
        <v>-0.43510128611698906</v>
      </c>
      <c r="AD10436">
        <v>1.2469399286362346</v>
      </c>
      <c r="AE10436">
        <v>0</v>
      </c>
      <c r="AF10436">
        <v>37.663055513154895</v>
      </c>
      <c r="AG10436">
        <v>92.153506735578489</v>
      </c>
    </row>
    <row r="10437" spans="2:33" x14ac:dyDescent="0.25">
      <c r="B10437" s="6"/>
      <c r="C10437" s="7"/>
      <c r="D10437" s="7"/>
      <c r="E10437" s="7"/>
      <c r="F10437" s="7"/>
      <c r="G10437" s="7"/>
      <c r="I10437" s="3"/>
      <c r="U10437">
        <f t="shared" si="7"/>
        <v>0</v>
      </c>
      <c r="V10437">
        <v>27.637718478026819</v>
      </c>
      <c r="W10437">
        <v>1.4245672595140311</v>
      </c>
      <c r="X10437">
        <v>0.76103509959178961</v>
      </c>
      <c r="Y10437">
        <v>0</v>
      </c>
      <c r="Z10437">
        <v>91.727584794735421</v>
      </c>
      <c r="AA10437">
        <v>121.55090563186805</v>
      </c>
      <c r="AB10437">
        <v>57.886047591747491</v>
      </c>
      <c r="AC10437">
        <v>1.9824562022584526</v>
      </c>
      <c r="AD10437">
        <v>1.4850875700044792</v>
      </c>
      <c r="AE10437">
        <v>0</v>
      </c>
      <c r="AF10437">
        <v>44.403736424159185</v>
      </c>
      <c r="AG10437">
        <v>105.75732778816962</v>
      </c>
    </row>
    <row r="10438" spans="2:33" x14ac:dyDescent="0.25">
      <c r="B10438" s="6"/>
      <c r="C10438" s="7"/>
      <c r="D10438" s="7"/>
      <c r="E10438" s="7"/>
      <c r="F10438" s="7"/>
      <c r="G10438" s="7"/>
      <c r="I10438" s="3"/>
      <c r="U10438">
        <f t="shared" si="7"/>
        <v>0</v>
      </c>
      <c r="V10438">
        <v>24.801492275143943</v>
      </c>
      <c r="W10438">
        <v>-2.8685645347968487</v>
      </c>
      <c r="X10438">
        <v>0.533394742089498</v>
      </c>
      <c r="Y10438">
        <v>0</v>
      </c>
      <c r="Z10438">
        <v>80.056426711536574</v>
      </c>
      <c r="AA10438">
        <v>102.52274919397318</v>
      </c>
      <c r="AB10438">
        <v>53.472289382837268</v>
      </c>
      <c r="AC10438">
        <v>-4.6961361954564582</v>
      </c>
      <c r="AD10438">
        <v>1.1427890140085493</v>
      </c>
      <c r="AE10438">
        <v>0</v>
      </c>
      <c r="AF10438">
        <v>38.753930769178069</v>
      </c>
      <c r="AG10438">
        <v>88.672872970567425</v>
      </c>
    </row>
    <row r="10439" spans="2:33" x14ac:dyDescent="0.25">
      <c r="B10439" s="6"/>
      <c r="C10439" s="7"/>
      <c r="D10439" s="7"/>
      <c r="E10439" s="7"/>
      <c r="F10439" s="7"/>
      <c r="G10439" s="7"/>
      <c r="I10439" s="3"/>
      <c r="U10439">
        <f t="shared" si="7"/>
        <v>0</v>
      </c>
      <c r="V10439">
        <v>19.622614713614638</v>
      </c>
      <c r="W10439">
        <v>-2.5460911336852066</v>
      </c>
      <c r="X10439">
        <v>0.4273052497970492</v>
      </c>
      <c r="Y10439">
        <v>0</v>
      </c>
      <c r="Z10439">
        <v>63.777833588813465</v>
      </c>
      <c r="AA10439">
        <v>81.281662418539938</v>
      </c>
      <c r="AB10439">
        <v>48.171281133754206</v>
      </c>
      <c r="AC10439">
        <v>-4.5309713376689507</v>
      </c>
      <c r="AD10439">
        <v>0.93282791990595693</v>
      </c>
      <c r="AE10439">
        <v>0</v>
      </c>
      <c r="AF10439">
        <v>30.873745544689157</v>
      </c>
      <c r="AG10439">
        <v>75.446883260680366</v>
      </c>
    </row>
    <row r="10440" spans="2:33" x14ac:dyDescent="0.25">
      <c r="B10440" s="6"/>
      <c r="C10440" s="7"/>
      <c r="D10440" s="7"/>
      <c r="E10440" s="7"/>
      <c r="F10440" s="7"/>
      <c r="G10440" s="7"/>
      <c r="I10440" s="3"/>
      <c r="U10440">
        <f t="shared" si="7"/>
        <v>0</v>
      </c>
      <c r="V10440">
        <v>20.522492411596346</v>
      </c>
      <c r="W10440">
        <v>-0.99313076923798105</v>
      </c>
      <c r="X10440">
        <v>0.47886496625240549</v>
      </c>
      <c r="Y10440">
        <v>0</v>
      </c>
      <c r="Z10440">
        <v>68.353886464386477</v>
      </c>
      <c r="AA10440">
        <v>88.362113072997246</v>
      </c>
      <c r="AB10440">
        <v>50.039568026079017</v>
      </c>
      <c r="AC10440">
        <v>-1.8222203492676698</v>
      </c>
      <c r="AD10440">
        <v>1.0546334496768188</v>
      </c>
      <c r="AE10440">
        <v>0</v>
      </c>
      <c r="AF10440">
        <v>33.088933551706447</v>
      </c>
      <c r="AG10440">
        <v>82.360914678194618</v>
      </c>
    </row>
    <row r="10441" spans="2:33" x14ac:dyDescent="0.25">
      <c r="B10441" s="6"/>
      <c r="C10441" s="7"/>
      <c r="D10441" s="7"/>
      <c r="E10441" s="7"/>
      <c r="F10441" s="7"/>
      <c r="G10441" s="7"/>
      <c r="I10441" s="3"/>
      <c r="U10441">
        <f t="shared" si="7"/>
        <v>0</v>
      </c>
      <c r="V10441">
        <v>20.283073053499759</v>
      </c>
      <c r="W10441">
        <v>1.1516649718913654</v>
      </c>
      <c r="X10441">
        <v>0.53360912683307027</v>
      </c>
      <c r="Y10441">
        <v>0</v>
      </c>
      <c r="Z10441">
        <v>73.763398749799734</v>
      </c>
      <c r="AA10441">
        <v>95.731745902023917</v>
      </c>
      <c r="AB10441">
        <v>51.348774980358975</v>
      </c>
      <c r="AC10441">
        <v>2.0103698118360001</v>
      </c>
      <c r="AD10441">
        <v>1.1885588008124885</v>
      </c>
      <c r="AE10441">
        <v>0</v>
      </c>
      <c r="AF10441">
        <v>35.707584835747753</v>
      </c>
      <c r="AG10441">
        <v>90.255288428755208</v>
      </c>
    </row>
    <row r="10442" spans="2:33" x14ac:dyDescent="0.25">
      <c r="B10442" s="6"/>
      <c r="C10442" s="7"/>
      <c r="D10442" s="7"/>
      <c r="E10442" s="7"/>
      <c r="F10442" s="7"/>
      <c r="G10442" s="7"/>
      <c r="I10442" s="3"/>
      <c r="U10442">
        <f t="shared" si="7"/>
        <v>0</v>
      </c>
      <c r="V10442">
        <v>2767.6809306065052</v>
      </c>
      <c r="W10442">
        <v>279.16776192540954</v>
      </c>
      <c r="X10442">
        <v>66.533871177946779</v>
      </c>
      <c r="Y10442">
        <v>0</v>
      </c>
      <c r="Z10442">
        <v>9644.723090581143</v>
      </c>
      <c r="AA10442">
        <v>12758.105654291003</v>
      </c>
      <c r="AB10442">
        <v>7760.065545970082</v>
      </c>
      <c r="AC10442">
        <v>603.96139076483053</v>
      </c>
      <c r="AD10442">
        <v>181.27986583406329</v>
      </c>
      <c r="AE10442">
        <v>0</v>
      </c>
      <c r="AF10442">
        <v>5721.977004789992</v>
      </c>
      <c r="AG10442">
        <v>14267.283807358968</v>
      </c>
    </row>
    <row r="10443" spans="2:33" x14ac:dyDescent="0.25">
      <c r="B10443" s="6"/>
      <c r="C10443" s="7"/>
      <c r="D10443" s="7"/>
      <c r="E10443" s="7"/>
      <c r="F10443" s="7"/>
      <c r="G10443" s="7"/>
      <c r="I10443" s="3"/>
      <c r="U10443">
        <f t="shared" si="7"/>
        <v>0</v>
      </c>
      <c r="V10443">
        <v>2204.2071187456372</v>
      </c>
      <c r="W10443">
        <v>-179.26946213801298</v>
      </c>
      <c r="X10443">
        <v>10.952145145969777</v>
      </c>
      <c r="Y10443">
        <v>0</v>
      </c>
      <c r="Z10443">
        <v>8349.4421868190748</v>
      </c>
      <c r="AA10443">
        <v>10385.331988572667</v>
      </c>
      <c r="AB10443">
        <v>6448.0810501934084</v>
      </c>
      <c r="AC10443">
        <v>-478.59455559331752</v>
      </c>
      <c r="AD10443">
        <v>38.671316936732516</v>
      </c>
      <c r="AE10443">
        <v>0</v>
      </c>
      <c r="AF10443">
        <v>4953.518701066565</v>
      </c>
      <c r="AG10443">
        <v>10961.676512603388</v>
      </c>
    </row>
    <row r="10444" spans="2:33" x14ac:dyDescent="0.25">
      <c r="B10444" s="6"/>
      <c r="C10444" s="7"/>
      <c r="D10444" s="7"/>
      <c r="E10444" s="7"/>
      <c r="F10444" s="7"/>
      <c r="G10444" s="7"/>
      <c r="I10444" s="3"/>
      <c r="U10444">
        <f t="shared" si="7"/>
        <v>0</v>
      </c>
      <c r="V10444">
        <v>1848.1859439774944</v>
      </c>
      <c r="W10444">
        <v>-246.75825206380696</v>
      </c>
      <c r="X10444">
        <v>19.714937246112118</v>
      </c>
      <c r="Y10444">
        <v>0</v>
      </c>
      <c r="Z10444">
        <v>6497.9248639522057</v>
      </c>
      <c r="AA10444">
        <v>8119.0674931120047</v>
      </c>
      <c r="AB10444">
        <v>5186.6271473538472</v>
      </c>
      <c r="AC10444">
        <v>-579.96740950657636</v>
      </c>
      <c r="AD10444">
        <v>58.558156682205862</v>
      </c>
      <c r="AE10444">
        <v>0</v>
      </c>
      <c r="AF10444">
        <v>3855.0590101127846</v>
      </c>
      <c r="AG10444">
        <v>8520.2769046422618</v>
      </c>
    </row>
    <row r="10445" spans="2:33" x14ac:dyDescent="0.25">
      <c r="B10445" s="6"/>
      <c r="C10445" s="7"/>
      <c r="D10445" s="7"/>
      <c r="E10445" s="7"/>
      <c r="F10445" s="7"/>
      <c r="G10445" s="7"/>
      <c r="I10445" s="3"/>
      <c r="U10445">
        <f t="shared" si="7"/>
        <v>0</v>
      </c>
      <c r="V10445">
        <v>623.20800829892084</v>
      </c>
      <c r="W10445">
        <v>-47.133572520057882</v>
      </c>
      <c r="X10445">
        <v>38.320233406442391</v>
      </c>
      <c r="Y10445">
        <v>0</v>
      </c>
      <c r="Z10445">
        <v>6964.9774781346587</v>
      </c>
      <c r="AA10445">
        <v>7579.3721473199648</v>
      </c>
      <c r="AB10445">
        <v>1644.6790581809973</v>
      </c>
      <c r="AC10445">
        <v>-119.04875518270606</v>
      </c>
      <c r="AD10445">
        <v>100.56991590060623</v>
      </c>
      <c r="AE10445">
        <v>0</v>
      </c>
      <c r="AF10445">
        <v>4132.1498392926223</v>
      </c>
      <c r="AG10445">
        <v>5758.3500581915196</v>
      </c>
    </row>
    <row r="10446" spans="2:33" x14ac:dyDescent="0.25">
      <c r="B10446" s="6"/>
      <c r="C10446" s="7"/>
      <c r="D10446" s="7"/>
      <c r="E10446" s="7"/>
      <c r="F10446" s="7"/>
      <c r="G10446" s="7"/>
      <c r="I10446" s="3"/>
      <c r="U10446">
        <f t="shared" si="7"/>
        <v>0</v>
      </c>
      <c r="V10446">
        <v>0</v>
      </c>
      <c r="W10446">
        <v>0</v>
      </c>
      <c r="X10446">
        <v>59.058013921560999</v>
      </c>
      <c r="Y10446">
        <v>0</v>
      </c>
      <c r="Z10446">
        <v>8110.3663242363727</v>
      </c>
      <c r="AA10446">
        <v>8169.4243381579336</v>
      </c>
      <c r="AB10446">
        <v>0</v>
      </c>
      <c r="AC10446">
        <v>0</v>
      </c>
      <c r="AD10446">
        <v>144.63747091279103</v>
      </c>
      <c r="AE10446">
        <v>0</v>
      </c>
      <c r="AF10446">
        <v>4811.680871690779</v>
      </c>
      <c r="AG10446">
        <v>4956.3183426035703</v>
      </c>
    </row>
    <row r="10447" spans="2:33" x14ac:dyDescent="0.25">
      <c r="B10447" s="6"/>
      <c r="C10447" s="7"/>
      <c r="D10447" s="7"/>
      <c r="E10447" s="7"/>
      <c r="F10447" s="7"/>
      <c r="G10447" s="7"/>
      <c r="I10447" s="3"/>
      <c r="U10447">
        <f t="shared" si="7"/>
        <v>0</v>
      </c>
      <c r="V10447">
        <v>1963.0931196001693</v>
      </c>
      <c r="W10447">
        <v>-32.451896067819035</v>
      </c>
      <c r="X10447">
        <v>51.721823159236152</v>
      </c>
      <c r="Y10447">
        <v>0</v>
      </c>
      <c r="Z10447">
        <v>8163.0812003652627</v>
      </c>
      <c r="AA10447">
        <v>10145.444247056848</v>
      </c>
      <c r="AB10447">
        <v>4507.3624847494912</v>
      </c>
      <c r="AC10447">
        <v>-76.270416278219955</v>
      </c>
      <c r="AD10447">
        <v>123.45208049283586</v>
      </c>
      <c r="AE10447">
        <v>0</v>
      </c>
      <c r="AF10447">
        <v>4842.9553112145459</v>
      </c>
      <c r="AG10447">
        <v>9397.499460178653</v>
      </c>
    </row>
    <row r="10448" spans="2:33" x14ac:dyDescent="0.25">
      <c r="B10448" s="6"/>
      <c r="C10448" s="7"/>
      <c r="D10448" s="7"/>
      <c r="E10448" s="7"/>
      <c r="F10448" s="7"/>
      <c r="G10448" s="7"/>
      <c r="I10448" s="3"/>
      <c r="U10448">
        <f t="shared" si="7"/>
        <v>0</v>
      </c>
      <c r="V10448">
        <v>3377.3470026531504</v>
      </c>
      <c r="W10448">
        <v>-311.20619788487244</v>
      </c>
      <c r="X10448">
        <v>18.818020759816839</v>
      </c>
      <c r="Y10448">
        <v>0</v>
      </c>
      <c r="Z10448">
        <v>9630.8762828328745</v>
      </c>
      <c r="AA10448">
        <v>12715.835108360969</v>
      </c>
      <c r="AB10448">
        <v>9294.7804305048867</v>
      </c>
      <c r="AC10448">
        <v>-666.04309598911425</v>
      </c>
      <c r="AD10448">
        <v>48.245369564794323</v>
      </c>
      <c r="AE10448">
        <v>0</v>
      </c>
      <c r="AF10448">
        <v>5713.7620343049693</v>
      </c>
      <c r="AG10448">
        <v>14390.744738385536</v>
      </c>
    </row>
    <row r="10449" spans="2:33" x14ac:dyDescent="0.25">
      <c r="B10449" s="6"/>
      <c r="C10449" s="7"/>
      <c r="D10449" s="7"/>
      <c r="E10449" s="7"/>
      <c r="F10449" s="7"/>
      <c r="G10449" s="7"/>
      <c r="I10449" s="3"/>
      <c r="U10449">
        <f t="shared" si="7"/>
        <v>0</v>
      </c>
      <c r="V10449">
        <v>1197.9002214265333</v>
      </c>
      <c r="W10449">
        <v>-50.496023855620884</v>
      </c>
      <c r="X10449">
        <v>79.919036821745479</v>
      </c>
      <c r="Y10449">
        <v>0</v>
      </c>
      <c r="Z10449">
        <v>14336.700141531743</v>
      </c>
      <c r="AA10449">
        <v>15564.0233759244</v>
      </c>
      <c r="AB10449">
        <v>3520.549594065074</v>
      </c>
      <c r="AC10449">
        <v>-102.70027644300787</v>
      </c>
      <c r="AD10449">
        <v>173.02985115536421</v>
      </c>
      <c r="AE10449">
        <v>0</v>
      </c>
      <c r="AF10449">
        <v>8505.6115934035679</v>
      </c>
      <c r="AG10449">
        <v>12096.490762180998</v>
      </c>
    </row>
    <row r="10450" spans="2:33" x14ac:dyDescent="0.25">
      <c r="B10450" s="6"/>
      <c r="C10450" s="7"/>
      <c r="D10450" s="7"/>
      <c r="E10450" s="7"/>
      <c r="F10450" s="7"/>
      <c r="G10450" s="7"/>
      <c r="I10450" s="3"/>
      <c r="U10450">
        <f t="shared" si="7"/>
        <v>0</v>
      </c>
      <c r="V10450">
        <v>4441.0369283649106</v>
      </c>
      <c r="W10450">
        <v>-543.75144677617573</v>
      </c>
      <c r="X10450">
        <v>70.565071005571895</v>
      </c>
      <c r="Y10450">
        <v>0</v>
      </c>
      <c r="Z10450">
        <v>14753.550306303054</v>
      </c>
      <c r="AA10450">
        <v>18721.400858897363</v>
      </c>
      <c r="AB10450">
        <v>12912.601829115576</v>
      </c>
      <c r="AC10450">
        <v>-1086.0705238988132</v>
      </c>
      <c r="AD10450">
        <v>169.61264907560735</v>
      </c>
      <c r="AE10450">
        <v>0</v>
      </c>
      <c r="AF10450">
        <v>8752.918544039996</v>
      </c>
      <c r="AG10450">
        <v>20749.062498332365</v>
      </c>
    </row>
    <row r="10451" spans="2:33" x14ac:dyDescent="0.25">
      <c r="B10451" s="6"/>
      <c r="C10451" s="7"/>
      <c r="D10451" s="7"/>
      <c r="E10451" s="7"/>
      <c r="F10451" s="7"/>
      <c r="G10451" s="7"/>
      <c r="I10451" s="3"/>
      <c r="U10451">
        <f t="shared" si="7"/>
        <v>0</v>
      </c>
      <c r="V10451">
        <v>10161.95179512273</v>
      </c>
      <c r="W10451">
        <v>-36.294813456468212</v>
      </c>
      <c r="X10451">
        <v>67.63125065435635</v>
      </c>
      <c r="Y10451">
        <v>0</v>
      </c>
      <c r="Z10451">
        <v>28279.082969928288</v>
      </c>
      <c r="AA10451">
        <v>38472.371202248905</v>
      </c>
      <c r="AB10451">
        <v>24999.711822043275</v>
      </c>
      <c r="AC10451">
        <v>-76.832459740594956</v>
      </c>
      <c r="AD10451">
        <v>158.51092431109268</v>
      </c>
      <c r="AE10451">
        <v>0</v>
      </c>
      <c r="AF10451">
        <v>16777.284422867546</v>
      </c>
      <c r="AG10451">
        <v>41858.674709481318</v>
      </c>
    </row>
    <row r="10452" spans="2:33" x14ac:dyDescent="0.25">
      <c r="B10452" s="6"/>
      <c r="C10452" s="7"/>
      <c r="D10452" s="7"/>
      <c r="E10452" s="7"/>
      <c r="F10452" s="7"/>
      <c r="G10452" s="7"/>
      <c r="I10452" s="3"/>
      <c r="U10452">
        <f t="shared" si="7"/>
        <v>0</v>
      </c>
      <c r="V10452">
        <v>12112.180297779771</v>
      </c>
      <c r="W10452">
        <v>237.40932456823163</v>
      </c>
      <c r="X10452">
        <v>68.851071892387736</v>
      </c>
      <c r="Y10452">
        <v>0</v>
      </c>
      <c r="Z10452">
        <v>33776.828835817869</v>
      </c>
      <c r="AA10452">
        <v>46195.269530058256</v>
      </c>
      <c r="AB10452">
        <v>27934.61983953747</v>
      </c>
      <c r="AC10452">
        <v>476.77030911729207</v>
      </c>
      <c r="AD10452">
        <v>153.14877456673238</v>
      </c>
      <c r="AE10452">
        <v>0</v>
      </c>
      <c r="AF10452">
        <v>20038.961832094636</v>
      </c>
      <c r="AG10452">
        <v>48603.500755316134</v>
      </c>
    </row>
    <row r="10453" spans="2:33" x14ac:dyDescent="0.25">
      <c r="B10453" s="6"/>
      <c r="C10453" s="7"/>
      <c r="D10453" s="7"/>
      <c r="E10453" s="7"/>
      <c r="F10453" s="7"/>
      <c r="G10453" s="7"/>
      <c r="I10453" s="3"/>
      <c r="U10453">
        <f t="shared" si="7"/>
        <v>0</v>
      </c>
      <c r="V10453">
        <v>7025.9744344428636</v>
      </c>
      <c r="W10453">
        <v>-20.372510557288471</v>
      </c>
      <c r="X10453">
        <v>18.370905894042092</v>
      </c>
      <c r="Y10453">
        <v>0</v>
      </c>
      <c r="Z10453">
        <v>28529.088629098085</v>
      </c>
      <c r="AA10453">
        <v>35553.061458877703</v>
      </c>
      <c r="AB10453">
        <v>20519.587614879911</v>
      </c>
      <c r="AC10453">
        <v>-98.105501746457179</v>
      </c>
      <c r="AD10453">
        <v>50.648044959466439</v>
      </c>
      <c r="AE10453">
        <v>0</v>
      </c>
      <c r="AF10453">
        <v>16925.606631748167</v>
      </c>
      <c r="AG10453">
        <v>37397.736789841088</v>
      </c>
    </row>
    <row r="10454" spans="2:33" x14ac:dyDescent="0.25">
      <c r="B10454" s="6"/>
      <c r="C10454" s="7"/>
      <c r="D10454" s="7"/>
      <c r="E10454" s="7"/>
      <c r="F10454" s="7"/>
      <c r="G10454" s="7"/>
      <c r="I10454" s="3"/>
      <c r="U10454">
        <f t="shared" si="7"/>
        <v>0</v>
      </c>
      <c r="V10454">
        <v>1477.6213091440263</v>
      </c>
      <c r="W10454">
        <v>4.4943202428673343</v>
      </c>
      <c r="X10454">
        <v>45.738512131045844</v>
      </c>
      <c r="Y10454">
        <v>0</v>
      </c>
      <c r="Z10454">
        <v>21500.438455603977</v>
      </c>
      <c r="AA10454">
        <v>23028.292597121919</v>
      </c>
      <c r="AB10454">
        <v>5594.0652109912799</v>
      </c>
      <c r="AC10454">
        <v>-2.4786911241558309</v>
      </c>
      <c r="AD10454">
        <v>102.11679273534872</v>
      </c>
      <c r="AE10454">
        <v>0</v>
      </c>
      <c r="AF10454">
        <v>12755.681348281772</v>
      </c>
      <c r="AG10454">
        <v>18449.384660884243</v>
      </c>
    </row>
    <row r="10455" spans="2:33" x14ac:dyDescent="0.25">
      <c r="B10455" s="6"/>
      <c r="C10455" s="7"/>
      <c r="D10455" s="7"/>
      <c r="E10455" s="7"/>
      <c r="F10455" s="7"/>
      <c r="G10455" s="7"/>
      <c r="I10455" s="3"/>
      <c r="V10455">
        <v>5815.2984039354033</v>
      </c>
      <c r="W10455">
        <v>-115.63401778527134</v>
      </c>
      <c r="X10455">
        <v>-37.239373685408346</v>
      </c>
      <c r="Y10455">
        <v>0</v>
      </c>
      <c r="Z10455">
        <v>828.07564420665744</v>
      </c>
      <c r="AA10455">
        <v>0</v>
      </c>
      <c r="AB10455">
        <v>15598.827182950656</v>
      </c>
      <c r="AC10455">
        <v>-395.04335799679609</v>
      </c>
      <c r="AD10455">
        <v>-65.550824241646211</v>
      </c>
      <c r="AE10455">
        <v>0</v>
      </c>
      <c r="AF10455">
        <v>491.27691379801462</v>
      </c>
      <c r="AG10455">
        <v>0</v>
      </c>
    </row>
    <row r="10456" spans="2:33" x14ac:dyDescent="0.25">
      <c r="B10456" s="6"/>
      <c r="C10456" s="7"/>
      <c r="D10456" s="7"/>
      <c r="E10456" s="7"/>
      <c r="F10456" s="7"/>
      <c r="G10456" s="7"/>
      <c r="I10456" s="3"/>
      <c r="V10456">
        <v>2907.6492019677016</v>
      </c>
      <c r="W10456">
        <v>54.739865922463402</v>
      </c>
      <c r="X10456">
        <v>70.440082798012256</v>
      </c>
      <c r="Y10456">
        <v>0</v>
      </c>
      <c r="Z10456">
        <v>12535.36554712072</v>
      </c>
      <c r="AA10456">
        <v>0</v>
      </c>
      <c r="AB10456">
        <v>7799.4135914753278</v>
      </c>
      <c r="AC10456">
        <v>113.67786587127158</v>
      </c>
      <c r="AD10456">
        <v>144.27640348504954</v>
      </c>
      <c r="AE10456">
        <v>0</v>
      </c>
      <c r="AF10456">
        <v>7436.9240810354422</v>
      </c>
      <c r="AG10456">
        <v>0</v>
      </c>
    </row>
    <row r="10457" spans="2:33" x14ac:dyDescent="0.25">
      <c r="B10457" s="6"/>
      <c r="C10457" s="7"/>
      <c r="D10457" s="7"/>
      <c r="E10457" s="7"/>
      <c r="F10457" s="7"/>
      <c r="G10457" s="7"/>
      <c r="I10457" s="3"/>
      <c r="V10457">
        <v>5115.0443827270274</v>
      </c>
      <c r="W10457">
        <v>26.984966936758855</v>
      </c>
      <c r="X10457">
        <v>90.112260381822892</v>
      </c>
      <c r="Y10457">
        <v>0</v>
      </c>
      <c r="Z10457">
        <v>37441.872417599589</v>
      </c>
      <c r="AA10457">
        <v>0</v>
      </c>
      <c r="AB10457">
        <v>16260.74940031486</v>
      </c>
      <c r="AC10457">
        <v>-89.823798627180281</v>
      </c>
      <c r="AD10457">
        <v>167.7523437909789</v>
      </c>
      <c r="AE10457">
        <v>0</v>
      </c>
      <c r="AF10457">
        <v>22213.342050121668</v>
      </c>
      <c r="AG10457">
        <v>0</v>
      </c>
    </row>
    <row r="10458" spans="2:33" x14ac:dyDescent="0.25">
      <c r="B10458" s="6"/>
      <c r="C10458" s="7"/>
      <c r="D10458" s="7"/>
      <c r="E10458" s="7"/>
      <c r="F10458" s="7"/>
      <c r="G10458" s="7"/>
      <c r="I10458" s="3"/>
      <c r="V10458">
        <v>2557.5221913635137</v>
      </c>
      <c r="W10458">
        <v>25.281785540243494</v>
      </c>
      <c r="X10458">
        <v>8.368497099913963</v>
      </c>
      <c r="Y10458">
        <v>0</v>
      </c>
      <c r="Z10458">
        <v>51580.056095325512</v>
      </c>
      <c r="AA10458">
        <v>0</v>
      </c>
      <c r="AB10458">
        <v>8130.3747001574302</v>
      </c>
      <c r="AC10458">
        <v>46.940705999662484</v>
      </c>
      <c r="AD10458">
        <v>29.629994012252965</v>
      </c>
      <c r="AE10458">
        <v>0</v>
      </c>
      <c r="AF10458">
        <v>30601.178707915271</v>
      </c>
      <c r="AG10458">
        <v>0</v>
      </c>
    </row>
    <row r="10459" spans="2:33" x14ac:dyDescent="0.25">
      <c r="B10459" s="6"/>
      <c r="C10459" s="7"/>
      <c r="D10459" s="7"/>
      <c r="E10459" s="7"/>
      <c r="F10459" s="7"/>
      <c r="G10459" s="7"/>
      <c r="I10459" s="3"/>
      <c r="V10459">
        <v>0</v>
      </c>
      <c r="W10459">
        <v>0</v>
      </c>
      <c r="X10459">
        <v>-82.379006868349478</v>
      </c>
      <c r="Y10459">
        <v>0</v>
      </c>
      <c r="Z10459">
        <v>37769.750222021343</v>
      </c>
      <c r="AA10459">
        <v>0</v>
      </c>
      <c r="AB10459">
        <v>0</v>
      </c>
      <c r="AC10459">
        <v>0</v>
      </c>
      <c r="AD10459">
        <v>-117.81588654094938</v>
      </c>
      <c r="AE10459">
        <v>0</v>
      </c>
      <c r="AF10459">
        <v>22407.863887572294</v>
      </c>
      <c r="AG10459">
        <v>0</v>
      </c>
    </row>
    <row r="10460" spans="2:33" x14ac:dyDescent="0.25">
      <c r="B10460" s="6"/>
      <c r="C10460" s="7"/>
      <c r="D10460" s="7"/>
      <c r="E10460" s="7"/>
      <c r="F10460" s="7"/>
      <c r="G10460" s="7"/>
      <c r="I10460" s="3"/>
      <c r="V10460">
        <v>0</v>
      </c>
      <c r="W10460">
        <v>0</v>
      </c>
      <c r="X10460">
        <v>-71.945316357362188</v>
      </c>
      <c r="Y10460">
        <v>0</v>
      </c>
      <c r="Z10460">
        <v>-33182.892946921449</v>
      </c>
      <c r="AA10460">
        <v>0</v>
      </c>
      <c r="AB10460">
        <v>0</v>
      </c>
      <c r="AC10460">
        <v>0</v>
      </c>
      <c r="AD10460">
        <v>-120.8780348307962</v>
      </c>
      <c r="AE10460">
        <v>0</v>
      </c>
      <c r="AF10460">
        <v>-19686.594276627577</v>
      </c>
      <c r="AG10460">
        <v>0</v>
      </c>
    </row>
    <row r="10461" spans="2:33" x14ac:dyDescent="0.25">
      <c r="B10461" s="6"/>
      <c r="C10461" s="7"/>
      <c r="D10461" s="7"/>
      <c r="E10461" s="7"/>
      <c r="F10461" s="7"/>
      <c r="G10461" s="7"/>
      <c r="I10461" s="3"/>
      <c r="V10461">
        <v>0</v>
      </c>
      <c r="W10461">
        <v>0</v>
      </c>
      <c r="X10461">
        <v>59.995551590055314</v>
      </c>
      <c r="Y10461">
        <v>0</v>
      </c>
      <c r="Z10461">
        <v>-21448.265120314471</v>
      </c>
      <c r="AA10461">
        <v>0</v>
      </c>
      <c r="AB10461">
        <v>0</v>
      </c>
      <c r="AC10461">
        <v>0</v>
      </c>
      <c r="AD10461">
        <v>116.69627166754101</v>
      </c>
      <c r="AE10461">
        <v>0</v>
      </c>
      <c r="AF10461">
        <v>-12724.728191619213</v>
      </c>
      <c r="AG10461">
        <v>0</v>
      </c>
    </row>
    <row r="10462" spans="2:33" x14ac:dyDescent="0.25">
      <c r="B10462" s="6"/>
      <c r="C10462" s="7"/>
      <c r="D10462" s="7"/>
      <c r="E10462" s="7"/>
      <c r="F10462" s="7"/>
      <c r="G10462" s="7"/>
      <c r="I10462" s="3"/>
      <c r="V10462">
        <v>6299.6243711778925</v>
      </c>
      <c r="W10462">
        <v>-173.96052795456328</v>
      </c>
      <c r="X10462">
        <v>81.908232480065308</v>
      </c>
      <c r="Y10462">
        <v>0</v>
      </c>
      <c r="Z10462">
        <v>25758.961242649184</v>
      </c>
      <c r="AA10462">
        <v>0</v>
      </c>
      <c r="AB10462">
        <v>12373.983946905822</v>
      </c>
      <c r="AC10462">
        <v>-389.55535264824425</v>
      </c>
      <c r="AD10462">
        <v>157.3113409456609</v>
      </c>
      <c r="AE10462">
        <v>0</v>
      </c>
      <c r="AF10462">
        <v>15282.158182608244</v>
      </c>
      <c r="AG10462">
        <v>0</v>
      </c>
    </row>
    <row r="10463" spans="2:33" x14ac:dyDescent="0.25">
      <c r="B10463" s="6"/>
      <c r="C10463" s="7"/>
      <c r="D10463" s="7"/>
      <c r="E10463" s="7"/>
      <c r="F10463" s="7"/>
      <c r="G10463" s="7"/>
      <c r="I10463" s="3"/>
      <c r="V10463">
        <v>9229.5913619481616</v>
      </c>
      <c r="W10463">
        <v>-730.96373189259748</v>
      </c>
      <c r="X10463">
        <v>47.756641438975322</v>
      </c>
      <c r="Y10463">
        <v>0</v>
      </c>
      <c r="Z10463">
        <v>47553.520349209211</v>
      </c>
      <c r="AA10463">
        <v>0</v>
      </c>
      <c r="AB10463">
        <v>21137.494841438249</v>
      </c>
      <c r="AC10463">
        <v>-1644.7904565204501</v>
      </c>
      <c r="AD10463">
        <v>101.95375962050043</v>
      </c>
      <c r="AE10463">
        <v>0</v>
      </c>
      <c r="AF10463">
        <v>28212.334079421729</v>
      </c>
      <c r="AG10463">
        <v>0</v>
      </c>
    </row>
    <row r="10464" spans="2:33" x14ac:dyDescent="0.25">
      <c r="B10464" s="6"/>
      <c r="C10464" s="7"/>
      <c r="D10464" s="7"/>
      <c r="E10464" s="7"/>
      <c r="F10464" s="7"/>
      <c r="G10464" s="7"/>
      <c r="I10464" s="3"/>
      <c r="V10464">
        <v>9105.7774047800176</v>
      </c>
      <c r="W10464">
        <v>-380.48486414364055</v>
      </c>
      <c r="X10464">
        <v>35.293121667418887</v>
      </c>
      <c r="Y10464">
        <v>0</v>
      </c>
      <c r="Z10464">
        <v>38825.576166263629</v>
      </c>
      <c r="AA10464">
        <v>0</v>
      </c>
      <c r="AB10464">
        <v>21304.227024136922</v>
      </c>
      <c r="AC10464">
        <v>-862.19944142905035</v>
      </c>
      <c r="AD10464">
        <v>77.091302539846239</v>
      </c>
      <c r="AE10464">
        <v>0</v>
      </c>
      <c r="AF10464">
        <v>23034.259453030772</v>
      </c>
      <c r="AG10464">
        <v>0</v>
      </c>
    </row>
    <row r="10465" spans="2:33" x14ac:dyDescent="0.25">
      <c r="B10465" s="6"/>
      <c r="C10465" s="7"/>
      <c r="D10465" s="7"/>
      <c r="E10465" s="7"/>
      <c r="F10465" s="7"/>
      <c r="G10465" s="7"/>
      <c r="I10465" s="3"/>
      <c r="V10465">
        <v>13258.15585428415</v>
      </c>
      <c r="W10465">
        <v>393.1546169279747</v>
      </c>
      <c r="X10465">
        <v>82.477580076734753</v>
      </c>
      <c r="Y10465">
        <v>0</v>
      </c>
      <c r="Z10465">
        <v>44796.830041752211</v>
      </c>
      <c r="AA10465">
        <v>0</v>
      </c>
      <c r="AB10465">
        <v>26288.6203670123</v>
      </c>
      <c r="AC10465">
        <v>709.19514988014623</v>
      </c>
      <c r="AD10465">
        <v>154.31159866579679</v>
      </c>
      <c r="AE10465">
        <v>0</v>
      </c>
      <c r="AF10465">
        <v>26576.857518772653</v>
      </c>
      <c r="AG10465">
        <v>0</v>
      </c>
    </row>
    <row r="10466" spans="2:33" x14ac:dyDescent="0.25">
      <c r="B10466" s="6"/>
      <c r="C10466" s="7"/>
      <c r="D10466" s="7"/>
      <c r="E10466" s="7"/>
      <c r="F10466" s="7"/>
      <c r="G10466" s="7"/>
      <c r="I10466" s="3"/>
      <c r="V10466">
        <v>17289.225725220804</v>
      </c>
      <c r="W10466">
        <v>-160.82988126838737</v>
      </c>
      <c r="X10466">
        <v>87.902392958910937</v>
      </c>
      <c r="Y10466">
        <v>0</v>
      </c>
      <c r="Z10466">
        <v>56703.086200652164</v>
      </c>
      <c r="AA10466">
        <v>0</v>
      </c>
      <c r="AB10466">
        <v>31445.338471967549</v>
      </c>
      <c r="AC10466">
        <v>-305.75828532962538</v>
      </c>
      <c r="AD10466">
        <v>166.12677438830622</v>
      </c>
      <c r="AE10466">
        <v>0</v>
      </c>
      <c r="AF10466">
        <v>33640.546472258167</v>
      </c>
      <c r="AG10466">
        <v>0</v>
      </c>
    </row>
    <row r="10467" spans="2:33" x14ac:dyDescent="0.25">
      <c r="B10467" s="6"/>
      <c r="C10467" s="7"/>
      <c r="D10467" s="7"/>
      <c r="E10467" s="7"/>
      <c r="F10467" s="7"/>
      <c r="G10467" s="7"/>
      <c r="I10467" s="3"/>
      <c r="V10467">
        <v>14473.820184869477</v>
      </c>
      <c r="W10467">
        <v>-183.47579642334409</v>
      </c>
      <c r="X10467">
        <v>87.793817420703121</v>
      </c>
      <c r="Y10467">
        <v>0</v>
      </c>
      <c r="Z10467">
        <v>58273.816008534304</v>
      </c>
      <c r="AA10467">
        <v>0</v>
      </c>
      <c r="AB10467">
        <v>26424.423837508206</v>
      </c>
      <c r="AC10467">
        <v>-350.86239671331708</v>
      </c>
      <c r="AD10467">
        <v>165.47382652851502</v>
      </c>
      <c r="AE10467">
        <v>0</v>
      </c>
      <c r="AF10467">
        <v>34572.421836333378</v>
      </c>
      <c r="AG10467">
        <v>0</v>
      </c>
    </row>
    <row r="10468" spans="2:33" x14ac:dyDescent="0.25">
      <c r="B10468" s="6"/>
      <c r="C10468" s="7"/>
      <c r="D10468" s="7"/>
      <c r="E10468" s="7"/>
      <c r="F10468" s="7"/>
      <c r="G10468" s="7"/>
      <c r="I10468" s="3"/>
      <c r="V10468">
        <v>15429.130841447346</v>
      </c>
      <c r="W10468">
        <v>-317.03907619953185</v>
      </c>
      <c r="X10468">
        <v>79.296767909938055</v>
      </c>
      <c r="Y10468">
        <v>0</v>
      </c>
      <c r="Z10468">
        <v>84759.23574970667</v>
      </c>
      <c r="AA10468">
        <v>0</v>
      </c>
      <c r="AB10468">
        <v>29018.990674811459</v>
      </c>
      <c r="AC10468">
        <v>-665.77637992929783</v>
      </c>
      <c r="AD10468">
        <v>153.32316363648258</v>
      </c>
      <c r="AE10468">
        <v>0</v>
      </c>
      <c r="AF10468">
        <v>50285.569979404383</v>
      </c>
      <c r="AG10468">
        <v>0</v>
      </c>
    </row>
    <row r="10469" spans="2:33" x14ac:dyDescent="0.25">
      <c r="B10469" s="6"/>
      <c r="C10469" s="7"/>
      <c r="D10469" s="7"/>
      <c r="E10469" s="7"/>
      <c r="F10469" s="7"/>
      <c r="G10469" s="7"/>
      <c r="I10469" s="3"/>
      <c r="V10469">
        <v>14741.886028872346</v>
      </c>
      <c r="W10469">
        <v>-12.513354870385621</v>
      </c>
      <c r="X10469">
        <v>61.927129279423298</v>
      </c>
      <c r="Y10469">
        <v>0</v>
      </c>
      <c r="Z10469">
        <v>80006.951080424449</v>
      </c>
      <c r="AA10469">
        <v>0</v>
      </c>
      <c r="AB10469">
        <v>31071.03282722607</v>
      </c>
      <c r="AC10469">
        <v>-9.1036872364372723</v>
      </c>
      <c r="AD10469">
        <v>138.88408837928475</v>
      </c>
      <c r="AE10469">
        <v>0</v>
      </c>
      <c r="AF10469">
        <v>47466.156364056056</v>
      </c>
      <c r="AG10469">
        <v>0</v>
      </c>
    </row>
    <row r="10470" spans="2:33" x14ac:dyDescent="0.25">
      <c r="B10470" s="6"/>
      <c r="C10470" s="7"/>
      <c r="D10470" s="7"/>
      <c r="E10470" s="7"/>
      <c r="F10470" s="7"/>
      <c r="G10470" s="7"/>
      <c r="I10470" s="3"/>
      <c r="V10470">
        <v>13249.060224111945</v>
      </c>
      <c r="W10470">
        <v>248.66593227147996</v>
      </c>
      <c r="X10470">
        <v>53.266536804298703</v>
      </c>
      <c r="Y10470">
        <v>0</v>
      </c>
      <c r="Z10470">
        <v>50646.611353210094</v>
      </c>
      <c r="AA10470">
        <v>0</v>
      </c>
      <c r="AB10470">
        <v>27394.437006840049</v>
      </c>
      <c r="AC10470">
        <v>254.47831265590807</v>
      </c>
      <c r="AD10470">
        <v>133.1549422477085</v>
      </c>
      <c r="AE10470">
        <v>0</v>
      </c>
      <c r="AF10470">
        <v>30047.388899803245</v>
      </c>
      <c r="AG10470">
        <v>0</v>
      </c>
    </row>
    <row r="10471" spans="2:33" x14ac:dyDescent="0.25">
      <c r="B10471" s="6"/>
      <c r="C10471" s="7"/>
      <c r="D10471" s="7"/>
      <c r="E10471" s="7"/>
      <c r="F10471" s="7"/>
      <c r="G10471" s="7"/>
      <c r="I10471" s="3"/>
      <c r="V10471">
        <v>6217.7768263042281</v>
      </c>
      <c r="W10471">
        <v>-231.27872785107891</v>
      </c>
      <c r="X10471">
        <v>45.343756962871907</v>
      </c>
      <c r="Y10471">
        <v>0</v>
      </c>
      <c r="Z10471">
        <v>39277.209165698885</v>
      </c>
      <c r="AA10471">
        <v>0</v>
      </c>
      <c r="AB10471">
        <v>16163.41774294887</v>
      </c>
      <c r="AC10471">
        <v>-583.65743571563507</v>
      </c>
      <c r="AD10471">
        <v>117.80473770040931</v>
      </c>
      <c r="AE10471">
        <v>0</v>
      </c>
      <c r="AF10471">
        <v>23302.20220401515</v>
      </c>
      <c r="AG10471">
        <v>0</v>
      </c>
    </row>
    <row r="10472" spans="2:33" x14ac:dyDescent="0.25">
      <c r="B10472" s="6"/>
      <c r="C10472" s="7"/>
      <c r="D10472" s="7"/>
      <c r="E10472" s="7"/>
      <c r="F10472" s="7"/>
      <c r="G10472" s="7"/>
      <c r="I10472" s="3"/>
      <c r="V10472">
        <v>7630.2493199755099</v>
      </c>
      <c r="W10472">
        <v>-7.2425330523703755</v>
      </c>
      <c r="X10472">
        <v>69.009037424286603</v>
      </c>
      <c r="Y10472">
        <v>0</v>
      </c>
      <c r="Z10472">
        <v>37577.748064527856</v>
      </c>
      <c r="AA10472">
        <v>0</v>
      </c>
      <c r="AB10472">
        <v>20492.723124302993</v>
      </c>
      <c r="AC10472">
        <v>-12.334815736135054</v>
      </c>
      <c r="AD10472">
        <v>162.2958251460775</v>
      </c>
      <c r="AE10472">
        <v>0</v>
      </c>
      <c r="AF10472">
        <v>22293.953729682878</v>
      </c>
      <c r="AG10472">
        <v>0</v>
      </c>
    </row>
    <row r="10473" spans="2:33" x14ac:dyDescent="0.25">
      <c r="B10473" s="6"/>
      <c r="C10473" s="7"/>
      <c r="D10473" s="7"/>
      <c r="E10473" s="7"/>
      <c r="F10473" s="7"/>
      <c r="G10473" s="7"/>
      <c r="I10473" s="3"/>
    </row>
    <row r="10474" spans="2:33" x14ac:dyDescent="0.25">
      <c r="B10474" s="6"/>
      <c r="C10474" s="7"/>
      <c r="D10474" s="7"/>
      <c r="E10474" s="7"/>
      <c r="F10474" s="7"/>
      <c r="G10474" s="7"/>
      <c r="I10474" s="3"/>
    </row>
    <row r="10475" spans="2:33" x14ac:dyDescent="0.25">
      <c r="B10475" s="6"/>
      <c r="C10475" s="7"/>
      <c r="D10475" s="7"/>
      <c r="E10475" s="7"/>
      <c r="F10475" s="7"/>
      <c r="G10475" s="7"/>
      <c r="I10475" s="3"/>
    </row>
    <row r="10476" spans="2:33" x14ac:dyDescent="0.25">
      <c r="B10476" s="6"/>
      <c r="C10476" s="7"/>
      <c r="D10476" s="7"/>
      <c r="E10476" s="7"/>
      <c r="F10476" s="7"/>
      <c r="G10476" s="7"/>
      <c r="I10476" s="3"/>
    </row>
    <row r="10477" spans="2:33" x14ac:dyDescent="0.25">
      <c r="B10477" s="6"/>
      <c r="C10477" s="7"/>
      <c r="D10477" s="7"/>
      <c r="E10477" s="7"/>
      <c r="F10477" s="7"/>
      <c r="G10477" s="7"/>
      <c r="I10477" s="3"/>
    </row>
    <row r="10478" spans="2:33" x14ac:dyDescent="0.25">
      <c r="B10478" s="6"/>
      <c r="C10478" s="7"/>
      <c r="D10478" s="7"/>
      <c r="E10478" s="7"/>
      <c r="F10478" s="7"/>
      <c r="G10478" s="7"/>
      <c r="I10478" s="3"/>
    </row>
    <row r="10479" spans="2:33" x14ac:dyDescent="0.25">
      <c r="B10479" s="6"/>
      <c r="C10479" s="7"/>
      <c r="D10479" s="7"/>
      <c r="E10479" s="7"/>
      <c r="F10479" s="7"/>
      <c r="G10479" s="7"/>
      <c r="I10479" s="3"/>
    </row>
    <row r="10480" spans="2:33" x14ac:dyDescent="0.25">
      <c r="B10480" s="6"/>
      <c r="C10480" s="7"/>
      <c r="D10480" s="7"/>
      <c r="E10480" s="7"/>
      <c r="F10480" s="7"/>
      <c r="G10480" s="7"/>
      <c r="I10480" s="3"/>
    </row>
    <row r="10481" spans="2:9" x14ac:dyDescent="0.25">
      <c r="B10481" s="6"/>
      <c r="C10481" s="7"/>
      <c r="D10481" s="7"/>
      <c r="E10481" s="7"/>
      <c r="F10481" s="7"/>
      <c r="G10481" s="7"/>
      <c r="I10481" s="3"/>
    </row>
    <row r="10482" spans="2:9" x14ac:dyDescent="0.25">
      <c r="B10482" s="6"/>
      <c r="C10482" s="7"/>
      <c r="D10482" s="7"/>
      <c r="E10482" s="7"/>
      <c r="F10482" s="7"/>
      <c r="G10482" s="7"/>
      <c r="I10482" s="3"/>
    </row>
    <row r="10483" spans="2:9" x14ac:dyDescent="0.25">
      <c r="B10483" s="6"/>
      <c r="C10483" s="7"/>
      <c r="D10483" s="7"/>
      <c r="E10483" s="7"/>
      <c r="F10483" s="7"/>
      <c r="G10483" s="7"/>
      <c r="I10483" s="3"/>
    </row>
    <row r="10484" spans="2:9" x14ac:dyDescent="0.25">
      <c r="B10484" s="6"/>
      <c r="C10484" s="7"/>
      <c r="D10484" s="7"/>
      <c r="E10484" s="7"/>
      <c r="F10484" s="7"/>
      <c r="G10484" s="7"/>
      <c r="I10484" s="3"/>
    </row>
    <row r="10485" spans="2:9" x14ac:dyDescent="0.25">
      <c r="B10485" s="6"/>
      <c r="C10485" s="7"/>
      <c r="D10485" s="7"/>
      <c r="E10485" s="7"/>
      <c r="F10485" s="7"/>
      <c r="G10485" s="7"/>
      <c r="I10485" s="3"/>
    </row>
    <row r="10486" spans="2:9" x14ac:dyDescent="0.25">
      <c r="B10486" s="6"/>
      <c r="C10486" s="7"/>
      <c r="D10486" s="7"/>
      <c r="E10486" s="7"/>
      <c r="F10486" s="7"/>
      <c r="G10486" s="7"/>
      <c r="I10486" s="3"/>
    </row>
    <row r="10487" spans="2:9" x14ac:dyDescent="0.25">
      <c r="B10487" s="6"/>
      <c r="C10487" s="7"/>
      <c r="D10487" s="7"/>
      <c r="E10487" s="7"/>
      <c r="F10487" s="7"/>
      <c r="G10487" s="7"/>
      <c r="I10487" s="3"/>
    </row>
    <row r="10488" spans="2:9" x14ac:dyDescent="0.25">
      <c r="B10488" s="6"/>
      <c r="C10488" s="7"/>
      <c r="D10488" s="7"/>
      <c r="E10488" s="7"/>
      <c r="F10488" s="7"/>
      <c r="G10488" s="7"/>
      <c r="I10488" s="3"/>
    </row>
    <row r="10489" spans="2:9" x14ac:dyDescent="0.25">
      <c r="B10489" s="6"/>
      <c r="C10489" s="7"/>
      <c r="D10489" s="7"/>
      <c r="E10489" s="7"/>
      <c r="F10489" s="7"/>
      <c r="G10489" s="7"/>
      <c r="I10489" s="3"/>
    </row>
    <row r="10490" spans="2:9" x14ac:dyDescent="0.25">
      <c r="B10490" s="6"/>
      <c r="C10490" s="7"/>
      <c r="D10490" s="7"/>
      <c r="E10490" s="7"/>
      <c r="F10490" s="7"/>
      <c r="G10490" s="7"/>
      <c r="I10490" s="3"/>
    </row>
    <row r="10491" spans="2:9" x14ac:dyDescent="0.25">
      <c r="B10491" s="6"/>
      <c r="C10491" s="7"/>
      <c r="D10491" s="7"/>
      <c r="E10491" s="7"/>
      <c r="F10491" s="7"/>
      <c r="G10491" s="7"/>
      <c r="I10491" s="3"/>
    </row>
    <row r="10492" spans="2:9" x14ac:dyDescent="0.25">
      <c r="B10492" s="6"/>
      <c r="C10492" s="7"/>
      <c r="D10492" s="7"/>
      <c r="E10492" s="7"/>
      <c r="F10492" s="7"/>
      <c r="G10492" s="7"/>
      <c r="I10492" s="3"/>
    </row>
    <row r="10493" spans="2:9" x14ac:dyDescent="0.25">
      <c r="B10493" s="6"/>
      <c r="C10493" s="7"/>
      <c r="D10493" s="7"/>
      <c r="E10493" s="7"/>
      <c r="F10493" s="7"/>
      <c r="G10493" s="7"/>
      <c r="I10493" s="3"/>
    </row>
    <row r="10494" spans="2:9" x14ac:dyDescent="0.25">
      <c r="B10494" s="6"/>
      <c r="C10494" s="7"/>
      <c r="D10494" s="7"/>
      <c r="E10494" s="7"/>
      <c r="F10494" s="7"/>
      <c r="G10494" s="7"/>
      <c r="I10494" s="3"/>
    </row>
    <row r="10495" spans="2:9" x14ac:dyDescent="0.25">
      <c r="B10495" s="6"/>
      <c r="C10495" s="7"/>
      <c r="D10495" s="7"/>
      <c r="E10495" s="7"/>
      <c r="F10495" s="7"/>
      <c r="G10495" s="7"/>
      <c r="I10495" s="3"/>
    </row>
    <row r="10496" spans="2:9" x14ac:dyDescent="0.25">
      <c r="B10496" s="6"/>
      <c r="C10496" s="7"/>
      <c r="D10496" s="7"/>
      <c r="E10496" s="7"/>
      <c r="F10496" s="7"/>
      <c r="G10496" s="7"/>
      <c r="I10496" s="3"/>
    </row>
    <row r="10497" spans="2:9" x14ac:dyDescent="0.25">
      <c r="B10497" s="6"/>
      <c r="C10497" s="7"/>
      <c r="D10497" s="7"/>
      <c r="E10497" s="7"/>
      <c r="F10497" s="7"/>
      <c r="G10497" s="7"/>
      <c r="I10497" s="3"/>
    </row>
    <row r="10498" spans="2:9" x14ac:dyDescent="0.25">
      <c r="B10498" s="6"/>
      <c r="C10498" s="7"/>
      <c r="D10498" s="7"/>
      <c r="E10498" s="7"/>
      <c r="F10498" s="7"/>
      <c r="G10498" s="7"/>
      <c r="I10498" s="3"/>
    </row>
    <row r="10499" spans="2:9" x14ac:dyDescent="0.25">
      <c r="B10499" s="6"/>
      <c r="C10499" s="7"/>
      <c r="D10499" s="7"/>
      <c r="E10499" s="7"/>
      <c r="F10499" s="7"/>
      <c r="G10499" s="7"/>
      <c r="I10499" s="3"/>
    </row>
    <row r="10500" spans="2:9" x14ac:dyDescent="0.25">
      <c r="B10500" s="6"/>
      <c r="C10500" s="7"/>
      <c r="D10500" s="7"/>
      <c r="E10500" s="7"/>
      <c r="F10500" s="7"/>
      <c r="G10500" s="7"/>
      <c r="I10500" s="3"/>
    </row>
    <row r="10501" spans="2:9" x14ac:dyDescent="0.25">
      <c r="B10501" s="6"/>
      <c r="C10501" s="7"/>
      <c r="D10501" s="7"/>
      <c r="E10501" s="7"/>
      <c r="F10501" s="7"/>
      <c r="G10501" s="7"/>
      <c r="I10501" s="3"/>
    </row>
    <row r="10502" spans="2:9" x14ac:dyDescent="0.25">
      <c r="B10502" s="6"/>
      <c r="C10502" s="7"/>
      <c r="D10502" s="7"/>
      <c r="E10502" s="7"/>
      <c r="F10502" s="7"/>
      <c r="G10502" s="7"/>
      <c r="I10502" s="3"/>
    </row>
    <row r="10503" spans="2:9" x14ac:dyDescent="0.25">
      <c r="B10503" s="6"/>
      <c r="C10503" s="7"/>
      <c r="D10503" s="7"/>
      <c r="E10503" s="7"/>
      <c r="F10503" s="7"/>
      <c r="G10503" s="7"/>
      <c r="I10503" s="3"/>
    </row>
    <row r="10504" spans="2:9" x14ac:dyDescent="0.25">
      <c r="B10504" s="6"/>
      <c r="C10504" s="7"/>
      <c r="D10504" s="7"/>
      <c r="E10504" s="7"/>
      <c r="F10504" s="7"/>
      <c r="G10504" s="7"/>
      <c r="I10504" s="3"/>
    </row>
    <row r="10505" spans="2:9" x14ac:dyDescent="0.25">
      <c r="B10505" s="6"/>
      <c r="C10505" s="7"/>
      <c r="D10505" s="7"/>
      <c r="E10505" s="7"/>
      <c r="F10505" s="7"/>
      <c r="G10505" s="7"/>
      <c r="I10505" s="3"/>
    </row>
    <row r="10506" spans="2:9" x14ac:dyDescent="0.25">
      <c r="B10506" s="6"/>
      <c r="C10506" s="7"/>
      <c r="D10506" s="7"/>
      <c r="E10506" s="7"/>
      <c r="F10506" s="7"/>
      <c r="G10506" s="7"/>
      <c r="I10506" s="3"/>
    </row>
    <row r="10507" spans="2:9" x14ac:dyDescent="0.25">
      <c r="B10507" s="6"/>
      <c r="C10507" s="7"/>
      <c r="D10507" s="7"/>
      <c r="E10507" s="7"/>
      <c r="F10507" s="7"/>
      <c r="G10507" s="7"/>
      <c r="I10507" s="3"/>
    </row>
    <row r="10508" spans="2:9" x14ac:dyDescent="0.25">
      <c r="B10508" s="6"/>
      <c r="C10508" s="7"/>
      <c r="D10508" s="7"/>
      <c r="E10508" s="7"/>
      <c r="F10508" s="7"/>
      <c r="G10508" s="7"/>
      <c r="I10508" s="3"/>
    </row>
    <row r="10509" spans="2:9" x14ac:dyDescent="0.25">
      <c r="B10509" s="6"/>
      <c r="C10509" s="7"/>
      <c r="D10509" s="7"/>
      <c r="E10509" s="7"/>
      <c r="F10509" s="7"/>
      <c r="G10509" s="7"/>
      <c r="I10509" s="3"/>
    </row>
    <row r="10510" spans="2:9" x14ac:dyDescent="0.25">
      <c r="B10510" s="6"/>
      <c r="C10510" s="7"/>
      <c r="D10510" s="7"/>
      <c r="E10510" s="7"/>
      <c r="F10510" s="7"/>
      <c r="G10510" s="7"/>
      <c r="I10510" s="3"/>
    </row>
    <row r="10511" spans="2:9" x14ac:dyDescent="0.25">
      <c r="B10511" s="6"/>
      <c r="C10511" s="7"/>
      <c r="D10511" s="7"/>
      <c r="E10511" s="7"/>
      <c r="F10511" s="7"/>
      <c r="G10511" s="7"/>
      <c r="I10511" s="3"/>
    </row>
    <row r="10512" spans="2:9" x14ac:dyDescent="0.25">
      <c r="B10512" s="6"/>
      <c r="C10512" s="7"/>
      <c r="D10512" s="7"/>
      <c r="E10512" s="7"/>
      <c r="F10512" s="7"/>
      <c r="G10512" s="7"/>
      <c r="I10512" s="3"/>
    </row>
    <row r="10513" spans="2:9" x14ac:dyDescent="0.25">
      <c r="B10513" s="6"/>
      <c r="C10513" s="7"/>
      <c r="D10513" s="7"/>
      <c r="E10513" s="7"/>
      <c r="F10513" s="7"/>
      <c r="G10513" s="7"/>
      <c r="I10513" s="3"/>
    </row>
    <row r="10514" spans="2:9" x14ac:dyDescent="0.25">
      <c r="B10514" s="6"/>
      <c r="C10514" s="7"/>
      <c r="D10514" s="7"/>
      <c r="E10514" s="7"/>
      <c r="F10514" s="7"/>
      <c r="G10514" s="7"/>
      <c r="I10514" s="3"/>
    </row>
    <row r="10515" spans="2:9" x14ac:dyDescent="0.25">
      <c r="B10515" s="6"/>
      <c r="C10515" s="7"/>
      <c r="D10515" s="7"/>
      <c r="E10515" s="7"/>
      <c r="F10515" s="7"/>
      <c r="G10515" s="7"/>
      <c r="I10515" s="3"/>
    </row>
    <row r="10516" spans="2:9" x14ac:dyDescent="0.25">
      <c r="B10516" s="6"/>
      <c r="C10516" s="7"/>
      <c r="D10516" s="7"/>
      <c r="E10516" s="7"/>
      <c r="F10516" s="7"/>
      <c r="G10516" s="7"/>
      <c r="I10516" s="3"/>
    </row>
    <row r="10517" spans="2:9" x14ac:dyDescent="0.25">
      <c r="B10517" s="6"/>
      <c r="C10517" s="7"/>
      <c r="D10517" s="7"/>
      <c r="E10517" s="7"/>
      <c r="F10517" s="7"/>
      <c r="G10517" s="7"/>
      <c r="I10517" s="3"/>
    </row>
    <row r="10518" spans="2:9" x14ac:dyDescent="0.25">
      <c r="B10518" s="6"/>
      <c r="C10518" s="7"/>
      <c r="D10518" s="7"/>
      <c r="E10518" s="7"/>
      <c r="F10518" s="7"/>
      <c r="G10518" s="7"/>
      <c r="I10518" s="3"/>
    </row>
    <row r="10519" spans="2:9" x14ac:dyDescent="0.25">
      <c r="B10519" s="6"/>
      <c r="C10519" s="7"/>
      <c r="D10519" s="7"/>
      <c r="E10519" s="7"/>
      <c r="F10519" s="7"/>
      <c r="G10519" s="7"/>
      <c r="I10519" s="3"/>
    </row>
    <row r="10520" spans="2:9" x14ac:dyDescent="0.25">
      <c r="B10520" s="6"/>
      <c r="C10520" s="7"/>
      <c r="D10520" s="7"/>
      <c r="E10520" s="7"/>
      <c r="F10520" s="7"/>
      <c r="G10520" s="7"/>
      <c r="I10520" s="3"/>
    </row>
    <row r="10521" spans="2:9" x14ac:dyDescent="0.25">
      <c r="I10521" s="3"/>
    </row>
    <row r="10522" spans="2:9" x14ac:dyDescent="0.25">
      <c r="I10522" s="3"/>
    </row>
    <row r="10523" spans="2:9" x14ac:dyDescent="0.25">
      <c r="I10523" s="3"/>
    </row>
    <row r="10524" spans="2:9" x14ac:dyDescent="0.25">
      <c r="I10524" s="3"/>
    </row>
    <row r="10525" spans="2:9" x14ac:dyDescent="0.25">
      <c r="I10525" s="3"/>
    </row>
    <row r="10526" spans="2:9" x14ac:dyDescent="0.25">
      <c r="I10526" s="3"/>
    </row>
    <row r="10527" spans="2:9" x14ac:dyDescent="0.25">
      <c r="I10527" s="3"/>
    </row>
    <row r="10528" spans="2:9" x14ac:dyDescent="0.25">
      <c r="I10528" s="3"/>
    </row>
    <row r="10529" spans="9:9" x14ac:dyDescent="0.25">
      <c r="I10529" s="3"/>
    </row>
    <row r="10530" spans="9:9" x14ac:dyDescent="0.25">
      <c r="I10530" s="3"/>
    </row>
    <row r="10531" spans="9:9" x14ac:dyDescent="0.25">
      <c r="I10531" s="3"/>
    </row>
    <row r="10532" spans="9:9" x14ac:dyDescent="0.25">
      <c r="I10532" s="3"/>
    </row>
    <row r="10533" spans="9:9" x14ac:dyDescent="0.25">
      <c r="I10533" s="3"/>
    </row>
    <row r="10534" spans="9:9" x14ac:dyDescent="0.25">
      <c r="I10534" s="3"/>
    </row>
    <row r="10535" spans="9:9" x14ac:dyDescent="0.25">
      <c r="I10535" s="3"/>
    </row>
    <row r="10536" spans="9:9" x14ac:dyDescent="0.25">
      <c r="I10536" s="3"/>
    </row>
    <row r="10537" spans="9:9" x14ac:dyDescent="0.25">
      <c r="I10537" s="3"/>
    </row>
    <row r="10538" spans="9:9" x14ac:dyDescent="0.25">
      <c r="I10538" s="3"/>
    </row>
    <row r="10539" spans="9:9" x14ac:dyDescent="0.25">
      <c r="I10539" s="3"/>
    </row>
    <row r="10540" spans="9:9" x14ac:dyDescent="0.25">
      <c r="I10540" s="3"/>
    </row>
    <row r="10541" spans="9:9" x14ac:dyDescent="0.25">
      <c r="I10541" s="3"/>
    </row>
    <row r="10542" spans="9:9" x14ac:dyDescent="0.25">
      <c r="I10542" s="3"/>
    </row>
    <row r="10543" spans="9:9" x14ac:dyDescent="0.25">
      <c r="I10543" s="3"/>
    </row>
    <row r="10544" spans="9:9" x14ac:dyDescent="0.25">
      <c r="I10544" s="3"/>
    </row>
    <row r="10545" spans="9:9" x14ac:dyDescent="0.25">
      <c r="I10545" s="3"/>
    </row>
    <row r="10546" spans="9:9" x14ac:dyDescent="0.25">
      <c r="I10546" s="3"/>
    </row>
    <row r="10547" spans="9:9" x14ac:dyDescent="0.25">
      <c r="I10547" s="3"/>
    </row>
    <row r="10548" spans="9:9" x14ac:dyDescent="0.25">
      <c r="I10548" s="3"/>
    </row>
    <row r="10549" spans="9:9" x14ac:dyDescent="0.25">
      <c r="I10549" s="3"/>
    </row>
    <row r="10550" spans="9:9" x14ac:dyDescent="0.25">
      <c r="I10550" s="3"/>
    </row>
    <row r="10551" spans="9:9" x14ac:dyDescent="0.25">
      <c r="I10551" s="3"/>
    </row>
    <row r="10552" spans="9:9" x14ac:dyDescent="0.25">
      <c r="I10552" s="3"/>
    </row>
    <row r="10553" spans="9:9" x14ac:dyDescent="0.25">
      <c r="I10553" s="3"/>
    </row>
    <row r="10554" spans="9:9" x14ac:dyDescent="0.25">
      <c r="I10554" s="3"/>
    </row>
    <row r="10555" spans="9:9" x14ac:dyDescent="0.25">
      <c r="I10555" s="3"/>
    </row>
    <row r="10556" spans="9:9" x14ac:dyDescent="0.25">
      <c r="I10556" s="3"/>
    </row>
    <row r="10557" spans="9:9" x14ac:dyDescent="0.25">
      <c r="I10557" s="3"/>
    </row>
    <row r="10558" spans="9:9" x14ac:dyDescent="0.25">
      <c r="I10558" s="3"/>
    </row>
    <row r="10559" spans="9:9" x14ac:dyDescent="0.25">
      <c r="I10559" s="3"/>
    </row>
    <row r="10560" spans="9:9" x14ac:dyDescent="0.25">
      <c r="I10560" s="3"/>
    </row>
    <row r="10561" spans="9:9" x14ac:dyDescent="0.25">
      <c r="I10561" s="3"/>
    </row>
    <row r="10562" spans="9:9" x14ac:dyDescent="0.25">
      <c r="I10562" s="3"/>
    </row>
    <row r="10563" spans="9:9" x14ac:dyDescent="0.25">
      <c r="I10563" s="3"/>
    </row>
    <row r="10564" spans="9:9" x14ac:dyDescent="0.25">
      <c r="I10564" s="3"/>
    </row>
    <row r="10565" spans="9:9" x14ac:dyDescent="0.25">
      <c r="I10565" s="3"/>
    </row>
    <row r="10566" spans="9:9" x14ac:dyDescent="0.25">
      <c r="I10566" s="3"/>
    </row>
    <row r="10567" spans="9:9" x14ac:dyDescent="0.25">
      <c r="I10567" s="3"/>
    </row>
    <row r="10568" spans="9:9" x14ac:dyDescent="0.25">
      <c r="I10568" s="3"/>
    </row>
    <row r="10569" spans="9:9" x14ac:dyDescent="0.25">
      <c r="I10569" s="3"/>
    </row>
    <row r="10570" spans="9:9" x14ac:dyDescent="0.25">
      <c r="I10570" s="3"/>
    </row>
    <row r="10571" spans="9:9" x14ac:dyDescent="0.25">
      <c r="I10571" s="3"/>
    </row>
    <row r="10572" spans="9:9" x14ac:dyDescent="0.25">
      <c r="I10572" s="3"/>
    </row>
    <row r="10573" spans="9:9" x14ac:dyDescent="0.25">
      <c r="I10573" s="3"/>
    </row>
    <row r="10574" spans="9:9" x14ac:dyDescent="0.25">
      <c r="I10574" s="3"/>
    </row>
    <row r="10575" spans="9:9" x14ac:dyDescent="0.25">
      <c r="I10575" s="3"/>
    </row>
    <row r="10576" spans="9:9" x14ac:dyDescent="0.25">
      <c r="I10576" s="3"/>
    </row>
    <row r="10577" spans="9:9" x14ac:dyDescent="0.25">
      <c r="I10577" s="3"/>
    </row>
    <row r="10578" spans="9:9" x14ac:dyDescent="0.25">
      <c r="I10578" s="3"/>
    </row>
    <row r="10579" spans="9:9" x14ac:dyDescent="0.25">
      <c r="I10579" s="3"/>
    </row>
    <row r="10580" spans="9:9" x14ac:dyDescent="0.25">
      <c r="I10580" s="3"/>
    </row>
    <row r="10581" spans="9:9" x14ac:dyDescent="0.25">
      <c r="I10581" s="3"/>
    </row>
    <row r="10582" spans="9:9" x14ac:dyDescent="0.25">
      <c r="I10582" s="3"/>
    </row>
    <row r="10583" spans="9:9" x14ac:dyDescent="0.25">
      <c r="I10583" s="3"/>
    </row>
    <row r="10584" spans="9:9" x14ac:dyDescent="0.25">
      <c r="I10584" s="3"/>
    </row>
    <row r="10585" spans="9:9" x14ac:dyDescent="0.25">
      <c r="I10585" s="3"/>
    </row>
    <row r="10586" spans="9:9" x14ac:dyDescent="0.25">
      <c r="I10586" s="3"/>
    </row>
    <row r="10587" spans="9:9" x14ac:dyDescent="0.25">
      <c r="I10587" s="3"/>
    </row>
    <row r="10588" spans="9:9" x14ac:dyDescent="0.25">
      <c r="I10588" s="3"/>
    </row>
    <row r="10589" spans="9:9" x14ac:dyDescent="0.25">
      <c r="I10589" s="3"/>
    </row>
    <row r="10590" spans="9:9" x14ac:dyDescent="0.25">
      <c r="I10590" s="3"/>
    </row>
    <row r="10591" spans="9:9" x14ac:dyDescent="0.25">
      <c r="I10591" s="3"/>
    </row>
    <row r="10592" spans="9:9" x14ac:dyDescent="0.25">
      <c r="I10592" s="3"/>
    </row>
    <row r="10593" spans="9:9" x14ac:dyDescent="0.25">
      <c r="I10593" s="3"/>
    </row>
    <row r="10594" spans="9:9" x14ac:dyDescent="0.25">
      <c r="I10594" s="3"/>
    </row>
    <row r="10595" spans="9:9" x14ac:dyDescent="0.25">
      <c r="I10595" s="3"/>
    </row>
    <row r="10596" spans="9:9" x14ac:dyDescent="0.25">
      <c r="I10596" s="3"/>
    </row>
    <row r="10597" spans="9:9" x14ac:dyDescent="0.25">
      <c r="I10597" s="3"/>
    </row>
    <row r="10598" spans="9:9" x14ac:dyDescent="0.25">
      <c r="I10598" s="3"/>
    </row>
    <row r="10599" spans="9:9" x14ac:dyDescent="0.25">
      <c r="I10599" s="3"/>
    </row>
    <row r="10600" spans="9:9" x14ac:dyDescent="0.25">
      <c r="I10600" s="3"/>
    </row>
    <row r="10601" spans="9:9" x14ac:dyDescent="0.25">
      <c r="I10601" s="3"/>
    </row>
    <row r="10602" spans="9:9" x14ac:dyDescent="0.25">
      <c r="I10602" s="3"/>
    </row>
    <row r="10603" spans="9:9" x14ac:dyDescent="0.25">
      <c r="I10603" s="3"/>
    </row>
    <row r="10604" spans="9:9" x14ac:dyDescent="0.25">
      <c r="I10604" s="3"/>
    </row>
    <row r="10605" spans="9:9" x14ac:dyDescent="0.25">
      <c r="I10605" s="3"/>
    </row>
    <row r="10606" spans="9:9" x14ac:dyDescent="0.25">
      <c r="I10606" s="3"/>
    </row>
    <row r="10607" spans="9:9" x14ac:dyDescent="0.25">
      <c r="I10607" s="3"/>
    </row>
    <row r="10608" spans="9:9" x14ac:dyDescent="0.25">
      <c r="I10608" s="3"/>
    </row>
    <row r="10609" spans="9:9" x14ac:dyDescent="0.25">
      <c r="I10609" s="3"/>
    </row>
    <row r="10610" spans="9:9" x14ac:dyDescent="0.25">
      <c r="I10610" s="3"/>
    </row>
    <row r="10611" spans="9:9" x14ac:dyDescent="0.25">
      <c r="I10611" s="3"/>
    </row>
    <row r="10612" spans="9:9" x14ac:dyDescent="0.25">
      <c r="I10612" s="3"/>
    </row>
    <row r="10613" spans="9:9" x14ac:dyDescent="0.25">
      <c r="I10613" s="3"/>
    </row>
    <row r="10614" spans="9:9" x14ac:dyDescent="0.25">
      <c r="I10614" s="3"/>
    </row>
    <row r="10615" spans="9:9" x14ac:dyDescent="0.25">
      <c r="I10615" s="3"/>
    </row>
    <row r="10616" spans="9:9" x14ac:dyDescent="0.25">
      <c r="I10616" s="3"/>
    </row>
    <row r="10617" spans="9:9" x14ac:dyDescent="0.25">
      <c r="I10617" s="3"/>
    </row>
    <row r="10618" spans="9:9" x14ac:dyDescent="0.25">
      <c r="I10618" s="3"/>
    </row>
    <row r="10619" spans="9:9" x14ac:dyDescent="0.25">
      <c r="I10619" s="3"/>
    </row>
    <row r="10620" spans="9:9" x14ac:dyDescent="0.25">
      <c r="I10620" s="3"/>
    </row>
    <row r="10621" spans="9:9" x14ac:dyDescent="0.25">
      <c r="I10621" s="3"/>
    </row>
    <row r="10622" spans="9:9" x14ac:dyDescent="0.25">
      <c r="I10622" s="3"/>
    </row>
    <row r="10623" spans="9:9" x14ac:dyDescent="0.25">
      <c r="I10623" s="3"/>
    </row>
    <row r="10624" spans="9:9" x14ac:dyDescent="0.25">
      <c r="I10624" s="3"/>
    </row>
    <row r="10625" spans="9:9" x14ac:dyDescent="0.25">
      <c r="I10625" s="3"/>
    </row>
    <row r="10626" spans="9:9" x14ac:dyDescent="0.25">
      <c r="I10626" s="3"/>
    </row>
    <row r="10627" spans="9:9" x14ac:dyDescent="0.25">
      <c r="I10627" s="3"/>
    </row>
    <row r="10628" spans="9:9" x14ac:dyDescent="0.25">
      <c r="I10628" s="3"/>
    </row>
    <row r="10629" spans="9:9" x14ac:dyDescent="0.25">
      <c r="I10629" s="3"/>
    </row>
    <row r="10630" spans="9:9" x14ac:dyDescent="0.25">
      <c r="I10630" s="3"/>
    </row>
    <row r="10631" spans="9:9" x14ac:dyDescent="0.25">
      <c r="I10631" s="3"/>
    </row>
    <row r="10632" spans="9:9" x14ac:dyDescent="0.25">
      <c r="I10632" s="3"/>
    </row>
    <row r="10633" spans="9:9" x14ac:dyDescent="0.25">
      <c r="I10633" s="3"/>
    </row>
    <row r="10634" spans="9:9" x14ac:dyDescent="0.25">
      <c r="I10634" s="3"/>
    </row>
    <row r="10635" spans="9:9" x14ac:dyDescent="0.25">
      <c r="I10635" s="3"/>
    </row>
    <row r="10636" spans="9:9" x14ac:dyDescent="0.25">
      <c r="I10636" s="3"/>
    </row>
    <row r="10637" spans="9:9" x14ac:dyDescent="0.25">
      <c r="I10637" s="3"/>
    </row>
    <row r="10638" spans="9:9" x14ac:dyDescent="0.25">
      <c r="I10638" s="3"/>
    </row>
    <row r="10639" spans="9:9" x14ac:dyDescent="0.25">
      <c r="I10639" s="3"/>
    </row>
    <row r="10640" spans="9:9" x14ac:dyDescent="0.25">
      <c r="I10640" s="3"/>
    </row>
    <row r="10641" spans="9:9" x14ac:dyDescent="0.25">
      <c r="I10641" s="3"/>
    </row>
    <row r="10642" spans="9:9" x14ac:dyDescent="0.25">
      <c r="I10642" s="3"/>
    </row>
    <row r="10643" spans="9:9" x14ac:dyDescent="0.25">
      <c r="I10643" s="3"/>
    </row>
    <row r="10644" spans="9:9" x14ac:dyDescent="0.25">
      <c r="I10644" s="3"/>
    </row>
    <row r="10645" spans="9:9" x14ac:dyDescent="0.25">
      <c r="I10645" s="3"/>
    </row>
    <row r="10646" spans="9:9" x14ac:dyDescent="0.25">
      <c r="I10646" s="3"/>
    </row>
    <row r="10647" spans="9:9" x14ac:dyDescent="0.25">
      <c r="I10647" s="3"/>
    </row>
    <row r="10648" spans="9:9" x14ac:dyDescent="0.25">
      <c r="I10648" s="3"/>
    </row>
    <row r="10649" spans="9:9" x14ac:dyDescent="0.25">
      <c r="I10649" s="3"/>
    </row>
    <row r="10650" spans="9:9" x14ac:dyDescent="0.25">
      <c r="I10650" s="3"/>
    </row>
    <row r="10651" spans="9:9" x14ac:dyDescent="0.25">
      <c r="I10651" s="3"/>
    </row>
    <row r="10652" spans="9:9" x14ac:dyDescent="0.25">
      <c r="I10652" s="3"/>
    </row>
    <row r="10653" spans="9:9" x14ac:dyDescent="0.25">
      <c r="I10653" s="3"/>
    </row>
    <row r="10654" spans="9:9" x14ac:dyDescent="0.25">
      <c r="I10654" s="3"/>
    </row>
    <row r="10655" spans="9:9" x14ac:dyDescent="0.25">
      <c r="I10655" s="3"/>
    </row>
    <row r="10656" spans="9:9" x14ac:dyDescent="0.25">
      <c r="I10656" s="3"/>
    </row>
    <row r="10657" spans="9:9" x14ac:dyDescent="0.25">
      <c r="I10657" s="3"/>
    </row>
    <row r="10658" spans="9:9" x14ac:dyDescent="0.25">
      <c r="I10658" s="3"/>
    </row>
    <row r="10659" spans="9:9" x14ac:dyDescent="0.25">
      <c r="I10659" s="3"/>
    </row>
    <row r="10660" spans="9:9" x14ac:dyDescent="0.25">
      <c r="I10660" s="3"/>
    </row>
    <row r="10661" spans="9:9" x14ac:dyDescent="0.25">
      <c r="I10661" s="3"/>
    </row>
    <row r="10662" spans="9:9" x14ac:dyDescent="0.25">
      <c r="I10662" s="3"/>
    </row>
    <row r="10663" spans="9:9" x14ac:dyDescent="0.25">
      <c r="I10663" s="3"/>
    </row>
    <row r="10664" spans="9:9" x14ac:dyDescent="0.25">
      <c r="I10664" s="3"/>
    </row>
    <row r="10665" spans="9:9" x14ac:dyDescent="0.25">
      <c r="I10665" s="3"/>
    </row>
    <row r="10666" spans="9:9" x14ac:dyDescent="0.25">
      <c r="I10666" s="3"/>
    </row>
    <row r="10667" spans="9:9" x14ac:dyDescent="0.25">
      <c r="I10667" s="3"/>
    </row>
    <row r="10668" spans="9:9" x14ac:dyDescent="0.25">
      <c r="I10668" s="3"/>
    </row>
    <row r="10669" spans="9:9" x14ac:dyDescent="0.25">
      <c r="I10669" s="3"/>
    </row>
    <row r="10670" spans="9:9" x14ac:dyDescent="0.25">
      <c r="I10670" s="3"/>
    </row>
    <row r="10671" spans="9:9" x14ac:dyDescent="0.25">
      <c r="I10671" s="3"/>
    </row>
    <row r="10672" spans="9:9" x14ac:dyDescent="0.25">
      <c r="I10672" s="3"/>
    </row>
    <row r="10673" spans="9:9" x14ac:dyDescent="0.25">
      <c r="I10673" s="3"/>
    </row>
    <row r="10674" spans="9:9" x14ac:dyDescent="0.25">
      <c r="I10674" s="3"/>
    </row>
    <row r="10675" spans="9:9" x14ac:dyDescent="0.25">
      <c r="I10675" s="3"/>
    </row>
    <row r="10676" spans="9:9" x14ac:dyDescent="0.25">
      <c r="I10676" s="3"/>
    </row>
    <row r="10677" spans="9:9" x14ac:dyDescent="0.25">
      <c r="I10677" s="3"/>
    </row>
    <row r="10678" spans="9:9" x14ac:dyDescent="0.25">
      <c r="I10678" s="3"/>
    </row>
    <row r="10679" spans="9:9" x14ac:dyDescent="0.25">
      <c r="I10679" s="3"/>
    </row>
    <row r="10680" spans="9:9" x14ac:dyDescent="0.25">
      <c r="I10680" s="3"/>
    </row>
    <row r="10681" spans="9:9" x14ac:dyDescent="0.25">
      <c r="I10681" s="3"/>
    </row>
    <row r="10682" spans="9:9" x14ac:dyDescent="0.25">
      <c r="I10682" s="3"/>
    </row>
    <row r="10683" spans="9:9" x14ac:dyDescent="0.25">
      <c r="I10683" s="3"/>
    </row>
    <row r="10684" spans="9:9" x14ac:dyDescent="0.25">
      <c r="I10684" s="3"/>
    </row>
    <row r="10685" spans="9:9" x14ac:dyDescent="0.25">
      <c r="I10685" s="3"/>
    </row>
    <row r="10686" spans="9:9" x14ac:dyDescent="0.25">
      <c r="I10686" s="3"/>
    </row>
    <row r="10687" spans="9:9" x14ac:dyDescent="0.25">
      <c r="I10687" s="3"/>
    </row>
    <row r="10688" spans="9:9" x14ac:dyDescent="0.25">
      <c r="I10688" s="3"/>
    </row>
    <row r="10689" spans="9:9" x14ac:dyDescent="0.25">
      <c r="I10689" s="3"/>
    </row>
    <row r="10690" spans="9:9" x14ac:dyDescent="0.25">
      <c r="I10690" s="3"/>
    </row>
    <row r="10691" spans="9:9" x14ac:dyDescent="0.25">
      <c r="I10691" s="3"/>
    </row>
    <row r="10692" spans="9:9" x14ac:dyDescent="0.25">
      <c r="I10692" s="3"/>
    </row>
    <row r="10693" spans="9:9" x14ac:dyDescent="0.25">
      <c r="I10693" s="3"/>
    </row>
    <row r="10694" spans="9:9" x14ac:dyDescent="0.25">
      <c r="I10694" s="3"/>
    </row>
    <row r="10695" spans="9:9" x14ac:dyDescent="0.25">
      <c r="I10695" s="3"/>
    </row>
    <row r="10696" spans="9:9" x14ac:dyDescent="0.25">
      <c r="I10696" s="3"/>
    </row>
    <row r="10697" spans="9:9" x14ac:dyDescent="0.25">
      <c r="I10697" s="3"/>
    </row>
    <row r="10698" spans="9:9" x14ac:dyDescent="0.25">
      <c r="I10698" s="3"/>
    </row>
    <row r="10699" spans="9:9" x14ac:dyDescent="0.25">
      <c r="I10699" s="3"/>
    </row>
    <row r="10700" spans="9:9" x14ac:dyDescent="0.25">
      <c r="I10700" s="3"/>
    </row>
    <row r="10701" spans="9:9" x14ac:dyDescent="0.25">
      <c r="I10701" s="3"/>
    </row>
    <row r="10702" spans="9:9" x14ac:dyDescent="0.25">
      <c r="I10702" s="3"/>
    </row>
    <row r="10703" spans="9:9" x14ac:dyDescent="0.25">
      <c r="I10703" s="3"/>
    </row>
    <row r="10704" spans="9:9" x14ac:dyDescent="0.25">
      <c r="I10704" s="3"/>
    </row>
    <row r="10705" spans="9:9" x14ac:dyDescent="0.25">
      <c r="I10705" s="3"/>
    </row>
    <row r="10706" spans="9:9" x14ac:dyDescent="0.25">
      <c r="I10706" s="3"/>
    </row>
    <row r="10707" spans="9:9" x14ac:dyDescent="0.25">
      <c r="I10707" s="3"/>
    </row>
    <row r="10708" spans="9:9" x14ac:dyDescent="0.25">
      <c r="I10708" s="3"/>
    </row>
    <row r="10709" spans="9:9" x14ac:dyDescent="0.25">
      <c r="I10709" s="3"/>
    </row>
    <row r="10710" spans="9:9" x14ac:dyDescent="0.25">
      <c r="I10710" s="3"/>
    </row>
    <row r="10711" spans="9:9" x14ac:dyDescent="0.25">
      <c r="I10711" s="3"/>
    </row>
    <row r="10712" spans="9:9" x14ac:dyDescent="0.25">
      <c r="I10712" s="3"/>
    </row>
    <row r="10713" spans="9:9" x14ac:dyDescent="0.25">
      <c r="I10713" s="3"/>
    </row>
    <row r="10714" spans="9:9" x14ac:dyDescent="0.25">
      <c r="I10714" s="3"/>
    </row>
    <row r="10715" spans="9:9" x14ac:dyDescent="0.25">
      <c r="I10715" s="3"/>
    </row>
    <row r="10716" spans="9:9" x14ac:dyDescent="0.25">
      <c r="I10716" s="3"/>
    </row>
    <row r="10717" spans="9:9" x14ac:dyDescent="0.25">
      <c r="I10717" s="3"/>
    </row>
    <row r="10718" spans="9:9" x14ac:dyDescent="0.25">
      <c r="I10718" s="3"/>
    </row>
    <row r="10719" spans="9:9" x14ac:dyDescent="0.25">
      <c r="I10719" s="3"/>
    </row>
    <row r="10720" spans="9:9" x14ac:dyDescent="0.25">
      <c r="I10720" s="3"/>
    </row>
    <row r="10721" spans="9:9" x14ac:dyDescent="0.25">
      <c r="I10721" s="3"/>
    </row>
    <row r="10722" spans="9:9" x14ac:dyDescent="0.25">
      <c r="I10722" s="3"/>
    </row>
    <row r="10723" spans="9:9" x14ac:dyDescent="0.25">
      <c r="I10723" s="3"/>
    </row>
    <row r="10724" spans="9:9" x14ac:dyDescent="0.25">
      <c r="I10724" s="3"/>
    </row>
    <row r="10725" spans="9:9" x14ac:dyDescent="0.25">
      <c r="I10725" s="3"/>
    </row>
    <row r="10726" spans="9:9" x14ac:dyDescent="0.25">
      <c r="I10726" s="3"/>
    </row>
    <row r="10727" spans="9:9" x14ac:dyDescent="0.25">
      <c r="I10727" s="3"/>
    </row>
    <row r="10728" spans="9:9" x14ac:dyDescent="0.25">
      <c r="I10728" s="3"/>
    </row>
    <row r="10729" spans="9:9" x14ac:dyDescent="0.25">
      <c r="I10729" s="3"/>
    </row>
    <row r="10730" spans="9:9" x14ac:dyDescent="0.25">
      <c r="I10730" s="3"/>
    </row>
    <row r="10731" spans="9:9" x14ac:dyDescent="0.25">
      <c r="I10731" s="3"/>
    </row>
    <row r="10732" spans="9:9" x14ac:dyDescent="0.25">
      <c r="I10732" s="3"/>
    </row>
    <row r="10733" spans="9:9" x14ac:dyDescent="0.25">
      <c r="I10733" s="3"/>
    </row>
    <row r="10734" spans="9:9" x14ac:dyDescent="0.25">
      <c r="I10734" s="3"/>
    </row>
    <row r="10735" spans="9:9" x14ac:dyDescent="0.25">
      <c r="I10735" s="3"/>
    </row>
    <row r="10736" spans="9:9" x14ac:dyDescent="0.25">
      <c r="I10736" s="3"/>
    </row>
    <row r="10737" spans="9:9" x14ac:dyDescent="0.25">
      <c r="I10737" s="3"/>
    </row>
    <row r="10738" spans="9:9" x14ac:dyDescent="0.25">
      <c r="I10738" s="3"/>
    </row>
    <row r="10739" spans="9:9" x14ac:dyDescent="0.25">
      <c r="I10739" s="3"/>
    </row>
    <row r="10740" spans="9:9" x14ac:dyDescent="0.25">
      <c r="I10740" s="3"/>
    </row>
    <row r="10741" spans="9:9" x14ac:dyDescent="0.25">
      <c r="I10741" s="3"/>
    </row>
    <row r="10742" spans="9:9" x14ac:dyDescent="0.25">
      <c r="I10742" s="3"/>
    </row>
    <row r="10743" spans="9:9" x14ac:dyDescent="0.25">
      <c r="I10743" s="3"/>
    </row>
    <row r="10744" spans="9:9" x14ac:dyDescent="0.25">
      <c r="I10744" s="3"/>
    </row>
    <row r="10745" spans="9:9" x14ac:dyDescent="0.25">
      <c r="I10745" s="3"/>
    </row>
    <row r="10746" spans="9:9" x14ac:dyDescent="0.25">
      <c r="I10746" s="3"/>
    </row>
    <row r="10747" spans="9:9" x14ac:dyDescent="0.25">
      <c r="I10747" s="3"/>
    </row>
    <row r="10748" spans="9:9" x14ac:dyDescent="0.25">
      <c r="I10748" s="3"/>
    </row>
    <row r="10749" spans="9:9" x14ac:dyDescent="0.25">
      <c r="I10749" s="3"/>
    </row>
    <row r="10750" spans="9:9" x14ac:dyDescent="0.25">
      <c r="I10750" s="3"/>
    </row>
    <row r="10751" spans="9:9" x14ac:dyDescent="0.25">
      <c r="I10751" s="3"/>
    </row>
    <row r="10752" spans="9:9" x14ac:dyDescent="0.25">
      <c r="I10752" s="3"/>
    </row>
    <row r="10753" spans="9:9" x14ac:dyDescent="0.25">
      <c r="I10753" s="3"/>
    </row>
    <row r="10754" spans="9:9" x14ac:dyDescent="0.25">
      <c r="I10754" s="3"/>
    </row>
    <row r="10755" spans="9:9" x14ac:dyDescent="0.25">
      <c r="I10755" s="3"/>
    </row>
    <row r="10756" spans="9:9" x14ac:dyDescent="0.25">
      <c r="I10756" s="3"/>
    </row>
    <row r="10757" spans="9:9" x14ac:dyDescent="0.25">
      <c r="I10757" s="3"/>
    </row>
    <row r="10758" spans="9:9" x14ac:dyDescent="0.25">
      <c r="I10758" s="3"/>
    </row>
    <row r="10759" spans="9:9" x14ac:dyDescent="0.25">
      <c r="I10759" s="3"/>
    </row>
    <row r="10760" spans="9:9" x14ac:dyDescent="0.25">
      <c r="I10760" s="3"/>
    </row>
    <row r="10761" spans="9:9" x14ac:dyDescent="0.25">
      <c r="I10761" s="3"/>
    </row>
    <row r="10762" spans="9:9" x14ac:dyDescent="0.25">
      <c r="I10762" s="3"/>
    </row>
    <row r="10763" spans="9:9" x14ac:dyDescent="0.25">
      <c r="I10763" s="3"/>
    </row>
    <row r="10764" spans="9:9" x14ac:dyDescent="0.25">
      <c r="I10764" s="3"/>
    </row>
    <row r="10765" spans="9:9" x14ac:dyDescent="0.25">
      <c r="I10765" s="3"/>
    </row>
    <row r="10766" spans="9:9" x14ac:dyDescent="0.25">
      <c r="I10766" s="3"/>
    </row>
    <row r="10767" spans="9:9" x14ac:dyDescent="0.25">
      <c r="I10767" s="3"/>
    </row>
    <row r="10768" spans="9:9" x14ac:dyDescent="0.25">
      <c r="I10768" s="3"/>
    </row>
    <row r="10769" spans="9:9" x14ac:dyDescent="0.25">
      <c r="I10769" s="3"/>
    </row>
    <row r="10770" spans="9:9" x14ac:dyDescent="0.25">
      <c r="I10770" s="3"/>
    </row>
    <row r="10771" spans="9:9" x14ac:dyDescent="0.25">
      <c r="I10771" s="3"/>
    </row>
    <row r="10772" spans="9:9" x14ac:dyDescent="0.25">
      <c r="I10772" s="3"/>
    </row>
    <row r="10773" spans="9:9" x14ac:dyDescent="0.25">
      <c r="I10773" s="3"/>
    </row>
    <row r="10774" spans="9:9" x14ac:dyDescent="0.25">
      <c r="I10774" s="3"/>
    </row>
    <row r="10775" spans="9:9" x14ac:dyDescent="0.25">
      <c r="I10775" s="3"/>
    </row>
    <row r="10776" spans="9:9" x14ac:dyDescent="0.25">
      <c r="I10776" s="3"/>
    </row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BB1310"/>
  <sheetViews>
    <sheetView workbookViewId="0">
      <pane xSplit="3" ySplit="2" topLeftCell="R3" activePane="bottomRight" state="frozen"/>
      <selection pane="topRight" activeCell="D1" sqref="D1"/>
      <selection pane="bottomLeft" activeCell="A3" sqref="A3"/>
      <selection pane="bottomRight" activeCell="T31" sqref="T31"/>
    </sheetView>
  </sheetViews>
  <sheetFormatPr defaultRowHeight="15" x14ac:dyDescent="0.25"/>
  <cols>
    <col min="3" max="3" width="11.42578125" customWidth="1"/>
    <col min="4" max="10" width="15.7109375" customWidth="1"/>
    <col min="11" max="11" width="14.7109375" customWidth="1"/>
    <col min="12" max="12" width="15" customWidth="1"/>
    <col min="13" max="13" width="14.5703125" customWidth="1"/>
    <col min="14" max="14" width="14.42578125" customWidth="1"/>
    <col min="15" max="15" width="11.7109375" customWidth="1"/>
    <col min="17" max="18" width="15.85546875" customWidth="1"/>
    <col min="19" max="19" width="11.5703125" customWidth="1"/>
    <col min="20" max="20" width="12.140625" customWidth="1"/>
    <col min="21" max="37" width="10.5703125" customWidth="1"/>
    <col min="38" max="38" width="10.140625" customWidth="1"/>
    <col min="39" max="39" width="11.42578125" customWidth="1"/>
    <col min="40" max="40" width="12.42578125" customWidth="1"/>
    <col min="41" max="42" width="10.85546875" customWidth="1"/>
    <col min="43" max="43" width="11.5703125" customWidth="1"/>
    <col min="44" max="44" width="15.42578125" bestFit="1" customWidth="1"/>
    <col min="45" max="45" width="11.28515625" customWidth="1"/>
    <col min="47" max="47" width="10.140625" customWidth="1"/>
    <col min="48" max="48" width="11.42578125" customWidth="1"/>
    <col min="49" max="49" width="12.42578125" customWidth="1"/>
    <col min="50" max="51" width="10.85546875" customWidth="1"/>
    <col min="52" max="52" width="11.5703125" customWidth="1"/>
    <col min="53" max="53" width="11.5703125" bestFit="1" customWidth="1"/>
    <col min="54" max="54" width="11.28515625" customWidth="1"/>
  </cols>
  <sheetData>
    <row r="1" spans="2:54" x14ac:dyDescent="0.25">
      <c r="D1" t="str">
        <f>'Weir Formula Data'!P1</f>
        <v>MDBA Flow (ML/day) with 2 stop log removed</v>
      </c>
      <c r="K1" s="11" t="s">
        <v>16</v>
      </c>
      <c r="L1" s="11" t="s">
        <v>16</v>
      </c>
      <c r="M1" s="11" t="s">
        <v>16</v>
      </c>
      <c r="N1" s="11" t="s">
        <v>16</v>
      </c>
      <c r="O1" s="11" t="s">
        <v>16</v>
      </c>
      <c r="S1" s="15">
        <f>SUM(S3:S15)</f>
        <v>1152865.104584425</v>
      </c>
      <c r="T1" s="15">
        <f t="shared" ref="T1:Z1" si="0">SUM(T3:T15)</f>
        <v>1879840.8343567569</v>
      </c>
      <c r="U1" s="15">
        <f t="shared" si="0"/>
        <v>-10896.516480781411</v>
      </c>
      <c r="V1" s="15">
        <f t="shared" si="0"/>
        <v>20.667162108292274</v>
      </c>
      <c r="W1" s="15">
        <f t="shared" si="0"/>
        <v>1152865.1045844248</v>
      </c>
      <c r="X1" s="15">
        <f t="shared" si="0"/>
        <v>20.47462381641704</v>
      </c>
      <c r="Y1" s="15">
        <f t="shared" si="0"/>
        <v>1152865.104584425</v>
      </c>
      <c r="Z1" s="15">
        <f t="shared" si="0"/>
        <v>20.877904430555709</v>
      </c>
      <c r="AA1" s="15">
        <f t="shared" ref="AA1" si="1">SUM(AA3:AA37)</f>
        <v>1152865.104584425</v>
      </c>
      <c r="AB1" s="15"/>
      <c r="AC1" s="15"/>
      <c r="AD1" s="15"/>
      <c r="AE1" s="15"/>
      <c r="AF1" s="15"/>
      <c r="AG1" s="15"/>
      <c r="AH1" s="15"/>
      <c r="AI1" s="15"/>
      <c r="AJ1" s="15">
        <f>SUM(AJ3:AJ367)</f>
        <v>1152865.1045844257</v>
      </c>
      <c r="AK1" s="15"/>
      <c r="AN1" s="16">
        <f>SUM(AN3:AN367)/SUM($AN$3:$AR$367)</f>
        <v>0.27670708571262076</v>
      </c>
      <c r="AO1" s="16">
        <f t="shared" ref="AO1:BB1" si="2">SUM(AO3:AO367)/SUM($AN$3:$AR$367)</f>
        <v>-1.1205669897135836E-3</v>
      </c>
      <c r="AP1" s="16">
        <f t="shared" si="2"/>
        <v>0.12700206182515142</v>
      </c>
      <c r="AQ1" s="16">
        <f t="shared" si="2"/>
        <v>7.144465708687836E-2</v>
      </c>
      <c r="AR1" s="16">
        <f t="shared" si="2"/>
        <v>0.52596676236506212</v>
      </c>
      <c r="AS1" s="16">
        <f t="shared" si="2"/>
        <v>0.99999999999999922</v>
      </c>
      <c r="AT1" s="16"/>
      <c r="AU1" s="16"/>
      <c r="AV1" s="16"/>
      <c r="AW1" s="16">
        <f t="shared" si="2"/>
        <v>0.27527985505491864</v>
      </c>
      <c r="AX1" s="16">
        <f t="shared" si="2"/>
        <v>4.1822434749791476E-3</v>
      </c>
      <c r="AY1" s="16">
        <f t="shared" si="2"/>
        <v>0.12684255622098928</v>
      </c>
      <c r="AZ1" s="16">
        <f t="shared" si="2"/>
        <v>7.1373948768022305E-2</v>
      </c>
      <c r="BA1" s="16">
        <f t="shared" si="2"/>
        <v>0.52232139648108988</v>
      </c>
      <c r="BB1" s="16">
        <f t="shared" si="2"/>
        <v>0.99999999999999856</v>
      </c>
    </row>
    <row r="2" spans="2:54" s="1" customFormat="1" ht="66" customHeight="1" x14ac:dyDescent="0.25">
      <c r="C2" s="1" t="str">
        <f>'Weir Formula Data'!I2</f>
        <v>Day</v>
      </c>
      <c r="D2" s="1" t="str">
        <f>'Weir Formula Data'!P2</f>
        <v>Goolwa flow (ML/day)</v>
      </c>
      <c r="E2" s="1" t="str">
        <f>'Weir Formula Data'!Q2</f>
        <v>Mundoo flow (ML/day)</v>
      </c>
      <c r="F2" s="1" t="str">
        <f>'Weir Formula Data'!R2</f>
        <v>Bndcrk flow (ML/day)</v>
      </c>
      <c r="G2" s="1" t="str">
        <f>'Weir Formula Data'!M2</f>
        <v>EweIsl flow (ML/day)</v>
      </c>
      <c r="H2" s="1" t="str">
        <f>'Weir Formula Data'!N2</f>
        <v>Tauwit flow (ML/day)</v>
      </c>
      <c r="I2" s="1" t="str">
        <f>'Weir Formula Data'!U2</f>
        <v>Total Barrage flow (ML/day)</v>
      </c>
      <c r="J2" s="1" t="s">
        <v>19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Q2" s="14" t="s">
        <v>17</v>
      </c>
      <c r="S2" s="1" t="s">
        <v>51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D2" s="1" t="s">
        <v>15</v>
      </c>
      <c r="AE2" s="1" t="str">
        <f t="shared" ref="AE2:AJ2" si="3">D2</f>
        <v>Goolwa flow (ML/day)</v>
      </c>
      <c r="AF2" s="1" t="str">
        <f t="shared" si="3"/>
        <v>Mundoo flow (ML/day)</v>
      </c>
      <c r="AG2" s="1" t="str">
        <f t="shared" si="3"/>
        <v>Bndcrk flow (ML/day)</v>
      </c>
      <c r="AH2" s="1" t="str">
        <f t="shared" si="3"/>
        <v>EweIsl flow (ML/day)</v>
      </c>
      <c r="AI2" s="1" t="str">
        <f t="shared" si="3"/>
        <v>Tauwit flow (ML/day)</v>
      </c>
      <c r="AJ2" s="1" t="str">
        <f t="shared" si="3"/>
        <v>Total Barrage flow (ML/day)</v>
      </c>
      <c r="AM2" s="1" t="s">
        <v>15</v>
      </c>
      <c r="AN2" s="1" t="str">
        <f t="shared" ref="AN2:AS2" si="4">D2</f>
        <v>Goolwa flow (ML/day)</v>
      </c>
      <c r="AO2" s="1" t="str">
        <f t="shared" si="4"/>
        <v>Mundoo flow (ML/day)</v>
      </c>
      <c r="AP2" s="1" t="str">
        <f t="shared" si="4"/>
        <v>Bndcrk flow (ML/day)</v>
      </c>
      <c r="AQ2" s="1" t="str">
        <f t="shared" si="4"/>
        <v>EweIsl flow (ML/day)</v>
      </c>
      <c r="AR2" s="1" t="str">
        <f t="shared" si="4"/>
        <v>Tauwit flow (ML/day)</v>
      </c>
      <c r="AS2" s="1" t="str">
        <f t="shared" si="4"/>
        <v>Total Barrage flow (ML/day)</v>
      </c>
      <c r="AV2" s="1" t="s">
        <v>15</v>
      </c>
      <c r="AW2" s="1" t="str">
        <f t="shared" ref="AW2:BB2" si="5">D2</f>
        <v>Goolwa flow (ML/day)</v>
      </c>
      <c r="AX2" s="1" t="str">
        <f t="shared" si="5"/>
        <v>Mundoo flow (ML/day)</v>
      </c>
      <c r="AY2" s="1" t="str">
        <f t="shared" si="5"/>
        <v>Bndcrk flow (ML/day)</v>
      </c>
      <c r="AZ2" s="1" t="str">
        <f t="shared" si="5"/>
        <v>EweIsl flow (ML/day)</v>
      </c>
      <c r="BA2" s="1" t="str">
        <f t="shared" si="5"/>
        <v>Tauwit flow (ML/day)</v>
      </c>
      <c r="BB2" s="1" t="str">
        <f t="shared" si="5"/>
        <v>Total Barrage flow (ML/day)</v>
      </c>
    </row>
    <row r="3" spans="2:54" x14ac:dyDescent="0.25">
      <c r="B3">
        <f>YEAR(C3)*100+MONTH(C3)</f>
        <v>201707</v>
      </c>
      <c r="C3" s="3">
        <f>'Weir Formula Data'!I3</f>
        <v>42917</v>
      </c>
      <c r="D3" s="10">
        <f>IF('Weir Formula Data'!P3="",-9999,'Weir Formula Data'!P3)</f>
        <v>3659.5184023555448</v>
      </c>
      <c r="E3" s="10">
        <f>IF('Weir Formula Data'!Q3="",-9999,'Weir Formula Data'!Q3)</f>
        <v>81.290439324573597</v>
      </c>
      <c r="F3" s="10">
        <f>IF('Weir Formula Data'!R3="",-9999,'Weir Formula Data'!R3)</f>
        <v>391.54954826349393</v>
      </c>
      <c r="G3" s="10">
        <f>IF('Weir Formula Data'!M3="",-9999,'Weir Formula Data'!M3)</f>
        <v>2293.6011863752833</v>
      </c>
      <c r="H3" s="10">
        <f>IF('Weir Formula Data'!N3="",-9999,'Weir Formula Data'!N3)</f>
        <v>4041.5928756555973</v>
      </c>
      <c r="I3" s="10">
        <f>SUM(D3:H3)</f>
        <v>10467.552451974492</v>
      </c>
      <c r="J3" s="10">
        <f>SUMIF(D3:H3,"&lt;0",D3:H3)</f>
        <v>0</v>
      </c>
      <c r="K3" s="24">
        <f>'Weir Formula Data'!C3</f>
        <v>8</v>
      </c>
      <c r="L3" s="24">
        <f>'Weir Formula Data'!D3</f>
        <v>2</v>
      </c>
      <c r="M3" s="24">
        <f>'Weir Formula Data'!E3</f>
        <v>1</v>
      </c>
      <c r="N3" s="24">
        <f>'Weir Formula Data'!F3</f>
        <v>6</v>
      </c>
      <c r="O3" s="24">
        <f>'Weir Formula Data'!G3</f>
        <v>10</v>
      </c>
      <c r="Q3" s="12">
        <v>42917</v>
      </c>
      <c r="R3" s="13">
        <f>YEAR(Q3)*100+MONTH(Q3)</f>
        <v>201707</v>
      </c>
      <c r="S3" s="31">
        <f>'SOURCE Flows'!P4</f>
        <v>227792.18744300006</v>
      </c>
      <c r="T3" s="15">
        <f>SUMIF($B$3:$B$2000,R3,$I$3:$I$2000)</f>
        <v>126730.84716195949</v>
      </c>
      <c r="U3" s="15">
        <f t="shared" ref="U3:U14" si="6">SUMIF($B$3:$B$2000,R3,$J$3:$J$2000)</f>
        <v>-2322.707656998391</v>
      </c>
      <c r="V3">
        <f>(S3-U3)/(T3-U3)</f>
        <v>1.7830961372804799</v>
      </c>
      <c r="W3">
        <f t="shared" ref="W3" si="7">SUMIF($B$3:$B$2000,R3,$AS$3:$AS$2000)</f>
        <v>227792.18744299997</v>
      </c>
      <c r="X3">
        <f>(S3)/(T3-U3)</f>
        <v>1.7650981235081604</v>
      </c>
      <c r="Y3">
        <f t="shared" ref="Y3" si="8">SUMIF($B$3:$B$2000,R3,$BB$3:$BB$2000)</f>
        <v>227792.18744300006</v>
      </c>
      <c r="Z3">
        <f>S3/T3</f>
        <v>1.7974486286822198</v>
      </c>
      <c r="AA3">
        <f t="shared" ref="AA3" si="9">SUMIF($B$3:$B$2000,R3,$AJ$3:$AJ$2000)</f>
        <v>227792.18744300003</v>
      </c>
      <c r="AC3">
        <f>B3</f>
        <v>201707</v>
      </c>
      <c r="AD3" s="3">
        <v>42917</v>
      </c>
      <c r="AE3" s="10">
        <f>D3*VLOOKUP($AL3,$R$3:$AA$45,9,FALSE)</f>
        <v>6577.7963339513217</v>
      </c>
      <c r="AF3" s="10">
        <f t="shared" ref="AF3:AF66" si="10">E3*VLOOKUP($AL3,$R$3:$AA$45,9,FALSE)</f>
        <v>146.11538868893001</v>
      </c>
      <c r="AG3" s="10">
        <f t="shared" ref="AG3:AG66" si="11">F3*VLOOKUP($AL3,$R$3:$AA$45,9,FALSE)</f>
        <v>703.79019858735978</v>
      </c>
      <c r="AH3" s="10">
        <f t="shared" ref="AH3:AH66" si="12">G3*VLOOKUP($AL3,$R$3:$AA$45,9,FALSE)</f>
        <v>4122.6303071941657</v>
      </c>
      <c r="AI3" s="10">
        <f t="shared" ref="AI3:AI66" si="13">H3*VLOOKUP($AL3,$R$3:$AA$45,9,FALSE)</f>
        <v>7264.5555720389821</v>
      </c>
      <c r="AJ3" s="10">
        <f>SUM(AE3:AI3)</f>
        <v>18814.887800460758</v>
      </c>
      <c r="AL3">
        <f>B3</f>
        <v>201707</v>
      </c>
      <c r="AM3" s="3">
        <f>AD3</f>
        <v>42917</v>
      </c>
      <c r="AN3" s="10">
        <f>IF(D3&lt;0,D3,D3*VLOOKUP($AL3,$R$3:$V$45,5,FALSE))</f>
        <v>6525.2731275470051</v>
      </c>
      <c r="AO3" s="10">
        <f>IF(E3&lt;0,E3,E3*VLOOKUP($AL3,$R$3:$V$45,5,FALSE))</f>
        <v>144.94866835748041</v>
      </c>
      <c r="AP3" s="10">
        <f>IF(F3&lt;0,F3,F3*VLOOKUP($AL3,$R$3:$V$45,5,FALSE))</f>
        <v>698.17048706255287</v>
      </c>
      <c r="AQ3" s="10">
        <f>IF(G3&lt;0,G3,G3*VLOOKUP($AL3,$R$3:$V$45,5,FALSE))</f>
        <v>4089.7114158876939</v>
      </c>
      <c r="AR3" s="10">
        <f>IF(H3&lt;0,H3,H3*VLOOKUP($AL3,$R$3:$V$45,5,FALSE))</f>
        <v>7206.548645041802</v>
      </c>
      <c r="AS3" s="10">
        <f>SUM(AN3:AR3)</f>
        <v>18664.652343896534</v>
      </c>
      <c r="AU3">
        <f>B3</f>
        <v>201707</v>
      </c>
      <c r="AV3" s="3">
        <f>AD3</f>
        <v>42917</v>
      </c>
      <c r="AW3" s="10">
        <f>IF(D3&lt;0,0,D3*VLOOKUP($AL3,$R$3:$Y$45,7,FALSE))</f>
        <v>6459.4090649413538</v>
      </c>
      <c r="AX3" s="10">
        <f t="shared" ref="AX3:AX66" si="14">IF(E3&lt;0,0,E3*VLOOKUP($AL3,$R$3:$Y$45,7,FALSE))</f>
        <v>143.48560191095882</v>
      </c>
      <c r="AY3" s="10">
        <f t="shared" ref="AY3:AY66" si="15">IF(F3&lt;0,0,F3*VLOOKUP($AL3,$R$3:$Y$45,7,FALSE))</f>
        <v>691.12337290036101</v>
      </c>
      <c r="AZ3" s="10">
        <f t="shared" ref="AZ3:AZ66" si="16">IF(G3&lt;0,0,G3*VLOOKUP($AL3,$R$3:$Y$45,7,FALSE))</f>
        <v>4048.4311501471029</v>
      </c>
      <c r="BA3" s="10">
        <f t="shared" ref="BA3:BA66" si="17">IF(H3&lt;0,0,H3*VLOOKUP($AL3,$R$3:$Y$45,7,FALSE))</f>
        <v>7133.808000803645</v>
      </c>
      <c r="BB3">
        <f>SUM(AW3:BA3)</f>
        <v>18476.257190703422</v>
      </c>
    </row>
    <row r="4" spans="2:54" x14ac:dyDescent="0.25">
      <c r="B4">
        <f t="shared" ref="B4:B67" si="18">YEAR(C4)*100+MONTH(C4)</f>
        <v>201707</v>
      </c>
      <c r="C4" s="3">
        <f>'Weir Formula Data'!I4</f>
        <v>42918</v>
      </c>
      <c r="D4" s="10">
        <f>IF('Weir Formula Data'!P4="",-9999,'Weir Formula Data'!P4)</f>
        <v>1556.2031643216767</v>
      </c>
      <c r="E4" s="10">
        <f>IF('Weir Formula Data'!Q4="",-9999,'Weir Formula Data'!Q4)</f>
        <v>-20.138066082008098</v>
      </c>
      <c r="F4" s="10">
        <f>IF('Weir Formula Data'!R4="",-9999,'Weir Formula Data'!R4)</f>
        <v>386.1556212702979</v>
      </c>
      <c r="G4" s="10">
        <f>IF('Weir Formula Data'!M4="",-9999,'Weir Formula Data'!M4)</f>
        <v>587.97657146287054</v>
      </c>
      <c r="H4" s="10">
        <f>IF('Weir Formula Data'!N4="",-9999,'Weir Formula Data'!N4)</f>
        <v>1379.9888932080321</v>
      </c>
      <c r="I4" s="10">
        <f t="shared" ref="I4:I67" si="19">SUM(D4:H4)</f>
        <v>3890.1861841808691</v>
      </c>
      <c r="J4" s="10">
        <f t="shared" ref="J4:J67" si="20">SUMIF(D4:H4,"&lt;0",D4:H4)</f>
        <v>-20.138066082008098</v>
      </c>
      <c r="K4" s="24">
        <f>'Weir Formula Data'!C4</f>
        <v>2</v>
      </c>
      <c r="L4" s="24">
        <f>'Weir Formula Data'!D4</f>
        <v>0</v>
      </c>
      <c r="M4" s="24">
        <f>'Weir Formula Data'!E4</f>
        <v>1</v>
      </c>
      <c r="N4" s="24">
        <f>'Weir Formula Data'!F4</f>
        <v>0</v>
      </c>
      <c r="O4" s="24">
        <f>'Weir Formula Data'!G4</f>
        <v>2</v>
      </c>
      <c r="Q4" s="12">
        <v>42948</v>
      </c>
      <c r="R4" s="13">
        <f t="shared" ref="R4:R14" si="21">YEAR(Q4)*100+MONTH(Q4)</f>
        <v>201708</v>
      </c>
      <c r="S4" s="31">
        <f>'SOURCE Flows'!P5</f>
        <v>201546.58272640003</v>
      </c>
      <c r="T4" s="15">
        <f t="shared" ref="T4:T14" si="22">SUMIF($B$3:$B$2000,R4,$I$3:$I$2000)</f>
        <v>107013.01354797915</v>
      </c>
      <c r="U4" s="15">
        <f t="shared" si="6"/>
        <v>-3663.4009113224874</v>
      </c>
      <c r="V4">
        <f t="shared" ref="V4:V14" si="23">(S4-U4)/(T4-U4)</f>
        <v>1.854143763513256</v>
      </c>
      <c r="W4">
        <f t="shared" ref="W4:W14" si="24">SUMIF($B$3:$B$2000,R4,$AS$3:$AS$2000)</f>
        <v>201546.5827264</v>
      </c>
      <c r="X4">
        <f t="shared" ref="X4:X14" si="25">(S4)/(T4-U4)</f>
        <v>1.821043658768992</v>
      </c>
      <c r="Y4">
        <f t="shared" ref="Y4:Y14" si="26">SUMIF($B$3:$B$2000,R4,$BB$3:$BB$2000)</f>
        <v>201546.5827264</v>
      </c>
      <c r="Z4">
        <f t="shared" ref="Z4:Z14" si="27">S4/T4</f>
        <v>1.8833838618705647</v>
      </c>
      <c r="AA4">
        <f t="shared" ref="AA4:AA14" si="28">SUMIF($B$3:$B$2000,R4,$AJ$3:$AJ$2000)</f>
        <v>201546.58272640003</v>
      </c>
      <c r="AC4">
        <f t="shared" ref="AC4:AC67" si="29">B4</f>
        <v>201707</v>
      </c>
      <c r="AD4" s="3">
        <v>42918</v>
      </c>
      <c r="AE4" s="10">
        <f t="shared" ref="AE4:AE66" si="30">D4*VLOOKUP($AL4,$R$3:$AA$45,9,FALSE)</f>
        <v>2797.195243660929</v>
      </c>
      <c r="AF4" s="10">
        <f t="shared" si="10"/>
        <v>-36.197139263417377</v>
      </c>
      <c r="AG4" s="10">
        <f t="shared" si="11"/>
        <v>694.0948919102276</v>
      </c>
      <c r="AH4" s="10">
        <f t="shared" si="12"/>
        <v>1056.8576820732098</v>
      </c>
      <c r="AI4" s="10">
        <f t="shared" si="13"/>
        <v>2480.4591436934716</v>
      </c>
      <c r="AJ4" s="10">
        <f t="shared" ref="AJ4:AJ67" si="31">SUM(AE4:AI4)</f>
        <v>6992.4098220744208</v>
      </c>
      <c r="AL4">
        <f t="shared" ref="AL4:AL67" si="32">B4</f>
        <v>201707</v>
      </c>
      <c r="AM4" s="3">
        <f t="shared" ref="AM4:AM67" si="33">AD4</f>
        <v>42918</v>
      </c>
      <c r="AN4" s="10">
        <f t="shared" ref="AN4:AN67" si="34">IF(D4&lt;0,D4,D4*VLOOKUP(AL4,$R$3:$V$45,5,FALSE))</f>
        <v>2774.8598511256419</v>
      </c>
      <c r="AO4" s="10">
        <f t="shared" ref="AO4:AO67" si="35">IF(E4&lt;0,E4,E4*VLOOKUP($AL4,$R$3:$V$45,5,FALSE))</f>
        <v>-20.138066082008098</v>
      </c>
      <c r="AP4" s="10">
        <f t="shared" ref="AP4:AP67" si="36">IF(F4&lt;0,F4,F4*VLOOKUP($AL4,$R$3:$V$45,5,FALSE))</f>
        <v>688.55259667621215</v>
      </c>
      <c r="AQ4" s="10">
        <f t="shared" ref="AQ4:AQ67" si="37">IF(G4&lt;0,G4,G4*VLOOKUP($AL4,$R$3:$V$45,5,FALSE))</f>
        <v>1048.4187533868644</v>
      </c>
      <c r="AR4" s="10">
        <f t="shared" ref="AR4:AR67" si="38">IF(H4&lt;0,H4,H4*VLOOKUP($AL4,$R$3:$V$45,5,FALSE))</f>
        <v>2460.6528649692068</v>
      </c>
      <c r="AS4" s="10">
        <f t="shared" ref="AS4:AS67" si="39">SUM(AN4:AR4)</f>
        <v>6952.3460000759169</v>
      </c>
      <c r="AU4">
        <f t="shared" ref="AU4:AU67" si="40">B4</f>
        <v>201707</v>
      </c>
      <c r="AV4" s="3">
        <f t="shared" ref="AV4:AV67" si="41">AD4</f>
        <v>42918</v>
      </c>
      <c r="AW4" s="10">
        <f t="shared" ref="AW4:AW66" si="42">IF(D4&lt;0,0,D4*VLOOKUP($AL4,$R$3:$Y$45,7,FALSE))</f>
        <v>2746.8512851416531</v>
      </c>
      <c r="AX4" s="10">
        <f t="shared" si="14"/>
        <v>0</v>
      </c>
      <c r="AY4" s="10">
        <f t="shared" si="15"/>
        <v>681.60256248633073</v>
      </c>
      <c r="AZ4" s="10">
        <f t="shared" si="16"/>
        <v>1037.8363429558747</v>
      </c>
      <c r="BA4" s="10">
        <f t="shared" si="17"/>
        <v>2435.8158058636004</v>
      </c>
      <c r="BB4">
        <f t="shared" ref="BB4:BB67" si="43">SUM(AW4:BA4)</f>
        <v>6902.1059964474589</v>
      </c>
    </row>
    <row r="5" spans="2:54" x14ac:dyDescent="0.25">
      <c r="B5">
        <f t="shared" si="18"/>
        <v>201707</v>
      </c>
      <c r="C5" s="3">
        <f>'Weir Formula Data'!I5</f>
        <v>42919</v>
      </c>
      <c r="D5" s="10">
        <f>IF('Weir Formula Data'!P5="",-9999,'Weir Formula Data'!P5)</f>
        <v>516.05205239294912</v>
      </c>
      <c r="E5" s="10">
        <f>IF('Weir Formula Data'!Q5="",-9999,'Weir Formula Data'!Q5)</f>
        <v>0</v>
      </c>
      <c r="F5" s="10">
        <f>IF('Weir Formula Data'!R5="",-9999,'Weir Formula Data'!R5)</f>
        <v>132.48422847066522</v>
      </c>
      <c r="G5" s="10">
        <f>IF('Weir Formula Data'!M5="",-9999,'Weir Formula Data'!M5)</f>
        <v>0</v>
      </c>
      <c r="H5" s="10">
        <f>IF('Weir Formula Data'!N5="",-9999,'Weir Formula Data'!N5)</f>
        <v>619.46203462861752</v>
      </c>
      <c r="I5" s="10">
        <f t="shared" si="19"/>
        <v>1267.998315492232</v>
      </c>
      <c r="J5" s="10">
        <f t="shared" si="20"/>
        <v>0</v>
      </c>
      <c r="K5" s="24">
        <f>'Weir Formula Data'!C5</f>
        <v>2</v>
      </c>
      <c r="L5" s="24">
        <f>'Weir Formula Data'!D5</f>
        <v>0</v>
      </c>
      <c r="M5" s="24">
        <f>'Weir Formula Data'!E5</f>
        <v>1</v>
      </c>
      <c r="N5" s="24">
        <f>'Weir Formula Data'!F5</f>
        <v>0</v>
      </c>
      <c r="O5" s="24">
        <f>'Weir Formula Data'!G5</f>
        <v>3</v>
      </c>
      <c r="Q5" s="12">
        <v>42979</v>
      </c>
      <c r="R5" s="13">
        <f t="shared" si="21"/>
        <v>201709</v>
      </c>
      <c r="S5" s="31">
        <f>'SOURCE Flows'!P6</f>
        <v>82476.422525799979</v>
      </c>
      <c r="T5" s="15">
        <f>SUMIF($B$3:$B$2000,R5,$I$3:$I$2000)</f>
        <v>52780.948693651757</v>
      </c>
      <c r="U5" s="15">
        <f t="shared" si="6"/>
        <v>-806.72351532075118</v>
      </c>
      <c r="V5">
        <f t="shared" si="23"/>
        <v>1.5541474859431592</v>
      </c>
      <c r="W5">
        <f t="shared" si="24"/>
        <v>82476.422525799993</v>
      </c>
      <c r="X5">
        <f t="shared" si="25"/>
        <v>1.5390932116657692</v>
      </c>
      <c r="Y5">
        <f t="shared" si="26"/>
        <v>82476.422525799993</v>
      </c>
      <c r="Z5">
        <f t="shared" si="27"/>
        <v>1.5626172808015453</v>
      </c>
      <c r="AA5">
        <f t="shared" si="28"/>
        <v>82476.422525799993</v>
      </c>
      <c r="AC5">
        <f t="shared" si="29"/>
        <v>201707</v>
      </c>
      <c r="AD5" s="3">
        <v>42919</v>
      </c>
      <c r="AE5" s="10">
        <f>D5*VLOOKUP($AL5,$R$3:$AA$45,9,FALSE)</f>
        <v>927.57705390235139</v>
      </c>
      <c r="AF5" s="10">
        <f t="shared" si="10"/>
        <v>0</v>
      </c>
      <c r="AG5" s="10">
        <f t="shared" si="11"/>
        <v>238.13359478661908</v>
      </c>
      <c r="AH5" s="10">
        <f t="shared" si="12"/>
        <v>0</v>
      </c>
      <c r="AI5" s="10">
        <f t="shared" si="13"/>
        <v>1113.4511846639064</v>
      </c>
      <c r="AJ5" s="10">
        <f t="shared" si="31"/>
        <v>2279.1618333528768</v>
      </c>
      <c r="AL5">
        <f t="shared" si="32"/>
        <v>201707</v>
      </c>
      <c r="AM5" s="3">
        <f t="shared" si="33"/>
        <v>42919</v>
      </c>
      <c r="AN5" s="10">
        <f t="shared" si="34"/>
        <v>920.17042125753142</v>
      </c>
      <c r="AO5" s="10">
        <f t="shared" si="35"/>
        <v>0</v>
      </c>
      <c r="AP5" s="10">
        <f t="shared" si="36"/>
        <v>236.23211603662773</v>
      </c>
      <c r="AQ5" s="10">
        <f t="shared" si="37"/>
        <v>0</v>
      </c>
      <c r="AR5" s="10">
        <f t="shared" si="38"/>
        <v>1104.5603611381948</v>
      </c>
      <c r="AS5" s="10">
        <f t="shared" si="39"/>
        <v>2260.962898432354</v>
      </c>
      <c r="AU5">
        <f t="shared" si="40"/>
        <v>201707</v>
      </c>
      <c r="AV5" s="3">
        <f t="shared" si="41"/>
        <v>42919</v>
      </c>
      <c r="AW5" s="10">
        <f t="shared" si="42"/>
        <v>910.88250931132939</v>
      </c>
      <c r="AX5" s="10">
        <f t="shared" si="14"/>
        <v>0</v>
      </c>
      <c r="AY5" s="10">
        <f t="shared" si="15"/>
        <v>233.84766306799759</v>
      </c>
      <c r="AZ5" s="10">
        <f t="shared" si="16"/>
        <v>0</v>
      </c>
      <c r="BA5" s="10">
        <f t="shared" si="17"/>
        <v>1093.4112749075198</v>
      </c>
      <c r="BB5">
        <f t="shared" si="43"/>
        <v>2238.1414472868469</v>
      </c>
    </row>
    <row r="6" spans="2:54" x14ac:dyDescent="0.25">
      <c r="B6">
        <f t="shared" si="18"/>
        <v>201707</v>
      </c>
      <c r="C6" s="3">
        <f>'Weir Formula Data'!I6</f>
        <v>42920</v>
      </c>
      <c r="D6" s="10">
        <f>IF('Weir Formula Data'!P6="",-9999,'Weir Formula Data'!P6)</f>
        <v>260.92058902035637</v>
      </c>
      <c r="E6" s="10">
        <f>IF('Weir Formula Data'!Q6="",-9999,'Weir Formula Data'!Q6)</f>
        <v>0</v>
      </c>
      <c r="F6" s="10">
        <f>IF('Weir Formula Data'!R6="",-9999,'Weir Formula Data'!R6)</f>
        <v>31.012181316096363</v>
      </c>
      <c r="G6" s="10">
        <f>IF('Weir Formula Data'!M6="",-9999,'Weir Formula Data'!M6)</f>
        <v>0</v>
      </c>
      <c r="H6" s="10">
        <f>IF('Weir Formula Data'!N6="",-9999,'Weir Formula Data'!N6)</f>
        <v>363.62472267471713</v>
      </c>
      <c r="I6" s="10">
        <f t="shared" si="19"/>
        <v>655.55749301116987</v>
      </c>
      <c r="J6" s="10">
        <f t="shared" si="20"/>
        <v>0</v>
      </c>
      <c r="K6" s="24">
        <f>'Weir Formula Data'!C6</f>
        <v>2</v>
      </c>
      <c r="L6" s="24">
        <f>'Weir Formula Data'!D6</f>
        <v>0</v>
      </c>
      <c r="M6" s="24">
        <f>'Weir Formula Data'!E6</f>
        <v>1</v>
      </c>
      <c r="N6" s="24">
        <f>'Weir Formula Data'!F6</f>
        <v>0</v>
      </c>
      <c r="O6" s="24">
        <f>'Weir Formula Data'!G6</f>
        <v>2</v>
      </c>
      <c r="Q6" s="12">
        <v>43009</v>
      </c>
      <c r="R6" s="13">
        <f t="shared" si="21"/>
        <v>201710</v>
      </c>
      <c r="S6" s="31">
        <f>'SOURCE Flows'!P7</f>
        <v>98412.827464504997</v>
      </c>
      <c r="T6" s="15">
        <f t="shared" si="22"/>
        <v>52408.916939374343</v>
      </c>
      <c r="U6" s="15">
        <f t="shared" si="6"/>
        <v>-1099.989850887486</v>
      </c>
      <c r="V6">
        <f t="shared" si="23"/>
        <v>1.8597430462455828</v>
      </c>
      <c r="W6">
        <f t="shared" si="24"/>
        <v>98412.827464504997</v>
      </c>
      <c r="X6">
        <f t="shared" si="25"/>
        <v>1.8391859106793658</v>
      </c>
      <c r="Y6">
        <f t="shared" si="26"/>
        <v>98412.827464505011</v>
      </c>
      <c r="Z6">
        <f t="shared" si="27"/>
        <v>1.8777878500780147</v>
      </c>
      <c r="AA6">
        <f t="shared" si="28"/>
        <v>98412.827464504997</v>
      </c>
      <c r="AC6">
        <f t="shared" si="29"/>
        <v>201707</v>
      </c>
      <c r="AD6" s="3">
        <v>42920</v>
      </c>
      <c r="AE6" s="10">
        <f>D6*VLOOKUP($AL6,$R$3:$AA$45,9,FALSE)</f>
        <v>468.99135492959664</v>
      </c>
      <c r="AF6" s="10">
        <f t="shared" si="10"/>
        <v>0</v>
      </c>
      <c r="AG6" s="10">
        <f t="shared" si="11"/>
        <v>55.742802779061769</v>
      </c>
      <c r="AH6" s="10">
        <f t="shared" si="12"/>
        <v>0</v>
      </c>
      <c r="AI6" s="10">
        <f t="shared" si="13"/>
        <v>653.59675912662283</v>
      </c>
      <c r="AJ6" s="10">
        <f t="shared" si="31"/>
        <v>1178.3309168352812</v>
      </c>
      <c r="AL6">
        <f t="shared" si="32"/>
        <v>201707</v>
      </c>
      <c r="AM6" s="3">
        <f t="shared" si="33"/>
        <v>42920</v>
      </c>
      <c r="AN6" s="10">
        <f t="shared" si="34"/>
        <v>465.24649441914505</v>
      </c>
      <c r="AO6" s="10">
        <f t="shared" si="35"/>
        <v>0</v>
      </c>
      <c r="AP6" s="10">
        <f t="shared" si="36"/>
        <v>55.297700713373295</v>
      </c>
      <c r="AQ6" s="10">
        <f t="shared" si="37"/>
        <v>0</v>
      </c>
      <c r="AR6" s="10">
        <f t="shared" si="38"/>
        <v>648.37783842097383</v>
      </c>
      <c r="AS6" s="10">
        <f t="shared" si="39"/>
        <v>1168.9220335534922</v>
      </c>
      <c r="AU6">
        <f t="shared" si="40"/>
        <v>201707</v>
      </c>
      <c r="AV6" s="3">
        <f t="shared" si="41"/>
        <v>42920</v>
      </c>
      <c r="AW6" s="10">
        <f>IF(D6&lt;0,0,D6*VLOOKUP($AL6,$R$3:$Y$45,7,FALSE))</f>
        <v>460.55044206447496</v>
      </c>
      <c r="AX6" s="10">
        <f t="shared" si="14"/>
        <v>0</v>
      </c>
      <c r="AY6" s="10">
        <f t="shared" si="15"/>
        <v>54.739543046936525</v>
      </c>
      <c r="AZ6" s="10">
        <f t="shared" si="16"/>
        <v>0</v>
      </c>
      <c r="BA6" s="10">
        <f t="shared" si="17"/>
        <v>641.83331565431843</v>
      </c>
      <c r="BB6">
        <f t="shared" si="43"/>
        <v>1157.1233007657299</v>
      </c>
    </row>
    <row r="7" spans="2:54" x14ac:dyDescent="0.25">
      <c r="B7">
        <f t="shared" si="18"/>
        <v>201707</v>
      </c>
      <c r="C7" s="3">
        <f>'Weir Formula Data'!I7</f>
        <v>42921</v>
      </c>
      <c r="D7" s="10">
        <f>IF('Weir Formula Data'!P7="",-9999,'Weir Formula Data'!P7)</f>
        <v>622.87718223827972</v>
      </c>
      <c r="E7" s="10">
        <f>IF('Weir Formula Data'!Q7="",-9999,'Weir Formula Data'!Q7)</f>
        <v>0</v>
      </c>
      <c r="F7" s="10">
        <f>IF('Weir Formula Data'!R7="",-9999,'Weir Formula Data'!R7)</f>
        <v>236.15386217365722</v>
      </c>
      <c r="G7" s="10">
        <f>IF('Weir Formula Data'!M7="",-9999,'Weir Formula Data'!M7)</f>
        <v>0</v>
      </c>
      <c r="H7" s="10">
        <f>IF('Weir Formula Data'!N7="",-9999,'Weir Formula Data'!N7)</f>
        <v>411.57920623946217</v>
      </c>
      <c r="I7" s="10">
        <f t="shared" si="19"/>
        <v>1270.6102506513992</v>
      </c>
      <c r="J7" s="10">
        <f t="shared" si="20"/>
        <v>0</v>
      </c>
      <c r="K7" s="24">
        <f>'Weir Formula Data'!C7</f>
        <v>2</v>
      </c>
      <c r="L7" s="24">
        <f>'Weir Formula Data'!D7</f>
        <v>0</v>
      </c>
      <c r="M7" s="24">
        <f>'Weir Formula Data'!E7</f>
        <v>1</v>
      </c>
      <c r="N7" s="24">
        <f>'Weir Formula Data'!F7</f>
        <v>0</v>
      </c>
      <c r="O7" s="24">
        <f>'Weir Formula Data'!G7</f>
        <v>2</v>
      </c>
      <c r="Q7" s="12">
        <v>43040</v>
      </c>
      <c r="R7" s="13">
        <f t="shared" si="21"/>
        <v>201711</v>
      </c>
      <c r="S7" s="31">
        <f>'SOURCE Flows'!P8</f>
        <v>48818.484494149998</v>
      </c>
      <c r="T7" s="15">
        <f t="shared" si="22"/>
        <v>60719.356959408047</v>
      </c>
      <c r="U7" s="15">
        <f t="shared" si="6"/>
        <v>0</v>
      </c>
      <c r="V7">
        <f t="shared" si="23"/>
        <v>0.80400200098933872</v>
      </c>
      <c r="W7">
        <f t="shared" si="24"/>
        <v>48818.48449415002</v>
      </c>
      <c r="X7">
        <f t="shared" si="25"/>
        <v>0.80400200098933872</v>
      </c>
      <c r="Y7">
        <f t="shared" si="26"/>
        <v>48818.48449415002</v>
      </c>
      <c r="Z7">
        <f t="shared" si="27"/>
        <v>0.80400200098933872</v>
      </c>
      <c r="AA7">
        <f t="shared" si="28"/>
        <v>48818.48449415002</v>
      </c>
      <c r="AC7">
        <f t="shared" si="29"/>
        <v>201707</v>
      </c>
      <c r="AD7" s="3">
        <v>42921</v>
      </c>
      <c r="AE7" s="10">
        <f t="shared" si="30"/>
        <v>1119.5897370516409</v>
      </c>
      <c r="AF7" s="10">
        <f t="shared" si="10"/>
        <v>0</v>
      </c>
      <c r="AG7" s="10">
        <f t="shared" si="11"/>
        <v>424.47443572205009</v>
      </c>
      <c r="AH7" s="10">
        <f t="shared" si="12"/>
        <v>0</v>
      </c>
      <c r="AI7" s="10">
        <f t="shared" si="13"/>
        <v>739.79247984923779</v>
      </c>
      <c r="AJ7" s="10">
        <f t="shared" si="31"/>
        <v>2283.8566526229288</v>
      </c>
      <c r="AL7">
        <f t="shared" si="32"/>
        <v>201707</v>
      </c>
      <c r="AM7" s="3">
        <f t="shared" si="33"/>
        <v>42921</v>
      </c>
      <c r="AN7" s="10">
        <f>IF(D7&lt;0,D7,D7*VLOOKUP(AL7,$R$3:$V$45,5,FALSE))</f>
        <v>1110.6498976492262</v>
      </c>
      <c r="AO7" s="10">
        <f t="shared" si="35"/>
        <v>0</v>
      </c>
      <c r="AP7" s="10">
        <f t="shared" si="36"/>
        <v>421.08503944571504</v>
      </c>
      <c r="AQ7" s="10">
        <f t="shared" si="37"/>
        <v>0</v>
      </c>
      <c r="AR7" s="10">
        <f t="shared" si="38"/>
        <v>733.88529283055095</v>
      </c>
      <c r="AS7" s="10">
        <f t="shared" si="39"/>
        <v>2265.6202299254919</v>
      </c>
      <c r="AU7">
        <f t="shared" si="40"/>
        <v>201707</v>
      </c>
      <c r="AV7" s="3">
        <f t="shared" si="41"/>
        <v>42921</v>
      </c>
      <c r="AW7" s="10">
        <f t="shared" si="42"/>
        <v>1099.439345544838</v>
      </c>
      <c r="AX7" s="10">
        <f t="shared" si="14"/>
        <v>0</v>
      </c>
      <c r="AY7" s="10">
        <f t="shared" si="15"/>
        <v>416.8347389819271</v>
      </c>
      <c r="AZ7" s="10">
        <f t="shared" si="16"/>
        <v>0</v>
      </c>
      <c r="BA7" s="10">
        <f t="shared" si="17"/>
        <v>726.47768460825284</v>
      </c>
      <c r="BB7">
        <f t="shared" si="43"/>
        <v>2242.7517691350181</v>
      </c>
    </row>
    <row r="8" spans="2:54" x14ac:dyDescent="0.25">
      <c r="B8">
        <f t="shared" si="18"/>
        <v>201707</v>
      </c>
      <c r="C8" s="3">
        <f>'Weir Formula Data'!I8</f>
        <v>42922</v>
      </c>
      <c r="D8" s="10">
        <f>IF('Weir Formula Data'!P8="",-9999,'Weir Formula Data'!P8)</f>
        <v>718.58137467623885</v>
      </c>
      <c r="E8" s="10">
        <f>IF('Weir Formula Data'!Q8="",-9999,'Weir Formula Data'!Q8)</f>
        <v>0</v>
      </c>
      <c r="F8" s="10">
        <f>IF('Weir Formula Data'!R8="",-9999,'Weir Formula Data'!R8)</f>
        <v>314.61828334924297</v>
      </c>
      <c r="G8" s="10">
        <f>IF('Weir Formula Data'!M8="",-9999,'Weir Formula Data'!M8)</f>
        <v>0</v>
      </c>
      <c r="H8" s="10">
        <f>IF('Weir Formula Data'!N8="",-9999,'Weir Formula Data'!N8)</f>
        <v>492.11177570770843</v>
      </c>
      <c r="I8" s="10">
        <f t="shared" si="19"/>
        <v>1525.3114337331901</v>
      </c>
      <c r="J8" s="10">
        <f t="shared" si="20"/>
        <v>0</v>
      </c>
      <c r="K8" s="24">
        <f>'Weir Formula Data'!C8</f>
        <v>2</v>
      </c>
      <c r="L8" s="24">
        <f>'Weir Formula Data'!D8</f>
        <v>0</v>
      </c>
      <c r="M8" s="24">
        <f>'Weir Formula Data'!E8</f>
        <v>1</v>
      </c>
      <c r="N8" s="24">
        <f>'Weir Formula Data'!F8</f>
        <v>0</v>
      </c>
      <c r="O8" s="24">
        <f>'Weir Formula Data'!G8</f>
        <v>2</v>
      </c>
      <c r="Q8" s="12">
        <v>43070</v>
      </c>
      <c r="R8" s="13">
        <f t="shared" si="21"/>
        <v>201712</v>
      </c>
      <c r="S8" s="31">
        <f>'SOURCE Flows'!P9</f>
        <v>229579.46258500009</v>
      </c>
      <c r="T8" s="15">
        <f t="shared" si="22"/>
        <v>182285.94082538344</v>
      </c>
      <c r="U8" s="15">
        <f t="shared" si="6"/>
        <v>-1189.9133937944755</v>
      </c>
      <c r="V8">
        <f t="shared" si="23"/>
        <v>1.2577642816319603</v>
      </c>
      <c r="W8">
        <f t="shared" si="24"/>
        <v>229579.46258500009</v>
      </c>
      <c r="X8">
        <f t="shared" si="25"/>
        <v>1.2512788865980555</v>
      </c>
      <c r="Y8">
        <f t="shared" si="26"/>
        <v>229579.46258500018</v>
      </c>
      <c r="Z8">
        <f t="shared" si="27"/>
        <v>1.2594468972509536</v>
      </c>
      <c r="AA8">
        <f t="shared" si="28"/>
        <v>229579.46258500015</v>
      </c>
      <c r="AC8">
        <f t="shared" si="29"/>
        <v>201707</v>
      </c>
      <c r="AD8" s="3">
        <v>42922</v>
      </c>
      <c r="AE8" s="10">
        <f t="shared" si="30"/>
        <v>1291.6131065083898</v>
      </c>
      <c r="AF8" s="10">
        <f t="shared" si="10"/>
        <v>0</v>
      </c>
      <c r="AG8" s="10">
        <f t="shared" si="11"/>
        <v>565.51020196445086</v>
      </c>
      <c r="AH8" s="10">
        <f t="shared" si="12"/>
        <v>0</v>
      </c>
      <c r="AI8" s="10">
        <f t="shared" si="13"/>
        <v>884.54563640419258</v>
      </c>
      <c r="AJ8" s="10">
        <f t="shared" si="31"/>
        <v>2741.668944877033</v>
      </c>
      <c r="AL8">
        <f t="shared" si="32"/>
        <v>201707</v>
      </c>
      <c r="AM8" s="3">
        <f t="shared" si="33"/>
        <v>42922</v>
      </c>
      <c r="AN8" s="10">
        <f t="shared" si="34"/>
        <v>1281.2996735068987</v>
      </c>
      <c r="AO8" s="10">
        <f t="shared" si="35"/>
        <v>0</v>
      </c>
      <c r="AP8" s="10">
        <f t="shared" si="36"/>
        <v>560.99464575785066</v>
      </c>
      <c r="AQ8" s="10">
        <f t="shared" si="37"/>
        <v>0</v>
      </c>
      <c r="AR8" s="10">
        <f t="shared" si="38"/>
        <v>877.48260637465285</v>
      </c>
      <c r="AS8" s="10">
        <f t="shared" si="39"/>
        <v>2719.7769256394022</v>
      </c>
      <c r="AU8">
        <f t="shared" si="40"/>
        <v>201707</v>
      </c>
      <c r="AV8" s="3">
        <f t="shared" si="41"/>
        <v>42922</v>
      </c>
      <c r="AW8" s="10">
        <f t="shared" si="42"/>
        <v>1268.3666360289435</v>
      </c>
      <c r="AX8" s="10">
        <f t="shared" si="14"/>
        <v>0</v>
      </c>
      <c r="AY8" s="10">
        <f t="shared" si="15"/>
        <v>555.33214156110751</v>
      </c>
      <c r="AZ8" s="10">
        <f t="shared" si="16"/>
        <v>0</v>
      </c>
      <c r="BA8" s="10">
        <f t="shared" si="17"/>
        <v>868.62557185794492</v>
      </c>
      <c r="BB8">
        <f t="shared" si="43"/>
        <v>2692.3243494479962</v>
      </c>
    </row>
    <row r="9" spans="2:54" x14ac:dyDescent="0.25">
      <c r="B9">
        <f t="shared" si="18"/>
        <v>201707</v>
      </c>
      <c r="C9" s="3">
        <f>'Weir Formula Data'!I9</f>
        <v>42923</v>
      </c>
      <c r="D9" s="10">
        <f>IF('Weir Formula Data'!P9="",-9999,'Weir Formula Data'!P9)</f>
        <v>581.011187215738</v>
      </c>
      <c r="E9" s="10">
        <f>IF('Weir Formula Data'!Q9="",-9999,'Weir Formula Data'!Q9)</f>
        <v>0</v>
      </c>
      <c r="F9" s="10">
        <f>IF('Weir Formula Data'!R9="",-9999,'Weir Formula Data'!R9)</f>
        <v>64.875739284046759</v>
      </c>
      <c r="G9" s="10">
        <f>IF('Weir Formula Data'!M9="",-9999,'Weir Formula Data'!M9)</f>
        <v>629.97073877703485</v>
      </c>
      <c r="H9" s="10">
        <f>IF('Weir Formula Data'!N9="",-9999,'Weir Formula Data'!N9)</f>
        <v>2850.0653762533161</v>
      </c>
      <c r="I9" s="10">
        <f t="shared" si="19"/>
        <v>4125.9230415301354</v>
      </c>
      <c r="J9" s="10">
        <f t="shared" si="20"/>
        <v>0</v>
      </c>
      <c r="K9" s="24">
        <f>'Weir Formula Data'!C9</f>
        <v>2</v>
      </c>
      <c r="L9" s="24">
        <f>'Weir Formula Data'!D9</f>
        <v>0</v>
      </c>
      <c r="M9" s="24">
        <f>'Weir Formula Data'!E9</f>
        <v>1</v>
      </c>
      <c r="N9" s="24">
        <f>'Weir Formula Data'!F9</f>
        <v>12</v>
      </c>
      <c r="O9" s="24">
        <f>'Weir Formula Data'!G9</f>
        <v>21</v>
      </c>
      <c r="Q9" s="12">
        <v>43101</v>
      </c>
      <c r="R9" s="13">
        <f t="shared" si="21"/>
        <v>201801</v>
      </c>
      <c r="S9" s="31">
        <f>'SOURCE Flows'!P10</f>
        <v>79043.65942169998</v>
      </c>
      <c r="T9" s="15">
        <f t="shared" si="22"/>
        <v>47390.789435388368</v>
      </c>
      <c r="U9" s="15">
        <f t="shared" si="6"/>
        <v>-459.49821772432119</v>
      </c>
      <c r="V9">
        <f t="shared" si="23"/>
        <v>1.661498008450375</v>
      </c>
      <c r="W9">
        <f t="shared" si="24"/>
        <v>79043.659421699966</v>
      </c>
      <c r="X9">
        <f t="shared" si="25"/>
        <v>1.6518951776156803</v>
      </c>
      <c r="Y9">
        <f t="shared" si="26"/>
        <v>79043.659421699966</v>
      </c>
      <c r="Z9">
        <f t="shared" si="27"/>
        <v>1.6679118529870975</v>
      </c>
      <c r="AA9">
        <f t="shared" si="28"/>
        <v>79043.659421699966</v>
      </c>
      <c r="AC9">
        <f t="shared" si="29"/>
        <v>201707</v>
      </c>
      <c r="AD9" s="3">
        <v>42923</v>
      </c>
      <c r="AE9" s="10">
        <f t="shared" si="30"/>
        <v>1044.3377617099568</v>
      </c>
      <c r="AF9" s="10">
        <f t="shared" si="10"/>
        <v>0</v>
      </c>
      <c r="AG9" s="10">
        <f t="shared" si="11"/>
        <v>116.61080861085506</v>
      </c>
      <c r="AH9" s="10">
        <f t="shared" si="12"/>
        <v>1132.3400405247062</v>
      </c>
      <c r="AI9" s="10">
        <f t="shared" si="13"/>
        <v>5122.8461022011979</v>
      </c>
      <c r="AJ9" s="10">
        <f t="shared" si="31"/>
        <v>7416.1347130467157</v>
      </c>
      <c r="AL9">
        <f t="shared" si="32"/>
        <v>201707</v>
      </c>
      <c r="AM9" s="3">
        <f t="shared" si="33"/>
        <v>42923</v>
      </c>
      <c r="AN9" s="10">
        <f t="shared" si="34"/>
        <v>1035.9988036411282</v>
      </c>
      <c r="AO9" s="10">
        <f t="shared" si="35"/>
        <v>0</v>
      </c>
      <c r="AP9" s="10">
        <f t="shared" si="36"/>
        <v>115.67968012059926</v>
      </c>
      <c r="AQ9" s="10">
        <f t="shared" si="37"/>
        <v>1123.298390913061</v>
      </c>
      <c r="AR9" s="10">
        <f t="shared" si="38"/>
        <v>5081.9405633941251</v>
      </c>
      <c r="AS9" s="10">
        <f t="shared" si="39"/>
        <v>7356.9174380689137</v>
      </c>
      <c r="AU9">
        <f t="shared" si="40"/>
        <v>201707</v>
      </c>
      <c r="AV9" s="3">
        <f t="shared" si="41"/>
        <v>42923</v>
      </c>
      <c r="AW9" s="10">
        <f t="shared" si="42"/>
        <v>1025.5417562917476</v>
      </c>
      <c r="AX9" s="10">
        <f t="shared" si="14"/>
        <v>0</v>
      </c>
      <c r="AY9" s="10">
        <f t="shared" si="15"/>
        <v>114.51204567147558</v>
      </c>
      <c r="AZ9" s="10">
        <f t="shared" si="16"/>
        <v>1111.9601688803937</v>
      </c>
      <c r="BA9" s="10">
        <f t="shared" si="17"/>
        <v>5030.6450475003076</v>
      </c>
      <c r="BB9">
        <f t="shared" si="43"/>
        <v>7282.6590183439239</v>
      </c>
    </row>
    <row r="10" spans="2:54" x14ac:dyDescent="0.25">
      <c r="B10">
        <f t="shared" si="18"/>
        <v>201707</v>
      </c>
      <c r="C10" s="3">
        <f>'Weir Formula Data'!I10</f>
        <v>42924</v>
      </c>
      <c r="D10" s="10">
        <f>IF('Weir Formula Data'!P10="",-9999,'Weir Formula Data'!P10)</f>
        <v>204.52279191403181</v>
      </c>
      <c r="E10" s="10">
        <f>IF('Weir Formula Data'!Q10="",-9999,'Weir Formula Data'!Q10)</f>
        <v>0</v>
      </c>
      <c r="F10" s="10">
        <f>IF('Weir Formula Data'!R10="",-9999,'Weir Formula Data'!R10)</f>
        <v>87.594308643969683</v>
      </c>
      <c r="G10" s="10">
        <f>IF('Weir Formula Data'!M10="",-9999,'Weir Formula Data'!M10)</f>
        <v>589.79994777610216</v>
      </c>
      <c r="H10" s="10">
        <f>IF('Weir Formula Data'!N10="",-9999,'Weir Formula Data'!N10)</f>
        <v>1669.4909640710684</v>
      </c>
      <c r="I10" s="10">
        <f t="shared" si="19"/>
        <v>2551.408012405172</v>
      </c>
      <c r="J10" s="10">
        <f t="shared" si="20"/>
        <v>0</v>
      </c>
      <c r="K10" s="24">
        <f>'Weir Formula Data'!C10</f>
        <v>0</v>
      </c>
      <c r="L10" s="24">
        <f>'Weir Formula Data'!D10</f>
        <v>0</v>
      </c>
      <c r="M10" s="24">
        <f>'Weir Formula Data'!E10</f>
        <v>0</v>
      </c>
      <c r="N10" s="24">
        <f>'Weir Formula Data'!F10</f>
        <v>0</v>
      </c>
      <c r="O10" s="24">
        <f>'Weir Formula Data'!G10</f>
        <v>2</v>
      </c>
      <c r="Q10" s="12">
        <v>43132</v>
      </c>
      <c r="R10" s="13">
        <f t="shared" si="21"/>
        <v>201802</v>
      </c>
      <c r="S10" s="31">
        <f>'SOURCE Flows'!P11</f>
        <v>38870.839879569998</v>
      </c>
      <c r="T10" s="15">
        <f t="shared" si="22"/>
        <v>31072.660118103806</v>
      </c>
      <c r="U10" s="15">
        <f t="shared" si="6"/>
        <v>0</v>
      </c>
      <c r="V10">
        <f t="shared" si="23"/>
        <v>1.2509659530862873</v>
      </c>
      <c r="W10">
        <f t="shared" si="24"/>
        <v>38870.839879570005</v>
      </c>
      <c r="X10">
        <f t="shared" si="25"/>
        <v>1.2509659530862873</v>
      </c>
      <c r="Y10">
        <f t="shared" si="26"/>
        <v>38870.839879570005</v>
      </c>
      <c r="Z10">
        <f t="shared" si="27"/>
        <v>1.2509659530862873</v>
      </c>
      <c r="AA10">
        <f t="shared" si="28"/>
        <v>38870.839879570005</v>
      </c>
      <c r="AC10">
        <f t="shared" si="29"/>
        <v>201707</v>
      </c>
      <c r="AD10" s="3">
        <v>42924</v>
      </c>
      <c r="AE10" s="10">
        <f t="shared" si="30"/>
        <v>367.61921186013547</v>
      </c>
      <c r="AF10" s="10">
        <f t="shared" si="10"/>
        <v>0</v>
      </c>
      <c r="AG10" s="10">
        <f t="shared" si="11"/>
        <v>157.4462699524704</v>
      </c>
      <c r="AH10" s="10">
        <f t="shared" si="12"/>
        <v>1060.1351073269996</v>
      </c>
      <c r="AI10" s="10">
        <f t="shared" si="13"/>
        <v>3000.8242439668988</v>
      </c>
      <c r="AJ10" s="10">
        <f t="shared" si="31"/>
        <v>4586.024833106504</v>
      </c>
      <c r="AL10">
        <f t="shared" si="32"/>
        <v>201707</v>
      </c>
      <c r="AM10" s="3">
        <f t="shared" si="33"/>
        <v>42924</v>
      </c>
      <c r="AN10" s="10">
        <f t="shared" si="34"/>
        <v>364.68380024772949</v>
      </c>
      <c r="AO10" s="10">
        <f t="shared" si="35"/>
        <v>0</v>
      </c>
      <c r="AP10" s="10">
        <f t="shared" si="36"/>
        <v>156.1890733908165</v>
      </c>
      <c r="AQ10" s="10">
        <f t="shared" si="37"/>
        <v>1051.6700086477965</v>
      </c>
      <c r="AR10" s="10">
        <f t="shared" si="38"/>
        <v>2976.8628892597867</v>
      </c>
      <c r="AS10" s="10">
        <f t="shared" si="39"/>
        <v>4549.4057715461295</v>
      </c>
      <c r="AU10">
        <f t="shared" si="40"/>
        <v>201707</v>
      </c>
      <c r="AV10" s="3">
        <f t="shared" si="41"/>
        <v>42924</v>
      </c>
      <c r="AW10" s="10">
        <f t="shared" si="42"/>
        <v>361.00279622210752</v>
      </c>
      <c r="AX10" s="10">
        <f t="shared" si="14"/>
        <v>0</v>
      </c>
      <c r="AY10" s="10">
        <f t="shared" si="15"/>
        <v>154.61254981746552</v>
      </c>
      <c r="AZ10" s="10">
        <f t="shared" si="16"/>
        <v>1041.0547810648088</v>
      </c>
      <c r="BA10" s="10">
        <f t="shared" si="17"/>
        <v>2946.8153678956728</v>
      </c>
      <c r="BB10">
        <f t="shared" si="43"/>
        <v>4503.4854950000545</v>
      </c>
    </row>
    <row r="11" spans="2:54" x14ac:dyDescent="0.25">
      <c r="B11">
        <f t="shared" si="18"/>
        <v>201707</v>
      </c>
      <c r="C11" s="3">
        <f>'Weir Formula Data'!I11</f>
        <v>42925</v>
      </c>
      <c r="D11" s="10">
        <f>IF('Weir Formula Data'!P11="",-9999,'Weir Formula Data'!P11)</f>
        <v>0</v>
      </c>
      <c r="E11" s="10">
        <f>IF('Weir Formula Data'!Q11="",-9999,'Weir Formula Data'!Q11)</f>
        <v>0</v>
      </c>
      <c r="F11" s="10">
        <f>IF('Weir Formula Data'!R11="",-9999,'Weir Formula Data'!R11)</f>
        <v>0</v>
      </c>
      <c r="G11" s="10">
        <f>IF('Weir Formula Data'!M11="",-9999,'Weir Formula Data'!M11)</f>
        <v>0</v>
      </c>
      <c r="H11" s="10">
        <f>IF('Weir Formula Data'!N11="",-9999,'Weir Formula Data'!N11)</f>
        <v>474.03198070215399</v>
      </c>
      <c r="I11" s="10">
        <f t="shared" si="19"/>
        <v>474.03198070215399</v>
      </c>
      <c r="J11" s="10">
        <f t="shared" si="20"/>
        <v>0</v>
      </c>
      <c r="K11" s="24">
        <f>'Weir Formula Data'!C11</f>
        <v>0</v>
      </c>
      <c r="L11" s="24">
        <f>'Weir Formula Data'!D11</f>
        <v>0</v>
      </c>
      <c r="M11" s="24">
        <f>'Weir Formula Data'!E11</f>
        <v>0</v>
      </c>
      <c r="N11" s="24">
        <f>'Weir Formula Data'!F11</f>
        <v>0</v>
      </c>
      <c r="O11" s="24">
        <f>'Weir Formula Data'!G11</f>
        <v>2</v>
      </c>
      <c r="Q11" s="12">
        <v>43160</v>
      </c>
      <c r="R11" s="13">
        <f t="shared" si="21"/>
        <v>201803</v>
      </c>
      <c r="S11" s="31">
        <f>'SOURCE Flows'!P12</f>
        <v>69260.090762500025</v>
      </c>
      <c r="T11" s="15">
        <f t="shared" si="22"/>
        <v>29197.909041398641</v>
      </c>
      <c r="U11" s="15">
        <f t="shared" si="6"/>
        <v>-601.06831248288097</v>
      </c>
      <c r="V11">
        <f t="shared" si="23"/>
        <v>2.3444146503867525</v>
      </c>
      <c r="W11">
        <f t="shared" si="24"/>
        <v>69260.090762500011</v>
      </c>
      <c r="X11">
        <f t="shared" si="25"/>
        <v>2.3242438805866747</v>
      </c>
      <c r="Y11">
        <f t="shared" si="26"/>
        <v>69260.090762500011</v>
      </c>
      <c r="Z11">
        <f t="shared" si="27"/>
        <v>2.3720907776066666</v>
      </c>
      <c r="AA11">
        <f t="shared" si="28"/>
        <v>69260.09076250004</v>
      </c>
      <c r="AC11">
        <f t="shared" si="29"/>
        <v>201707</v>
      </c>
      <c r="AD11" s="3">
        <v>42925</v>
      </c>
      <c r="AE11" s="10">
        <f t="shared" si="30"/>
        <v>0</v>
      </c>
      <c r="AF11" s="10">
        <f t="shared" si="10"/>
        <v>0</v>
      </c>
      <c r="AG11" s="10">
        <f t="shared" si="11"/>
        <v>0</v>
      </c>
      <c r="AH11" s="10">
        <f t="shared" si="12"/>
        <v>0</v>
      </c>
      <c r="AI11" s="10">
        <f t="shared" si="13"/>
        <v>852.04813366460314</v>
      </c>
      <c r="AJ11" s="10">
        <f t="shared" si="31"/>
        <v>852.04813366460314</v>
      </c>
      <c r="AL11">
        <f t="shared" si="32"/>
        <v>201707</v>
      </c>
      <c r="AM11" s="3">
        <f t="shared" si="33"/>
        <v>42925</v>
      </c>
      <c r="AN11" s="10">
        <f t="shared" si="34"/>
        <v>0</v>
      </c>
      <c r="AO11" s="10">
        <f t="shared" si="35"/>
        <v>0</v>
      </c>
      <c r="AP11" s="10">
        <f t="shared" si="36"/>
        <v>0</v>
      </c>
      <c r="AQ11" s="10">
        <f t="shared" si="37"/>
        <v>0</v>
      </c>
      <c r="AR11" s="10">
        <f t="shared" si="38"/>
        <v>845.2445937374257</v>
      </c>
      <c r="AS11" s="10">
        <f t="shared" si="39"/>
        <v>845.2445937374257</v>
      </c>
      <c r="AU11">
        <f t="shared" si="40"/>
        <v>201707</v>
      </c>
      <c r="AV11" s="3">
        <f t="shared" si="41"/>
        <v>42925</v>
      </c>
      <c r="AW11" s="10">
        <f t="shared" si="42"/>
        <v>0</v>
      </c>
      <c r="AX11" s="10">
        <f t="shared" si="14"/>
        <v>0</v>
      </c>
      <c r="AY11" s="10">
        <f t="shared" si="15"/>
        <v>0</v>
      </c>
      <c r="AZ11" s="10">
        <f t="shared" si="16"/>
        <v>0</v>
      </c>
      <c r="BA11" s="10">
        <f t="shared" si="17"/>
        <v>836.7129596202285</v>
      </c>
      <c r="BB11">
        <f t="shared" si="43"/>
        <v>836.7129596202285</v>
      </c>
    </row>
    <row r="12" spans="2:54" x14ac:dyDescent="0.25">
      <c r="B12">
        <f t="shared" si="18"/>
        <v>201707</v>
      </c>
      <c r="C12" s="3">
        <f>'Weir Formula Data'!I12</f>
        <v>42926</v>
      </c>
      <c r="D12" s="10">
        <f>IF('Weir Formula Data'!P12="",-9999,'Weir Formula Data'!P12)</f>
        <v>0</v>
      </c>
      <c r="E12" s="10">
        <f>IF('Weir Formula Data'!Q12="",-9999,'Weir Formula Data'!Q12)</f>
        <v>0</v>
      </c>
      <c r="F12" s="10">
        <f>IF('Weir Formula Data'!R12="",-9999,'Weir Formula Data'!R12)</f>
        <v>0</v>
      </c>
      <c r="G12" s="10">
        <f>IF('Weir Formula Data'!M12="",-9999,'Weir Formula Data'!M12)</f>
        <v>0</v>
      </c>
      <c r="H12" s="10">
        <f>IF('Weir Formula Data'!N12="",-9999,'Weir Formula Data'!N12)</f>
        <v>512.59787140478284</v>
      </c>
      <c r="I12" s="10">
        <f t="shared" si="19"/>
        <v>512.59787140478284</v>
      </c>
      <c r="J12" s="10">
        <f t="shared" si="20"/>
        <v>0</v>
      </c>
      <c r="K12" s="24">
        <f>'Weir Formula Data'!C12</f>
        <v>0</v>
      </c>
      <c r="L12" s="24">
        <f>'Weir Formula Data'!D12</f>
        <v>0</v>
      </c>
      <c r="M12" s="24">
        <f>'Weir Formula Data'!E12</f>
        <v>0</v>
      </c>
      <c r="N12" s="24">
        <f>'Weir Formula Data'!F12</f>
        <v>0</v>
      </c>
      <c r="O12" s="24">
        <f>'Weir Formula Data'!G12</f>
        <v>2</v>
      </c>
      <c r="Q12" s="12">
        <v>43191</v>
      </c>
      <c r="R12" s="13">
        <f t="shared" si="21"/>
        <v>201804</v>
      </c>
      <c r="S12" s="31">
        <f>'SOURCE Flows'!P13</f>
        <v>16112.091808599998</v>
      </c>
      <c r="T12" s="15">
        <f t="shared" si="22"/>
        <v>13378.394642440551</v>
      </c>
      <c r="U12" s="15">
        <f t="shared" si="6"/>
        <v>-210.76276753559537</v>
      </c>
      <c r="V12">
        <f t="shared" si="23"/>
        <v>1.2011675252324747</v>
      </c>
      <c r="W12">
        <f t="shared" si="24"/>
        <v>16112.091808599995</v>
      </c>
      <c r="X12">
        <f t="shared" si="25"/>
        <v>1.1856578978746468</v>
      </c>
      <c r="Y12">
        <f t="shared" si="26"/>
        <v>16112.091808599997</v>
      </c>
      <c r="Z12">
        <f t="shared" si="27"/>
        <v>1.2043367114831016</v>
      </c>
      <c r="AA12">
        <f t="shared" si="28"/>
        <v>16112.091808599998</v>
      </c>
      <c r="AC12">
        <f t="shared" si="29"/>
        <v>201707</v>
      </c>
      <c r="AD12" s="3">
        <v>42926</v>
      </c>
      <c r="AE12" s="10">
        <f t="shared" si="30"/>
        <v>0</v>
      </c>
      <c r="AF12" s="10">
        <f t="shared" si="10"/>
        <v>0</v>
      </c>
      <c r="AG12" s="10">
        <f t="shared" si="11"/>
        <v>0</v>
      </c>
      <c r="AH12" s="10">
        <f t="shared" si="12"/>
        <v>0</v>
      </c>
      <c r="AI12" s="10">
        <f t="shared" si="13"/>
        <v>921.36834102195178</v>
      </c>
      <c r="AJ12" s="10">
        <f t="shared" si="31"/>
        <v>921.36834102195178</v>
      </c>
      <c r="AL12">
        <f t="shared" si="32"/>
        <v>201707</v>
      </c>
      <c r="AM12" s="3">
        <f t="shared" si="33"/>
        <v>42926</v>
      </c>
      <c r="AN12" s="10">
        <f t="shared" si="34"/>
        <v>0</v>
      </c>
      <c r="AO12" s="10">
        <f t="shared" si="35"/>
        <v>0</v>
      </c>
      <c r="AP12" s="10">
        <f t="shared" si="36"/>
        <v>0</v>
      </c>
      <c r="AQ12" s="10">
        <f t="shared" si="37"/>
        <v>0</v>
      </c>
      <c r="AR12" s="10">
        <f t="shared" si="38"/>
        <v>914.01128448006443</v>
      </c>
      <c r="AS12" s="10">
        <f t="shared" si="39"/>
        <v>914.01128448006443</v>
      </c>
      <c r="AU12">
        <f t="shared" si="40"/>
        <v>201707</v>
      </c>
      <c r="AV12" s="3">
        <f t="shared" si="41"/>
        <v>42926</v>
      </c>
      <c r="AW12" s="10">
        <f t="shared" si="42"/>
        <v>0</v>
      </c>
      <c r="AX12" s="10">
        <f t="shared" si="14"/>
        <v>0</v>
      </c>
      <c r="AY12" s="10">
        <f t="shared" si="15"/>
        <v>0</v>
      </c>
      <c r="AZ12" s="10">
        <f t="shared" si="16"/>
        <v>0</v>
      </c>
      <c r="BA12" s="10">
        <f t="shared" si="17"/>
        <v>904.7855409308595</v>
      </c>
      <c r="BB12">
        <f t="shared" si="43"/>
        <v>904.7855409308595</v>
      </c>
    </row>
    <row r="13" spans="2:54" x14ac:dyDescent="0.25">
      <c r="B13">
        <f t="shared" si="18"/>
        <v>201707</v>
      </c>
      <c r="C13" s="3">
        <f>'Weir Formula Data'!I13</f>
        <v>42927</v>
      </c>
      <c r="D13" s="10">
        <f>IF('Weir Formula Data'!P13="",-9999,'Weir Formula Data'!P13)</f>
        <v>500.65628324818402</v>
      </c>
      <c r="E13" s="10">
        <f>IF('Weir Formula Data'!Q13="",-9999,'Weir Formula Data'!Q13)</f>
        <v>-33.973835143560187</v>
      </c>
      <c r="F13" s="10">
        <f>IF('Weir Formula Data'!R13="",-9999,'Weir Formula Data'!R13)</f>
        <v>232.2764792785614</v>
      </c>
      <c r="G13" s="10">
        <f>IF('Weir Formula Data'!M13="",-9999,'Weir Formula Data'!M13)</f>
        <v>354.3724060841173</v>
      </c>
      <c r="H13" s="10">
        <f>IF('Weir Formula Data'!N13="",-9999,'Weir Formula Data'!N13)</f>
        <v>532.91482736946398</v>
      </c>
      <c r="I13" s="10">
        <f t="shared" si="19"/>
        <v>1586.2461608367666</v>
      </c>
      <c r="J13" s="10">
        <f t="shared" si="20"/>
        <v>-33.973835143560187</v>
      </c>
      <c r="K13" s="24">
        <f>'Weir Formula Data'!C13</f>
        <v>2</v>
      </c>
      <c r="L13" s="24">
        <f>'Weir Formula Data'!D13</f>
        <v>1</v>
      </c>
      <c r="M13" s="24">
        <f>'Weir Formula Data'!E13</f>
        <v>1</v>
      </c>
      <c r="N13" s="24">
        <f>'Weir Formula Data'!F13</f>
        <v>2</v>
      </c>
      <c r="O13" s="24">
        <f>'Weir Formula Data'!G13</f>
        <v>2</v>
      </c>
      <c r="Q13" s="12">
        <v>43221</v>
      </c>
      <c r="R13" s="13">
        <f t="shared" si="21"/>
        <v>201805</v>
      </c>
      <c r="S13" s="31">
        <f>'SOURCE Flows'!P14</f>
        <v>27346.906195399992</v>
      </c>
      <c r="T13" s="15">
        <f t="shared" si="22"/>
        <v>9491.7776129281228</v>
      </c>
      <c r="U13" s="15">
        <f t="shared" si="6"/>
        <v>-542.45185471502009</v>
      </c>
      <c r="V13">
        <f t="shared" si="23"/>
        <v>2.7794219914990359</v>
      </c>
      <c r="W13">
        <f t="shared" si="24"/>
        <v>27346.906195399981</v>
      </c>
      <c r="X13">
        <f t="shared" si="25"/>
        <v>2.7253618510104971</v>
      </c>
      <c r="Y13">
        <f t="shared" si="26"/>
        <v>27346.906195399977</v>
      </c>
      <c r="Z13">
        <f t="shared" si="27"/>
        <v>2.8811153516863457</v>
      </c>
      <c r="AA13">
        <f t="shared" si="28"/>
        <v>27346.906195399981</v>
      </c>
      <c r="AC13">
        <f t="shared" si="29"/>
        <v>201707</v>
      </c>
      <c r="AD13" s="3">
        <v>42927</v>
      </c>
      <c r="AE13" s="10">
        <f t="shared" si="30"/>
        <v>899.90394976558537</v>
      </c>
      <c r="AF13" s="10">
        <f t="shared" si="10"/>
        <v>-61.066223389868064</v>
      </c>
      <c r="AG13" s="10">
        <f t="shared" si="11"/>
        <v>417.50503915438424</v>
      </c>
      <c r="AH13" s="10">
        <f t="shared" si="12"/>
        <v>636.96619535871537</v>
      </c>
      <c r="AI13" s="10">
        <f t="shared" si="13"/>
        <v>957.88702565966491</v>
      </c>
      <c r="AJ13" s="10">
        <f t="shared" si="31"/>
        <v>2851.1959865484819</v>
      </c>
      <c r="AL13">
        <f t="shared" si="32"/>
        <v>201707</v>
      </c>
      <c r="AM13" s="3">
        <f t="shared" si="33"/>
        <v>42927</v>
      </c>
      <c r="AN13" s="10">
        <f t="shared" si="34"/>
        <v>892.71828476503879</v>
      </c>
      <c r="AO13" s="10">
        <f t="shared" si="35"/>
        <v>-33.973835143560187</v>
      </c>
      <c r="AP13" s="10">
        <f t="shared" si="36"/>
        <v>414.17129298271226</v>
      </c>
      <c r="AQ13" s="10">
        <f t="shared" si="37"/>
        <v>631.88006844737924</v>
      </c>
      <c r="AR13" s="10">
        <f t="shared" si="38"/>
        <v>950.23837018198503</v>
      </c>
      <c r="AS13" s="10">
        <f t="shared" si="39"/>
        <v>2855.034181233555</v>
      </c>
      <c r="AU13">
        <f t="shared" si="40"/>
        <v>201707</v>
      </c>
      <c r="AV13" s="3">
        <f t="shared" si="41"/>
        <v>42927</v>
      </c>
      <c r="AW13" s="10">
        <f t="shared" si="42"/>
        <v>883.70746608393972</v>
      </c>
      <c r="AX13" s="10">
        <f t="shared" si="14"/>
        <v>0</v>
      </c>
      <c r="AY13" s="10">
        <f t="shared" si="15"/>
        <v>409.99077770967085</v>
      </c>
      <c r="AZ13" s="10">
        <f t="shared" si="16"/>
        <v>625.50206900214721</v>
      </c>
      <c r="BA13" s="10">
        <f t="shared" si="17"/>
        <v>940.64696177951612</v>
      </c>
      <c r="BB13">
        <f t="shared" si="43"/>
        <v>2859.8472745752738</v>
      </c>
    </row>
    <row r="14" spans="2:54" x14ac:dyDescent="0.25">
      <c r="B14">
        <f t="shared" si="18"/>
        <v>201707</v>
      </c>
      <c r="C14" s="3">
        <f>'Weir Formula Data'!I14</f>
        <v>42928</v>
      </c>
      <c r="D14" s="10">
        <f>IF('Weir Formula Data'!P14="",-9999,'Weir Formula Data'!P14)</f>
        <v>816.0237317377422</v>
      </c>
      <c r="E14" s="10">
        <f>IF('Weir Formula Data'!Q14="",-9999,'Weir Formula Data'!Q14)</f>
        <v>12.28948257559688</v>
      </c>
      <c r="F14" s="10">
        <f>IF('Weir Formula Data'!R14="",-9999,'Weir Formula Data'!R14)</f>
        <v>414.6379454490903</v>
      </c>
      <c r="G14" s="10">
        <f>IF('Weir Formula Data'!M14="",-9999,'Weir Formula Data'!M14)</f>
        <v>609.42712609285252</v>
      </c>
      <c r="H14" s="10">
        <f>IF('Weir Formula Data'!N14="",-9999,'Weir Formula Data'!N14)</f>
        <v>612.25956175061856</v>
      </c>
      <c r="I14" s="10">
        <f t="shared" si="19"/>
        <v>2464.6378476059003</v>
      </c>
      <c r="J14" s="10">
        <f t="shared" si="20"/>
        <v>0</v>
      </c>
      <c r="K14" s="24">
        <f>'Weir Formula Data'!C14</f>
        <v>2</v>
      </c>
      <c r="L14" s="24">
        <f>'Weir Formula Data'!D14</f>
        <v>1</v>
      </c>
      <c r="M14" s="24">
        <f>'Weir Formula Data'!E14</f>
        <v>1</v>
      </c>
      <c r="N14" s="24">
        <f>'Weir Formula Data'!F14</f>
        <v>2</v>
      </c>
      <c r="O14" s="24">
        <f>'Weir Formula Data'!G14</f>
        <v>2</v>
      </c>
      <c r="Q14" s="12">
        <v>43252</v>
      </c>
      <c r="R14" s="13">
        <f t="shared" si="21"/>
        <v>201806</v>
      </c>
      <c r="S14" s="31">
        <f>'SOURCE Flows'!P15</f>
        <v>33605.549277799997</v>
      </c>
      <c r="T14" s="15">
        <f t="shared" si="22"/>
        <v>14505.174794315993</v>
      </c>
      <c r="U14" s="15">
        <f t="shared" si="6"/>
        <v>0</v>
      </c>
      <c r="V14">
        <f t="shared" si="23"/>
        <v>2.3167972640335703</v>
      </c>
      <c r="W14">
        <f t="shared" si="24"/>
        <v>33605.549277799997</v>
      </c>
      <c r="X14">
        <f t="shared" si="25"/>
        <v>2.3167972640335703</v>
      </c>
      <c r="Y14">
        <f t="shared" si="26"/>
        <v>33605.549277799997</v>
      </c>
      <c r="Z14">
        <f t="shared" si="27"/>
        <v>2.3167972640335703</v>
      </c>
      <c r="AA14">
        <f t="shared" si="28"/>
        <v>33605.549277799997</v>
      </c>
      <c r="AC14">
        <f t="shared" si="29"/>
        <v>201707</v>
      </c>
      <c r="AD14" s="3">
        <v>42928</v>
      </c>
      <c r="AE14" s="10">
        <f t="shared" si="30"/>
        <v>1466.7607375841524</v>
      </c>
      <c r="AF14" s="10">
        <f t="shared" si="10"/>
        <v>22.089713602720646</v>
      </c>
      <c r="AG14" s="10">
        <f t="shared" si="11"/>
        <v>745.29040644708039</v>
      </c>
      <c r="AH14" s="10">
        <f t="shared" si="12"/>
        <v>1095.413952077344</v>
      </c>
      <c r="AI14" s="10">
        <f t="shared" si="13"/>
        <v>1100.5051096662262</v>
      </c>
      <c r="AJ14" s="10">
        <f t="shared" si="31"/>
        <v>4430.0599193775242</v>
      </c>
      <c r="AL14">
        <f t="shared" si="32"/>
        <v>201707</v>
      </c>
      <c r="AM14" s="3">
        <f t="shared" si="33"/>
        <v>42928</v>
      </c>
      <c r="AN14" s="10">
        <f t="shared" si="34"/>
        <v>1455.0487639907706</v>
      </c>
      <c r="AO14" s="10">
        <f t="shared" si="35"/>
        <v>21.913328909722559</v>
      </c>
      <c r="AP14" s="10">
        <f t="shared" si="36"/>
        <v>739.33931890018721</v>
      </c>
      <c r="AQ14" s="10">
        <f t="shared" si="37"/>
        <v>1086.6671544901092</v>
      </c>
      <c r="AR14" s="10">
        <f t="shared" si="38"/>
        <v>1091.7176595705673</v>
      </c>
      <c r="AS14" s="10">
        <f t="shared" si="39"/>
        <v>4394.6862258613564</v>
      </c>
      <c r="AU14">
        <f t="shared" si="40"/>
        <v>201707</v>
      </c>
      <c r="AV14" s="3">
        <f t="shared" si="41"/>
        <v>42928</v>
      </c>
      <c r="AW14" s="10">
        <f t="shared" si="42"/>
        <v>1440.3619576284152</v>
      </c>
      <c r="AX14" s="10">
        <f t="shared" si="14"/>
        <v>21.692142633072287</v>
      </c>
      <c r="AY14" s="10">
        <f t="shared" si="15"/>
        <v>731.87665944746823</v>
      </c>
      <c r="AZ14" s="10">
        <f t="shared" si="16"/>
        <v>1075.698676681465</v>
      </c>
      <c r="BA14" s="10">
        <f t="shared" si="17"/>
        <v>1080.6982035459455</v>
      </c>
      <c r="BB14">
        <f t="shared" si="43"/>
        <v>4350.3276399363658</v>
      </c>
    </row>
    <row r="15" spans="2:54" x14ac:dyDescent="0.25">
      <c r="B15">
        <f t="shared" si="18"/>
        <v>201707</v>
      </c>
      <c r="C15" s="3">
        <f>'Weir Formula Data'!I15</f>
        <v>42929</v>
      </c>
      <c r="D15" s="10">
        <f>IF('Weir Formula Data'!P15="",-9999,'Weir Formula Data'!P15)</f>
        <v>730.60369664346672</v>
      </c>
      <c r="E15" s="10">
        <f>IF('Weir Formula Data'!Q15="",-9999,'Weir Formula Data'!Q15)</f>
        <v>-205.62492087260878</v>
      </c>
      <c r="F15" s="10">
        <f>IF('Weir Formula Data'!R15="",-9999,'Weir Formula Data'!R15)</f>
        <v>341.46759324549015</v>
      </c>
      <c r="G15" s="10">
        <f>IF('Weir Formula Data'!M15="",-9999,'Weir Formula Data'!M15)</f>
        <v>2101.5511105474402</v>
      </c>
      <c r="H15" s="10">
        <f>IF('Weir Formula Data'!N15="",-9999,'Weir Formula Data'!N15)</f>
        <v>3752.7737258539705</v>
      </c>
      <c r="I15" s="10">
        <f t="shared" si="19"/>
        <v>6720.7712054177591</v>
      </c>
      <c r="J15" s="10">
        <f t="shared" si="20"/>
        <v>-205.62492087260878</v>
      </c>
      <c r="K15" s="24">
        <f>'Weir Formula Data'!C15</f>
        <v>2</v>
      </c>
      <c r="L15" s="24">
        <f>'Weir Formula Data'!D15</f>
        <v>2</v>
      </c>
      <c r="M15" s="24">
        <f>'Weir Formula Data'!E15</f>
        <v>1</v>
      </c>
      <c r="N15" s="24">
        <f>'Weir Formula Data'!F15</f>
        <v>12</v>
      </c>
      <c r="O15" s="24">
        <f>'Weir Formula Data'!G15</f>
        <v>21</v>
      </c>
      <c r="Q15" s="12"/>
      <c r="R15" s="13"/>
      <c r="S15" s="15"/>
      <c r="T15" s="15">
        <f>SUM(T17:T28)</f>
        <v>1152865.104584425</v>
      </c>
      <c r="U15" s="15">
        <f t="shared" ref="U15:X15" si="44">SUM(U17:U28)</f>
        <v>0</v>
      </c>
      <c r="V15" s="15">
        <f t="shared" si="44"/>
        <v>0</v>
      </c>
      <c r="W15" s="15">
        <f t="shared" si="44"/>
        <v>0</v>
      </c>
      <c r="X15" s="15">
        <f t="shared" si="44"/>
        <v>0</v>
      </c>
      <c r="AC15">
        <f t="shared" si="29"/>
        <v>201707</v>
      </c>
      <c r="AD15" s="3">
        <v>42929</v>
      </c>
      <c r="AE15" s="10">
        <f t="shared" si="30"/>
        <v>1313.2226126419598</v>
      </c>
      <c r="AF15" s="10">
        <f t="shared" si="10"/>
        <v>-369.6002320453606</v>
      </c>
      <c r="AG15" s="10">
        <f t="shared" si="11"/>
        <v>613.77045721852426</v>
      </c>
      <c r="AH15" s="10">
        <f t="shared" si="12"/>
        <v>3777.4301617590922</v>
      </c>
      <c r="AI15" s="10">
        <f t="shared" si="13"/>
        <v>6745.4179872908835</v>
      </c>
      <c r="AJ15" s="10">
        <f t="shared" si="31"/>
        <v>12080.240986865099</v>
      </c>
      <c r="AL15">
        <f t="shared" si="32"/>
        <v>201707</v>
      </c>
      <c r="AM15" s="3">
        <f t="shared" si="33"/>
        <v>42929</v>
      </c>
      <c r="AN15" s="10">
        <f t="shared" si="34"/>
        <v>1302.7366293678051</v>
      </c>
      <c r="AO15" s="10">
        <f t="shared" si="35"/>
        <v>-205.62492087260878</v>
      </c>
      <c r="AP15" s="10">
        <f t="shared" si="36"/>
        <v>608.86954652249563</v>
      </c>
      <c r="AQ15" s="10">
        <f t="shared" si="37"/>
        <v>3747.2676675146436</v>
      </c>
      <c r="AR15" s="10">
        <f t="shared" si="38"/>
        <v>6691.5563346578892</v>
      </c>
      <c r="AS15" s="10">
        <f t="shared" si="39"/>
        <v>12144.805257190224</v>
      </c>
      <c r="AU15">
        <f t="shared" si="40"/>
        <v>201707</v>
      </c>
      <c r="AV15" s="3">
        <f t="shared" si="41"/>
        <v>42929</v>
      </c>
      <c r="AW15" s="10">
        <f t="shared" si="42"/>
        <v>1289.5872139735084</v>
      </c>
      <c r="AX15" s="10">
        <f t="shared" si="14"/>
        <v>0</v>
      </c>
      <c r="AY15" s="10">
        <f t="shared" si="15"/>
        <v>602.72380807646243</v>
      </c>
      <c r="AZ15" s="10">
        <f t="shared" si="16"/>
        <v>3709.4439216837773</v>
      </c>
      <c r="BA15" s="10">
        <f t="shared" si="17"/>
        <v>6624.0138614555708</v>
      </c>
      <c r="BB15">
        <f t="shared" si="43"/>
        <v>12225.768805189318</v>
      </c>
    </row>
    <row r="16" spans="2:54" ht="35.25" customHeight="1" x14ac:dyDescent="0.25">
      <c r="B16">
        <f t="shared" si="18"/>
        <v>201707</v>
      </c>
      <c r="C16" s="3">
        <f>'Weir Formula Data'!I16</f>
        <v>42930</v>
      </c>
      <c r="D16" s="10">
        <f>IF('Weir Formula Data'!P16="",-9999,'Weir Formula Data'!P16)</f>
        <v>1621.8086221190761</v>
      </c>
      <c r="E16" s="10">
        <f>IF('Weir Formula Data'!Q16="",-9999,'Weir Formula Data'!Q16)</f>
        <v>-435.43816156813591</v>
      </c>
      <c r="F16" s="10">
        <f>IF('Weir Formula Data'!R16="",-9999,'Weir Formula Data'!R16)</f>
        <v>183.99666970158555</v>
      </c>
      <c r="G16" s="10">
        <f>IF('Weir Formula Data'!M16="",-9999,'Weir Formula Data'!M16)</f>
        <v>2114.1643754965976</v>
      </c>
      <c r="H16" s="10">
        <f>IF('Weir Formula Data'!N16="",-9999,'Weir Formula Data'!N16)</f>
        <v>3975.9650787465139</v>
      </c>
      <c r="I16" s="10">
        <f t="shared" si="19"/>
        <v>7460.4965844956369</v>
      </c>
      <c r="J16" s="10">
        <f t="shared" si="20"/>
        <v>-435.43816156813591</v>
      </c>
      <c r="K16" s="24">
        <f>'Weir Formula Data'!C16</f>
        <v>7</v>
      </c>
      <c r="L16" s="24">
        <f>'Weir Formula Data'!D16</f>
        <v>5</v>
      </c>
      <c r="M16" s="24">
        <f>'Weir Formula Data'!E16</f>
        <v>1</v>
      </c>
      <c r="N16" s="24">
        <f>'Weir Formula Data'!F16</f>
        <v>12</v>
      </c>
      <c r="O16" s="24">
        <f>'Weir Formula Data'!G16</f>
        <v>21</v>
      </c>
      <c r="Q16" s="12"/>
      <c r="R16" s="13"/>
      <c r="S16" s="17"/>
      <c r="T16" s="17" t="s">
        <v>44</v>
      </c>
      <c r="U16" s="17" t="s">
        <v>45</v>
      </c>
      <c r="V16" s="17" t="s">
        <v>46</v>
      </c>
      <c r="W16" s="17" t="s">
        <v>47</v>
      </c>
      <c r="X16" s="17" t="s">
        <v>48</v>
      </c>
      <c r="AC16">
        <f t="shared" si="29"/>
        <v>201707</v>
      </c>
      <c r="AD16" s="3">
        <v>42930</v>
      </c>
      <c r="AE16" s="10">
        <f t="shared" si="30"/>
        <v>2915.1176838129336</v>
      </c>
      <c r="AF16" s="10">
        <f t="shared" si="10"/>
        <v>-782.67772638655276</v>
      </c>
      <c r="AG16" s="10">
        <f t="shared" si="11"/>
        <v>330.72456163721029</v>
      </c>
      <c r="AH16" s="10">
        <f t="shared" si="12"/>
        <v>3800.1018575451608</v>
      </c>
      <c r="AI16" s="10">
        <f t="shared" si="13"/>
        <v>7146.5929784813152</v>
      </c>
      <c r="AJ16" s="10">
        <f t="shared" si="31"/>
        <v>13409.859355090066</v>
      </c>
      <c r="AL16">
        <f t="shared" si="32"/>
        <v>201707</v>
      </c>
      <c r="AM16" s="3">
        <f t="shared" si="33"/>
        <v>42930</v>
      </c>
      <c r="AN16" s="10">
        <f t="shared" si="34"/>
        <v>2891.8406895087019</v>
      </c>
      <c r="AO16" s="10">
        <f t="shared" si="35"/>
        <v>-435.43816156813591</v>
      </c>
      <c r="AP16" s="10">
        <f t="shared" si="36"/>
        <v>328.08375101736948</v>
      </c>
      <c r="AQ16" s="10">
        <f t="shared" si="37"/>
        <v>3769.7583315239813</v>
      </c>
      <c r="AR16" s="10">
        <f t="shared" si="38"/>
        <v>7089.5279738749878</v>
      </c>
      <c r="AS16" s="10">
        <f t="shared" si="39"/>
        <v>13643.772584356906</v>
      </c>
      <c r="AU16">
        <f t="shared" si="40"/>
        <v>201707</v>
      </c>
      <c r="AV16" s="3">
        <f t="shared" si="41"/>
        <v>42930</v>
      </c>
      <c r="AW16" s="10">
        <f t="shared" si="42"/>
        <v>2862.6513555917363</v>
      </c>
      <c r="AX16" s="10">
        <f t="shared" si="14"/>
        <v>0</v>
      </c>
      <c r="AY16" s="10">
        <f t="shared" si="15"/>
        <v>324.77217642201947</v>
      </c>
      <c r="AZ16" s="10">
        <f t="shared" si="16"/>
        <v>3731.7075719768463</v>
      </c>
      <c r="BA16" s="10">
        <f t="shared" si="17"/>
        <v>7017.9684996294473</v>
      </c>
      <c r="BB16">
        <f t="shared" si="43"/>
        <v>13937.099603620049</v>
      </c>
    </row>
    <row r="17" spans="2:54" x14ac:dyDescent="0.25">
      <c r="B17">
        <f t="shared" si="18"/>
        <v>201707</v>
      </c>
      <c r="C17" s="3">
        <f>'Weir Formula Data'!I17</f>
        <v>42931</v>
      </c>
      <c r="D17" s="10">
        <f>IF('Weir Formula Data'!P17="",-9999,'Weir Formula Data'!P17)</f>
        <v>704.25100959146778</v>
      </c>
      <c r="E17" s="10">
        <f>IF('Weir Formula Data'!Q17="",-9999,'Weir Formula Data'!Q17)</f>
        <v>-442.18735292641628</v>
      </c>
      <c r="F17" s="10">
        <f>IF('Weir Formula Data'!R17="",-9999,'Weir Formula Data'!R17)</f>
        <v>278.18257388447614</v>
      </c>
      <c r="G17" s="10">
        <f>IF('Weir Formula Data'!M17="",-9999,'Weir Formula Data'!M17)</f>
        <v>2325.7752587529344</v>
      </c>
      <c r="H17" s="10">
        <f>IF('Weir Formula Data'!N17="",-9999,'Weir Formula Data'!N17)</f>
        <v>4205.1030891325909</v>
      </c>
      <c r="I17" s="10">
        <f t="shared" si="19"/>
        <v>7071.1245784350531</v>
      </c>
      <c r="J17" s="10">
        <f t="shared" si="20"/>
        <v>-442.18735292641628</v>
      </c>
      <c r="K17" s="24">
        <f>'Weir Formula Data'!C17</f>
        <v>0</v>
      </c>
      <c r="L17" s="24">
        <f>'Weir Formula Data'!D17</f>
        <v>5</v>
      </c>
      <c r="M17" s="24">
        <f>'Weir Formula Data'!E17</f>
        <v>1</v>
      </c>
      <c r="N17" s="24">
        <f>'Weir Formula Data'!F17</f>
        <v>12</v>
      </c>
      <c r="O17" s="24">
        <f>'Weir Formula Data'!G17</f>
        <v>21</v>
      </c>
      <c r="Q17" s="12"/>
      <c r="R17" s="13"/>
      <c r="S17">
        <v>201607</v>
      </c>
      <c r="T17" s="34">
        <f>S3</f>
        <v>227792.18744300006</v>
      </c>
      <c r="U17" s="35"/>
      <c r="V17" s="35"/>
      <c r="W17" s="35"/>
      <c r="X17" s="35"/>
      <c r="AC17">
        <f t="shared" si="29"/>
        <v>201707</v>
      </c>
      <c r="AD17" s="3">
        <v>42931</v>
      </c>
      <c r="AE17" s="10">
        <f t="shared" si="30"/>
        <v>1265.8550114382526</v>
      </c>
      <c r="AF17" s="10">
        <f t="shared" si="10"/>
        <v>-794.80905113820768</v>
      </c>
      <c r="AG17" s="10">
        <f t="shared" si="11"/>
        <v>500.01888595194191</v>
      </c>
      <c r="AH17" s="10">
        <f t="shared" si="12"/>
        <v>4180.4615494684967</v>
      </c>
      <c r="AI17" s="10">
        <f t="shared" si="13"/>
        <v>7558.4567810287417</v>
      </c>
      <c r="AJ17" s="10">
        <f t="shared" si="31"/>
        <v>12709.983176749225</v>
      </c>
      <c r="AL17">
        <f t="shared" si="32"/>
        <v>201707</v>
      </c>
      <c r="AM17" s="3">
        <f t="shared" si="33"/>
        <v>42931</v>
      </c>
      <c r="AN17" s="10">
        <f t="shared" si="34"/>
        <v>1255.7472548784244</v>
      </c>
      <c r="AO17" s="10">
        <f t="shared" si="35"/>
        <v>-442.18735292641628</v>
      </c>
      <c r="AP17" s="10">
        <f t="shared" si="36"/>
        <v>496.02627295215109</v>
      </c>
      <c r="AQ17" s="10">
        <f t="shared" si="37"/>
        <v>4147.0808800648656</v>
      </c>
      <c r="AR17" s="10">
        <f t="shared" si="38"/>
        <v>7498.1030750985365</v>
      </c>
      <c r="AS17" s="10">
        <f t="shared" si="39"/>
        <v>12954.770130067562</v>
      </c>
      <c r="AU17">
        <f t="shared" si="40"/>
        <v>201707</v>
      </c>
      <c r="AV17" s="3">
        <f t="shared" si="41"/>
        <v>42931</v>
      </c>
      <c r="AW17" s="10">
        <f t="shared" si="42"/>
        <v>1243.0721355086273</v>
      </c>
      <c r="AX17" s="10">
        <f t="shared" si="14"/>
        <v>0</v>
      </c>
      <c r="AY17" s="10">
        <f t="shared" si="15"/>
        <v>491.01953915615906</v>
      </c>
      <c r="AZ17" s="10">
        <f t="shared" si="16"/>
        <v>4105.2215449265104</v>
      </c>
      <c r="BA17" s="10">
        <f t="shared" si="17"/>
        <v>7422.4195717863049</v>
      </c>
      <c r="BB17">
        <f t="shared" si="43"/>
        <v>13261.732791377603</v>
      </c>
    </row>
    <row r="18" spans="2:54" x14ac:dyDescent="0.25">
      <c r="B18">
        <f t="shared" si="18"/>
        <v>201707</v>
      </c>
      <c r="C18" s="3">
        <f>'Weir Formula Data'!I18</f>
        <v>42932</v>
      </c>
      <c r="D18" s="10">
        <f>IF('Weir Formula Data'!P18="",-9999,'Weir Formula Data'!P18)</f>
        <v>0</v>
      </c>
      <c r="E18" s="10">
        <f>IF('Weir Formula Data'!Q18="",-9999,'Weir Formula Data'!Q18)</f>
        <v>-61.203015432733395</v>
      </c>
      <c r="F18" s="10">
        <f>IF('Weir Formula Data'!R18="",-9999,'Weir Formula Data'!R18)</f>
        <v>332.19294337038667</v>
      </c>
      <c r="G18" s="10">
        <f>IF('Weir Formula Data'!M18="",-9999,'Weir Formula Data'!M18)</f>
        <v>2879.8126131437716</v>
      </c>
      <c r="H18" s="10">
        <f>IF('Weir Formula Data'!N18="",-9999,'Weir Formula Data'!N18)</f>
        <v>5089.2056420900281</v>
      </c>
      <c r="I18" s="10">
        <f t="shared" si="19"/>
        <v>8240.0081831714524</v>
      </c>
      <c r="J18" s="10">
        <f t="shared" si="20"/>
        <v>-61.203015432733395</v>
      </c>
      <c r="K18" s="24">
        <f>'Weir Formula Data'!C18</f>
        <v>0</v>
      </c>
      <c r="L18" s="24">
        <f>'Weir Formula Data'!D18</f>
        <v>5</v>
      </c>
      <c r="M18" s="24">
        <f>'Weir Formula Data'!E18</f>
        <v>1</v>
      </c>
      <c r="N18" s="24">
        <f>'Weir Formula Data'!F18</f>
        <v>12</v>
      </c>
      <c r="O18" s="24">
        <f>'Weir Formula Data'!G18</f>
        <v>21</v>
      </c>
      <c r="Q18" s="12"/>
      <c r="R18" s="13"/>
      <c r="S18">
        <f>1+S17</f>
        <v>201608</v>
      </c>
      <c r="T18" s="34">
        <f t="shared" ref="T18:T28" si="45">S4</f>
        <v>201546.58272640003</v>
      </c>
      <c r="U18" s="35"/>
      <c r="V18" s="35"/>
      <c r="W18" s="35"/>
      <c r="X18" s="35"/>
      <c r="AC18">
        <f t="shared" si="29"/>
        <v>201707</v>
      </c>
      <c r="AD18" s="3">
        <v>42932</v>
      </c>
      <c r="AE18" s="10">
        <f t="shared" si="30"/>
        <v>0</v>
      </c>
      <c r="AF18" s="10">
        <f t="shared" si="10"/>
        <v>-110.00927616078337</v>
      </c>
      <c r="AG18" s="10">
        <f t="shared" si="11"/>
        <v>597.09975051901176</v>
      </c>
      <c r="AH18" s="10">
        <f t="shared" si="12"/>
        <v>5176.3152323570321</v>
      </c>
      <c r="AI18" s="10">
        <f t="shared" si="13"/>
        <v>9147.5857024565375</v>
      </c>
      <c r="AJ18" s="10">
        <f t="shared" si="31"/>
        <v>14810.991409171798</v>
      </c>
      <c r="AL18">
        <f t="shared" si="32"/>
        <v>201707</v>
      </c>
      <c r="AM18" s="3">
        <f t="shared" si="33"/>
        <v>42932</v>
      </c>
      <c r="AN18" s="10">
        <f t="shared" si="34"/>
        <v>0</v>
      </c>
      <c r="AO18" s="10">
        <f t="shared" si="35"/>
        <v>-61.203015432733395</v>
      </c>
      <c r="AP18" s="10">
        <f t="shared" si="36"/>
        <v>592.33195415556963</v>
      </c>
      <c r="AQ18" s="10">
        <f t="shared" si="37"/>
        <v>5134.9827465882645</v>
      </c>
      <c r="AR18" s="10">
        <f t="shared" si="38"/>
        <v>9074.5429222367529</v>
      </c>
      <c r="AS18" s="10">
        <f t="shared" si="39"/>
        <v>14740.654607547855</v>
      </c>
      <c r="AU18">
        <f t="shared" si="40"/>
        <v>201707</v>
      </c>
      <c r="AV18" s="3">
        <f t="shared" si="41"/>
        <v>42932</v>
      </c>
      <c r="AW18" s="10">
        <f t="shared" si="42"/>
        <v>0</v>
      </c>
      <c r="AX18" s="10">
        <f t="shared" si="14"/>
        <v>0</v>
      </c>
      <c r="AY18" s="10">
        <f t="shared" si="15"/>
        <v>586.35314098572212</v>
      </c>
      <c r="AZ18" s="10">
        <f t="shared" si="16"/>
        <v>5083.1518395152034</v>
      </c>
      <c r="BA18" s="10">
        <f t="shared" si="17"/>
        <v>8982.9473290002516</v>
      </c>
      <c r="BB18">
        <f t="shared" si="43"/>
        <v>14652.452309501177</v>
      </c>
    </row>
    <row r="19" spans="2:54" x14ac:dyDescent="0.25">
      <c r="B19">
        <f t="shared" si="18"/>
        <v>201707</v>
      </c>
      <c r="C19" s="3">
        <f>'Weir Formula Data'!I19</f>
        <v>42933</v>
      </c>
      <c r="D19" s="10">
        <f>IF('Weir Formula Data'!P19="",-9999,'Weir Formula Data'!P19)</f>
        <v>0</v>
      </c>
      <c r="E19" s="10">
        <f>IF('Weir Formula Data'!Q19="",-9999,'Weir Formula Data'!Q19)</f>
        <v>-363.87341079846806</v>
      </c>
      <c r="F19" s="10">
        <f>IF('Weir Formula Data'!R19="",-9999,'Weir Formula Data'!R19)</f>
        <v>109.84743409169958</v>
      </c>
      <c r="G19" s="10">
        <f>IF('Weir Formula Data'!M19="",-9999,'Weir Formula Data'!M19)</f>
        <v>1793.9524180321416</v>
      </c>
      <c r="H19" s="10">
        <f>IF('Weir Formula Data'!N19="",-9999,'Weir Formula Data'!N19)</f>
        <v>3376.8080306014072</v>
      </c>
      <c r="I19" s="10">
        <f t="shared" si="19"/>
        <v>4916.7344719267803</v>
      </c>
      <c r="J19" s="10">
        <f t="shared" si="20"/>
        <v>-363.87341079846806</v>
      </c>
      <c r="K19" s="24">
        <f>'Weir Formula Data'!C19</f>
        <v>0</v>
      </c>
      <c r="L19" s="24">
        <f>'Weir Formula Data'!D19</f>
        <v>5</v>
      </c>
      <c r="M19" s="24">
        <f>'Weir Formula Data'!E19</f>
        <v>1</v>
      </c>
      <c r="N19" s="24">
        <f>'Weir Formula Data'!F19</f>
        <v>12</v>
      </c>
      <c r="O19" s="24">
        <f>'Weir Formula Data'!G19</f>
        <v>21</v>
      </c>
      <c r="Q19" s="12"/>
      <c r="R19" s="13"/>
      <c r="S19">
        <f t="shared" ref="S19:S28" si="46">1+S18</f>
        <v>201609</v>
      </c>
      <c r="T19" s="34">
        <f t="shared" si="45"/>
        <v>82476.422525799979</v>
      </c>
      <c r="U19" s="35"/>
      <c r="V19" s="35"/>
      <c r="W19" s="35"/>
      <c r="X19" s="35"/>
      <c r="AC19">
        <f t="shared" si="29"/>
        <v>201707</v>
      </c>
      <c r="AD19" s="3">
        <v>42933</v>
      </c>
      <c r="AE19" s="10">
        <f t="shared" si="30"/>
        <v>0</v>
      </c>
      <c r="AF19" s="10">
        <f t="shared" si="10"/>
        <v>-654.04376325362841</v>
      </c>
      <c r="AG19" s="10">
        <f t="shared" si="11"/>
        <v>197.44511977238594</v>
      </c>
      <c r="AH19" s="10">
        <f t="shared" si="12"/>
        <v>3224.537313713025</v>
      </c>
      <c r="AI19" s="10">
        <f t="shared" si="13"/>
        <v>6069.6389639276067</v>
      </c>
      <c r="AJ19" s="10">
        <f t="shared" si="31"/>
        <v>8837.5776341593883</v>
      </c>
      <c r="AL19">
        <f t="shared" si="32"/>
        <v>201707</v>
      </c>
      <c r="AM19" s="3">
        <f t="shared" si="33"/>
        <v>42933</v>
      </c>
      <c r="AN19" s="10">
        <f t="shared" si="34"/>
        <v>0</v>
      </c>
      <c r="AO19" s="10">
        <f t="shared" si="35"/>
        <v>-363.87341079846806</v>
      </c>
      <c r="AP19" s="10">
        <f t="shared" si="36"/>
        <v>195.86853541908164</v>
      </c>
      <c r="AQ19" s="10">
        <f t="shared" si="37"/>
        <v>3198.7896270580886</v>
      </c>
      <c r="AR19" s="10">
        <f t="shared" si="38"/>
        <v>6021.1733557030739</v>
      </c>
      <c r="AS19" s="10">
        <f t="shared" si="39"/>
        <v>9051.9581073817753</v>
      </c>
      <c r="AU19">
        <f t="shared" si="40"/>
        <v>201707</v>
      </c>
      <c r="AV19" s="3">
        <f t="shared" si="41"/>
        <v>42933</v>
      </c>
      <c r="AW19" s="10">
        <f t="shared" si="42"/>
        <v>0</v>
      </c>
      <c r="AX19" s="10">
        <f t="shared" si="14"/>
        <v>0</v>
      </c>
      <c r="AY19" s="10">
        <f t="shared" si="15"/>
        <v>193.89149978744527</v>
      </c>
      <c r="AZ19" s="10">
        <f t="shared" si="16"/>
        <v>3166.5020467314603</v>
      </c>
      <c r="BA19" s="10">
        <f t="shared" si="17"/>
        <v>5960.3975182618306</v>
      </c>
      <c r="BB19">
        <f t="shared" si="43"/>
        <v>9320.7910647807366</v>
      </c>
    </row>
    <row r="20" spans="2:54" x14ac:dyDescent="0.25">
      <c r="B20">
        <f t="shared" si="18"/>
        <v>201707</v>
      </c>
      <c r="C20" s="3">
        <f>'Weir Formula Data'!I20</f>
        <v>42934</v>
      </c>
      <c r="D20" s="10">
        <f>IF('Weir Formula Data'!P20="",-9999,'Weir Formula Data'!P20)</f>
        <v>0</v>
      </c>
      <c r="E20" s="10">
        <f>IF('Weir Formula Data'!Q20="",-9999,'Weir Formula Data'!Q20)</f>
        <v>-106.33202291668634</v>
      </c>
      <c r="F20" s="10">
        <f>IF('Weir Formula Data'!R20="",-9999,'Weir Formula Data'!R20)</f>
        <v>-217.47564183811792</v>
      </c>
      <c r="G20" s="10">
        <f>IF('Weir Formula Data'!M20="",-9999,'Weir Formula Data'!M20)</f>
        <v>432.51274778871925</v>
      </c>
      <c r="H20" s="10">
        <f>IF('Weir Formula Data'!N20="",-9999,'Weir Formula Data'!N20)</f>
        <v>374.62901616465257</v>
      </c>
      <c r="I20" s="10">
        <f t="shared" si="19"/>
        <v>483.33409919856757</v>
      </c>
      <c r="J20" s="10">
        <f>SUMIF(D20:H20,"&lt;0",D20:H20)</f>
        <v>-323.80766475480425</v>
      </c>
      <c r="K20" s="24">
        <f>'Weir Formula Data'!C20</f>
        <v>0</v>
      </c>
      <c r="L20" s="24">
        <f>'Weir Formula Data'!D20</f>
        <v>0</v>
      </c>
      <c r="M20" s="24">
        <f>'Weir Formula Data'!E20</f>
        <v>1</v>
      </c>
      <c r="N20" s="24">
        <f>'Weir Formula Data'!F20</f>
        <v>0</v>
      </c>
      <c r="O20" s="24">
        <f>'Weir Formula Data'!G20</f>
        <v>2</v>
      </c>
      <c r="Q20" s="12"/>
      <c r="R20" s="13"/>
      <c r="S20">
        <f t="shared" si="46"/>
        <v>201610</v>
      </c>
      <c r="T20" s="34">
        <f t="shared" si="45"/>
        <v>98412.827464504997</v>
      </c>
      <c r="U20" s="35"/>
      <c r="V20" s="35"/>
      <c r="W20" s="35"/>
      <c r="X20" s="35"/>
      <c r="AC20">
        <f t="shared" si="29"/>
        <v>201707</v>
      </c>
      <c r="AD20" s="3">
        <v>42934</v>
      </c>
      <c r="AE20" s="10">
        <f t="shared" si="30"/>
        <v>0</v>
      </c>
      <c r="AF20" s="10">
        <f t="shared" si="10"/>
        <v>-191.12634877660423</v>
      </c>
      <c r="AG20" s="10">
        <f t="shared" si="11"/>
        <v>-390.90129419371067</v>
      </c>
      <c r="AH20" s="10">
        <f t="shared" si="12"/>
        <v>777.4194454004122</v>
      </c>
      <c r="AI20" s="10">
        <f t="shared" si="13"/>
        <v>673.37641136972388</v>
      </c>
      <c r="AJ20" s="10">
        <f t="shared" si="31"/>
        <v>868.76821379982118</v>
      </c>
      <c r="AL20">
        <f t="shared" si="32"/>
        <v>201707</v>
      </c>
      <c r="AM20" s="3">
        <f t="shared" si="33"/>
        <v>42934</v>
      </c>
      <c r="AN20" s="10">
        <f t="shared" si="34"/>
        <v>0</v>
      </c>
      <c r="AO20" s="10">
        <f t="shared" si="35"/>
        <v>-106.33202291668634</v>
      </c>
      <c r="AP20" s="10">
        <f t="shared" si="36"/>
        <v>-217.47564183811792</v>
      </c>
      <c r="AQ20" s="10">
        <f t="shared" si="37"/>
        <v>771.21180990663174</v>
      </c>
      <c r="AR20" s="10">
        <f t="shared" si="38"/>
        <v>667.99955163637844</v>
      </c>
      <c r="AS20" s="10">
        <f t="shared" si="39"/>
        <v>1115.4036967882059</v>
      </c>
      <c r="AU20">
        <f t="shared" si="40"/>
        <v>201707</v>
      </c>
      <c r="AV20" s="3">
        <f t="shared" si="41"/>
        <v>42934</v>
      </c>
      <c r="AW20" s="10">
        <f t="shared" si="42"/>
        <v>0</v>
      </c>
      <c r="AX20" s="10">
        <f t="shared" si="14"/>
        <v>0</v>
      </c>
      <c r="AY20" s="10">
        <f t="shared" si="15"/>
        <v>0</v>
      </c>
      <c r="AZ20" s="10">
        <f t="shared" si="16"/>
        <v>763.42743951522664</v>
      </c>
      <c r="BA20" s="10">
        <f t="shared" si="17"/>
        <v>661.25697344393654</v>
      </c>
      <c r="BB20">
        <f t="shared" si="43"/>
        <v>1424.6844129591632</v>
      </c>
    </row>
    <row r="21" spans="2:54" x14ac:dyDescent="0.25">
      <c r="B21">
        <f t="shared" si="18"/>
        <v>201707</v>
      </c>
      <c r="C21" s="3">
        <f>'Weir Formula Data'!I21</f>
        <v>42935</v>
      </c>
      <c r="D21" s="10">
        <f>IF('Weir Formula Data'!P21="",-9999,'Weir Formula Data'!P21)</f>
        <v>0</v>
      </c>
      <c r="E21" s="10">
        <f>IF('Weir Formula Data'!Q21="",-9999,'Weir Formula Data'!Q21)</f>
        <v>0</v>
      </c>
      <c r="F21" s="10">
        <f>IF('Weir Formula Data'!R21="",-9999,'Weir Formula Data'!R21)</f>
        <v>16.309768238837382</v>
      </c>
      <c r="G21" s="10">
        <f>IF('Weir Formula Data'!M21="",-9999,'Weir Formula Data'!M21)</f>
        <v>0</v>
      </c>
      <c r="H21" s="10">
        <f>IF('Weir Formula Data'!N21="",-9999,'Weir Formula Data'!N21)</f>
        <v>-112.76190221286714</v>
      </c>
      <c r="I21" s="10">
        <f t="shared" si="19"/>
        <v>-96.452133974029763</v>
      </c>
      <c r="J21" s="10">
        <f t="shared" si="20"/>
        <v>-112.76190221286714</v>
      </c>
      <c r="K21" s="24">
        <f>'Weir Formula Data'!C21</f>
        <v>0</v>
      </c>
      <c r="L21" s="24">
        <f>'Weir Formula Data'!D21</f>
        <v>0</v>
      </c>
      <c r="M21" s="24">
        <f>'Weir Formula Data'!E21</f>
        <v>1</v>
      </c>
      <c r="N21" s="24">
        <f>'Weir Formula Data'!F21</f>
        <v>0</v>
      </c>
      <c r="O21" s="24">
        <f>'Weir Formula Data'!G21</f>
        <v>0</v>
      </c>
      <c r="Q21" s="12"/>
      <c r="R21" s="13"/>
      <c r="S21">
        <f t="shared" si="46"/>
        <v>201611</v>
      </c>
      <c r="T21" s="34">
        <f t="shared" si="45"/>
        <v>48818.484494149998</v>
      </c>
      <c r="U21" s="35"/>
      <c r="V21" s="35"/>
      <c r="W21" s="35"/>
      <c r="X21" s="35"/>
      <c r="AC21">
        <f t="shared" si="29"/>
        <v>201707</v>
      </c>
      <c r="AD21" s="3">
        <v>42935</v>
      </c>
      <c r="AE21" s="10">
        <f t="shared" si="30"/>
        <v>0</v>
      </c>
      <c r="AF21" s="10">
        <f t="shared" si="10"/>
        <v>0</v>
      </c>
      <c r="AG21" s="10">
        <f t="shared" si="11"/>
        <v>29.315970555023075</v>
      </c>
      <c r="AH21" s="10">
        <f t="shared" si="12"/>
        <v>0</v>
      </c>
      <c r="AI21" s="10">
        <f t="shared" si="13"/>
        <v>-202.68372650011662</v>
      </c>
      <c r="AJ21" s="10">
        <f t="shared" si="31"/>
        <v>-173.36775594509353</v>
      </c>
      <c r="AL21">
        <f t="shared" si="32"/>
        <v>201707</v>
      </c>
      <c r="AM21" s="3">
        <f t="shared" si="33"/>
        <v>42935</v>
      </c>
      <c r="AN21" s="10">
        <f t="shared" si="34"/>
        <v>0</v>
      </c>
      <c r="AO21" s="10">
        <f t="shared" si="35"/>
        <v>0</v>
      </c>
      <c r="AP21" s="10">
        <f t="shared" si="36"/>
        <v>29.08188474661079</v>
      </c>
      <c r="AQ21" s="10">
        <f t="shared" si="37"/>
        <v>0</v>
      </c>
      <c r="AR21" s="10">
        <f t="shared" si="38"/>
        <v>-112.76190221286714</v>
      </c>
      <c r="AS21" s="10">
        <f t="shared" si="39"/>
        <v>-83.680017466256345</v>
      </c>
      <c r="AU21">
        <f t="shared" si="40"/>
        <v>201707</v>
      </c>
      <c r="AV21" s="3">
        <f t="shared" si="41"/>
        <v>42935</v>
      </c>
      <c r="AW21" s="10">
        <f t="shared" si="42"/>
        <v>0</v>
      </c>
      <c r="AX21" s="10">
        <f t="shared" si="14"/>
        <v>0</v>
      </c>
      <c r="AY21" s="10">
        <f t="shared" si="15"/>
        <v>28.788341313224858</v>
      </c>
      <c r="AZ21" s="10">
        <f t="shared" si="16"/>
        <v>0</v>
      </c>
      <c r="BA21" s="10">
        <f t="shared" si="17"/>
        <v>0</v>
      </c>
      <c r="BB21">
        <f t="shared" si="43"/>
        <v>28.788341313224858</v>
      </c>
    </row>
    <row r="22" spans="2:54" x14ac:dyDescent="0.25">
      <c r="B22">
        <f t="shared" si="18"/>
        <v>201707</v>
      </c>
      <c r="C22" s="3">
        <f>'Weir Formula Data'!I22</f>
        <v>42936</v>
      </c>
      <c r="D22" s="10">
        <f>IF('Weir Formula Data'!P22="",-9999,'Weir Formula Data'!P22)</f>
        <v>0</v>
      </c>
      <c r="E22" s="10">
        <f>IF('Weir Formula Data'!Q22="",-9999,'Weir Formula Data'!Q22)</f>
        <v>0</v>
      </c>
      <c r="F22" s="10">
        <f>IF('Weir Formula Data'!R22="",-9999,'Weir Formula Data'!R22)</f>
        <v>125.30627353765357</v>
      </c>
      <c r="G22" s="10">
        <f>IF('Weir Formula Data'!M22="",-9999,'Weir Formula Data'!M22)</f>
        <v>0</v>
      </c>
      <c r="H22" s="10">
        <f>IF('Weir Formula Data'!N22="",-9999,'Weir Formula Data'!N22)</f>
        <v>0</v>
      </c>
      <c r="I22" s="10">
        <f t="shared" si="19"/>
        <v>125.30627353765357</v>
      </c>
      <c r="J22" s="10">
        <f t="shared" si="20"/>
        <v>0</v>
      </c>
      <c r="K22" s="24">
        <f>'Weir Formula Data'!C22</f>
        <v>0</v>
      </c>
      <c r="L22" s="24">
        <f>'Weir Formula Data'!D22</f>
        <v>0</v>
      </c>
      <c r="M22" s="24">
        <f>'Weir Formula Data'!E22</f>
        <v>0</v>
      </c>
      <c r="N22" s="24">
        <f>'Weir Formula Data'!F22</f>
        <v>0</v>
      </c>
      <c r="O22" s="24">
        <f>'Weir Formula Data'!G22</f>
        <v>0</v>
      </c>
      <c r="Q22" s="12"/>
      <c r="R22" s="13"/>
      <c r="S22">
        <f t="shared" si="46"/>
        <v>201612</v>
      </c>
      <c r="T22" s="34">
        <f t="shared" si="45"/>
        <v>229579.46258500009</v>
      </c>
      <c r="U22" s="35"/>
      <c r="V22" s="35"/>
      <c r="W22" s="35"/>
      <c r="X22" s="35"/>
      <c r="AC22">
        <f t="shared" si="29"/>
        <v>201707</v>
      </c>
      <c r="AD22" s="3">
        <v>42936</v>
      </c>
      <c r="AE22" s="10">
        <f t="shared" si="30"/>
        <v>0</v>
      </c>
      <c r="AF22" s="10">
        <f t="shared" si="10"/>
        <v>0</v>
      </c>
      <c r="AG22" s="10">
        <f t="shared" si="11"/>
        <v>225.23158953553454</v>
      </c>
      <c r="AH22" s="10">
        <f t="shared" si="12"/>
        <v>0</v>
      </c>
      <c r="AI22" s="10">
        <f t="shared" si="13"/>
        <v>0</v>
      </c>
      <c r="AJ22" s="10">
        <f t="shared" si="31"/>
        <v>225.23158953553454</v>
      </c>
      <c r="AL22">
        <f t="shared" si="32"/>
        <v>201707</v>
      </c>
      <c r="AM22" s="3">
        <f t="shared" si="33"/>
        <v>42936</v>
      </c>
      <c r="AN22" s="10">
        <f t="shared" si="34"/>
        <v>0</v>
      </c>
      <c r="AO22" s="10">
        <f t="shared" si="35"/>
        <v>0</v>
      </c>
      <c r="AP22" s="10">
        <f t="shared" si="36"/>
        <v>223.43313232200128</v>
      </c>
      <c r="AQ22" s="10">
        <f t="shared" si="37"/>
        <v>0</v>
      </c>
      <c r="AR22" s="10">
        <f t="shared" si="38"/>
        <v>0</v>
      </c>
      <c r="AS22" s="10">
        <f t="shared" si="39"/>
        <v>223.43313232200128</v>
      </c>
      <c r="AU22">
        <f t="shared" si="40"/>
        <v>201707</v>
      </c>
      <c r="AV22" s="3">
        <f t="shared" si="41"/>
        <v>42936</v>
      </c>
      <c r="AW22" s="10">
        <f t="shared" si="42"/>
        <v>0</v>
      </c>
      <c r="AX22" s="10">
        <f t="shared" si="14"/>
        <v>0</v>
      </c>
      <c r="AY22" s="10">
        <f t="shared" si="15"/>
        <v>221.17786828511257</v>
      </c>
      <c r="AZ22" s="10">
        <f t="shared" si="16"/>
        <v>0</v>
      </c>
      <c r="BA22" s="10">
        <f t="shared" si="17"/>
        <v>0</v>
      </c>
      <c r="BB22">
        <f t="shared" si="43"/>
        <v>221.17786828511257</v>
      </c>
    </row>
    <row r="23" spans="2:54" x14ac:dyDescent="0.25">
      <c r="B23">
        <f t="shared" si="18"/>
        <v>201707</v>
      </c>
      <c r="C23" s="3">
        <f>'Weir Formula Data'!I23</f>
        <v>42937</v>
      </c>
      <c r="D23" s="10">
        <f>IF('Weir Formula Data'!P23="",-9999,'Weir Formula Data'!P23)</f>
        <v>1214.9360133300718</v>
      </c>
      <c r="E23" s="10">
        <f>IF('Weir Formula Data'!Q23="",-9999,'Weir Formula Data'!Q23)</f>
        <v>59.86388734230102</v>
      </c>
      <c r="F23" s="10">
        <f>IF('Weir Formula Data'!R23="",-9999,'Weir Formula Data'!R23)</f>
        <v>274.03862968042966</v>
      </c>
      <c r="G23" s="10">
        <f>IF('Weir Formula Data'!M23="",-9999,'Weir Formula Data'!M23)</f>
        <v>0</v>
      </c>
      <c r="H23" s="10">
        <f>IF('Weir Formula Data'!N23="",-9999,'Weir Formula Data'!N23)</f>
        <v>4331.3427998310945</v>
      </c>
      <c r="I23" s="10">
        <f t="shared" si="19"/>
        <v>5880.1813301838974</v>
      </c>
      <c r="J23" s="10">
        <f t="shared" si="20"/>
        <v>0</v>
      </c>
      <c r="K23" s="24">
        <f>'Weir Formula Data'!C23</f>
        <v>4</v>
      </c>
      <c r="L23" s="24">
        <f>'Weir Formula Data'!D23</f>
        <v>1</v>
      </c>
      <c r="M23" s="24">
        <f>'Weir Formula Data'!E23</f>
        <v>1</v>
      </c>
      <c r="N23" s="24">
        <f>'Weir Formula Data'!F23</f>
        <v>0</v>
      </c>
      <c r="O23" s="24">
        <f>'Weir Formula Data'!G23</f>
        <v>21</v>
      </c>
      <c r="Q23" s="12"/>
      <c r="R23" s="13"/>
      <c r="S23">
        <v>201701</v>
      </c>
      <c r="T23" s="34">
        <f t="shared" si="45"/>
        <v>79043.65942169998</v>
      </c>
      <c r="U23" s="35"/>
      <c r="V23" s="35"/>
      <c r="W23" s="35"/>
      <c r="X23" s="35"/>
      <c r="AC23">
        <f t="shared" si="29"/>
        <v>201707</v>
      </c>
      <c r="AD23" s="3">
        <v>42937</v>
      </c>
      <c r="AE23" s="10">
        <f t="shared" si="30"/>
        <v>2183.7850710967805</v>
      </c>
      <c r="AF23" s="10">
        <f t="shared" si="10"/>
        <v>107.60226221100586</v>
      </c>
      <c r="AG23" s="10">
        <f t="shared" si="11"/>
        <v>492.57035912504296</v>
      </c>
      <c r="AH23" s="10">
        <f t="shared" si="12"/>
        <v>0</v>
      </c>
      <c r="AI23" s="10">
        <f t="shared" si="13"/>
        <v>7785.3661759090073</v>
      </c>
      <c r="AJ23" s="10">
        <f t="shared" si="31"/>
        <v>10569.323868341837</v>
      </c>
      <c r="AL23">
        <f t="shared" si="32"/>
        <v>201707</v>
      </c>
      <c r="AM23" s="3">
        <f t="shared" si="33"/>
        <v>42937</v>
      </c>
      <c r="AN23" s="10">
        <f t="shared" si="34"/>
        <v>2166.3477124117967</v>
      </c>
      <c r="AO23" s="10">
        <f t="shared" si="35"/>
        <v>106.74306628265076</v>
      </c>
      <c r="AP23" s="10">
        <f t="shared" si="36"/>
        <v>488.63722204881003</v>
      </c>
      <c r="AQ23" s="10">
        <f t="shared" si="37"/>
        <v>0</v>
      </c>
      <c r="AR23" s="10">
        <f t="shared" si="38"/>
        <v>7723.2006156164434</v>
      </c>
      <c r="AS23" s="10">
        <f t="shared" si="39"/>
        <v>10484.928616359701</v>
      </c>
      <c r="AU23">
        <f t="shared" si="40"/>
        <v>201707</v>
      </c>
      <c r="AV23" s="3">
        <f t="shared" si="41"/>
        <v>42937</v>
      </c>
      <c r="AW23" s="10">
        <f t="shared" si="42"/>
        <v>2144.4812773113949</v>
      </c>
      <c r="AX23" s="10">
        <f t="shared" si="14"/>
        <v>105.66563521379945</v>
      </c>
      <c r="AY23" s="10">
        <f t="shared" si="15"/>
        <v>483.70507101767407</v>
      </c>
      <c r="AZ23" s="10">
        <f t="shared" si="16"/>
        <v>0</v>
      </c>
      <c r="BA23" s="10">
        <f t="shared" si="17"/>
        <v>7645.2450482524464</v>
      </c>
      <c r="BB23">
        <f t="shared" si="43"/>
        <v>10379.097031795314</v>
      </c>
    </row>
    <row r="24" spans="2:54" x14ac:dyDescent="0.25">
      <c r="B24">
        <f t="shared" si="18"/>
        <v>201707</v>
      </c>
      <c r="C24" s="3">
        <f>'Weir Formula Data'!I24</f>
        <v>42938</v>
      </c>
      <c r="D24" s="10">
        <f>IF('Weir Formula Data'!P24="",-9999,'Weir Formula Data'!P24)</f>
        <v>1617.4306231135515</v>
      </c>
      <c r="E24" s="10">
        <f>IF('Weir Formula Data'!Q24="",-9999,'Weir Formula Data'!Q24)</f>
        <v>-53.666734860949873</v>
      </c>
      <c r="F24" s="10">
        <f>IF('Weir Formula Data'!R24="",-9999,'Weir Formula Data'!R24)</f>
        <v>346.26225668438798</v>
      </c>
      <c r="G24" s="10">
        <f>IF('Weir Formula Data'!M24="",-9999,'Weir Formula Data'!M24)</f>
        <v>0</v>
      </c>
      <c r="H24" s="10">
        <f>IF('Weir Formula Data'!N24="",-9999,'Weir Formula Data'!N24)</f>
        <v>6021.9173064075994</v>
      </c>
      <c r="I24" s="10">
        <f t="shared" si="19"/>
        <v>7931.9434513445885</v>
      </c>
      <c r="J24" s="10">
        <f t="shared" si="20"/>
        <v>-53.666734860949873</v>
      </c>
      <c r="K24" s="24">
        <f>'Weir Formula Data'!C24</f>
        <v>4</v>
      </c>
      <c r="L24" s="24">
        <f>'Weir Formula Data'!D24</f>
        <v>1</v>
      </c>
      <c r="M24" s="24">
        <f>'Weir Formula Data'!E24</f>
        <v>1</v>
      </c>
      <c r="N24" s="24">
        <f>'Weir Formula Data'!F24</f>
        <v>0</v>
      </c>
      <c r="O24" s="24">
        <f>'Weir Formula Data'!G24</f>
        <v>21</v>
      </c>
      <c r="Q24" s="12"/>
      <c r="R24" s="13"/>
      <c r="S24">
        <f t="shared" si="46"/>
        <v>201702</v>
      </c>
      <c r="T24" s="34">
        <f t="shared" si="45"/>
        <v>38870.839879569998</v>
      </c>
      <c r="U24" s="35"/>
      <c r="V24" s="35"/>
      <c r="W24" s="35"/>
      <c r="X24" s="35"/>
      <c r="AC24">
        <f t="shared" si="29"/>
        <v>201707</v>
      </c>
      <c r="AD24" s="3">
        <v>42938</v>
      </c>
      <c r="AE24" s="10">
        <f t="shared" si="30"/>
        <v>2907.2484555040814</v>
      </c>
      <c r="AF24" s="10">
        <f t="shared" si="10"/>
        <v>-96.463198981666622</v>
      </c>
      <c r="AG24" s="10">
        <f t="shared" si="11"/>
        <v>622.38861844176392</v>
      </c>
      <c r="AH24" s="10">
        <f t="shared" si="12"/>
        <v>0</v>
      </c>
      <c r="AI24" s="10">
        <f t="shared" si="13"/>
        <v>10824.087004440065</v>
      </c>
      <c r="AJ24" s="10">
        <f t="shared" si="31"/>
        <v>14257.260879404244</v>
      </c>
      <c r="AL24">
        <f t="shared" si="32"/>
        <v>201707</v>
      </c>
      <c r="AM24" s="3">
        <f t="shared" si="33"/>
        <v>42938</v>
      </c>
      <c r="AN24" s="10">
        <f t="shared" si="34"/>
        <v>2884.0342963929334</v>
      </c>
      <c r="AO24" s="10">
        <f t="shared" si="35"/>
        <v>-53.666734860949873</v>
      </c>
      <c r="AP24" s="10">
        <f t="shared" si="36"/>
        <v>617.41889237995429</v>
      </c>
      <c r="AQ24" s="10">
        <f t="shared" si="37"/>
        <v>0</v>
      </c>
      <c r="AR24" s="10">
        <f t="shared" si="38"/>
        <v>10737.657488077863</v>
      </c>
      <c r="AS24" s="10">
        <f t="shared" si="39"/>
        <v>14185.443941989801</v>
      </c>
      <c r="AU24">
        <f t="shared" si="40"/>
        <v>201707</v>
      </c>
      <c r="AV24" s="3">
        <f t="shared" si="41"/>
        <v>42938</v>
      </c>
      <c r="AW24" s="10">
        <f t="shared" si="42"/>
        <v>2854.9237577623644</v>
      </c>
      <c r="AX24" s="10">
        <f t="shared" si="14"/>
        <v>0</v>
      </c>
      <c r="AY24" s="10">
        <f t="shared" si="15"/>
        <v>611.18685951531415</v>
      </c>
      <c r="AZ24" s="10">
        <f t="shared" si="16"/>
        <v>0</v>
      </c>
      <c r="BA24" s="10">
        <f t="shared" si="17"/>
        <v>10629.27493746137</v>
      </c>
      <c r="BB24">
        <f t="shared" si="43"/>
        <v>14095.385554739049</v>
      </c>
    </row>
    <row r="25" spans="2:54" x14ac:dyDescent="0.25">
      <c r="B25">
        <f t="shared" si="18"/>
        <v>201707</v>
      </c>
      <c r="C25" s="3">
        <f>'Weir Formula Data'!I25</f>
        <v>42939</v>
      </c>
      <c r="D25" s="10">
        <f>IF('Weir Formula Data'!P25="",-9999,'Weir Formula Data'!P25)</f>
        <v>492.21672501526581</v>
      </c>
      <c r="E25" s="10">
        <f>IF('Weir Formula Data'!Q25="",-9999,'Weir Formula Data'!Q25)</f>
        <v>-25.564896357142811</v>
      </c>
      <c r="F25" s="10">
        <f>IF('Weir Formula Data'!R25="",-9999,'Weir Formula Data'!R25)</f>
        <v>204.64669639019272</v>
      </c>
      <c r="G25" s="10">
        <f>IF('Weir Formula Data'!M25="",-9999,'Weir Formula Data'!M25)</f>
        <v>0</v>
      </c>
      <c r="H25" s="10">
        <f>IF('Weir Formula Data'!N25="",-9999,'Weir Formula Data'!N25)</f>
        <v>5310.1407186038314</v>
      </c>
      <c r="I25" s="10">
        <f t="shared" si="19"/>
        <v>5981.4392436521466</v>
      </c>
      <c r="J25" s="10">
        <f t="shared" si="20"/>
        <v>-25.564896357142811</v>
      </c>
      <c r="K25" s="24">
        <f>'Weir Formula Data'!C25</f>
        <v>0</v>
      </c>
      <c r="L25" s="24">
        <f>'Weir Formula Data'!D25</f>
        <v>0</v>
      </c>
      <c r="M25" s="24">
        <f>'Weir Formula Data'!E25</f>
        <v>1</v>
      </c>
      <c r="N25" s="24">
        <f>'Weir Formula Data'!F25</f>
        <v>0</v>
      </c>
      <c r="O25" s="24">
        <f>'Weir Formula Data'!G25</f>
        <v>21</v>
      </c>
      <c r="Q25" s="12"/>
      <c r="R25" s="13"/>
      <c r="S25">
        <f t="shared" si="46"/>
        <v>201703</v>
      </c>
      <c r="T25" s="34">
        <f t="shared" si="45"/>
        <v>69260.090762500025</v>
      </c>
      <c r="U25" s="35"/>
      <c r="V25" s="35"/>
      <c r="W25" s="35"/>
      <c r="X25" s="35"/>
      <c r="AC25">
        <f t="shared" si="29"/>
        <v>201707</v>
      </c>
      <c r="AD25" s="3">
        <v>42939</v>
      </c>
      <c r="AE25" s="10">
        <f t="shared" si="30"/>
        <v>884.73427739314275</v>
      </c>
      <c r="AF25" s="10">
        <f t="shared" si="10"/>
        <v>-45.951587899549423</v>
      </c>
      <c r="AG25" s="10">
        <f t="shared" si="11"/>
        <v>367.84192379089848</v>
      </c>
      <c r="AH25" s="10">
        <f t="shared" si="12"/>
        <v>0</v>
      </c>
      <c r="AI25" s="10">
        <f t="shared" si="13"/>
        <v>9544.7051527640742</v>
      </c>
      <c r="AJ25" s="10">
        <f t="shared" si="31"/>
        <v>10751.329766048566</v>
      </c>
      <c r="AL25">
        <f t="shared" si="32"/>
        <v>201707</v>
      </c>
      <c r="AM25" s="3">
        <f t="shared" si="33"/>
        <v>42939</v>
      </c>
      <c r="AN25" s="10">
        <f t="shared" si="34"/>
        <v>877.66974107956867</v>
      </c>
      <c r="AO25" s="10">
        <f t="shared" si="35"/>
        <v>-25.564896357142811</v>
      </c>
      <c r="AP25" s="10">
        <f t="shared" si="36"/>
        <v>364.90473384056378</v>
      </c>
      <c r="AQ25" s="10">
        <f t="shared" si="37"/>
        <v>0</v>
      </c>
      <c r="AR25" s="10">
        <f t="shared" si="38"/>
        <v>9468.4914037582839</v>
      </c>
      <c r="AS25" s="10">
        <f t="shared" si="39"/>
        <v>10685.500982321273</v>
      </c>
      <c r="AU25">
        <f t="shared" si="40"/>
        <v>201707</v>
      </c>
      <c r="AV25" s="3">
        <f t="shared" si="41"/>
        <v>42939</v>
      </c>
      <c r="AW25" s="10">
        <f t="shared" si="42"/>
        <v>868.81081768377783</v>
      </c>
      <c r="AX25" s="10">
        <f t="shared" si="14"/>
        <v>0</v>
      </c>
      <c r="AY25" s="10">
        <f t="shared" si="15"/>
        <v>361.22149978047338</v>
      </c>
      <c r="AZ25" s="10">
        <f t="shared" si="16"/>
        <v>0</v>
      </c>
      <c r="BA25" s="10">
        <f t="shared" si="17"/>
        <v>9372.9194179718979</v>
      </c>
      <c r="BB25">
        <f t="shared" si="43"/>
        <v>10602.951735436149</v>
      </c>
    </row>
    <row r="26" spans="2:54" x14ac:dyDescent="0.25">
      <c r="B26">
        <f t="shared" si="18"/>
        <v>201707</v>
      </c>
      <c r="C26" s="3">
        <f>'Weir Formula Data'!I26</f>
        <v>42940</v>
      </c>
      <c r="D26" s="10">
        <f>IF('Weir Formula Data'!P26="",-9999,'Weir Formula Data'!P26)</f>
        <v>0</v>
      </c>
      <c r="E26" s="10">
        <f>IF('Weir Formula Data'!Q26="",-9999,'Weir Formula Data'!Q26)</f>
        <v>0</v>
      </c>
      <c r="F26" s="10">
        <f>IF('Weir Formula Data'!R26="",-9999,'Weir Formula Data'!R26)</f>
        <v>311.11052701935972</v>
      </c>
      <c r="G26" s="10">
        <f>IF('Weir Formula Data'!M26="",-9999,'Weir Formula Data'!M26)</f>
        <v>0</v>
      </c>
      <c r="H26" s="10">
        <f>IF('Weir Formula Data'!N26="",-9999,'Weir Formula Data'!N26)</f>
        <v>5477.0529687027038</v>
      </c>
      <c r="I26" s="10">
        <f t="shared" si="19"/>
        <v>5788.1634957220631</v>
      </c>
      <c r="J26" s="10">
        <f t="shared" si="20"/>
        <v>0</v>
      </c>
      <c r="K26" s="24">
        <f>'Weir Formula Data'!C26</f>
        <v>0</v>
      </c>
      <c r="L26" s="24">
        <f>'Weir Formula Data'!D26</f>
        <v>0</v>
      </c>
      <c r="M26" s="24">
        <f>'Weir Formula Data'!E26</f>
        <v>1</v>
      </c>
      <c r="N26" s="24">
        <f>'Weir Formula Data'!F26</f>
        <v>0</v>
      </c>
      <c r="O26" s="24">
        <f>'Weir Formula Data'!G26</f>
        <v>21</v>
      </c>
      <c r="Q26" s="12"/>
      <c r="R26" s="13"/>
      <c r="S26">
        <f t="shared" si="46"/>
        <v>201704</v>
      </c>
      <c r="T26" s="34">
        <f t="shared" si="45"/>
        <v>16112.091808599998</v>
      </c>
      <c r="U26" s="35"/>
      <c r="V26" s="35"/>
      <c r="W26" s="35"/>
      <c r="X26" s="35"/>
      <c r="AC26">
        <f t="shared" si="29"/>
        <v>201707</v>
      </c>
      <c r="AD26" s="3">
        <v>42940</v>
      </c>
      <c r="AE26" s="10">
        <f t="shared" si="30"/>
        <v>0</v>
      </c>
      <c r="AF26" s="10">
        <f t="shared" si="10"/>
        <v>0</v>
      </c>
      <c r="AG26" s="10">
        <f t="shared" si="11"/>
        <v>559.20519015955085</v>
      </c>
      <c r="AH26" s="10">
        <f t="shared" si="12"/>
        <v>0</v>
      </c>
      <c r="AI26" s="10">
        <f t="shared" si="13"/>
        <v>9844.721347814555</v>
      </c>
      <c r="AJ26" s="10">
        <f t="shared" si="31"/>
        <v>10403.926537974106</v>
      </c>
      <c r="AL26">
        <f t="shared" si="32"/>
        <v>201707</v>
      </c>
      <c r="AM26" s="3">
        <f t="shared" si="33"/>
        <v>42940</v>
      </c>
      <c r="AN26" s="10">
        <f t="shared" si="34"/>
        <v>0</v>
      </c>
      <c r="AO26" s="10">
        <f t="shared" si="35"/>
        <v>0</v>
      </c>
      <c r="AP26" s="10">
        <f t="shared" si="36"/>
        <v>554.73997899551466</v>
      </c>
      <c r="AQ26" s="10">
        <f t="shared" si="37"/>
        <v>0</v>
      </c>
      <c r="AR26" s="10">
        <f t="shared" si="38"/>
        <v>9766.1119921743757</v>
      </c>
      <c r="AS26" s="10">
        <f t="shared" si="39"/>
        <v>10320.85197116989</v>
      </c>
      <c r="AU26">
        <f t="shared" si="40"/>
        <v>201707</v>
      </c>
      <c r="AV26" s="3">
        <f t="shared" si="41"/>
        <v>42940</v>
      </c>
      <c r="AW26" s="10">
        <f t="shared" si="42"/>
        <v>0</v>
      </c>
      <c r="AX26" s="10">
        <f t="shared" si="14"/>
        <v>0</v>
      </c>
      <c r="AY26" s="10">
        <f t="shared" si="15"/>
        <v>549.1406074455067</v>
      </c>
      <c r="AZ26" s="10">
        <f t="shared" si="16"/>
        <v>0</v>
      </c>
      <c r="BA26" s="10">
        <f t="shared" si="17"/>
        <v>9667.5359174119421</v>
      </c>
      <c r="BB26">
        <f t="shared" si="43"/>
        <v>10216.676524857448</v>
      </c>
    </row>
    <row r="27" spans="2:54" x14ac:dyDescent="0.25">
      <c r="B27">
        <f t="shared" si="18"/>
        <v>201707</v>
      </c>
      <c r="C27" s="3">
        <f>'Weir Formula Data'!I27</f>
        <v>42941</v>
      </c>
      <c r="D27" s="10">
        <f>IF('Weir Formula Data'!P27="",-9999,'Weir Formula Data'!P27)</f>
        <v>460.27632897795621</v>
      </c>
      <c r="E27" s="10">
        <f>IF('Weir Formula Data'!Q27="",-9999,'Weir Formula Data'!Q27)</f>
        <v>-86.850953179628434</v>
      </c>
      <c r="F27" s="10">
        <f>IF('Weir Formula Data'!R27="",-9999,'Weir Formula Data'!R27)</f>
        <v>247.1206092004054</v>
      </c>
      <c r="G27" s="10">
        <f>IF('Weir Formula Data'!M27="",-9999,'Weir Formula Data'!M27)</f>
        <v>0</v>
      </c>
      <c r="H27" s="10">
        <f>IF('Weir Formula Data'!N27="",-9999,'Weir Formula Data'!N27)</f>
        <v>5110.1106660848154</v>
      </c>
      <c r="I27" s="10">
        <f t="shared" si="19"/>
        <v>5730.6566510835482</v>
      </c>
      <c r="J27" s="10">
        <f t="shared" si="20"/>
        <v>-86.850953179628434</v>
      </c>
      <c r="K27" s="24">
        <f>'Weir Formula Data'!C27</f>
        <v>2</v>
      </c>
      <c r="L27" s="24">
        <f>'Weir Formula Data'!D27</f>
        <v>1</v>
      </c>
      <c r="M27" s="24">
        <f>'Weir Formula Data'!E27</f>
        <v>1</v>
      </c>
      <c r="N27" s="24">
        <f>'Weir Formula Data'!F27</f>
        <v>0</v>
      </c>
      <c r="O27" s="24">
        <f>'Weir Formula Data'!G27</f>
        <v>21</v>
      </c>
      <c r="Q27" s="12"/>
      <c r="R27" s="13"/>
      <c r="S27">
        <f t="shared" si="46"/>
        <v>201705</v>
      </c>
      <c r="T27" s="34">
        <f t="shared" si="45"/>
        <v>27346.906195399992</v>
      </c>
      <c r="U27" s="35"/>
      <c r="V27" s="35"/>
      <c r="W27" s="35"/>
      <c r="X27" s="35"/>
      <c r="AC27">
        <f t="shared" si="29"/>
        <v>201707</v>
      </c>
      <c r="AD27" s="3">
        <v>42941</v>
      </c>
      <c r="AE27" s="10">
        <f t="shared" si="30"/>
        <v>827.3230563363137</v>
      </c>
      <c r="AF27" s="10">
        <f t="shared" si="10"/>
        <v>-156.11012669246679</v>
      </c>
      <c r="AG27" s="10">
        <f t="shared" si="11"/>
        <v>444.18660012638344</v>
      </c>
      <c r="AH27" s="10">
        <f t="shared" si="12"/>
        <v>0</v>
      </c>
      <c r="AI27" s="10">
        <f t="shared" si="13"/>
        <v>9185.1614091685369</v>
      </c>
      <c r="AJ27" s="10">
        <f t="shared" si="31"/>
        <v>10300.560938938768</v>
      </c>
      <c r="AL27">
        <f t="shared" si="32"/>
        <v>201707</v>
      </c>
      <c r="AM27" s="3">
        <f t="shared" si="33"/>
        <v>42941</v>
      </c>
      <c r="AN27" s="10">
        <f t="shared" si="34"/>
        <v>820.71694428223316</v>
      </c>
      <c r="AO27" s="10">
        <f t="shared" si="35"/>
        <v>-86.850953179628434</v>
      </c>
      <c r="AP27" s="10">
        <f t="shared" si="36"/>
        <v>440.63980370764187</v>
      </c>
      <c r="AQ27" s="10">
        <f t="shared" si="37"/>
        <v>0</v>
      </c>
      <c r="AR27" s="10">
        <f t="shared" si="38"/>
        <v>9111.8185897716139</v>
      </c>
      <c r="AS27" s="10">
        <f t="shared" si="39"/>
        <v>10286.324384581862</v>
      </c>
      <c r="AU27">
        <f t="shared" si="40"/>
        <v>201707</v>
      </c>
      <c r="AV27" s="3">
        <f t="shared" si="41"/>
        <v>42941</v>
      </c>
      <c r="AW27" s="10">
        <f t="shared" si="42"/>
        <v>812.43288457421522</v>
      </c>
      <c r="AX27" s="10">
        <f t="shared" si="14"/>
        <v>0</v>
      </c>
      <c r="AY27" s="10">
        <f t="shared" si="15"/>
        <v>436.192123579829</v>
      </c>
      <c r="AZ27" s="10">
        <f t="shared" si="16"/>
        <v>0</v>
      </c>
      <c r="BA27" s="10">
        <f t="shared" si="17"/>
        <v>9019.8467476253427</v>
      </c>
      <c r="BB27">
        <f t="shared" si="43"/>
        <v>10268.471755779387</v>
      </c>
    </row>
    <row r="28" spans="2:54" x14ac:dyDescent="0.25">
      <c r="B28">
        <f t="shared" si="18"/>
        <v>201707</v>
      </c>
      <c r="C28" s="3">
        <f>'Weir Formula Data'!I28</f>
        <v>42942</v>
      </c>
      <c r="D28" s="10">
        <f>IF('Weir Formula Data'!P28="",-9999,'Weir Formula Data'!P28)</f>
        <v>749.33364775248401</v>
      </c>
      <c r="E28" s="10">
        <f>IF('Weir Formula Data'!Q28="",-9999,'Weir Formula Data'!Q28)</f>
        <v>31.949612853656021</v>
      </c>
      <c r="F28" s="10">
        <f>IF('Weir Formula Data'!R28="",-9999,'Weir Formula Data'!R28)</f>
        <v>299.51815129531911</v>
      </c>
      <c r="G28" s="10">
        <f>IF('Weir Formula Data'!M28="",-9999,'Weir Formula Data'!M28)</f>
        <v>0</v>
      </c>
      <c r="H28" s="10">
        <f>IF('Weir Formula Data'!N28="",-9999,'Weir Formula Data'!N28)</f>
        <v>4857.6025291435317</v>
      </c>
      <c r="I28" s="10">
        <f t="shared" si="19"/>
        <v>5938.4039410449914</v>
      </c>
      <c r="J28" s="10">
        <f t="shared" si="20"/>
        <v>0</v>
      </c>
      <c r="K28" s="24">
        <f>'Weir Formula Data'!C28</f>
        <v>2</v>
      </c>
      <c r="L28" s="24">
        <f>'Weir Formula Data'!D28</f>
        <v>1</v>
      </c>
      <c r="M28" s="24">
        <f>'Weir Formula Data'!E28</f>
        <v>1</v>
      </c>
      <c r="N28" s="24">
        <f>'Weir Formula Data'!F28</f>
        <v>0</v>
      </c>
      <c r="O28" s="24">
        <f>'Weir Formula Data'!G28</f>
        <v>21</v>
      </c>
      <c r="Q28" s="12"/>
      <c r="R28" s="13"/>
      <c r="S28">
        <f t="shared" si="46"/>
        <v>201706</v>
      </c>
      <c r="T28" s="34">
        <f t="shared" si="45"/>
        <v>33605.549277799997</v>
      </c>
      <c r="U28" s="35"/>
      <c r="V28" s="35"/>
      <c r="W28" s="35"/>
      <c r="X28" s="35"/>
      <c r="AC28">
        <f t="shared" si="29"/>
        <v>201707</v>
      </c>
      <c r="AD28" s="3">
        <v>42942</v>
      </c>
      <c r="AE28" s="10">
        <f t="shared" si="30"/>
        <v>1346.8887375781478</v>
      </c>
      <c r="AF28" s="10">
        <f t="shared" si="10"/>
        <v>57.427787810731836</v>
      </c>
      <c r="AG28" s="10">
        <f t="shared" si="11"/>
        <v>538.36849031120494</v>
      </c>
      <c r="AH28" s="10">
        <f t="shared" si="12"/>
        <v>0</v>
      </c>
      <c r="AI28" s="10">
        <f t="shared" si="13"/>
        <v>8731.2910046923243</v>
      </c>
      <c r="AJ28" s="10">
        <f t="shared" si="31"/>
        <v>10673.976020392409</v>
      </c>
      <c r="AL28">
        <f t="shared" si="32"/>
        <v>201707</v>
      </c>
      <c r="AM28" s="3">
        <f t="shared" si="33"/>
        <v>42942</v>
      </c>
      <c r="AN28" s="10">
        <f t="shared" si="34"/>
        <v>1336.1339328417459</v>
      </c>
      <c r="AO28" s="10">
        <f t="shared" si="35"/>
        <v>56.969231266960819</v>
      </c>
      <c r="AP28" s="10">
        <f t="shared" si="36"/>
        <v>534.06965862007382</v>
      </c>
      <c r="AQ28" s="10">
        <f t="shared" si="37"/>
        <v>0</v>
      </c>
      <c r="AR28" s="10">
        <f t="shared" si="38"/>
        <v>8661.5723061597218</v>
      </c>
      <c r="AS28" s="10">
        <f t="shared" si="39"/>
        <v>10588.745128888502</v>
      </c>
      <c r="AU28">
        <f t="shared" si="40"/>
        <v>201707</v>
      </c>
      <c r="AV28" s="3">
        <f t="shared" si="41"/>
        <v>42942</v>
      </c>
      <c r="AW28" s="10">
        <f t="shared" si="42"/>
        <v>1322.6474155294345</v>
      </c>
      <c r="AX28" s="10">
        <f t="shared" si="14"/>
        <v>56.394201694800444</v>
      </c>
      <c r="AY28" s="10">
        <f t="shared" si="15"/>
        <v>528.67892680800105</v>
      </c>
      <c r="AZ28" s="10">
        <f t="shared" si="16"/>
        <v>0</v>
      </c>
      <c r="BA28" s="10">
        <f t="shared" si="17"/>
        <v>8574.1451089397415</v>
      </c>
      <c r="BB28">
        <f t="shared" si="43"/>
        <v>10481.865652971977</v>
      </c>
    </row>
    <row r="29" spans="2:54" x14ac:dyDescent="0.25">
      <c r="B29">
        <f t="shared" si="18"/>
        <v>201707</v>
      </c>
      <c r="C29" s="3">
        <f>'Weir Formula Data'!I29</f>
        <v>42943</v>
      </c>
      <c r="D29" s="10">
        <f>IF('Weir Formula Data'!P29="",-9999,'Weir Formula Data'!P29)</f>
        <v>793.07704545893864</v>
      </c>
      <c r="E29" s="10">
        <f>IF('Weir Formula Data'!Q29="",-9999,'Weir Formula Data'!Q29)</f>
        <v>-60.473426305500588</v>
      </c>
      <c r="F29" s="10">
        <f>IF('Weir Formula Data'!R29="",-9999,'Weir Formula Data'!R29)</f>
        <v>346.4491687685582</v>
      </c>
      <c r="G29" s="10">
        <f>IF('Weir Formula Data'!M29="",-9999,'Weir Formula Data'!M29)</f>
        <v>0</v>
      </c>
      <c r="H29" s="10">
        <f>IF('Weir Formula Data'!N29="",-9999,'Weir Formula Data'!N29)</f>
        <v>5394.6818245534214</v>
      </c>
      <c r="I29" s="10">
        <f t="shared" si="19"/>
        <v>6473.7346124754176</v>
      </c>
      <c r="J29" s="10">
        <f t="shared" si="20"/>
        <v>-60.473426305500588</v>
      </c>
      <c r="K29" s="24">
        <f>'Weir Formula Data'!C29</f>
        <v>2</v>
      </c>
      <c r="L29" s="24">
        <f>'Weir Formula Data'!D29</f>
        <v>1</v>
      </c>
      <c r="M29" s="24">
        <f>'Weir Formula Data'!E29</f>
        <v>1</v>
      </c>
      <c r="N29" s="24">
        <f>'Weir Formula Data'!F29</f>
        <v>0</v>
      </c>
      <c r="O29" s="24">
        <f>'Weir Formula Data'!G29</f>
        <v>21</v>
      </c>
      <c r="Q29" s="12"/>
      <c r="R29" s="13"/>
      <c r="S29" s="15"/>
      <c r="T29" s="15"/>
      <c r="U29" s="15"/>
      <c r="AC29">
        <f t="shared" si="29"/>
        <v>201707</v>
      </c>
      <c r="AD29" s="3">
        <v>42943</v>
      </c>
      <c r="AE29" s="10">
        <f t="shared" si="30"/>
        <v>1425.5152477995157</v>
      </c>
      <c r="AF29" s="10">
        <f t="shared" si="10"/>
        <v>-108.6978771845373</v>
      </c>
      <c r="AG29" s="10">
        <f t="shared" si="11"/>
        <v>622.7245833111399</v>
      </c>
      <c r="AH29" s="10">
        <f t="shared" si="12"/>
        <v>0</v>
      </c>
      <c r="AI29" s="10">
        <f t="shared" si="13"/>
        <v>9696.6634477204425</v>
      </c>
      <c r="AJ29" s="10">
        <f t="shared" si="31"/>
        <v>11636.205401646561</v>
      </c>
      <c r="AL29">
        <f t="shared" si="32"/>
        <v>201707</v>
      </c>
      <c r="AM29" s="3">
        <f t="shared" si="33"/>
        <v>42943</v>
      </c>
      <c r="AN29" s="10">
        <f t="shared" si="34"/>
        <v>1414.132616323649</v>
      </c>
      <c r="AO29" s="10">
        <f t="shared" si="35"/>
        <v>-60.473426305500588</v>
      </c>
      <c r="AP29" s="10">
        <f t="shared" si="36"/>
        <v>617.75217459524924</v>
      </c>
      <c r="AQ29" s="10">
        <f t="shared" si="37"/>
        <v>0</v>
      </c>
      <c r="AR29" s="10">
        <f t="shared" si="38"/>
        <v>9619.236323218418</v>
      </c>
      <c r="AS29" s="10">
        <f t="shared" si="39"/>
        <v>11590.647687831815</v>
      </c>
      <c r="AU29">
        <f t="shared" si="40"/>
        <v>201707</v>
      </c>
      <c r="AV29" s="3">
        <f t="shared" si="41"/>
        <v>42943</v>
      </c>
      <c r="AW29" s="10">
        <f t="shared" si="42"/>
        <v>1399.8588047369685</v>
      </c>
      <c r="AX29" s="10">
        <f t="shared" si="14"/>
        <v>0</v>
      </c>
      <c r="AY29" s="10">
        <f t="shared" si="15"/>
        <v>611.51677768434399</v>
      </c>
      <c r="AZ29" s="10">
        <f t="shared" si="16"/>
        <v>0</v>
      </c>
      <c r="BA29" s="10">
        <f t="shared" si="17"/>
        <v>9522.1427654428226</v>
      </c>
      <c r="BB29">
        <f t="shared" si="43"/>
        <v>11533.518347864136</v>
      </c>
    </row>
    <row r="30" spans="2:54" x14ac:dyDescent="0.25">
      <c r="B30">
        <f t="shared" si="18"/>
        <v>201707</v>
      </c>
      <c r="C30" s="3">
        <f>'Weir Formula Data'!I30</f>
        <v>42944</v>
      </c>
      <c r="D30" s="10">
        <f>IF('Weir Formula Data'!P30="",-9999,'Weir Formula Data'!P30)</f>
        <v>792.08158721487587</v>
      </c>
      <c r="E30" s="10">
        <f>IF('Weir Formula Data'!Q30="",-9999,'Weir Formula Data'!Q30)</f>
        <v>82.106681280083635</v>
      </c>
      <c r="F30" s="10">
        <f>IF('Weir Formula Data'!R30="",-9999,'Weir Formula Data'!R30)</f>
        <v>366.69580476645416</v>
      </c>
      <c r="G30" s="10">
        <f>IF('Weir Formula Data'!M30="",-9999,'Weir Formula Data'!M30)</f>
        <v>2275.9231129378072</v>
      </c>
      <c r="H30" s="10">
        <f>IF('Weir Formula Data'!N30="",-9999,'Weir Formula Data'!N30)</f>
        <v>5394.120232784534</v>
      </c>
      <c r="I30" s="10">
        <f t="shared" si="19"/>
        <v>8910.9274189837561</v>
      </c>
      <c r="J30" s="10">
        <f t="shared" si="20"/>
        <v>0</v>
      </c>
      <c r="K30" s="24">
        <f>'Weir Formula Data'!C30</f>
        <v>2</v>
      </c>
      <c r="L30" s="24">
        <f>'Weir Formula Data'!D30</f>
        <v>2</v>
      </c>
      <c r="M30" s="24">
        <f>'Weir Formula Data'!E30</f>
        <v>1</v>
      </c>
      <c r="N30" s="24">
        <f>'Weir Formula Data'!F30</f>
        <v>12</v>
      </c>
      <c r="O30" s="24">
        <f>'Weir Formula Data'!G30</f>
        <v>21</v>
      </c>
      <c r="Q30" s="12"/>
      <c r="R30" s="13"/>
      <c r="S30" s="15"/>
      <c r="T30" s="15"/>
      <c r="U30" s="15"/>
      <c r="AC30">
        <f t="shared" si="29"/>
        <v>201707</v>
      </c>
      <c r="AD30" s="3">
        <v>42944</v>
      </c>
      <c r="AE30" s="10">
        <f t="shared" si="30"/>
        <v>1423.7259627438148</v>
      </c>
      <c r="AF30" s="10">
        <f t="shared" si="10"/>
        <v>147.5825416725344</v>
      </c>
      <c r="AG30" s="10">
        <f t="shared" si="11"/>
        <v>659.11687142098606</v>
      </c>
      <c r="AH30" s="10">
        <f t="shared" si="12"/>
        <v>4090.8548783362303</v>
      </c>
      <c r="AI30" s="10">
        <f t="shared" si="13"/>
        <v>9695.6540153655769</v>
      </c>
      <c r="AJ30" s="10">
        <f t="shared" si="31"/>
        <v>16016.934269539142</v>
      </c>
      <c r="AL30">
        <f t="shared" si="32"/>
        <v>201707</v>
      </c>
      <c r="AM30" s="3">
        <f t="shared" si="33"/>
        <v>42944</v>
      </c>
      <c r="AN30" s="10">
        <f t="shared" si="34"/>
        <v>1412.3576185738366</v>
      </c>
      <c r="AO30" s="10">
        <f t="shared" si="35"/>
        <v>146.40410623543661</v>
      </c>
      <c r="AP30" s="10">
        <f t="shared" si="36"/>
        <v>653.85387303602135</v>
      </c>
      <c r="AQ30" s="10">
        <f t="shared" si="37"/>
        <v>4058.1897114267695</v>
      </c>
      <c r="AR30" s="10">
        <f t="shared" si="38"/>
        <v>9618.234951104585</v>
      </c>
      <c r="AS30" s="10">
        <f t="shared" si="39"/>
        <v>15889.040260376649</v>
      </c>
      <c r="AU30">
        <f t="shared" si="40"/>
        <v>201707</v>
      </c>
      <c r="AV30" s="3">
        <f t="shared" si="41"/>
        <v>42944</v>
      </c>
      <c r="AW30" s="10">
        <f t="shared" si="42"/>
        <v>1398.1017232583426</v>
      </c>
      <c r="AX30" s="10">
        <f t="shared" si="14"/>
        <v>144.92634905495822</v>
      </c>
      <c r="AY30" s="10">
        <f t="shared" si="15"/>
        <v>647.25407689158294</v>
      </c>
      <c r="AZ30" s="10">
        <f t="shared" si="16"/>
        <v>4017.2276158953746</v>
      </c>
      <c r="BA30" s="10">
        <f t="shared" si="17"/>
        <v>9521.1515008653823</v>
      </c>
      <c r="BB30">
        <f t="shared" si="43"/>
        <v>15728.66126596564</v>
      </c>
    </row>
    <row r="31" spans="2:54" x14ac:dyDescent="0.25">
      <c r="B31">
        <f t="shared" si="18"/>
        <v>201707</v>
      </c>
      <c r="C31" s="3">
        <f>'Weir Formula Data'!I31</f>
        <v>42945</v>
      </c>
      <c r="D31" s="10">
        <f>IF('Weir Formula Data'!P31="",-9999,'Weir Formula Data'!P31)</f>
        <v>304.63480101183171</v>
      </c>
      <c r="E31" s="10">
        <f>IF('Weir Formula Data'!Q31="",-9999,'Weir Formula Data'!Q31)</f>
        <v>99.532914437037775</v>
      </c>
      <c r="F31" s="10">
        <f>IF('Weir Formula Data'!R31="",-9999,'Weir Formula Data'!R31)</f>
        <v>346.36602280758547</v>
      </c>
      <c r="G31" s="10">
        <f>IF('Weir Formula Data'!M31="",-9999,'Weir Formula Data'!M31)</f>
        <v>1568.3202222502684</v>
      </c>
      <c r="H31" s="10">
        <f>IF('Weir Formula Data'!N31="",-9999,'Weir Formula Data'!N31)</f>
        <v>2469.0294837920032</v>
      </c>
      <c r="I31" s="10">
        <f t="shared" si="19"/>
        <v>4787.8834442987263</v>
      </c>
      <c r="J31" s="10">
        <f t="shared" si="20"/>
        <v>0</v>
      </c>
      <c r="K31" s="24">
        <f>'Weir Formula Data'!C31</f>
        <v>0</v>
      </c>
      <c r="L31" s="24">
        <f>'Weir Formula Data'!D31</f>
        <v>0</v>
      </c>
      <c r="M31" s="24">
        <f>'Weir Formula Data'!E31</f>
        <v>1</v>
      </c>
      <c r="N31" s="24">
        <f>'Weir Formula Data'!F31</f>
        <v>2</v>
      </c>
      <c r="O31" s="24">
        <f>'Weir Formula Data'!G31</f>
        <v>2</v>
      </c>
      <c r="Q31" s="12"/>
      <c r="R31" s="13"/>
      <c r="S31" s="15"/>
      <c r="T31" s="15"/>
      <c r="U31" s="15"/>
      <c r="AC31">
        <f t="shared" si="29"/>
        <v>201707</v>
      </c>
      <c r="AD31" s="3">
        <v>42945</v>
      </c>
      <c r="AE31" s="10">
        <f t="shared" si="30"/>
        <v>547.56540532759777</v>
      </c>
      <c r="AF31" s="10">
        <f t="shared" si="10"/>
        <v>178.90530056359827</v>
      </c>
      <c r="AG31" s="10">
        <f t="shared" si="11"/>
        <v>622.57513271760899</v>
      </c>
      <c r="AH31" s="10">
        <f t="shared" si="12"/>
        <v>2818.9750328183391</v>
      </c>
      <c r="AI31" s="10">
        <f t="shared" si="13"/>
        <v>4437.9536598179056</v>
      </c>
      <c r="AJ31" s="10">
        <f t="shared" si="31"/>
        <v>8605.9745312450505</v>
      </c>
      <c r="AL31">
        <f t="shared" si="32"/>
        <v>201707</v>
      </c>
      <c r="AM31" s="3">
        <f t="shared" si="33"/>
        <v>42945</v>
      </c>
      <c r="AN31" s="10">
        <f t="shared" si="34"/>
        <v>543.19313696540473</v>
      </c>
      <c r="AO31" s="10">
        <f t="shared" si="35"/>
        <v>177.47675526495055</v>
      </c>
      <c r="AP31" s="10">
        <f t="shared" si="36"/>
        <v>617.60391735340829</v>
      </c>
      <c r="AQ31" s="10">
        <f t="shared" si="37"/>
        <v>2796.4657303133172</v>
      </c>
      <c r="AR31" s="10">
        <f t="shared" si="38"/>
        <v>4402.516935381138</v>
      </c>
      <c r="AS31" s="10">
        <f t="shared" si="39"/>
        <v>8537.2564752782182</v>
      </c>
      <c r="AU31">
        <f t="shared" si="40"/>
        <v>201707</v>
      </c>
      <c r="AV31" s="3">
        <f t="shared" si="41"/>
        <v>42945</v>
      </c>
      <c r="AW31" s="10">
        <f t="shared" si="42"/>
        <v>537.71031562126598</v>
      </c>
      <c r="AX31" s="10">
        <f t="shared" si="14"/>
        <v>175.68536050011366</v>
      </c>
      <c r="AY31" s="10">
        <f t="shared" si="15"/>
        <v>611.37001690465377</v>
      </c>
      <c r="AZ31" s="10">
        <f t="shared" si="16"/>
        <v>2768.23908135385</v>
      </c>
      <c r="BA31" s="10">
        <f t="shared" si="17"/>
        <v>4358.079308727587</v>
      </c>
      <c r="BB31">
        <f t="shared" si="43"/>
        <v>8451.0840831074711</v>
      </c>
    </row>
    <row r="32" spans="2:54" x14ac:dyDescent="0.25">
      <c r="B32">
        <f t="shared" si="18"/>
        <v>201707</v>
      </c>
      <c r="C32" s="3">
        <f>'Weir Formula Data'!I32</f>
        <v>42946</v>
      </c>
      <c r="D32" s="10">
        <f>IF('Weir Formula Data'!P32="",-9999,'Weir Formula Data'!P32)</f>
        <v>0</v>
      </c>
      <c r="E32" s="10">
        <f>IF('Weir Formula Data'!Q32="",-9999,'Weir Formula Data'!Q32)</f>
        <v>0</v>
      </c>
      <c r="F32" s="10">
        <f>IF('Weir Formula Data'!R32="",-9999,'Weir Formula Data'!R32)</f>
        <v>188.74645696923088</v>
      </c>
      <c r="G32" s="10">
        <f>IF('Weir Formula Data'!M32="",-9999,'Weir Formula Data'!M32)</f>
        <v>369.72854974829846</v>
      </c>
      <c r="H32" s="10">
        <f>IF('Weir Formula Data'!N32="",-9999,'Weir Formula Data'!N32)</f>
        <v>357.62625056435496</v>
      </c>
      <c r="I32" s="10">
        <f t="shared" si="19"/>
        <v>916.10125728188427</v>
      </c>
      <c r="J32" s="10">
        <f t="shared" si="20"/>
        <v>0</v>
      </c>
      <c r="K32" s="24">
        <f>'Weir Formula Data'!C32</f>
        <v>0</v>
      </c>
      <c r="L32" s="24">
        <f>'Weir Formula Data'!D32</f>
        <v>0</v>
      </c>
      <c r="M32" s="24">
        <f>'Weir Formula Data'!E32</f>
        <v>1</v>
      </c>
      <c r="N32" s="24">
        <f>'Weir Formula Data'!F32</f>
        <v>2</v>
      </c>
      <c r="O32" s="24">
        <f>'Weir Formula Data'!G32</f>
        <v>2</v>
      </c>
      <c r="Q32" s="12"/>
      <c r="R32" s="13"/>
      <c r="S32" s="15"/>
      <c r="T32" s="15"/>
      <c r="U32" s="15"/>
      <c r="AC32">
        <f t="shared" si="29"/>
        <v>201707</v>
      </c>
      <c r="AD32" s="3">
        <v>42946</v>
      </c>
      <c r="AE32" s="10">
        <f t="shared" si="30"/>
        <v>0</v>
      </c>
      <c r="AF32" s="10">
        <f t="shared" si="10"/>
        <v>0</v>
      </c>
      <c r="AG32" s="10">
        <f t="shared" si="11"/>
        <v>339.26206024797165</v>
      </c>
      <c r="AH32" s="10">
        <f t="shared" si="12"/>
        <v>664.56807472974492</v>
      </c>
      <c r="AI32" s="10">
        <f t="shared" si="13"/>
        <v>642.81481365766376</v>
      </c>
      <c r="AJ32" s="10">
        <f t="shared" si="31"/>
        <v>1646.6449486353804</v>
      </c>
      <c r="AL32">
        <f t="shared" si="32"/>
        <v>201707</v>
      </c>
      <c r="AM32" s="3">
        <f t="shared" si="33"/>
        <v>42946</v>
      </c>
      <c r="AN32" s="10">
        <f t="shared" si="34"/>
        <v>0</v>
      </c>
      <c r="AO32" s="10">
        <f t="shared" si="35"/>
        <v>0</v>
      </c>
      <c r="AP32" s="10">
        <f t="shared" si="36"/>
        <v>336.55307834721191</v>
      </c>
      <c r="AQ32" s="10">
        <f t="shared" si="37"/>
        <v>659.26154889850477</v>
      </c>
      <c r="AR32" s="10">
        <f t="shared" si="38"/>
        <v>637.68198597140236</v>
      </c>
      <c r="AS32" s="10">
        <f t="shared" si="39"/>
        <v>1633.4966132171189</v>
      </c>
      <c r="AU32">
        <f t="shared" si="40"/>
        <v>201707</v>
      </c>
      <c r="AV32" s="3">
        <f t="shared" si="41"/>
        <v>42946</v>
      </c>
      <c r="AW32" s="10">
        <f t="shared" si="42"/>
        <v>0</v>
      </c>
      <c r="AX32" s="10">
        <f t="shared" si="14"/>
        <v>0</v>
      </c>
      <c r="AY32" s="10">
        <f t="shared" si="15"/>
        <v>333.15601701520319</v>
      </c>
      <c r="AZ32" s="10">
        <f t="shared" si="16"/>
        <v>652.60716936811514</v>
      </c>
      <c r="BA32" s="10">
        <f t="shared" si="17"/>
        <v>631.24542378840215</v>
      </c>
      <c r="BB32">
        <f t="shared" si="43"/>
        <v>1617.0086101717204</v>
      </c>
    </row>
    <row r="33" spans="2:54" x14ac:dyDescent="0.25">
      <c r="B33">
        <f t="shared" si="18"/>
        <v>201707</v>
      </c>
      <c r="C33" s="3">
        <f>'Weir Formula Data'!I33</f>
        <v>42947</v>
      </c>
      <c r="D33" s="10">
        <f>IF('Weir Formula Data'!P33="",-9999,'Weir Formula Data'!P33)</f>
        <v>0</v>
      </c>
      <c r="E33" s="10">
        <f>IF('Weir Formula Data'!Q33="",-9999,'Weir Formula Data'!Q33)</f>
        <v>-97.143316503567476</v>
      </c>
      <c r="F33" s="10">
        <f>IF('Weir Formula Data'!R33="",-9999,'Weir Formula Data'!R33)</f>
        <v>243.75357993755119</v>
      </c>
      <c r="G33" s="10">
        <f>IF('Weir Formula Data'!M33="",-9999,'Weir Formula Data'!M33)</f>
        <v>369.64547221860943</v>
      </c>
      <c r="H33" s="10">
        <f>IF('Weir Formula Data'!N33="",-9999,'Weir Formula Data'!N33)</f>
        <v>2161.7722744987282</v>
      </c>
      <c r="I33" s="10">
        <f t="shared" si="19"/>
        <v>2678.0280101513213</v>
      </c>
      <c r="J33" s="10">
        <f t="shared" si="20"/>
        <v>-97.143316503567476</v>
      </c>
      <c r="K33" s="24">
        <f>'Weir Formula Data'!C33</f>
        <v>0</v>
      </c>
      <c r="L33" s="24">
        <f>'Weir Formula Data'!D33</f>
        <v>2</v>
      </c>
      <c r="M33" s="24">
        <f>'Weir Formula Data'!E33</f>
        <v>1</v>
      </c>
      <c r="N33" s="24">
        <f>'Weir Formula Data'!F33</f>
        <v>2</v>
      </c>
      <c r="O33" s="24">
        <f>'Weir Formula Data'!G33</f>
        <v>18</v>
      </c>
      <c r="Q33" s="12"/>
      <c r="R33" s="13"/>
      <c r="S33" s="15"/>
      <c r="T33" s="15"/>
      <c r="U33" s="15"/>
      <c r="AC33">
        <f t="shared" si="29"/>
        <v>201707</v>
      </c>
      <c r="AD33" s="3">
        <v>42947</v>
      </c>
      <c r="AE33" s="10">
        <f t="shared" si="30"/>
        <v>0</v>
      </c>
      <c r="AF33" s="10">
        <f t="shared" si="10"/>
        <v>-174.61012103498021</v>
      </c>
      <c r="AG33" s="10">
        <f t="shared" si="11"/>
        <v>438.13453799513326</v>
      </c>
      <c r="AH33" s="10">
        <f t="shared" si="12"/>
        <v>664.41874713793106</v>
      </c>
      <c r="AI33" s="10">
        <f t="shared" si="13"/>
        <v>3885.6746103209821</v>
      </c>
      <c r="AJ33" s="10">
        <f t="shared" si="31"/>
        <v>4813.6177744190663</v>
      </c>
      <c r="AL33">
        <f t="shared" si="32"/>
        <v>201707</v>
      </c>
      <c r="AM33" s="3">
        <f t="shared" si="33"/>
        <v>42947</v>
      </c>
      <c r="AN33" s="10">
        <f t="shared" si="34"/>
        <v>0</v>
      </c>
      <c r="AO33" s="10">
        <f t="shared" si="35"/>
        <v>-97.143316503567476</v>
      </c>
      <c r="AP33" s="10">
        <f t="shared" si="36"/>
        <v>434.63606683493623</v>
      </c>
      <c r="AQ33" s="10">
        <f t="shared" si="37"/>
        <v>659.1134136762214</v>
      </c>
      <c r="AR33" s="10">
        <f t="shared" si="38"/>
        <v>3854.6477923387192</v>
      </c>
      <c r="AS33" s="10">
        <f t="shared" si="39"/>
        <v>4851.2539563463097</v>
      </c>
      <c r="AU33">
        <f t="shared" si="40"/>
        <v>201707</v>
      </c>
      <c r="AV33" s="3">
        <f t="shared" si="41"/>
        <v>42947</v>
      </c>
      <c r="AW33" s="10">
        <f t="shared" si="42"/>
        <v>0</v>
      </c>
      <c r="AX33" s="10">
        <f t="shared" si="14"/>
        <v>0</v>
      </c>
      <c r="AY33" s="10">
        <f t="shared" si="15"/>
        <v>430.248986546168</v>
      </c>
      <c r="AZ33" s="10">
        <f t="shared" si="16"/>
        <v>652.46052937635534</v>
      </c>
      <c r="BA33" s="10">
        <f t="shared" si="17"/>
        <v>3815.7401851696732</v>
      </c>
      <c r="BB33">
        <f t="shared" si="43"/>
        <v>4898.4497010921968</v>
      </c>
    </row>
    <row r="34" spans="2:54" x14ac:dyDescent="0.25">
      <c r="B34">
        <f t="shared" si="18"/>
        <v>201708</v>
      </c>
      <c r="C34" s="3">
        <f>'Weir Formula Data'!I34</f>
        <v>42948</v>
      </c>
      <c r="D34" s="10">
        <f>IF('Weir Formula Data'!P34="",-9999,'Weir Formula Data'!P34)</f>
        <v>495.69605738524541</v>
      </c>
      <c r="E34" s="10">
        <f>IF('Weir Formula Data'!Q34="",-9999,'Weir Formula Data'!Q34)</f>
        <v>204.41709342663884</v>
      </c>
      <c r="F34" s="10">
        <f>IF('Weir Formula Data'!R34="",-9999,'Weir Formula Data'!R34)</f>
        <v>347.41422592721386</v>
      </c>
      <c r="G34" s="10">
        <f>IF('Weir Formula Data'!M34="",-9999,'Weir Formula Data'!M34)</f>
        <v>467.35353238148537</v>
      </c>
      <c r="H34" s="10">
        <f>IF('Weir Formula Data'!N34="",-9999,'Weir Formula Data'!N34)</f>
        <v>4646.7420956308488</v>
      </c>
      <c r="I34" s="10">
        <f t="shared" si="19"/>
        <v>6161.6230047514327</v>
      </c>
      <c r="J34" s="10">
        <f t="shared" si="20"/>
        <v>0</v>
      </c>
      <c r="K34" s="24">
        <f>'Weir Formula Data'!C34</f>
        <v>2</v>
      </c>
      <c r="L34" s="24">
        <f>'Weir Formula Data'!D34</f>
        <v>2</v>
      </c>
      <c r="M34" s="24">
        <f>'Weir Formula Data'!E34</f>
        <v>1</v>
      </c>
      <c r="N34" s="24">
        <f>'Weir Formula Data'!F34</f>
        <v>2</v>
      </c>
      <c r="O34" s="24">
        <f>'Weir Formula Data'!G34</f>
        <v>21</v>
      </c>
      <c r="Q34" s="12"/>
      <c r="R34" s="13"/>
      <c r="S34" s="15"/>
      <c r="T34" s="15"/>
      <c r="U34" s="15"/>
      <c r="AC34">
        <f t="shared" si="29"/>
        <v>201708</v>
      </c>
      <c r="AD34" s="3">
        <v>42948</v>
      </c>
      <c r="AE34" s="10">
        <f t="shared" si="30"/>
        <v>933.58595487223658</v>
      </c>
      <c r="AF34" s="10">
        <f t="shared" si="10"/>
        <v>384.99585485021908</v>
      </c>
      <c r="AG34" s="10">
        <f t="shared" si="11"/>
        <v>654.31434649556888</v>
      </c>
      <c r="AH34" s="10">
        <f t="shared" si="12"/>
        <v>880.20610067549194</v>
      </c>
      <c r="AI34" s="10">
        <f t="shared" si="13"/>
        <v>8751.5990731857491</v>
      </c>
      <c r="AJ34" s="10">
        <f t="shared" si="31"/>
        <v>11604.701330079266</v>
      </c>
      <c r="AL34">
        <f t="shared" si="32"/>
        <v>201708</v>
      </c>
      <c r="AM34" s="3">
        <f t="shared" si="33"/>
        <v>42948</v>
      </c>
      <c r="AN34" s="10">
        <f t="shared" si="34"/>
        <v>919.09175339896183</v>
      </c>
      <c r="AO34" s="10">
        <f t="shared" si="35"/>
        <v>379.01867893250903</v>
      </c>
      <c r="AP34" s="10">
        <f t="shared" si="36"/>
        <v>644.15592035872896</v>
      </c>
      <c r="AQ34" s="10">
        <f t="shared" si="37"/>
        <v>866.54063742102164</v>
      </c>
      <c r="AR34" s="10">
        <f t="shared" si="38"/>
        <v>8615.7278772684567</v>
      </c>
      <c r="AS34" s="10">
        <f t="shared" si="39"/>
        <v>11424.534867379678</v>
      </c>
      <c r="AU34">
        <f t="shared" si="40"/>
        <v>201708</v>
      </c>
      <c r="AV34" s="3">
        <f t="shared" si="41"/>
        <v>42948</v>
      </c>
      <c r="AW34" s="10">
        <f t="shared" si="42"/>
        <v>902.68416197819147</v>
      </c>
      <c r="AX34" s="10">
        <f t="shared" si="14"/>
        <v>372.25245172856927</v>
      </c>
      <c r="AY34" s="10">
        <f t="shared" si="15"/>
        <v>632.6564730908907</v>
      </c>
      <c r="AZ34" s="10">
        <f t="shared" si="16"/>
        <v>851.07118654659268</v>
      </c>
      <c r="BA34" s="10">
        <f t="shared" si="17"/>
        <v>8461.9202271834947</v>
      </c>
      <c r="BB34">
        <f t="shared" si="43"/>
        <v>11220.584500527739</v>
      </c>
    </row>
    <row r="35" spans="2:54" x14ac:dyDescent="0.25">
      <c r="B35">
        <f t="shared" si="18"/>
        <v>201708</v>
      </c>
      <c r="C35" s="3">
        <f>'Weir Formula Data'!I35</f>
        <v>42949</v>
      </c>
      <c r="D35" s="10">
        <f>IF('Weir Formula Data'!P35="",-9999,'Weir Formula Data'!P35)</f>
        <v>821.36705175010286</v>
      </c>
      <c r="E35" s="10">
        <f>IF('Weir Formula Data'!Q35="",-9999,'Weir Formula Data'!Q35)</f>
        <v>124.19550670794341</v>
      </c>
      <c r="F35" s="10">
        <f>IF('Weir Formula Data'!R35="",-9999,'Weir Formula Data'!R35)</f>
        <v>387.68189602702313</v>
      </c>
      <c r="G35" s="10">
        <f>IF('Weir Formula Data'!M35="",-9999,'Weir Formula Data'!M35)</f>
        <v>541.18914105680233</v>
      </c>
      <c r="H35" s="10">
        <f>IF('Weir Formula Data'!N35="",-9999,'Weir Formula Data'!N35)</f>
        <v>5409.8116445794831</v>
      </c>
      <c r="I35" s="10">
        <f t="shared" si="19"/>
        <v>7284.245240121355</v>
      </c>
      <c r="J35" s="10">
        <f t="shared" si="20"/>
        <v>0</v>
      </c>
      <c r="K35" s="24">
        <f>'Weir Formula Data'!C35</f>
        <v>2</v>
      </c>
      <c r="L35" s="24">
        <f>'Weir Formula Data'!D35</f>
        <v>2</v>
      </c>
      <c r="M35" s="24">
        <f>'Weir Formula Data'!E35</f>
        <v>1</v>
      </c>
      <c r="N35" s="24">
        <f>'Weir Formula Data'!F35</f>
        <v>2</v>
      </c>
      <c r="O35" s="24">
        <f>'Weir Formula Data'!G35</f>
        <v>21</v>
      </c>
      <c r="Q35" s="12"/>
      <c r="R35" s="13"/>
      <c r="S35" s="15"/>
      <c r="T35" s="15"/>
      <c r="U35" s="15"/>
      <c r="AC35">
        <f t="shared" si="29"/>
        <v>201708</v>
      </c>
      <c r="AD35" s="3">
        <v>42949</v>
      </c>
      <c r="AE35" s="10">
        <f t="shared" si="30"/>
        <v>1546.9494499383486</v>
      </c>
      <c r="AF35" s="10">
        <f t="shared" si="10"/>
        <v>233.90781305057808</v>
      </c>
      <c r="AG35" s="10">
        <f t="shared" si="11"/>
        <v>730.15382651667755</v>
      </c>
      <c r="AH35" s="10">
        <f t="shared" si="12"/>
        <v>1019.2668944859741</v>
      </c>
      <c r="AI35" s="10">
        <f t="shared" si="13"/>
        <v>10188.751947160457</v>
      </c>
      <c r="AJ35" s="10">
        <f t="shared" si="31"/>
        <v>13719.029931152036</v>
      </c>
      <c r="AL35">
        <f t="shared" si="32"/>
        <v>201708</v>
      </c>
      <c r="AM35" s="3">
        <f t="shared" si="33"/>
        <v>42949</v>
      </c>
      <c r="AN35" s="10">
        <f t="shared" si="34"/>
        <v>1522.9325965577232</v>
      </c>
      <c r="AO35" s="10">
        <f t="shared" si="35"/>
        <v>230.27632421890203</v>
      </c>
      <c r="AP35" s="10">
        <f t="shared" si="36"/>
        <v>718.81796974549945</v>
      </c>
      <c r="AQ35" s="10">
        <f t="shared" si="37"/>
        <v>1003.4424707715658</v>
      </c>
      <c r="AR35" s="10">
        <f t="shared" si="38"/>
        <v>10030.56852257844</v>
      </c>
      <c r="AS35" s="10">
        <f t="shared" si="39"/>
        <v>13506.03788387213</v>
      </c>
      <c r="AU35">
        <f t="shared" si="40"/>
        <v>201708</v>
      </c>
      <c r="AV35" s="3">
        <f t="shared" si="41"/>
        <v>42949</v>
      </c>
      <c r="AW35" s="10">
        <f t="shared" si="42"/>
        <v>1495.7452611113074</v>
      </c>
      <c r="AX35" s="10">
        <f t="shared" si="14"/>
        <v>226.16543993810214</v>
      </c>
      <c r="AY35" s="10">
        <f t="shared" si="15"/>
        <v>705.98565837955016</v>
      </c>
      <c r="AZ35" s="10">
        <f t="shared" si="16"/>
        <v>985.52905351612742</v>
      </c>
      <c r="BA35" s="10">
        <f t="shared" si="17"/>
        <v>9851.5031904961197</v>
      </c>
      <c r="BB35">
        <f t="shared" si="43"/>
        <v>13264.928603441207</v>
      </c>
    </row>
    <row r="36" spans="2:54" x14ac:dyDescent="0.25">
      <c r="B36">
        <f t="shared" si="18"/>
        <v>201708</v>
      </c>
      <c r="C36" s="3">
        <f>'Weir Formula Data'!I36</f>
        <v>42950</v>
      </c>
      <c r="D36" s="10">
        <f>IF('Weir Formula Data'!P36="",-9999,'Weir Formula Data'!P36)</f>
        <v>726.12000985820407</v>
      </c>
      <c r="E36" s="10">
        <f>IF('Weir Formula Data'!Q36="",-9999,'Weir Formula Data'!Q36)</f>
        <v>-34.291735703271797</v>
      </c>
      <c r="F36" s="10">
        <f>IF('Weir Formula Data'!R36="",-9999,'Weir Formula Data'!R36)</f>
        <v>317.37553320784679</v>
      </c>
      <c r="G36" s="10">
        <f>IF('Weir Formula Data'!M36="",-9999,'Weir Formula Data'!M36)</f>
        <v>478.76858723375318</v>
      </c>
      <c r="H36" s="10">
        <f>IF('Weir Formula Data'!N36="",-9999,'Weir Formula Data'!N36)</f>
        <v>7920.9615156783111</v>
      </c>
      <c r="I36" s="10">
        <f t="shared" si="19"/>
        <v>9408.9339102748436</v>
      </c>
      <c r="J36" s="10">
        <f t="shared" si="20"/>
        <v>-34.291735703271797</v>
      </c>
      <c r="K36" s="24">
        <f>'Weir Formula Data'!C36</f>
        <v>2</v>
      </c>
      <c r="L36" s="24">
        <f>'Weir Formula Data'!D36</f>
        <v>2</v>
      </c>
      <c r="M36" s="24">
        <f>'Weir Formula Data'!E36</f>
        <v>1</v>
      </c>
      <c r="N36" s="24">
        <f>'Weir Formula Data'!F36</f>
        <v>2</v>
      </c>
      <c r="O36" s="24">
        <f>'Weir Formula Data'!G36</f>
        <v>41</v>
      </c>
      <c r="Q36" s="12"/>
      <c r="R36" s="13"/>
      <c r="S36" s="15"/>
      <c r="T36" s="15"/>
      <c r="U36" s="15"/>
      <c r="AC36">
        <f t="shared" si="29"/>
        <v>201708</v>
      </c>
      <c r="AD36" s="3">
        <v>42950</v>
      </c>
      <c r="AE36" s="10">
        <f t="shared" si="30"/>
        <v>1367.5627083482368</v>
      </c>
      <c r="AF36" s="10">
        <f t="shared" si="10"/>
        <v>-64.584501619072768</v>
      </c>
      <c r="AG36" s="10">
        <f t="shared" si="11"/>
        <v>597.7399573962241</v>
      </c>
      <c r="AH36" s="10">
        <f t="shared" si="12"/>
        <v>901.70503076662044</v>
      </c>
      <c r="AI36" s="10">
        <f t="shared" si="13"/>
        <v>14918.21108912634</v>
      </c>
      <c r="AJ36" s="10">
        <f t="shared" si="31"/>
        <v>17720.63428401835</v>
      </c>
      <c r="AL36">
        <f t="shared" si="32"/>
        <v>201708</v>
      </c>
      <c r="AM36" s="3">
        <f t="shared" si="33"/>
        <v>42950</v>
      </c>
      <c r="AN36" s="10">
        <f t="shared" si="34"/>
        <v>1346.3308878407731</v>
      </c>
      <c r="AO36" s="10">
        <f t="shared" si="35"/>
        <v>-34.291735703271797</v>
      </c>
      <c r="AP36" s="10">
        <f t="shared" si="36"/>
        <v>588.45986558902337</v>
      </c>
      <c r="AQ36" s="10">
        <f t="shared" si="37"/>
        <v>887.70579018551575</v>
      </c>
      <c r="AR36" s="10">
        <f t="shared" si="38"/>
        <v>14686.601395323449</v>
      </c>
      <c r="AS36" s="10">
        <f t="shared" si="39"/>
        <v>17474.80620323549</v>
      </c>
      <c r="AU36">
        <f t="shared" si="40"/>
        <v>201708</v>
      </c>
      <c r="AV36" s="3">
        <f t="shared" si="41"/>
        <v>42950</v>
      </c>
      <c r="AW36" s="10">
        <f t="shared" si="42"/>
        <v>1322.2962394575604</v>
      </c>
      <c r="AX36" s="10">
        <f t="shared" si="14"/>
        <v>0</v>
      </c>
      <c r="AY36" s="10">
        <f t="shared" si="15"/>
        <v>577.95470219657705</v>
      </c>
      <c r="AZ36" s="10">
        <f t="shared" si="16"/>
        <v>871.85849979981515</v>
      </c>
      <c r="BA36" s="10">
        <f t="shared" si="17"/>
        <v>14424.416739479211</v>
      </c>
      <c r="BB36">
        <f t="shared" si="43"/>
        <v>17196.526180933164</v>
      </c>
    </row>
    <row r="37" spans="2:54" x14ac:dyDescent="0.25">
      <c r="B37">
        <f t="shared" si="18"/>
        <v>201708</v>
      </c>
      <c r="C37" s="3">
        <f>'Weir Formula Data'!I37</f>
        <v>42951</v>
      </c>
      <c r="D37" s="10">
        <f>IF('Weir Formula Data'!P37="",-9999,'Weir Formula Data'!P37)</f>
        <v>581.92871013610022</v>
      </c>
      <c r="E37" s="10">
        <f>IF('Weir Formula Data'!Q37="",-9999,'Weir Formula Data'!Q37)</f>
        <v>-136.53771609617448</v>
      </c>
      <c r="F37" s="10">
        <f>IF('Weir Formula Data'!R37="",-9999,'Weir Formula Data'!R37)</f>
        <v>225.19545777296381</v>
      </c>
      <c r="G37" s="10">
        <f>IF('Weir Formula Data'!M37="",-9999,'Weir Formula Data'!M37)</f>
        <v>382.48011071998991</v>
      </c>
      <c r="H37" s="10">
        <f>IF('Weir Formula Data'!N37="",-9999,'Weir Formula Data'!N37)</f>
        <v>9030.27950950987</v>
      </c>
      <c r="I37" s="10">
        <f t="shared" si="19"/>
        <v>10083.34607204275</v>
      </c>
      <c r="J37" s="10">
        <f t="shared" si="20"/>
        <v>-136.53771609617448</v>
      </c>
      <c r="K37" s="24">
        <f>'Weir Formula Data'!C37</f>
        <v>2</v>
      </c>
      <c r="L37" s="24">
        <f>'Weir Formula Data'!D37</f>
        <v>2</v>
      </c>
      <c r="M37" s="24">
        <f>'Weir Formula Data'!E37</f>
        <v>1</v>
      </c>
      <c r="N37" s="24">
        <f>'Weir Formula Data'!F37</f>
        <v>2</v>
      </c>
      <c r="O37" s="24">
        <f>'Weir Formula Data'!G37</f>
        <v>41</v>
      </c>
      <c r="Q37" s="12"/>
      <c r="R37" s="13"/>
      <c r="S37" s="15"/>
      <c r="T37" s="15"/>
      <c r="U37" s="15"/>
      <c r="AC37">
        <f t="shared" si="29"/>
        <v>201708</v>
      </c>
      <c r="AD37" s="3">
        <v>42951</v>
      </c>
      <c r="AE37" s="10">
        <f t="shared" si="30"/>
        <v>1095.9951414294849</v>
      </c>
      <c r="AF37" s="10">
        <f t="shared" si="10"/>
        <v>-257.15293103219983</v>
      </c>
      <c r="AG37" s="10">
        <f t="shared" si="11"/>
        <v>424.12949093615424</v>
      </c>
      <c r="AH37" s="10">
        <f t="shared" si="12"/>
        <v>720.35686801649581</v>
      </c>
      <c r="AI37" s="10">
        <f t="shared" si="13"/>
        <v>17007.482696391329</v>
      </c>
      <c r="AJ37" s="10">
        <f t="shared" si="31"/>
        <v>18990.811265741264</v>
      </c>
      <c r="AL37">
        <f t="shared" si="32"/>
        <v>201708</v>
      </c>
      <c r="AM37" s="3">
        <f t="shared" si="33"/>
        <v>42951</v>
      </c>
      <c r="AN37" s="10">
        <f t="shared" si="34"/>
        <v>1078.9794887081634</v>
      </c>
      <c r="AO37" s="10">
        <f t="shared" si="35"/>
        <v>-136.53771609617448</v>
      </c>
      <c r="AP37" s="10">
        <f t="shared" si="36"/>
        <v>417.54475360125366</v>
      </c>
      <c r="AQ37" s="10">
        <f t="shared" si="37"/>
        <v>709.17311195932893</v>
      </c>
      <c r="AR37" s="10">
        <f t="shared" si="38"/>
        <v>16743.43643533927</v>
      </c>
      <c r="AS37" s="10">
        <f t="shared" si="39"/>
        <v>18812.596073511842</v>
      </c>
      <c r="AU37">
        <f t="shared" si="40"/>
        <v>201708</v>
      </c>
      <c r="AV37" s="3">
        <f t="shared" si="41"/>
        <v>42951</v>
      </c>
      <c r="AW37" s="10">
        <f t="shared" si="42"/>
        <v>1059.7175874489642</v>
      </c>
      <c r="AX37" s="10">
        <f t="shared" si="14"/>
        <v>0</v>
      </c>
      <c r="AY37" s="10">
        <f t="shared" si="15"/>
        <v>410.09076036103602</v>
      </c>
      <c r="AZ37" s="10">
        <f t="shared" si="16"/>
        <v>696.51298023189963</v>
      </c>
      <c r="BA37" s="10">
        <f t="shared" si="17"/>
        <v>16444.533237704512</v>
      </c>
      <c r="BB37">
        <f t="shared" si="43"/>
        <v>18610.854565746413</v>
      </c>
    </row>
    <row r="38" spans="2:54" x14ac:dyDescent="0.25">
      <c r="B38">
        <f t="shared" si="18"/>
        <v>201708</v>
      </c>
      <c r="C38" s="3">
        <f>'Weir Formula Data'!I38</f>
        <v>42952</v>
      </c>
      <c r="D38" s="10">
        <f>IF('Weir Formula Data'!P38="",-9999,'Weir Formula Data'!P38)</f>
        <v>160.06455688828217</v>
      </c>
      <c r="E38" s="10">
        <f>IF('Weir Formula Data'!Q38="",-9999,'Weir Formula Data'!Q38)</f>
        <v>-25.161173984053239</v>
      </c>
      <c r="F38" s="10">
        <f>IF('Weir Formula Data'!R38="",-9999,'Weir Formula Data'!R38)</f>
        <v>80.090767585338767</v>
      </c>
      <c r="G38" s="10">
        <f>IF('Weir Formula Data'!M38="",-9999,'Weir Formula Data'!M38)</f>
        <v>279.53753873561072</v>
      </c>
      <c r="H38" s="10">
        <f>IF('Weir Formula Data'!N38="",-9999,'Weir Formula Data'!N38)</f>
        <v>8426.6224515576559</v>
      </c>
      <c r="I38" s="10">
        <f t="shared" si="19"/>
        <v>8921.1541407828336</v>
      </c>
      <c r="J38" s="10">
        <f t="shared" si="20"/>
        <v>-25.161173984053239</v>
      </c>
      <c r="K38" s="24">
        <f>'Weir Formula Data'!C38</f>
        <v>0</v>
      </c>
      <c r="L38" s="24">
        <f>'Weir Formula Data'!D38</f>
        <v>0</v>
      </c>
      <c r="M38" s="24">
        <f>'Weir Formula Data'!E38</f>
        <v>0</v>
      </c>
      <c r="N38" s="24">
        <f>'Weir Formula Data'!F38</f>
        <v>2</v>
      </c>
      <c r="O38" s="24">
        <f>'Weir Formula Data'!G38</f>
        <v>41</v>
      </c>
      <c r="Q38" s="12"/>
      <c r="R38" s="13"/>
      <c r="S38" s="15"/>
      <c r="T38" s="15"/>
      <c r="U38" s="15"/>
      <c r="AC38">
        <f t="shared" si="29"/>
        <v>201708</v>
      </c>
      <c r="AD38" s="3">
        <v>42952</v>
      </c>
      <c r="AE38" s="10">
        <f t="shared" si="30"/>
        <v>301.46300330085359</v>
      </c>
      <c r="AF38" s="10">
        <f t="shared" si="10"/>
        <v>-47.388149027283369</v>
      </c>
      <c r="AG38" s="10">
        <f t="shared" si="11"/>
        <v>150.84165915505318</v>
      </c>
      <c r="AH38" s="10">
        <f t="shared" si="12"/>
        <v>526.47648924166708</v>
      </c>
      <c r="AI38" s="10">
        <f t="shared" si="13"/>
        <v>15870.564735339864</v>
      </c>
      <c r="AJ38" s="10">
        <f t="shared" si="31"/>
        <v>16801.957738010155</v>
      </c>
      <c r="AL38">
        <f t="shared" si="32"/>
        <v>201708</v>
      </c>
      <c r="AM38" s="3">
        <f t="shared" si="33"/>
        <v>42952</v>
      </c>
      <c r="AN38" s="10">
        <f t="shared" si="34"/>
        <v>296.78269991392119</v>
      </c>
      <c r="AO38" s="10">
        <f t="shared" si="35"/>
        <v>-25.161173984053239</v>
      </c>
      <c r="AP38" s="10">
        <f t="shared" si="36"/>
        <v>148.4997972333455</v>
      </c>
      <c r="AQ38" s="10">
        <f t="shared" si="37"/>
        <v>518.30278411447784</v>
      </c>
      <c r="AR38" s="10">
        <f t="shared" si="38"/>
        <v>15624.169466036412</v>
      </c>
      <c r="AS38" s="10">
        <f t="shared" si="39"/>
        <v>16562.593573314101</v>
      </c>
      <c r="AU38">
        <f t="shared" si="40"/>
        <v>201708</v>
      </c>
      <c r="AV38" s="3">
        <f t="shared" si="41"/>
        <v>42952</v>
      </c>
      <c r="AW38" s="10">
        <f t="shared" si="42"/>
        <v>291.48454631507479</v>
      </c>
      <c r="AX38" s="10">
        <f t="shared" si="14"/>
        <v>0</v>
      </c>
      <c r="AY38" s="10">
        <f t="shared" si="15"/>
        <v>145.84878443722229</v>
      </c>
      <c r="AZ38" s="10">
        <f t="shared" si="16"/>
        <v>509.05006230237535</v>
      </c>
      <c r="BA38" s="10">
        <f t="shared" si="17"/>
        <v>15345.247380249486</v>
      </c>
      <c r="BB38">
        <f t="shared" si="43"/>
        <v>16291.630773304158</v>
      </c>
    </row>
    <row r="39" spans="2:54" x14ac:dyDescent="0.25">
      <c r="B39">
        <f t="shared" si="18"/>
        <v>201708</v>
      </c>
      <c r="C39" s="3">
        <f>'Weir Formula Data'!I39</f>
        <v>42953</v>
      </c>
      <c r="D39" s="10">
        <f>IF('Weir Formula Data'!P39="",-9999,'Weir Formula Data'!P39)</f>
        <v>0</v>
      </c>
      <c r="E39" s="10">
        <f>IF('Weir Formula Data'!Q39="",-9999,'Weir Formula Data'!Q39)</f>
        <v>0</v>
      </c>
      <c r="F39" s="10">
        <f>IF('Weir Formula Data'!R39="",-9999,'Weir Formula Data'!R39)</f>
        <v>0</v>
      </c>
      <c r="G39" s="10">
        <f>IF('Weir Formula Data'!M39="",-9999,'Weir Formula Data'!M39)</f>
        <v>-308.56529634142993</v>
      </c>
      <c r="H39" s="10">
        <f>IF('Weir Formula Data'!N39="",-9999,'Weir Formula Data'!N39)</f>
        <v>840.84839983120264</v>
      </c>
      <c r="I39" s="10">
        <f t="shared" si="19"/>
        <v>532.28310348977266</v>
      </c>
      <c r="J39" s="10">
        <f t="shared" si="20"/>
        <v>-308.56529634142993</v>
      </c>
      <c r="K39" s="24">
        <f>'Weir Formula Data'!C39</f>
        <v>0</v>
      </c>
      <c r="L39" s="24">
        <f>'Weir Formula Data'!D39</f>
        <v>0</v>
      </c>
      <c r="M39" s="24">
        <f>'Weir Formula Data'!E39</f>
        <v>0</v>
      </c>
      <c r="N39" s="24">
        <f>'Weir Formula Data'!F39</f>
        <v>2</v>
      </c>
      <c r="O39" s="24">
        <f>'Weir Formula Data'!G39</f>
        <v>41</v>
      </c>
      <c r="Q39" s="12"/>
      <c r="R39" s="13"/>
      <c r="T39" s="15"/>
      <c r="U39" s="15"/>
      <c r="AC39">
        <f t="shared" si="29"/>
        <v>201708</v>
      </c>
      <c r="AD39" s="3">
        <v>42953</v>
      </c>
      <c r="AE39" s="10">
        <f t="shared" si="30"/>
        <v>0</v>
      </c>
      <c r="AF39" s="10">
        <f t="shared" si="10"/>
        <v>0</v>
      </c>
      <c r="AG39" s="10">
        <f t="shared" si="11"/>
        <v>0</v>
      </c>
      <c r="AH39" s="10">
        <f t="shared" si="12"/>
        <v>-581.14689946275757</v>
      </c>
      <c r="AI39" s="10">
        <f t="shared" si="13"/>
        <v>1583.6403065217751</v>
      </c>
      <c r="AJ39" s="10">
        <f t="shared" si="31"/>
        <v>1002.4934070590175</v>
      </c>
      <c r="AL39">
        <f t="shared" si="32"/>
        <v>201708</v>
      </c>
      <c r="AM39" s="3">
        <f t="shared" si="33"/>
        <v>42953</v>
      </c>
      <c r="AN39" s="10">
        <f t="shared" si="34"/>
        <v>0</v>
      </c>
      <c r="AO39" s="10">
        <f t="shared" si="35"/>
        <v>0</v>
      </c>
      <c r="AP39" s="10">
        <f t="shared" si="36"/>
        <v>0</v>
      </c>
      <c r="AQ39" s="10">
        <f t="shared" si="37"/>
        <v>-308.56529634142993</v>
      </c>
      <c r="AR39" s="10">
        <f t="shared" si="38"/>
        <v>1559.0538166071251</v>
      </c>
      <c r="AS39" s="10">
        <f t="shared" si="39"/>
        <v>1250.4885202656951</v>
      </c>
      <c r="AU39">
        <f t="shared" si="40"/>
        <v>201708</v>
      </c>
      <c r="AV39" s="3">
        <f t="shared" si="41"/>
        <v>42953</v>
      </c>
      <c r="AW39" s="10">
        <f t="shared" si="42"/>
        <v>0</v>
      </c>
      <c r="AX39" s="10">
        <f t="shared" si="14"/>
        <v>0</v>
      </c>
      <c r="AY39" s="10">
        <f t="shared" si="15"/>
        <v>0</v>
      </c>
      <c r="AZ39" s="10">
        <f t="shared" si="16"/>
        <v>0</v>
      </c>
      <c r="BA39" s="10">
        <f t="shared" si="17"/>
        <v>1531.2216464986655</v>
      </c>
      <c r="BB39">
        <f t="shared" si="43"/>
        <v>1531.2216464986655</v>
      </c>
    </row>
    <row r="40" spans="2:54" x14ac:dyDescent="0.25">
      <c r="B40">
        <f t="shared" si="18"/>
        <v>201708</v>
      </c>
      <c r="C40" s="3">
        <f>'Weir Formula Data'!I40</f>
        <v>42954</v>
      </c>
      <c r="D40" s="10">
        <f>IF('Weir Formula Data'!P40="",-9999,'Weir Formula Data'!P40)</f>
        <v>0</v>
      </c>
      <c r="E40" s="10">
        <f>IF('Weir Formula Data'!Q40="",-9999,'Weir Formula Data'!Q40)</f>
        <v>0</v>
      </c>
      <c r="F40" s="10">
        <f>IF('Weir Formula Data'!R40="",-9999,'Weir Formula Data'!R40)</f>
        <v>-79.833346854436172</v>
      </c>
      <c r="G40" s="10">
        <f>IF('Weir Formula Data'!M40="",-9999,'Weir Formula Data'!M40)</f>
        <v>-341.44236678191373</v>
      </c>
      <c r="H40" s="10">
        <f>IF('Weir Formula Data'!N40="",-9999,'Weir Formula Data'!N40)</f>
        <v>-418.62023312590321</v>
      </c>
      <c r="I40" s="10">
        <f t="shared" si="19"/>
        <v>-839.89594676225306</v>
      </c>
      <c r="J40" s="10">
        <f t="shared" si="20"/>
        <v>-839.89594676225306</v>
      </c>
      <c r="K40" s="24">
        <f>'Weir Formula Data'!C40</f>
        <v>0</v>
      </c>
      <c r="L40" s="24">
        <f>'Weir Formula Data'!D40</f>
        <v>0</v>
      </c>
      <c r="M40" s="24">
        <f>'Weir Formula Data'!E40</f>
        <v>1</v>
      </c>
      <c r="N40" s="24">
        <f>'Weir Formula Data'!F40</f>
        <v>2</v>
      </c>
      <c r="O40" s="24">
        <f>'Weir Formula Data'!G40</f>
        <v>0</v>
      </c>
      <c r="Q40" s="12"/>
      <c r="R40" s="13"/>
      <c r="T40" s="15"/>
      <c r="U40" s="15"/>
      <c r="AC40">
        <f t="shared" si="29"/>
        <v>201708</v>
      </c>
      <c r="AD40" s="3">
        <v>42954</v>
      </c>
      <c r="AE40" s="10">
        <f t="shared" si="30"/>
        <v>0</v>
      </c>
      <c r="AF40" s="10">
        <f t="shared" si="10"/>
        <v>0</v>
      </c>
      <c r="AG40" s="10">
        <f t="shared" si="11"/>
        <v>-150.3568371047603</v>
      </c>
      <c r="AH40" s="10">
        <f t="shared" si="12"/>
        <v>-643.06704335594657</v>
      </c>
      <c r="AI40" s="10">
        <f t="shared" si="13"/>
        <v>-788.42259132181971</v>
      </c>
      <c r="AJ40" s="10">
        <f t="shared" si="31"/>
        <v>-1581.8464717825266</v>
      </c>
      <c r="AL40">
        <f t="shared" si="32"/>
        <v>201708</v>
      </c>
      <c r="AM40" s="3">
        <f t="shared" si="33"/>
        <v>42954</v>
      </c>
      <c r="AN40" s="10">
        <f t="shared" si="34"/>
        <v>0</v>
      </c>
      <c r="AO40" s="10">
        <f t="shared" si="35"/>
        <v>0</v>
      </c>
      <c r="AP40" s="10">
        <f t="shared" si="36"/>
        <v>-79.833346854436172</v>
      </c>
      <c r="AQ40" s="10">
        <f t="shared" si="37"/>
        <v>-341.44236678191373</v>
      </c>
      <c r="AR40" s="10">
        <f t="shared" si="38"/>
        <v>-418.62023312590321</v>
      </c>
      <c r="AS40" s="10">
        <f t="shared" si="39"/>
        <v>-839.89594676225306</v>
      </c>
      <c r="AU40">
        <f t="shared" si="40"/>
        <v>201708</v>
      </c>
      <c r="AV40" s="3">
        <f t="shared" si="41"/>
        <v>42954</v>
      </c>
      <c r="AW40" s="10">
        <f t="shared" si="42"/>
        <v>0</v>
      </c>
      <c r="AX40" s="10">
        <f t="shared" si="14"/>
        <v>0</v>
      </c>
      <c r="AY40" s="10">
        <f t="shared" si="15"/>
        <v>0</v>
      </c>
      <c r="AZ40" s="10">
        <f t="shared" si="16"/>
        <v>0</v>
      </c>
      <c r="BA40" s="10">
        <f t="shared" si="17"/>
        <v>0</v>
      </c>
      <c r="BB40">
        <f t="shared" si="43"/>
        <v>0</v>
      </c>
    </row>
    <row r="41" spans="2:54" x14ac:dyDescent="0.25">
      <c r="B41">
        <f t="shared" si="18"/>
        <v>201708</v>
      </c>
      <c r="C41" s="3">
        <f>'Weir Formula Data'!I41</f>
        <v>42955</v>
      </c>
      <c r="D41" s="10">
        <f>IF('Weir Formula Data'!P41="",-9999,'Weir Formula Data'!P41)</f>
        <v>0</v>
      </c>
      <c r="E41" s="10">
        <f>IF('Weir Formula Data'!Q41="",-9999,'Weir Formula Data'!Q41)</f>
        <v>0</v>
      </c>
      <c r="F41" s="10">
        <f>IF('Weir Formula Data'!R41="",-9999,'Weir Formula Data'!R41)</f>
        <v>112.19876897313748</v>
      </c>
      <c r="G41" s="10">
        <f>IF('Weir Formula Data'!M41="",-9999,'Weir Formula Data'!M41)</f>
        <v>55.426151771727092</v>
      </c>
      <c r="H41" s="10">
        <f>IF('Weir Formula Data'!N41="",-9999,'Weir Formula Data'!N41)</f>
        <v>0</v>
      </c>
      <c r="I41" s="10">
        <f t="shared" si="19"/>
        <v>167.62492074486457</v>
      </c>
      <c r="J41" s="10">
        <f t="shared" si="20"/>
        <v>0</v>
      </c>
      <c r="K41" s="24">
        <f>'Weir Formula Data'!C41</f>
        <v>0</v>
      </c>
      <c r="L41" s="24">
        <f>'Weir Formula Data'!D41</f>
        <v>0</v>
      </c>
      <c r="M41" s="24">
        <f>'Weir Formula Data'!E41</f>
        <v>0</v>
      </c>
      <c r="N41" s="24">
        <f>'Weir Formula Data'!F41</f>
        <v>0</v>
      </c>
      <c r="O41" s="24">
        <f>'Weir Formula Data'!G41</f>
        <v>0</v>
      </c>
      <c r="Q41" s="12"/>
      <c r="R41" s="13"/>
      <c r="T41" s="15"/>
      <c r="U41" s="15"/>
      <c r="AC41">
        <f t="shared" si="29"/>
        <v>201708</v>
      </c>
      <c r="AD41" s="3">
        <v>42955</v>
      </c>
      <c r="AE41" s="10">
        <f t="shared" si="30"/>
        <v>0</v>
      </c>
      <c r="AF41" s="10">
        <f t="shared" si="10"/>
        <v>0</v>
      </c>
      <c r="AG41" s="10">
        <f t="shared" si="11"/>
        <v>211.31335080575096</v>
      </c>
      <c r="AH41" s="10">
        <f t="shared" si="12"/>
        <v>104.38871977245941</v>
      </c>
      <c r="AI41" s="10">
        <f t="shared" si="13"/>
        <v>0</v>
      </c>
      <c r="AJ41" s="10">
        <f t="shared" si="31"/>
        <v>315.7020705782104</v>
      </c>
      <c r="AL41">
        <f t="shared" si="32"/>
        <v>201708</v>
      </c>
      <c r="AM41" s="3">
        <f t="shared" si="33"/>
        <v>42955</v>
      </c>
      <c r="AN41" s="10">
        <f t="shared" si="34"/>
        <v>0</v>
      </c>
      <c r="AO41" s="10">
        <f t="shared" si="35"/>
        <v>0</v>
      </c>
      <c r="AP41" s="10">
        <f t="shared" si="36"/>
        <v>208.03264776540746</v>
      </c>
      <c r="AQ41" s="10">
        <f t="shared" si="37"/>
        <v>102.768053643087</v>
      </c>
      <c r="AR41" s="10">
        <f t="shared" si="38"/>
        <v>0</v>
      </c>
      <c r="AS41" s="10">
        <f t="shared" si="39"/>
        <v>310.80070140849443</v>
      </c>
      <c r="AU41">
        <f t="shared" si="40"/>
        <v>201708</v>
      </c>
      <c r="AV41" s="3">
        <f t="shared" si="41"/>
        <v>42955</v>
      </c>
      <c r="AW41" s="10">
        <f t="shared" si="42"/>
        <v>0</v>
      </c>
      <c r="AX41" s="10">
        <f t="shared" si="14"/>
        <v>0</v>
      </c>
      <c r="AY41" s="10">
        <f t="shared" si="15"/>
        <v>204.31885676021912</v>
      </c>
      <c r="AZ41" s="10">
        <f t="shared" si="16"/>
        <v>100.93344221387134</v>
      </c>
      <c r="BA41" s="10">
        <f t="shared" si="17"/>
        <v>0</v>
      </c>
      <c r="BB41">
        <f t="shared" si="43"/>
        <v>305.25229897409048</v>
      </c>
    </row>
    <row r="42" spans="2:54" x14ac:dyDescent="0.25">
      <c r="B42">
        <f t="shared" si="18"/>
        <v>201708</v>
      </c>
      <c r="C42" s="3">
        <f>'Weir Formula Data'!I42</f>
        <v>42956</v>
      </c>
      <c r="D42" s="10">
        <f>IF('Weir Formula Data'!P42="",-9999,'Weir Formula Data'!P42)</f>
        <v>1243.5707483682229</v>
      </c>
      <c r="E42" s="10">
        <f>IF('Weir Formula Data'!Q42="",-9999,'Weir Formula Data'!Q42)</f>
        <v>92.067012766656489</v>
      </c>
      <c r="F42" s="10">
        <f>IF('Weir Formula Data'!R42="",-9999,'Weir Formula Data'!R42)</f>
        <v>282.78339381620918</v>
      </c>
      <c r="G42" s="10">
        <f>IF('Weir Formula Data'!M42="",-9999,'Weir Formula Data'!M42)</f>
        <v>0</v>
      </c>
      <c r="H42" s="10">
        <f>IF('Weir Formula Data'!N42="",-9999,'Weir Formula Data'!N42)</f>
        <v>797.93669230298156</v>
      </c>
      <c r="I42" s="10">
        <f t="shared" si="19"/>
        <v>2416.3578472540703</v>
      </c>
      <c r="J42" s="10">
        <f t="shared" si="20"/>
        <v>0</v>
      </c>
      <c r="K42" s="24">
        <f>'Weir Formula Data'!C42</f>
        <v>4</v>
      </c>
      <c r="L42" s="24">
        <f>'Weir Formula Data'!D42</f>
        <v>1</v>
      </c>
      <c r="M42" s="24">
        <f>'Weir Formula Data'!E42</f>
        <v>1</v>
      </c>
      <c r="N42" s="24">
        <f>'Weir Formula Data'!F42</f>
        <v>0</v>
      </c>
      <c r="O42" s="24">
        <f>'Weir Formula Data'!G42</f>
        <v>4</v>
      </c>
      <c r="Q42" s="12"/>
      <c r="R42" s="13"/>
      <c r="T42" s="15"/>
      <c r="U42" s="15"/>
      <c r="AC42">
        <f t="shared" si="29"/>
        <v>201708</v>
      </c>
      <c r="AD42" s="3">
        <v>42956</v>
      </c>
      <c r="AE42" s="10">
        <f t="shared" si="30"/>
        <v>2342.1210785710118</v>
      </c>
      <c r="AF42" s="10">
        <f t="shared" si="10"/>
        <v>173.39752605535207</v>
      </c>
      <c r="AG42" s="10">
        <f t="shared" si="11"/>
        <v>532.58968031843688</v>
      </c>
      <c r="AH42" s="10">
        <f t="shared" si="12"/>
        <v>0</v>
      </c>
      <c r="AI42" s="10">
        <f t="shared" si="13"/>
        <v>1502.8210890778139</v>
      </c>
      <c r="AJ42" s="10">
        <f t="shared" si="31"/>
        <v>4550.9293740226149</v>
      </c>
      <c r="AL42">
        <f t="shared" si="32"/>
        <v>201708</v>
      </c>
      <c r="AM42" s="3">
        <f t="shared" si="33"/>
        <v>42956</v>
      </c>
      <c r="AN42" s="10">
        <f t="shared" si="34"/>
        <v>2305.758947574453</v>
      </c>
      <c r="AO42" s="10">
        <f t="shared" si="35"/>
        <v>170.70547754659145</v>
      </c>
      <c r="AP42" s="10">
        <f t="shared" si="36"/>
        <v>524.32106606943728</v>
      </c>
      <c r="AQ42" s="10">
        <f t="shared" si="37"/>
        <v>0</v>
      </c>
      <c r="AR42" s="10">
        <f t="shared" si="38"/>
        <v>1479.4893417119692</v>
      </c>
      <c r="AS42" s="10">
        <f t="shared" si="39"/>
        <v>4480.2748329024507</v>
      </c>
      <c r="AU42">
        <f t="shared" si="40"/>
        <v>201708</v>
      </c>
      <c r="AV42" s="3">
        <f t="shared" si="41"/>
        <v>42956</v>
      </c>
      <c r="AW42" s="10">
        <f t="shared" si="42"/>
        <v>2264.5966255465619</v>
      </c>
      <c r="AX42" s="10">
        <f t="shared" si="14"/>
        <v>167.65804978052364</v>
      </c>
      <c r="AY42" s="10">
        <f t="shared" si="15"/>
        <v>514.96090611418231</v>
      </c>
      <c r="AZ42" s="10">
        <f t="shared" si="16"/>
        <v>0</v>
      </c>
      <c r="BA42" s="10">
        <f t="shared" si="17"/>
        <v>1453.077553617449</v>
      </c>
      <c r="BB42">
        <f t="shared" si="43"/>
        <v>4400.2931350587169</v>
      </c>
    </row>
    <row r="43" spans="2:54" x14ac:dyDescent="0.25">
      <c r="B43">
        <f t="shared" si="18"/>
        <v>201708</v>
      </c>
      <c r="C43" s="3">
        <f>'Weir Formula Data'!I43</f>
        <v>42957</v>
      </c>
      <c r="D43" s="10">
        <f>IF('Weir Formula Data'!P43="",-9999,'Weir Formula Data'!P43)</f>
        <v>1315.3751829751579</v>
      </c>
      <c r="E43" s="10">
        <f>IF('Weir Formula Data'!Q43="",-9999,'Weir Formula Data'!Q43)</f>
        <v>-118.81685610211328</v>
      </c>
      <c r="F43" s="10">
        <f>IF('Weir Formula Data'!R43="",-9999,'Weir Formula Data'!R43)</f>
        <v>205.91557576071227</v>
      </c>
      <c r="G43" s="10">
        <f>IF('Weir Formula Data'!M43="",-9999,'Weir Formula Data'!M43)</f>
        <v>0</v>
      </c>
      <c r="H43" s="10">
        <f>IF('Weir Formula Data'!N43="",-9999,'Weir Formula Data'!N43)</f>
        <v>2302.426658974628</v>
      </c>
      <c r="I43" s="10">
        <f t="shared" si="19"/>
        <v>3704.900561608385</v>
      </c>
      <c r="J43" s="10">
        <f t="shared" si="20"/>
        <v>-118.81685610211328</v>
      </c>
      <c r="K43" s="24">
        <f>'Weir Formula Data'!C43</f>
        <v>4</v>
      </c>
      <c r="L43" s="24">
        <f>'Weir Formula Data'!D43</f>
        <v>2</v>
      </c>
      <c r="M43" s="24">
        <f>'Weir Formula Data'!E43</f>
        <v>1</v>
      </c>
      <c r="N43" s="24">
        <f>'Weir Formula Data'!F43</f>
        <v>0</v>
      </c>
      <c r="O43" s="24">
        <f>'Weir Formula Data'!G43</f>
        <v>14</v>
      </c>
      <c r="Q43" s="12"/>
      <c r="R43" s="13"/>
      <c r="T43" s="15"/>
      <c r="U43" s="15"/>
      <c r="AC43">
        <f t="shared" si="29"/>
        <v>201708</v>
      </c>
      <c r="AD43" s="3">
        <v>42957</v>
      </c>
      <c r="AE43" s="10">
        <f t="shared" si="30"/>
        <v>2477.3563919204535</v>
      </c>
      <c r="AF43" s="10">
        <f t="shared" si="10"/>
        <v>-223.77774930091726</v>
      </c>
      <c r="AG43" s="10">
        <f t="shared" si="11"/>
        <v>387.81807229551112</v>
      </c>
      <c r="AH43" s="10">
        <f t="shared" si="12"/>
        <v>0</v>
      </c>
      <c r="AI43" s="10">
        <f t="shared" si="13"/>
        <v>4336.3532126533764</v>
      </c>
      <c r="AJ43" s="10">
        <f t="shared" si="31"/>
        <v>6977.749927568424</v>
      </c>
      <c r="AL43">
        <f t="shared" si="32"/>
        <v>201708</v>
      </c>
      <c r="AM43" s="3">
        <f t="shared" si="33"/>
        <v>42957</v>
      </c>
      <c r="AN43" s="10">
        <f t="shared" si="34"/>
        <v>2438.8946921934971</v>
      </c>
      <c r="AO43" s="10">
        <f t="shared" si="35"/>
        <v>-118.81685610211328</v>
      </c>
      <c r="AP43" s="10">
        <f t="shared" si="36"/>
        <v>381.79708060696606</v>
      </c>
      <c r="AQ43" s="10">
        <f t="shared" si="37"/>
        <v>0</v>
      </c>
      <c r="AR43" s="10">
        <f t="shared" si="38"/>
        <v>4269.0300306844692</v>
      </c>
      <c r="AS43" s="10">
        <f t="shared" si="39"/>
        <v>6970.904947382819</v>
      </c>
      <c r="AU43">
        <f t="shared" si="40"/>
        <v>201708</v>
      </c>
      <c r="AV43" s="3">
        <f t="shared" si="41"/>
        <v>42957</v>
      </c>
      <c r="AW43" s="10">
        <f t="shared" si="42"/>
        <v>2395.355635859014</v>
      </c>
      <c r="AX43" s="10">
        <f t="shared" si="14"/>
        <v>0</v>
      </c>
      <c r="AY43" s="10">
        <f t="shared" si="15"/>
        <v>374.98125348081106</v>
      </c>
      <c r="AZ43" s="10">
        <f t="shared" si="16"/>
        <v>0</v>
      </c>
      <c r="BA43" s="10">
        <f t="shared" si="17"/>
        <v>4192.819467106423</v>
      </c>
      <c r="BB43">
        <f t="shared" si="43"/>
        <v>6963.1563564462485</v>
      </c>
    </row>
    <row r="44" spans="2:54" x14ac:dyDescent="0.25">
      <c r="B44">
        <f t="shared" si="18"/>
        <v>201708</v>
      </c>
      <c r="C44" s="3">
        <f>'Weir Formula Data'!I44</f>
        <v>42958</v>
      </c>
      <c r="D44" s="10">
        <f>IF('Weir Formula Data'!P44="",-9999,'Weir Formula Data'!P44)</f>
        <v>393.7963661365265</v>
      </c>
      <c r="E44" s="10">
        <f>IF('Weir Formula Data'!Q44="",-9999,'Weir Formula Data'!Q44)</f>
        <v>-50.223466492864787</v>
      </c>
      <c r="F44" s="10">
        <f>IF('Weir Formula Data'!R44="",-9999,'Weir Formula Data'!R44)</f>
        <v>82.78892220142346</v>
      </c>
      <c r="G44" s="10">
        <f>IF('Weir Formula Data'!M44="",-9999,'Weir Formula Data'!M44)</f>
        <v>0</v>
      </c>
      <c r="H44" s="10">
        <f>IF('Weir Formula Data'!N44="",-9999,'Weir Formula Data'!N44)</f>
        <v>962.22253864549464</v>
      </c>
      <c r="I44" s="10">
        <f t="shared" si="19"/>
        <v>1388.5843604905799</v>
      </c>
      <c r="J44" s="10">
        <f t="shared" si="20"/>
        <v>-50.223466492864787</v>
      </c>
      <c r="K44" s="24">
        <f>'Weir Formula Data'!C44</f>
        <v>0</v>
      </c>
      <c r="L44" s="24">
        <f>'Weir Formula Data'!D44</f>
        <v>0</v>
      </c>
      <c r="M44" s="24">
        <f>'Weir Formula Data'!E44</f>
        <v>0</v>
      </c>
      <c r="N44" s="24">
        <f>'Weir Formula Data'!F44</f>
        <v>0</v>
      </c>
      <c r="O44" s="24">
        <f>'Weir Formula Data'!G44</f>
        <v>0</v>
      </c>
      <c r="Q44" s="12"/>
      <c r="R44" s="13"/>
      <c r="T44" s="15"/>
      <c r="U44" s="15"/>
      <c r="AC44">
        <f t="shared" si="29"/>
        <v>201708</v>
      </c>
      <c r="AD44" s="3">
        <v>42958</v>
      </c>
      <c r="AE44" s="10">
        <f t="shared" si="30"/>
        <v>741.66972084480619</v>
      </c>
      <c r="AF44" s="10">
        <f t="shared" si="10"/>
        <v>-94.59006627985859</v>
      </c>
      <c r="AG44" s="10">
        <f t="shared" si="11"/>
        <v>155.92332001581866</v>
      </c>
      <c r="AH44" s="10">
        <f t="shared" si="12"/>
        <v>0</v>
      </c>
      <c r="AI44" s="10">
        <f t="shared" si="13"/>
        <v>1812.2344008130503</v>
      </c>
      <c r="AJ44" s="10">
        <f t="shared" si="31"/>
        <v>2615.2373753938164</v>
      </c>
      <c r="AL44">
        <f t="shared" si="32"/>
        <v>201708</v>
      </c>
      <c r="AM44" s="3">
        <f t="shared" si="33"/>
        <v>42958</v>
      </c>
      <c r="AN44" s="10">
        <f t="shared" si="34"/>
        <v>730.1550763662234</v>
      </c>
      <c r="AO44" s="10">
        <f t="shared" si="35"/>
        <v>-50.223466492864787</v>
      </c>
      <c r="AP44" s="10">
        <f t="shared" si="36"/>
        <v>153.50256378775345</v>
      </c>
      <c r="AQ44" s="10">
        <f t="shared" si="37"/>
        <v>0</v>
      </c>
      <c r="AR44" s="10">
        <f t="shared" si="38"/>
        <v>1784.0989191414369</v>
      </c>
      <c r="AS44" s="10">
        <f t="shared" si="39"/>
        <v>2617.5330928025487</v>
      </c>
      <c r="AU44">
        <f t="shared" si="40"/>
        <v>201708</v>
      </c>
      <c r="AV44" s="3">
        <f t="shared" si="41"/>
        <v>42958</v>
      </c>
      <c r="AW44" s="10">
        <f t="shared" si="42"/>
        <v>717.12037539919379</v>
      </c>
      <c r="AX44" s="10">
        <f t="shared" si="14"/>
        <v>0</v>
      </c>
      <c r="AY44" s="10">
        <f t="shared" si="15"/>
        <v>150.76224179122161</v>
      </c>
      <c r="AZ44" s="10">
        <f t="shared" si="16"/>
        <v>0</v>
      </c>
      <c r="BA44" s="10">
        <f t="shared" si="17"/>
        <v>1752.2492523249794</v>
      </c>
      <c r="BB44">
        <f t="shared" si="43"/>
        <v>2620.131869515395</v>
      </c>
    </row>
    <row r="45" spans="2:54" x14ac:dyDescent="0.25">
      <c r="B45">
        <f t="shared" si="18"/>
        <v>201708</v>
      </c>
      <c r="C45" s="3">
        <f>'Weir Formula Data'!I45</f>
        <v>42959</v>
      </c>
      <c r="D45" s="10">
        <f>IF('Weir Formula Data'!P45="",-9999,'Weir Formula Data'!P45)</f>
        <v>0</v>
      </c>
      <c r="E45" s="10">
        <f>IF('Weir Formula Data'!Q45="",-9999,'Weir Formula Data'!Q45)</f>
        <v>0</v>
      </c>
      <c r="F45" s="10">
        <f>IF('Weir Formula Data'!R45="",-9999,'Weir Formula Data'!R45)</f>
        <v>0</v>
      </c>
      <c r="G45" s="10">
        <f>IF('Weir Formula Data'!M45="",-9999,'Weir Formula Data'!M45)</f>
        <v>0</v>
      </c>
      <c r="H45" s="10">
        <f>IF('Weir Formula Data'!N45="",-9999,'Weir Formula Data'!N45)</f>
        <v>545.81655686451006</v>
      </c>
      <c r="I45" s="10">
        <f t="shared" si="19"/>
        <v>545.81655686451006</v>
      </c>
      <c r="J45" s="10">
        <f t="shared" si="20"/>
        <v>0</v>
      </c>
      <c r="K45" s="24">
        <f>'Weir Formula Data'!C45</f>
        <v>0</v>
      </c>
      <c r="L45" s="24">
        <f>'Weir Formula Data'!D45</f>
        <v>0</v>
      </c>
      <c r="M45" s="24">
        <f>'Weir Formula Data'!E45</f>
        <v>0</v>
      </c>
      <c r="N45" s="24">
        <f>'Weir Formula Data'!F45</f>
        <v>0</v>
      </c>
      <c r="O45" s="24">
        <f>'Weir Formula Data'!G45</f>
        <v>4</v>
      </c>
      <c r="Q45" s="12"/>
      <c r="R45" s="13"/>
      <c r="T45" s="15"/>
      <c r="U45" s="15"/>
      <c r="AC45">
        <f t="shared" si="29"/>
        <v>201708</v>
      </c>
      <c r="AD45" s="3">
        <v>42959</v>
      </c>
      <c r="AE45" s="10">
        <f t="shared" si="30"/>
        <v>0</v>
      </c>
      <c r="AF45" s="10">
        <f t="shared" si="10"/>
        <v>0</v>
      </c>
      <c r="AG45" s="10">
        <f t="shared" si="11"/>
        <v>0</v>
      </c>
      <c r="AH45" s="10">
        <f t="shared" si="12"/>
        <v>0</v>
      </c>
      <c r="AI45" s="10">
        <f t="shared" si="13"/>
        <v>1027.9820947403757</v>
      </c>
      <c r="AJ45" s="10">
        <f t="shared" si="31"/>
        <v>1027.9820947403757</v>
      </c>
      <c r="AL45">
        <f t="shared" si="32"/>
        <v>201708</v>
      </c>
      <c r="AM45" s="3">
        <f t="shared" si="33"/>
        <v>42959</v>
      </c>
      <c r="AN45" s="10">
        <f t="shared" si="34"/>
        <v>0</v>
      </c>
      <c r="AO45" s="10">
        <f t="shared" si="35"/>
        <v>0</v>
      </c>
      <c r="AP45" s="10">
        <f t="shared" si="36"/>
        <v>0</v>
      </c>
      <c r="AQ45" s="10">
        <f t="shared" si="37"/>
        <v>0</v>
      </c>
      <c r="AR45" s="10">
        <f t="shared" si="38"/>
        <v>1012.0223649326098</v>
      </c>
      <c r="AS45" s="10">
        <f t="shared" si="39"/>
        <v>1012.0223649326098</v>
      </c>
      <c r="AU45">
        <f t="shared" si="40"/>
        <v>201708</v>
      </c>
      <c r="AV45" s="3">
        <f t="shared" si="41"/>
        <v>42959</v>
      </c>
      <c r="AW45" s="10">
        <f t="shared" si="42"/>
        <v>0</v>
      </c>
      <c r="AX45" s="10">
        <f t="shared" si="14"/>
        <v>0</v>
      </c>
      <c r="AY45" s="10">
        <f t="shared" si="15"/>
        <v>0</v>
      </c>
      <c r="AZ45" s="10">
        <f t="shared" si="16"/>
        <v>0</v>
      </c>
      <c r="BA45" s="10">
        <f t="shared" si="17"/>
        <v>993.95577972924093</v>
      </c>
      <c r="BB45">
        <f t="shared" si="43"/>
        <v>993.95577972924093</v>
      </c>
    </row>
    <row r="46" spans="2:54" x14ac:dyDescent="0.25">
      <c r="B46">
        <f t="shared" si="18"/>
        <v>201708</v>
      </c>
      <c r="C46" s="3">
        <f>'Weir Formula Data'!I46</f>
        <v>42960</v>
      </c>
      <c r="D46" s="10">
        <f>IF('Weir Formula Data'!P46="",-9999,'Weir Formula Data'!P46)</f>
        <v>0</v>
      </c>
      <c r="E46" s="10">
        <f>IF('Weir Formula Data'!Q46="",-9999,'Weir Formula Data'!Q46)</f>
        <v>0</v>
      </c>
      <c r="F46" s="10">
        <f>IF('Weir Formula Data'!R46="",-9999,'Weir Formula Data'!R46)</f>
        <v>0</v>
      </c>
      <c r="G46" s="10">
        <f>IF('Weir Formula Data'!M46="",-9999,'Weir Formula Data'!M46)</f>
        <v>0</v>
      </c>
      <c r="H46" s="10">
        <f>IF('Weir Formula Data'!N46="",-9999,'Weir Formula Data'!N46)</f>
        <v>958.24333553419353</v>
      </c>
      <c r="I46" s="10">
        <f t="shared" si="19"/>
        <v>958.24333553419353</v>
      </c>
      <c r="J46" s="10">
        <f t="shared" si="20"/>
        <v>0</v>
      </c>
      <c r="K46" s="24">
        <f>'Weir Formula Data'!C46</f>
        <v>0</v>
      </c>
      <c r="L46" s="24">
        <f>'Weir Formula Data'!D46</f>
        <v>0</v>
      </c>
      <c r="M46" s="24">
        <f>'Weir Formula Data'!E46</f>
        <v>0</v>
      </c>
      <c r="N46" s="24">
        <f>'Weir Formula Data'!F46</f>
        <v>0</v>
      </c>
      <c r="O46" s="24">
        <f>'Weir Formula Data'!G46</f>
        <v>4</v>
      </c>
      <c r="AC46">
        <f t="shared" si="29"/>
        <v>201708</v>
      </c>
      <c r="AD46" s="3">
        <v>42960</v>
      </c>
      <c r="AE46" s="10">
        <f t="shared" si="30"/>
        <v>0</v>
      </c>
      <c r="AF46" s="10">
        <f t="shared" si="10"/>
        <v>0</v>
      </c>
      <c r="AG46" s="10">
        <f t="shared" si="11"/>
        <v>0</v>
      </c>
      <c r="AH46" s="10">
        <f t="shared" si="12"/>
        <v>0</v>
      </c>
      <c r="AI46" s="10">
        <f t="shared" si="13"/>
        <v>1804.7400338901207</v>
      </c>
      <c r="AJ46" s="10">
        <f t="shared" si="31"/>
        <v>1804.7400338901207</v>
      </c>
      <c r="AL46">
        <f t="shared" si="32"/>
        <v>201708</v>
      </c>
      <c r="AM46" s="3">
        <f t="shared" si="33"/>
        <v>42960</v>
      </c>
      <c r="AN46" s="10">
        <f t="shared" si="34"/>
        <v>0</v>
      </c>
      <c r="AO46" s="10">
        <f t="shared" si="35"/>
        <v>0</v>
      </c>
      <c r="AP46" s="10">
        <f t="shared" si="36"/>
        <v>0</v>
      </c>
      <c r="AQ46" s="10">
        <f t="shared" si="37"/>
        <v>0</v>
      </c>
      <c r="AR46" s="10">
        <f t="shared" si="38"/>
        <v>1776.7209045088655</v>
      </c>
      <c r="AS46" s="10">
        <f t="shared" si="39"/>
        <v>1776.7209045088655</v>
      </c>
      <c r="AU46">
        <f t="shared" si="40"/>
        <v>201708</v>
      </c>
      <c r="AV46" s="3">
        <f t="shared" si="41"/>
        <v>42960</v>
      </c>
      <c r="AW46" s="10">
        <f t="shared" si="42"/>
        <v>0</v>
      </c>
      <c r="AX46" s="10">
        <f t="shared" si="14"/>
        <v>0</v>
      </c>
      <c r="AY46" s="10">
        <f t="shared" si="15"/>
        <v>0</v>
      </c>
      <c r="AZ46" s="10">
        <f t="shared" si="16"/>
        <v>0</v>
      </c>
      <c r="BA46" s="10">
        <f t="shared" si="17"/>
        <v>1745.0029497321907</v>
      </c>
      <c r="BB46">
        <f t="shared" si="43"/>
        <v>1745.0029497321907</v>
      </c>
    </row>
    <row r="47" spans="2:54" x14ac:dyDescent="0.25">
      <c r="B47">
        <f t="shared" si="18"/>
        <v>201708</v>
      </c>
      <c r="C47" s="3">
        <f>'Weir Formula Data'!I47</f>
        <v>42961</v>
      </c>
      <c r="D47" s="10">
        <f>IF('Weir Formula Data'!P47="",-9999,'Weir Formula Data'!P47)</f>
        <v>0</v>
      </c>
      <c r="E47" s="10">
        <f>IF('Weir Formula Data'!Q47="",-9999,'Weir Formula Data'!Q47)</f>
        <v>0</v>
      </c>
      <c r="F47" s="10">
        <f>IF('Weir Formula Data'!R47="",-9999,'Weir Formula Data'!R47)</f>
        <v>0</v>
      </c>
      <c r="G47" s="10">
        <f>IF('Weir Formula Data'!M47="",-9999,'Weir Formula Data'!M47)</f>
        <v>0</v>
      </c>
      <c r="H47" s="10">
        <f>IF('Weir Formula Data'!N47="",-9999,'Weir Formula Data'!N47)</f>
        <v>937.29161868692597</v>
      </c>
      <c r="I47" s="10">
        <f t="shared" si="19"/>
        <v>937.29161868692597</v>
      </c>
      <c r="J47" s="10">
        <f t="shared" si="20"/>
        <v>0</v>
      </c>
      <c r="K47" s="24">
        <f>'Weir Formula Data'!C47</f>
        <v>0</v>
      </c>
      <c r="L47" s="24">
        <f>'Weir Formula Data'!D47</f>
        <v>0</v>
      </c>
      <c r="M47" s="24">
        <f>'Weir Formula Data'!E47</f>
        <v>0</v>
      </c>
      <c r="N47" s="24">
        <f>'Weir Formula Data'!F47</f>
        <v>0</v>
      </c>
      <c r="O47" s="24">
        <f>'Weir Formula Data'!G47</f>
        <v>4</v>
      </c>
      <c r="AC47">
        <f t="shared" si="29"/>
        <v>201708</v>
      </c>
      <c r="AD47" s="3">
        <v>42961</v>
      </c>
      <c r="AE47" s="10">
        <f t="shared" si="30"/>
        <v>0</v>
      </c>
      <c r="AF47" s="10">
        <f t="shared" si="10"/>
        <v>0</v>
      </c>
      <c r="AG47" s="10">
        <f t="shared" si="11"/>
        <v>0</v>
      </c>
      <c r="AH47" s="10">
        <f t="shared" si="12"/>
        <v>0</v>
      </c>
      <c r="AI47" s="10">
        <f t="shared" si="13"/>
        <v>1765.2799085014954</v>
      </c>
      <c r="AJ47" s="10">
        <f t="shared" si="31"/>
        <v>1765.2799085014954</v>
      </c>
      <c r="AL47">
        <f t="shared" si="32"/>
        <v>201708</v>
      </c>
      <c r="AM47" s="3">
        <f t="shared" si="33"/>
        <v>42961</v>
      </c>
      <c r="AN47" s="10">
        <f t="shared" si="34"/>
        <v>0</v>
      </c>
      <c r="AO47" s="10">
        <f t="shared" si="35"/>
        <v>0</v>
      </c>
      <c r="AP47" s="10">
        <f t="shared" si="36"/>
        <v>0</v>
      </c>
      <c r="AQ47" s="10">
        <f t="shared" si="37"/>
        <v>0</v>
      </c>
      <c r="AR47" s="10">
        <f t="shared" si="38"/>
        <v>1737.8734093816086</v>
      </c>
      <c r="AS47" s="10">
        <f t="shared" si="39"/>
        <v>1737.8734093816086</v>
      </c>
      <c r="AU47">
        <f t="shared" si="40"/>
        <v>201708</v>
      </c>
      <c r="AV47" s="3">
        <f t="shared" si="41"/>
        <v>42961</v>
      </c>
      <c r="AW47" s="10">
        <f t="shared" si="42"/>
        <v>0</v>
      </c>
      <c r="AX47" s="10">
        <f t="shared" si="14"/>
        <v>0</v>
      </c>
      <c r="AY47" s="10">
        <f t="shared" si="15"/>
        <v>0</v>
      </c>
      <c r="AZ47" s="10">
        <f t="shared" si="16"/>
        <v>0</v>
      </c>
      <c r="BA47" s="10">
        <f t="shared" si="17"/>
        <v>1706.8489586271505</v>
      </c>
      <c r="BB47">
        <f t="shared" si="43"/>
        <v>1706.8489586271505</v>
      </c>
    </row>
    <row r="48" spans="2:54" x14ac:dyDescent="0.25">
      <c r="B48">
        <f t="shared" si="18"/>
        <v>201708</v>
      </c>
      <c r="C48" s="3">
        <f>'Weir Formula Data'!I48</f>
        <v>42962</v>
      </c>
      <c r="D48" s="10">
        <f>IF('Weir Formula Data'!P48="",-9999,'Weir Formula Data'!P48)</f>
        <v>714.20847851594783</v>
      </c>
      <c r="E48" s="10">
        <f>IF('Weir Formula Data'!Q48="",-9999,'Weir Formula Data'!Q48)</f>
        <v>13.869715965575965</v>
      </c>
      <c r="F48" s="10">
        <f>IF('Weir Formula Data'!R48="",-9999,'Weir Formula Data'!R48)</f>
        <v>0</v>
      </c>
      <c r="G48" s="10">
        <f>IF('Weir Formula Data'!M48="",-9999,'Weir Formula Data'!M48)</f>
        <v>0</v>
      </c>
      <c r="H48" s="10">
        <f>IF('Weir Formula Data'!N48="",-9999,'Weir Formula Data'!N48)</f>
        <v>3307.5287907114048</v>
      </c>
      <c r="I48" s="10">
        <f t="shared" si="19"/>
        <v>4035.6069851929287</v>
      </c>
      <c r="J48" s="10">
        <f t="shared" si="20"/>
        <v>0</v>
      </c>
      <c r="K48" s="24">
        <f>'Weir Formula Data'!C48</f>
        <v>10</v>
      </c>
      <c r="L48" s="24">
        <f>'Weir Formula Data'!D48</f>
        <v>2</v>
      </c>
      <c r="M48" s="24">
        <f>'Weir Formula Data'!E48</f>
        <v>0</v>
      </c>
      <c r="N48" s="24">
        <f>'Weir Formula Data'!F48</f>
        <v>0</v>
      </c>
      <c r="O48" s="24">
        <f>'Weir Formula Data'!G48</f>
        <v>21</v>
      </c>
      <c r="AC48">
        <f t="shared" si="29"/>
        <v>201708</v>
      </c>
      <c r="AD48" s="3">
        <v>42962</v>
      </c>
      <c r="AE48" s="10">
        <f t="shared" si="30"/>
        <v>1345.1287224480661</v>
      </c>
      <c r="AF48" s="10">
        <f t="shared" si="10"/>
        <v>26.121999218294288</v>
      </c>
      <c r="AG48" s="10">
        <f t="shared" si="11"/>
        <v>0</v>
      </c>
      <c r="AH48" s="10">
        <f t="shared" si="12"/>
        <v>0</v>
      </c>
      <c r="AI48" s="10">
        <f t="shared" si="13"/>
        <v>6229.3463470981242</v>
      </c>
      <c r="AJ48" s="10">
        <f t="shared" si="31"/>
        <v>7600.5970687644849</v>
      </c>
      <c r="AL48">
        <f t="shared" si="32"/>
        <v>201708</v>
      </c>
      <c r="AM48" s="3">
        <f t="shared" si="33"/>
        <v>42962</v>
      </c>
      <c r="AN48" s="10">
        <f t="shared" si="34"/>
        <v>1324.245196288636</v>
      </c>
      <c r="AO48" s="10">
        <f t="shared" si="35"/>
        <v>25.716447359272916</v>
      </c>
      <c r="AP48" s="10">
        <f t="shared" si="36"/>
        <v>0</v>
      </c>
      <c r="AQ48" s="10">
        <f t="shared" si="37"/>
        <v>0</v>
      </c>
      <c r="AR48" s="10">
        <f t="shared" si="38"/>
        <v>6132.6338799380928</v>
      </c>
      <c r="AS48" s="10">
        <f t="shared" si="39"/>
        <v>7482.5955235860019</v>
      </c>
      <c r="AU48">
        <f t="shared" si="40"/>
        <v>201708</v>
      </c>
      <c r="AV48" s="3">
        <f t="shared" si="41"/>
        <v>42962</v>
      </c>
      <c r="AW48" s="10">
        <f t="shared" si="42"/>
        <v>1300.6048208405166</v>
      </c>
      <c r="AX48" s="10">
        <f t="shared" si="14"/>
        <v>25.257358308039159</v>
      </c>
      <c r="AY48" s="10">
        <f t="shared" si="15"/>
        <v>0</v>
      </c>
      <c r="AZ48" s="10">
        <f t="shared" si="16"/>
        <v>0</v>
      </c>
      <c r="BA48" s="10">
        <f t="shared" si="17"/>
        <v>6023.1543305208761</v>
      </c>
      <c r="BB48">
        <f t="shared" si="43"/>
        <v>7349.0165096694318</v>
      </c>
    </row>
    <row r="49" spans="2:54" x14ac:dyDescent="0.25">
      <c r="B49">
        <f t="shared" si="18"/>
        <v>201708</v>
      </c>
      <c r="C49" s="3">
        <f>'Weir Formula Data'!I49</f>
        <v>42963</v>
      </c>
      <c r="D49" s="10">
        <f>IF('Weir Formula Data'!P49="",-9999,'Weir Formula Data'!P49)</f>
        <v>-932.60785819861121</v>
      </c>
      <c r="E49" s="10">
        <f>IF('Weir Formula Data'!Q49="",-9999,'Weir Formula Data'!Q49)</f>
        <v>-69.140606017387498</v>
      </c>
      <c r="F49" s="10">
        <f>IF('Weir Formula Data'!R49="",-9999,'Weir Formula Data'!R49)</f>
        <v>0</v>
      </c>
      <c r="G49" s="10">
        <f>IF('Weir Formula Data'!M49="",-9999,'Weir Formula Data'!M49)</f>
        <v>0</v>
      </c>
      <c r="H49" s="10">
        <f>IF('Weir Formula Data'!N49="",-9999,'Weir Formula Data'!N49)</f>
        <v>882.0149059945478</v>
      </c>
      <c r="I49" s="10">
        <f t="shared" si="19"/>
        <v>-119.73355822145095</v>
      </c>
      <c r="J49" s="10">
        <f t="shared" si="20"/>
        <v>-1001.7484642159988</v>
      </c>
      <c r="K49" s="24">
        <f>'Weir Formula Data'!C49</f>
        <v>0</v>
      </c>
      <c r="L49" s="24">
        <f>'Weir Formula Data'!D49</f>
        <v>0</v>
      </c>
      <c r="M49" s="24">
        <f>'Weir Formula Data'!E49</f>
        <v>0</v>
      </c>
      <c r="N49" s="24">
        <f>'Weir Formula Data'!F49</f>
        <v>0</v>
      </c>
      <c r="O49" s="24">
        <f>'Weir Formula Data'!G49</f>
        <v>0</v>
      </c>
      <c r="AC49">
        <f t="shared" si="29"/>
        <v>201708</v>
      </c>
      <c r="AD49" s="3">
        <v>42963</v>
      </c>
      <c r="AE49" s="10">
        <f t="shared" si="30"/>
        <v>-1756.4585895849364</v>
      </c>
      <c r="AF49" s="10">
        <f t="shared" si="10"/>
        <v>-130.21830157309847</v>
      </c>
      <c r="AG49" s="10">
        <f t="shared" si="11"/>
        <v>0</v>
      </c>
      <c r="AH49" s="10">
        <f t="shared" si="12"/>
        <v>0</v>
      </c>
      <c r="AI49" s="10">
        <f t="shared" si="13"/>
        <v>1661.1726398794146</v>
      </c>
      <c r="AJ49" s="10">
        <f t="shared" si="31"/>
        <v>-225.50425127862013</v>
      </c>
      <c r="AL49">
        <f t="shared" si="32"/>
        <v>201708</v>
      </c>
      <c r="AM49" s="3">
        <f t="shared" si="33"/>
        <v>42963</v>
      </c>
      <c r="AN49" s="10">
        <f t="shared" si="34"/>
        <v>-932.60785819861121</v>
      </c>
      <c r="AO49" s="10">
        <f t="shared" si="35"/>
        <v>-69.140606017387498</v>
      </c>
      <c r="AP49" s="10">
        <f t="shared" si="36"/>
        <v>0</v>
      </c>
      <c r="AQ49" s="10">
        <f t="shared" si="37"/>
        <v>0</v>
      </c>
      <c r="AR49" s="10">
        <f t="shared" si="38"/>
        <v>1635.3824372755216</v>
      </c>
      <c r="AS49" s="10">
        <f t="shared" si="39"/>
        <v>633.63397305952287</v>
      </c>
      <c r="AU49">
        <f t="shared" si="40"/>
        <v>201708</v>
      </c>
      <c r="AV49" s="3">
        <f t="shared" si="41"/>
        <v>42963</v>
      </c>
      <c r="AW49" s="10">
        <f t="shared" si="42"/>
        <v>0</v>
      </c>
      <c r="AX49" s="10">
        <f t="shared" si="14"/>
        <v>0</v>
      </c>
      <c r="AY49" s="10">
        <f t="shared" si="15"/>
        <v>0</v>
      </c>
      <c r="AZ49" s="10">
        <f t="shared" si="16"/>
        <v>0</v>
      </c>
      <c r="BA49" s="10">
        <f t="shared" si="17"/>
        <v>1606.1876515010999</v>
      </c>
      <c r="BB49">
        <f t="shared" si="43"/>
        <v>1606.1876515010999</v>
      </c>
    </row>
    <row r="50" spans="2:54" x14ac:dyDescent="0.25">
      <c r="B50">
        <f t="shared" si="18"/>
        <v>201708</v>
      </c>
      <c r="C50" s="3">
        <f>'Weir Formula Data'!I50</f>
        <v>42964</v>
      </c>
      <c r="D50" s="10">
        <f>IF('Weir Formula Data'!P50="",-9999,'Weir Formula Data'!P50)</f>
        <v>0</v>
      </c>
      <c r="E50" s="10">
        <f>IF('Weir Formula Data'!Q50="",-9999,'Weir Formula Data'!Q50)</f>
        <v>0</v>
      </c>
      <c r="F50" s="10">
        <f>IF('Weir Formula Data'!R50="",-9999,'Weir Formula Data'!R50)</f>
        <v>0</v>
      </c>
      <c r="G50" s="10">
        <f>IF('Weir Formula Data'!M50="",-9999,'Weir Formula Data'!M50)</f>
        <v>0</v>
      </c>
      <c r="H50" s="10">
        <f>IF('Weir Formula Data'!N50="",-9999,'Weir Formula Data'!N50)</f>
        <v>-437.8506846532934</v>
      </c>
      <c r="I50" s="10">
        <f t="shared" si="19"/>
        <v>-437.8506846532934</v>
      </c>
      <c r="J50" s="10">
        <f t="shared" si="20"/>
        <v>-437.8506846532934</v>
      </c>
      <c r="K50" s="24">
        <f>'Weir Formula Data'!C50</f>
        <v>0</v>
      </c>
      <c r="L50" s="24">
        <f>'Weir Formula Data'!D50</f>
        <v>0</v>
      </c>
      <c r="M50" s="24">
        <f>'Weir Formula Data'!E50</f>
        <v>0</v>
      </c>
      <c r="N50" s="24">
        <f>'Weir Formula Data'!F50</f>
        <v>0</v>
      </c>
      <c r="O50" s="24">
        <f>'Weir Formula Data'!G50</f>
        <v>4</v>
      </c>
      <c r="AC50">
        <f t="shared" si="29"/>
        <v>201708</v>
      </c>
      <c r="AD50" s="3">
        <v>42964</v>
      </c>
      <c r="AE50" s="10">
        <f t="shared" si="30"/>
        <v>0</v>
      </c>
      <c r="AF50" s="10">
        <f t="shared" si="10"/>
        <v>0</v>
      </c>
      <c r="AG50" s="10">
        <f t="shared" si="11"/>
        <v>0</v>
      </c>
      <c r="AH50" s="10">
        <f t="shared" si="12"/>
        <v>0</v>
      </c>
      <c r="AI50" s="10">
        <f t="shared" si="13"/>
        <v>-824.64091338499054</v>
      </c>
      <c r="AJ50" s="10">
        <f t="shared" si="31"/>
        <v>-824.64091338499054</v>
      </c>
      <c r="AL50">
        <f t="shared" si="32"/>
        <v>201708</v>
      </c>
      <c r="AM50" s="3">
        <f t="shared" si="33"/>
        <v>42964</v>
      </c>
      <c r="AN50" s="10">
        <f t="shared" si="34"/>
        <v>0</v>
      </c>
      <c r="AO50" s="10">
        <f t="shared" si="35"/>
        <v>0</v>
      </c>
      <c r="AP50" s="10">
        <f t="shared" si="36"/>
        <v>0</v>
      </c>
      <c r="AQ50" s="10">
        <f t="shared" si="37"/>
        <v>0</v>
      </c>
      <c r="AR50" s="10">
        <f t="shared" si="38"/>
        <v>-437.8506846532934</v>
      </c>
      <c r="AS50" s="10">
        <f t="shared" si="39"/>
        <v>-437.8506846532934</v>
      </c>
      <c r="AU50">
        <f t="shared" si="40"/>
        <v>201708</v>
      </c>
      <c r="AV50" s="3">
        <f t="shared" si="41"/>
        <v>42964</v>
      </c>
      <c r="AW50" s="10">
        <f t="shared" si="42"/>
        <v>0</v>
      </c>
      <c r="AX50" s="10">
        <f t="shared" si="14"/>
        <v>0</v>
      </c>
      <c r="AY50" s="10">
        <f t="shared" si="15"/>
        <v>0</v>
      </c>
      <c r="AZ50" s="10">
        <f t="shared" si="16"/>
        <v>0</v>
      </c>
      <c r="BA50" s="10">
        <f t="shared" si="17"/>
        <v>0</v>
      </c>
      <c r="BB50">
        <f t="shared" si="43"/>
        <v>0</v>
      </c>
    </row>
    <row r="51" spans="2:54" x14ac:dyDescent="0.25">
      <c r="B51">
        <f t="shared" si="18"/>
        <v>201708</v>
      </c>
      <c r="C51" s="3">
        <f>'Weir Formula Data'!I51</f>
        <v>42965</v>
      </c>
      <c r="D51" s="10">
        <f>IF('Weir Formula Data'!P51="",-9999,'Weir Formula Data'!P51)</f>
        <v>0</v>
      </c>
      <c r="E51" s="10">
        <f>IF('Weir Formula Data'!Q51="",-9999,'Weir Formula Data'!Q51)</f>
        <v>0</v>
      </c>
      <c r="F51" s="10">
        <f>IF('Weir Formula Data'!R51="",-9999,'Weir Formula Data'!R51)</f>
        <v>0</v>
      </c>
      <c r="G51" s="10">
        <f>IF('Weir Formula Data'!M51="",-9999,'Weir Formula Data'!M51)</f>
        <v>0</v>
      </c>
      <c r="H51" s="10">
        <f>IF('Weir Formula Data'!N51="",-9999,'Weir Formula Data'!N51)</f>
        <v>-336.37475701377781</v>
      </c>
      <c r="I51" s="10">
        <f t="shared" si="19"/>
        <v>-336.37475701377781</v>
      </c>
      <c r="J51" s="10">
        <f t="shared" si="20"/>
        <v>-336.37475701377781</v>
      </c>
      <c r="K51" s="24">
        <f>'Weir Formula Data'!C51</f>
        <v>0</v>
      </c>
      <c r="L51" s="24">
        <f>'Weir Formula Data'!D51</f>
        <v>0</v>
      </c>
      <c r="M51" s="24">
        <f>'Weir Formula Data'!E51</f>
        <v>0</v>
      </c>
      <c r="N51" s="24">
        <f>'Weir Formula Data'!F51</f>
        <v>0</v>
      </c>
      <c r="O51" s="24">
        <f>'Weir Formula Data'!G51</f>
        <v>0</v>
      </c>
      <c r="AC51">
        <f t="shared" si="29"/>
        <v>201708</v>
      </c>
      <c r="AD51" s="3">
        <v>42965</v>
      </c>
      <c r="AE51" s="10">
        <f t="shared" si="30"/>
        <v>0</v>
      </c>
      <c r="AF51" s="10">
        <f t="shared" si="10"/>
        <v>0</v>
      </c>
      <c r="AG51" s="10">
        <f t="shared" si="11"/>
        <v>0</v>
      </c>
      <c r="AH51" s="10">
        <f t="shared" si="12"/>
        <v>0</v>
      </c>
      <c r="AI51" s="10">
        <f t="shared" si="13"/>
        <v>-633.52278890038167</v>
      </c>
      <c r="AJ51" s="10">
        <f t="shared" si="31"/>
        <v>-633.52278890038167</v>
      </c>
      <c r="AL51">
        <f t="shared" si="32"/>
        <v>201708</v>
      </c>
      <c r="AM51" s="3">
        <f t="shared" si="33"/>
        <v>42965</v>
      </c>
      <c r="AN51" s="10">
        <f t="shared" si="34"/>
        <v>0</v>
      </c>
      <c r="AO51" s="10">
        <f t="shared" si="35"/>
        <v>0</v>
      </c>
      <c r="AP51" s="10">
        <f t="shared" si="36"/>
        <v>0</v>
      </c>
      <c r="AQ51" s="10">
        <f t="shared" si="37"/>
        <v>0</v>
      </c>
      <c r="AR51" s="10">
        <f t="shared" si="38"/>
        <v>-336.37475701377781</v>
      </c>
      <c r="AS51" s="10">
        <f t="shared" si="39"/>
        <v>-336.37475701377781</v>
      </c>
      <c r="AU51">
        <f t="shared" si="40"/>
        <v>201708</v>
      </c>
      <c r="AV51" s="3">
        <f t="shared" si="41"/>
        <v>42965</v>
      </c>
      <c r="AW51" s="10">
        <f t="shared" si="42"/>
        <v>0</v>
      </c>
      <c r="AX51" s="10">
        <f t="shared" si="14"/>
        <v>0</v>
      </c>
      <c r="AY51" s="10">
        <f t="shared" si="15"/>
        <v>0</v>
      </c>
      <c r="AZ51" s="10">
        <f t="shared" si="16"/>
        <v>0</v>
      </c>
      <c r="BA51" s="10">
        <f t="shared" si="17"/>
        <v>0</v>
      </c>
      <c r="BB51">
        <f t="shared" si="43"/>
        <v>0</v>
      </c>
    </row>
    <row r="52" spans="2:54" x14ac:dyDescent="0.25">
      <c r="B52">
        <f t="shared" si="18"/>
        <v>201708</v>
      </c>
      <c r="C52" s="3">
        <f>'Weir Formula Data'!I52</f>
        <v>42966</v>
      </c>
      <c r="D52" s="10">
        <f>IF('Weir Formula Data'!P52="",-9999,'Weir Formula Data'!P52)</f>
        <v>0</v>
      </c>
      <c r="E52" s="10">
        <f>IF('Weir Formula Data'!Q52="",-9999,'Weir Formula Data'!Q52)</f>
        <v>0</v>
      </c>
      <c r="F52" s="10">
        <f>IF('Weir Formula Data'!R52="",-9999,'Weir Formula Data'!R52)</f>
        <v>0</v>
      </c>
      <c r="G52" s="10">
        <f>IF('Weir Formula Data'!M52="",-9999,'Weir Formula Data'!M52)</f>
        <v>0</v>
      </c>
      <c r="H52" s="10">
        <f>IF('Weir Formula Data'!N52="",-9999,'Weir Formula Data'!N52)</f>
        <v>0</v>
      </c>
      <c r="I52" s="10">
        <f t="shared" si="19"/>
        <v>0</v>
      </c>
      <c r="J52" s="10">
        <f t="shared" si="20"/>
        <v>0</v>
      </c>
      <c r="K52" s="24">
        <f>'Weir Formula Data'!C52</f>
        <v>0</v>
      </c>
      <c r="L52" s="24">
        <f>'Weir Formula Data'!D52</f>
        <v>0</v>
      </c>
      <c r="M52" s="24">
        <f>'Weir Formula Data'!E52</f>
        <v>0</v>
      </c>
      <c r="N52" s="24">
        <f>'Weir Formula Data'!F52</f>
        <v>0</v>
      </c>
      <c r="O52" s="24">
        <f>'Weir Formula Data'!G52</f>
        <v>0</v>
      </c>
      <c r="AC52">
        <f t="shared" si="29"/>
        <v>201708</v>
      </c>
      <c r="AD52" s="3">
        <v>42966</v>
      </c>
      <c r="AE52" s="10">
        <f t="shared" si="30"/>
        <v>0</v>
      </c>
      <c r="AF52" s="10">
        <f t="shared" si="10"/>
        <v>0</v>
      </c>
      <c r="AG52" s="10">
        <f t="shared" si="11"/>
        <v>0</v>
      </c>
      <c r="AH52" s="10">
        <f t="shared" si="12"/>
        <v>0</v>
      </c>
      <c r="AI52" s="10">
        <f t="shared" si="13"/>
        <v>0</v>
      </c>
      <c r="AJ52" s="10">
        <f t="shared" si="31"/>
        <v>0</v>
      </c>
      <c r="AL52">
        <f t="shared" si="32"/>
        <v>201708</v>
      </c>
      <c r="AM52" s="3">
        <f t="shared" si="33"/>
        <v>42966</v>
      </c>
      <c r="AN52" s="10">
        <f t="shared" si="34"/>
        <v>0</v>
      </c>
      <c r="AO52" s="10">
        <f t="shared" si="35"/>
        <v>0</v>
      </c>
      <c r="AP52" s="10">
        <f t="shared" si="36"/>
        <v>0</v>
      </c>
      <c r="AQ52" s="10">
        <f t="shared" si="37"/>
        <v>0</v>
      </c>
      <c r="AR52" s="10">
        <f t="shared" si="38"/>
        <v>0</v>
      </c>
      <c r="AS52" s="10">
        <f t="shared" si="39"/>
        <v>0</v>
      </c>
      <c r="AU52">
        <f t="shared" si="40"/>
        <v>201708</v>
      </c>
      <c r="AV52" s="3">
        <f t="shared" si="41"/>
        <v>42966</v>
      </c>
      <c r="AW52" s="10">
        <f t="shared" si="42"/>
        <v>0</v>
      </c>
      <c r="AX52" s="10">
        <f t="shared" si="14"/>
        <v>0</v>
      </c>
      <c r="AY52" s="10">
        <f t="shared" si="15"/>
        <v>0</v>
      </c>
      <c r="AZ52" s="10">
        <f t="shared" si="16"/>
        <v>0</v>
      </c>
      <c r="BA52" s="10">
        <f t="shared" si="17"/>
        <v>0</v>
      </c>
      <c r="BB52">
        <f t="shared" si="43"/>
        <v>0</v>
      </c>
    </row>
    <row r="53" spans="2:54" x14ac:dyDescent="0.25">
      <c r="B53">
        <f t="shared" si="18"/>
        <v>201708</v>
      </c>
      <c r="C53" s="3">
        <f>'Weir Formula Data'!I53</f>
        <v>42967</v>
      </c>
      <c r="D53" s="10">
        <f>IF('Weir Formula Data'!P53="",-9999,'Weir Formula Data'!P53)</f>
        <v>0</v>
      </c>
      <c r="E53" s="10">
        <f>IF('Weir Formula Data'!Q53="",-9999,'Weir Formula Data'!Q53)</f>
        <v>0</v>
      </c>
      <c r="F53" s="10">
        <f>IF('Weir Formula Data'!R53="",-9999,'Weir Formula Data'!R53)</f>
        <v>0</v>
      </c>
      <c r="G53" s="10">
        <f>IF('Weir Formula Data'!M53="",-9999,'Weir Formula Data'!M53)</f>
        <v>0</v>
      </c>
      <c r="H53" s="10">
        <f>IF('Weir Formula Data'!N53="",-9999,'Weir Formula Data'!N53)</f>
        <v>0</v>
      </c>
      <c r="I53" s="10">
        <f t="shared" si="19"/>
        <v>0</v>
      </c>
      <c r="J53" s="10">
        <f t="shared" si="20"/>
        <v>0</v>
      </c>
      <c r="K53" s="24">
        <f>'Weir Formula Data'!C53</f>
        <v>0</v>
      </c>
      <c r="L53" s="24">
        <f>'Weir Formula Data'!D53</f>
        <v>0</v>
      </c>
      <c r="M53" s="24">
        <f>'Weir Formula Data'!E53</f>
        <v>0</v>
      </c>
      <c r="N53" s="24">
        <f>'Weir Formula Data'!F53</f>
        <v>0</v>
      </c>
      <c r="O53" s="24">
        <f>'Weir Formula Data'!G53</f>
        <v>0</v>
      </c>
      <c r="AC53">
        <f t="shared" si="29"/>
        <v>201708</v>
      </c>
      <c r="AD53" s="3">
        <v>42967</v>
      </c>
      <c r="AE53" s="10">
        <f t="shared" si="30"/>
        <v>0</v>
      </c>
      <c r="AF53" s="10">
        <f t="shared" si="10"/>
        <v>0</v>
      </c>
      <c r="AG53" s="10">
        <f t="shared" si="11"/>
        <v>0</v>
      </c>
      <c r="AH53" s="10">
        <f t="shared" si="12"/>
        <v>0</v>
      </c>
      <c r="AI53" s="10">
        <f t="shared" si="13"/>
        <v>0</v>
      </c>
      <c r="AJ53" s="10">
        <f t="shared" si="31"/>
        <v>0</v>
      </c>
      <c r="AL53">
        <f t="shared" si="32"/>
        <v>201708</v>
      </c>
      <c r="AM53" s="3">
        <f t="shared" si="33"/>
        <v>42967</v>
      </c>
      <c r="AN53" s="10">
        <f t="shared" si="34"/>
        <v>0</v>
      </c>
      <c r="AO53" s="10">
        <f t="shared" si="35"/>
        <v>0</v>
      </c>
      <c r="AP53" s="10">
        <f t="shared" si="36"/>
        <v>0</v>
      </c>
      <c r="AQ53" s="10">
        <f t="shared" si="37"/>
        <v>0</v>
      </c>
      <c r="AR53" s="10">
        <f t="shared" si="38"/>
        <v>0</v>
      </c>
      <c r="AS53" s="10">
        <f t="shared" si="39"/>
        <v>0</v>
      </c>
      <c r="AU53">
        <f t="shared" si="40"/>
        <v>201708</v>
      </c>
      <c r="AV53" s="3">
        <f t="shared" si="41"/>
        <v>42967</v>
      </c>
      <c r="AW53" s="10">
        <f t="shared" si="42"/>
        <v>0</v>
      </c>
      <c r="AX53" s="10">
        <f t="shared" si="14"/>
        <v>0</v>
      </c>
      <c r="AY53" s="10">
        <f t="shared" si="15"/>
        <v>0</v>
      </c>
      <c r="AZ53" s="10">
        <f t="shared" si="16"/>
        <v>0</v>
      </c>
      <c r="BA53" s="10">
        <f t="shared" si="17"/>
        <v>0</v>
      </c>
      <c r="BB53">
        <f t="shared" si="43"/>
        <v>0</v>
      </c>
    </row>
    <row r="54" spans="2:54" x14ac:dyDescent="0.25">
      <c r="B54">
        <f t="shared" si="18"/>
        <v>201708</v>
      </c>
      <c r="C54" s="3">
        <f>'Weir Formula Data'!I54</f>
        <v>42968</v>
      </c>
      <c r="D54" s="10">
        <f>IF('Weir Formula Data'!P54="",-9999,'Weir Formula Data'!P54)</f>
        <v>0</v>
      </c>
      <c r="E54" s="10">
        <f>IF('Weir Formula Data'!Q54="",-9999,'Weir Formula Data'!Q54)</f>
        <v>0</v>
      </c>
      <c r="F54" s="10">
        <f>IF('Weir Formula Data'!R54="",-9999,'Weir Formula Data'!R54)</f>
        <v>0</v>
      </c>
      <c r="G54" s="10">
        <f>IF('Weir Formula Data'!M54="",-9999,'Weir Formula Data'!M54)</f>
        <v>0</v>
      </c>
      <c r="H54" s="10">
        <f>IF('Weir Formula Data'!N54="",-9999,'Weir Formula Data'!N54)</f>
        <v>0</v>
      </c>
      <c r="I54" s="10">
        <f t="shared" si="19"/>
        <v>0</v>
      </c>
      <c r="J54" s="10">
        <f t="shared" si="20"/>
        <v>0</v>
      </c>
      <c r="K54" s="24">
        <f>'Weir Formula Data'!C54</f>
        <v>0</v>
      </c>
      <c r="L54" s="24">
        <f>'Weir Formula Data'!D54</f>
        <v>0</v>
      </c>
      <c r="M54" s="24">
        <f>'Weir Formula Data'!E54</f>
        <v>0</v>
      </c>
      <c r="N54" s="24">
        <f>'Weir Formula Data'!F54</f>
        <v>0</v>
      </c>
      <c r="O54" s="24">
        <f>'Weir Formula Data'!G54</f>
        <v>0</v>
      </c>
      <c r="AC54">
        <f t="shared" si="29"/>
        <v>201708</v>
      </c>
      <c r="AD54" s="3">
        <v>42968</v>
      </c>
      <c r="AE54" s="10">
        <f t="shared" si="30"/>
        <v>0</v>
      </c>
      <c r="AF54" s="10">
        <f t="shared" si="10"/>
        <v>0</v>
      </c>
      <c r="AG54" s="10">
        <f t="shared" si="11"/>
        <v>0</v>
      </c>
      <c r="AH54" s="10">
        <f t="shared" si="12"/>
        <v>0</v>
      </c>
      <c r="AI54" s="10">
        <f t="shared" si="13"/>
        <v>0</v>
      </c>
      <c r="AJ54" s="10">
        <f t="shared" si="31"/>
        <v>0</v>
      </c>
      <c r="AL54">
        <f t="shared" si="32"/>
        <v>201708</v>
      </c>
      <c r="AM54" s="3">
        <f t="shared" si="33"/>
        <v>42968</v>
      </c>
      <c r="AN54" s="10">
        <f t="shared" si="34"/>
        <v>0</v>
      </c>
      <c r="AO54" s="10">
        <f t="shared" si="35"/>
        <v>0</v>
      </c>
      <c r="AP54" s="10">
        <f t="shared" si="36"/>
        <v>0</v>
      </c>
      <c r="AQ54" s="10">
        <f t="shared" si="37"/>
        <v>0</v>
      </c>
      <c r="AR54" s="10">
        <f t="shared" si="38"/>
        <v>0</v>
      </c>
      <c r="AS54" s="10">
        <f t="shared" si="39"/>
        <v>0</v>
      </c>
      <c r="AU54">
        <f t="shared" si="40"/>
        <v>201708</v>
      </c>
      <c r="AV54" s="3">
        <f t="shared" si="41"/>
        <v>42968</v>
      </c>
      <c r="AW54" s="10">
        <f t="shared" si="42"/>
        <v>0</v>
      </c>
      <c r="AX54" s="10">
        <f t="shared" si="14"/>
        <v>0</v>
      </c>
      <c r="AY54" s="10">
        <f t="shared" si="15"/>
        <v>0</v>
      </c>
      <c r="AZ54" s="10">
        <f t="shared" si="16"/>
        <v>0</v>
      </c>
      <c r="BA54" s="10">
        <f t="shared" si="17"/>
        <v>0</v>
      </c>
      <c r="BB54">
        <f t="shared" si="43"/>
        <v>0</v>
      </c>
    </row>
    <row r="55" spans="2:54" x14ac:dyDescent="0.25">
      <c r="B55">
        <f t="shared" si="18"/>
        <v>201708</v>
      </c>
      <c r="C55" s="3">
        <f>'Weir Formula Data'!I55</f>
        <v>42969</v>
      </c>
      <c r="D55" s="10">
        <f>IF('Weir Formula Data'!P55="",-9999,'Weir Formula Data'!P55)</f>
        <v>1778.0550455091561</v>
      </c>
      <c r="E55" s="10">
        <f>IF('Weir Formula Data'!Q55="",-9999,'Weir Formula Data'!Q55)</f>
        <v>78.178511324673067</v>
      </c>
      <c r="F55" s="10">
        <f>IF('Weir Formula Data'!R55="",-9999,'Weir Formula Data'!R55)</f>
        <v>226.91953023476071</v>
      </c>
      <c r="G55" s="10">
        <f>IF('Weir Formula Data'!M55="",-9999,'Weir Formula Data'!M55)</f>
        <v>0</v>
      </c>
      <c r="H55" s="10">
        <f>IF('Weir Formula Data'!N55="",-9999,'Weir Formula Data'!N55)</f>
        <v>3618.3913167758765</v>
      </c>
      <c r="I55" s="10">
        <f t="shared" si="19"/>
        <v>5701.5444038444666</v>
      </c>
      <c r="J55" s="10">
        <f t="shared" si="20"/>
        <v>0</v>
      </c>
      <c r="K55" s="24">
        <f>'Weir Formula Data'!C55</f>
        <v>7</v>
      </c>
      <c r="L55" s="24">
        <f>'Weir Formula Data'!D55</f>
        <v>2</v>
      </c>
      <c r="M55" s="24">
        <f>'Weir Formula Data'!E55</f>
        <v>1</v>
      </c>
      <c r="N55" s="24">
        <f>'Weir Formula Data'!F55</f>
        <v>0</v>
      </c>
      <c r="O55" s="24">
        <f>'Weir Formula Data'!G55</f>
        <v>21</v>
      </c>
      <c r="AC55">
        <f t="shared" si="29"/>
        <v>201708</v>
      </c>
      <c r="AD55" s="3">
        <v>42969</v>
      </c>
      <c r="AE55" s="10">
        <f t="shared" si="30"/>
        <v>3348.7601782294773</v>
      </c>
      <c r="AF55" s="10">
        <f t="shared" si="10"/>
        <v>147.24014657395443</v>
      </c>
      <c r="AG55" s="10">
        <f t="shared" si="11"/>
        <v>427.37658118739802</v>
      </c>
      <c r="AH55" s="10">
        <f t="shared" si="12"/>
        <v>0</v>
      </c>
      <c r="AI55" s="10">
        <f t="shared" si="13"/>
        <v>6814.8198119482686</v>
      </c>
      <c r="AJ55" s="10">
        <f t="shared" si="31"/>
        <v>10738.196717939099</v>
      </c>
      <c r="AL55">
        <f t="shared" si="32"/>
        <v>201708</v>
      </c>
      <c r="AM55" s="3">
        <f t="shared" si="33"/>
        <v>42969</v>
      </c>
      <c r="AN55" s="10">
        <f t="shared" si="34"/>
        <v>3296.7696738140803</v>
      </c>
      <c r="AO55" s="10">
        <f t="shared" si="35"/>
        <v>144.95419921339303</v>
      </c>
      <c r="AP55" s="10">
        <f t="shared" si="36"/>
        <v>420.74143180413932</v>
      </c>
      <c r="AQ55" s="10">
        <f t="shared" si="37"/>
        <v>0</v>
      </c>
      <c r="AR55" s="10">
        <f t="shared" si="38"/>
        <v>6709.01769395051</v>
      </c>
      <c r="AS55" s="10">
        <f t="shared" si="39"/>
        <v>10571.482998782123</v>
      </c>
      <c r="AU55">
        <f t="shared" si="40"/>
        <v>201708</v>
      </c>
      <c r="AV55" s="3">
        <f t="shared" si="41"/>
        <v>42969</v>
      </c>
      <c r="AW55" s="10">
        <f t="shared" si="42"/>
        <v>3237.9158655666602</v>
      </c>
      <c r="AX55" s="10">
        <f t="shared" si="14"/>
        <v>142.36648229979571</v>
      </c>
      <c r="AY55" s="10">
        <f t="shared" si="15"/>
        <v>413.23037158484954</v>
      </c>
      <c r="AZ55" s="10">
        <f t="shared" si="16"/>
        <v>0</v>
      </c>
      <c r="BA55" s="10">
        <f t="shared" si="17"/>
        <v>6589.248562359493</v>
      </c>
      <c r="BB55">
        <f t="shared" si="43"/>
        <v>10382.761281810799</v>
      </c>
    </row>
    <row r="56" spans="2:54" x14ac:dyDescent="0.25">
      <c r="B56">
        <f t="shared" si="18"/>
        <v>201708</v>
      </c>
      <c r="C56" s="3">
        <f>'Weir Formula Data'!I56</f>
        <v>42970</v>
      </c>
      <c r="D56" s="10">
        <f>IF('Weir Formula Data'!P56="",-9999,'Weir Formula Data'!P56)</f>
        <v>2627.8393966439039</v>
      </c>
      <c r="E56" s="10">
        <f>IF('Weir Formula Data'!Q56="",-9999,'Weir Formula Data'!Q56)</f>
        <v>-22.661970223309385</v>
      </c>
      <c r="F56" s="10">
        <f>IF('Weir Formula Data'!R56="",-9999,'Weir Formula Data'!R56)</f>
        <v>330.34120958121412</v>
      </c>
      <c r="G56" s="10">
        <f>IF('Weir Formula Data'!M56="",-9999,'Weir Formula Data'!M56)</f>
        <v>0</v>
      </c>
      <c r="H56" s="10">
        <f>IF('Weir Formula Data'!N56="",-9999,'Weir Formula Data'!N56)</f>
        <v>3430.6187658648992</v>
      </c>
      <c r="I56" s="10">
        <f t="shared" si="19"/>
        <v>6366.1374018667084</v>
      </c>
      <c r="J56" s="10">
        <f t="shared" si="20"/>
        <v>-22.661970223309385</v>
      </c>
      <c r="K56" s="24">
        <f>'Weir Formula Data'!C56</f>
        <v>7</v>
      </c>
      <c r="L56" s="24">
        <f>'Weir Formula Data'!D56</f>
        <v>2</v>
      </c>
      <c r="M56" s="24">
        <f>'Weir Formula Data'!E56</f>
        <v>1</v>
      </c>
      <c r="N56" s="24">
        <f>'Weir Formula Data'!F56</f>
        <v>0</v>
      </c>
      <c r="O56" s="24">
        <f>'Weir Formula Data'!G56</f>
        <v>10</v>
      </c>
      <c r="AC56">
        <f t="shared" si="29"/>
        <v>201708</v>
      </c>
      <c r="AD56" s="3">
        <v>42970</v>
      </c>
      <c r="AE56" s="10">
        <f t="shared" si="30"/>
        <v>4949.23031122681</v>
      </c>
      <c r="AF56" s="10">
        <f t="shared" si="10"/>
        <v>-42.681188996772171</v>
      </c>
      <c r="AG56" s="10">
        <f t="shared" si="11"/>
        <v>622.15930303606069</v>
      </c>
      <c r="AH56" s="10">
        <f t="shared" si="12"/>
        <v>0</v>
      </c>
      <c r="AI56" s="10">
        <f t="shared" si="13"/>
        <v>6461.1720198602643</v>
      </c>
      <c r="AJ56" s="10">
        <f t="shared" si="31"/>
        <v>11989.880445126364</v>
      </c>
      <c r="AL56">
        <f t="shared" si="32"/>
        <v>201708</v>
      </c>
      <c r="AM56" s="3">
        <f t="shared" si="33"/>
        <v>42970</v>
      </c>
      <c r="AN56" s="10">
        <f t="shared" si="34"/>
        <v>4872.3920288017316</v>
      </c>
      <c r="AO56" s="10">
        <f t="shared" si="35"/>
        <v>-22.661970223309385</v>
      </c>
      <c r="AP56" s="10">
        <f t="shared" si="36"/>
        <v>612.50009357643364</v>
      </c>
      <c r="AQ56" s="10">
        <f t="shared" si="37"/>
        <v>0</v>
      </c>
      <c r="AR56" s="10">
        <f t="shared" si="38"/>
        <v>6360.8603897199455</v>
      </c>
      <c r="AS56" s="10">
        <f t="shared" si="39"/>
        <v>11823.090541874801</v>
      </c>
      <c r="AU56">
        <f t="shared" si="40"/>
        <v>201708</v>
      </c>
      <c r="AV56" s="3">
        <f t="shared" si="41"/>
        <v>42970</v>
      </c>
      <c r="AW56" s="10">
        <f t="shared" si="42"/>
        <v>4785.4102695217152</v>
      </c>
      <c r="AX56" s="10">
        <f t="shared" si="14"/>
        <v>0</v>
      </c>
      <c r="AY56" s="10">
        <f t="shared" si="15"/>
        <v>601.56576493794853</v>
      </c>
      <c r="AZ56" s="10">
        <f t="shared" si="16"/>
        <v>0</v>
      </c>
      <c r="BA56" s="10">
        <f t="shared" si="17"/>
        <v>6247.3065492321803</v>
      </c>
      <c r="BB56">
        <f t="shared" si="43"/>
        <v>11634.282583691844</v>
      </c>
    </row>
    <row r="57" spans="2:54" x14ac:dyDescent="0.25">
      <c r="B57">
        <f t="shared" si="18"/>
        <v>201708</v>
      </c>
      <c r="C57" s="3">
        <f>'Weir Formula Data'!I57</f>
        <v>42971</v>
      </c>
      <c r="D57" s="10">
        <f>IF('Weir Formula Data'!P57="",-9999,'Weir Formula Data'!P57)</f>
        <v>2693.5210914042996</v>
      </c>
      <c r="E57" s="10">
        <f>IF('Weir Formula Data'!Q57="",-9999,'Weir Formula Data'!Q57)</f>
        <v>-11.714625699030705</v>
      </c>
      <c r="F57" s="10">
        <f>IF('Weir Formula Data'!R57="",-9999,'Weir Formula Data'!R57)</f>
        <v>354.41042994355644</v>
      </c>
      <c r="G57" s="10">
        <f>IF('Weir Formula Data'!M57="",-9999,'Weir Formula Data'!M57)</f>
        <v>0</v>
      </c>
      <c r="H57" s="10">
        <f>IF('Weir Formula Data'!N57="",-9999,'Weir Formula Data'!N57)</f>
        <v>2390.9064808195026</v>
      </c>
      <c r="I57" s="10">
        <f t="shared" si="19"/>
        <v>5427.1233764683275</v>
      </c>
      <c r="J57" s="10">
        <f t="shared" si="20"/>
        <v>-11.714625699030705</v>
      </c>
      <c r="K57" s="24">
        <f>'Weir Formula Data'!C57</f>
        <v>7</v>
      </c>
      <c r="L57" s="24">
        <f>'Weir Formula Data'!D57</f>
        <v>2</v>
      </c>
      <c r="M57" s="24">
        <f>'Weir Formula Data'!E57</f>
        <v>1</v>
      </c>
      <c r="N57" s="24">
        <f>'Weir Formula Data'!F57</f>
        <v>0</v>
      </c>
      <c r="O57" s="24">
        <f>'Weir Formula Data'!G57</f>
        <v>10</v>
      </c>
      <c r="AC57">
        <f t="shared" si="29"/>
        <v>201708</v>
      </c>
      <c r="AD57" s="3">
        <v>42971</v>
      </c>
      <c r="AE57" s="10">
        <f t="shared" si="30"/>
        <v>5072.9341551588477</v>
      </c>
      <c r="AF57" s="10">
        <f t="shared" si="10"/>
        <v>-22.063136989408612</v>
      </c>
      <c r="AG57" s="10">
        <f t="shared" si="11"/>
        <v>667.4908842343026</v>
      </c>
      <c r="AH57" s="10">
        <f t="shared" si="12"/>
        <v>0</v>
      </c>
      <c r="AI57" s="10">
        <f t="shared" si="13"/>
        <v>4502.9946812171956</v>
      </c>
      <c r="AJ57" s="10">
        <f t="shared" si="31"/>
        <v>10221.356583620938</v>
      </c>
      <c r="AL57">
        <f t="shared" si="32"/>
        <v>201708</v>
      </c>
      <c r="AM57" s="3">
        <f t="shared" si="33"/>
        <v>42971</v>
      </c>
      <c r="AN57" s="10">
        <f t="shared" si="34"/>
        <v>4994.1753335187013</v>
      </c>
      <c r="AO57" s="10">
        <f t="shared" si="35"/>
        <v>-11.714625699030705</v>
      </c>
      <c r="AP57" s="10">
        <f t="shared" si="36"/>
        <v>657.12788840389692</v>
      </c>
      <c r="AQ57" s="10">
        <f t="shared" si="37"/>
        <v>0</v>
      </c>
      <c r="AR57" s="10">
        <f t="shared" si="38"/>
        <v>4433.0843405549067</v>
      </c>
      <c r="AS57" s="10">
        <f t="shared" si="39"/>
        <v>10072.672936778474</v>
      </c>
      <c r="AU57">
        <f t="shared" si="40"/>
        <v>201708</v>
      </c>
      <c r="AV57" s="3">
        <f t="shared" si="41"/>
        <v>42971</v>
      </c>
      <c r="AW57" s="10">
        <f t="shared" si="42"/>
        <v>4905.0195032623342</v>
      </c>
      <c r="AX57" s="10">
        <f t="shared" si="14"/>
        <v>0</v>
      </c>
      <c r="AY57" s="10">
        <f t="shared" si="15"/>
        <v>645.39686605030556</v>
      </c>
      <c r="AZ57" s="10">
        <f t="shared" si="16"/>
        <v>0</v>
      </c>
      <c r="BA57" s="10">
        <f t="shared" si="17"/>
        <v>4353.9450856060421</v>
      </c>
      <c r="BB57">
        <f t="shared" si="43"/>
        <v>9904.3614549186823</v>
      </c>
    </row>
    <row r="58" spans="2:54" x14ac:dyDescent="0.25">
      <c r="B58">
        <f t="shared" si="18"/>
        <v>201708</v>
      </c>
      <c r="C58" s="3">
        <f>'Weir Formula Data'!I58</f>
        <v>42972</v>
      </c>
      <c r="D58" s="10">
        <f>IF('Weir Formula Data'!P58="",-9999,'Weir Formula Data'!P58)</f>
        <v>2810.5606263525606</v>
      </c>
      <c r="E58" s="10">
        <f>IF('Weir Formula Data'!Q58="",-9999,'Weir Formula Data'!Q58)</f>
        <v>-110.551463970781</v>
      </c>
      <c r="F58" s="10">
        <f>IF('Weir Formula Data'!R58="",-9999,'Weir Formula Data'!R58)</f>
        <v>393.670916678472</v>
      </c>
      <c r="G58" s="10">
        <f>IF('Weir Formula Data'!M58="",-9999,'Weir Formula Data'!M58)</f>
        <v>0</v>
      </c>
      <c r="H58" s="10">
        <f>IF('Weir Formula Data'!N58="",-9999,'Weir Formula Data'!N58)</f>
        <v>2675.1950074953238</v>
      </c>
      <c r="I58" s="10">
        <f t="shared" si="19"/>
        <v>5768.8750865555758</v>
      </c>
      <c r="J58" s="10">
        <f t="shared" si="20"/>
        <v>-110.551463970781</v>
      </c>
      <c r="K58" s="24">
        <f>'Weir Formula Data'!C58</f>
        <v>7</v>
      </c>
      <c r="L58" s="24">
        <f>'Weir Formula Data'!D58</f>
        <v>2</v>
      </c>
      <c r="M58" s="24">
        <f>'Weir Formula Data'!E58</f>
        <v>1</v>
      </c>
      <c r="N58" s="24">
        <f>'Weir Formula Data'!F58</f>
        <v>0</v>
      </c>
      <c r="O58" s="24">
        <f>'Weir Formula Data'!G58</f>
        <v>10</v>
      </c>
      <c r="AC58">
        <f t="shared" si="29"/>
        <v>201708</v>
      </c>
      <c r="AD58" s="3">
        <v>42972</v>
      </c>
      <c r="AE58" s="10">
        <f t="shared" si="30"/>
        <v>5293.3645264812385</v>
      </c>
      <c r="AF58" s="10">
        <f t="shared" si="10"/>
        <v>-208.21084314873411</v>
      </c>
      <c r="AG58" s="10">
        <f t="shared" si="11"/>
        <v>741.43345136002586</v>
      </c>
      <c r="AH58" s="10">
        <f t="shared" si="12"/>
        <v>0</v>
      </c>
      <c r="AI58" s="10">
        <f t="shared" si="13"/>
        <v>5038.4191044733971</v>
      </c>
      <c r="AJ58" s="10">
        <f t="shared" si="31"/>
        <v>10865.006239165927</v>
      </c>
      <c r="AL58">
        <f t="shared" si="32"/>
        <v>201708</v>
      </c>
      <c r="AM58" s="3">
        <f t="shared" si="33"/>
        <v>42972</v>
      </c>
      <c r="AN58" s="10">
        <f t="shared" si="34"/>
        <v>5211.183457327511</v>
      </c>
      <c r="AO58" s="10">
        <f t="shared" si="35"/>
        <v>-110.551463970781</v>
      </c>
      <c r="AP58" s="10">
        <f t="shared" si="36"/>
        <v>729.92247503593546</v>
      </c>
      <c r="AQ58" s="10">
        <f t="shared" si="37"/>
        <v>0</v>
      </c>
      <c r="AR58" s="10">
        <f t="shared" si="38"/>
        <v>4960.1961393292531</v>
      </c>
      <c r="AS58" s="10">
        <f t="shared" si="39"/>
        <v>10790.750607721919</v>
      </c>
      <c r="AU58">
        <f t="shared" si="40"/>
        <v>201708</v>
      </c>
      <c r="AV58" s="3">
        <f t="shared" si="41"/>
        <v>42972</v>
      </c>
      <c r="AW58" s="10">
        <f t="shared" si="42"/>
        <v>5118.1536062051364</v>
      </c>
      <c r="AX58" s="10">
        <f t="shared" si="14"/>
        <v>0</v>
      </c>
      <c r="AY58" s="10">
        <f t="shared" si="15"/>
        <v>716.89192645910759</v>
      </c>
      <c r="AZ58" s="10">
        <f t="shared" si="16"/>
        <v>0</v>
      </c>
      <c r="BA58" s="10">
        <f t="shared" si="17"/>
        <v>4871.6469043698253</v>
      </c>
      <c r="BB58">
        <f t="shared" si="43"/>
        <v>10706.692437034069</v>
      </c>
    </row>
    <row r="59" spans="2:54" x14ac:dyDescent="0.25">
      <c r="B59">
        <f t="shared" si="18"/>
        <v>201708</v>
      </c>
      <c r="C59" s="3">
        <f>'Weir Formula Data'!I59</f>
        <v>42973</v>
      </c>
      <c r="D59" s="10">
        <f>IF('Weir Formula Data'!P59="",-9999,'Weir Formula Data'!P59)</f>
        <v>2596.0009451791302</v>
      </c>
      <c r="E59" s="10">
        <f>IF('Weir Formula Data'!Q59="",-9999,'Weir Formula Data'!Q59)</f>
        <v>-29.614341968954637</v>
      </c>
      <c r="F59" s="10">
        <f>IF('Weir Formula Data'!R59="",-9999,'Weir Formula Data'!R59)</f>
        <v>376.1786632565524</v>
      </c>
      <c r="G59" s="10">
        <f>IF('Weir Formula Data'!M59="",-9999,'Weir Formula Data'!M59)</f>
        <v>0</v>
      </c>
      <c r="H59" s="10">
        <f>IF('Weir Formula Data'!N59="",-9999,'Weir Formula Data'!N59)</f>
        <v>2579.8912139490076</v>
      </c>
      <c r="I59" s="10">
        <f t="shared" si="19"/>
        <v>5522.4564804157353</v>
      </c>
      <c r="J59" s="10">
        <f t="shared" si="20"/>
        <v>-29.614341968954637</v>
      </c>
      <c r="K59" s="24">
        <f>'Weir Formula Data'!C59</f>
        <v>7</v>
      </c>
      <c r="L59" s="24">
        <f>'Weir Formula Data'!D59</f>
        <v>0</v>
      </c>
      <c r="M59" s="24">
        <f>'Weir Formula Data'!E59</f>
        <v>1</v>
      </c>
      <c r="N59" s="24">
        <f>'Weir Formula Data'!F59</f>
        <v>0</v>
      </c>
      <c r="O59" s="24">
        <f>'Weir Formula Data'!G59</f>
        <v>10</v>
      </c>
      <c r="AC59">
        <f t="shared" si="29"/>
        <v>201708</v>
      </c>
      <c r="AD59" s="3">
        <v>42973</v>
      </c>
      <c r="AE59" s="10">
        <f t="shared" si="30"/>
        <v>4889.2662855511062</v>
      </c>
      <c r="AF59" s="10">
        <f t="shared" si="10"/>
        <v>-55.775173744245329</v>
      </c>
      <c r="AG59" s="10">
        <f t="shared" si="11"/>
        <v>708.4888235574324</v>
      </c>
      <c r="AH59" s="10">
        <f t="shared" si="12"/>
        <v>0</v>
      </c>
      <c r="AI59" s="10">
        <f t="shared" si="13"/>
        <v>4858.9254777332217</v>
      </c>
      <c r="AJ59" s="10">
        <f t="shared" si="31"/>
        <v>10400.905413097516</v>
      </c>
      <c r="AL59">
        <f t="shared" si="32"/>
        <v>201708</v>
      </c>
      <c r="AM59" s="3">
        <f t="shared" si="33"/>
        <v>42973</v>
      </c>
      <c r="AN59" s="10">
        <f t="shared" si="34"/>
        <v>4813.3589625784025</v>
      </c>
      <c r="AO59" s="10">
        <f t="shared" si="35"/>
        <v>-29.614341968954637</v>
      </c>
      <c r="AP59" s="10">
        <f t="shared" si="36"/>
        <v>697.48932244388982</v>
      </c>
      <c r="AQ59" s="10">
        <f t="shared" si="37"/>
        <v>0</v>
      </c>
      <c r="AR59" s="10">
        <f t="shared" si="38"/>
        <v>4783.4892048861957</v>
      </c>
      <c r="AS59" s="10">
        <f t="shared" si="39"/>
        <v>10264.723147939534</v>
      </c>
      <c r="AU59">
        <f t="shared" si="40"/>
        <v>201708</v>
      </c>
      <c r="AV59" s="3">
        <f t="shared" si="41"/>
        <v>42973</v>
      </c>
      <c r="AW59" s="10">
        <f t="shared" si="42"/>
        <v>4727.431059376765</v>
      </c>
      <c r="AX59" s="10">
        <f t="shared" si="14"/>
        <v>0</v>
      </c>
      <c r="AY59" s="10">
        <f t="shared" si="15"/>
        <v>685.03776928754075</v>
      </c>
      <c r="AZ59" s="10">
        <f t="shared" si="16"/>
        <v>0</v>
      </c>
      <c r="BA59" s="10">
        <f t="shared" si="17"/>
        <v>4698.0945354756768</v>
      </c>
      <c r="BB59">
        <f t="shared" si="43"/>
        <v>10110.563364139984</v>
      </c>
    </row>
    <row r="60" spans="2:54" x14ac:dyDescent="0.25">
      <c r="B60">
        <f t="shared" si="18"/>
        <v>201708</v>
      </c>
      <c r="C60" s="3">
        <f>'Weir Formula Data'!I60</f>
        <v>42974</v>
      </c>
      <c r="D60" s="10">
        <f>IF('Weir Formula Data'!P60="",-9999,'Weir Formula Data'!P60)</f>
        <v>2408.3799857096751</v>
      </c>
      <c r="E60" s="10">
        <f>IF('Weir Formula Data'!Q60="",-9999,'Weir Formula Data'!Q60)</f>
        <v>0</v>
      </c>
      <c r="F60" s="10">
        <f>IF('Weir Formula Data'!R60="",-9999,'Weir Formula Data'!R60)</f>
        <v>358.58483814823194</v>
      </c>
      <c r="G60" s="10">
        <f>IF('Weir Formula Data'!M60="",-9999,'Weir Formula Data'!M60)</f>
        <v>0</v>
      </c>
      <c r="H60" s="10">
        <f>IF('Weir Formula Data'!N60="",-9999,'Weir Formula Data'!N60)</f>
        <v>2262.3336019588023</v>
      </c>
      <c r="I60" s="10">
        <f t="shared" si="19"/>
        <v>5029.2984258167089</v>
      </c>
      <c r="J60" s="10">
        <f t="shared" si="20"/>
        <v>0</v>
      </c>
      <c r="K60" s="24">
        <f>'Weir Formula Data'!C60</f>
        <v>7</v>
      </c>
      <c r="L60" s="24">
        <f>'Weir Formula Data'!D60</f>
        <v>0</v>
      </c>
      <c r="M60" s="24">
        <f>'Weir Formula Data'!E60</f>
        <v>1</v>
      </c>
      <c r="N60" s="24">
        <f>'Weir Formula Data'!F60</f>
        <v>0</v>
      </c>
      <c r="O60" s="24">
        <f>'Weir Formula Data'!G60</f>
        <v>10</v>
      </c>
      <c r="AC60">
        <f t="shared" si="29"/>
        <v>201708</v>
      </c>
      <c r="AD60" s="3">
        <v>42974</v>
      </c>
      <c r="AE60" s="10">
        <f t="shared" si="30"/>
        <v>4535.9039983376633</v>
      </c>
      <c r="AF60" s="10">
        <f t="shared" si="10"/>
        <v>0</v>
      </c>
      <c r="AG60" s="10">
        <f t="shared" si="11"/>
        <v>675.35289727984843</v>
      </c>
      <c r="AH60" s="10">
        <f t="shared" si="12"/>
        <v>0</v>
      </c>
      <c r="AI60" s="10">
        <f t="shared" si="13"/>
        <v>4260.8425960967143</v>
      </c>
      <c r="AJ60" s="10">
        <f t="shared" si="31"/>
        <v>9472.099491714227</v>
      </c>
      <c r="AL60">
        <f t="shared" si="32"/>
        <v>201708</v>
      </c>
      <c r="AM60" s="3">
        <f t="shared" si="33"/>
        <v>42974</v>
      </c>
      <c r="AN60" s="10">
        <f t="shared" si="34"/>
        <v>4465.4827306737388</v>
      </c>
      <c r="AO60" s="10">
        <f t="shared" si="35"/>
        <v>0</v>
      </c>
      <c r="AP60" s="10">
        <f t="shared" si="36"/>
        <v>664.86784134295453</v>
      </c>
      <c r="AQ60" s="10">
        <f t="shared" si="37"/>
        <v>0</v>
      </c>
      <c r="AR60" s="10">
        <f t="shared" si="38"/>
        <v>4194.691739058394</v>
      </c>
      <c r="AS60" s="10">
        <f t="shared" si="39"/>
        <v>9325.0423110750871</v>
      </c>
      <c r="AU60">
        <f t="shared" si="40"/>
        <v>201708</v>
      </c>
      <c r="AV60" s="3">
        <f t="shared" si="41"/>
        <v>42974</v>
      </c>
      <c r="AW60" s="10">
        <f t="shared" si="42"/>
        <v>4385.7651008827597</v>
      </c>
      <c r="AX60" s="10">
        <f t="shared" si="14"/>
        <v>0</v>
      </c>
      <c r="AY60" s="10">
        <f t="shared" si="15"/>
        <v>652.99864564054315</v>
      </c>
      <c r="AZ60" s="10">
        <f t="shared" si="16"/>
        <v>0</v>
      </c>
      <c r="BA60" s="10">
        <f t="shared" si="17"/>
        <v>4119.8082598670899</v>
      </c>
      <c r="BB60">
        <f t="shared" si="43"/>
        <v>9158.5720063903937</v>
      </c>
    </row>
    <row r="61" spans="2:54" x14ac:dyDescent="0.25">
      <c r="B61">
        <f t="shared" si="18"/>
        <v>201708</v>
      </c>
      <c r="C61" s="3">
        <f>'Weir Formula Data'!I61</f>
        <v>42975</v>
      </c>
      <c r="D61" s="10">
        <f>IF('Weir Formula Data'!P61="",-9999,'Weir Formula Data'!P61)</f>
        <v>2617.0361557959636</v>
      </c>
      <c r="E61" s="10">
        <f>IF('Weir Formula Data'!Q61="",-9999,'Weir Formula Data'!Q61)</f>
        <v>0</v>
      </c>
      <c r="F61" s="10">
        <f>IF('Weir Formula Data'!R61="",-9999,'Weir Formula Data'!R61)</f>
        <v>399.27798549139175</v>
      </c>
      <c r="G61" s="10">
        <f>IF('Weir Formula Data'!M61="",-9999,'Weir Formula Data'!M61)</f>
        <v>0</v>
      </c>
      <c r="H61" s="10">
        <f>IF('Weir Formula Data'!N61="",-9999,'Weir Formula Data'!N61)</f>
        <v>2707.3546806461031</v>
      </c>
      <c r="I61" s="10">
        <f t="shared" si="19"/>
        <v>5723.6688219334592</v>
      </c>
      <c r="J61" s="10">
        <f t="shared" si="20"/>
        <v>0</v>
      </c>
      <c r="K61" s="24">
        <f>'Weir Formula Data'!C61</f>
        <v>7</v>
      </c>
      <c r="L61" s="24">
        <f>'Weir Formula Data'!D61</f>
        <v>0</v>
      </c>
      <c r="M61" s="24">
        <f>'Weir Formula Data'!E61</f>
        <v>1</v>
      </c>
      <c r="N61" s="24">
        <f>'Weir Formula Data'!F61</f>
        <v>0</v>
      </c>
      <c r="O61" s="24">
        <f>'Weir Formula Data'!G61</f>
        <v>10</v>
      </c>
      <c r="AC61">
        <f t="shared" si="29"/>
        <v>201708</v>
      </c>
      <c r="AD61" s="3">
        <v>42975</v>
      </c>
      <c r="AE61" s="10">
        <f t="shared" si="30"/>
        <v>4928.8836617578991</v>
      </c>
      <c r="AF61" s="10">
        <f t="shared" si="10"/>
        <v>0</v>
      </c>
      <c r="AG61" s="10">
        <f t="shared" si="11"/>
        <v>751.99371427467668</v>
      </c>
      <c r="AH61" s="10">
        <f t="shared" si="12"/>
        <v>0</v>
      </c>
      <c r="AI61" s="10">
        <f t="shared" si="13"/>
        <v>5098.9881138886076</v>
      </c>
      <c r="AJ61" s="10">
        <f t="shared" si="31"/>
        <v>10779.865489921183</v>
      </c>
      <c r="AL61">
        <f t="shared" si="32"/>
        <v>201708</v>
      </c>
      <c r="AM61" s="3">
        <f t="shared" si="33"/>
        <v>42975</v>
      </c>
      <c r="AN61" s="10">
        <f t="shared" si="34"/>
        <v>4852.3612671577921</v>
      </c>
      <c r="AO61" s="10">
        <f t="shared" si="35"/>
        <v>0</v>
      </c>
      <c r="AP61" s="10">
        <f t="shared" si="36"/>
        <v>740.3187867070003</v>
      </c>
      <c r="AQ61" s="10">
        <f t="shared" si="37"/>
        <v>0</v>
      </c>
      <c r="AR61" s="10">
        <f t="shared" si="38"/>
        <v>5019.824796738395</v>
      </c>
      <c r="AS61" s="10">
        <f t="shared" si="39"/>
        <v>10612.504850603187</v>
      </c>
      <c r="AU61">
        <f t="shared" si="40"/>
        <v>201708</v>
      </c>
      <c r="AV61" s="3">
        <f t="shared" si="41"/>
        <v>42975</v>
      </c>
      <c r="AW61" s="10">
        <f t="shared" si="42"/>
        <v>4765.7370962814193</v>
      </c>
      <c r="AX61" s="10">
        <f t="shared" si="14"/>
        <v>0</v>
      </c>
      <c r="AY61" s="10">
        <f t="shared" si="15"/>
        <v>727.10264356515654</v>
      </c>
      <c r="AZ61" s="10">
        <f t="shared" si="16"/>
        <v>0</v>
      </c>
      <c r="BA61" s="10">
        <f t="shared" si="17"/>
        <v>4930.2110732291358</v>
      </c>
      <c r="BB61">
        <f t="shared" si="43"/>
        <v>10423.050813075712</v>
      </c>
    </row>
    <row r="62" spans="2:54" x14ac:dyDescent="0.25">
      <c r="B62">
        <f t="shared" si="18"/>
        <v>201708</v>
      </c>
      <c r="C62" s="3">
        <f>'Weir Formula Data'!I62</f>
        <v>42976</v>
      </c>
      <c r="D62" s="10">
        <f>IF('Weir Formula Data'!P62="",-9999,'Weir Formula Data'!P62)</f>
        <v>2095.6594523768244</v>
      </c>
      <c r="E62" s="10">
        <f>IF('Weir Formula Data'!Q62="",-9999,'Weir Formula Data'!Q62)</f>
        <v>-82.788691845535098</v>
      </c>
      <c r="F62" s="10">
        <f>IF('Weir Formula Data'!R62="",-9999,'Weir Formula Data'!R62)</f>
        <v>396.11886042741645</v>
      </c>
      <c r="G62" s="10">
        <f>IF('Weir Formula Data'!M62="",-9999,'Weir Formula Data'!M62)</f>
        <v>0</v>
      </c>
      <c r="H62" s="10">
        <f>IF('Weir Formula Data'!N62="",-9999,'Weir Formula Data'!N62)</f>
        <v>2003.9582262370111</v>
      </c>
      <c r="I62" s="10">
        <f t="shared" si="19"/>
        <v>4412.9478471957173</v>
      </c>
      <c r="J62" s="10">
        <f t="shared" si="20"/>
        <v>-82.788691845535098</v>
      </c>
      <c r="K62" s="24">
        <f>'Weir Formula Data'!C62</f>
        <v>5</v>
      </c>
      <c r="L62" s="24">
        <f>'Weir Formula Data'!D62</f>
        <v>1</v>
      </c>
      <c r="M62" s="24">
        <f>'Weir Formula Data'!E62</f>
        <v>1</v>
      </c>
      <c r="N62" s="24">
        <f>'Weir Formula Data'!F62</f>
        <v>0</v>
      </c>
      <c r="O62" s="24">
        <f>'Weir Formula Data'!G62</f>
        <v>6</v>
      </c>
      <c r="AC62">
        <f t="shared" si="29"/>
        <v>201708</v>
      </c>
      <c r="AD62" s="3">
        <v>42976</v>
      </c>
      <c r="AE62" s="10">
        <f t="shared" si="30"/>
        <v>3946.9311925830166</v>
      </c>
      <c r="AF62" s="10">
        <f t="shared" si="10"/>
        <v>-155.92288616725602</v>
      </c>
      <c r="AG62" s="10">
        <f t="shared" si="11"/>
        <v>746.04386911155484</v>
      </c>
      <c r="AH62" s="10">
        <f t="shared" si="12"/>
        <v>0</v>
      </c>
      <c r="AI62" s="10">
        <f t="shared" si="13"/>
        <v>3774.2225831575488</v>
      </c>
      <c r="AJ62" s="10">
        <f t="shared" si="31"/>
        <v>8311.2747586848636</v>
      </c>
      <c r="AL62">
        <f t="shared" si="32"/>
        <v>201708</v>
      </c>
      <c r="AM62" s="3">
        <f t="shared" si="33"/>
        <v>42976</v>
      </c>
      <c r="AN62" s="10">
        <f t="shared" si="34"/>
        <v>3885.6539040720945</v>
      </c>
      <c r="AO62" s="10">
        <f t="shared" si="35"/>
        <v>-82.788691845535098</v>
      </c>
      <c r="AP62" s="10">
        <f t="shared" si="36"/>
        <v>734.46131467147211</v>
      </c>
      <c r="AQ62" s="10">
        <f t="shared" si="37"/>
        <v>0</v>
      </c>
      <c r="AR62" s="10">
        <f t="shared" si="38"/>
        <v>3715.6266475184407</v>
      </c>
      <c r="AS62" s="10">
        <f t="shared" si="39"/>
        <v>8252.9531744164724</v>
      </c>
      <c r="AU62">
        <f t="shared" si="40"/>
        <v>201708</v>
      </c>
      <c r="AV62" s="3">
        <f t="shared" si="41"/>
        <v>42976</v>
      </c>
      <c r="AW62" s="10">
        <f t="shared" si="42"/>
        <v>3816.2873566901144</v>
      </c>
      <c r="AX62" s="10">
        <f t="shared" si="14"/>
        <v>0</v>
      </c>
      <c r="AY62" s="10">
        <f t="shared" si="15"/>
        <v>721.34973890014612</v>
      </c>
      <c r="AZ62" s="10">
        <f t="shared" si="16"/>
        <v>0</v>
      </c>
      <c r="BA62" s="10">
        <f t="shared" si="17"/>
        <v>3649.295420326866</v>
      </c>
      <c r="BB62">
        <f t="shared" si="43"/>
        <v>8186.9325159171258</v>
      </c>
    </row>
    <row r="63" spans="2:54" x14ac:dyDescent="0.25">
      <c r="B63">
        <f t="shared" si="18"/>
        <v>201708</v>
      </c>
      <c r="C63" s="3">
        <f>'Weir Formula Data'!I63</f>
        <v>42977</v>
      </c>
      <c r="D63" s="10">
        <f>IF('Weir Formula Data'!P63="",-9999,'Weir Formula Data'!P63)</f>
        <v>1726.5849383431857</v>
      </c>
      <c r="E63" s="10">
        <f>IF('Weir Formula Data'!Q63="",-9999,'Weir Formula Data'!Q63)</f>
        <v>-91.409174463861561</v>
      </c>
      <c r="F63" s="10">
        <f>IF('Weir Formula Data'!R63="",-9999,'Weir Formula Data'!R63)</f>
        <v>417.70633018122385</v>
      </c>
      <c r="G63" s="10">
        <f>IF('Weir Formula Data'!M63="",-9999,'Weir Formula Data'!M63)</f>
        <v>802.38991279610264</v>
      </c>
      <c r="H63" s="10">
        <f>IF('Weir Formula Data'!N63="",-9999,'Weir Formula Data'!N63)</f>
        <v>1318.2284837128143</v>
      </c>
      <c r="I63" s="10">
        <f t="shared" si="19"/>
        <v>4173.500490569465</v>
      </c>
      <c r="J63" s="10">
        <f t="shared" si="20"/>
        <v>-91.409174463861561</v>
      </c>
      <c r="K63" s="24">
        <f>'Weir Formula Data'!C63</f>
        <v>4</v>
      </c>
      <c r="L63" s="24">
        <f>'Weir Formula Data'!D63</f>
        <v>1</v>
      </c>
      <c r="M63" s="24">
        <f>'Weir Formula Data'!E63</f>
        <v>1</v>
      </c>
      <c r="N63" s="24">
        <f>'Weir Formula Data'!F63</f>
        <v>4</v>
      </c>
      <c r="O63" s="24">
        <f>'Weir Formula Data'!G63</f>
        <v>4</v>
      </c>
      <c r="AC63">
        <f t="shared" si="29"/>
        <v>201708</v>
      </c>
      <c r="AD63" s="3">
        <v>42977</v>
      </c>
      <c r="AE63" s="10">
        <f t="shared" si="30"/>
        <v>3251.8222090243398</v>
      </c>
      <c r="AF63" s="10">
        <f t="shared" si="10"/>
        <v>-172.15856401214779</v>
      </c>
      <c r="AG63" s="10">
        <f t="shared" si="11"/>
        <v>786.70136126449461</v>
      </c>
      <c r="AH63" s="10">
        <f t="shared" si="12"/>
        <v>1511.2082126879095</v>
      </c>
      <c r="AI63" s="10">
        <f t="shared" si="13"/>
        <v>2482.7302524828192</v>
      </c>
      <c r="AJ63" s="10">
        <f t="shared" si="31"/>
        <v>7860.3034714474152</v>
      </c>
      <c r="AL63">
        <f t="shared" si="32"/>
        <v>201708</v>
      </c>
      <c r="AM63" s="3">
        <f t="shared" si="33"/>
        <v>42977</v>
      </c>
      <c r="AN63" s="10">
        <f t="shared" si="34"/>
        <v>3201.3366956049376</v>
      </c>
      <c r="AO63" s="10">
        <f t="shared" si="35"/>
        <v>-91.409174463861561</v>
      </c>
      <c r="AP63" s="10">
        <f t="shared" si="36"/>
        <v>774.48758708552521</v>
      </c>
      <c r="AQ63" s="10">
        <f t="shared" si="37"/>
        <v>1487.7462527168391</v>
      </c>
      <c r="AR63" s="10">
        <f t="shared" si="38"/>
        <v>2444.1851219616506</v>
      </c>
      <c r="AS63" s="10">
        <f t="shared" si="39"/>
        <v>7816.3464829050918</v>
      </c>
      <c r="AU63">
        <f t="shared" si="40"/>
        <v>201708</v>
      </c>
      <c r="AV63" s="3">
        <f t="shared" si="41"/>
        <v>42977</v>
      </c>
      <c r="AW63" s="10">
        <f t="shared" si="42"/>
        <v>3144.1865532959096</v>
      </c>
      <c r="AX63" s="10">
        <f t="shared" si="14"/>
        <v>0</v>
      </c>
      <c r="AY63" s="10">
        <f t="shared" si="15"/>
        <v>760.66146380418445</v>
      </c>
      <c r="AZ63" s="10">
        <f t="shared" si="16"/>
        <v>1461.1870625575473</v>
      </c>
      <c r="BA63" s="10">
        <f t="shared" si="17"/>
        <v>2400.5516210738838</v>
      </c>
      <c r="BB63">
        <f t="shared" si="43"/>
        <v>7766.5867007315246</v>
      </c>
    </row>
    <row r="64" spans="2:54" x14ac:dyDescent="0.25">
      <c r="B64">
        <f t="shared" si="18"/>
        <v>201708</v>
      </c>
      <c r="C64" s="3">
        <f>'Weir Formula Data'!I64</f>
        <v>42978</v>
      </c>
      <c r="D64" s="10">
        <f>IF('Weir Formula Data'!P64="",-9999,'Weir Formula Data'!P64)</f>
        <v>1846.212829970239</v>
      </c>
      <c r="E64" s="10">
        <f>IF('Weir Formula Data'!Q64="",-9999,'Weir Formula Data'!Q64)</f>
        <v>-25.194545785783944</v>
      </c>
      <c r="F64" s="10">
        <f>IF('Weir Formula Data'!R64="",-9999,'Weir Formula Data'!R64)</f>
        <v>472.39419421534353</v>
      </c>
      <c r="G64" s="10">
        <f>IF('Weir Formula Data'!M64="",-9999,'Weir Formula Data'!M64)</f>
        <v>438.14858337479177</v>
      </c>
      <c r="H64" s="10">
        <f>IF('Weir Formula Data'!N64="",-9999,'Weir Formula Data'!N64)</f>
        <v>1343.743440349718</v>
      </c>
      <c r="I64" s="10">
        <f t="shared" si="19"/>
        <v>4075.3045021243088</v>
      </c>
      <c r="J64" s="10">
        <f t="shared" si="20"/>
        <v>-25.194545785783944</v>
      </c>
      <c r="K64" s="24">
        <f>'Weir Formula Data'!C64</f>
        <v>4</v>
      </c>
      <c r="L64" s="24">
        <f>'Weir Formula Data'!D64</f>
        <v>1</v>
      </c>
      <c r="M64" s="24">
        <f>'Weir Formula Data'!E64</f>
        <v>1</v>
      </c>
      <c r="N64" s="24">
        <f>'Weir Formula Data'!F64</f>
        <v>0</v>
      </c>
      <c r="O64" s="24">
        <f>'Weir Formula Data'!G64</f>
        <v>4</v>
      </c>
      <c r="AC64">
        <f t="shared" si="29"/>
        <v>201708</v>
      </c>
      <c r="AD64" s="3">
        <v>42978</v>
      </c>
      <c r="AE64" s="10">
        <f t="shared" si="30"/>
        <v>3477.1274495443331</v>
      </c>
      <c r="AF64" s="10">
        <f t="shared" si="10"/>
        <v>-47.451000940104528</v>
      </c>
      <c r="AG64" s="10">
        <f t="shared" si="11"/>
        <v>889.69960182652733</v>
      </c>
      <c r="AH64" s="10">
        <f t="shared" si="12"/>
        <v>825.20197102953239</v>
      </c>
      <c r="AI64" s="10">
        <f t="shared" si="13"/>
        <v>2530.7847100490908</v>
      </c>
      <c r="AJ64" s="10">
        <f t="shared" si="31"/>
        <v>7675.362731509379</v>
      </c>
      <c r="AL64">
        <f t="shared" si="32"/>
        <v>201708</v>
      </c>
      <c r="AM64" s="3">
        <f t="shared" si="33"/>
        <v>42978</v>
      </c>
      <c r="AN64" s="10">
        <f t="shared" si="34"/>
        <v>3423.1440048074778</v>
      </c>
      <c r="AO64" s="10">
        <f t="shared" si="35"/>
        <v>-25.194545785783944</v>
      </c>
      <c r="AP64" s="10">
        <f t="shared" si="36"/>
        <v>875.88674912424904</v>
      </c>
      <c r="AQ64" s="10">
        <f t="shared" si="37"/>
        <v>812.39046335653802</v>
      </c>
      <c r="AR64" s="10">
        <f t="shared" si="38"/>
        <v>2491.4935196862766</v>
      </c>
      <c r="AS64" s="10">
        <f t="shared" si="39"/>
        <v>7577.7201911887569</v>
      </c>
      <c r="AU64">
        <f t="shared" si="40"/>
        <v>201708</v>
      </c>
      <c r="AV64" s="3">
        <f t="shared" si="41"/>
        <v>42978</v>
      </c>
      <c r="AW64" s="10">
        <f t="shared" si="42"/>
        <v>3362.0341667552589</v>
      </c>
      <c r="AX64" s="10">
        <f t="shared" si="14"/>
        <v>0</v>
      </c>
      <c r="AY64" s="10">
        <f t="shared" si="15"/>
        <v>860.25045181513894</v>
      </c>
      <c r="AZ64" s="10">
        <f t="shared" si="16"/>
        <v>797.8876993532815</v>
      </c>
      <c r="BA64" s="10">
        <f t="shared" si="17"/>
        <v>2447.0154710612833</v>
      </c>
      <c r="BB64">
        <f t="shared" si="43"/>
        <v>7467.187788984962</v>
      </c>
    </row>
    <row r="65" spans="2:54" x14ac:dyDescent="0.25">
      <c r="B65">
        <f t="shared" si="18"/>
        <v>201709</v>
      </c>
      <c r="C65" s="3">
        <f>'Weir Formula Data'!I65</f>
        <v>42979</v>
      </c>
      <c r="D65" s="10">
        <f>IF('Weir Formula Data'!P65="",-9999,'Weir Formula Data'!P65)</f>
        <v>1785.4101451921904</v>
      </c>
      <c r="E65" s="10">
        <f>IF('Weir Formula Data'!Q65="",-9999,'Weir Formula Data'!Q65)</f>
        <v>-166.23749642868623</v>
      </c>
      <c r="F65" s="10">
        <f>IF('Weir Formula Data'!R65="",-9999,'Weir Formula Data'!R65)</f>
        <v>445.67685462661046</v>
      </c>
      <c r="G65" s="10">
        <f>IF('Weir Formula Data'!M65="",-9999,'Weir Formula Data'!M65)</f>
        <v>0</v>
      </c>
      <c r="H65" s="10">
        <f>IF('Weir Formula Data'!N65="",-9999,'Weir Formula Data'!N65)</f>
        <v>1361.5676334149255</v>
      </c>
      <c r="I65" s="10">
        <f t="shared" si="19"/>
        <v>3426.4171368050402</v>
      </c>
      <c r="J65" s="10">
        <f t="shared" si="20"/>
        <v>-166.23749642868623</v>
      </c>
      <c r="K65" s="24">
        <f>'Weir Formula Data'!C65</f>
        <v>4</v>
      </c>
      <c r="L65" s="24">
        <f>'Weir Formula Data'!D65</f>
        <v>1</v>
      </c>
      <c r="M65" s="24">
        <f>'Weir Formula Data'!E65</f>
        <v>1</v>
      </c>
      <c r="N65" s="24">
        <f>'Weir Formula Data'!F65</f>
        <v>0</v>
      </c>
      <c r="O65" s="24">
        <f>'Weir Formula Data'!G65</f>
        <v>4</v>
      </c>
      <c r="AC65">
        <f t="shared" si="29"/>
        <v>201709</v>
      </c>
      <c r="AD65" s="3">
        <v>42979</v>
      </c>
      <c r="AE65" s="10">
        <f t="shared" si="30"/>
        <v>2789.9127461957128</v>
      </c>
      <c r="AF65" s="10">
        <f t="shared" si="10"/>
        <v>-259.76558463665026</v>
      </c>
      <c r="AG65" s="10">
        <f t="shared" si="11"/>
        <v>696.42235469281968</v>
      </c>
      <c r="AH65" s="10">
        <f t="shared" si="12"/>
        <v>0</v>
      </c>
      <c r="AI65" s="10">
        <f t="shared" si="13"/>
        <v>2127.609112954226</v>
      </c>
      <c r="AJ65" s="10">
        <f t="shared" si="31"/>
        <v>5354.1786292061079</v>
      </c>
      <c r="AL65">
        <f t="shared" si="32"/>
        <v>201709</v>
      </c>
      <c r="AM65" s="3">
        <f t="shared" si="33"/>
        <v>42979</v>
      </c>
      <c r="AN65" s="10">
        <f t="shared" si="34"/>
        <v>2774.7906885278535</v>
      </c>
      <c r="AO65" s="10">
        <f t="shared" si="35"/>
        <v>-166.23749642868623</v>
      </c>
      <c r="AP65" s="10">
        <f t="shared" si="36"/>
        <v>692.64756316100147</v>
      </c>
      <c r="AQ65" s="10">
        <f t="shared" si="37"/>
        <v>0</v>
      </c>
      <c r="AR65" s="10">
        <f t="shared" si="38"/>
        <v>2116.0769144133833</v>
      </c>
      <c r="AS65" s="10">
        <f t="shared" si="39"/>
        <v>5417.2776696735518</v>
      </c>
      <c r="AU65">
        <f t="shared" si="40"/>
        <v>201709</v>
      </c>
      <c r="AV65" s="3">
        <f t="shared" si="41"/>
        <v>42979</v>
      </c>
      <c r="AW65" s="10">
        <f t="shared" si="42"/>
        <v>2747.9126345044956</v>
      </c>
      <c r="AX65" s="10">
        <f t="shared" si="14"/>
        <v>0</v>
      </c>
      <c r="AY65" s="10">
        <f t="shared" si="15"/>
        <v>685.93822155236796</v>
      </c>
      <c r="AZ65" s="10">
        <f t="shared" si="16"/>
        <v>0</v>
      </c>
      <c r="BA65" s="10">
        <f t="shared" si="17"/>
        <v>2095.5795018127383</v>
      </c>
      <c r="BB65">
        <f t="shared" si="43"/>
        <v>5529.4303578696017</v>
      </c>
    </row>
    <row r="66" spans="2:54" x14ac:dyDescent="0.25">
      <c r="B66">
        <f t="shared" si="18"/>
        <v>201709</v>
      </c>
      <c r="C66" s="3">
        <f>'Weir Formula Data'!I66</f>
        <v>42980</v>
      </c>
      <c r="D66" s="10">
        <f>IF('Weir Formula Data'!P66="",-9999,'Weir Formula Data'!P66)</f>
        <v>532.71086622156201</v>
      </c>
      <c r="E66" s="10">
        <f>IF('Weir Formula Data'!Q66="",-9999,'Weir Formula Data'!Q66)</f>
        <v>839.25339991269777</v>
      </c>
      <c r="F66" s="10">
        <f>IF('Weir Formula Data'!R66="",-9999,'Weir Formula Data'!R66)</f>
        <v>139.5382974043716</v>
      </c>
      <c r="G66" s="10">
        <f>IF('Weir Formula Data'!M66="",-9999,'Weir Formula Data'!M66)</f>
        <v>2271.3992163624703</v>
      </c>
      <c r="H66" s="10">
        <f>IF('Weir Formula Data'!N66="",-9999,'Weir Formula Data'!N66)</f>
        <v>2754.2676473699098</v>
      </c>
      <c r="I66" s="10">
        <f t="shared" si="19"/>
        <v>6537.169427271012</v>
      </c>
      <c r="J66" s="10">
        <f t="shared" si="20"/>
        <v>0</v>
      </c>
      <c r="K66" s="24">
        <f>'Weir Formula Data'!C66</f>
        <v>0</v>
      </c>
      <c r="L66" s="24">
        <f>'Weir Formula Data'!D66</f>
        <v>6</v>
      </c>
      <c r="M66" s="24">
        <f>'Weir Formula Data'!E66</f>
        <v>0</v>
      </c>
      <c r="N66" s="24">
        <f>'Weir Formula Data'!F66</f>
        <v>12</v>
      </c>
      <c r="O66" s="24">
        <f>'Weir Formula Data'!G66</f>
        <v>12</v>
      </c>
      <c r="AC66">
        <f t="shared" si="29"/>
        <v>201709</v>
      </c>
      <c r="AD66" s="3">
        <v>42980</v>
      </c>
      <c r="AE66" s="10">
        <f t="shared" si="30"/>
        <v>832.42320522857301</v>
      </c>
      <c r="AF66" s="10">
        <f t="shared" si="10"/>
        <v>1311.4318656750315</v>
      </c>
      <c r="AG66" s="10">
        <f t="shared" si="11"/>
        <v>218.04495485769647</v>
      </c>
      <c r="AH66" s="10">
        <f t="shared" si="12"/>
        <v>3549.3276670870841</v>
      </c>
      <c r="AI66" s="10">
        <f t="shared" si="13"/>
        <v>4303.8662217328374</v>
      </c>
      <c r="AJ66" s="10">
        <f t="shared" si="31"/>
        <v>10215.093914581223</v>
      </c>
      <c r="AL66">
        <f t="shared" si="32"/>
        <v>201709</v>
      </c>
      <c r="AM66" s="3">
        <f t="shared" si="33"/>
        <v>42980</v>
      </c>
      <c r="AN66" s="10">
        <f t="shared" si="34"/>
        <v>827.91125347284321</v>
      </c>
      <c r="AO66" s="10">
        <f t="shared" si="35"/>
        <v>1304.3235615435681</v>
      </c>
      <c r="AP66" s="10">
        <f t="shared" si="36"/>
        <v>216.86309410379297</v>
      </c>
      <c r="AQ66" s="10">
        <f t="shared" si="37"/>
        <v>3530.0893816829953</v>
      </c>
      <c r="AR66" s="10">
        <f t="shared" si="38"/>
        <v>4280.538139774525</v>
      </c>
      <c r="AS66" s="10">
        <f t="shared" si="39"/>
        <v>10159.725430577724</v>
      </c>
      <c r="AU66">
        <f t="shared" si="40"/>
        <v>201709</v>
      </c>
      <c r="AV66" s="3">
        <f t="shared" si="41"/>
        <v>42980</v>
      </c>
      <c r="AW66" s="10">
        <f t="shared" si="42"/>
        <v>819.89167798219785</v>
      </c>
      <c r="AX66" s="10">
        <f t="shared" si="14"/>
        <v>1291.6892106730502</v>
      </c>
      <c r="AY66" s="10">
        <f t="shared" si="15"/>
        <v>214.76244630246757</v>
      </c>
      <c r="AZ66" s="10">
        <f t="shared" si="16"/>
        <v>3495.8951148864257</v>
      </c>
      <c r="BA66" s="10">
        <f t="shared" si="17"/>
        <v>4239.0746391776765</v>
      </c>
      <c r="BB66">
        <f t="shared" si="43"/>
        <v>10061.313089021818</v>
      </c>
    </row>
    <row r="67" spans="2:54" x14ac:dyDescent="0.25">
      <c r="B67">
        <f t="shared" si="18"/>
        <v>201709</v>
      </c>
      <c r="C67" s="3">
        <f>'Weir Formula Data'!I67</f>
        <v>42981</v>
      </c>
      <c r="D67" s="10">
        <f>IF('Weir Formula Data'!P67="",-9999,'Weir Formula Data'!P67)</f>
        <v>0</v>
      </c>
      <c r="E67" s="10">
        <f>IF('Weir Formula Data'!Q67="",-9999,'Weir Formula Data'!Q67)</f>
        <v>32.365684345840243</v>
      </c>
      <c r="F67" s="10">
        <f>IF('Weir Formula Data'!R67="",-9999,'Weir Formula Data'!R67)</f>
        <v>0</v>
      </c>
      <c r="G67" s="10">
        <f>IF('Weir Formula Data'!M67="",-9999,'Weir Formula Data'!M67)</f>
        <v>736.42777792320283</v>
      </c>
      <c r="H67" s="10">
        <f>IF('Weir Formula Data'!N67="",-9999,'Weir Formula Data'!N67)</f>
        <v>834.44959068753849</v>
      </c>
      <c r="I67" s="10">
        <f t="shared" si="19"/>
        <v>1603.2430529565816</v>
      </c>
      <c r="J67" s="10">
        <f t="shared" si="20"/>
        <v>0</v>
      </c>
      <c r="K67" s="24">
        <f>'Weir Formula Data'!C67</f>
        <v>0</v>
      </c>
      <c r="L67" s="24">
        <f>'Weir Formula Data'!D67</f>
        <v>0</v>
      </c>
      <c r="M67" s="24">
        <f>'Weir Formula Data'!E67</f>
        <v>0</v>
      </c>
      <c r="N67" s="24">
        <f>'Weir Formula Data'!F67</f>
        <v>0</v>
      </c>
      <c r="O67" s="24">
        <f>'Weir Formula Data'!G67</f>
        <v>0</v>
      </c>
      <c r="AC67">
        <f t="shared" si="29"/>
        <v>201709</v>
      </c>
      <c r="AD67" s="3">
        <v>42981</v>
      </c>
      <c r="AE67" s="10">
        <f t="shared" ref="AE67:AE130" si="47">D67*VLOOKUP($AL67,$R$3:$AA$45,9,FALSE)</f>
        <v>0</v>
      </c>
      <c r="AF67" s="10">
        <f t="shared" ref="AF67:AF130" si="48">E67*VLOOKUP($AL67,$R$3:$AA$45,9,FALSE)</f>
        <v>50.575177663778021</v>
      </c>
      <c r="AG67" s="10">
        <f t="shared" ref="AG67:AG130" si="49">F67*VLOOKUP($AL67,$R$3:$AA$45,9,FALSE)</f>
        <v>0</v>
      </c>
      <c r="AH67" s="10">
        <f t="shared" ref="AH67:AH130" si="50">G67*VLOOKUP($AL67,$R$3:$AA$45,9,FALSE)</f>
        <v>1150.7547718450794</v>
      </c>
      <c r="AI67" s="10">
        <f t="shared" ref="AI67:AI130" si="51">H67*VLOOKUP($AL67,$R$3:$AA$45,9,FALSE)</f>
        <v>1303.9253503661239</v>
      </c>
      <c r="AJ67" s="10">
        <f t="shared" si="31"/>
        <v>2505.2552998749816</v>
      </c>
      <c r="AL67">
        <f t="shared" si="32"/>
        <v>201709</v>
      </c>
      <c r="AM67" s="3">
        <f t="shared" si="33"/>
        <v>42981</v>
      </c>
      <c r="AN67" s="10">
        <f t="shared" si="34"/>
        <v>0</v>
      </c>
      <c r="AO67" s="10">
        <f t="shared" si="35"/>
        <v>50.301046956917475</v>
      </c>
      <c r="AP67" s="10">
        <f t="shared" si="36"/>
        <v>0</v>
      </c>
      <c r="AQ67" s="10">
        <f t="shared" si="37"/>
        <v>1144.5173796380529</v>
      </c>
      <c r="AR67" s="10">
        <f t="shared" si="38"/>
        <v>1296.8577335133361</v>
      </c>
      <c r="AS67" s="10">
        <f t="shared" si="39"/>
        <v>2491.6761601083062</v>
      </c>
      <c r="AU67">
        <f t="shared" si="40"/>
        <v>201709</v>
      </c>
      <c r="AV67" s="3">
        <f t="shared" si="41"/>
        <v>42981</v>
      </c>
      <c r="AW67" s="10">
        <f t="shared" ref="AW67:AW130" si="52">IF(D67&lt;0,0,D67*VLOOKUP($AL67,$R$3:$Y$45,7,FALSE))</f>
        <v>0</v>
      </c>
      <c r="AX67" s="10">
        <f t="shared" ref="AX67:AX130" si="53">IF(E67&lt;0,0,E67*VLOOKUP($AL67,$R$3:$Y$45,7,FALSE))</f>
        <v>49.813805067599773</v>
      </c>
      <c r="AY67" s="10">
        <f t="shared" ref="AY67:AY130" si="54">IF(F67&lt;0,0,F67*VLOOKUP($AL67,$R$3:$Y$45,7,FALSE))</f>
        <v>0</v>
      </c>
      <c r="AZ67" s="10">
        <f t="shared" ref="AZ67:AZ130" si="55">IF(G67&lt;0,0,G67*VLOOKUP($AL67,$R$3:$Y$45,7,FALSE))</f>
        <v>1133.430993883708</v>
      </c>
      <c r="BA67" s="10">
        <f t="shared" ref="BA67:BA130" si="56">IF(H67&lt;0,0,H67*VLOOKUP($AL67,$R$3:$Y$45,7,FALSE))</f>
        <v>1284.2957005044702</v>
      </c>
      <c r="BB67">
        <f t="shared" si="43"/>
        <v>2467.540499455778</v>
      </c>
    </row>
    <row r="68" spans="2:54" x14ac:dyDescent="0.25">
      <c r="B68">
        <f t="shared" ref="B68:B131" si="57">YEAR(C68)*100+MONTH(C68)</f>
        <v>201709</v>
      </c>
      <c r="C68" s="3">
        <f>'Weir Formula Data'!I68</f>
        <v>42982</v>
      </c>
      <c r="D68" s="10">
        <f>IF('Weir Formula Data'!P68="",-9999,'Weir Formula Data'!P68)</f>
        <v>0</v>
      </c>
      <c r="E68" s="10">
        <f>IF('Weir Formula Data'!Q68="",-9999,'Weir Formula Data'!Q68)</f>
        <v>0</v>
      </c>
      <c r="F68" s="10">
        <f>IF('Weir Formula Data'!R68="",-9999,'Weir Formula Data'!R68)</f>
        <v>0</v>
      </c>
      <c r="G68" s="10">
        <f>IF('Weir Formula Data'!M68="",-9999,'Weir Formula Data'!M68)</f>
        <v>0</v>
      </c>
      <c r="H68" s="10">
        <f>IF('Weir Formula Data'!N68="",-9999,'Weir Formula Data'!N68)</f>
        <v>0</v>
      </c>
      <c r="I68" s="10">
        <f t="shared" ref="I68:I131" si="58">SUM(D68:H68)</f>
        <v>0</v>
      </c>
      <c r="J68" s="10">
        <f t="shared" ref="J68:J131" si="59">SUMIF(D68:H68,"&lt;0",D68:H68)</f>
        <v>0</v>
      </c>
      <c r="K68" s="24">
        <f>'Weir Formula Data'!C68</f>
        <v>0</v>
      </c>
      <c r="L68" s="24">
        <f>'Weir Formula Data'!D68</f>
        <v>0</v>
      </c>
      <c r="M68" s="24">
        <f>'Weir Formula Data'!E68</f>
        <v>0</v>
      </c>
      <c r="N68" s="24">
        <f>'Weir Formula Data'!F68</f>
        <v>0</v>
      </c>
      <c r="O68" s="24">
        <f>'Weir Formula Data'!G68</f>
        <v>0</v>
      </c>
      <c r="AC68">
        <f t="shared" ref="AC68:AC131" si="60">B68</f>
        <v>201709</v>
      </c>
      <c r="AD68" s="3">
        <v>42982</v>
      </c>
      <c r="AE68" s="10">
        <f t="shared" si="47"/>
        <v>0</v>
      </c>
      <c r="AF68" s="10">
        <f t="shared" si="48"/>
        <v>0</v>
      </c>
      <c r="AG68" s="10">
        <f t="shared" si="49"/>
        <v>0</v>
      </c>
      <c r="AH68" s="10">
        <f t="shared" si="50"/>
        <v>0</v>
      </c>
      <c r="AI68" s="10">
        <f t="shared" si="51"/>
        <v>0</v>
      </c>
      <c r="AJ68" s="10">
        <f t="shared" ref="AJ68:AJ131" si="61">SUM(AE68:AI68)</f>
        <v>0</v>
      </c>
      <c r="AL68">
        <f t="shared" ref="AL68:AL131" si="62">B68</f>
        <v>201709</v>
      </c>
      <c r="AM68" s="3">
        <f t="shared" ref="AM68:AM131" si="63">AD68</f>
        <v>42982</v>
      </c>
      <c r="AN68" s="10">
        <f t="shared" ref="AN68:AN131" si="64">IF(D68&lt;0,D68,D68*VLOOKUP(AL68,$R$3:$V$45,5,FALSE))</f>
        <v>0</v>
      </c>
      <c r="AO68" s="10">
        <f t="shared" ref="AO68:AO131" si="65">IF(E68&lt;0,E68,E68*VLOOKUP($AL68,$R$3:$V$45,5,FALSE))</f>
        <v>0</v>
      </c>
      <c r="AP68" s="10">
        <f t="shared" ref="AP68:AP131" si="66">IF(F68&lt;0,F68,F68*VLOOKUP($AL68,$R$3:$V$45,5,FALSE))</f>
        <v>0</v>
      </c>
      <c r="AQ68" s="10">
        <f t="shared" ref="AQ68:AQ131" si="67">IF(G68&lt;0,G68,G68*VLOOKUP($AL68,$R$3:$V$45,5,FALSE))</f>
        <v>0</v>
      </c>
      <c r="AR68" s="10">
        <f t="shared" ref="AR68:AR131" si="68">IF(H68&lt;0,H68,H68*VLOOKUP($AL68,$R$3:$V$45,5,FALSE))</f>
        <v>0</v>
      </c>
      <c r="AS68" s="10">
        <f t="shared" ref="AS68:AS131" si="69">SUM(AN68:AR68)</f>
        <v>0</v>
      </c>
      <c r="AU68">
        <f t="shared" ref="AU68:AU131" si="70">B68</f>
        <v>201709</v>
      </c>
      <c r="AV68" s="3">
        <f t="shared" ref="AV68:AV131" si="71">AD68</f>
        <v>42982</v>
      </c>
      <c r="AW68" s="10">
        <f t="shared" si="52"/>
        <v>0</v>
      </c>
      <c r="AX68" s="10">
        <f t="shared" si="53"/>
        <v>0</v>
      </c>
      <c r="AY68" s="10">
        <f t="shared" si="54"/>
        <v>0</v>
      </c>
      <c r="AZ68" s="10">
        <f t="shared" si="55"/>
        <v>0</v>
      </c>
      <c r="BA68" s="10">
        <f t="shared" si="56"/>
        <v>0</v>
      </c>
      <c r="BB68">
        <f t="shared" ref="BB68:BB131" si="72">SUM(AW68:BA68)</f>
        <v>0</v>
      </c>
    </row>
    <row r="69" spans="2:54" x14ac:dyDescent="0.25">
      <c r="B69">
        <f t="shared" si="57"/>
        <v>201709</v>
      </c>
      <c r="C69" s="3">
        <f>'Weir Formula Data'!I69</f>
        <v>42983</v>
      </c>
      <c r="D69" s="10">
        <f>IF('Weir Formula Data'!P69="",-9999,'Weir Formula Data'!P69)</f>
        <v>0</v>
      </c>
      <c r="E69" s="10">
        <f>IF('Weir Formula Data'!Q69="",-9999,'Weir Formula Data'!Q69)</f>
        <v>0</v>
      </c>
      <c r="F69" s="10">
        <f>IF('Weir Formula Data'!R69="",-9999,'Weir Formula Data'!R69)</f>
        <v>0</v>
      </c>
      <c r="G69" s="10">
        <f>IF('Weir Formula Data'!M69="",-9999,'Weir Formula Data'!M69)</f>
        <v>0</v>
      </c>
      <c r="H69" s="10">
        <f>IF('Weir Formula Data'!N69="",-9999,'Weir Formula Data'!N69)</f>
        <v>0</v>
      </c>
      <c r="I69" s="10">
        <f t="shared" si="58"/>
        <v>0</v>
      </c>
      <c r="J69" s="10">
        <f t="shared" si="59"/>
        <v>0</v>
      </c>
      <c r="K69" s="24">
        <f>'Weir Formula Data'!C69</f>
        <v>0</v>
      </c>
      <c r="L69" s="24">
        <f>'Weir Formula Data'!D69</f>
        <v>0</v>
      </c>
      <c r="M69" s="24">
        <f>'Weir Formula Data'!E69</f>
        <v>0</v>
      </c>
      <c r="N69" s="24">
        <f>'Weir Formula Data'!F69</f>
        <v>0</v>
      </c>
      <c r="O69" s="24">
        <f>'Weir Formula Data'!G69</f>
        <v>0</v>
      </c>
      <c r="AC69">
        <f t="shared" si="60"/>
        <v>201709</v>
      </c>
      <c r="AD69" s="3">
        <v>42983</v>
      </c>
      <c r="AE69" s="10">
        <f t="shared" si="47"/>
        <v>0</v>
      </c>
      <c r="AF69" s="10">
        <f t="shared" si="48"/>
        <v>0</v>
      </c>
      <c r="AG69" s="10">
        <f t="shared" si="49"/>
        <v>0</v>
      </c>
      <c r="AH69" s="10">
        <f t="shared" si="50"/>
        <v>0</v>
      </c>
      <c r="AI69" s="10">
        <f t="shared" si="51"/>
        <v>0</v>
      </c>
      <c r="AJ69" s="10">
        <f t="shared" si="61"/>
        <v>0</v>
      </c>
      <c r="AL69">
        <f t="shared" si="62"/>
        <v>201709</v>
      </c>
      <c r="AM69" s="3">
        <f t="shared" si="63"/>
        <v>42983</v>
      </c>
      <c r="AN69" s="10">
        <f t="shared" si="64"/>
        <v>0</v>
      </c>
      <c r="AO69" s="10">
        <f t="shared" si="65"/>
        <v>0</v>
      </c>
      <c r="AP69" s="10">
        <f t="shared" si="66"/>
        <v>0</v>
      </c>
      <c r="AQ69" s="10">
        <f t="shared" si="67"/>
        <v>0</v>
      </c>
      <c r="AR69" s="10">
        <f t="shared" si="68"/>
        <v>0</v>
      </c>
      <c r="AS69" s="10">
        <f t="shared" si="69"/>
        <v>0</v>
      </c>
      <c r="AU69">
        <f t="shared" si="70"/>
        <v>201709</v>
      </c>
      <c r="AV69" s="3">
        <f t="shared" si="71"/>
        <v>42983</v>
      </c>
      <c r="AW69" s="10">
        <f t="shared" si="52"/>
        <v>0</v>
      </c>
      <c r="AX69" s="10">
        <f t="shared" si="53"/>
        <v>0</v>
      </c>
      <c r="AY69" s="10">
        <f t="shared" si="54"/>
        <v>0</v>
      </c>
      <c r="AZ69" s="10">
        <f t="shared" si="55"/>
        <v>0</v>
      </c>
      <c r="BA69" s="10">
        <f t="shared" si="56"/>
        <v>0</v>
      </c>
      <c r="BB69">
        <f t="shared" si="72"/>
        <v>0</v>
      </c>
    </row>
    <row r="70" spans="2:54" x14ac:dyDescent="0.25">
      <c r="B70">
        <f t="shared" si="57"/>
        <v>201709</v>
      </c>
      <c r="C70" s="3">
        <f>'Weir Formula Data'!I70</f>
        <v>42984</v>
      </c>
      <c r="D70" s="10">
        <f>IF('Weir Formula Data'!P70="",-9999,'Weir Formula Data'!P70)</f>
        <v>0</v>
      </c>
      <c r="E70" s="10">
        <f>IF('Weir Formula Data'!Q70="",-9999,'Weir Formula Data'!Q70)</f>
        <v>0</v>
      </c>
      <c r="F70" s="10">
        <f>IF('Weir Formula Data'!R70="",-9999,'Weir Formula Data'!R70)</f>
        <v>0</v>
      </c>
      <c r="G70" s="10">
        <f>IF('Weir Formula Data'!M70="",-9999,'Weir Formula Data'!M70)</f>
        <v>0</v>
      </c>
      <c r="H70" s="10">
        <f>IF('Weir Formula Data'!N70="",-9999,'Weir Formula Data'!N70)</f>
        <v>0</v>
      </c>
      <c r="I70" s="10">
        <f t="shared" si="58"/>
        <v>0</v>
      </c>
      <c r="J70" s="10">
        <f t="shared" si="59"/>
        <v>0</v>
      </c>
      <c r="K70" s="24">
        <f>'Weir Formula Data'!C70</f>
        <v>0</v>
      </c>
      <c r="L70" s="24">
        <f>'Weir Formula Data'!D70</f>
        <v>0</v>
      </c>
      <c r="M70" s="24">
        <f>'Weir Formula Data'!E70</f>
        <v>0</v>
      </c>
      <c r="N70" s="24">
        <f>'Weir Formula Data'!F70</f>
        <v>0</v>
      </c>
      <c r="O70" s="24">
        <f>'Weir Formula Data'!G70</f>
        <v>0</v>
      </c>
      <c r="AC70">
        <f t="shared" si="60"/>
        <v>201709</v>
      </c>
      <c r="AD70" s="3">
        <v>42984</v>
      </c>
      <c r="AE70" s="10">
        <f t="shared" si="47"/>
        <v>0</v>
      </c>
      <c r="AF70" s="10">
        <f t="shared" si="48"/>
        <v>0</v>
      </c>
      <c r="AG70" s="10">
        <f t="shared" si="49"/>
        <v>0</v>
      </c>
      <c r="AH70" s="10">
        <f t="shared" si="50"/>
        <v>0</v>
      </c>
      <c r="AI70" s="10">
        <f t="shared" si="51"/>
        <v>0</v>
      </c>
      <c r="AJ70" s="10">
        <f t="shared" si="61"/>
        <v>0</v>
      </c>
      <c r="AL70">
        <f t="shared" si="62"/>
        <v>201709</v>
      </c>
      <c r="AM70" s="3">
        <f t="shared" si="63"/>
        <v>42984</v>
      </c>
      <c r="AN70" s="10">
        <f t="shared" si="64"/>
        <v>0</v>
      </c>
      <c r="AO70" s="10">
        <f t="shared" si="65"/>
        <v>0</v>
      </c>
      <c r="AP70" s="10">
        <f t="shared" si="66"/>
        <v>0</v>
      </c>
      <c r="AQ70" s="10">
        <f t="shared" si="67"/>
        <v>0</v>
      </c>
      <c r="AR70" s="10">
        <f t="shared" si="68"/>
        <v>0</v>
      </c>
      <c r="AS70" s="10">
        <f t="shared" si="69"/>
        <v>0</v>
      </c>
      <c r="AU70">
        <f t="shared" si="70"/>
        <v>201709</v>
      </c>
      <c r="AV70" s="3">
        <f t="shared" si="71"/>
        <v>42984</v>
      </c>
      <c r="AW70" s="10">
        <f t="shared" si="52"/>
        <v>0</v>
      </c>
      <c r="AX70" s="10">
        <f t="shared" si="53"/>
        <v>0</v>
      </c>
      <c r="AY70" s="10">
        <f t="shared" si="54"/>
        <v>0</v>
      </c>
      <c r="AZ70" s="10">
        <f t="shared" si="55"/>
        <v>0</v>
      </c>
      <c r="BA70" s="10">
        <f t="shared" si="56"/>
        <v>0</v>
      </c>
      <c r="BB70">
        <f t="shared" si="72"/>
        <v>0</v>
      </c>
    </row>
    <row r="71" spans="2:54" x14ac:dyDescent="0.25">
      <c r="B71">
        <f t="shared" si="57"/>
        <v>201709</v>
      </c>
      <c r="C71" s="3">
        <f>'Weir Formula Data'!I71</f>
        <v>42985</v>
      </c>
      <c r="D71" s="10">
        <f>IF('Weir Formula Data'!P71="",-9999,'Weir Formula Data'!P71)</f>
        <v>0</v>
      </c>
      <c r="E71" s="10">
        <f>IF('Weir Formula Data'!Q71="",-9999,'Weir Formula Data'!Q71)</f>
        <v>0</v>
      </c>
      <c r="F71" s="10">
        <f>IF('Weir Formula Data'!R71="",-9999,'Weir Formula Data'!R71)</f>
        <v>0</v>
      </c>
      <c r="G71" s="10">
        <f>IF('Weir Formula Data'!M71="",-9999,'Weir Formula Data'!M71)</f>
        <v>0</v>
      </c>
      <c r="H71" s="10">
        <f>IF('Weir Formula Data'!N71="",-9999,'Weir Formula Data'!N71)</f>
        <v>0</v>
      </c>
      <c r="I71" s="10">
        <f t="shared" si="58"/>
        <v>0</v>
      </c>
      <c r="J71" s="10">
        <f t="shared" si="59"/>
        <v>0</v>
      </c>
      <c r="K71" s="24">
        <f>'Weir Formula Data'!C71</f>
        <v>0</v>
      </c>
      <c r="L71" s="24">
        <f>'Weir Formula Data'!D71</f>
        <v>0</v>
      </c>
      <c r="M71" s="24">
        <f>'Weir Formula Data'!E71</f>
        <v>0</v>
      </c>
      <c r="N71" s="24">
        <f>'Weir Formula Data'!F71</f>
        <v>0</v>
      </c>
      <c r="O71" s="24">
        <f>'Weir Formula Data'!G71</f>
        <v>0</v>
      </c>
      <c r="AC71">
        <f t="shared" si="60"/>
        <v>201709</v>
      </c>
      <c r="AD71" s="3">
        <v>42985</v>
      </c>
      <c r="AE71" s="10">
        <f t="shared" si="47"/>
        <v>0</v>
      </c>
      <c r="AF71" s="10">
        <f t="shared" si="48"/>
        <v>0</v>
      </c>
      <c r="AG71" s="10">
        <f t="shared" si="49"/>
        <v>0</v>
      </c>
      <c r="AH71" s="10">
        <f t="shared" si="50"/>
        <v>0</v>
      </c>
      <c r="AI71" s="10">
        <f t="shared" si="51"/>
        <v>0</v>
      </c>
      <c r="AJ71" s="10">
        <f t="shared" si="61"/>
        <v>0</v>
      </c>
      <c r="AL71">
        <f t="shared" si="62"/>
        <v>201709</v>
      </c>
      <c r="AM71" s="3">
        <f t="shared" si="63"/>
        <v>42985</v>
      </c>
      <c r="AN71" s="10">
        <f t="shared" si="64"/>
        <v>0</v>
      </c>
      <c r="AO71" s="10">
        <f t="shared" si="65"/>
        <v>0</v>
      </c>
      <c r="AP71" s="10">
        <f t="shared" si="66"/>
        <v>0</v>
      </c>
      <c r="AQ71" s="10">
        <f t="shared" si="67"/>
        <v>0</v>
      </c>
      <c r="AR71" s="10">
        <f t="shared" si="68"/>
        <v>0</v>
      </c>
      <c r="AS71" s="10">
        <f t="shared" si="69"/>
        <v>0</v>
      </c>
      <c r="AU71">
        <f t="shared" si="70"/>
        <v>201709</v>
      </c>
      <c r="AV71" s="3">
        <f t="shared" si="71"/>
        <v>42985</v>
      </c>
      <c r="AW71" s="10">
        <f t="shared" si="52"/>
        <v>0</v>
      </c>
      <c r="AX71" s="10">
        <f t="shared" si="53"/>
        <v>0</v>
      </c>
      <c r="AY71" s="10">
        <f t="shared" si="54"/>
        <v>0</v>
      </c>
      <c r="AZ71" s="10">
        <f t="shared" si="55"/>
        <v>0</v>
      </c>
      <c r="BA71" s="10">
        <f t="shared" si="56"/>
        <v>0</v>
      </c>
      <c r="BB71">
        <f t="shared" si="72"/>
        <v>0</v>
      </c>
    </row>
    <row r="72" spans="2:54" x14ac:dyDescent="0.25">
      <c r="B72">
        <f t="shared" si="57"/>
        <v>201709</v>
      </c>
      <c r="C72" s="3">
        <f>'Weir Formula Data'!I72</f>
        <v>42986</v>
      </c>
      <c r="D72" s="10">
        <f>IF('Weir Formula Data'!P72="",-9999,'Weir Formula Data'!P72)</f>
        <v>0</v>
      </c>
      <c r="E72" s="10">
        <f>IF('Weir Formula Data'!Q72="",-9999,'Weir Formula Data'!Q72)</f>
        <v>0</v>
      </c>
      <c r="F72" s="10">
        <f>IF('Weir Formula Data'!R72="",-9999,'Weir Formula Data'!R72)</f>
        <v>0</v>
      </c>
      <c r="G72" s="10">
        <f>IF('Weir Formula Data'!M72="",-9999,'Weir Formula Data'!M72)</f>
        <v>1042.9338436300179</v>
      </c>
      <c r="H72" s="10">
        <f>IF('Weir Formula Data'!N72="",-9999,'Weir Formula Data'!N72)</f>
        <v>998.97720826536522</v>
      </c>
      <c r="I72" s="10">
        <f t="shared" si="58"/>
        <v>2041.911051895383</v>
      </c>
      <c r="J72" s="10">
        <f t="shared" si="59"/>
        <v>0</v>
      </c>
      <c r="K72" s="24">
        <f>'Weir Formula Data'!C72</f>
        <v>0</v>
      </c>
      <c r="L72" s="24">
        <f>'Weir Formula Data'!D72</f>
        <v>0</v>
      </c>
      <c r="M72" s="24">
        <f>'Weir Formula Data'!E72</f>
        <v>0</v>
      </c>
      <c r="N72" s="24">
        <f>'Weir Formula Data'!F72</f>
        <v>6</v>
      </c>
      <c r="O72" s="24">
        <f>'Weir Formula Data'!G72</f>
        <v>6</v>
      </c>
      <c r="AC72">
        <f t="shared" si="60"/>
        <v>201709</v>
      </c>
      <c r="AD72" s="3">
        <v>42986</v>
      </c>
      <c r="AE72" s="10">
        <f t="shared" si="47"/>
        <v>0</v>
      </c>
      <c r="AF72" s="10">
        <f t="shared" si="48"/>
        <v>0</v>
      </c>
      <c r="AG72" s="10">
        <f t="shared" si="49"/>
        <v>0</v>
      </c>
      <c r="AH72" s="10">
        <f t="shared" si="50"/>
        <v>1629.7064467890427</v>
      </c>
      <c r="AI72" s="10">
        <f t="shared" si="51"/>
        <v>1561.019048762344</v>
      </c>
      <c r="AJ72" s="10">
        <f t="shared" si="61"/>
        <v>3190.7254955513868</v>
      </c>
      <c r="AL72">
        <f t="shared" si="62"/>
        <v>201709</v>
      </c>
      <c r="AM72" s="3">
        <f t="shared" si="63"/>
        <v>42986</v>
      </c>
      <c r="AN72" s="10">
        <f t="shared" si="64"/>
        <v>0</v>
      </c>
      <c r="AO72" s="10">
        <f t="shared" si="65"/>
        <v>0</v>
      </c>
      <c r="AP72" s="10">
        <f t="shared" si="66"/>
        <v>0</v>
      </c>
      <c r="AQ72" s="10">
        <f t="shared" si="67"/>
        <v>1620.8730110826282</v>
      </c>
      <c r="AR72" s="10">
        <f t="shared" si="68"/>
        <v>1552.5579167401331</v>
      </c>
      <c r="AS72" s="10">
        <f t="shared" si="69"/>
        <v>3173.4309278227611</v>
      </c>
      <c r="AU72">
        <f t="shared" si="70"/>
        <v>201709</v>
      </c>
      <c r="AV72" s="3">
        <f t="shared" si="71"/>
        <v>42986</v>
      </c>
      <c r="AW72" s="10">
        <f t="shared" si="52"/>
        <v>0</v>
      </c>
      <c r="AX72" s="10">
        <f t="shared" si="53"/>
        <v>0</v>
      </c>
      <c r="AY72" s="10">
        <f t="shared" si="54"/>
        <v>0</v>
      </c>
      <c r="AZ72" s="10">
        <f t="shared" si="55"/>
        <v>1605.1723989474494</v>
      </c>
      <c r="BA72" s="10">
        <f t="shared" si="56"/>
        <v>1537.5190398500449</v>
      </c>
      <c r="BB72">
        <f t="shared" si="72"/>
        <v>3142.6914387974944</v>
      </c>
    </row>
    <row r="73" spans="2:54" x14ac:dyDescent="0.25">
      <c r="B73">
        <f t="shared" si="57"/>
        <v>201709</v>
      </c>
      <c r="C73" s="3">
        <f>'Weir Formula Data'!I73</f>
        <v>42987</v>
      </c>
      <c r="D73" s="10">
        <f>IF('Weir Formula Data'!P73="",-9999,'Weir Formula Data'!P73)</f>
        <v>600.22625060792882</v>
      </c>
      <c r="E73" s="10">
        <f>IF('Weir Formula Data'!Q73="",-9999,'Weir Formula Data'!Q73)</f>
        <v>0</v>
      </c>
      <c r="F73" s="10">
        <f>IF('Weir Formula Data'!R73="",-9999,'Weir Formula Data'!R73)</f>
        <v>293.70686560255314</v>
      </c>
      <c r="G73" s="10">
        <f>IF('Weir Formula Data'!M73="",-9999,'Weir Formula Data'!M73)</f>
        <v>577.56311036276088</v>
      </c>
      <c r="H73" s="10">
        <f>IF('Weir Formula Data'!N73="",-9999,'Weir Formula Data'!N73)</f>
        <v>1161.7939797711604</v>
      </c>
      <c r="I73" s="10">
        <f t="shared" si="58"/>
        <v>2633.2902063444035</v>
      </c>
      <c r="J73" s="10">
        <f t="shared" si="59"/>
        <v>0</v>
      </c>
      <c r="K73" s="24">
        <f>'Weir Formula Data'!C73</f>
        <v>2</v>
      </c>
      <c r="L73" s="24">
        <f>'Weir Formula Data'!D73</f>
        <v>0</v>
      </c>
      <c r="M73" s="24">
        <f>'Weir Formula Data'!E73</f>
        <v>1</v>
      </c>
      <c r="N73" s="24">
        <f>'Weir Formula Data'!F73</f>
        <v>0</v>
      </c>
      <c r="O73" s="24">
        <f>'Weir Formula Data'!G73</f>
        <v>3</v>
      </c>
      <c r="AC73">
        <f t="shared" si="60"/>
        <v>201709</v>
      </c>
      <c r="AD73" s="3">
        <v>42987</v>
      </c>
      <c r="AE73" s="10">
        <f t="shared" si="47"/>
        <v>937.92391159066858</v>
      </c>
      <c r="AF73" s="10">
        <f t="shared" si="48"/>
        <v>0</v>
      </c>
      <c r="AG73" s="10">
        <f t="shared" si="49"/>
        <v>458.95142368060647</v>
      </c>
      <c r="AH73" s="10">
        <f t="shared" si="50"/>
        <v>902.51009700634017</v>
      </c>
      <c r="AI73" s="10">
        <f t="shared" si="51"/>
        <v>1815.4393495216161</v>
      </c>
      <c r="AJ73" s="10">
        <f t="shared" si="61"/>
        <v>4114.8247817992315</v>
      </c>
      <c r="AL73">
        <f t="shared" si="62"/>
        <v>201709</v>
      </c>
      <c r="AM73" s="3">
        <f t="shared" si="63"/>
        <v>42987</v>
      </c>
      <c r="AN73" s="10">
        <f t="shared" si="64"/>
        <v>932.84011837940125</v>
      </c>
      <c r="AO73" s="10">
        <f t="shared" si="65"/>
        <v>0</v>
      </c>
      <c r="AP73" s="10">
        <f t="shared" si="66"/>
        <v>456.46378678045329</v>
      </c>
      <c r="AQ73" s="10">
        <f t="shared" si="67"/>
        <v>897.61825594379627</v>
      </c>
      <c r="AR73" s="10">
        <f t="shared" si="68"/>
        <v>1805.5991928452465</v>
      </c>
      <c r="AS73" s="10">
        <f t="shared" si="69"/>
        <v>4092.5213539488977</v>
      </c>
      <c r="AU73">
        <f t="shared" si="70"/>
        <v>201709</v>
      </c>
      <c r="AV73" s="3">
        <f t="shared" si="71"/>
        <v>42987</v>
      </c>
      <c r="AW73" s="10">
        <f t="shared" si="52"/>
        <v>923.80414777426006</v>
      </c>
      <c r="AX73" s="10">
        <f t="shared" si="53"/>
        <v>0</v>
      </c>
      <c r="AY73" s="10">
        <f t="shared" si="54"/>
        <v>452.04224306851995</v>
      </c>
      <c r="AZ73" s="10">
        <f t="shared" si="55"/>
        <v>888.9234624678927</v>
      </c>
      <c r="BA73" s="10">
        <f t="shared" si="56"/>
        <v>1788.1092276199508</v>
      </c>
      <c r="BB73">
        <f t="shared" si="72"/>
        <v>4052.8790809306238</v>
      </c>
    </row>
    <row r="74" spans="2:54" x14ac:dyDescent="0.25">
      <c r="B74">
        <f t="shared" si="57"/>
        <v>201709</v>
      </c>
      <c r="C74" s="3">
        <f>'Weir Formula Data'!I74</f>
        <v>42988</v>
      </c>
      <c r="D74" s="10">
        <f>IF('Weir Formula Data'!P74="",-9999,'Weir Formula Data'!P74)</f>
        <v>909.2178901811418</v>
      </c>
      <c r="E74" s="10">
        <f>IF('Weir Formula Data'!Q74="",-9999,'Weir Formula Data'!Q74)</f>
        <v>0</v>
      </c>
      <c r="F74" s="10">
        <f>IF('Weir Formula Data'!R74="",-9999,'Weir Formula Data'!R74)</f>
        <v>464.0778891843579</v>
      </c>
      <c r="G74" s="10">
        <f>IF('Weir Formula Data'!M74="",-9999,'Weir Formula Data'!M74)</f>
        <v>0</v>
      </c>
      <c r="H74" s="10">
        <f>IF('Weir Formula Data'!N74="",-9999,'Weir Formula Data'!N74)</f>
        <v>954.30693164587819</v>
      </c>
      <c r="I74" s="10">
        <f t="shared" si="58"/>
        <v>2327.6027110113778</v>
      </c>
      <c r="J74" s="10">
        <f t="shared" si="59"/>
        <v>0</v>
      </c>
      <c r="K74" s="24">
        <f>'Weir Formula Data'!C74</f>
        <v>2</v>
      </c>
      <c r="L74" s="24">
        <f>'Weir Formula Data'!D74</f>
        <v>0</v>
      </c>
      <c r="M74" s="24">
        <f>'Weir Formula Data'!E74</f>
        <v>1</v>
      </c>
      <c r="N74" s="24">
        <f>'Weir Formula Data'!F74</f>
        <v>0</v>
      </c>
      <c r="O74" s="24">
        <f>'Weir Formula Data'!G74</f>
        <v>3</v>
      </c>
      <c r="AC74">
        <f t="shared" si="60"/>
        <v>201709</v>
      </c>
      <c r="AD74" s="3">
        <v>42988</v>
      </c>
      <c r="AE74" s="10">
        <f t="shared" si="47"/>
        <v>1420.7595872109739</v>
      </c>
      <c r="AF74" s="10">
        <f t="shared" si="48"/>
        <v>0</v>
      </c>
      <c r="AG74" s="10">
        <f t="shared" si="49"/>
        <v>725.17612927738219</v>
      </c>
      <c r="AH74" s="10">
        <f t="shared" si="50"/>
        <v>0</v>
      </c>
      <c r="AI74" s="10">
        <f t="shared" si="51"/>
        <v>1491.2165025785482</v>
      </c>
      <c r="AJ74" s="10">
        <f t="shared" si="61"/>
        <v>3637.1522190669039</v>
      </c>
      <c r="AL74">
        <f t="shared" si="62"/>
        <v>201709</v>
      </c>
      <c r="AM74" s="3">
        <f t="shared" si="63"/>
        <v>42988</v>
      </c>
      <c r="AN74" s="10">
        <f t="shared" si="64"/>
        <v>1413.058698199565</v>
      </c>
      <c r="AO74" s="10">
        <f t="shared" si="65"/>
        <v>0</v>
      </c>
      <c r="AP74" s="10">
        <f t="shared" si="66"/>
        <v>721.2454847576779</v>
      </c>
      <c r="AQ74" s="10">
        <f t="shared" si="67"/>
        <v>0</v>
      </c>
      <c r="AR74" s="10">
        <f t="shared" si="68"/>
        <v>1483.1337186355718</v>
      </c>
      <c r="AS74" s="10">
        <f t="shared" si="69"/>
        <v>3617.4379015928148</v>
      </c>
      <c r="AU74">
        <f t="shared" si="70"/>
        <v>201709</v>
      </c>
      <c r="AV74" s="3">
        <f t="shared" si="71"/>
        <v>42988</v>
      </c>
      <c r="AW74" s="10">
        <f t="shared" si="52"/>
        <v>1399.3710827028681</v>
      </c>
      <c r="AX74" s="10">
        <f t="shared" si="53"/>
        <v>0</v>
      </c>
      <c r="AY74" s="10">
        <f t="shared" si="54"/>
        <v>714.25912892782435</v>
      </c>
      <c r="AZ74" s="10">
        <f t="shared" si="55"/>
        <v>0</v>
      </c>
      <c r="BA74" s="10">
        <f t="shared" si="56"/>
        <v>1468.7673203417603</v>
      </c>
      <c r="BB74">
        <f t="shared" si="72"/>
        <v>3582.3975319724527</v>
      </c>
    </row>
    <row r="75" spans="2:54" x14ac:dyDescent="0.25">
      <c r="B75">
        <f t="shared" si="57"/>
        <v>201709</v>
      </c>
      <c r="C75" s="3">
        <f>'Weir Formula Data'!I75</f>
        <v>42989</v>
      </c>
      <c r="D75" s="10">
        <f>IF('Weir Formula Data'!P75="",-9999,'Weir Formula Data'!P75)</f>
        <v>770.53254122972055</v>
      </c>
      <c r="E75" s="10">
        <f>IF('Weir Formula Data'!Q75="",-9999,'Weir Formula Data'!Q75)</f>
        <v>0</v>
      </c>
      <c r="F75" s="10">
        <f>IF('Weir Formula Data'!R75="",-9999,'Weir Formula Data'!R75)</f>
        <v>431.07329104558994</v>
      </c>
      <c r="G75" s="10">
        <f>IF('Weir Formula Data'!M75="",-9999,'Weir Formula Data'!M75)</f>
        <v>0</v>
      </c>
      <c r="H75" s="10">
        <f>IF('Weir Formula Data'!N75="",-9999,'Weir Formula Data'!N75)</f>
        <v>906.42163332595248</v>
      </c>
      <c r="I75" s="10">
        <f t="shared" si="58"/>
        <v>2108.027465601263</v>
      </c>
      <c r="J75" s="10">
        <f t="shared" si="59"/>
        <v>0</v>
      </c>
      <c r="K75" s="24">
        <f>'Weir Formula Data'!C75</f>
        <v>2</v>
      </c>
      <c r="L75" s="24">
        <f>'Weir Formula Data'!D75</f>
        <v>0</v>
      </c>
      <c r="M75" s="24">
        <f>'Weir Formula Data'!E75</f>
        <v>1</v>
      </c>
      <c r="N75" s="24">
        <f>'Weir Formula Data'!F75</f>
        <v>0</v>
      </c>
      <c r="O75" s="24">
        <f>'Weir Formula Data'!G75</f>
        <v>3</v>
      </c>
      <c r="AC75">
        <f t="shared" si="60"/>
        <v>201709</v>
      </c>
      <c r="AD75" s="3">
        <v>42989</v>
      </c>
      <c r="AE75" s="10">
        <f t="shared" si="47"/>
        <v>1204.0474643454904</v>
      </c>
      <c r="AF75" s="10">
        <f t="shared" si="48"/>
        <v>0</v>
      </c>
      <c r="AG75" s="10">
        <f t="shared" si="49"/>
        <v>673.6025738798329</v>
      </c>
      <c r="AH75" s="10">
        <f t="shared" si="50"/>
        <v>0</v>
      </c>
      <c r="AI75" s="10">
        <f t="shared" si="51"/>
        <v>1416.3901079274951</v>
      </c>
      <c r="AJ75" s="10">
        <f t="shared" si="61"/>
        <v>3294.0401461528186</v>
      </c>
      <c r="AL75">
        <f t="shared" si="62"/>
        <v>201709</v>
      </c>
      <c r="AM75" s="3">
        <f t="shared" si="63"/>
        <v>42989</v>
      </c>
      <c r="AN75" s="10">
        <f t="shared" si="64"/>
        <v>1197.5212117895639</v>
      </c>
      <c r="AO75" s="10">
        <f t="shared" si="65"/>
        <v>0</v>
      </c>
      <c r="AP75" s="10">
        <f t="shared" si="66"/>
        <v>669.95147153574737</v>
      </c>
      <c r="AQ75" s="10">
        <f t="shared" si="67"/>
        <v>0</v>
      </c>
      <c r="AR75" s="10">
        <f t="shared" si="68"/>
        <v>1408.7129026380212</v>
      </c>
      <c r="AS75" s="10">
        <f t="shared" si="69"/>
        <v>3276.1855859633324</v>
      </c>
      <c r="AU75">
        <f t="shared" si="70"/>
        <v>201709</v>
      </c>
      <c r="AV75" s="3">
        <f t="shared" si="71"/>
        <v>42989</v>
      </c>
      <c r="AW75" s="10">
        <f t="shared" si="52"/>
        <v>1185.9214035742373</v>
      </c>
      <c r="AX75" s="10">
        <f t="shared" si="53"/>
        <v>0</v>
      </c>
      <c r="AY75" s="10">
        <f t="shared" si="54"/>
        <v>663.46197597868991</v>
      </c>
      <c r="AZ75" s="10">
        <f t="shared" si="55"/>
        <v>0</v>
      </c>
      <c r="BA75" s="10">
        <f t="shared" si="56"/>
        <v>1395.0673827589724</v>
      </c>
      <c r="BB75">
        <f t="shared" si="72"/>
        <v>3244.4507623118998</v>
      </c>
    </row>
    <row r="76" spans="2:54" x14ac:dyDescent="0.25">
      <c r="B76">
        <f t="shared" si="57"/>
        <v>201709</v>
      </c>
      <c r="C76" s="3">
        <f>'Weir Formula Data'!I76</f>
        <v>42990</v>
      </c>
      <c r="D76" s="10">
        <f>IF('Weir Formula Data'!P76="",-9999,'Weir Formula Data'!P76)</f>
        <v>1144.6481049551473</v>
      </c>
      <c r="E76" s="10">
        <f>IF('Weir Formula Data'!Q76="",-9999,'Weir Formula Data'!Q76)</f>
        <v>22.73393903006038</v>
      </c>
      <c r="F76" s="10">
        <f>IF('Weir Formula Data'!R76="",-9999,'Weir Formula Data'!R76)</f>
        <v>383.68538543468111</v>
      </c>
      <c r="G76" s="10">
        <f>IF('Weir Formula Data'!M76="",-9999,'Weir Formula Data'!M76)</f>
        <v>0</v>
      </c>
      <c r="H76" s="10">
        <f>IF('Weir Formula Data'!N76="",-9999,'Weir Formula Data'!N76)</f>
        <v>1314.6284070463112</v>
      </c>
      <c r="I76" s="10">
        <f t="shared" si="58"/>
        <v>2865.6958364662</v>
      </c>
      <c r="J76" s="10">
        <f t="shared" si="59"/>
        <v>0</v>
      </c>
      <c r="K76" s="24">
        <f>'Weir Formula Data'!C76</f>
        <v>5</v>
      </c>
      <c r="L76" s="24">
        <f>'Weir Formula Data'!D76</f>
        <v>1</v>
      </c>
      <c r="M76" s="24">
        <f>'Weir Formula Data'!E76</f>
        <v>1</v>
      </c>
      <c r="N76" s="24">
        <f>'Weir Formula Data'!F76</f>
        <v>0</v>
      </c>
      <c r="O76" s="24">
        <f>'Weir Formula Data'!G76</f>
        <v>6</v>
      </c>
      <c r="AC76">
        <f t="shared" si="60"/>
        <v>201709</v>
      </c>
      <c r="AD76" s="3">
        <v>42990</v>
      </c>
      <c r="AE76" s="10">
        <f t="shared" si="47"/>
        <v>1788.6469092396542</v>
      </c>
      <c r="AF76" s="10">
        <f t="shared" si="48"/>
        <v>35.524445989061071</v>
      </c>
      <c r="AG76" s="10">
        <f t="shared" si="49"/>
        <v>599.55341367123424</v>
      </c>
      <c r="AH76" s="10">
        <f t="shared" si="50"/>
        <v>0</v>
      </c>
      <c r="AI76" s="10">
        <f t="shared" si="51"/>
        <v>2054.2610666831738</v>
      </c>
      <c r="AJ76" s="10">
        <f t="shared" si="61"/>
        <v>4477.9858355831238</v>
      </c>
      <c r="AL76">
        <f t="shared" si="62"/>
        <v>201709</v>
      </c>
      <c r="AM76" s="3">
        <f t="shared" si="63"/>
        <v>42990</v>
      </c>
      <c r="AN76" s="10">
        <f t="shared" si="64"/>
        <v>1778.9519746056437</v>
      </c>
      <c r="AO76" s="10">
        <f t="shared" si="65"/>
        <v>35.331894189153402</v>
      </c>
      <c r="AP76" s="10">
        <f t="shared" si="66"/>
        <v>596.30367716644173</v>
      </c>
      <c r="AQ76" s="10">
        <f t="shared" si="67"/>
        <v>0</v>
      </c>
      <c r="AR76" s="10">
        <f t="shared" si="68"/>
        <v>2043.1264337604846</v>
      </c>
      <c r="AS76" s="10">
        <f t="shared" si="69"/>
        <v>4453.7139797217233</v>
      </c>
      <c r="AU76">
        <f t="shared" si="70"/>
        <v>201709</v>
      </c>
      <c r="AV76" s="3">
        <f t="shared" si="71"/>
        <v>42990</v>
      </c>
      <c r="AW76" s="10">
        <f t="shared" si="52"/>
        <v>1761.7201280825541</v>
      </c>
      <c r="AX76" s="10">
        <f t="shared" si="53"/>
        <v>34.989651235589413</v>
      </c>
      <c r="AY76" s="10">
        <f t="shared" si="54"/>
        <v>590.52757213788186</v>
      </c>
      <c r="AZ76" s="10">
        <f t="shared" si="55"/>
        <v>0</v>
      </c>
      <c r="BA76" s="10">
        <f t="shared" si="56"/>
        <v>2023.3356571479612</v>
      </c>
      <c r="BB76">
        <f t="shared" si="72"/>
        <v>4410.5730086039866</v>
      </c>
    </row>
    <row r="77" spans="2:54" x14ac:dyDescent="0.25">
      <c r="B77">
        <f t="shared" si="57"/>
        <v>201709</v>
      </c>
      <c r="C77" s="3">
        <f>'Weir Formula Data'!I77</f>
        <v>42991</v>
      </c>
      <c r="D77" s="10">
        <f>IF('Weir Formula Data'!P77="",-9999,'Weir Formula Data'!P77)</f>
        <v>54.293610041067289</v>
      </c>
      <c r="E77" s="10">
        <f>IF('Weir Formula Data'!Q77="",-9999,'Weir Formula Data'!Q77)</f>
        <v>10.873106217769404</v>
      </c>
      <c r="F77" s="10">
        <f>IF('Weir Formula Data'!R77="",-9999,'Weir Formula Data'!R77)</f>
        <v>8.2660172372821474</v>
      </c>
      <c r="G77" s="10">
        <f>IF('Weir Formula Data'!M77="",-9999,'Weir Formula Data'!M77)</f>
        <v>0</v>
      </c>
      <c r="H77" s="10">
        <f>IF('Weir Formula Data'!N77="",-9999,'Weir Formula Data'!N77)</f>
        <v>372.9644411889135</v>
      </c>
      <c r="I77" s="10">
        <f t="shared" si="58"/>
        <v>446.39717468503233</v>
      </c>
      <c r="J77" s="10">
        <f t="shared" si="59"/>
        <v>0</v>
      </c>
      <c r="K77" s="24">
        <f>'Weir Formula Data'!C77</f>
        <v>0</v>
      </c>
      <c r="L77" s="24">
        <f>'Weir Formula Data'!D77</f>
        <v>0</v>
      </c>
      <c r="M77" s="24">
        <f>'Weir Formula Data'!E77</f>
        <v>1</v>
      </c>
      <c r="N77" s="24">
        <f>'Weir Formula Data'!F77</f>
        <v>0</v>
      </c>
      <c r="O77" s="24">
        <f>'Weir Formula Data'!G77</f>
        <v>0</v>
      </c>
      <c r="AC77">
        <f t="shared" si="60"/>
        <v>201709</v>
      </c>
      <c r="AD77" s="3">
        <v>42991</v>
      </c>
      <c r="AE77" s="10">
        <f t="shared" si="47"/>
        <v>84.840133287272039</v>
      </c>
      <c r="AF77" s="10">
        <f t="shared" si="48"/>
        <v>16.9905036718772</v>
      </c>
      <c r="AG77" s="10">
        <f t="shared" si="49"/>
        <v>12.916621378380531</v>
      </c>
      <c r="AH77" s="10">
        <f t="shared" si="50"/>
        <v>0</v>
      </c>
      <c r="AI77" s="10">
        <f t="shared" si="51"/>
        <v>582.8006809262879</v>
      </c>
      <c r="AJ77" s="10">
        <f t="shared" si="61"/>
        <v>697.54793926381763</v>
      </c>
      <c r="AL77">
        <f t="shared" si="62"/>
        <v>201709</v>
      </c>
      <c r="AM77" s="3">
        <f t="shared" si="63"/>
        <v>42991</v>
      </c>
      <c r="AN77" s="10">
        <f t="shared" si="64"/>
        <v>84.380277548102995</v>
      </c>
      <c r="AO77" s="10">
        <f t="shared" si="65"/>
        <v>16.898410692739251</v>
      </c>
      <c r="AP77" s="10">
        <f t="shared" si="66"/>
        <v>12.846609908084869</v>
      </c>
      <c r="AQ77" s="10">
        <f t="shared" si="67"/>
        <v>0</v>
      </c>
      <c r="AR77" s="10">
        <f t="shared" si="68"/>
        <v>579.64174861994513</v>
      </c>
      <c r="AS77" s="10">
        <f t="shared" si="69"/>
        <v>693.76704676887221</v>
      </c>
      <c r="AU77">
        <f t="shared" si="70"/>
        <v>201709</v>
      </c>
      <c r="AV77" s="3">
        <f t="shared" si="71"/>
        <v>42991</v>
      </c>
      <c r="AW77" s="10">
        <f t="shared" si="52"/>
        <v>83.562926651035113</v>
      </c>
      <c r="AX77" s="10">
        <f t="shared" si="53"/>
        <v>16.734723969489757</v>
      </c>
      <c r="AY77" s="10">
        <f t="shared" si="54"/>
        <v>12.722171017413189</v>
      </c>
      <c r="AZ77" s="10">
        <f t="shared" si="55"/>
        <v>0</v>
      </c>
      <c r="BA77" s="10">
        <f t="shared" si="56"/>
        <v>574.02703962657381</v>
      </c>
      <c r="BB77">
        <f t="shared" si="72"/>
        <v>687.0468612645119</v>
      </c>
    </row>
    <row r="78" spans="2:54" x14ac:dyDescent="0.25">
      <c r="B78">
        <f t="shared" si="57"/>
        <v>201709</v>
      </c>
      <c r="C78" s="3">
        <f>'Weir Formula Data'!I78</f>
        <v>42992</v>
      </c>
      <c r="D78" s="10">
        <f>IF('Weir Formula Data'!P78="",-9999,'Weir Formula Data'!P78)</f>
        <v>0</v>
      </c>
      <c r="E78" s="10">
        <f>IF('Weir Formula Data'!Q78="",-9999,'Weir Formula Data'!Q78)</f>
        <v>0</v>
      </c>
      <c r="F78" s="10">
        <f>IF('Weir Formula Data'!R78="",-9999,'Weir Formula Data'!R78)</f>
        <v>244.41690950537358</v>
      </c>
      <c r="G78" s="10">
        <f>IF('Weir Formula Data'!M78="",-9999,'Weir Formula Data'!M78)</f>
        <v>0</v>
      </c>
      <c r="H78" s="10">
        <f>IF('Weir Formula Data'!N78="",-9999,'Weir Formula Data'!N78)</f>
        <v>0</v>
      </c>
      <c r="I78" s="10">
        <f t="shared" si="58"/>
        <v>244.41690950537358</v>
      </c>
      <c r="J78" s="10">
        <f t="shared" si="59"/>
        <v>0</v>
      </c>
      <c r="K78" s="24">
        <f>'Weir Formula Data'!C78</f>
        <v>0</v>
      </c>
      <c r="L78" s="24">
        <f>'Weir Formula Data'!D78</f>
        <v>0</v>
      </c>
      <c r="M78" s="24">
        <f>'Weir Formula Data'!E78</f>
        <v>1</v>
      </c>
      <c r="N78" s="24">
        <f>'Weir Formula Data'!F78</f>
        <v>0</v>
      </c>
      <c r="O78" s="24">
        <f>'Weir Formula Data'!G78</f>
        <v>0</v>
      </c>
      <c r="AC78">
        <f t="shared" si="60"/>
        <v>201709</v>
      </c>
      <c r="AD78" s="3">
        <v>42992</v>
      </c>
      <c r="AE78" s="10">
        <f t="shared" si="47"/>
        <v>0</v>
      </c>
      <c r="AF78" s="10">
        <f t="shared" si="48"/>
        <v>0</v>
      </c>
      <c r="AG78" s="10">
        <f t="shared" si="49"/>
        <v>381.93008651320423</v>
      </c>
      <c r="AH78" s="10">
        <f t="shared" si="50"/>
        <v>0</v>
      </c>
      <c r="AI78" s="10">
        <f t="shared" si="51"/>
        <v>0</v>
      </c>
      <c r="AJ78" s="10">
        <f t="shared" si="61"/>
        <v>381.93008651320423</v>
      </c>
      <c r="AL78">
        <f t="shared" si="62"/>
        <v>201709</v>
      </c>
      <c r="AM78" s="3">
        <f t="shared" si="63"/>
        <v>42992</v>
      </c>
      <c r="AN78" s="10">
        <f t="shared" si="64"/>
        <v>0</v>
      </c>
      <c r="AO78" s="10">
        <f t="shared" si="65"/>
        <v>0</v>
      </c>
      <c r="AP78" s="10">
        <f t="shared" si="66"/>
        <v>379.859925429773</v>
      </c>
      <c r="AQ78" s="10">
        <f t="shared" si="67"/>
        <v>0</v>
      </c>
      <c r="AR78" s="10">
        <f t="shared" si="68"/>
        <v>0</v>
      </c>
      <c r="AS78" s="10">
        <f t="shared" si="69"/>
        <v>379.859925429773</v>
      </c>
      <c r="AU78">
        <f t="shared" si="70"/>
        <v>201709</v>
      </c>
      <c r="AV78" s="3">
        <f t="shared" si="71"/>
        <v>42992</v>
      </c>
      <c r="AW78" s="10">
        <f t="shared" si="52"/>
        <v>0</v>
      </c>
      <c r="AX78" s="10">
        <f t="shared" si="53"/>
        <v>0</v>
      </c>
      <c r="AY78" s="10">
        <f t="shared" si="54"/>
        <v>376.18040623604708</v>
      </c>
      <c r="AZ78" s="10">
        <f t="shared" si="55"/>
        <v>0</v>
      </c>
      <c r="BA78" s="10">
        <f t="shared" si="56"/>
        <v>0</v>
      </c>
      <c r="BB78">
        <f t="shared" si="72"/>
        <v>376.18040623604708</v>
      </c>
    </row>
    <row r="79" spans="2:54" x14ac:dyDescent="0.25">
      <c r="B79">
        <f t="shared" si="57"/>
        <v>201709</v>
      </c>
      <c r="C79" s="3">
        <f>'Weir Formula Data'!I79</f>
        <v>42993</v>
      </c>
      <c r="D79" s="10">
        <f>IF('Weir Formula Data'!P79="",-9999,'Weir Formula Data'!P79)</f>
        <v>402.98671593409313</v>
      </c>
      <c r="E79" s="10">
        <f>IF('Weir Formula Data'!Q79="",-9999,'Weir Formula Data'!Q79)</f>
        <v>-29.410220907645542</v>
      </c>
      <c r="F79" s="10">
        <f>IF('Weir Formula Data'!R79="",-9999,'Weir Formula Data'!R79)</f>
        <v>366.44131688376405</v>
      </c>
      <c r="G79" s="10">
        <f>IF('Weir Formula Data'!M79="",-9999,'Weir Formula Data'!M79)</f>
        <v>0</v>
      </c>
      <c r="H79" s="10">
        <f>IF('Weir Formula Data'!N79="",-9999,'Weir Formula Data'!N79)</f>
        <v>531.2951927609173</v>
      </c>
      <c r="I79" s="10">
        <f t="shared" si="58"/>
        <v>1271.313004671129</v>
      </c>
      <c r="J79" s="10">
        <f t="shared" si="59"/>
        <v>-29.410220907645542</v>
      </c>
      <c r="K79" s="24">
        <f>'Weir Formula Data'!C79</f>
        <v>2</v>
      </c>
      <c r="L79" s="24">
        <f>'Weir Formula Data'!D79</f>
        <v>1</v>
      </c>
      <c r="M79" s="24">
        <f>'Weir Formula Data'!E79</f>
        <v>1</v>
      </c>
      <c r="N79" s="24">
        <f>'Weir Formula Data'!F79</f>
        <v>0</v>
      </c>
      <c r="O79" s="24">
        <f>'Weir Formula Data'!G79</f>
        <v>3</v>
      </c>
      <c r="AC79">
        <f t="shared" si="60"/>
        <v>201709</v>
      </c>
      <c r="AD79" s="3">
        <v>42993</v>
      </c>
      <c r="AE79" s="10">
        <f t="shared" si="47"/>
        <v>629.71400625207741</v>
      </c>
      <c r="AF79" s="10">
        <f t="shared" si="48"/>
        <v>-45.956919422477831</v>
      </c>
      <c r="AG79" s="10">
        <f t="shared" si="49"/>
        <v>572.60753416224475</v>
      </c>
      <c r="AH79" s="10">
        <f t="shared" si="50"/>
        <v>0</v>
      </c>
      <c r="AI79" s="10">
        <f t="shared" si="51"/>
        <v>830.21104941499743</v>
      </c>
      <c r="AJ79" s="10">
        <f t="shared" si="61"/>
        <v>1986.5756704068417</v>
      </c>
      <c r="AL79">
        <f t="shared" si="62"/>
        <v>201709</v>
      </c>
      <c r="AM79" s="3">
        <f t="shared" si="63"/>
        <v>42993</v>
      </c>
      <c r="AN79" s="10">
        <f t="shared" si="64"/>
        <v>626.30079143746093</v>
      </c>
      <c r="AO79" s="10">
        <f t="shared" si="65"/>
        <v>-29.410220907645542</v>
      </c>
      <c r="AP79" s="10">
        <f t="shared" si="66"/>
        <v>569.50385138060244</v>
      </c>
      <c r="AQ79" s="10">
        <f t="shared" si="67"/>
        <v>0</v>
      </c>
      <c r="AR79" s="10">
        <f t="shared" si="68"/>
        <v>825.71108812306579</v>
      </c>
      <c r="AS79" s="10">
        <f t="shared" si="69"/>
        <v>1992.1055100334836</v>
      </c>
      <c r="AU79">
        <f t="shared" si="70"/>
        <v>201709</v>
      </c>
      <c r="AV79" s="3">
        <f t="shared" si="71"/>
        <v>42993</v>
      </c>
      <c r="AW79" s="10">
        <f t="shared" si="52"/>
        <v>620.23411888564442</v>
      </c>
      <c r="AX79" s="10">
        <f t="shared" si="53"/>
        <v>0</v>
      </c>
      <c r="AY79" s="10">
        <f t="shared" si="54"/>
        <v>563.98734328966623</v>
      </c>
      <c r="AZ79" s="10">
        <f t="shared" si="55"/>
        <v>0</v>
      </c>
      <c r="BA79" s="10">
        <f t="shared" si="56"/>
        <v>817.71282456898416</v>
      </c>
      <c r="BB79">
        <f t="shared" si="72"/>
        <v>2001.9342867442947</v>
      </c>
    </row>
    <row r="80" spans="2:54" x14ac:dyDescent="0.25">
      <c r="B80">
        <f t="shared" si="57"/>
        <v>201709</v>
      </c>
      <c r="C80" s="3">
        <f>'Weir Formula Data'!I80</f>
        <v>42994</v>
      </c>
      <c r="D80" s="10">
        <f>IF('Weir Formula Data'!P80="",-9999,'Weir Formula Data'!P80)</f>
        <v>775.00708511766436</v>
      </c>
      <c r="E80" s="10">
        <f>IF('Weir Formula Data'!Q80="",-9999,'Weir Formula Data'!Q80)</f>
        <v>76.233062859496826</v>
      </c>
      <c r="F80" s="10">
        <f>IF('Weir Formula Data'!R80="",-9999,'Weir Formula Data'!R80)</f>
        <v>407.91412558137671</v>
      </c>
      <c r="G80" s="10">
        <f>IF('Weir Formula Data'!M80="",-9999,'Weir Formula Data'!M80)</f>
        <v>0</v>
      </c>
      <c r="H80" s="10">
        <f>IF('Weir Formula Data'!N80="",-9999,'Weir Formula Data'!N80)</f>
        <v>853.94222298062584</v>
      </c>
      <c r="I80" s="10">
        <f t="shared" si="58"/>
        <v>2113.0964965391636</v>
      </c>
      <c r="J80" s="10">
        <f t="shared" si="59"/>
        <v>0</v>
      </c>
      <c r="K80" s="24">
        <f>'Weir Formula Data'!C80</f>
        <v>2</v>
      </c>
      <c r="L80" s="24">
        <f>'Weir Formula Data'!D80</f>
        <v>1</v>
      </c>
      <c r="M80" s="24">
        <f>'Weir Formula Data'!E80</f>
        <v>1</v>
      </c>
      <c r="N80" s="24">
        <f>'Weir Formula Data'!F80</f>
        <v>0</v>
      </c>
      <c r="O80" s="24">
        <f>'Weir Formula Data'!G80</f>
        <v>3</v>
      </c>
      <c r="AC80">
        <f t="shared" si="60"/>
        <v>201709</v>
      </c>
      <c r="AD80" s="3">
        <v>42994</v>
      </c>
      <c r="AE80" s="10">
        <f t="shared" si="47"/>
        <v>1211.0394639484964</v>
      </c>
      <c r="AF80" s="10">
        <f t="shared" si="48"/>
        <v>119.1231013926802</v>
      </c>
      <c r="AG80" s="10">
        <f t="shared" si="49"/>
        <v>637.41366171651089</v>
      </c>
      <c r="AH80" s="10">
        <f t="shared" si="50"/>
        <v>0</v>
      </c>
      <c r="AI80" s="10">
        <f t="shared" si="51"/>
        <v>1334.3848744356123</v>
      </c>
      <c r="AJ80" s="10">
        <f t="shared" si="61"/>
        <v>3301.9611014932998</v>
      </c>
      <c r="AL80">
        <f t="shared" si="62"/>
        <v>201709</v>
      </c>
      <c r="AM80" s="3">
        <f t="shared" si="63"/>
        <v>42994</v>
      </c>
      <c r="AN80" s="10">
        <f t="shared" si="64"/>
        <v>1204.475312923754</v>
      </c>
      <c r="AO80" s="10">
        <f t="shared" si="65"/>
        <v>118.47742298883382</v>
      </c>
      <c r="AP80" s="10">
        <f t="shared" si="66"/>
        <v>633.95871275299874</v>
      </c>
      <c r="AQ80" s="10">
        <f t="shared" si="67"/>
        <v>0</v>
      </c>
      <c r="AR80" s="10">
        <f t="shared" si="68"/>
        <v>1327.1521589860524</v>
      </c>
      <c r="AS80" s="10">
        <f t="shared" si="69"/>
        <v>3284.0636076516389</v>
      </c>
      <c r="AU80">
        <f t="shared" si="70"/>
        <v>201709</v>
      </c>
      <c r="AV80" s="3">
        <f t="shared" si="71"/>
        <v>42994</v>
      </c>
      <c r="AW80" s="10">
        <f t="shared" si="52"/>
        <v>1192.8081436974721</v>
      </c>
      <c r="AX80" s="10">
        <f t="shared" si="53"/>
        <v>117.32978955154144</v>
      </c>
      <c r="AY80" s="10">
        <f t="shared" si="54"/>
        <v>627.81786162487492</v>
      </c>
      <c r="AZ80" s="10">
        <f t="shared" si="55"/>
        <v>0</v>
      </c>
      <c r="BA80" s="10">
        <f t="shared" si="56"/>
        <v>1314.2966785442579</v>
      </c>
      <c r="BB80">
        <f t="shared" si="72"/>
        <v>3252.2524734181461</v>
      </c>
    </row>
    <row r="81" spans="2:54" x14ac:dyDescent="0.25">
      <c r="B81">
        <f t="shared" si="57"/>
        <v>201709</v>
      </c>
      <c r="C81" s="3">
        <f>'Weir Formula Data'!I81</f>
        <v>42995</v>
      </c>
      <c r="D81" s="10">
        <f>IF('Weir Formula Data'!P81="",-9999,'Weir Formula Data'!P81)</f>
        <v>972.15917877095728</v>
      </c>
      <c r="E81" s="10">
        <f>IF('Weir Formula Data'!Q81="",-9999,'Weir Formula Data'!Q81)</f>
        <v>80.348870655233995</v>
      </c>
      <c r="F81" s="10">
        <f>IF('Weir Formula Data'!R81="",-9999,'Weir Formula Data'!R81)</f>
        <v>498.02945955124233</v>
      </c>
      <c r="G81" s="10">
        <f>IF('Weir Formula Data'!M81="",-9999,'Weir Formula Data'!M81)</f>
        <v>0</v>
      </c>
      <c r="H81" s="10">
        <f>IF('Weir Formula Data'!N81="",-9999,'Weir Formula Data'!N81)</f>
        <v>1116.5228054705719</v>
      </c>
      <c r="I81" s="10">
        <f t="shared" si="58"/>
        <v>2667.0603144480056</v>
      </c>
      <c r="J81" s="10">
        <f t="shared" si="59"/>
        <v>0</v>
      </c>
      <c r="K81" s="24">
        <f>'Weir Formula Data'!C81</f>
        <v>2</v>
      </c>
      <c r="L81" s="24">
        <f>'Weir Formula Data'!D81</f>
        <v>1</v>
      </c>
      <c r="M81" s="24">
        <f>'Weir Formula Data'!E81</f>
        <v>1</v>
      </c>
      <c r="N81" s="24">
        <f>'Weir Formula Data'!F81</f>
        <v>0</v>
      </c>
      <c r="O81" s="24">
        <f>'Weir Formula Data'!G81</f>
        <v>3</v>
      </c>
      <c r="AC81">
        <f t="shared" si="60"/>
        <v>201709</v>
      </c>
      <c r="AD81" s="3">
        <v>42995</v>
      </c>
      <c r="AE81" s="10">
        <f t="shared" si="47"/>
        <v>1519.1127324373367</v>
      </c>
      <c r="AF81" s="10">
        <f t="shared" si="48"/>
        <v>125.55453377875682</v>
      </c>
      <c r="AG81" s="10">
        <f t="shared" si="49"/>
        <v>778.22943984302549</v>
      </c>
      <c r="AH81" s="10">
        <f t="shared" si="50"/>
        <v>0</v>
      </c>
      <c r="AI81" s="10">
        <f t="shared" si="51"/>
        <v>1744.6978302373377</v>
      </c>
      <c r="AJ81" s="10">
        <f t="shared" si="61"/>
        <v>4167.5945362964567</v>
      </c>
      <c r="AL81">
        <f t="shared" si="62"/>
        <v>201709</v>
      </c>
      <c r="AM81" s="3">
        <f t="shared" si="63"/>
        <v>42995</v>
      </c>
      <c r="AN81" s="10">
        <f t="shared" si="64"/>
        <v>1510.8787436234495</v>
      </c>
      <c r="AO81" s="10">
        <f t="shared" si="65"/>
        <v>124.873995327204</v>
      </c>
      <c r="AP81" s="10">
        <f t="shared" si="66"/>
        <v>774.01123248719352</v>
      </c>
      <c r="AQ81" s="10">
        <f t="shared" si="67"/>
        <v>0</v>
      </c>
      <c r="AR81" s="10">
        <f t="shared" si="68"/>
        <v>1735.2411111202923</v>
      </c>
      <c r="AS81" s="10">
        <f t="shared" si="69"/>
        <v>4145.0050825581393</v>
      </c>
      <c r="AU81">
        <f t="shared" si="70"/>
        <v>201709</v>
      </c>
      <c r="AV81" s="3">
        <f t="shared" si="71"/>
        <v>42995</v>
      </c>
      <c r="AW81" s="10">
        <f t="shared" si="52"/>
        <v>1496.2435927049494</v>
      </c>
      <c r="AX81" s="10">
        <f t="shared" si="53"/>
        <v>123.66440139048156</v>
      </c>
      <c r="AY81" s="10">
        <f t="shared" si="54"/>
        <v>766.51376040488879</v>
      </c>
      <c r="AZ81" s="10">
        <f t="shared" si="55"/>
        <v>0</v>
      </c>
      <c r="BA81" s="10">
        <f t="shared" si="56"/>
        <v>1718.4326705697774</v>
      </c>
      <c r="BB81">
        <f t="shared" si="72"/>
        <v>4104.854425070097</v>
      </c>
    </row>
    <row r="82" spans="2:54" x14ac:dyDescent="0.25">
      <c r="B82">
        <f t="shared" si="57"/>
        <v>201709</v>
      </c>
      <c r="C82" s="3">
        <f>'Weir Formula Data'!I82</f>
        <v>42996</v>
      </c>
      <c r="D82" s="10">
        <f>IF('Weir Formula Data'!P82="",-9999,'Weir Formula Data'!P82)</f>
        <v>729.59359765824274</v>
      </c>
      <c r="E82" s="10">
        <f>IF('Weir Formula Data'!Q82="",-9999,'Weir Formula Data'!Q82)</f>
        <v>49.619998989805644</v>
      </c>
      <c r="F82" s="10">
        <f>IF('Weir Formula Data'!R82="",-9999,'Weir Formula Data'!R82)</f>
        <v>332.95235199989992</v>
      </c>
      <c r="G82" s="10">
        <f>IF('Weir Formula Data'!M82="",-9999,'Weir Formula Data'!M82)</f>
        <v>0</v>
      </c>
      <c r="H82" s="10">
        <f>IF('Weir Formula Data'!N82="",-9999,'Weir Formula Data'!N82)</f>
        <v>878.28324455984023</v>
      </c>
      <c r="I82" s="10">
        <f t="shared" si="58"/>
        <v>1990.4491932077885</v>
      </c>
      <c r="J82" s="10">
        <f t="shared" si="59"/>
        <v>0</v>
      </c>
      <c r="K82" s="24">
        <f>'Weir Formula Data'!C82</f>
        <v>2</v>
      </c>
      <c r="L82" s="24">
        <f>'Weir Formula Data'!D82</f>
        <v>1</v>
      </c>
      <c r="M82" s="24">
        <f>'Weir Formula Data'!E82</f>
        <v>1</v>
      </c>
      <c r="N82" s="24">
        <f>'Weir Formula Data'!F82</f>
        <v>0</v>
      </c>
      <c r="O82" s="24">
        <f>'Weir Formula Data'!G82</f>
        <v>3</v>
      </c>
      <c r="AC82">
        <f t="shared" si="60"/>
        <v>201709</v>
      </c>
      <c r="AD82" s="3">
        <v>42996</v>
      </c>
      <c r="AE82" s="10">
        <f t="shared" si="47"/>
        <v>1140.0755636629399</v>
      </c>
      <c r="AF82" s="10">
        <f t="shared" si="48"/>
        <v>77.537067894825526</v>
      </c>
      <c r="AG82" s="10">
        <f t="shared" si="49"/>
        <v>520.2770989185625</v>
      </c>
      <c r="AH82" s="10">
        <f t="shared" si="50"/>
        <v>0</v>
      </c>
      <c r="AI82" s="10">
        <f t="shared" si="51"/>
        <v>1372.4205753876561</v>
      </c>
      <c r="AJ82" s="10">
        <f t="shared" si="61"/>
        <v>3110.3103058639836</v>
      </c>
      <c r="AL82">
        <f t="shared" si="62"/>
        <v>201709</v>
      </c>
      <c r="AM82" s="3">
        <f t="shared" si="63"/>
        <v>42996</v>
      </c>
      <c r="AN82" s="10">
        <f t="shared" si="64"/>
        <v>1133.8960555607828</v>
      </c>
      <c r="AO82" s="10">
        <f t="shared" si="65"/>
        <v>77.116796682508536</v>
      </c>
      <c r="AP82" s="10">
        <f t="shared" si="66"/>
        <v>517.45706079950628</v>
      </c>
      <c r="AQ82" s="10">
        <f t="shared" si="67"/>
        <v>0</v>
      </c>
      <c r="AR82" s="10">
        <f t="shared" si="68"/>
        <v>1364.9816964786767</v>
      </c>
      <c r="AS82" s="10">
        <f t="shared" si="69"/>
        <v>3093.451609521474</v>
      </c>
      <c r="AU82">
        <f t="shared" si="70"/>
        <v>201709</v>
      </c>
      <c r="AV82" s="3">
        <f t="shared" si="71"/>
        <v>42996</v>
      </c>
      <c r="AW82" s="10">
        <f t="shared" si="52"/>
        <v>1122.9125534306079</v>
      </c>
      <c r="AX82" s="10">
        <f t="shared" si="53"/>
        <v>76.369803608072189</v>
      </c>
      <c r="AY82" s="10">
        <f t="shared" si="54"/>
        <v>512.44470477119762</v>
      </c>
      <c r="AZ82" s="10">
        <f t="shared" si="55"/>
        <v>0</v>
      </c>
      <c r="BA82" s="10">
        <f t="shared" si="56"/>
        <v>1351.7597796218367</v>
      </c>
      <c r="BB82">
        <f t="shared" si="72"/>
        <v>3063.4868414317143</v>
      </c>
    </row>
    <row r="83" spans="2:54" x14ac:dyDescent="0.25">
      <c r="B83">
        <f t="shared" si="57"/>
        <v>201709</v>
      </c>
      <c r="C83" s="3">
        <f>'Weir Formula Data'!I83</f>
        <v>42997</v>
      </c>
      <c r="D83" s="10">
        <f>IF('Weir Formula Data'!P83="",-9999,'Weir Formula Data'!P83)</f>
        <v>219.19256842912759</v>
      </c>
      <c r="E83" s="10">
        <f>IF('Weir Formula Data'!Q83="",-9999,'Weir Formula Data'!Q83)</f>
        <v>9.7275795330241319</v>
      </c>
      <c r="F83" s="10">
        <f>IF('Weir Formula Data'!R83="",-9999,'Weir Formula Data'!R83)</f>
        <v>354.51239143498327</v>
      </c>
      <c r="G83" s="10">
        <f>IF('Weir Formula Data'!M83="",-9999,'Weir Formula Data'!M83)</f>
        <v>0</v>
      </c>
      <c r="H83" s="10">
        <f>IF('Weir Formula Data'!N83="",-9999,'Weir Formula Data'!N83)</f>
        <v>1386.852078232642</v>
      </c>
      <c r="I83" s="10">
        <f t="shared" si="58"/>
        <v>1970.2846176297771</v>
      </c>
      <c r="J83" s="10">
        <f t="shared" si="59"/>
        <v>0</v>
      </c>
      <c r="K83" s="24">
        <f>'Weir Formula Data'!C83</f>
        <v>0</v>
      </c>
      <c r="L83" s="24">
        <f>'Weir Formula Data'!D83</f>
        <v>0</v>
      </c>
      <c r="M83" s="24">
        <f>'Weir Formula Data'!E83</f>
        <v>1</v>
      </c>
      <c r="N83" s="24">
        <f>'Weir Formula Data'!F83</f>
        <v>0</v>
      </c>
      <c r="O83" s="24">
        <f>'Weir Formula Data'!G83</f>
        <v>6</v>
      </c>
      <c r="AC83">
        <f t="shared" si="60"/>
        <v>201709</v>
      </c>
      <c r="AD83" s="3">
        <v>42997</v>
      </c>
      <c r="AE83" s="10">
        <f t="shared" si="47"/>
        <v>342.51409525063002</v>
      </c>
      <c r="AF83" s="10">
        <f t="shared" si="48"/>
        <v>15.200483878674934</v>
      </c>
      <c r="AG83" s="10">
        <f t="shared" si="49"/>
        <v>553.96718911458663</v>
      </c>
      <c r="AH83" s="10">
        <f t="shared" si="50"/>
        <v>0</v>
      </c>
      <c r="AI83" s="10">
        <f t="shared" si="51"/>
        <v>2167.1190233618631</v>
      </c>
      <c r="AJ83" s="10">
        <f t="shared" si="61"/>
        <v>3078.800791605755</v>
      </c>
      <c r="AL83">
        <f t="shared" si="62"/>
        <v>201709</v>
      </c>
      <c r="AM83" s="3">
        <f t="shared" si="63"/>
        <v>42997</v>
      </c>
      <c r="AN83" s="10">
        <f t="shared" si="64"/>
        <v>340.65757916155252</v>
      </c>
      <c r="AO83" s="10">
        <f t="shared" si="65"/>
        <v>15.118093275561586</v>
      </c>
      <c r="AP83" s="10">
        <f t="shared" si="66"/>
        <v>550.96454188437644</v>
      </c>
      <c r="AQ83" s="10">
        <f t="shared" si="67"/>
        <v>0</v>
      </c>
      <c r="AR83" s="10">
        <f t="shared" si="68"/>
        <v>2155.3726707603064</v>
      </c>
      <c r="AS83" s="10">
        <f t="shared" si="69"/>
        <v>3062.1128850817968</v>
      </c>
      <c r="AU83">
        <f t="shared" si="70"/>
        <v>201709</v>
      </c>
      <c r="AV83" s="3">
        <f t="shared" si="71"/>
        <v>42997</v>
      </c>
      <c r="AW83" s="10">
        <f t="shared" si="52"/>
        <v>337.35779411685485</v>
      </c>
      <c r="AX83" s="10">
        <f t="shared" si="53"/>
        <v>14.971651625216314</v>
      </c>
      <c r="AY83" s="10">
        <f t="shared" si="54"/>
        <v>545.62761510898076</v>
      </c>
      <c r="AZ83" s="10">
        <f t="shared" si="55"/>
        <v>0</v>
      </c>
      <c r="BA83" s="10">
        <f t="shared" si="56"/>
        <v>2134.4946191924237</v>
      </c>
      <c r="BB83">
        <f t="shared" si="72"/>
        <v>3032.4516800434758</v>
      </c>
    </row>
    <row r="84" spans="2:54" x14ac:dyDescent="0.25">
      <c r="B84">
        <f t="shared" si="57"/>
        <v>201709</v>
      </c>
      <c r="C84" s="3">
        <f>'Weir Formula Data'!I84</f>
        <v>42998</v>
      </c>
      <c r="D84" s="10">
        <f>IF('Weir Formula Data'!P84="",-9999,'Weir Formula Data'!P84)</f>
        <v>578.11636414401789</v>
      </c>
      <c r="E84" s="10">
        <f>IF('Weir Formula Data'!Q84="",-9999,'Weir Formula Data'!Q84)</f>
        <v>-59.030252312028516</v>
      </c>
      <c r="F84" s="10">
        <f>IF('Weir Formula Data'!R84="",-9999,'Weir Formula Data'!R84)</f>
        <v>439.02208852507437</v>
      </c>
      <c r="G84" s="10">
        <f>IF('Weir Formula Data'!M84="",-9999,'Weir Formula Data'!M84)</f>
        <v>0</v>
      </c>
      <c r="H84" s="10">
        <f>IF('Weir Formula Data'!N84="",-9999,'Weir Formula Data'!N84)</f>
        <v>1328.5462547206555</v>
      </c>
      <c r="I84" s="10">
        <f t="shared" si="58"/>
        <v>2286.6544550777189</v>
      </c>
      <c r="J84" s="10">
        <f t="shared" si="59"/>
        <v>-59.030252312028516</v>
      </c>
      <c r="K84" s="24">
        <f>'Weir Formula Data'!C84</f>
        <v>2</v>
      </c>
      <c r="L84" s="24">
        <f>'Weir Formula Data'!D84</f>
        <v>1</v>
      </c>
      <c r="M84" s="24">
        <f>'Weir Formula Data'!E84</f>
        <v>1</v>
      </c>
      <c r="N84" s="24">
        <f>'Weir Formula Data'!F84</f>
        <v>0</v>
      </c>
      <c r="O84" s="24">
        <f>'Weir Formula Data'!G84</f>
        <v>3</v>
      </c>
      <c r="AC84">
        <f t="shared" si="60"/>
        <v>201709</v>
      </c>
      <c r="AD84" s="3">
        <v>42998</v>
      </c>
      <c r="AE84" s="10">
        <f t="shared" si="47"/>
        <v>903.37462092560122</v>
      </c>
      <c r="AF84" s="10">
        <f t="shared" si="48"/>
        <v>-92.241692352851132</v>
      </c>
      <c r="AG84" s="10">
        <f t="shared" si="49"/>
        <v>686.02350218286699</v>
      </c>
      <c r="AH84" s="10">
        <f t="shared" si="50"/>
        <v>0</v>
      </c>
      <c r="AI84" s="10">
        <f t="shared" si="51"/>
        <v>2076.009335970668</v>
      </c>
      <c r="AJ84" s="10">
        <f t="shared" si="61"/>
        <v>3573.1657667262853</v>
      </c>
      <c r="AL84">
        <f t="shared" si="62"/>
        <v>201709</v>
      </c>
      <c r="AM84" s="3">
        <f t="shared" si="63"/>
        <v>42998</v>
      </c>
      <c r="AN84" s="10">
        <f t="shared" si="64"/>
        <v>898.47809391702538</v>
      </c>
      <c r="AO84" s="10">
        <f t="shared" si="65"/>
        <v>-59.030252312028516</v>
      </c>
      <c r="AP84" s="10">
        <f t="shared" si="66"/>
        <v>682.30507515475938</v>
      </c>
      <c r="AQ84" s="10">
        <f t="shared" si="67"/>
        <v>0</v>
      </c>
      <c r="AR84" s="10">
        <f t="shared" si="68"/>
        <v>2064.7568217333069</v>
      </c>
      <c r="AS84" s="10">
        <f t="shared" si="69"/>
        <v>3586.5097384930632</v>
      </c>
      <c r="AU84">
        <f t="shared" si="70"/>
        <v>201709</v>
      </c>
      <c r="AV84" s="3">
        <f t="shared" si="71"/>
        <v>42998</v>
      </c>
      <c r="AW84" s="10">
        <f t="shared" si="52"/>
        <v>889.77497160695384</v>
      </c>
      <c r="AX84" s="10">
        <f t="shared" si="53"/>
        <v>0</v>
      </c>
      <c r="AY84" s="10">
        <f t="shared" si="54"/>
        <v>675.69591622027031</v>
      </c>
      <c r="AZ84" s="10">
        <f t="shared" si="55"/>
        <v>0</v>
      </c>
      <c r="BA84" s="10">
        <f t="shared" si="56"/>
        <v>2044.7565220245426</v>
      </c>
      <c r="BB84">
        <f t="shared" si="72"/>
        <v>3610.2274098517664</v>
      </c>
    </row>
    <row r="85" spans="2:54" x14ac:dyDescent="0.25">
      <c r="B85">
        <f t="shared" si="57"/>
        <v>201709</v>
      </c>
      <c r="C85" s="3">
        <f>'Weir Formula Data'!I85</f>
        <v>42999</v>
      </c>
      <c r="D85" s="10">
        <f>IF('Weir Formula Data'!P85="",-9999,'Weir Formula Data'!P85)</f>
        <v>815.0660400773055</v>
      </c>
      <c r="E85" s="10">
        <f>IF('Weir Formula Data'!Q85="",-9999,'Weir Formula Data'!Q85)</f>
        <v>-87.170450703633776</v>
      </c>
      <c r="F85" s="10">
        <f>IF('Weir Formula Data'!R85="",-9999,'Weir Formula Data'!R85)</f>
        <v>403.55904179706818</v>
      </c>
      <c r="G85" s="10">
        <f>IF('Weir Formula Data'!M85="",-9999,'Weir Formula Data'!M85)</f>
        <v>0</v>
      </c>
      <c r="H85" s="10">
        <f>IF('Weir Formula Data'!N85="",-9999,'Weir Formula Data'!N85)</f>
        <v>894.56713550875577</v>
      </c>
      <c r="I85" s="10">
        <f t="shared" si="58"/>
        <v>2026.0217666794956</v>
      </c>
      <c r="J85" s="10">
        <f t="shared" si="59"/>
        <v>-87.170450703633776</v>
      </c>
      <c r="K85" s="24">
        <f>'Weir Formula Data'!C85</f>
        <v>2</v>
      </c>
      <c r="L85" s="24">
        <f>'Weir Formula Data'!D85</f>
        <v>1</v>
      </c>
      <c r="M85" s="24">
        <f>'Weir Formula Data'!E85</f>
        <v>1</v>
      </c>
      <c r="N85" s="24">
        <f>'Weir Formula Data'!F85</f>
        <v>0</v>
      </c>
      <c r="O85" s="24">
        <f>'Weir Formula Data'!G85</f>
        <v>3</v>
      </c>
      <c r="AC85">
        <f t="shared" si="60"/>
        <v>201709</v>
      </c>
      <c r="AD85" s="3">
        <v>42999</v>
      </c>
      <c r="AE85" s="10">
        <f t="shared" si="47"/>
        <v>1273.6362792192824</v>
      </c>
      <c r="AF85" s="10">
        <f t="shared" si="48"/>
        <v>-136.21405264475737</v>
      </c>
      <c r="AG85" s="10">
        <f t="shared" si="49"/>
        <v>630.60833253581188</v>
      </c>
      <c r="AH85" s="10">
        <f t="shared" si="50"/>
        <v>0</v>
      </c>
      <c r="AI85" s="10">
        <f t="shared" si="51"/>
        <v>1397.8660647831193</v>
      </c>
      <c r="AJ85" s="10">
        <f t="shared" si="61"/>
        <v>3165.8966238934563</v>
      </c>
      <c r="AL85">
        <f t="shared" si="62"/>
        <v>201709</v>
      </c>
      <c r="AM85" s="3">
        <f t="shared" si="63"/>
        <v>42999</v>
      </c>
      <c r="AN85" s="10">
        <f t="shared" si="64"/>
        <v>1266.7328370637906</v>
      </c>
      <c r="AO85" s="10">
        <f t="shared" si="65"/>
        <v>-87.170450703633776</v>
      </c>
      <c r="AP85" s="10">
        <f t="shared" si="66"/>
        <v>627.1902702385438</v>
      </c>
      <c r="AQ85" s="10">
        <f t="shared" si="67"/>
        <v>0</v>
      </c>
      <c r="AR85" s="10">
        <f t="shared" si="68"/>
        <v>1390.2892646583061</v>
      </c>
      <c r="AS85" s="10">
        <f t="shared" si="69"/>
        <v>3197.0419212570068</v>
      </c>
      <c r="AU85">
        <f t="shared" si="70"/>
        <v>201709</v>
      </c>
      <c r="AV85" s="3">
        <f t="shared" si="71"/>
        <v>42999</v>
      </c>
      <c r="AW85" s="10">
        <f t="shared" si="52"/>
        <v>1254.4626093422808</v>
      </c>
      <c r="AX85" s="10">
        <f t="shared" si="53"/>
        <v>0</v>
      </c>
      <c r="AY85" s="10">
        <f t="shared" si="54"/>
        <v>621.11498173620998</v>
      </c>
      <c r="AZ85" s="10">
        <f t="shared" si="55"/>
        <v>0</v>
      </c>
      <c r="BA85" s="10">
        <f t="shared" si="56"/>
        <v>1376.8222056408183</v>
      </c>
      <c r="BB85">
        <f t="shared" si="72"/>
        <v>3252.3997967193091</v>
      </c>
    </row>
    <row r="86" spans="2:54" x14ac:dyDescent="0.25">
      <c r="B86">
        <f t="shared" si="57"/>
        <v>201709</v>
      </c>
      <c r="C86" s="3">
        <f>'Weir Formula Data'!I86</f>
        <v>43000</v>
      </c>
      <c r="D86" s="10">
        <f>IF('Weir Formula Data'!P86="",-9999,'Weir Formula Data'!P86)</f>
        <v>853.27478028136363</v>
      </c>
      <c r="E86" s="10">
        <f>IF('Weir Formula Data'!Q86="",-9999,'Weir Formula Data'!Q86)</f>
        <v>-125.14674028791704</v>
      </c>
      <c r="F86" s="10">
        <f>IF('Weir Formula Data'!R86="",-9999,'Weir Formula Data'!R86)</f>
        <v>432.76909448326211</v>
      </c>
      <c r="G86" s="10">
        <f>IF('Weir Formula Data'!M86="",-9999,'Weir Formula Data'!M86)</f>
        <v>0</v>
      </c>
      <c r="H86" s="10">
        <f>IF('Weir Formula Data'!N86="",-9999,'Weir Formula Data'!N86)</f>
        <v>956.11742516582797</v>
      </c>
      <c r="I86" s="10">
        <f t="shared" si="58"/>
        <v>2117.0145596425368</v>
      </c>
      <c r="J86" s="10">
        <f t="shared" si="59"/>
        <v>-125.14674028791704</v>
      </c>
      <c r="K86" s="24">
        <f>'Weir Formula Data'!C86</f>
        <v>2</v>
      </c>
      <c r="L86" s="24">
        <f>'Weir Formula Data'!D86</f>
        <v>1</v>
      </c>
      <c r="M86" s="24">
        <f>'Weir Formula Data'!E86</f>
        <v>1</v>
      </c>
      <c r="N86" s="24">
        <f>'Weir Formula Data'!F86</f>
        <v>0</v>
      </c>
      <c r="O86" s="24">
        <f>'Weir Formula Data'!G86</f>
        <v>3</v>
      </c>
      <c r="AC86">
        <f t="shared" si="60"/>
        <v>201709</v>
      </c>
      <c r="AD86" s="3">
        <v>43000</v>
      </c>
      <c r="AE86" s="10">
        <f t="shared" si="47"/>
        <v>1333.3419169398005</v>
      </c>
      <c r="AF86" s="10">
        <f t="shared" si="48"/>
        <v>-195.55645900988213</v>
      </c>
      <c r="AG86" s="10">
        <f t="shared" si="49"/>
        <v>676.25246563638211</v>
      </c>
      <c r="AH86" s="10">
        <f t="shared" si="50"/>
        <v>0</v>
      </c>
      <c r="AI86" s="10">
        <f t="shared" si="51"/>
        <v>1494.045611039601</v>
      </c>
      <c r="AJ86" s="10">
        <f t="shared" si="61"/>
        <v>3308.0835346059011</v>
      </c>
      <c r="AL86">
        <f t="shared" si="62"/>
        <v>201709</v>
      </c>
      <c r="AM86" s="3">
        <f t="shared" si="63"/>
        <v>43000</v>
      </c>
      <c r="AN86" s="10">
        <f t="shared" si="64"/>
        <v>1326.114854592983</v>
      </c>
      <c r="AO86" s="10">
        <f t="shared" si="65"/>
        <v>-125.14674028791704</v>
      </c>
      <c r="AP86" s="10">
        <f t="shared" si="66"/>
        <v>672.58700018505931</v>
      </c>
      <c r="AQ86" s="10">
        <f t="shared" si="67"/>
        <v>0</v>
      </c>
      <c r="AR86" s="10">
        <f t="shared" si="68"/>
        <v>1485.9474925879183</v>
      </c>
      <c r="AS86" s="10">
        <f t="shared" si="69"/>
        <v>3359.5026070780432</v>
      </c>
      <c r="AU86">
        <f t="shared" si="70"/>
        <v>201709</v>
      </c>
      <c r="AV86" s="3">
        <f t="shared" si="71"/>
        <v>43000</v>
      </c>
      <c r="AW86" s="10">
        <f t="shared" si="52"/>
        <v>1313.2694220166475</v>
      </c>
      <c r="AX86" s="10">
        <f t="shared" si="53"/>
        <v>0</v>
      </c>
      <c r="AY86" s="10">
        <f t="shared" si="54"/>
        <v>666.0719755379306</v>
      </c>
      <c r="AZ86" s="10">
        <f t="shared" si="55"/>
        <v>0</v>
      </c>
      <c r="BA86" s="10">
        <f t="shared" si="56"/>
        <v>1471.5538386280798</v>
      </c>
      <c r="BB86">
        <f t="shared" si="72"/>
        <v>3450.8952361826578</v>
      </c>
    </row>
    <row r="87" spans="2:54" x14ac:dyDescent="0.25">
      <c r="B87">
        <f t="shared" si="57"/>
        <v>201709</v>
      </c>
      <c r="C87" s="3">
        <f>'Weir Formula Data'!I87</f>
        <v>43001</v>
      </c>
      <c r="D87" s="10">
        <f>IF('Weir Formula Data'!P87="",-9999,'Weir Formula Data'!P87)</f>
        <v>264.45382117657283</v>
      </c>
      <c r="E87" s="10">
        <f>IF('Weir Formula Data'!Q87="",-9999,'Weir Formula Data'!Q87)</f>
        <v>-52.677528238208993</v>
      </c>
      <c r="F87" s="10">
        <f>IF('Weir Formula Data'!R87="",-9999,'Weir Formula Data'!R87)</f>
        <v>285.0926419352574</v>
      </c>
      <c r="G87" s="10">
        <f>IF('Weir Formula Data'!M87="",-9999,'Weir Formula Data'!M87)</f>
        <v>0</v>
      </c>
      <c r="H87" s="10">
        <f>IF('Weir Formula Data'!N87="",-9999,'Weir Formula Data'!N87)</f>
        <v>1300.0085890295718</v>
      </c>
      <c r="I87" s="10">
        <f t="shared" si="58"/>
        <v>1796.8775239031929</v>
      </c>
      <c r="J87" s="10">
        <f t="shared" si="59"/>
        <v>-52.677528238208993</v>
      </c>
      <c r="K87" s="24">
        <f>'Weir Formula Data'!C87</f>
        <v>0</v>
      </c>
      <c r="L87" s="24">
        <f>'Weir Formula Data'!D87</f>
        <v>0</v>
      </c>
      <c r="M87" s="24">
        <f>'Weir Formula Data'!E87</f>
        <v>1</v>
      </c>
      <c r="N87" s="24">
        <f>'Weir Formula Data'!F87</f>
        <v>0</v>
      </c>
      <c r="O87" s="24">
        <f>'Weir Formula Data'!G87</f>
        <v>7</v>
      </c>
      <c r="AC87">
        <f t="shared" si="60"/>
        <v>201709</v>
      </c>
      <c r="AD87" s="3">
        <v>43001</v>
      </c>
      <c r="AE87" s="10">
        <f t="shared" si="47"/>
        <v>413.24011094451436</v>
      </c>
      <c r="AF87" s="10">
        <f t="shared" si="48"/>
        <v>-82.314815934936746</v>
      </c>
      <c r="AG87" s="10">
        <f t="shared" si="49"/>
        <v>445.49068891740052</v>
      </c>
      <c r="AH87" s="10">
        <f t="shared" si="50"/>
        <v>0</v>
      </c>
      <c r="AI87" s="10">
        <f t="shared" si="51"/>
        <v>2031.415886408043</v>
      </c>
      <c r="AJ87" s="10">
        <f t="shared" si="61"/>
        <v>2807.831870335021</v>
      </c>
      <c r="AL87">
        <f t="shared" si="62"/>
        <v>201709</v>
      </c>
      <c r="AM87" s="3">
        <f t="shared" si="63"/>
        <v>43001</v>
      </c>
      <c r="AN87" s="10">
        <f t="shared" si="64"/>
        <v>411.00024132963244</v>
      </c>
      <c r="AO87" s="10">
        <f t="shared" si="65"/>
        <v>-52.677528238208993</v>
      </c>
      <c r="AP87" s="10">
        <f t="shared" si="66"/>
        <v>443.07601272457356</v>
      </c>
      <c r="AQ87" s="10">
        <f t="shared" si="67"/>
        <v>0</v>
      </c>
      <c r="AR87" s="10">
        <f t="shared" si="68"/>
        <v>2020.4050803448226</v>
      </c>
      <c r="AS87" s="10">
        <f t="shared" si="69"/>
        <v>2821.8038061608195</v>
      </c>
      <c r="AU87">
        <f t="shared" si="70"/>
        <v>201709</v>
      </c>
      <c r="AV87" s="3">
        <f t="shared" si="71"/>
        <v>43001</v>
      </c>
      <c r="AW87" s="10">
        <f t="shared" si="52"/>
        <v>407.01908097193649</v>
      </c>
      <c r="AX87" s="10">
        <f t="shared" si="53"/>
        <v>0</v>
      </c>
      <c r="AY87" s="10">
        <f t="shared" si="54"/>
        <v>438.78414989841446</v>
      </c>
      <c r="AZ87" s="10">
        <f t="shared" si="55"/>
        <v>0</v>
      </c>
      <c r="BA87" s="10">
        <f t="shared" si="56"/>
        <v>2000.8343944826088</v>
      </c>
      <c r="BB87">
        <f t="shared" si="72"/>
        <v>2846.6376253529597</v>
      </c>
    </row>
    <row r="88" spans="2:54" x14ac:dyDescent="0.25">
      <c r="B88">
        <f t="shared" si="57"/>
        <v>201709</v>
      </c>
      <c r="C88" s="3">
        <f>'Weir Formula Data'!I88</f>
        <v>43002</v>
      </c>
      <c r="D88" s="10">
        <f>IF('Weir Formula Data'!P88="",-9999,'Weir Formula Data'!P88)</f>
        <v>0</v>
      </c>
      <c r="E88" s="10">
        <f>IF('Weir Formula Data'!Q88="",-9999,'Weir Formula Data'!Q88)</f>
        <v>0</v>
      </c>
      <c r="F88" s="10">
        <f>IF('Weir Formula Data'!R88="",-9999,'Weir Formula Data'!R88)</f>
        <v>41.094657151510923</v>
      </c>
      <c r="G88" s="10">
        <f>IF('Weir Formula Data'!M88="",-9999,'Weir Formula Data'!M88)</f>
        <v>0</v>
      </c>
      <c r="H88" s="10">
        <f>IF('Weir Formula Data'!N88="",-9999,'Weir Formula Data'!N88)</f>
        <v>949.25163606282638</v>
      </c>
      <c r="I88" s="10">
        <f t="shared" si="58"/>
        <v>990.34629321433727</v>
      </c>
      <c r="J88" s="10">
        <f t="shared" si="59"/>
        <v>0</v>
      </c>
      <c r="K88" s="24">
        <f>'Weir Formula Data'!C88</f>
        <v>0</v>
      </c>
      <c r="L88" s="24">
        <f>'Weir Formula Data'!D88</f>
        <v>0</v>
      </c>
      <c r="M88" s="24">
        <f>'Weir Formula Data'!E88</f>
        <v>1</v>
      </c>
      <c r="N88" s="24">
        <f>'Weir Formula Data'!F88</f>
        <v>0</v>
      </c>
      <c r="O88" s="24">
        <f>'Weir Formula Data'!G88</f>
        <v>7</v>
      </c>
      <c r="AC88">
        <f t="shared" si="60"/>
        <v>201709</v>
      </c>
      <c r="AD88" s="3">
        <v>43002</v>
      </c>
      <c r="AE88" s="10">
        <f t="shared" si="47"/>
        <v>0</v>
      </c>
      <c r="AF88" s="10">
        <f t="shared" si="48"/>
        <v>0</v>
      </c>
      <c r="AG88" s="10">
        <f t="shared" si="49"/>
        <v>64.215221413565772</v>
      </c>
      <c r="AH88" s="10">
        <f t="shared" si="50"/>
        <v>0</v>
      </c>
      <c r="AI88" s="10">
        <f t="shared" si="51"/>
        <v>1483.3170103409118</v>
      </c>
      <c r="AJ88" s="10">
        <f t="shared" si="61"/>
        <v>1547.5322317544776</v>
      </c>
      <c r="AL88">
        <f t="shared" si="62"/>
        <v>201709</v>
      </c>
      <c r="AM88" s="3">
        <f t="shared" si="63"/>
        <v>43002</v>
      </c>
      <c r="AN88" s="10">
        <f t="shared" si="64"/>
        <v>0</v>
      </c>
      <c r="AO88" s="10">
        <f t="shared" si="65"/>
        <v>0</v>
      </c>
      <c r="AP88" s="10">
        <f t="shared" si="66"/>
        <v>63.867158097716768</v>
      </c>
      <c r="AQ88" s="10">
        <f t="shared" si="67"/>
        <v>0</v>
      </c>
      <c r="AR88" s="10">
        <f t="shared" si="68"/>
        <v>1475.2770437144723</v>
      </c>
      <c r="AS88" s="10">
        <f t="shared" si="69"/>
        <v>1539.1442018121891</v>
      </c>
      <c r="AU88">
        <f t="shared" si="70"/>
        <v>201709</v>
      </c>
      <c r="AV88" s="3">
        <f t="shared" si="71"/>
        <v>43002</v>
      </c>
      <c r="AW88" s="10">
        <f t="shared" si="52"/>
        <v>0</v>
      </c>
      <c r="AX88" s="10">
        <f t="shared" si="53"/>
        <v>0</v>
      </c>
      <c r="AY88" s="10">
        <f t="shared" si="54"/>
        <v>63.248507857622613</v>
      </c>
      <c r="AZ88" s="10">
        <f t="shared" si="55"/>
        <v>0</v>
      </c>
      <c r="BA88" s="10">
        <f t="shared" si="56"/>
        <v>1460.9867492269213</v>
      </c>
      <c r="BB88">
        <f t="shared" si="72"/>
        <v>1524.2352570845439</v>
      </c>
    </row>
    <row r="89" spans="2:54" x14ac:dyDescent="0.25">
      <c r="B89">
        <f t="shared" si="57"/>
        <v>201709</v>
      </c>
      <c r="C89" s="3">
        <f>'Weir Formula Data'!I89</f>
        <v>43003</v>
      </c>
      <c r="D89" s="10">
        <f>IF('Weir Formula Data'!P89="",-9999,'Weir Formula Data'!P89)</f>
        <v>0</v>
      </c>
      <c r="E89" s="10">
        <f>IF('Weir Formula Data'!Q89="",-9999,'Weir Formula Data'!Q89)</f>
        <v>0</v>
      </c>
      <c r="F89" s="10">
        <f>IF('Weir Formula Data'!R89="",-9999,'Weir Formula Data'!R89)</f>
        <v>253.46490046289316</v>
      </c>
      <c r="G89" s="10">
        <f>IF('Weir Formula Data'!M89="",-9999,'Weir Formula Data'!M89)</f>
        <v>0</v>
      </c>
      <c r="H89" s="10">
        <f>IF('Weir Formula Data'!N89="",-9999,'Weir Formula Data'!N89)</f>
        <v>1132.8492718749128</v>
      </c>
      <c r="I89" s="10">
        <f t="shared" si="58"/>
        <v>1386.314172337806</v>
      </c>
      <c r="J89" s="10">
        <f t="shared" si="59"/>
        <v>0</v>
      </c>
      <c r="K89" s="24">
        <f>'Weir Formula Data'!C89</f>
        <v>0</v>
      </c>
      <c r="L89" s="24">
        <f>'Weir Formula Data'!D89</f>
        <v>0</v>
      </c>
      <c r="M89" s="24">
        <f>'Weir Formula Data'!E89</f>
        <v>1</v>
      </c>
      <c r="N89" s="24">
        <f>'Weir Formula Data'!F89</f>
        <v>0</v>
      </c>
      <c r="O89" s="24">
        <f>'Weir Formula Data'!G89</f>
        <v>7</v>
      </c>
      <c r="AC89">
        <f t="shared" si="60"/>
        <v>201709</v>
      </c>
      <c r="AD89" s="3">
        <v>43003</v>
      </c>
      <c r="AE89" s="10">
        <f t="shared" si="47"/>
        <v>0</v>
      </c>
      <c r="AF89" s="10">
        <f t="shared" si="48"/>
        <v>0</v>
      </c>
      <c r="AG89" s="10">
        <f t="shared" si="49"/>
        <v>396.06863353996044</v>
      </c>
      <c r="AH89" s="10">
        <f t="shared" si="50"/>
        <v>0</v>
      </c>
      <c r="AI89" s="10">
        <f t="shared" si="51"/>
        <v>1770.2098487751866</v>
      </c>
      <c r="AJ89" s="10">
        <f t="shared" si="61"/>
        <v>2166.2784823151469</v>
      </c>
      <c r="AL89">
        <f t="shared" si="62"/>
        <v>201709</v>
      </c>
      <c r="AM89" s="3">
        <f t="shared" si="63"/>
        <v>43003</v>
      </c>
      <c r="AN89" s="10">
        <f t="shared" si="64"/>
        <v>0</v>
      </c>
      <c r="AO89" s="10">
        <f t="shared" si="65"/>
        <v>0</v>
      </c>
      <c r="AP89" s="10">
        <f t="shared" si="66"/>
        <v>393.92183782923848</v>
      </c>
      <c r="AQ89" s="10">
        <f t="shared" si="67"/>
        <v>0</v>
      </c>
      <c r="AR89" s="10">
        <f t="shared" si="68"/>
        <v>1760.6148478369341</v>
      </c>
      <c r="AS89" s="10">
        <f t="shared" si="69"/>
        <v>2154.5366856661726</v>
      </c>
      <c r="AU89">
        <f t="shared" si="70"/>
        <v>201709</v>
      </c>
      <c r="AV89" s="3">
        <f t="shared" si="71"/>
        <v>43003</v>
      </c>
      <c r="AW89" s="10">
        <f t="shared" si="52"/>
        <v>0</v>
      </c>
      <c r="AX89" s="10">
        <f t="shared" si="53"/>
        <v>0</v>
      </c>
      <c r="AY89" s="10">
        <f t="shared" si="54"/>
        <v>390.10610769797876</v>
      </c>
      <c r="AZ89" s="10">
        <f t="shared" si="55"/>
        <v>0</v>
      </c>
      <c r="BA89" s="10">
        <f t="shared" si="56"/>
        <v>1743.5606241831877</v>
      </c>
      <c r="BB89">
        <f t="shared" si="72"/>
        <v>2133.6667318811665</v>
      </c>
    </row>
    <row r="90" spans="2:54" x14ac:dyDescent="0.25">
      <c r="B90">
        <f t="shared" si="57"/>
        <v>201709</v>
      </c>
      <c r="C90" s="3">
        <f>'Weir Formula Data'!I90</f>
        <v>43004</v>
      </c>
      <c r="D90" s="10">
        <f>IF('Weir Formula Data'!P90="",-9999,'Weir Formula Data'!P90)</f>
        <v>0</v>
      </c>
      <c r="E90" s="10">
        <f>IF('Weir Formula Data'!Q90="",-9999,'Weir Formula Data'!Q90)</f>
        <v>0</v>
      </c>
      <c r="F90" s="10">
        <f>IF('Weir Formula Data'!R90="",-9999,'Weir Formula Data'!R90)</f>
        <v>429.37203537662032</v>
      </c>
      <c r="G90" s="10">
        <f>IF('Weir Formula Data'!M90="",-9999,'Weir Formula Data'!M90)</f>
        <v>0</v>
      </c>
      <c r="H90" s="10">
        <f>IF('Weir Formula Data'!N90="",-9999,'Weir Formula Data'!N90)</f>
        <v>1907.5748097246653</v>
      </c>
      <c r="I90" s="10">
        <f t="shared" si="58"/>
        <v>2336.9468451012858</v>
      </c>
      <c r="J90" s="10">
        <f t="shared" si="59"/>
        <v>0</v>
      </c>
      <c r="K90" s="24">
        <f>'Weir Formula Data'!C90</f>
        <v>0</v>
      </c>
      <c r="L90" s="24">
        <f>'Weir Formula Data'!D90</f>
        <v>0</v>
      </c>
      <c r="M90" s="24">
        <f>'Weir Formula Data'!E90</f>
        <v>1</v>
      </c>
      <c r="N90" s="24">
        <f>'Weir Formula Data'!F90</f>
        <v>0</v>
      </c>
      <c r="O90" s="24">
        <f>'Weir Formula Data'!G90</f>
        <v>7</v>
      </c>
      <c r="AC90">
        <f t="shared" si="60"/>
        <v>201709</v>
      </c>
      <c r="AD90" s="3">
        <v>43004</v>
      </c>
      <c r="AE90" s="10">
        <f t="shared" si="47"/>
        <v>0</v>
      </c>
      <c r="AF90" s="10">
        <f t="shared" si="48"/>
        <v>0</v>
      </c>
      <c r="AG90" s="10">
        <f t="shared" si="49"/>
        <v>670.94416237243934</v>
      </c>
      <c r="AH90" s="10">
        <f t="shared" si="50"/>
        <v>0</v>
      </c>
      <c r="AI90" s="10">
        <f t="shared" si="51"/>
        <v>2980.8093620974819</v>
      </c>
      <c r="AJ90" s="10">
        <f t="shared" si="61"/>
        <v>3651.7535244699211</v>
      </c>
      <c r="AL90">
        <f t="shared" si="62"/>
        <v>201709</v>
      </c>
      <c r="AM90" s="3">
        <f t="shared" si="63"/>
        <v>43004</v>
      </c>
      <c r="AN90" s="10">
        <f t="shared" si="64"/>
        <v>0</v>
      </c>
      <c r="AO90" s="10">
        <f t="shared" si="65"/>
        <v>0</v>
      </c>
      <c r="AP90" s="10">
        <f t="shared" si="66"/>
        <v>667.3074693148717</v>
      </c>
      <c r="AQ90" s="10">
        <f t="shared" si="67"/>
        <v>0</v>
      </c>
      <c r="AR90" s="10">
        <f t="shared" si="68"/>
        <v>2964.6525947820887</v>
      </c>
      <c r="AS90" s="10">
        <f t="shared" si="69"/>
        <v>3631.9600640969602</v>
      </c>
      <c r="AU90">
        <f t="shared" si="70"/>
        <v>201709</v>
      </c>
      <c r="AV90" s="3">
        <f t="shared" si="71"/>
        <v>43004</v>
      </c>
      <c r="AW90" s="10">
        <f t="shared" si="52"/>
        <v>0</v>
      </c>
      <c r="AX90" s="10">
        <f t="shared" si="53"/>
        <v>0</v>
      </c>
      <c r="AY90" s="10">
        <f t="shared" si="54"/>
        <v>660.84358492727085</v>
      </c>
      <c r="AZ90" s="10">
        <f t="shared" si="55"/>
        <v>0</v>
      </c>
      <c r="BA90" s="10">
        <f t="shared" si="56"/>
        <v>2935.9354403918537</v>
      </c>
      <c r="BB90">
        <f t="shared" si="72"/>
        <v>3596.7790253191247</v>
      </c>
    </row>
    <row r="91" spans="2:54" x14ac:dyDescent="0.25">
      <c r="B91">
        <f t="shared" si="57"/>
        <v>201709</v>
      </c>
      <c r="C91" s="3">
        <f>'Weir Formula Data'!I91</f>
        <v>43005</v>
      </c>
      <c r="D91" s="10">
        <f>IF('Weir Formula Data'!P91="",-9999,'Weir Formula Data'!P91)</f>
        <v>322.58637881130278</v>
      </c>
      <c r="E91" s="10">
        <f>IF('Weir Formula Data'!Q91="",-9999,'Weir Formula Data'!Q91)</f>
        <v>-88.627937750933611</v>
      </c>
      <c r="F91" s="10">
        <f>IF('Weir Formula Data'!R91="",-9999,'Weir Formula Data'!R91)</f>
        <v>369.69331155689287</v>
      </c>
      <c r="G91" s="10">
        <f>IF('Weir Formula Data'!M91="",-9999,'Weir Formula Data'!M91)</f>
        <v>0</v>
      </c>
      <c r="H91" s="10">
        <f>IF('Weir Formula Data'!N91="",-9999,'Weir Formula Data'!N91)</f>
        <v>1119.5554018020218</v>
      </c>
      <c r="I91" s="10">
        <f t="shared" si="58"/>
        <v>1723.2071544192838</v>
      </c>
      <c r="J91" s="10">
        <f t="shared" si="59"/>
        <v>-88.627937750933611</v>
      </c>
      <c r="K91" s="24">
        <f>'Weir Formula Data'!C91</f>
        <v>2</v>
      </c>
      <c r="L91" s="24">
        <f>'Weir Formula Data'!D91</f>
        <v>1</v>
      </c>
      <c r="M91" s="24">
        <f>'Weir Formula Data'!E91</f>
        <v>1</v>
      </c>
      <c r="N91" s="24">
        <f>'Weir Formula Data'!F91</f>
        <v>0</v>
      </c>
      <c r="O91" s="24">
        <f>'Weir Formula Data'!G91</f>
        <v>3</v>
      </c>
      <c r="AC91">
        <f t="shared" si="60"/>
        <v>201709</v>
      </c>
      <c r="AD91" s="3">
        <v>43005</v>
      </c>
      <c r="AE91" s="10">
        <f t="shared" si="47"/>
        <v>504.07905008173515</v>
      </c>
      <c r="AF91" s="10">
        <f t="shared" si="48"/>
        <v>-138.49154709141251</v>
      </c>
      <c r="AG91" s="10">
        <f t="shared" si="49"/>
        <v>577.6891572355504</v>
      </c>
      <c r="AH91" s="10">
        <f t="shared" si="50"/>
        <v>0</v>
      </c>
      <c r="AI91" s="10">
        <f t="shared" si="51"/>
        <v>1749.4366176705569</v>
      </c>
      <c r="AJ91" s="10">
        <f t="shared" si="61"/>
        <v>2692.7132778964296</v>
      </c>
      <c r="AL91">
        <f t="shared" si="62"/>
        <v>201709</v>
      </c>
      <c r="AM91" s="3">
        <f t="shared" si="63"/>
        <v>43005</v>
      </c>
      <c r="AN91" s="10">
        <f t="shared" si="64"/>
        <v>501.3468096290938</v>
      </c>
      <c r="AO91" s="10">
        <f t="shared" si="65"/>
        <v>-88.627937750933611</v>
      </c>
      <c r="AP91" s="10">
        <f t="shared" si="66"/>
        <v>574.55793072614608</v>
      </c>
      <c r="AQ91" s="10">
        <f t="shared" si="67"/>
        <v>0</v>
      </c>
      <c r="AR91" s="10">
        <f t="shared" si="68"/>
        <v>1739.9542130846958</v>
      </c>
      <c r="AS91" s="10">
        <f t="shared" si="69"/>
        <v>2727.2310156890021</v>
      </c>
      <c r="AU91">
        <f t="shared" si="70"/>
        <v>201709</v>
      </c>
      <c r="AV91" s="3">
        <f t="shared" si="71"/>
        <v>43005</v>
      </c>
      <c r="AW91" s="10">
        <f t="shared" si="52"/>
        <v>496.49050580431845</v>
      </c>
      <c r="AX91" s="10">
        <f t="shared" si="53"/>
        <v>0</v>
      </c>
      <c r="AY91" s="10">
        <f t="shared" si="54"/>
        <v>568.99246621545205</v>
      </c>
      <c r="AZ91" s="10">
        <f t="shared" si="55"/>
        <v>0</v>
      </c>
      <c r="BA91" s="10">
        <f t="shared" si="56"/>
        <v>1723.1001189972344</v>
      </c>
      <c r="BB91">
        <f t="shared" si="72"/>
        <v>2788.5830910170048</v>
      </c>
    </row>
    <row r="92" spans="2:54" x14ac:dyDescent="0.25">
      <c r="B92">
        <f t="shared" si="57"/>
        <v>201709</v>
      </c>
      <c r="C92" s="3">
        <f>'Weir Formula Data'!I92</f>
        <v>43006</v>
      </c>
      <c r="D92" s="10">
        <f>IF('Weir Formula Data'!P92="",-9999,'Weir Formula Data'!P92)</f>
        <v>330.0356834573281</v>
      </c>
      <c r="E92" s="10">
        <f>IF('Weir Formula Data'!Q92="",-9999,'Weir Formula Data'!Q92)</f>
        <v>10.371222515764794</v>
      </c>
      <c r="F92" s="10">
        <f>IF('Weir Formula Data'!R92="",-9999,'Weir Formula Data'!R92)</f>
        <v>276.41542658157476</v>
      </c>
      <c r="G92" s="10">
        <f>IF('Weir Formula Data'!M92="",-9999,'Weir Formula Data'!M92)</f>
        <v>0</v>
      </c>
      <c r="H92" s="10">
        <f>IF('Weir Formula Data'!N92="",-9999,'Weir Formula Data'!N92)</f>
        <v>585.96525120702984</v>
      </c>
      <c r="I92" s="10">
        <f t="shared" si="58"/>
        <v>1202.7875837616975</v>
      </c>
      <c r="J92" s="10">
        <f t="shared" si="59"/>
        <v>0</v>
      </c>
      <c r="K92" s="24">
        <f>'Weir Formula Data'!C92</f>
        <v>2</v>
      </c>
      <c r="L92" s="24">
        <f>'Weir Formula Data'!D92</f>
        <v>1</v>
      </c>
      <c r="M92" s="24">
        <f>'Weir Formula Data'!E92</f>
        <v>1</v>
      </c>
      <c r="N92" s="24">
        <f>'Weir Formula Data'!F92</f>
        <v>0</v>
      </c>
      <c r="O92" s="24">
        <f>'Weir Formula Data'!G92</f>
        <v>3</v>
      </c>
      <c r="AC92">
        <f t="shared" si="60"/>
        <v>201709</v>
      </c>
      <c r="AD92" s="3">
        <v>43006</v>
      </c>
      <c r="AE92" s="10">
        <f t="shared" si="47"/>
        <v>515.71946225156955</v>
      </c>
      <c r="AF92" s="10">
        <f t="shared" si="48"/>
        <v>16.206251526172142</v>
      </c>
      <c r="AG92" s="10">
        <f t="shared" si="49"/>
        <v>431.93152225649953</v>
      </c>
      <c r="AH92" s="10">
        <f t="shared" si="50"/>
        <v>0</v>
      </c>
      <c r="AI92" s="10">
        <f t="shared" si="51"/>
        <v>915.63942748532338</v>
      </c>
      <c r="AJ92" s="10">
        <f t="shared" si="61"/>
        <v>1879.4966635195647</v>
      </c>
      <c r="AL92">
        <f t="shared" si="62"/>
        <v>201709</v>
      </c>
      <c r="AM92" s="3">
        <f t="shared" si="63"/>
        <v>43006</v>
      </c>
      <c r="AN92" s="10">
        <f t="shared" si="64"/>
        <v>512.92412771673878</v>
      </c>
      <c r="AO92" s="10">
        <f t="shared" si="65"/>
        <v>16.118409399032942</v>
      </c>
      <c r="AP92" s="10">
        <f t="shared" si="66"/>
        <v>429.5903402976603</v>
      </c>
      <c r="AQ92" s="10">
        <f t="shared" si="67"/>
        <v>0</v>
      </c>
      <c r="AR92" s="10">
        <f t="shared" si="68"/>
        <v>910.67642201345711</v>
      </c>
      <c r="AS92" s="10">
        <f t="shared" si="69"/>
        <v>1869.3092994268891</v>
      </c>
      <c r="AU92">
        <f t="shared" si="70"/>
        <v>201709</v>
      </c>
      <c r="AV92" s="3">
        <f t="shared" si="71"/>
        <v>43006</v>
      </c>
      <c r="AW92" s="10">
        <f t="shared" si="52"/>
        <v>507.95568001664628</v>
      </c>
      <c r="AX92" s="10">
        <f t="shared" si="53"/>
        <v>15.962278170688775</v>
      </c>
      <c r="AY92" s="10">
        <f t="shared" si="54"/>
        <v>425.42910665139954</v>
      </c>
      <c r="AZ92" s="10">
        <f t="shared" si="55"/>
        <v>0</v>
      </c>
      <c r="BA92" s="10">
        <f t="shared" si="56"/>
        <v>901.85514040476676</v>
      </c>
      <c r="BB92">
        <f t="shared" si="72"/>
        <v>1851.2022052435013</v>
      </c>
    </row>
    <row r="93" spans="2:54" x14ac:dyDescent="0.25">
      <c r="B93">
        <f t="shared" si="57"/>
        <v>201709</v>
      </c>
      <c r="C93" s="3">
        <f>'Weir Formula Data'!I93</f>
        <v>43007</v>
      </c>
      <c r="D93" s="10">
        <f>IF('Weir Formula Data'!P93="",-9999,'Weir Formula Data'!P93)</f>
        <v>434.58655383556805</v>
      </c>
      <c r="E93" s="10">
        <f>IF('Weir Formula Data'!Q93="",-9999,'Weir Formula Data'!Q93)</f>
        <v>-102.14968590312223</v>
      </c>
      <c r="F93" s="10">
        <f>IF('Weir Formula Data'!R93="",-9999,'Weir Formula Data'!R93)</f>
        <v>309.83401058650287</v>
      </c>
      <c r="G93" s="10">
        <f>IF('Weir Formula Data'!M93="",-9999,'Weir Formula Data'!M93)</f>
        <v>0</v>
      </c>
      <c r="H93" s="10">
        <f>IF('Weir Formula Data'!N93="",-9999,'Weir Formula Data'!N93)</f>
        <v>666.14690950665783</v>
      </c>
      <c r="I93" s="10">
        <f t="shared" si="58"/>
        <v>1308.4177880256066</v>
      </c>
      <c r="J93" s="10">
        <f t="shared" si="59"/>
        <v>-102.14968590312223</v>
      </c>
      <c r="K93" s="24">
        <f>'Weir Formula Data'!C93</f>
        <v>2</v>
      </c>
      <c r="L93" s="24">
        <f>'Weir Formula Data'!D93</f>
        <v>1</v>
      </c>
      <c r="M93" s="24">
        <f>'Weir Formula Data'!E93</f>
        <v>1</v>
      </c>
      <c r="N93" s="24">
        <f>'Weir Formula Data'!F93</f>
        <v>0</v>
      </c>
      <c r="O93" s="24">
        <f>'Weir Formula Data'!G93</f>
        <v>3</v>
      </c>
      <c r="AC93">
        <f t="shared" si="60"/>
        <v>201709</v>
      </c>
      <c r="AD93" s="3">
        <v>43007</v>
      </c>
      <c r="AE93" s="10">
        <f t="shared" si="47"/>
        <v>679.09245902744976</v>
      </c>
      <c r="AF93" s="10">
        <f t="shared" si="48"/>
        <v>-159.62086442066879</v>
      </c>
      <c r="AG93" s="10">
        <f t="shared" si="49"/>
        <v>484.1519791225183</v>
      </c>
      <c r="AH93" s="10">
        <f t="shared" si="50"/>
        <v>0</v>
      </c>
      <c r="AI93" s="10">
        <f t="shared" si="51"/>
        <v>1040.9326723476468</v>
      </c>
      <c r="AJ93" s="10">
        <f t="shared" si="61"/>
        <v>2044.5562460769461</v>
      </c>
      <c r="AL93">
        <f t="shared" si="62"/>
        <v>201709</v>
      </c>
      <c r="AM93" s="3">
        <f t="shared" si="63"/>
        <v>43007</v>
      </c>
      <c r="AN93" s="10">
        <f t="shared" si="64"/>
        <v>675.41160006824953</v>
      </c>
      <c r="AO93" s="10">
        <f t="shared" si="65"/>
        <v>-102.14968590312223</v>
      </c>
      <c r="AP93" s="10">
        <f t="shared" si="66"/>
        <v>481.52774861269961</v>
      </c>
      <c r="AQ93" s="10">
        <f t="shared" si="67"/>
        <v>0</v>
      </c>
      <c r="AR93" s="10">
        <f t="shared" si="68"/>
        <v>1035.2905446785774</v>
      </c>
      <c r="AS93" s="10">
        <f t="shared" si="69"/>
        <v>2090.0802074564044</v>
      </c>
      <c r="AU93">
        <f t="shared" si="70"/>
        <v>201709</v>
      </c>
      <c r="AV93" s="3">
        <f t="shared" si="71"/>
        <v>43007</v>
      </c>
      <c r="AW93" s="10">
        <f t="shared" si="52"/>
        <v>668.86921488954317</v>
      </c>
      <c r="AX93" s="10">
        <f t="shared" si="53"/>
        <v>0</v>
      </c>
      <c r="AY93" s="10">
        <f t="shared" si="54"/>
        <v>476.86342243686664</v>
      </c>
      <c r="AZ93" s="10">
        <f t="shared" si="55"/>
        <v>0</v>
      </c>
      <c r="BA93" s="10">
        <f t="shared" si="56"/>
        <v>1025.2621863938284</v>
      </c>
      <c r="BB93">
        <f t="shared" si="72"/>
        <v>2170.9948237202379</v>
      </c>
    </row>
    <row r="94" spans="2:54" x14ac:dyDescent="0.25">
      <c r="B94">
        <f t="shared" si="57"/>
        <v>201709</v>
      </c>
      <c r="C94" s="3">
        <f>'Weir Formula Data'!I94</f>
        <v>43008</v>
      </c>
      <c r="D94" s="10">
        <f>IF('Weir Formula Data'!P94="",-9999,'Weir Formula Data'!P94)</f>
        <v>527.26091822062926</v>
      </c>
      <c r="E94" s="10">
        <f>IF('Weir Formula Data'!Q94="",-9999,'Weir Formula Data'!Q94)</f>
        <v>-96.273202788575361</v>
      </c>
      <c r="F94" s="10">
        <f>IF('Weir Formula Data'!R94="",-9999,'Weir Formula Data'!R94)</f>
        <v>295.68106771826587</v>
      </c>
      <c r="G94" s="10">
        <f>IF('Weir Formula Data'!M94="",-9999,'Weir Formula Data'!M94)</f>
        <v>0</v>
      </c>
      <c r="H94" s="10">
        <f>IF('Weir Formula Data'!N94="",-9999,'Weir Formula Data'!N94)</f>
        <v>633.31716930096138</v>
      </c>
      <c r="I94" s="10">
        <f t="shared" si="58"/>
        <v>1359.9859524512813</v>
      </c>
      <c r="J94" s="10">
        <f t="shared" si="59"/>
        <v>-96.273202788575361</v>
      </c>
      <c r="K94" s="24">
        <f>'Weir Formula Data'!C94</f>
        <v>2</v>
      </c>
      <c r="L94" s="24">
        <f>'Weir Formula Data'!D94</f>
        <v>1</v>
      </c>
      <c r="M94" s="24">
        <f>'Weir Formula Data'!E94</f>
        <v>1</v>
      </c>
      <c r="N94" s="24">
        <f>'Weir Formula Data'!F94</f>
        <v>0</v>
      </c>
      <c r="O94" s="24">
        <f>'Weir Formula Data'!G94</f>
        <v>3</v>
      </c>
      <c r="AC94">
        <f t="shared" si="60"/>
        <v>201709</v>
      </c>
      <c r="AD94" s="3">
        <v>43008</v>
      </c>
      <c r="AE94" s="10">
        <f t="shared" si="47"/>
        <v>823.90702230284569</v>
      </c>
      <c r="AF94" s="10">
        <f t="shared" si="48"/>
        <v>-150.43817035553937</v>
      </c>
      <c r="AG94" s="10">
        <f t="shared" si="49"/>
        <v>462.03634602241419</v>
      </c>
      <c r="AH94" s="10">
        <f t="shared" si="50"/>
        <v>0</v>
      </c>
      <c r="AI94" s="10">
        <f t="shared" si="51"/>
        <v>989.6323529780002</v>
      </c>
      <c r="AJ94" s="10">
        <f t="shared" si="61"/>
        <v>2125.1375509477207</v>
      </c>
      <c r="AL94">
        <f t="shared" si="62"/>
        <v>201709</v>
      </c>
      <c r="AM94" s="3">
        <f t="shared" si="63"/>
        <v>43008</v>
      </c>
      <c r="AN94" s="10">
        <f t="shared" si="64"/>
        <v>819.44123048867266</v>
      </c>
      <c r="AO94" s="10">
        <f t="shared" si="65"/>
        <v>-96.273202788575361</v>
      </c>
      <c r="AP94" s="10">
        <f t="shared" si="66"/>
        <v>459.53198803533189</v>
      </c>
      <c r="AQ94" s="10">
        <f t="shared" si="67"/>
        <v>0</v>
      </c>
      <c r="AR94" s="10">
        <f t="shared" si="68"/>
        <v>984.26828647372724</v>
      </c>
      <c r="AS94" s="10">
        <f t="shared" si="69"/>
        <v>2166.9683022091563</v>
      </c>
      <c r="AU94">
        <f t="shared" si="70"/>
        <v>201709</v>
      </c>
      <c r="AV94" s="3">
        <f t="shared" si="71"/>
        <v>43008</v>
      </c>
      <c r="AW94" s="10">
        <f t="shared" si="52"/>
        <v>811.5037000100308</v>
      </c>
      <c r="AX94" s="10">
        <f t="shared" si="53"/>
        <v>0</v>
      </c>
      <c r="AY94" s="10">
        <f t="shared" si="54"/>
        <v>455.08072414326961</v>
      </c>
      <c r="AZ94" s="10">
        <f t="shared" si="55"/>
        <v>0</v>
      </c>
      <c r="BA94" s="10">
        <f t="shared" si="56"/>
        <v>974.73415610249037</v>
      </c>
      <c r="BB94">
        <f t="shared" si="72"/>
        <v>2241.3185802557909</v>
      </c>
    </row>
    <row r="95" spans="2:54" x14ac:dyDescent="0.25">
      <c r="B95">
        <f t="shared" si="57"/>
        <v>201710</v>
      </c>
      <c r="C95" s="3">
        <f>'Weir Formula Data'!I95</f>
        <v>43009</v>
      </c>
      <c r="D95" s="10">
        <f>IF('Weir Formula Data'!P95="",-9999,'Weir Formula Data'!P95)</f>
        <v>660.93361992976395</v>
      </c>
      <c r="E95" s="10">
        <f>IF('Weir Formula Data'!Q95="",-9999,'Weir Formula Data'!Q95)</f>
        <v>-18.046656457476928</v>
      </c>
      <c r="F95" s="10">
        <f>IF('Weir Formula Data'!R95="",-9999,'Weir Formula Data'!R95)</f>
        <v>346.65171534190114</v>
      </c>
      <c r="G95" s="10">
        <f>IF('Weir Formula Data'!M95="",-9999,'Weir Formula Data'!M95)</f>
        <v>0</v>
      </c>
      <c r="H95" s="10">
        <f>IF('Weir Formula Data'!N95="",-9999,'Weir Formula Data'!N95)</f>
        <v>751.84622199208445</v>
      </c>
      <c r="I95" s="10">
        <f t="shared" si="58"/>
        <v>1741.3849008062725</v>
      </c>
      <c r="J95" s="10">
        <f t="shared" si="59"/>
        <v>-18.046656457476928</v>
      </c>
      <c r="K95" s="24">
        <f>'Weir Formula Data'!C95</f>
        <v>2</v>
      </c>
      <c r="L95" s="24">
        <f>'Weir Formula Data'!D95</f>
        <v>1</v>
      </c>
      <c r="M95" s="24">
        <f>'Weir Formula Data'!E95</f>
        <v>1</v>
      </c>
      <c r="N95" s="24">
        <f>'Weir Formula Data'!F95</f>
        <v>0</v>
      </c>
      <c r="O95" s="24">
        <f>'Weir Formula Data'!G95</f>
        <v>3</v>
      </c>
      <c r="AC95">
        <f t="shared" si="60"/>
        <v>201710</v>
      </c>
      <c r="AD95" s="3">
        <v>43009</v>
      </c>
      <c r="AE95" s="10">
        <f t="shared" si="47"/>
        <v>1241.0931212121911</v>
      </c>
      <c r="AF95" s="10">
        <f t="shared" si="48"/>
        <v>-33.887792230382125</v>
      </c>
      <c r="AG95" s="10">
        <f t="shared" si="49"/>
        <v>650.93837927772449</v>
      </c>
      <c r="AH95" s="10">
        <f t="shared" si="50"/>
        <v>0</v>
      </c>
      <c r="AI95" s="10">
        <f t="shared" si="51"/>
        <v>1411.807700783794</v>
      </c>
      <c r="AJ95" s="10">
        <f t="shared" si="61"/>
        <v>3269.9514090433277</v>
      </c>
      <c r="AL95">
        <f t="shared" si="62"/>
        <v>201710</v>
      </c>
      <c r="AM95" s="3">
        <f t="shared" si="63"/>
        <v>43009</v>
      </c>
      <c r="AN95" s="10">
        <f t="shared" si="64"/>
        <v>1229.1667036942995</v>
      </c>
      <c r="AO95" s="10">
        <f t="shared" si="65"/>
        <v>-18.046656457476928</v>
      </c>
      <c r="AP95" s="10">
        <f t="shared" si="66"/>
        <v>644.68311707620387</v>
      </c>
      <c r="AQ95" s="10">
        <f t="shared" si="67"/>
        <v>0</v>
      </c>
      <c r="AR95" s="10">
        <f t="shared" si="68"/>
        <v>1398.2407831957919</v>
      </c>
      <c r="AS95" s="10">
        <f t="shared" si="69"/>
        <v>3254.0439475088183</v>
      </c>
      <c r="AU95">
        <f t="shared" si="70"/>
        <v>201710</v>
      </c>
      <c r="AV95" s="3">
        <f t="shared" si="71"/>
        <v>43009</v>
      </c>
      <c r="AW95" s="10">
        <f t="shared" si="52"/>
        <v>1215.5798016691326</v>
      </c>
      <c r="AX95" s="10">
        <f t="shared" si="53"/>
        <v>0</v>
      </c>
      <c r="AY95" s="10">
        <f t="shared" si="54"/>
        <v>637.55695076965867</v>
      </c>
      <c r="AZ95" s="10">
        <f t="shared" si="55"/>
        <v>0</v>
      </c>
      <c r="BA95" s="10">
        <f t="shared" si="56"/>
        <v>1382.7849784853524</v>
      </c>
      <c r="BB95">
        <f t="shared" si="72"/>
        <v>3235.921730924144</v>
      </c>
    </row>
    <row r="96" spans="2:54" x14ac:dyDescent="0.25">
      <c r="B96">
        <f t="shared" si="57"/>
        <v>201710</v>
      </c>
      <c r="C96" s="3">
        <f>'Weir Formula Data'!I96</f>
        <v>43010</v>
      </c>
      <c r="D96" s="10">
        <f>IF('Weir Formula Data'!P96="",-9999,'Weir Formula Data'!P96)</f>
        <v>782.46773681070465</v>
      </c>
      <c r="E96" s="10">
        <f>IF('Weir Formula Data'!Q96="",-9999,'Weir Formula Data'!Q96)</f>
        <v>5.7743230891784636</v>
      </c>
      <c r="F96" s="10">
        <f>IF('Weir Formula Data'!R96="",-9999,'Weir Formula Data'!R96)</f>
        <v>385.25616086295787</v>
      </c>
      <c r="G96" s="10">
        <f>IF('Weir Formula Data'!M96="",-9999,'Weir Formula Data'!M96)</f>
        <v>0</v>
      </c>
      <c r="H96" s="10">
        <f>IF('Weir Formula Data'!N96="",-9999,'Weir Formula Data'!N96)</f>
        <v>840.33365432034373</v>
      </c>
      <c r="I96" s="10">
        <f t="shared" si="58"/>
        <v>2013.8318750831845</v>
      </c>
      <c r="J96" s="10">
        <f t="shared" si="59"/>
        <v>0</v>
      </c>
      <c r="K96" s="24">
        <f>'Weir Formula Data'!C96</f>
        <v>2</v>
      </c>
      <c r="L96" s="24">
        <f>'Weir Formula Data'!D96</f>
        <v>1</v>
      </c>
      <c r="M96" s="24">
        <f>'Weir Formula Data'!E96</f>
        <v>1</v>
      </c>
      <c r="N96" s="24">
        <f>'Weir Formula Data'!F96</f>
        <v>0</v>
      </c>
      <c r="O96" s="24">
        <f>'Weir Formula Data'!G96</f>
        <v>3</v>
      </c>
      <c r="AC96">
        <f t="shared" si="60"/>
        <v>201710</v>
      </c>
      <c r="AD96" s="3">
        <v>43010</v>
      </c>
      <c r="AE96" s="10">
        <f t="shared" si="47"/>
        <v>1469.308409261183</v>
      </c>
      <c r="AF96" s="10">
        <f t="shared" si="48"/>
        <v>10.842953739284267</v>
      </c>
      <c r="AG96" s="10">
        <f t="shared" si="49"/>
        <v>723.42933803616347</v>
      </c>
      <c r="AH96" s="10">
        <f t="shared" si="50"/>
        <v>0</v>
      </c>
      <c r="AI96" s="10">
        <f t="shared" si="51"/>
        <v>1577.9683260943998</v>
      </c>
      <c r="AJ96" s="10">
        <f t="shared" si="61"/>
        <v>3781.5490271310305</v>
      </c>
      <c r="AL96">
        <f t="shared" si="62"/>
        <v>201710</v>
      </c>
      <c r="AM96" s="3">
        <f t="shared" si="63"/>
        <v>43010</v>
      </c>
      <c r="AN96" s="10">
        <f t="shared" si="64"/>
        <v>1455.1889324452268</v>
      </c>
      <c r="AO96" s="10">
        <f t="shared" si="65"/>
        <v>10.73875721187496</v>
      </c>
      <c r="AP96" s="10">
        <f t="shared" si="66"/>
        <v>716.47746618815552</v>
      </c>
      <c r="AQ96" s="10">
        <f t="shared" si="67"/>
        <v>0</v>
      </c>
      <c r="AR96" s="10">
        <f t="shared" si="68"/>
        <v>1562.8046701483986</v>
      </c>
      <c r="AS96" s="10">
        <f t="shared" si="69"/>
        <v>3745.2098259936561</v>
      </c>
      <c r="AU96">
        <f t="shared" si="70"/>
        <v>201710</v>
      </c>
      <c r="AV96" s="3">
        <f t="shared" si="71"/>
        <v>43010</v>
      </c>
      <c r="AW96" s="10">
        <f t="shared" si="52"/>
        <v>1439.1036371034181</v>
      </c>
      <c r="AX96" s="10">
        <f t="shared" si="53"/>
        <v>10.62005366932758</v>
      </c>
      <c r="AY96" s="10">
        <f t="shared" si="54"/>
        <v>708.55770306157535</v>
      </c>
      <c r="AZ96" s="10">
        <f t="shared" si="55"/>
        <v>0</v>
      </c>
      <c r="BA96" s="10">
        <f t="shared" si="56"/>
        <v>1545.5298172956807</v>
      </c>
      <c r="BB96">
        <f t="shared" si="72"/>
        <v>3703.8112111300015</v>
      </c>
    </row>
    <row r="97" spans="2:54" x14ac:dyDescent="0.25">
      <c r="B97">
        <f t="shared" si="57"/>
        <v>201710</v>
      </c>
      <c r="C97" s="3">
        <f>'Weir Formula Data'!I97</f>
        <v>43011</v>
      </c>
      <c r="D97" s="10">
        <f>IF('Weir Formula Data'!P97="",-9999,'Weir Formula Data'!P97)</f>
        <v>820.24335987129382</v>
      </c>
      <c r="E97" s="10">
        <f>IF('Weir Formula Data'!Q97="",-9999,'Weir Formula Data'!Q97)</f>
        <v>-37.053704081955544</v>
      </c>
      <c r="F97" s="10">
        <f>IF('Weir Formula Data'!R97="",-9999,'Weir Formula Data'!R97)</f>
        <v>401.28274095838816</v>
      </c>
      <c r="G97" s="10">
        <f>IF('Weir Formula Data'!M97="",-9999,'Weir Formula Data'!M97)</f>
        <v>0</v>
      </c>
      <c r="H97" s="10">
        <f>IF('Weir Formula Data'!N97="",-9999,'Weir Formula Data'!N97)</f>
        <v>880.05588413588055</v>
      </c>
      <c r="I97" s="10">
        <f t="shared" si="58"/>
        <v>2064.5282808836068</v>
      </c>
      <c r="J97" s="10">
        <f t="shared" si="59"/>
        <v>-37.053704081955544</v>
      </c>
      <c r="K97" s="24">
        <f>'Weir Formula Data'!C97</f>
        <v>2</v>
      </c>
      <c r="L97" s="24">
        <f>'Weir Formula Data'!D97</f>
        <v>1</v>
      </c>
      <c r="M97" s="24">
        <f>'Weir Formula Data'!E97</f>
        <v>1</v>
      </c>
      <c r="N97" s="24">
        <f>'Weir Formula Data'!F97</f>
        <v>0</v>
      </c>
      <c r="O97" s="24">
        <f>'Weir Formula Data'!G97</f>
        <v>3</v>
      </c>
      <c r="AC97">
        <f t="shared" si="60"/>
        <v>201710</v>
      </c>
      <c r="AD97" s="3">
        <v>43011</v>
      </c>
      <c r="AE97" s="10">
        <f t="shared" si="47"/>
        <v>1540.2430152734842</v>
      </c>
      <c r="AF97" s="10">
        <f t="shared" si="48"/>
        <v>-69.578995325482254</v>
      </c>
      <c r="AG97" s="10">
        <f t="shared" si="49"/>
        <v>753.52385541766466</v>
      </c>
      <c r="AH97" s="10">
        <f t="shared" si="50"/>
        <v>0</v>
      </c>
      <c r="AI97" s="10">
        <f t="shared" si="51"/>
        <v>1652.5582466200215</v>
      </c>
      <c r="AJ97" s="10">
        <f t="shared" si="61"/>
        <v>3876.7461219856878</v>
      </c>
      <c r="AL97">
        <f t="shared" si="62"/>
        <v>201710</v>
      </c>
      <c r="AM97" s="3">
        <f t="shared" si="63"/>
        <v>43011</v>
      </c>
      <c r="AN97" s="10">
        <f t="shared" si="64"/>
        <v>1525.4418847497518</v>
      </c>
      <c r="AO97" s="10">
        <f t="shared" si="65"/>
        <v>-37.053704081955544</v>
      </c>
      <c r="AP97" s="10">
        <f t="shared" si="66"/>
        <v>746.28278707572986</v>
      </c>
      <c r="AQ97" s="10">
        <f t="shared" si="67"/>
        <v>0</v>
      </c>
      <c r="AR97" s="10">
        <f t="shared" si="68"/>
        <v>1636.6778108292121</v>
      </c>
      <c r="AS97" s="10">
        <f t="shared" si="69"/>
        <v>3871.3487785727384</v>
      </c>
      <c r="AU97">
        <f t="shared" si="70"/>
        <v>201710</v>
      </c>
      <c r="AV97" s="3">
        <f t="shared" si="71"/>
        <v>43011</v>
      </c>
      <c r="AW97" s="10">
        <f t="shared" si="52"/>
        <v>1508.5800308035882</v>
      </c>
      <c r="AX97" s="10">
        <f t="shared" si="53"/>
        <v>0</v>
      </c>
      <c r="AY97" s="10">
        <f t="shared" si="54"/>
        <v>738.03356336946513</v>
      </c>
      <c r="AZ97" s="10">
        <f t="shared" si="55"/>
        <v>0</v>
      </c>
      <c r="BA97" s="10">
        <f t="shared" si="56"/>
        <v>1618.5863827131839</v>
      </c>
      <c r="BB97">
        <f t="shared" si="72"/>
        <v>3865.1999768862374</v>
      </c>
    </row>
    <row r="98" spans="2:54" x14ac:dyDescent="0.25">
      <c r="B98">
        <f t="shared" si="57"/>
        <v>201710</v>
      </c>
      <c r="C98" s="3">
        <f>'Weir Formula Data'!I98</f>
        <v>43012</v>
      </c>
      <c r="D98" s="10">
        <f>IF('Weir Formula Data'!P98="",-9999,'Weir Formula Data'!P98)</f>
        <v>826.33136550647635</v>
      </c>
      <c r="E98" s="10">
        <f>IF('Weir Formula Data'!Q98="",-9999,'Weir Formula Data'!Q98)</f>
        <v>-64.138048035113769</v>
      </c>
      <c r="F98" s="10">
        <f>IF('Weir Formula Data'!R98="",-9999,'Weir Formula Data'!R98)</f>
        <v>413.66978512521496</v>
      </c>
      <c r="G98" s="10">
        <f>IF('Weir Formula Data'!M98="",-9999,'Weir Formula Data'!M98)</f>
        <v>0</v>
      </c>
      <c r="H98" s="10">
        <f>IF('Weir Formula Data'!N98="",-9999,'Weir Formula Data'!N98)</f>
        <v>919.23609481465257</v>
      </c>
      <c r="I98" s="10">
        <f t="shared" si="58"/>
        <v>2095.0991974112299</v>
      </c>
      <c r="J98" s="10">
        <f t="shared" si="59"/>
        <v>-64.138048035113769</v>
      </c>
      <c r="K98" s="24">
        <f>'Weir Formula Data'!C98</f>
        <v>2</v>
      </c>
      <c r="L98" s="24">
        <f>'Weir Formula Data'!D98</f>
        <v>1</v>
      </c>
      <c r="M98" s="24">
        <f>'Weir Formula Data'!E98</f>
        <v>1</v>
      </c>
      <c r="N98" s="24">
        <f>'Weir Formula Data'!F98</f>
        <v>0</v>
      </c>
      <c r="O98" s="24">
        <f>'Weir Formula Data'!G98</f>
        <v>3</v>
      </c>
      <c r="AC98">
        <f t="shared" si="60"/>
        <v>201710</v>
      </c>
      <c r="AD98" s="3">
        <v>43012</v>
      </c>
      <c r="AE98" s="10">
        <f t="shared" si="47"/>
        <v>1551.6749982864364</v>
      </c>
      <c r="AF98" s="10">
        <f t="shared" si="48"/>
        <v>-120.43764732805673</v>
      </c>
      <c r="AG98" s="10">
        <f t="shared" si="49"/>
        <v>776.78409645251168</v>
      </c>
      <c r="AH98" s="10">
        <f t="shared" si="50"/>
        <v>0</v>
      </c>
      <c r="AI98" s="10">
        <f t="shared" si="51"/>
        <v>1726.1303701961165</v>
      </c>
      <c r="AJ98" s="10">
        <f t="shared" si="61"/>
        <v>3934.1518176070081</v>
      </c>
      <c r="AL98">
        <f t="shared" si="62"/>
        <v>201710</v>
      </c>
      <c r="AM98" s="3">
        <f t="shared" si="63"/>
        <v>43012</v>
      </c>
      <c r="AN98" s="10">
        <f t="shared" si="64"/>
        <v>1536.7640108952864</v>
      </c>
      <c r="AO98" s="10">
        <f t="shared" si="65"/>
        <v>-64.138048035113769</v>
      </c>
      <c r="AP98" s="10">
        <f t="shared" si="66"/>
        <v>769.31950632852295</v>
      </c>
      <c r="AQ98" s="10">
        <f t="shared" si="67"/>
        <v>0</v>
      </c>
      <c r="AR98" s="10">
        <f t="shared" si="68"/>
        <v>1709.5429351894954</v>
      </c>
      <c r="AS98" s="10">
        <f t="shared" si="69"/>
        <v>3951.4884043781913</v>
      </c>
      <c r="AU98">
        <f t="shared" si="70"/>
        <v>201710</v>
      </c>
      <c r="AV98" s="3">
        <f t="shared" si="71"/>
        <v>43012</v>
      </c>
      <c r="AW98" s="10">
        <f t="shared" si="52"/>
        <v>1519.7770049919525</v>
      </c>
      <c r="AX98" s="10">
        <f t="shared" si="53"/>
        <v>0</v>
      </c>
      <c r="AY98" s="10">
        <f t="shared" si="54"/>
        <v>760.81564047605605</v>
      </c>
      <c r="AZ98" s="10">
        <f t="shared" si="55"/>
        <v>0</v>
      </c>
      <c r="BA98" s="10">
        <f t="shared" si="56"/>
        <v>1690.6460741710307</v>
      </c>
      <c r="BB98">
        <f t="shared" si="72"/>
        <v>3971.2387196390391</v>
      </c>
    </row>
    <row r="99" spans="2:54" x14ac:dyDescent="0.25">
      <c r="B99">
        <f t="shared" si="57"/>
        <v>201710</v>
      </c>
      <c r="C99" s="3">
        <f>'Weir Formula Data'!I99</f>
        <v>43013</v>
      </c>
      <c r="D99" s="10">
        <f>IF('Weir Formula Data'!P99="",-9999,'Weir Formula Data'!P99)</f>
        <v>685.86596233360194</v>
      </c>
      <c r="E99" s="10">
        <f>IF('Weir Formula Data'!Q99="",-9999,'Weir Formula Data'!Q99)</f>
        <v>-1.2755511421871624</v>
      </c>
      <c r="F99" s="10">
        <f>IF('Weir Formula Data'!R99="",-9999,'Weir Formula Data'!R99)</f>
        <v>318.30510302157438</v>
      </c>
      <c r="G99" s="10">
        <f>IF('Weir Formula Data'!M99="",-9999,'Weir Formula Data'!M99)</f>
        <v>0</v>
      </c>
      <c r="H99" s="10">
        <f>IF('Weir Formula Data'!N99="",-9999,'Weir Formula Data'!N99)</f>
        <v>669.66698933945622</v>
      </c>
      <c r="I99" s="10">
        <f t="shared" si="58"/>
        <v>1672.5625035524454</v>
      </c>
      <c r="J99" s="10">
        <f t="shared" si="59"/>
        <v>-1.2755511421871624</v>
      </c>
      <c r="K99" s="24">
        <f>'Weir Formula Data'!C99</f>
        <v>2</v>
      </c>
      <c r="L99" s="24">
        <f>'Weir Formula Data'!D99</f>
        <v>1</v>
      </c>
      <c r="M99" s="24">
        <f>'Weir Formula Data'!E99</f>
        <v>1</v>
      </c>
      <c r="N99" s="24">
        <f>'Weir Formula Data'!F99</f>
        <v>0</v>
      </c>
      <c r="O99" s="24">
        <f>'Weir Formula Data'!G99</f>
        <v>3</v>
      </c>
      <c r="AC99">
        <f t="shared" si="60"/>
        <v>201710</v>
      </c>
      <c r="AD99" s="3">
        <v>43013</v>
      </c>
      <c r="AE99" s="10">
        <f t="shared" si="47"/>
        <v>1287.910770852103</v>
      </c>
      <c r="AF99" s="10">
        <f t="shared" si="48"/>
        <v>-2.3952144369521875</v>
      </c>
      <c r="AG99" s="10">
        <f t="shared" si="49"/>
        <v>597.70945507174315</v>
      </c>
      <c r="AH99" s="10">
        <f t="shared" si="50"/>
        <v>0</v>
      </c>
      <c r="AI99" s="10">
        <f t="shared" si="51"/>
        <v>1257.4925361799544</v>
      </c>
      <c r="AJ99" s="10">
        <f t="shared" si="61"/>
        <v>3140.7175476668485</v>
      </c>
      <c r="AL99">
        <f t="shared" si="62"/>
        <v>201710</v>
      </c>
      <c r="AM99" s="3">
        <f t="shared" si="63"/>
        <v>43013</v>
      </c>
      <c r="AN99" s="10">
        <f t="shared" si="64"/>
        <v>1275.534454106451</v>
      </c>
      <c r="AO99" s="10">
        <f t="shared" si="65"/>
        <v>-1.2755511421871624</v>
      </c>
      <c r="AP99" s="10">
        <f t="shared" si="66"/>
        <v>591.96570192885679</v>
      </c>
      <c r="AQ99" s="10">
        <f t="shared" si="67"/>
        <v>0</v>
      </c>
      <c r="AR99" s="10">
        <f t="shared" si="68"/>
        <v>1245.4085267242685</v>
      </c>
      <c r="AS99" s="10">
        <f t="shared" si="69"/>
        <v>3111.6331316173892</v>
      </c>
      <c r="AU99">
        <f t="shared" si="70"/>
        <v>201710</v>
      </c>
      <c r="AV99" s="3">
        <f t="shared" si="71"/>
        <v>43013</v>
      </c>
      <c r="AW99" s="10">
        <f t="shared" si="52"/>
        <v>1261.4350145385054</v>
      </c>
      <c r="AX99" s="10">
        <f t="shared" si="53"/>
        <v>0</v>
      </c>
      <c r="AY99" s="10">
        <f t="shared" si="54"/>
        <v>585.42226077462362</v>
      </c>
      <c r="AZ99" s="10">
        <f t="shared" si="55"/>
        <v>0</v>
      </c>
      <c r="BA99" s="10">
        <f t="shared" si="56"/>
        <v>1231.6420916401969</v>
      </c>
      <c r="BB99">
        <f t="shared" si="72"/>
        <v>3078.499366953326</v>
      </c>
    </row>
    <row r="100" spans="2:54" x14ac:dyDescent="0.25">
      <c r="B100">
        <f t="shared" si="57"/>
        <v>201710</v>
      </c>
      <c r="C100" s="3">
        <f>'Weir Formula Data'!I100</f>
        <v>43014</v>
      </c>
      <c r="D100" s="10">
        <f>IF('Weir Formula Data'!P100="",-9999,'Weir Formula Data'!P100)</f>
        <v>870.80655815704858</v>
      </c>
      <c r="E100" s="10">
        <f>IF('Weir Formula Data'!Q100="",-9999,'Weir Formula Data'!Q100)</f>
        <v>-26.667553597740952</v>
      </c>
      <c r="F100" s="10">
        <f>IF('Weir Formula Data'!R100="",-9999,'Weir Formula Data'!R100)</f>
        <v>429.02448953977205</v>
      </c>
      <c r="G100" s="10">
        <f>IF('Weir Formula Data'!M100="",-9999,'Weir Formula Data'!M100)</f>
        <v>0</v>
      </c>
      <c r="H100" s="10">
        <f>IF('Weir Formula Data'!N100="",-9999,'Weir Formula Data'!N100)</f>
        <v>692.068487895011</v>
      </c>
      <c r="I100" s="10">
        <f t="shared" si="58"/>
        <v>1965.2319819940908</v>
      </c>
      <c r="J100" s="10">
        <f t="shared" si="59"/>
        <v>-26.667553597740952</v>
      </c>
      <c r="K100" s="24">
        <f>'Weir Formula Data'!C100</f>
        <v>2</v>
      </c>
      <c r="L100" s="24">
        <f>'Weir Formula Data'!D100</f>
        <v>1</v>
      </c>
      <c r="M100" s="24">
        <f>'Weir Formula Data'!E100</f>
        <v>1</v>
      </c>
      <c r="N100" s="24">
        <f>'Weir Formula Data'!F100</f>
        <v>0</v>
      </c>
      <c r="O100" s="24">
        <f>'Weir Formula Data'!G100</f>
        <v>2</v>
      </c>
      <c r="AC100">
        <f t="shared" si="60"/>
        <v>201710</v>
      </c>
      <c r="AD100" s="3">
        <v>43014</v>
      </c>
      <c r="AE100" s="10">
        <f t="shared" si="47"/>
        <v>1635.1899746755601</v>
      </c>
      <c r="AF100" s="10">
        <f t="shared" si="48"/>
        <v>-50.07600813714221</v>
      </c>
      <c r="AG100" s="10">
        <f t="shared" si="49"/>
        <v>805.61697384370632</v>
      </c>
      <c r="AH100" s="10">
        <f t="shared" si="50"/>
        <v>0</v>
      </c>
      <c r="AI100" s="10">
        <f t="shared" si="51"/>
        <v>1299.5577979911152</v>
      </c>
      <c r="AJ100" s="10">
        <f t="shared" si="61"/>
        <v>3690.2887383732395</v>
      </c>
      <c r="AL100">
        <f t="shared" si="62"/>
        <v>201710</v>
      </c>
      <c r="AM100" s="3">
        <f t="shared" si="63"/>
        <v>43014</v>
      </c>
      <c r="AN100" s="10">
        <f t="shared" si="64"/>
        <v>1619.4764411576209</v>
      </c>
      <c r="AO100" s="10">
        <f t="shared" si="65"/>
        <v>-26.667553597740952</v>
      </c>
      <c r="AP100" s="10">
        <f t="shared" si="66"/>
        <v>797.87531109065185</v>
      </c>
      <c r="AQ100" s="10">
        <f t="shared" si="67"/>
        <v>0</v>
      </c>
      <c r="AR100" s="10">
        <f t="shared" si="68"/>
        <v>1287.069557888442</v>
      </c>
      <c r="AS100" s="10">
        <f t="shared" si="69"/>
        <v>3677.7537565389734</v>
      </c>
      <c r="AU100">
        <f t="shared" si="70"/>
        <v>201710</v>
      </c>
      <c r="AV100" s="3">
        <f t="shared" si="71"/>
        <v>43014</v>
      </c>
      <c r="AW100" s="10">
        <f t="shared" si="52"/>
        <v>1601.5751526896354</v>
      </c>
      <c r="AX100" s="10">
        <f t="shared" si="53"/>
        <v>0</v>
      </c>
      <c r="AY100" s="10">
        <f t="shared" si="54"/>
        <v>789.05579649795573</v>
      </c>
      <c r="AZ100" s="10">
        <f t="shared" si="55"/>
        <v>0</v>
      </c>
      <c r="BA100" s="10">
        <f t="shared" si="56"/>
        <v>1272.8426121616774</v>
      </c>
      <c r="BB100">
        <f t="shared" si="72"/>
        <v>3663.4735613492685</v>
      </c>
    </row>
    <row r="101" spans="2:54" x14ac:dyDescent="0.25">
      <c r="B101">
        <f t="shared" si="57"/>
        <v>201710</v>
      </c>
      <c r="C101" s="3">
        <f>'Weir Formula Data'!I101</f>
        <v>43015</v>
      </c>
      <c r="D101" s="10">
        <f>IF('Weir Formula Data'!P101="",-9999,'Weir Formula Data'!P101)</f>
        <v>660.58908230238774</v>
      </c>
      <c r="E101" s="10">
        <f>IF('Weir Formula Data'!Q101="",-9999,'Weir Formula Data'!Q101)</f>
        <v>59.461590346285355</v>
      </c>
      <c r="F101" s="10">
        <f>IF('Weir Formula Data'!R101="",-9999,'Weir Formula Data'!R101)</f>
        <v>494.30091603050028</v>
      </c>
      <c r="G101" s="10">
        <f>IF('Weir Formula Data'!M101="",-9999,'Weir Formula Data'!M101)</f>
        <v>0</v>
      </c>
      <c r="H101" s="10">
        <f>IF('Weir Formula Data'!N101="",-9999,'Weir Formula Data'!N101)</f>
        <v>693.07329568945988</v>
      </c>
      <c r="I101" s="10">
        <f t="shared" si="58"/>
        <v>1907.4248843686332</v>
      </c>
      <c r="J101" s="10">
        <f t="shared" si="59"/>
        <v>0</v>
      </c>
      <c r="K101" s="24">
        <f>'Weir Formula Data'!C101</f>
        <v>1</v>
      </c>
      <c r="L101" s="24">
        <f>'Weir Formula Data'!D101</f>
        <v>1</v>
      </c>
      <c r="M101" s="24">
        <f>'Weir Formula Data'!E101</f>
        <v>1</v>
      </c>
      <c r="N101" s="24">
        <f>'Weir Formula Data'!F101</f>
        <v>0</v>
      </c>
      <c r="O101" s="24">
        <f>'Weir Formula Data'!G101</f>
        <v>2</v>
      </c>
      <c r="AC101">
        <f t="shared" si="60"/>
        <v>201710</v>
      </c>
      <c r="AD101" s="3">
        <v>43015</v>
      </c>
      <c r="AE101" s="10">
        <f t="shared" si="47"/>
        <v>1240.4461526416094</v>
      </c>
      <c r="AF101" s="10">
        <f t="shared" si="48"/>
        <v>111.65625189857082</v>
      </c>
      <c r="AG101" s="10">
        <f t="shared" si="49"/>
        <v>928.19225440450646</v>
      </c>
      <c r="AH101" s="10">
        <f t="shared" si="50"/>
        <v>0</v>
      </c>
      <c r="AI101" s="10">
        <f t="shared" si="51"/>
        <v>1301.444613859195</v>
      </c>
      <c r="AJ101" s="10">
        <f t="shared" si="61"/>
        <v>3581.7392728038812</v>
      </c>
      <c r="AL101">
        <f t="shared" si="62"/>
        <v>201710</v>
      </c>
      <c r="AM101" s="3">
        <f t="shared" si="63"/>
        <v>43015</v>
      </c>
      <c r="AN101" s="10">
        <f t="shared" si="64"/>
        <v>1228.5259522376166</v>
      </c>
      <c r="AO101" s="10">
        <f t="shared" si="65"/>
        <v>110.58327916520767</v>
      </c>
      <c r="AP101" s="10">
        <f t="shared" si="66"/>
        <v>919.27269134054461</v>
      </c>
      <c r="AQ101" s="10">
        <f t="shared" si="67"/>
        <v>0</v>
      </c>
      <c r="AR101" s="10">
        <f t="shared" si="68"/>
        <v>1288.9382421969817</v>
      </c>
      <c r="AS101" s="10">
        <f t="shared" si="69"/>
        <v>3547.3201649403504</v>
      </c>
      <c r="AU101">
        <f t="shared" si="70"/>
        <v>201710</v>
      </c>
      <c r="AV101" s="3">
        <f t="shared" si="71"/>
        <v>43015</v>
      </c>
      <c r="AW101" s="10">
        <f t="shared" si="52"/>
        <v>1214.9461329191636</v>
      </c>
      <c r="AX101" s="10">
        <f t="shared" si="53"/>
        <v>109.36091919147621</v>
      </c>
      <c r="AY101" s="10">
        <f t="shared" si="54"/>
        <v>909.11128039920038</v>
      </c>
      <c r="AZ101" s="10">
        <f t="shared" si="55"/>
        <v>0</v>
      </c>
      <c r="BA101" s="10">
        <f t="shared" si="56"/>
        <v>1274.6906405001687</v>
      </c>
      <c r="BB101">
        <f t="shared" si="72"/>
        <v>3508.1089730100089</v>
      </c>
    </row>
    <row r="102" spans="2:54" x14ac:dyDescent="0.25">
      <c r="B102">
        <f t="shared" si="57"/>
        <v>201710</v>
      </c>
      <c r="C102" s="3">
        <f>'Weir Formula Data'!I102</f>
        <v>43016</v>
      </c>
      <c r="D102" s="10">
        <f>IF('Weir Formula Data'!P102="",-9999,'Weir Formula Data'!P102)</f>
        <v>367.5481936299546</v>
      </c>
      <c r="E102" s="10">
        <f>IF('Weir Formula Data'!Q102="",-9999,'Weir Formula Data'!Q102)</f>
        <v>36.697876380625068</v>
      </c>
      <c r="F102" s="10">
        <f>IF('Weir Formula Data'!R102="",-9999,'Weir Formula Data'!R102)</f>
        <v>383.56480089101564</v>
      </c>
      <c r="G102" s="10">
        <f>IF('Weir Formula Data'!M102="",-9999,'Weir Formula Data'!M102)</f>
        <v>0</v>
      </c>
      <c r="H102" s="10">
        <f>IF('Weir Formula Data'!N102="",-9999,'Weir Formula Data'!N102)</f>
        <v>539.2095837346742</v>
      </c>
      <c r="I102" s="10">
        <f t="shared" si="58"/>
        <v>1327.0204546362695</v>
      </c>
      <c r="J102" s="10">
        <f t="shared" si="59"/>
        <v>0</v>
      </c>
      <c r="K102" s="24">
        <f>'Weir Formula Data'!C102</f>
        <v>1</v>
      </c>
      <c r="L102" s="24">
        <f>'Weir Formula Data'!D102</f>
        <v>1</v>
      </c>
      <c r="M102" s="24">
        <f>'Weir Formula Data'!E102</f>
        <v>1</v>
      </c>
      <c r="N102" s="24">
        <f>'Weir Formula Data'!F102</f>
        <v>0</v>
      </c>
      <c r="O102" s="24">
        <f>'Weir Formula Data'!G102</f>
        <v>2</v>
      </c>
      <c r="AC102">
        <f t="shared" si="60"/>
        <v>201710</v>
      </c>
      <c r="AD102" s="3">
        <v>43016</v>
      </c>
      <c r="AE102" s="10">
        <f t="shared" si="47"/>
        <v>690.17753231645031</v>
      </c>
      <c r="AF102" s="10">
        <f t="shared" si="48"/>
        <v>68.910826391202704</v>
      </c>
      <c r="AG102" s="10">
        <f t="shared" si="49"/>
        <v>720.25332283074204</v>
      </c>
      <c r="AH102" s="10">
        <f t="shared" si="50"/>
        <v>0</v>
      </c>
      <c r="AI102" s="10">
        <f t="shared" si="51"/>
        <v>1012.5212049825951</v>
      </c>
      <c r="AJ102" s="10">
        <f t="shared" si="61"/>
        <v>2491.8628865209903</v>
      </c>
      <c r="AL102">
        <f t="shared" si="62"/>
        <v>201710</v>
      </c>
      <c r="AM102" s="3">
        <f t="shared" si="63"/>
        <v>43016</v>
      </c>
      <c r="AN102" s="10">
        <f t="shared" si="64"/>
        <v>683.54519726343312</v>
      </c>
      <c r="AO102" s="10">
        <f t="shared" si="65"/>
        <v>68.248620410847494</v>
      </c>
      <c r="AP102" s="10">
        <f t="shared" si="66"/>
        <v>713.33197124163792</v>
      </c>
      <c r="AQ102" s="10">
        <f t="shared" si="67"/>
        <v>0</v>
      </c>
      <c r="AR102" s="10">
        <f t="shared" si="68"/>
        <v>1002.7912738195357</v>
      </c>
      <c r="AS102" s="10">
        <f t="shared" si="69"/>
        <v>2467.9170627354542</v>
      </c>
      <c r="AU102">
        <f t="shared" si="70"/>
        <v>201710</v>
      </c>
      <c r="AV102" s="3">
        <f t="shared" si="71"/>
        <v>43016</v>
      </c>
      <c r="AW102" s="10">
        <f t="shared" si="52"/>
        <v>675.98945921986387</v>
      </c>
      <c r="AX102" s="10">
        <f t="shared" si="53"/>
        <v>67.494217191098699</v>
      </c>
      <c r="AY102" s="10">
        <f t="shared" si="54"/>
        <v>705.44697763129216</v>
      </c>
      <c r="AZ102" s="10">
        <f t="shared" si="55"/>
        <v>0</v>
      </c>
      <c r="BA102" s="10">
        <f t="shared" si="56"/>
        <v>991.70666930809853</v>
      </c>
      <c r="BB102">
        <f t="shared" si="72"/>
        <v>2440.6373233503532</v>
      </c>
    </row>
    <row r="103" spans="2:54" x14ac:dyDescent="0.25">
      <c r="B103">
        <f t="shared" si="57"/>
        <v>201710</v>
      </c>
      <c r="C103" s="3">
        <f>'Weir Formula Data'!I103</f>
        <v>43017</v>
      </c>
      <c r="D103" s="10">
        <f>IF('Weir Formula Data'!P103="",-9999,'Weir Formula Data'!P103)</f>
        <v>328.94883841817961</v>
      </c>
      <c r="E103" s="10">
        <f>IF('Weir Formula Data'!Q103="",-9999,'Weir Formula Data'!Q103)</f>
        <v>104.88046141279447</v>
      </c>
      <c r="F103" s="10">
        <f>IF('Weir Formula Data'!R103="",-9999,'Weir Formula Data'!R103)</f>
        <v>355.2276469231781</v>
      </c>
      <c r="G103" s="10">
        <f>IF('Weir Formula Data'!M103="",-9999,'Weir Formula Data'!M103)</f>
        <v>0</v>
      </c>
      <c r="H103" s="10">
        <f>IF('Weir Formula Data'!N103="",-9999,'Weir Formula Data'!N103)</f>
        <v>490.26708188672279</v>
      </c>
      <c r="I103" s="10">
        <f t="shared" si="58"/>
        <v>1279.324028640875</v>
      </c>
      <c r="J103" s="10">
        <f t="shared" si="59"/>
        <v>0</v>
      </c>
      <c r="K103" s="24">
        <f>'Weir Formula Data'!C103</f>
        <v>1</v>
      </c>
      <c r="L103" s="24">
        <f>'Weir Formula Data'!D103</f>
        <v>1</v>
      </c>
      <c r="M103" s="24">
        <f>'Weir Formula Data'!E103</f>
        <v>1</v>
      </c>
      <c r="N103" s="24">
        <f>'Weir Formula Data'!F103</f>
        <v>0</v>
      </c>
      <c r="O103" s="24">
        <f>'Weir Formula Data'!G103</f>
        <v>2</v>
      </c>
      <c r="AC103">
        <f t="shared" si="60"/>
        <v>201710</v>
      </c>
      <c r="AD103" s="3">
        <v>43017</v>
      </c>
      <c r="AE103" s="10">
        <f t="shared" si="47"/>
        <v>617.69613207893372</v>
      </c>
      <c r="AF103" s="10">
        <f t="shared" si="48"/>
        <v>196.94325615152152</v>
      </c>
      <c r="AG103" s="10">
        <f t="shared" si="49"/>
        <v>667.04215940414667</v>
      </c>
      <c r="AH103" s="10">
        <f t="shared" si="50"/>
        <v>0</v>
      </c>
      <c r="AI103" s="10">
        <f t="shared" si="51"/>
        <v>920.61756966009125</v>
      </c>
      <c r="AJ103" s="10">
        <f t="shared" si="61"/>
        <v>2402.2991172946931</v>
      </c>
      <c r="AL103">
        <f t="shared" si="62"/>
        <v>201710</v>
      </c>
      <c r="AM103" s="3">
        <f t="shared" si="63"/>
        <v>43017</v>
      </c>
      <c r="AN103" s="10">
        <f t="shared" si="64"/>
        <v>611.76031481877135</v>
      </c>
      <c r="AO103" s="10">
        <f t="shared" si="65"/>
        <v>195.05070879947269</v>
      </c>
      <c r="AP103" s="10">
        <f t="shared" si="66"/>
        <v>660.63214619956159</v>
      </c>
      <c r="AQ103" s="10">
        <f t="shared" si="67"/>
        <v>0</v>
      </c>
      <c r="AR103" s="10">
        <f t="shared" si="68"/>
        <v>911.77079634194649</v>
      </c>
      <c r="AS103" s="10">
        <f t="shared" si="69"/>
        <v>2379.2139661597521</v>
      </c>
      <c r="AU103">
        <f t="shared" si="70"/>
        <v>201710</v>
      </c>
      <c r="AV103" s="3">
        <f t="shared" si="71"/>
        <v>43017</v>
      </c>
      <c r="AW103" s="10">
        <f t="shared" si="52"/>
        <v>604.99806895305915</v>
      </c>
      <c r="AX103" s="10">
        <f t="shared" si="53"/>
        <v>192.89466693596248</v>
      </c>
      <c r="AY103" s="10">
        <f t="shared" si="54"/>
        <v>653.32968330489348</v>
      </c>
      <c r="AZ103" s="10">
        <f t="shared" si="55"/>
        <v>0</v>
      </c>
      <c r="BA103" s="10">
        <f t="shared" si="56"/>
        <v>901.69230947594747</v>
      </c>
      <c r="BB103">
        <f t="shared" si="72"/>
        <v>2352.9147286698626</v>
      </c>
    </row>
    <row r="104" spans="2:54" x14ac:dyDescent="0.25">
      <c r="B104">
        <f t="shared" si="57"/>
        <v>201710</v>
      </c>
      <c r="C104" s="3">
        <f>'Weir Formula Data'!I104</f>
        <v>43018</v>
      </c>
      <c r="D104" s="10">
        <f>IF('Weir Formula Data'!P104="",-9999,'Weir Formula Data'!P104)</f>
        <v>379.69122661324286</v>
      </c>
      <c r="E104" s="10">
        <f>IF('Weir Formula Data'!Q104="",-9999,'Weir Formula Data'!Q104)</f>
        <v>42.77302961320504</v>
      </c>
      <c r="F104" s="10">
        <f>IF('Weir Formula Data'!R104="",-9999,'Weir Formula Data'!R104)</f>
        <v>419.02965273964242</v>
      </c>
      <c r="G104" s="10">
        <f>IF('Weir Formula Data'!M104="",-9999,'Weir Formula Data'!M104)</f>
        <v>0</v>
      </c>
      <c r="H104" s="10">
        <f>IF('Weir Formula Data'!N104="",-9999,'Weir Formula Data'!N104)</f>
        <v>576.13640445106432</v>
      </c>
      <c r="I104" s="10">
        <f t="shared" si="58"/>
        <v>1417.6303134171546</v>
      </c>
      <c r="J104" s="10">
        <f t="shared" si="59"/>
        <v>0</v>
      </c>
      <c r="K104" s="24">
        <f>'Weir Formula Data'!C104</f>
        <v>1</v>
      </c>
      <c r="L104" s="24">
        <f>'Weir Formula Data'!D104</f>
        <v>1</v>
      </c>
      <c r="M104" s="24">
        <f>'Weir Formula Data'!E104</f>
        <v>1</v>
      </c>
      <c r="N104" s="24">
        <f>'Weir Formula Data'!F104</f>
        <v>0</v>
      </c>
      <c r="O104" s="24">
        <f>'Weir Formula Data'!G104</f>
        <v>2</v>
      </c>
      <c r="AC104">
        <f t="shared" si="60"/>
        <v>201710</v>
      </c>
      <c r="AD104" s="3">
        <v>43018</v>
      </c>
      <c r="AE104" s="10">
        <f t="shared" si="47"/>
        <v>712.97957211556559</v>
      </c>
      <c r="AF104" s="10">
        <f t="shared" si="48"/>
        <v>80.318675318703555</v>
      </c>
      <c r="AG104" s="10">
        <f t="shared" si="49"/>
        <v>786.84879073691025</v>
      </c>
      <c r="AH104" s="10">
        <f t="shared" si="50"/>
        <v>0</v>
      </c>
      <c r="AI104" s="10">
        <f t="shared" si="51"/>
        <v>1081.8619402658417</v>
      </c>
      <c r="AJ104" s="10">
        <f t="shared" si="61"/>
        <v>2662.0089784370211</v>
      </c>
      <c r="AL104">
        <f t="shared" si="62"/>
        <v>201710</v>
      </c>
      <c r="AM104" s="3">
        <f t="shared" si="63"/>
        <v>43018</v>
      </c>
      <c r="AN104" s="10">
        <f t="shared" si="64"/>
        <v>706.1281184144342</v>
      </c>
      <c r="AO104" s="10">
        <f t="shared" si="65"/>
        <v>79.546844390014471</v>
      </c>
      <c r="AP104" s="10">
        <f t="shared" si="66"/>
        <v>779.28748285325128</v>
      </c>
      <c r="AQ104" s="10">
        <f t="shared" si="67"/>
        <v>0</v>
      </c>
      <c r="AR104" s="10">
        <f t="shared" si="68"/>
        <v>1071.4656718667995</v>
      </c>
      <c r="AS104" s="10">
        <f t="shared" si="69"/>
        <v>2636.4281175244996</v>
      </c>
      <c r="AU104">
        <f t="shared" si="70"/>
        <v>201710</v>
      </c>
      <c r="AV104" s="3">
        <f t="shared" si="71"/>
        <v>43018</v>
      </c>
      <c r="AW104" s="10">
        <f t="shared" si="52"/>
        <v>698.32275439564251</v>
      </c>
      <c r="AX104" s="10">
        <f t="shared" si="53"/>
        <v>78.667553421677994</v>
      </c>
      <c r="AY104" s="10">
        <f t="shared" si="54"/>
        <v>770.67343347561768</v>
      </c>
      <c r="AZ104" s="10">
        <f t="shared" si="55"/>
        <v>0</v>
      </c>
      <c r="BA104" s="10">
        <f t="shared" si="56"/>
        <v>1059.6219576958661</v>
      </c>
      <c r="BB104">
        <f t="shared" si="72"/>
        <v>2607.2856989888041</v>
      </c>
    </row>
    <row r="105" spans="2:54" x14ac:dyDescent="0.25">
      <c r="B105">
        <f t="shared" si="57"/>
        <v>201710</v>
      </c>
      <c r="C105" s="3">
        <f>'Weir Formula Data'!I105</f>
        <v>43019</v>
      </c>
      <c r="D105" s="10">
        <f>IF('Weir Formula Data'!P105="",-9999,'Weir Formula Data'!P105)</f>
        <v>288.11676910251225</v>
      </c>
      <c r="E105" s="10">
        <f>IF('Weir Formula Data'!Q105="",-9999,'Weir Formula Data'!Q105)</f>
        <v>-170.06343681550416</v>
      </c>
      <c r="F105" s="10">
        <f>IF('Weir Formula Data'!R105="",-9999,'Weir Formula Data'!R105)</f>
        <v>350.69558771481405</v>
      </c>
      <c r="G105" s="10">
        <f>IF('Weir Formula Data'!M105="",-9999,'Weir Formula Data'!M105)</f>
        <v>0</v>
      </c>
      <c r="H105" s="10">
        <f>IF('Weir Formula Data'!N105="",-9999,'Weir Formula Data'!N105)</f>
        <v>464.80161372572633</v>
      </c>
      <c r="I105" s="10">
        <f t="shared" si="58"/>
        <v>933.55053372754855</v>
      </c>
      <c r="J105" s="10">
        <f t="shared" si="59"/>
        <v>-170.06343681550416</v>
      </c>
      <c r="K105" s="24">
        <f>'Weir Formula Data'!C105</f>
        <v>1</v>
      </c>
      <c r="L105" s="24">
        <f>'Weir Formula Data'!D105</f>
        <v>1</v>
      </c>
      <c r="M105" s="24">
        <f>'Weir Formula Data'!E105</f>
        <v>1</v>
      </c>
      <c r="N105" s="24">
        <f>'Weir Formula Data'!F105</f>
        <v>0</v>
      </c>
      <c r="O105" s="24">
        <f>'Weir Formula Data'!G105</f>
        <v>2</v>
      </c>
      <c r="AC105">
        <f t="shared" si="60"/>
        <v>201710</v>
      </c>
      <c r="AD105" s="3">
        <v>43019</v>
      </c>
      <c r="AE105" s="10">
        <f t="shared" si="47"/>
        <v>541.02216842443022</v>
      </c>
      <c r="AF105" s="10">
        <f t="shared" si="48"/>
        <v>-319.34305539466385</v>
      </c>
      <c r="AG105" s="10">
        <f t="shared" si="49"/>
        <v>658.53191368684656</v>
      </c>
      <c r="AH105" s="10">
        <f t="shared" si="50"/>
        <v>0</v>
      </c>
      <c r="AI105" s="10">
        <f t="shared" si="51"/>
        <v>872.79882295082348</v>
      </c>
      <c r="AJ105" s="10">
        <f t="shared" si="61"/>
        <v>1753.0098496674364</v>
      </c>
      <c r="AL105">
        <f t="shared" si="62"/>
        <v>201710</v>
      </c>
      <c r="AM105" s="3">
        <f t="shared" si="63"/>
        <v>43019</v>
      </c>
      <c r="AN105" s="10">
        <f t="shared" si="64"/>
        <v>535.8231578451414</v>
      </c>
      <c r="AO105" s="10">
        <f t="shared" si="65"/>
        <v>-170.06343681550416</v>
      </c>
      <c r="AP105" s="10">
        <f t="shared" si="66"/>
        <v>652.20368060163332</v>
      </c>
      <c r="AQ105" s="10">
        <f t="shared" si="67"/>
        <v>0</v>
      </c>
      <c r="AR105" s="10">
        <f t="shared" si="68"/>
        <v>864.41156901014494</v>
      </c>
      <c r="AS105" s="10">
        <f t="shared" si="69"/>
        <v>1882.3749706414155</v>
      </c>
      <c r="AU105">
        <f t="shared" si="70"/>
        <v>201710</v>
      </c>
      <c r="AV105" s="3">
        <f t="shared" si="71"/>
        <v>43019</v>
      </c>
      <c r="AW105" s="10">
        <f t="shared" si="52"/>
        <v>529.90030236380051</v>
      </c>
      <c r="AX105" s="10">
        <f t="shared" si="53"/>
        <v>0</v>
      </c>
      <c r="AY105" s="10">
        <f t="shared" si="54"/>
        <v>644.99438386250563</v>
      </c>
      <c r="AZ105" s="10">
        <f t="shared" si="55"/>
        <v>0</v>
      </c>
      <c r="BA105" s="10">
        <f t="shared" si="56"/>
        <v>854.85657922538871</v>
      </c>
      <c r="BB105">
        <f t="shared" si="72"/>
        <v>2029.7512654516947</v>
      </c>
    </row>
    <row r="106" spans="2:54" x14ac:dyDescent="0.25">
      <c r="B106">
        <f t="shared" si="57"/>
        <v>201710</v>
      </c>
      <c r="C106" s="3">
        <f>'Weir Formula Data'!I106</f>
        <v>43020</v>
      </c>
      <c r="D106" s="10">
        <f>IF('Weir Formula Data'!P106="",-9999,'Weir Formula Data'!P106)</f>
        <v>187.69259583725159</v>
      </c>
      <c r="E106" s="10">
        <f>IF('Weir Formula Data'!Q106="",-9999,'Weir Formula Data'!Q106)</f>
        <v>-92.830342726521053</v>
      </c>
      <c r="F106" s="10">
        <f>IF('Weir Formula Data'!R106="",-9999,'Weir Formula Data'!R106)</f>
        <v>302.18482302992379</v>
      </c>
      <c r="G106" s="10">
        <f>IF('Weir Formula Data'!M106="",-9999,'Weir Formula Data'!M106)</f>
        <v>0</v>
      </c>
      <c r="H106" s="10">
        <f>IF('Weir Formula Data'!N106="",-9999,'Weir Formula Data'!N106)</f>
        <v>446.84601192562712</v>
      </c>
      <c r="I106" s="10">
        <f t="shared" si="58"/>
        <v>843.89308806628151</v>
      </c>
      <c r="J106" s="10">
        <f t="shared" si="59"/>
        <v>-92.830342726521053</v>
      </c>
      <c r="K106" s="24">
        <f>'Weir Formula Data'!C106</f>
        <v>1</v>
      </c>
      <c r="L106" s="24">
        <f>'Weir Formula Data'!D106</f>
        <v>1</v>
      </c>
      <c r="M106" s="24">
        <f>'Weir Formula Data'!E106</f>
        <v>1</v>
      </c>
      <c r="N106" s="24">
        <f>'Weir Formula Data'!F106</f>
        <v>0</v>
      </c>
      <c r="O106" s="24">
        <f>'Weir Formula Data'!G106</f>
        <v>2</v>
      </c>
      <c r="AC106">
        <f t="shared" si="60"/>
        <v>201710</v>
      </c>
      <c r="AD106" s="3">
        <v>43020</v>
      </c>
      <c r="AE106" s="10">
        <f t="shared" si="47"/>
        <v>352.44687601279441</v>
      </c>
      <c r="AF106" s="10">
        <f t="shared" si="48"/>
        <v>-174.31568969043923</v>
      </c>
      <c r="AG106" s="10">
        <f t="shared" si="49"/>
        <v>567.43898916356591</v>
      </c>
      <c r="AH106" s="10">
        <f t="shared" si="50"/>
        <v>0</v>
      </c>
      <c r="AI106" s="10">
        <f t="shared" si="51"/>
        <v>839.0820120497583</v>
      </c>
      <c r="AJ106" s="10">
        <f t="shared" si="61"/>
        <v>1584.6521875356793</v>
      </c>
      <c r="AL106">
        <f t="shared" si="62"/>
        <v>201710</v>
      </c>
      <c r="AM106" s="3">
        <f t="shared" si="63"/>
        <v>43020</v>
      </c>
      <c r="AN106" s="10">
        <f t="shared" si="64"/>
        <v>349.05999994011125</v>
      </c>
      <c r="AO106" s="10">
        <f t="shared" si="65"/>
        <v>-92.830342726521053</v>
      </c>
      <c r="AP106" s="10">
        <f t="shared" si="66"/>
        <v>561.9861233108528</v>
      </c>
      <c r="AQ106" s="10">
        <f t="shared" si="67"/>
        <v>0</v>
      </c>
      <c r="AR106" s="10">
        <f t="shared" si="68"/>
        <v>831.01876342125581</v>
      </c>
      <c r="AS106" s="10">
        <f t="shared" si="69"/>
        <v>1649.234543945699</v>
      </c>
      <c r="AU106">
        <f t="shared" si="70"/>
        <v>201710</v>
      </c>
      <c r="AV106" s="3">
        <f t="shared" si="71"/>
        <v>43020</v>
      </c>
      <c r="AW106" s="10">
        <f t="shared" si="52"/>
        <v>345.20157780270972</v>
      </c>
      <c r="AX106" s="10">
        <f t="shared" si="53"/>
        <v>0</v>
      </c>
      <c r="AY106" s="10">
        <f t="shared" si="54"/>
        <v>555.77406893777334</v>
      </c>
      <c r="AZ106" s="10">
        <f t="shared" si="55"/>
        <v>0</v>
      </c>
      <c r="BA106" s="10">
        <f t="shared" si="56"/>
        <v>821.83288937687723</v>
      </c>
      <c r="BB106">
        <f t="shared" si="72"/>
        <v>1722.8085361173603</v>
      </c>
    </row>
    <row r="107" spans="2:54" x14ac:dyDescent="0.25">
      <c r="B107">
        <f t="shared" si="57"/>
        <v>201710</v>
      </c>
      <c r="C107" s="3">
        <f>'Weir Formula Data'!I107</f>
        <v>43021</v>
      </c>
      <c r="D107" s="10">
        <f>IF('Weir Formula Data'!P107="",-9999,'Weir Formula Data'!P107)</f>
        <v>289.11252883684114</v>
      </c>
      <c r="E107" s="10">
        <f>IF('Weir Formula Data'!Q107="",-9999,'Weir Formula Data'!Q107)</f>
        <v>-76.833248928404075</v>
      </c>
      <c r="F107" s="10">
        <f>IF('Weir Formula Data'!R107="",-9999,'Weir Formula Data'!R107)</f>
        <v>351.70147277344375</v>
      </c>
      <c r="G107" s="10">
        <f>IF('Weir Formula Data'!M107="",-9999,'Weir Formula Data'!M107)</f>
        <v>0</v>
      </c>
      <c r="H107" s="10">
        <f>IF('Weir Formula Data'!N107="",-9999,'Weir Formula Data'!N107)</f>
        <v>489.14251058842484</v>
      </c>
      <c r="I107" s="10">
        <f t="shared" si="58"/>
        <v>1053.1232632703056</v>
      </c>
      <c r="J107" s="10">
        <f t="shared" si="59"/>
        <v>-76.833248928404075</v>
      </c>
      <c r="K107" s="24">
        <f>'Weir Formula Data'!C107</f>
        <v>1</v>
      </c>
      <c r="L107" s="24">
        <f>'Weir Formula Data'!D107</f>
        <v>1</v>
      </c>
      <c r="M107" s="24">
        <f>'Weir Formula Data'!E107</f>
        <v>1</v>
      </c>
      <c r="N107" s="24">
        <f>'Weir Formula Data'!F107</f>
        <v>0</v>
      </c>
      <c r="O107" s="24">
        <f>'Weir Formula Data'!G107</f>
        <v>2</v>
      </c>
      <c r="AC107">
        <f t="shared" si="60"/>
        <v>201710</v>
      </c>
      <c r="AD107" s="3">
        <v>43021</v>
      </c>
      <c r="AE107" s="10">
        <f t="shared" si="47"/>
        <v>542.89199395514993</v>
      </c>
      <c r="AF107" s="10">
        <f t="shared" si="48"/>
        <v>-144.27654131977681</v>
      </c>
      <c r="AG107" s="10">
        <f t="shared" si="49"/>
        <v>660.42075242851638</v>
      </c>
      <c r="AH107" s="10">
        <f t="shared" si="50"/>
        <v>0</v>
      </c>
      <c r="AI107" s="10">
        <f t="shared" si="51"/>
        <v>918.50586333960086</v>
      </c>
      <c r="AJ107" s="10">
        <f t="shared" si="61"/>
        <v>1977.5420684034905</v>
      </c>
      <c r="AL107">
        <f t="shared" si="62"/>
        <v>201710</v>
      </c>
      <c r="AM107" s="3">
        <f t="shared" si="63"/>
        <v>43021</v>
      </c>
      <c r="AN107" s="10">
        <f t="shared" si="64"/>
        <v>537.67501508679084</v>
      </c>
      <c r="AO107" s="10">
        <f t="shared" si="65"/>
        <v>-76.833248928404075</v>
      </c>
      <c r="AP107" s="10">
        <f t="shared" si="66"/>
        <v>654.0743683447422</v>
      </c>
      <c r="AQ107" s="10">
        <f t="shared" si="67"/>
        <v>0</v>
      </c>
      <c r="AR107" s="10">
        <f t="shared" si="68"/>
        <v>909.67938268992953</v>
      </c>
      <c r="AS107" s="10">
        <f t="shared" si="69"/>
        <v>2024.5955171930584</v>
      </c>
      <c r="AU107">
        <f t="shared" si="70"/>
        <v>201710</v>
      </c>
      <c r="AV107" s="3">
        <f t="shared" si="71"/>
        <v>43021</v>
      </c>
      <c r="AW107" s="10">
        <f t="shared" si="52"/>
        <v>531.73168963760008</v>
      </c>
      <c r="AX107" s="10">
        <f t="shared" si="53"/>
        <v>0</v>
      </c>
      <c r="AY107" s="10">
        <f t="shared" si="54"/>
        <v>646.84439349010029</v>
      </c>
      <c r="AZ107" s="10">
        <f t="shared" si="55"/>
        <v>0</v>
      </c>
      <c r="BA107" s="10">
        <f t="shared" si="56"/>
        <v>899.6240137885635</v>
      </c>
      <c r="BB107">
        <f t="shared" si="72"/>
        <v>2078.2000969162636</v>
      </c>
    </row>
    <row r="108" spans="2:54" x14ac:dyDescent="0.25">
      <c r="B108">
        <f t="shared" si="57"/>
        <v>201710</v>
      </c>
      <c r="C108" s="3">
        <f>'Weir Formula Data'!I108</f>
        <v>43022</v>
      </c>
      <c r="D108" s="10">
        <f>IF('Weir Formula Data'!P108="",-9999,'Weir Formula Data'!P108)</f>
        <v>376.95631985278055</v>
      </c>
      <c r="E108" s="10">
        <f>IF('Weir Formula Data'!Q108="",-9999,'Weir Formula Data'!Q108)</f>
        <v>2.0028538045920836</v>
      </c>
      <c r="F108" s="10">
        <f>IF('Weir Formula Data'!R108="",-9999,'Weir Formula Data'!R108)</f>
        <v>404.47055611115735</v>
      </c>
      <c r="G108" s="10">
        <f>IF('Weir Formula Data'!M108="",-9999,'Weir Formula Data'!M108)</f>
        <v>0</v>
      </c>
      <c r="H108" s="10">
        <f>IF('Weir Formula Data'!N108="",-9999,'Weir Formula Data'!N108)</f>
        <v>569.07390764837339</v>
      </c>
      <c r="I108" s="10">
        <f t="shared" si="58"/>
        <v>1352.5036374169035</v>
      </c>
      <c r="J108" s="10">
        <f t="shared" si="59"/>
        <v>0</v>
      </c>
      <c r="K108" s="24">
        <f>'Weir Formula Data'!C108</f>
        <v>1</v>
      </c>
      <c r="L108" s="24">
        <f>'Weir Formula Data'!D108</f>
        <v>1</v>
      </c>
      <c r="M108" s="24">
        <f>'Weir Formula Data'!E108</f>
        <v>1</v>
      </c>
      <c r="N108" s="24">
        <f>'Weir Formula Data'!F108</f>
        <v>0</v>
      </c>
      <c r="O108" s="24">
        <f>'Weir Formula Data'!G108</f>
        <v>2</v>
      </c>
      <c r="AC108">
        <f t="shared" si="60"/>
        <v>201710</v>
      </c>
      <c r="AD108" s="3">
        <v>43022</v>
      </c>
      <c r="AE108" s="10">
        <f t="shared" si="47"/>
        <v>707.84399742967321</v>
      </c>
      <c r="AF108" s="10">
        <f t="shared" si="48"/>
        <v>3.7609345397455409</v>
      </c>
      <c r="AG108" s="10">
        <f t="shared" si="49"/>
        <v>759.50989597982914</v>
      </c>
      <c r="AH108" s="10">
        <f t="shared" si="50"/>
        <v>0</v>
      </c>
      <c r="AI108" s="10">
        <f t="shared" si="51"/>
        <v>1068.6000695785337</v>
      </c>
      <c r="AJ108" s="10">
        <f t="shared" si="61"/>
        <v>2539.7148975277814</v>
      </c>
      <c r="AL108">
        <f t="shared" si="62"/>
        <v>201710</v>
      </c>
      <c r="AM108" s="3">
        <f t="shared" si="63"/>
        <v>43022</v>
      </c>
      <c r="AN108" s="10">
        <f t="shared" si="64"/>
        <v>701.04189458453436</v>
      </c>
      <c r="AO108" s="10">
        <f t="shared" si="65"/>
        <v>3.724793435736637</v>
      </c>
      <c r="AP108" s="10">
        <f t="shared" si="66"/>
        <v>752.21130413880871</v>
      </c>
      <c r="AQ108" s="10">
        <f t="shared" si="67"/>
        <v>0</v>
      </c>
      <c r="AR108" s="10">
        <f t="shared" si="68"/>
        <v>1058.3312425488634</v>
      </c>
      <c r="AS108" s="10">
        <f t="shared" si="69"/>
        <v>2515.3092347079432</v>
      </c>
      <c r="AU108">
        <f t="shared" si="70"/>
        <v>201710</v>
      </c>
      <c r="AV108" s="3">
        <f t="shared" si="71"/>
        <v>43022</v>
      </c>
      <c r="AW108" s="10">
        <f t="shared" si="52"/>
        <v>693.29275241477853</v>
      </c>
      <c r="AX108" s="10">
        <f t="shared" si="53"/>
        <v>3.6836204985563237</v>
      </c>
      <c r="AY108" s="10">
        <f t="shared" si="54"/>
        <v>743.8965480842885</v>
      </c>
      <c r="AZ108" s="10">
        <f t="shared" si="55"/>
        <v>0</v>
      </c>
      <c r="BA108" s="10">
        <f t="shared" si="56"/>
        <v>1046.6327130821389</v>
      </c>
      <c r="BB108">
        <f t="shared" si="72"/>
        <v>2487.5056340797623</v>
      </c>
    </row>
    <row r="109" spans="2:54" x14ac:dyDescent="0.25">
      <c r="B109">
        <f t="shared" si="57"/>
        <v>201710</v>
      </c>
      <c r="C109" s="3">
        <f>'Weir Formula Data'!I109</f>
        <v>43023</v>
      </c>
      <c r="D109" s="10">
        <f>IF('Weir Formula Data'!P109="",-9999,'Weir Formula Data'!P109)</f>
        <v>435.73090559376652</v>
      </c>
      <c r="E109" s="10">
        <f>IF('Weir Formula Data'!Q109="",-9999,'Weir Formula Data'!Q109)</f>
        <v>14.058439039212246</v>
      </c>
      <c r="F109" s="10">
        <f>IF('Weir Formula Data'!R109="",-9999,'Weir Formula Data'!R109)</f>
        <v>439.96370188015811</v>
      </c>
      <c r="G109" s="10">
        <f>IF('Weir Formula Data'!M109="",-9999,'Weir Formula Data'!M109)</f>
        <v>0</v>
      </c>
      <c r="H109" s="10">
        <f>IF('Weir Formula Data'!N109="",-9999,'Weir Formula Data'!N109)</f>
        <v>616.79695765138354</v>
      </c>
      <c r="I109" s="10">
        <f t="shared" si="58"/>
        <v>1506.5500041645205</v>
      </c>
      <c r="J109" s="10">
        <f t="shared" si="59"/>
        <v>0</v>
      </c>
      <c r="K109" s="24">
        <f>'Weir Formula Data'!C109</f>
        <v>1</v>
      </c>
      <c r="L109" s="24">
        <f>'Weir Formula Data'!D109</f>
        <v>1</v>
      </c>
      <c r="M109" s="24">
        <f>'Weir Formula Data'!E109</f>
        <v>1</v>
      </c>
      <c r="N109" s="24">
        <f>'Weir Formula Data'!F109</f>
        <v>0</v>
      </c>
      <c r="O109" s="24">
        <f>'Weir Formula Data'!G109</f>
        <v>2</v>
      </c>
      <c r="AC109">
        <f t="shared" si="60"/>
        <v>201710</v>
      </c>
      <c r="AD109" s="3">
        <v>43023</v>
      </c>
      <c r="AE109" s="10">
        <f t="shared" si="47"/>
        <v>818.21020042746522</v>
      </c>
      <c r="AF109" s="10">
        <f t="shared" si="48"/>
        <v>26.398766018895195</v>
      </c>
      <c r="AG109" s="10">
        <f t="shared" si="49"/>
        <v>826.15849386590673</v>
      </c>
      <c r="AH109" s="10">
        <f t="shared" si="50"/>
        <v>0</v>
      </c>
      <c r="AI109" s="10">
        <f t="shared" si="51"/>
        <v>1158.2138330428518</v>
      </c>
      <c r="AJ109" s="10">
        <f t="shared" si="61"/>
        <v>2828.9812933551193</v>
      </c>
      <c r="AL109">
        <f t="shared" si="62"/>
        <v>201710</v>
      </c>
      <c r="AM109" s="3">
        <f t="shared" si="63"/>
        <v>43023</v>
      </c>
      <c r="AN109" s="10">
        <f t="shared" si="64"/>
        <v>810.34752171229786</v>
      </c>
      <c r="AO109" s="10">
        <f t="shared" si="65"/>
        <v>26.145084244242408</v>
      </c>
      <c r="AP109" s="10">
        <f t="shared" si="66"/>
        <v>818.21943517208877</v>
      </c>
      <c r="AQ109" s="10">
        <f t="shared" si="67"/>
        <v>0</v>
      </c>
      <c r="AR109" s="10">
        <f t="shared" si="68"/>
        <v>1147.0838529375917</v>
      </c>
      <c r="AS109" s="10">
        <f t="shared" si="69"/>
        <v>2801.7958940662211</v>
      </c>
      <c r="AU109">
        <f t="shared" si="70"/>
        <v>201710</v>
      </c>
      <c r="AV109" s="3">
        <f t="shared" si="71"/>
        <v>43023</v>
      </c>
      <c r="AW109" s="10">
        <f t="shared" si="52"/>
        <v>801.3901424156162</v>
      </c>
      <c r="AX109" s="10">
        <f t="shared" si="53"/>
        <v>25.856083007063923</v>
      </c>
      <c r="AY109" s="10">
        <f t="shared" si="54"/>
        <v>809.17504170832353</v>
      </c>
      <c r="AZ109" s="10">
        <f t="shared" si="55"/>
        <v>0</v>
      </c>
      <c r="BA109" s="10">
        <f t="shared" si="56"/>
        <v>1134.4042742623221</v>
      </c>
      <c r="BB109">
        <f t="shared" si="72"/>
        <v>2770.8255413933257</v>
      </c>
    </row>
    <row r="110" spans="2:54" x14ac:dyDescent="0.25">
      <c r="B110">
        <f t="shared" si="57"/>
        <v>201710</v>
      </c>
      <c r="C110" s="3">
        <f>'Weir Formula Data'!I110</f>
        <v>43024</v>
      </c>
      <c r="D110" s="10">
        <f>IF('Weir Formula Data'!P110="",-9999,'Weir Formula Data'!P110)</f>
        <v>459.11150524665294</v>
      </c>
      <c r="E110" s="10">
        <f>IF('Weir Formula Data'!Q110="",-9999,'Weir Formula Data'!Q110)</f>
        <v>5.7087101077117319</v>
      </c>
      <c r="F110" s="10">
        <f>IF('Weir Formula Data'!R110="",-9999,'Weir Formula Data'!R110)</f>
        <v>467.32905567793938</v>
      </c>
      <c r="G110" s="10">
        <f>IF('Weir Formula Data'!M110="",-9999,'Weir Formula Data'!M110)</f>
        <v>0</v>
      </c>
      <c r="H110" s="10">
        <f>IF('Weir Formula Data'!N110="",-9999,'Weir Formula Data'!N110)</f>
        <v>672.69778018606848</v>
      </c>
      <c r="I110" s="10">
        <f t="shared" si="58"/>
        <v>1604.8470512183726</v>
      </c>
      <c r="J110" s="10">
        <f t="shared" si="59"/>
        <v>0</v>
      </c>
      <c r="K110" s="24">
        <f>'Weir Formula Data'!C110</f>
        <v>1</v>
      </c>
      <c r="L110" s="24">
        <f>'Weir Formula Data'!D110</f>
        <v>1</v>
      </c>
      <c r="M110" s="24">
        <f>'Weir Formula Data'!E110</f>
        <v>1</v>
      </c>
      <c r="N110" s="24">
        <f>'Weir Formula Data'!F110</f>
        <v>0</v>
      </c>
      <c r="O110" s="24">
        <f>'Weir Formula Data'!G110</f>
        <v>2</v>
      </c>
      <c r="AC110">
        <f t="shared" si="60"/>
        <v>201710</v>
      </c>
      <c r="AD110" s="3">
        <v>43024</v>
      </c>
      <c r="AE110" s="10">
        <f t="shared" si="47"/>
        <v>862.11400638319355</v>
      </c>
      <c r="AF110" s="10">
        <f t="shared" si="48"/>
        <v>10.719746479878646</v>
      </c>
      <c r="AG110" s="10">
        <f t="shared" si="49"/>
        <v>877.54482274046666</v>
      </c>
      <c r="AH110" s="10">
        <f t="shared" si="50"/>
        <v>0</v>
      </c>
      <c r="AI110" s="10">
        <f t="shared" si="51"/>
        <v>1263.1837184078504</v>
      </c>
      <c r="AJ110" s="10">
        <f t="shared" si="61"/>
        <v>3013.562294011389</v>
      </c>
      <c r="AL110">
        <f t="shared" si="62"/>
        <v>201710</v>
      </c>
      <c r="AM110" s="3">
        <f t="shared" si="63"/>
        <v>43024</v>
      </c>
      <c r="AN110" s="10">
        <f t="shared" si="64"/>
        <v>853.82942933380525</v>
      </c>
      <c r="AO110" s="10">
        <f t="shared" si="65"/>
        <v>10.616733925848767</v>
      </c>
      <c r="AP110" s="10">
        <f t="shared" si="66"/>
        <v>869.11196160556256</v>
      </c>
      <c r="AQ110" s="10">
        <f t="shared" si="67"/>
        <v>0</v>
      </c>
      <c r="AR110" s="10">
        <f t="shared" si="68"/>
        <v>1251.0450189258804</v>
      </c>
      <c r="AS110" s="10">
        <f t="shared" si="69"/>
        <v>2984.603143791097</v>
      </c>
      <c r="AU110">
        <f t="shared" si="70"/>
        <v>201710</v>
      </c>
      <c r="AV110" s="3">
        <f t="shared" si="71"/>
        <v>43024</v>
      </c>
      <c r="AW110" s="10">
        <f t="shared" si="52"/>
        <v>844.39141188043982</v>
      </c>
      <c r="AX110" s="10">
        <f t="shared" si="53"/>
        <v>10.499379198256301</v>
      </c>
      <c r="AY110" s="10">
        <f t="shared" si="54"/>
        <v>859.50501485395898</v>
      </c>
      <c r="AZ110" s="10">
        <f t="shared" si="55"/>
        <v>0</v>
      </c>
      <c r="BA110" s="10">
        <f t="shared" si="56"/>
        <v>1237.2162794635021</v>
      </c>
      <c r="BB110">
        <f t="shared" si="72"/>
        <v>2951.6120853961575</v>
      </c>
    </row>
    <row r="111" spans="2:54" x14ac:dyDescent="0.25">
      <c r="B111">
        <f t="shared" si="57"/>
        <v>201710</v>
      </c>
      <c r="C111" s="3">
        <f>'Weir Formula Data'!I111</f>
        <v>43025</v>
      </c>
      <c r="D111" s="10">
        <f>IF('Weir Formula Data'!P111="",-9999,'Weir Formula Data'!P111)</f>
        <v>783.48466875142765</v>
      </c>
      <c r="E111" s="10">
        <f>IF('Weir Formula Data'!Q111="",-9999,'Weir Formula Data'!Q111)</f>
        <v>-81.368282284152855</v>
      </c>
      <c r="F111" s="10">
        <f>IF('Weir Formula Data'!R111="",-9999,'Weir Formula Data'!R111)</f>
        <v>478.23753278775922</v>
      </c>
      <c r="G111" s="10">
        <f>IF('Weir Formula Data'!M111="",-9999,'Weir Formula Data'!M111)</f>
        <v>0</v>
      </c>
      <c r="H111" s="10">
        <f>IF('Weir Formula Data'!N111="",-9999,'Weir Formula Data'!N111)</f>
        <v>1157.3734663865641</v>
      </c>
      <c r="I111" s="10">
        <f t="shared" si="58"/>
        <v>2337.7273856415982</v>
      </c>
      <c r="J111" s="10">
        <f t="shared" si="59"/>
        <v>-81.368282284152855</v>
      </c>
      <c r="K111" s="24">
        <f>'Weir Formula Data'!C111</f>
        <v>2</v>
      </c>
      <c r="L111" s="24">
        <f>'Weir Formula Data'!D111</f>
        <v>1</v>
      </c>
      <c r="M111" s="24">
        <f>'Weir Formula Data'!E111</f>
        <v>1</v>
      </c>
      <c r="N111" s="24">
        <f>'Weir Formula Data'!F111</f>
        <v>0</v>
      </c>
      <c r="O111" s="24">
        <f>'Weir Formula Data'!G111</f>
        <v>4</v>
      </c>
      <c r="AC111">
        <f t="shared" si="60"/>
        <v>201710</v>
      </c>
      <c r="AD111" s="3">
        <v>43025</v>
      </c>
      <c r="AE111" s="10">
        <f t="shared" si="47"/>
        <v>1471.2179917038288</v>
      </c>
      <c r="AF111" s="10">
        <f t="shared" si="48"/>
        <v>-152.79237185490041</v>
      </c>
      <c r="AG111" s="10">
        <f t="shared" si="49"/>
        <v>898.0286285201405</v>
      </c>
      <c r="AH111" s="10">
        <f t="shared" si="50"/>
        <v>0</v>
      </c>
      <c r="AI111" s="10">
        <f t="shared" si="51"/>
        <v>2173.3018331833659</v>
      </c>
      <c r="AJ111" s="10">
        <f t="shared" si="61"/>
        <v>4389.7560815524348</v>
      </c>
      <c r="AL111">
        <f t="shared" si="62"/>
        <v>201710</v>
      </c>
      <c r="AM111" s="3">
        <f t="shared" si="63"/>
        <v>43025</v>
      </c>
      <c r="AN111" s="10">
        <f t="shared" si="64"/>
        <v>1457.0801645504914</v>
      </c>
      <c r="AO111" s="10">
        <f t="shared" si="65"/>
        <v>-81.368282284152855</v>
      </c>
      <c r="AP111" s="10">
        <f t="shared" si="66"/>
        <v>889.39892605567911</v>
      </c>
      <c r="AQ111" s="10">
        <f t="shared" si="67"/>
        <v>0</v>
      </c>
      <c r="AR111" s="10">
        <f t="shared" si="68"/>
        <v>2152.4172560215584</v>
      </c>
      <c r="AS111" s="10">
        <f t="shared" si="69"/>
        <v>4417.5280643435763</v>
      </c>
      <c r="AU111">
        <f t="shared" si="70"/>
        <v>201710</v>
      </c>
      <c r="AV111" s="3">
        <f t="shared" si="71"/>
        <v>43025</v>
      </c>
      <c r="AW111" s="10">
        <f t="shared" si="52"/>
        <v>1440.9739640009157</v>
      </c>
      <c r="AX111" s="10">
        <f t="shared" si="53"/>
        <v>0</v>
      </c>
      <c r="AY111" s="10">
        <f t="shared" si="54"/>
        <v>879.56773226130804</v>
      </c>
      <c r="AZ111" s="10">
        <f t="shared" si="55"/>
        <v>0</v>
      </c>
      <c r="BA111" s="10">
        <f t="shared" si="56"/>
        <v>2128.6249727723075</v>
      </c>
      <c r="BB111">
        <f t="shared" si="72"/>
        <v>4449.1666690345319</v>
      </c>
    </row>
    <row r="112" spans="2:54" x14ac:dyDescent="0.25">
      <c r="B112">
        <f t="shared" si="57"/>
        <v>201710</v>
      </c>
      <c r="C112" s="3">
        <f>'Weir Formula Data'!I112</f>
        <v>43026</v>
      </c>
      <c r="D112" s="10">
        <f>IF('Weir Formula Data'!P112="",-9999,'Weir Formula Data'!P112)</f>
        <v>913.84792865679401</v>
      </c>
      <c r="E112" s="10">
        <f>IF('Weir Formula Data'!Q112="",-9999,'Weir Formula Data'!Q112)</f>
        <v>-56.143134817493909</v>
      </c>
      <c r="F112" s="10">
        <f>IF('Weir Formula Data'!R112="",-9999,'Weir Formula Data'!R112)</f>
        <v>458.44059958668851</v>
      </c>
      <c r="G112" s="10">
        <f>IF('Weir Formula Data'!M112="",-9999,'Weir Formula Data'!M112)</f>
        <v>0</v>
      </c>
      <c r="H112" s="10">
        <f>IF('Weir Formula Data'!N112="",-9999,'Weir Formula Data'!N112)</f>
        <v>1790.0379078115727</v>
      </c>
      <c r="I112" s="10">
        <f t="shared" si="58"/>
        <v>3106.1833012375614</v>
      </c>
      <c r="J112" s="10">
        <f t="shared" si="59"/>
        <v>-56.143134817493909</v>
      </c>
      <c r="K112" s="24">
        <f>'Weir Formula Data'!C112</f>
        <v>2</v>
      </c>
      <c r="L112" s="24">
        <f>'Weir Formula Data'!D112</f>
        <v>1</v>
      </c>
      <c r="M112" s="24">
        <f>'Weir Formula Data'!E112</f>
        <v>1</v>
      </c>
      <c r="N112" s="24">
        <f>'Weir Formula Data'!F112</f>
        <v>0</v>
      </c>
      <c r="O112" s="24">
        <f>'Weir Formula Data'!G112</f>
        <v>6</v>
      </c>
      <c r="AC112">
        <f t="shared" si="60"/>
        <v>201710</v>
      </c>
      <c r="AD112" s="3">
        <v>43026</v>
      </c>
      <c r="AE112" s="10">
        <f t="shared" si="47"/>
        <v>1716.0125372506882</v>
      </c>
      <c r="AF112" s="10">
        <f t="shared" si="48"/>
        <v>-105.42489642558202</v>
      </c>
      <c r="AG112" s="10">
        <f t="shared" si="49"/>
        <v>860.85418788636377</v>
      </c>
      <c r="AH112" s="10">
        <f t="shared" si="50"/>
        <v>0</v>
      </c>
      <c r="AI112" s="10">
        <f t="shared" si="51"/>
        <v>3361.3114344676405</v>
      </c>
      <c r="AJ112" s="10">
        <f t="shared" si="61"/>
        <v>5832.7532631791109</v>
      </c>
      <c r="AL112">
        <f t="shared" si="62"/>
        <v>201710</v>
      </c>
      <c r="AM112" s="3">
        <f t="shared" si="63"/>
        <v>43026</v>
      </c>
      <c r="AN112" s="10">
        <f t="shared" si="64"/>
        <v>1699.5223306454022</v>
      </c>
      <c r="AO112" s="10">
        <f t="shared" si="65"/>
        <v>-56.143134817493909</v>
      </c>
      <c r="AP112" s="10">
        <f t="shared" si="66"/>
        <v>852.58171719799952</v>
      </c>
      <c r="AQ112" s="10">
        <f t="shared" si="67"/>
        <v>0</v>
      </c>
      <c r="AR112" s="10">
        <f t="shared" si="68"/>
        <v>3329.0105515685641</v>
      </c>
      <c r="AS112" s="10">
        <f t="shared" si="69"/>
        <v>5824.9714645944714</v>
      </c>
      <c r="AU112">
        <f t="shared" si="70"/>
        <v>201710</v>
      </c>
      <c r="AV112" s="3">
        <f t="shared" si="71"/>
        <v>43026</v>
      </c>
      <c r="AW112" s="10">
        <f t="shared" si="52"/>
        <v>1680.7362348890977</v>
      </c>
      <c r="AX112" s="10">
        <f t="shared" si="53"/>
        <v>0</v>
      </c>
      <c r="AY112" s="10">
        <f t="shared" si="54"/>
        <v>843.15749164323813</v>
      </c>
      <c r="AZ112" s="10">
        <f t="shared" si="55"/>
        <v>0</v>
      </c>
      <c r="BA112" s="10">
        <f t="shared" si="56"/>
        <v>3292.212499629014</v>
      </c>
      <c r="BB112">
        <f t="shared" si="72"/>
        <v>5816.1062261613497</v>
      </c>
    </row>
    <row r="113" spans="2:54" x14ac:dyDescent="0.25">
      <c r="B113">
        <f t="shared" si="57"/>
        <v>201710</v>
      </c>
      <c r="C113" s="3">
        <f>'Weir Formula Data'!I113</f>
        <v>43027</v>
      </c>
      <c r="D113" s="10">
        <f>IF('Weir Formula Data'!P113="",-9999,'Weir Formula Data'!P113)</f>
        <v>716.14066162368078</v>
      </c>
      <c r="E113" s="10">
        <f>IF('Weir Formula Data'!Q113="",-9999,'Weir Formula Data'!Q113)</f>
        <v>-122.19183165901948</v>
      </c>
      <c r="F113" s="10">
        <f>IF('Weir Formula Data'!R113="",-9999,'Weir Formula Data'!R113)</f>
        <v>345.91707467866649</v>
      </c>
      <c r="G113" s="10">
        <f>IF('Weir Formula Data'!M113="",-9999,'Weir Formula Data'!M113)</f>
        <v>0</v>
      </c>
      <c r="H113" s="10">
        <f>IF('Weir Formula Data'!N113="",-9999,'Weir Formula Data'!N113)</f>
        <v>1542.9662047388529</v>
      </c>
      <c r="I113" s="10">
        <f t="shared" si="58"/>
        <v>2482.8321093821805</v>
      </c>
      <c r="J113" s="10">
        <f t="shared" si="59"/>
        <v>-122.19183165901948</v>
      </c>
      <c r="K113" s="24">
        <f>'Weir Formula Data'!C113</f>
        <v>2</v>
      </c>
      <c r="L113" s="24">
        <f>'Weir Formula Data'!D113</f>
        <v>1</v>
      </c>
      <c r="M113" s="24">
        <f>'Weir Formula Data'!E113</f>
        <v>1</v>
      </c>
      <c r="N113" s="24">
        <f>'Weir Formula Data'!F113</f>
        <v>0</v>
      </c>
      <c r="O113" s="24">
        <f>'Weir Formula Data'!G113</f>
        <v>6</v>
      </c>
      <c r="AC113">
        <f t="shared" si="60"/>
        <v>201710</v>
      </c>
      <c r="AD113" s="3">
        <v>43027</v>
      </c>
      <c r="AE113" s="10">
        <f t="shared" si="47"/>
        <v>1344.7602333437785</v>
      </c>
      <c r="AF113" s="10">
        <f t="shared" si="48"/>
        <v>-229.45033686808489</v>
      </c>
      <c r="AG113" s="10">
        <f t="shared" si="49"/>
        <v>649.55887996612921</v>
      </c>
      <c r="AH113" s="10">
        <f t="shared" si="50"/>
        <v>0</v>
      </c>
      <c r="AI113" s="10">
        <f t="shared" si="51"/>
        <v>2897.3631923396047</v>
      </c>
      <c r="AJ113" s="10">
        <f t="shared" si="61"/>
        <v>4662.231968781427</v>
      </c>
      <c r="AL113">
        <f t="shared" si="62"/>
        <v>201710</v>
      </c>
      <c r="AM113" s="3">
        <f t="shared" si="63"/>
        <v>43027</v>
      </c>
      <c r="AN113" s="10">
        <f t="shared" si="64"/>
        <v>1331.8376155883514</v>
      </c>
      <c r="AO113" s="10">
        <f t="shared" si="65"/>
        <v>-122.19183165901948</v>
      </c>
      <c r="AP113" s="10">
        <f t="shared" si="66"/>
        <v>643.31687421126401</v>
      </c>
      <c r="AQ113" s="10">
        <f t="shared" si="67"/>
        <v>0</v>
      </c>
      <c r="AR113" s="10">
        <f t="shared" si="68"/>
        <v>2869.5206698550201</v>
      </c>
      <c r="AS113" s="10">
        <f t="shared" si="69"/>
        <v>4722.4833279956165</v>
      </c>
      <c r="AU113">
        <f t="shared" si="70"/>
        <v>201710</v>
      </c>
      <c r="AV113" s="3">
        <f t="shared" si="71"/>
        <v>43027</v>
      </c>
      <c r="AW113" s="10">
        <f t="shared" si="52"/>
        <v>1317.1158149228729</v>
      </c>
      <c r="AX113" s="10">
        <f t="shared" si="53"/>
        <v>0</v>
      </c>
      <c r="AY113" s="10">
        <f t="shared" si="54"/>
        <v>636.20581001242545</v>
      </c>
      <c r="AZ113" s="10">
        <f t="shared" si="55"/>
        <v>0</v>
      </c>
      <c r="BA113" s="10">
        <f t="shared" si="56"/>
        <v>2837.8017044101121</v>
      </c>
      <c r="BB113">
        <f t="shared" si="72"/>
        <v>4791.1233293454106</v>
      </c>
    </row>
    <row r="114" spans="2:54" x14ac:dyDescent="0.25">
      <c r="B114">
        <f t="shared" si="57"/>
        <v>201710</v>
      </c>
      <c r="C114" s="3">
        <f>'Weir Formula Data'!I114</f>
        <v>43028</v>
      </c>
      <c r="D114" s="10">
        <f>IF('Weir Formula Data'!P114="",-9999,'Weir Formula Data'!P114)</f>
        <v>770.93994012997882</v>
      </c>
      <c r="E114" s="10">
        <f>IF('Weir Formula Data'!Q114="",-9999,'Weir Formula Data'!Q114)</f>
        <v>-15.255033539437278</v>
      </c>
      <c r="F114" s="10">
        <f>IF('Weir Formula Data'!R114="",-9999,'Weir Formula Data'!R114)</f>
        <v>371.50694784515582</v>
      </c>
      <c r="G114" s="10">
        <f>IF('Weir Formula Data'!M114="",-9999,'Weir Formula Data'!M114)</f>
        <v>0</v>
      </c>
      <c r="H114" s="10">
        <f>IF('Weir Formula Data'!N114="",-9999,'Weir Formula Data'!N114)</f>
        <v>1549.3634263382398</v>
      </c>
      <c r="I114" s="10">
        <f t="shared" si="58"/>
        <v>2676.5552807739373</v>
      </c>
      <c r="J114" s="10">
        <f t="shared" si="59"/>
        <v>-15.255033539437278</v>
      </c>
      <c r="K114" s="24">
        <f>'Weir Formula Data'!C114</f>
        <v>2</v>
      </c>
      <c r="L114" s="24">
        <f>'Weir Formula Data'!D114</f>
        <v>1</v>
      </c>
      <c r="M114" s="24">
        <f>'Weir Formula Data'!E114</f>
        <v>1</v>
      </c>
      <c r="N114" s="24">
        <f>'Weir Formula Data'!F114</f>
        <v>0</v>
      </c>
      <c r="O114" s="24">
        <f>'Weir Formula Data'!G114</f>
        <v>6</v>
      </c>
      <c r="AC114">
        <f t="shared" si="60"/>
        <v>201710</v>
      </c>
      <c r="AD114" s="3">
        <v>43028</v>
      </c>
      <c r="AE114" s="10">
        <f t="shared" si="47"/>
        <v>1447.6616527159463</v>
      </c>
      <c r="AF114" s="10">
        <f t="shared" si="48"/>
        <v>-28.645716632887932</v>
      </c>
      <c r="AG114" s="10">
        <f t="shared" si="49"/>
        <v>697.61123288320027</v>
      </c>
      <c r="AH114" s="10">
        <f t="shared" si="50"/>
        <v>0</v>
      </c>
      <c r="AI114" s="10">
        <f t="shared" si="51"/>
        <v>2909.3758173331898</v>
      </c>
      <c r="AJ114" s="10">
        <f t="shared" si="61"/>
        <v>5026.0029862994488</v>
      </c>
      <c r="AL114">
        <f t="shared" si="62"/>
        <v>201710</v>
      </c>
      <c r="AM114" s="3">
        <f t="shared" si="63"/>
        <v>43028</v>
      </c>
      <c r="AN114" s="10">
        <f t="shared" si="64"/>
        <v>1433.7501927297142</v>
      </c>
      <c r="AO114" s="10">
        <f t="shared" si="65"/>
        <v>-15.255033539437278</v>
      </c>
      <c r="AP114" s="10">
        <f t="shared" si="66"/>
        <v>690.90746288694891</v>
      </c>
      <c r="AQ114" s="10">
        <f t="shared" si="67"/>
        <v>0</v>
      </c>
      <c r="AR114" s="10">
        <f t="shared" si="68"/>
        <v>2881.4178582397717</v>
      </c>
      <c r="AS114" s="10">
        <f t="shared" si="69"/>
        <v>4990.8204803169974</v>
      </c>
      <c r="AU114">
        <f t="shared" si="70"/>
        <v>201710</v>
      </c>
      <c r="AV114" s="3">
        <f t="shared" si="71"/>
        <v>43028</v>
      </c>
      <c r="AW114" s="10">
        <f t="shared" si="52"/>
        <v>1417.9018758670509</v>
      </c>
      <c r="AX114" s="10">
        <f t="shared" si="53"/>
        <v>0</v>
      </c>
      <c r="AY114" s="10">
        <f t="shared" si="54"/>
        <v>683.27034419630456</v>
      </c>
      <c r="AZ114" s="10">
        <f t="shared" si="55"/>
        <v>0</v>
      </c>
      <c r="BA114" s="10">
        <f t="shared" si="56"/>
        <v>2849.5673842431979</v>
      </c>
      <c r="BB114">
        <f t="shared" si="72"/>
        <v>4950.7396043065528</v>
      </c>
    </row>
    <row r="115" spans="2:54" x14ac:dyDescent="0.25">
      <c r="B115">
        <f t="shared" si="57"/>
        <v>201710</v>
      </c>
      <c r="C115" s="3">
        <f>'Weir Formula Data'!I115</f>
        <v>43029</v>
      </c>
      <c r="D115" s="10">
        <f>IF('Weir Formula Data'!P115="",-9999,'Weir Formula Data'!P115)</f>
        <v>796.32670927249899</v>
      </c>
      <c r="E115" s="10">
        <f>IF('Weir Formula Data'!Q115="",-9999,'Weir Formula Data'!Q115)</f>
        <v>-76.770906427300289</v>
      </c>
      <c r="F115" s="10">
        <f>IF('Weir Formula Data'!R115="",-9999,'Weir Formula Data'!R115)</f>
        <v>392.71738646438507</v>
      </c>
      <c r="G115" s="10">
        <f>IF('Weir Formula Data'!M115="",-9999,'Weir Formula Data'!M115)</f>
        <v>0</v>
      </c>
      <c r="H115" s="10">
        <f>IF('Weir Formula Data'!N115="",-9999,'Weir Formula Data'!N115)</f>
        <v>1657.8338748963615</v>
      </c>
      <c r="I115" s="10">
        <f t="shared" si="58"/>
        <v>2770.1070642059453</v>
      </c>
      <c r="J115" s="10">
        <f t="shared" si="59"/>
        <v>-76.770906427300289</v>
      </c>
      <c r="K115" s="24">
        <f>'Weir Formula Data'!C115</f>
        <v>2</v>
      </c>
      <c r="L115" s="24">
        <f>'Weir Formula Data'!D115</f>
        <v>1</v>
      </c>
      <c r="M115" s="24">
        <f>'Weir Formula Data'!E115</f>
        <v>1</v>
      </c>
      <c r="N115" s="24">
        <f>'Weir Formula Data'!F115</f>
        <v>0</v>
      </c>
      <c r="O115" s="24">
        <f>'Weir Formula Data'!G115</f>
        <v>6</v>
      </c>
      <c r="AC115">
        <f t="shared" si="60"/>
        <v>201710</v>
      </c>
      <c r="AD115" s="3">
        <v>43029</v>
      </c>
      <c r="AE115" s="10">
        <f t="shared" si="47"/>
        <v>1495.3326193645062</v>
      </c>
      <c r="AF115" s="10">
        <f t="shared" si="48"/>
        <v>-144.15947532866065</v>
      </c>
      <c r="AG115" s="10">
        <f t="shared" si="49"/>
        <v>737.43993681721452</v>
      </c>
      <c r="AH115" s="10">
        <f t="shared" si="50"/>
        <v>0</v>
      </c>
      <c r="AI115" s="10">
        <f t="shared" si="51"/>
        <v>3113.060307728143</v>
      </c>
      <c r="AJ115" s="10">
        <f t="shared" si="61"/>
        <v>5201.6733885812027</v>
      </c>
      <c r="AL115">
        <f t="shared" si="62"/>
        <v>201710</v>
      </c>
      <c r="AM115" s="3">
        <f t="shared" si="63"/>
        <v>43029</v>
      </c>
      <c r="AN115" s="10">
        <f t="shared" si="64"/>
        <v>1480.9630601091578</v>
      </c>
      <c r="AO115" s="10">
        <f t="shared" si="65"/>
        <v>-76.770906427300289</v>
      </c>
      <c r="AP115" s="10">
        <f t="shared" si="66"/>
        <v>730.35342861687934</v>
      </c>
      <c r="AQ115" s="10">
        <f t="shared" si="67"/>
        <v>0</v>
      </c>
      <c r="AR115" s="10">
        <f t="shared" si="68"/>
        <v>3083.1450206688778</v>
      </c>
      <c r="AS115" s="10">
        <f t="shared" si="69"/>
        <v>5217.6906029676147</v>
      </c>
      <c r="AU115">
        <f t="shared" si="70"/>
        <v>201710</v>
      </c>
      <c r="AV115" s="3">
        <f t="shared" si="71"/>
        <v>43029</v>
      </c>
      <c r="AW115" s="10">
        <f t="shared" si="52"/>
        <v>1464.5928639916435</v>
      </c>
      <c r="AX115" s="10">
        <f t="shared" si="53"/>
        <v>0</v>
      </c>
      <c r="AY115" s="10">
        <f t="shared" si="54"/>
        <v>722.28028406412045</v>
      </c>
      <c r="AZ115" s="10">
        <f t="shared" si="55"/>
        <v>0</v>
      </c>
      <c r="BA115" s="10">
        <f t="shared" si="56"/>
        <v>3049.0647049563663</v>
      </c>
      <c r="BB115">
        <f t="shared" si="72"/>
        <v>5235.9378530121303</v>
      </c>
    </row>
    <row r="116" spans="2:54" x14ac:dyDescent="0.25">
      <c r="B116">
        <f t="shared" si="57"/>
        <v>201710</v>
      </c>
      <c r="C116" s="3">
        <f>'Weir Formula Data'!I116</f>
        <v>43030</v>
      </c>
      <c r="D116" s="10">
        <f>IF('Weir Formula Data'!P116="",-9999,'Weir Formula Data'!P116)</f>
        <v>775.37924100600969</v>
      </c>
      <c r="E116" s="10">
        <f>IF('Weir Formula Data'!Q116="",-9999,'Weir Formula Data'!Q116)</f>
        <v>-72.653493101577595</v>
      </c>
      <c r="F116" s="10">
        <f>IF('Weir Formula Data'!R116="",-9999,'Weir Formula Data'!R116)</f>
        <v>390.46303977365238</v>
      </c>
      <c r="G116" s="10">
        <f>IF('Weir Formula Data'!M116="",-9999,'Weir Formula Data'!M116)</f>
        <v>0</v>
      </c>
      <c r="H116" s="10">
        <f>IF('Weir Formula Data'!N116="",-9999,'Weir Formula Data'!N116)</f>
        <v>1637.0483747370372</v>
      </c>
      <c r="I116" s="10">
        <f t="shared" si="58"/>
        <v>2730.2371624151219</v>
      </c>
      <c r="J116" s="10">
        <f t="shared" si="59"/>
        <v>-72.653493101577595</v>
      </c>
      <c r="K116" s="24">
        <f>'Weir Formula Data'!C116</f>
        <v>2</v>
      </c>
      <c r="L116" s="24">
        <f>'Weir Formula Data'!D116</f>
        <v>1</v>
      </c>
      <c r="M116" s="24">
        <f>'Weir Formula Data'!E116</f>
        <v>1</v>
      </c>
      <c r="N116" s="24">
        <f>'Weir Formula Data'!F116</f>
        <v>0</v>
      </c>
      <c r="O116" s="24">
        <f>'Weir Formula Data'!G116</f>
        <v>6</v>
      </c>
      <c r="AC116">
        <f t="shared" si="60"/>
        <v>201710</v>
      </c>
      <c r="AD116" s="3">
        <v>43030</v>
      </c>
      <c r="AE116" s="10">
        <f t="shared" si="47"/>
        <v>1455.9977179637979</v>
      </c>
      <c r="AF116" s="10">
        <f t="shared" si="48"/>
        <v>-136.42784661186926</v>
      </c>
      <c r="AG116" s="10">
        <f t="shared" si="49"/>
        <v>733.20675199149309</v>
      </c>
      <c r="AH116" s="10">
        <f t="shared" si="50"/>
        <v>0</v>
      </c>
      <c r="AI116" s="10">
        <f t="shared" si="51"/>
        <v>3074.0295480711693</v>
      </c>
      <c r="AJ116" s="10">
        <f t="shared" si="61"/>
        <v>5126.8061714145915</v>
      </c>
      <c r="AL116">
        <f t="shared" si="62"/>
        <v>201710</v>
      </c>
      <c r="AM116" s="3">
        <f t="shared" si="63"/>
        <v>43030</v>
      </c>
      <c r="AN116" s="10">
        <f t="shared" si="64"/>
        <v>1442.0061516641044</v>
      </c>
      <c r="AO116" s="10">
        <f t="shared" si="65"/>
        <v>-72.653493101577595</v>
      </c>
      <c r="AP116" s="10">
        <f t="shared" si="66"/>
        <v>726.16092303496248</v>
      </c>
      <c r="AQ116" s="10">
        <f t="shared" si="67"/>
        <v>0</v>
      </c>
      <c r="AR116" s="10">
        <f t="shared" si="68"/>
        <v>3044.489331284838</v>
      </c>
      <c r="AS116" s="10">
        <f t="shared" si="69"/>
        <v>5140.0029128823271</v>
      </c>
      <c r="AU116">
        <f t="shared" si="70"/>
        <v>201710</v>
      </c>
      <c r="AV116" s="3">
        <f t="shared" si="71"/>
        <v>43030</v>
      </c>
      <c r="AW116" s="10">
        <f t="shared" si="52"/>
        <v>1426.0665754915133</v>
      </c>
      <c r="AX116" s="10">
        <f t="shared" si="53"/>
        <v>0</v>
      </c>
      <c r="AY116" s="10">
        <f t="shared" si="54"/>
        <v>718.13412139273828</v>
      </c>
      <c r="AZ116" s="10">
        <f t="shared" si="55"/>
        <v>0</v>
      </c>
      <c r="BA116" s="10">
        <f t="shared" si="56"/>
        <v>3010.8363059169133</v>
      </c>
      <c r="BB116">
        <f t="shared" si="72"/>
        <v>5155.0370028011648</v>
      </c>
    </row>
    <row r="117" spans="2:54" x14ac:dyDescent="0.25">
      <c r="B117">
        <f t="shared" si="57"/>
        <v>201710</v>
      </c>
      <c r="C117" s="3">
        <f>'Weir Formula Data'!I117</f>
        <v>43031</v>
      </c>
      <c r="D117" s="10">
        <f>IF('Weir Formula Data'!P117="",-9999,'Weir Formula Data'!P117)</f>
        <v>567.50502469233277</v>
      </c>
      <c r="E117" s="10">
        <f>IF('Weir Formula Data'!Q117="",-9999,'Weir Formula Data'!Q117)</f>
        <v>76.081613651475024</v>
      </c>
      <c r="F117" s="10">
        <f>IF('Weir Formula Data'!R117="",-9999,'Weir Formula Data'!R117)</f>
        <v>430.66678971528228</v>
      </c>
      <c r="G117" s="10">
        <f>IF('Weir Formula Data'!M117="",-9999,'Weir Formula Data'!M117)</f>
        <v>0</v>
      </c>
      <c r="H117" s="10">
        <f>IF('Weir Formula Data'!N117="",-9999,'Weir Formula Data'!N117)</f>
        <v>1198.634750960736</v>
      </c>
      <c r="I117" s="10">
        <f t="shared" si="58"/>
        <v>2272.8881790198261</v>
      </c>
      <c r="J117" s="10">
        <f t="shared" si="59"/>
        <v>0</v>
      </c>
      <c r="K117" s="24">
        <f>'Weir Formula Data'!C117</f>
        <v>1</v>
      </c>
      <c r="L117" s="24">
        <f>'Weir Formula Data'!D117</f>
        <v>1</v>
      </c>
      <c r="M117" s="24">
        <f>'Weir Formula Data'!E117</f>
        <v>1</v>
      </c>
      <c r="N117" s="24">
        <f>'Weir Formula Data'!F117</f>
        <v>0</v>
      </c>
      <c r="O117" s="24">
        <f>'Weir Formula Data'!G117</f>
        <v>3</v>
      </c>
      <c r="AC117">
        <f t="shared" si="60"/>
        <v>201710</v>
      </c>
      <c r="AD117" s="3">
        <v>43031</v>
      </c>
      <c r="AE117" s="10">
        <f t="shared" si="47"/>
        <v>1065.6540402254861</v>
      </c>
      <c r="AF117" s="10">
        <f t="shared" si="48"/>
        <v>142.86512972906942</v>
      </c>
      <c r="AG117" s="10">
        <f t="shared" si="49"/>
        <v>808.70086515946036</v>
      </c>
      <c r="AH117" s="10">
        <f t="shared" si="50"/>
        <v>0</v>
      </c>
      <c r="AI117" s="10">
        <f t="shared" si="51"/>
        <v>2250.7817720353573</v>
      </c>
      <c r="AJ117" s="10">
        <f t="shared" si="61"/>
        <v>4268.0018071493732</v>
      </c>
      <c r="AL117">
        <f t="shared" si="62"/>
        <v>201710</v>
      </c>
      <c r="AM117" s="3">
        <f t="shared" si="63"/>
        <v>43031</v>
      </c>
      <c r="AN117" s="10">
        <f t="shared" si="64"/>
        <v>1055.4135233809936</v>
      </c>
      <c r="AO117" s="10">
        <f t="shared" si="65"/>
        <v>141.49225193547369</v>
      </c>
      <c r="AP117" s="10">
        <f t="shared" si="66"/>
        <v>800.92956742190495</v>
      </c>
      <c r="AQ117" s="10">
        <f t="shared" si="67"/>
        <v>0</v>
      </c>
      <c r="AR117" s="10">
        <f t="shared" si="68"/>
        <v>2229.1526430875347</v>
      </c>
      <c r="AS117" s="10">
        <f t="shared" si="69"/>
        <v>4226.9879858259064</v>
      </c>
      <c r="AU117">
        <f t="shared" si="70"/>
        <v>201710</v>
      </c>
      <c r="AV117" s="3">
        <f t="shared" si="71"/>
        <v>43031</v>
      </c>
      <c r="AW117" s="10">
        <f t="shared" si="52"/>
        <v>1043.747245653884</v>
      </c>
      <c r="AX117" s="10">
        <f t="shared" si="53"/>
        <v>139.92823188954375</v>
      </c>
      <c r="AY117" s="10">
        <f t="shared" si="54"/>
        <v>792.07629184186032</v>
      </c>
      <c r="AZ117" s="10">
        <f t="shared" si="55"/>
        <v>0</v>
      </c>
      <c r="BA117" s="10">
        <f t="shared" si="56"/>
        <v>2204.5121460176561</v>
      </c>
      <c r="BB117">
        <f t="shared" si="72"/>
        <v>4180.2639154029439</v>
      </c>
    </row>
    <row r="118" spans="2:54" x14ac:dyDescent="0.25">
      <c r="B118">
        <f t="shared" si="57"/>
        <v>201710</v>
      </c>
      <c r="C118" s="3">
        <f>'Weir Formula Data'!I118</f>
        <v>43032</v>
      </c>
      <c r="D118" s="10">
        <f>IF('Weir Formula Data'!P118="",-9999,'Weir Formula Data'!P118)</f>
        <v>425.70168153230685</v>
      </c>
      <c r="E118" s="10">
        <f>IF('Weir Formula Data'!Q118="",-9999,'Weir Formula Data'!Q118)</f>
        <v>75.889679885446384</v>
      </c>
      <c r="F118" s="10">
        <f>IF('Weir Formula Data'!R118="",-9999,'Weir Formula Data'!R118)</f>
        <v>447.55464309871303</v>
      </c>
      <c r="G118" s="10">
        <f>IF('Weir Formula Data'!M118="",-9999,'Weir Formula Data'!M118)</f>
        <v>0</v>
      </c>
      <c r="H118" s="10">
        <f>IF('Weir Formula Data'!N118="",-9999,'Weir Formula Data'!N118)</f>
        <v>917.37652935472795</v>
      </c>
      <c r="I118" s="10">
        <f t="shared" si="58"/>
        <v>1866.5225338711944</v>
      </c>
      <c r="J118" s="10">
        <f t="shared" si="59"/>
        <v>0</v>
      </c>
      <c r="K118" s="24">
        <f>'Weir Formula Data'!C118</f>
        <v>1</v>
      </c>
      <c r="L118" s="24">
        <f>'Weir Formula Data'!D118</f>
        <v>1</v>
      </c>
      <c r="M118" s="24">
        <f>'Weir Formula Data'!E118</f>
        <v>1</v>
      </c>
      <c r="N118" s="24">
        <f>'Weir Formula Data'!F118</f>
        <v>0</v>
      </c>
      <c r="O118" s="24">
        <f>'Weir Formula Data'!G118</f>
        <v>3</v>
      </c>
      <c r="AC118">
        <f t="shared" si="60"/>
        <v>201710</v>
      </c>
      <c r="AD118" s="3">
        <v>43032</v>
      </c>
      <c r="AE118" s="10">
        <f t="shared" si="47"/>
        <v>799.37744533914622</v>
      </c>
      <c r="AF118" s="10">
        <f t="shared" si="48"/>
        <v>142.50471883520112</v>
      </c>
      <c r="AG118" s="10">
        <f t="shared" si="49"/>
        <v>840.41267105676559</v>
      </c>
      <c r="AH118" s="10">
        <f t="shared" si="50"/>
        <v>0</v>
      </c>
      <c r="AI118" s="10">
        <f t="shared" si="51"/>
        <v>1722.6385007690453</v>
      </c>
      <c r="AJ118" s="10">
        <f t="shared" si="61"/>
        <v>3504.9333360001583</v>
      </c>
      <c r="AL118">
        <f t="shared" si="62"/>
        <v>201710</v>
      </c>
      <c r="AM118" s="3">
        <f t="shared" si="63"/>
        <v>43032</v>
      </c>
      <c r="AN118" s="10">
        <f t="shared" si="64"/>
        <v>791.69574200475927</v>
      </c>
      <c r="AO118" s="10">
        <f t="shared" si="65"/>
        <v>141.13530444876218</v>
      </c>
      <c r="AP118" s="10">
        <f t="shared" si="66"/>
        <v>832.33663531775517</v>
      </c>
      <c r="AQ118" s="10">
        <f t="shared" si="67"/>
        <v>0</v>
      </c>
      <c r="AR118" s="10">
        <f t="shared" si="68"/>
        <v>1706.0846212563622</v>
      </c>
      <c r="AS118" s="10">
        <f t="shared" si="69"/>
        <v>3471.2523030276388</v>
      </c>
      <c r="AU118">
        <f t="shared" si="70"/>
        <v>201710</v>
      </c>
      <c r="AV118" s="3">
        <f t="shared" si="71"/>
        <v>43032</v>
      </c>
      <c r="AW118" s="10">
        <f t="shared" si="52"/>
        <v>782.94453482673316</v>
      </c>
      <c r="AX118" s="10">
        <f t="shared" si="53"/>
        <v>139.57523001128024</v>
      </c>
      <c r="AY118" s="10">
        <f t="shared" si="54"/>
        <v>823.1361938462851</v>
      </c>
      <c r="AZ118" s="10">
        <f t="shared" si="55"/>
        <v>0</v>
      </c>
      <c r="BA118" s="10">
        <f t="shared" si="56"/>
        <v>1687.2259875771513</v>
      </c>
      <c r="BB118">
        <f t="shared" si="72"/>
        <v>3432.8819462614501</v>
      </c>
    </row>
    <row r="119" spans="2:54" x14ac:dyDescent="0.25">
      <c r="B119">
        <f t="shared" si="57"/>
        <v>201710</v>
      </c>
      <c r="C119" s="3">
        <f>'Weir Formula Data'!I119</f>
        <v>43033</v>
      </c>
      <c r="D119" s="10">
        <f>IF('Weir Formula Data'!P119="",-9999,'Weir Formula Data'!P119)</f>
        <v>363.18449578009955</v>
      </c>
      <c r="E119" s="10">
        <f>IF('Weir Formula Data'!Q119="",-9999,'Weir Formula Data'!Q119)</f>
        <v>33.127953698662083</v>
      </c>
      <c r="F119" s="10">
        <f>IF('Weir Formula Data'!R119="",-9999,'Weir Formula Data'!R119)</f>
        <v>396.71917317267162</v>
      </c>
      <c r="G119" s="10">
        <f>IF('Weir Formula Data'!M119="",-9999,'Weir Formula Data'!M119)</f>
        <v>0</v>
      </c>
      <c r="H119" s="10">
        <f>IF('Weir Formula Data'!N119="",-9999,'Weir Formula Data'!N119)</f>
        <v>802.53612004029276</v>
      </c>
      <c r="I119" s="10">
        <f t="shared" si="58"/>
        <v>1595.5677426917259</v>
      </c>
      <c r="J119" s="10">
        <f t="shared" si="59"/>
        <v>0</v>
      </c>
      <c r="K119" s="24">
        <f>'Weir Formula Data'!C119</f>
        <v>1</v>
      </c>
      <c r="L119" s="24">
        <f>'Weir Formula Data'!D119</f>
        <v>1</v>
      </c>
      <c r="M119" s="24">
        <f>'Weir Formula Data'!E119</f>
        <v>1</v>
      </c>
      <c r="N119" s="24">
        <f>'Weir Formula Data'!F119</f>
        <v>0</v>
      </c>
      <c r="O119" s="24">
        <f>'Weir Formula Data'!G119</f>
        <v>3</v>
      </c>
      <c r="AC119">
        <f t="shared" si="60"/>
        <v>201710</v>
      </c>
      <c r="AD119" s="3">
        <v>43033</v>
      </c>
      <c r="AE119" s="10">
        <f t="shared" si="47"/>
        <v>681.98343351258097</v>
      </c>
      <c r="AF119" s="10">
        <f t="shared" si="48"/>
        <v>62.207268953294687</v>
      </c>
      <c r="AG119" s="10">
        <f t="shared" si="49"/>
        <v>744.9544432766387</v>
      </c>
      <c r="AH119" s="10">
        <f t="shared" si="50"/>
        <v>0</v>
      </c>
      <c r="AI119" s="10">
        <f t="shared" si="51"/>
        <v>1506.9925754604128</v>
      </c>
      <c r="AJ119" s="10">
        <f t="shared" si="61"/>
        <v>2996.1377212029274</v>
      </c>
      <c r="AL119">
        <f t="shared" si="62"/>
        <v>201710</v>
      </c>
      <c r="AM119" s="3">
        <f t="shared" si="63"/>
        <v>43033</v>
      </c>
      <c r="AN119" s="10">
        <f t="shared" si="64"/>
        <v>675.42984053124837</v>
      </c>
      <c r="AO119" s="10">
        <f t="shared" si="65"/>
        <v>61.609481527432443</v>
      </c>
      <c r="AP119" s="10">
        <f t="shared" si="66"/>
        <v>737.79572362017325</v>
      </c>
      <c r="AQ119" s="10">
        <f t="shared" si="67"/>
        <v>0</v>
      </c>
      <c r="AR119" s="10">
        <f t="shared" si="68"/>
        <v>1492.5109686058447</v>
      </c>
      <c r="AS119" s="10">
        <f t="shared" si="69"/>
        <v>2967.3460142846989</v>
      </c>
      <c r="AU119">
        <f t="shared" si="70"/>
        <v>201710</v>
      </c>
      <c r="AV119" s="3">
        <f t="shared" si="71"/>
        <v>43033</v>
      </c>
      <c r="AW119" s="10">
        <f t="shared" si="52"/>
        <v>667.96380761594867</v>
      </c>
      <c r="AX119" s="10">
        <f t="shared" si="53"/>
        <v>60.928465692217685</v>
      </c>
      <c r="AY119" s="10">
        <f t="shared" si="54"/>
        <v>729.64031379554501</v>
      </c>
      <c r="AZ119" s="10">
        <f t="shared" si="55"/>
        <v>0</v>
      </c>
      <c r="BA119" s="10">
        <f t="shared" si="56"/>
        <v>1476.0131247893905</v>
      </c>
      <c r="BB119">
        <f t="shared" si="72"/>
        <v>2934.5457118931017</v>
      </c>
    </row>
    <row r="120" spans="2:54" x14ac:dyDescent="0.25">
      <c r="B120">
        <f t="shared" si="57"/>
        <v>201710</v>
      </c>
      <c r="C120" s="3">
        <f>'Weir Formula Data'!I120</f>
        <v>43034</v>
      </c>
      <c r="D120" s="10">
        <f>IF('Weir Formula Data'!P120="",-9999,'Weir Formula Data'!P120)</f>
        <v>313.51329626615507</v>
      </c>
      <c r="E120" s="10">
        <f>IF('Weir Formula Data'!Q120="",-9999,'Weir Formula Data'!Q120)</f>
        <v>78.18955658185304</v>
      </c>
      <c r="F120" s="10">
        <f>IF('Weir Formula Data'!R120="",-9999,'Weir Formula Data'!R120)</f>
        <v>369.87959283162945</v>
      </c>
      <c r="G120" s="10">
        <f>IF('Weir Formula Data'!M120="",-9999,'Weir Formula Data'!M120)</f>
        <v>0</v>
      </c>
      <c r="H120" s="10">
        <f>IF('Weir Formula Data'!N120="",-9999,'Weir Formula Data'!N120)</f>
        <v>733.28291350006657</v>
      </c>
      <c r="I120" s="10">
        <f t="shared" si="58"/>
        <v>1494.8653591797042</v>
      </c>
      <c r="J120" s="10">
        <f t="shared" si="59"/>
        <v>0</v>
      </c>
      <c r="K120" s="24">
        <f>'Weir Formula Data'!C120</f>
        <v>1</v>
      </c>
      <c r="L120" s="24">
        <f>'Weir Formula Data'!D120</f>
        <v>1</v>
      </c>
      <c r="M120" s="24">
        <f>'Weir Formula Data'!E120</f>
        <v>1</v>
      </c>
      <c r="N120" s="24">
        <f>'Weir Formula Data'!F120</f>
        <v>0</v>
      </c>
      <c r="O120" s="24">
        <f>'Weir Formula Data'!G120</f>
        <v>3</v>
      </c>
      <c r="AC120">
        <f t="shared" si="60"/>
        <v>201710</v>
      </c>
      <c r="AD120" s="3">
        <v>43034</v>
      </c>
      <c r="AE120" s="10">
        <f t="shared" si="47"/>
        <v>588.71145856649503</v>
      </c>
      <c r="AF120" s="10">
        <f t="shared" si="48"/>
        <v>146.82339935239111</v>
      </c>
      <c r="AG120" s="10">
        <f t="shared" si="49"/>
        <v>694.55540541103699</v>
      </c>
      <c r="AH120" s="10">
        <f t="shared" si="50"/>
        <v>0</v>
      </c>
      <c r="AI120" s="10">
        <f t="shared" si="51"/>
        <v>1376.9497456402328</v>
      </c>
      <c r="AJ120" s="10">
        <f t="shared" si="61"/>
        <v>2807.0400089701561</v>
      </c>
      <c r="AL120">
        <f t="shared" si="62"/>
        <v>201710</v>
      </c>
      <c r="AM120" s="3">
        <f t="shared" si="63"/>
        <v>43034</v>
      </c>
      <c r="AN120" s="10">
        <f t="shared" si="64"/>
        <v>583.05417263651316</v>
      </c>
      <c r="AO120" s="10">
        <f t="shared" si="65"/>
        <v>145.41248414212674</v>
      </c>
      <c r="AP120" s="10">
        <f t="shared" si="66"/>
        <v>687.88100071677036</v>
      </c>
      <c r="AQ120" s="10">
        <f t="shared" si="67"/>
        <v>0</v>
      </c>
      <c r="AR120" s="10">
        <f t="shared" si="68"/>
        <v>1363.7177993124501</v>
      </c>
      <c r="AS120" s="10">
        <f t="shared" si="69"/>
        <v>2780.0654568078603</v>
      </c>
      <c r="AU120">
        <f t="shared" si="70"/>
        <v>201710</v>
      </c>
      <c r="AV120" s="3">
        <f t="shared" si="71"/>
        <v>43034</v>
      </c>
      <c r="AW120" s="10">
        <f t="shared" si="52"/>
        <v>576.60923730335821</v>
      </c>
      <c r="AX120" s="10">
        <f t="shared" si="53"/>
        <v>143.80513082761118</v>
      </c>
      <c r="AY120" s="10">
        <f t="shared" si="54"/>
        <v>680.27733578375341</v>
      </c>
      <c r="AZ120" s="10">
        <f t="shared" si="55"/>
        <v>0</v>
      </c>
      <c r="BA120" s="10">
        <f t="shared" si="56"/>
        <v>1348.6436030512384</v>
      </c>
      <c r="BB120">
        <f t="shared" si="72"/>
        <v>2749.3353069659615</v>
      </c>
    </row>
    <row r="121" spans="2:54" x14ac:dyDescent="0.25">
      <c r="B121">
        <f t="shared" si="57"/>
        <v>201710</v>
      </c>
      <c r="C121" s="3">
        <f>'Weir Formula Data'!I121</f>
        <v>43035</v>
      </c>
      <c r="D121" s="10">
        <f>IF('Weir Formula Data'!P121="",-9999,'Weir Formula Data'!P121)</f>
        <v>361.63080600572533</v>
      </c>
      <c r="E121" s="10">
        <f>IF('Weir Formula Data'!Q121="",-9999,'Weir Formula Data'!Q121)</f>
        <v>16.975751409523973</v>
      </c>
      <c r="F121" s="10">
        <f>IF('Weir Formula Data'!R121="",-9999,'Weir Formula Data'!R121)</f>
        <v>420.81828198903207</v>
      </c>
      <c r="G121" s="10">
        <f>IF('Weir Formula Data'!M121="",-9999,'Weir Formula Data'!M121)</f>
        <v>0</v>
      </c>
      <c r="H121" s="10">
        <f>IF('Weir Formula Data'!N121="",-9999,'Weir Formula Data'!N121)</f>
        <v>880.09246353659182</v>
      </c>
      <c r="I121" s="10">
        <f t="shared" si="58"/>
        <v>1679.5173029408732</v>
      </c>
      <c r="J121" s="10">
        <f t="shared" si="59"/>
        <v>0</v>
      </c>
      <c r="K121" s="24">
        <f>'Weir Formula Data'!C121</f>
        <v>1</v>
      </c>
      <c r="L121" s="24">
        <f>'Weir Formula Data'!D121</f>
        <v>0</v>
      </c>
      <c r="M121" s="24">
        <f>'Weir Formula Data'!E121</f>
        <v>1</v>
      </c>
      <c r="N121" s="24">
        <f>'Weir Formula Data'!F121</f>
        <v>0</v>
      </c>
      <c r="O121" s="24">
        <f>'Weir Formula Data'!G121</f>
        <v>3</v>
      </c>
      <c r="AC121">
        <f t="shared" si="60"/>
        <v>201710</v>
      </c>
      <c r="AD121" s="3">
        <v>43035</v>
      </c>
      <c r="AE121" s="10">
        <f t="shared" si="47"/>
        <v>679.06593373147064</v>
      </c>
      <c r="AF121" s="10">
        <f t="shared" si="48"/>
        <v>31.876859742748849</v>
      </c>
      <c r="AG121" s="10">
        <f t="shared" si="49"/>
        <v>790.20745700970826</v>
      </c>
      <c r="AH121" s="10">
        <f t="shared" si="50"/>
        <v>0</v>
      </c>
      <c r="AI121" s="10">
        <f t="shared" si="51"/>
        <v>1652.6269349742404</v>
      </c>
      <c r="AJ121" s="10">
        <f t="shared" si="61"/>
        <v>3153.7771854581679</v>
      </c>
      <c r="AL121">
        <f t="shared" si="62"/>
        <v>201710</v>
      </c>
      <c r="AM121" s="3">
        <f t="shared" si="63"/>
        <v>43035</v>
      </c>
      <c r="AN121" s="10">
        <f t="shared" si="64"/>
        <v>672.54037677733299</v>
      </c>
      <c r="AO121" s="10">
        <f t="shared" si="65"/>
        <v>31.570535638655858</v>
      </c>
      <c r="AP121" s="10">
        <f t="shared" si="66"/>
        <v>782.61387366211522</v>
      </c>
      <c r="AQ121" s="10">
        <f t="shared" si="67"/>
        <v>0</v>
      </c>
      <c r="AR121" s="10">
        <f t="shared" si="68"/>
        <v>1636.7458391153209</v>
      </c>
      <c r="AS121" s="10">
        <f t="shared" si="69"/>
        <v>3123.4706251934249</v>
      </c>
      <c r="AU121">
        <f t="shared" si="70"/>
        <v>201710</v>
      </c>
      <c r="AV121" s="3">
        <f t="shared" si="71"/>
        <v>43035</v>
      </c>
      <c r="AW121" s="10">
        <f t="shared" si="52"/>
        <v>665.10628327335303</v>
      </c>
      <c r="AX121" s="10">
        <f t="shared" si="53"/>
        <v>31.221562815591874</v>
      </c>
      <c r="AY121" s="10">
        <f t="shared" si="54"/>
        <v>773.96305519052407</v>
      </c>
      <c r="AZ121" s="10">
        <f t="shared" si="55"/>
        <v>0</v>
      </c>
      <c r="BA121" s="10">
        <f t="shared" si="56"/>
        <v>1618.6536590315932</v>
      </c>
      <c r="BB121">
        <f t="shared" si="72"/>
        <v>3088.9445603110621</v>
      </c>
    </row>
    <row r="122" spans="2:54" x14ac:dyDescent="0.25">
      <c r="B122">
        <f t="shared" si="57"/>
        <v>201710</v>
      </c>
      <c r="C122" s="3">
        <f>'Weir Formula Data'!I122</f>
        <v>43036</v>
      </c>
      <c r="D122" s="10">
        <f>IF('Weir Formula Data'!P122="",-9999,'Weir Formula Data'!P122)</f>
        <v>91.878159201047637</v>
      </c>
      <c r="E122" s="10">
        <f>IF('Weir Formula Data'!Q122="",-9999,'Weir Formula Data'!Q122)</f>
        <v>0</v>
      </c>
      <c r="F122" s="10">
        <f>IF('Weir Formula Data'!R122="",-9999,'Weir Formula Data'!R122)</f>
        <v>340.61452669946271</v>
      </c>
      <c r="G122" s="10">
        <f>IF('Weir Formula Data'!M122="",-9999,'Weir Formula Data'!M122)</f>
        <v>0</v>
      </c>
      <c r="H122" s="10">
        <f>IF('Weir Formula Data'!N122="",-9999,'Weir Formula Data'!N122)</f>
        <v>762.89398372758978</v>
      </c>
      <c r="I122" s="10">
        <f t="shared" si="58"/>
        <v>1195.3866696281002</v>
      </c>
      <c r="J122" s="10">
        <f t="shared" si="59"/>
        <v>0</v>
      </c>
      <c r="K122" s="24">
        <f>'Weir Formula Data'!C122</f>
        <v>0</v>
      </c>
      <c r="L122" s="24">
        <f>'Weir Formula Data'!D122</f>
        <v>0</v>
      </c>
      <c r="M122" s="24">
        <f>'Weir Formula Data'!E122</f>
        <v>1</v>
      </c>
      <c r="N122" s="24">
        <f>'Weir Formula Data'!F122</f>
        <v>0</v>
      </c>
      <c r="O122" s="24">
        <f>'Weir Formula Data'!G122</f>
        <v>3</v>
      </c>
      <c r="AC122">
        <f t="shared" si="60"/>
        <v>201710</v>
      </c>
      <c r="AD122" s="3">
        <v>43036</v>
      </c>
      <c r="AE122" s="10">
        <f t="shared" si="47"/>
        <v>172.5276910352608</v>
      </c>
      <c r="AF122" s="10">
        <f t="shared" si="48"/>
        <v>0</v>
      </c>
      <c r="AG122" s="10">
        <f t="shared" si="49"/>
        <v>639.60181979632466</v>
      </c>
      <c r="AH122" s="10">
        <f t="shared" si="50"/>
        <v>0</v>
      </c>
      <c r="AI122" s="10">
        <f t="shared" si="51"/>
        <v>1432.5530535412827</v>
      </c>
      <c r="AJ122" s="10">
        <f t="shared" si="61"/>
        <v>2244.682564372868</v>
      </c>
      <c r="AL122">
        <f t="shared" si="62"/>
        <v>201710</v>
      </c>
      <c r="AM122" s="3">
        <f t="shared" si="63"/>
        <v>43036</v>
      </c>
      <c r="AN122" s="10">
        <f t="shared" si="64"/>
        <v>170.86976767599296</v>
      </c>
      <c r="AO122" s="10">
        <f t="shared" si="65"/>
        <v>0</v>
      </c>
      <c r="AP122" s="10">
        <f t="shared" si="66"/>
        <v>633.45549747955624</v>
      </c>
      <c r="AQ122" s="10">
        <f t="shared" si="67"/>
        <v>0</v>
      </c>
      <c r="AR122" s="10">
        <f t="shared" si="68"/>
        <v>1418.7867812599759</v>
      </c>
      <c r="AS122" s="10">
        <f t="shared" si="69"/>
        <v>2223.1120464155251</v>
      </c>
      <c r="AU122">
        <f t="shared" si="70"/>
        <v>201710</v>
      </c>
      <c r="AV122" s="3">
        <f t="shared" si="71"/>
        <v>43036</v>
      </c>
      <c r="AW122" s="10">
        <f t="shared" si="52"/>
        <v>168.98101590172254</v>
      </c>
      <c r="AX122" s="10">
        <f t="shared" si="53"/>
        <v>0</v>
      </c>
      <c r="AY122" s="10">
        <f t="shared" si="54"/>
        <v>626.4534384783725</v>
      </c>
      <c r="AZ122" s="10">
        <f t="shared" si="55"/>
        <v>0</v>
      </c>
      <c r="BA122" s="10">
        <f t="shared" si="56"/>
        <v>1403.1038662138365</v>
      </c>
      <c r="BB122">
        <f t="shared" si="72"/>
        <v>2198.5383205939315</v>
      </c>
    </row>
    <row r="123" spans="2:54" x14ac:dyDescent="0.25">
      <c r="B123">
        <f t="shared" si="57"/>
        <v>201710</v>
      </c>
      <c r="C123" s="3">
        <f>'Weir Formula Data'!I123</f>
        <v>43037</v>
      </c>
      <c r="D123" s="10">
        <f>IF('Weir Formula Data'!P123="",-9999,'Weir Formula Data'!P123)</f>
        <v>0</v>
      </c>
      <c r="E123" s="10">
        <f>IF('Weir Formula Data'!Q123="",-9999,'Weir Formula Data'!Q123)</f>
        <v>0</v>
      </c>
      <c r="F123" s="10">
        <f>IF('Weir Formula Data'!R123="",-9999,'Weir Formula Data'!R123)</f>
        <v>137.75015007829191</v>
      </c>
      <c r="G123" s="10">
        <f>IF('Weir Formula Data'!M123="",-9999,'Weir Formula Data'!M123)</f>
        <v>0</v>
      </c>
      <c r="H123" s="10">
        <f>IF('Weir Formula Data'!N123="",-9999,'Weir Formula Data'!N123)</f>
        <v>637.79455863547616</v>
      </c>
      <c r="I123" s="10">
        <f t="shared" si="58"/>
        <v>775.54470871376805</v>
      </c>
      <c r="J123" s="10">
        <f t="shared" si="59"/>
        <v>0</v>
      </c>
      <c r="K123" s="24">
        <f>'Weir Formula Data'!C123</f>
        <v>0</v>
      </c>
      <c r="L123" s="24">
        <f>'Weir Formula Data'!D123</f>
        <v>0</v>
      </c>
      <c r="M123" s="24">
        <f>'Weir Formula Data'!E123</f>
        <v>1</v>
      </c>
      <c r="N123" s="24">
        <f>'Weir Formula Data'!F123</f>
        <v>0</v>
      </c>
      <c r="O123" s="24">
        <f>'Weir Formula Data'!G123</f>
        <v>3</v>
      </c>
      <c r="AC123">
        <f t="shared" si="60"/>
        <v>201710</v>
      </c>
      <c r="AD123" s="3">
        <v>43037</v>
      </c>
      <c r="AE123" s="10">
        <f t="shared" si="47"/>
        <v>0</v>
      </c>
      <c r="AF123" s="10">
        <f t="shared" si="48"/>
        <v>0</v>
      </c>
      <c r="AG123" s="10">
        <f t="shared" si="49"/>
        <v>258.66555816343964</v>
      </c>
      <c r="AH123" s="10">
        <f t="shared" si="50"/>
        <v>0</v>
      </c>
      <c r="AI123" s="10">
        <f t="shared" si="51"/>
        <v>1197.642873051567</v>
      </c>
      <c r="AJ123" s="10">
        <f t="shared" si="61"/>
        <v>1456.3084312150067</v>
      </c>
      <c r="AL123">
        <f t="shared" si="62"/>
        <v>201710</v>
      </c>
      <c r="AM123" s="3">
        <f t="shared" si="63"/>
        <v>43037</v>
      </c>
      <c r="AN123" s="10">
        <f t="shared" si="64"/>
        <v>0</v>
      </c>
      <c r="AO123" s="10">
        <f t="shared" si="65"/>
        <v>0</v>
      </c>
      <c r="AP123" s="10">
        <f t="shared" si="66"/>
        <v>256.17988372738881</v>
      </c>
      <c r="AQ123" s="10">
        <f t="shared" si="67"/>
        <v>0</v>
      </c>
      <c r="AR123" s="10">
        <f t="shared" si="68"/>
        <v>1186.1339953555973</v>
      </c>
      <c r="AS123" s="10">
        <f t="shared" si="69"/>
        <v>1442.3138790829862</v>
      </c>
      <c r="AU123">
        <f t="shared" si="70"/>
        <v>201710</v>
      </c>
      <c r="AV123" s="3">
        <f t="shared" si="71"/>
        <v>43037</v>
      </c>
      <c r="AW123" s="10">
        <f t="shared" si="52"/>
        <v>0</v>
      </c>
      <c r="AX123" s="10">
        <f t="shared" si="53"/>
        <v>0</v>
      </c>
      <c r="AY123" s="10">
        <f t="shared" si="54"/>
        <v>253.34813521796261</v>
      </c>
      <c r="AZ123" s="10">
        <f t="shared" si="55"/>
        <v>0</v>
      </c>
      <c r="BA123" s="10">
        <f t="shared" si="56"/>
        <v>1173.0227661503325</v>
      </c>
      <c r="BB123">
        <f t="shared" si="72"/>
        <v>1426.3709013682951</v>
      </c>
    </row>
    <row r="124" spans="2:54" x14ac:dyDescent="0.25">
      <c r="B124">
        <f t="shared" si="57"/>
        <v>201710</v>
      </c>
      <c r="C124" s="3">
        <f>'Weir Formula Data'!I124</f>
        <v>43038</v>
      </c>
      <c r="D124" s="10">
        <f>IF('Weir Formula Data'!P124="",-9999,'Weir Formula Data'!P124)</f>
        <v>0</v>
      </c>
      <c r="E124" s="10">
        <f>IF('Weir Formula Data'!Q124="",-9999,'Weir Formula Data'!Q124)</f>
        <v>0</v>
      </c>
      <c r="F124" s="10">
        <f>IF('Weir Formula Data'!R124="",-9999,'Weir Formula Data'!R124)</f>
        <v>-130.59902903361328</v>
      </c>
      <c r="G124" s="10">
        <f>IF('Weir Formula Data'!M124="",-9999,'Weir Formula Data'!M124)</f>
        <v>0</v>
      </c>
      <c r="H124" s="10">
        <f>IF('Weir Formula Data'!N124="",-9999,'Weir Formula Data'!N124)</f>
        <v>-58.09959823998782</v>
      </c>
      <c r="I124" s="10">
        <f t="shared" si="58"/>
        <v>-188.69862727360109</v>
      </c>
      <c r="J124" s="10">
        <f t="shared" si="59"/>
        <v>-188.69862727360109</v>
      </c>
      <c r="K124" s="24">
        <f>'Weir Formula Data'!C124</f>
        <v>0</v>
      </c>
      <c r="L124" s="24">
        <f>'Weir Formula Data'!D124</f>
        <v>0</v>
      </c>
      <c r="M124" s="24">
        <f>'Weir Formula Data'!E124</f>
        <v>1</v>
      </c>
      <c r="N124" s="24">
        <f>'Weir Formula Data'!F124</f>
        <v>0</v>
      </c>
      <c r="O124" s="24">
        <f>'Weir Formula Data'!G124</f>
        <v>3</v>
      </c>
      <c r="AC124">
        <f t="shared" si="60"/>
        <v>201710</v>
      </c>
      <c r="AD124" s="3">
        <v>43038</v>
      </c>
      <c r="AE124" s="10">
        <f t="shared" si="47"/>
        <v>0</v>
      </c>
      <c r="AF124" s="10">
        <f t="shared" si="48"/>
        <v>0</v>
      </c>
      <c r="AG124" s="10">
        <f t="shared" si="49"/>
        <v>-245.23726995130491</v>
      </c>
      <c r="AH124" s="10">
        <f t="shared" si="50"/>
        <v>0</v>
      </c>
      <c r="AI124" s="10">
        <f t="shared" si="51"/>
        <v>-109.09871966946314</v>
      </c>
      <c r="AJ124" s="10">
        <f t="shared" si="61"/>
        <v>-354.33598962076803</v>
      </c>
      <c r="AL124">
        <f t="shared" si="62"/>
        <v>201710</v>
      </c>
      <c r="AM124" s="3">
        <f t="shared" si="63"/>
        <v>43038</v>
      </c>
      <c r="AN124" s="10">
        <f t="shared" si="64"/>
        <v>0</v>
      </c>
      <c r="AO124" s="10">
        <f t="shared" si="65"/>
        <v>0</v>
      </c>
      <c r="AP124" s="10">
        <f t="shared" si="66"/>
        <v>-130.59902903361328</v>
      </c>
      <c r="AQ124" s="10">
        <f t="shared" si="67"/>
        <v>0</v>
      </c>
      <c r="AR124" s="10">
        <f t="shared" si="68"/>
        <v>-58.09959823998782</v>
      </c>
      <c r="AS124" s="10">
        <f t="shared" si="69"/>
        <v>-188.69862727360109</v>
      </c>
      <c r="AU124">
        <f t="shared" si="70"/>
        <v>201710</v>
      </c>
      <c r="AV124" s="3">
        <f t="shared" si="71"/>
        <v>43038</v>
      </c>
      <c r="AW124" s="10">
        <f t="shared" si="52"/>
        <v>0</v>
      </c>
      <c r="AX124" s="10">
        <f t="shared" si="53"/>
        <v>0</v>
      </c>
      <c r="AY124" s="10">
        <f t="shared" si="54"/>
        <v>0</v>
      </c>
      <c r="AZ124" s="10">
        <f t="shared" si="55"/>
        <v>0</v>
      </c>
      <c r="BA124" s="10">
        <f t="shared" si="56"/>
        <v>0</v>
      </c>
      <c r="BB124">
        <f t="shared" si="72"/>
        <v>0</v>
      </c>
    </row>
    <row r="125" spans="2:54" x14ac:dyDescent="0.25">
      <c r="B125">
        <f t="shared" si="57"/>
        <v>201710</v>
      </c>
      <c r="C125" s="3">
        <f>'Weir Formula Data'!I125</f>
        <v>43039</v>
      </c>
      <c r="D125" s="10">
        <f>IF('Weir Formula Data'!P125="",-9999,'Weir Formula Data'!P125)</f>
        <v>0</v>
      </c>
      <c r="E125" s="10">
        <f>IF('Weir Formula Data'!Q125="",-9999,'Weir Formula Data'!Q125)</f>
        <v>0</v>
      </c>
      <c r="F125" s="10">
        <f>IF('Weir Formula Data'!R125="",-9999,'Weir Formula Data'!R125)</f>
        <v>264.52151880673762</v>
      </c>
      <c r="G125" s="10">
        <f>IF('Weir Formula Data'!M125="",-9999,'Weir Formula Data'!M125)</f>
        <v>0</v>
      </c>
      <c r="H125" s="10">
        <f>IF('Weir Formula Data'!N125="",-9999,'Weir Formula Data'!N125)</f>
        <v>570.6532494819777</v>
      </c>
      <c r="I125" s="10">
        <f t="shared" si="58"/>
        <v>835.17476828871531</v>
      </c>
      <c r="J125" s="10">
        <f t="shared" si="59"/>
        <v>0</v>
      </c>
      <c r="K125" s="24">
        <f>'Weir Formula Data'!C125</f>
        <v>0</v>
      </c>
      <c r="L125" s="24">
        <f>'Weir Formula Data'!D125</f>
        <v>0</v>
      </c>
      <c r="M125" s="24">
        <f>'Weir Formula Data'!E125</f>
        <v>1</v>
      </c>
      <c r="N125" s="24">
        <f>'Weir Formula Data'!F125</f>
        <v>0</v>
      </c>
      <c r="O125" s="24">
        <f>'Weir Formula Data'!G125</f>
        <v>3</v>
      </c>
      <c r="AC125">
        <f t="shared" si="60"/>
        <v>201710</v>
      </c>
      <c r="AD125" s="3">
        <v>43039</v>
      </c>
      <c r="AE125" s="10">
        <f t="shared" si="47"/>
        <v>0</v>
      </c>
      <c r="AF125" s="10">
        <f t="shared" si="48"/>
        <v>0</v>
      </c>
      <c r="AG125" s="10">
        <f t="shared" si="49"/>
        <v>496.71529409947499</v>
      </c>
      <c r="AH125" s="10">
        <f t="shared" si="50"/>
        <v>0</v>
      </c>
      <c r="AI125" s="10">
        <f t="shared" si="51"/>
        <v>1071.5657384847959</v>
      </c>
      <c r="AJ125" s="10">
        <f t="shared" si="61"/>
        <v>1568.2810325842709</v>
      </c>
      <c r="AL125">
        <f t="shared" si="62"/>
        <v>201710</v>
      </c>
      <c r="AM125" s="3">
        <f t="shared" si="63"/>
        <v>43039</v>
      </c>
      <c r="AN125" s="10">
        <f t="shared" si="64"/>
        <v>0</v>
      </c>
      <c r="AO125" s="10">
        <f t="shared" si="65"/>
        <v>0</v>
      </c>
      <c r="AP125" s="10">
        <f t="shared" si="66"/>
        <v>491.94205518315044</v>
      </c>
      <c r="AQ125" s="10">
        <f t="shared" si="67"/>
        <v>0</v>
      </c>
      <c r="AR125" s="10">
        <f t="shared" si="68"/>
        <v>1061.2684125415537</v>
      </c>
      <c r="AS125" s="10">
        <f t="shared" si="69"/>
        <v>1553.2104677247041</v>
      </c>
      <c r="AU125">
        <f t="shared" si="70"/>
        <v>201710</v>
      </c>
      <c r="AV125" s="3">
        <f t="shared" si="71"/>
        <v>43039</v>
      </c>
      <c r="AW125" s="10">
        <f t="shared" si="52"/>
        <v>0</v>
      </c>
      <c r="AX125" s="10">
        <f t="shared" si="53"/>
        <v>0</v>
      </c>
      <c r="AY125" s="10">
        <f t="shared" si="54"/>
        <v>486.50425046085871</v>
      </c>
      <c r="AZ125" s="10">
        <f t="shared" si="55"/>
        <v>0</v>
      </c>
      <c r="BA125" s="10">
        <f t="shared" si="56"/>
        <v>1049.5374163306506</v>
      </c>
      <c r="BB125">
        <f t="shared" si="72"/>
        <v>1536.0416667915092</v>
      </c>
    </row>
    <row r="126" spans="2:54" x14ac:dyDescent="0.25">
      <c r="B126">
        <f t="shared" si="57"/>
        <v>201711</v>
      </c>
      <c r="C126" s="3">
        <f>'Weir Formula Data'!I126</f>
        <v>43040</v>
      </c>
      <c r="D126" s="10">
        <f>IF('Weir Formula Data'!P126="",-9999,'Weir Formula Data'!P126)</f>
        <v>0</v>
      </c>
      <c r="E126" s="10">
        <f>IF('Weir Formula Data'!Q126="",-9999,'Weir Formula Data'!Q126)</f>
        <v>0</v>
      </c>
      <c r="F126" s="10">
        <f>IF('Weir Formula Data'!R126="",-9999,'Weir Formula Data'!R126)</f>
        <v>335.04205317856372</v>
      </c>
      <c r="G126" s="10">
        <f>IF('Weir Formula Data'!M126="",-9999,'Weir Formula Data'!M126)</f>
        <v>0</v>
      </c>
      <c r="H126" s="10">
        <f>IF('Weir Formula Data'!N126="",-9999,'Weir Formula Data'!N126)</f>
        <v>708.29242954177664</v>
      </c>
      <c r="I126" s="10">
        <f t="shared" si="58"/>
        <v>1043.3344827203405</v>
      </c>
      <c r="J126" s="10">
        <f t="shared" si="59"/>
        <v>0</v>
      </c>
      <c r="K126" s="24">
        <f>'Weir Formula Data'!C126</f>
        <v>0</v>
      </c>
      <c r="L126" s="24">
        <f>'Weir Formula Data'!D126</f>
        <v>0</v>
      </c>
      <c r="M126" s="24">
        <f>'Weir Formula Data'!E126</f>
        <v>1</v>
      </c>
      <c r="N126" s="24">
        <f>'Weir Formula Data'!F126</f>
        <v>0</v>
      </c>
      <c r="O126" s="24">
        <f>'Weir Formula Data'!G126</f>
        <v>3</v>
      </c>
      <c r="AC126">
        <f t="shared" si="60"/>
        <v>201711</v>
      </c>
      <c r="AD126" s="3">
        <v>43040</v>
      </c>
      <c r="AE126" s="10">
        <f t="shared" si="47"/>
        <v>0</v>
      </c>
      <c r="AF126" s="10">
        <f t="shared" si="48"/>
        <v>0</v>
      </c>
      <c r="AG126" s="10">
        <f t="shared" si="49"/>
        <v>269.37448117114167</v>
      </c>
      <c r="AH126" s="10">
        <f t="shared" si="50"/>
        <v>0</v>
      </c>
      <c r="AI126" s="10">
        <f t="shared" si="51"/>
        <v>569.46853063718868</v>
      </c>
      <c r="AJ126" s="10">
        <f t="shared" si="61"/>
        <v>838.8430118083304</v>
      </c>
      <c r="AL126">
        <f t="shared" si="62"/>
        <v>201711</v>
      </c>
      <c r="AM126" s="3">
        <f t="shared" si="63"/>
        <v>43040</v>
      </c>
      <c r="AN126" s="10">
        <f t="shared" si="64"/>
        <v>0</v>
      </c>
      <c r="AO126" s="10">
        <f t="shared" si="65"/>
        <v>0</v>
      </c>
      <c r="AP126" s="10">
        <f t="shared" si="66"/>
        <v>269.37448117114167</v>
      </c>
      <c r="AQ126" s="10">
        <f t="shared" si="67"/>
        <v>0</v>
      </c>
      <c r="AR126" s="10">
        <f t="shared" si="68"/>
        <v>569.46853063718868</v>
      </c>
      <c r="AS126" s="10">
        <f t="shared" si="69"/>
        <v>838.8430118083304</v>
      </c>
      <c r="AU126">
        <f t="shared" si="70"/>
        <v>201711</v>
      </c>
      <c r="AV126" s="3">
        <f t="shared" si="71"/>
        <v>43040</v>
      </c>
      <c r="AW126" s="10">
        <f t="shared" si="52"/>
        <v>0</v>
      </c>
      <c r="AX126" s="10">
        <f t="shared" si="53"/>
        <v>0</v>
      </c>
      <c r="AY126" s="10">
        <f t="shared" si="54"/>
        <v>269.37448117114167</v>
      </c>
      <c r="AZ126" s="10">
        <f t="shared" si="55"/>
        <v>0</v>
      </c>
      <c r="BA126" s="10">
        <f t="shared" si="56"/>
        <v>569.46853063718868</v>
      </c>
      <c r="BB126">
        <f t="shared" si="72"/>
        <v>838.8430118083304</v>
      </c>
    </row>
    <row r="127" spans="2:54" x14ac:dyDescent="0.25">
      <c r="B127">
        <f t="shared" si="57"/>
        <v>201711</v>
      </c>
      <c r="C127" s="3">
        <f>'Weir Formula Data'!I127</f>
        <v>43041</v>
      </c>
      <c r="D127" s="10">
        <f>IF('Weir Formula Data'!P127="",-9999,'Weir Formula Data'!P127)</f>
        <v>247.80140514140487</v>
      </c>
      <c r="E127" s="10">
        <f>IF('Weir Formula Data'!Q127="",-9999,'Weir Formula Data'!Q127)</f>
        <v>0</v>
      </c>
      <c r="F127" s="10">
        <f>IF('Weir Formula Data'!R127="",-9999,'Weir Formula Data'!R127)</f>
        <v>357.38918908109554</v>
      </c>
      <c r="G127" s="10">
        <f>IF('Weir Formula Data'!M127="",-9999,'Weir Formula Data'!M127)</f>
        <v>0</v>
      </c>
      <c r="H127" s="10">
        <f>IF('Weir Formula Data'!N127="",-9999,'Weir Formula Data'!N127)</f>
        <v>766.20039634859234</v>
      </c>
      <c r="I127" s="10">
        <f t="shared" si="58"/>
        <v>1371.3909905710927</v>
      </c>
      <c r="J127" s="10">
        <f t="shared" si="59"/>
        <v>0</v>
      </c>
      <c r="K127" s="24">
        <f>'Weir Formula Data'!C127</f>
        <v>1</v>
      </c>
      <c r="L127" s="24">
        <f>'Weir Formula Data'!D127</f>
        <v>0</v>
      </c>
      <c r="M127" s="24">
        <f>'Weir Formula Data'!E127</f>
        <v>1</v>
      </c>
      <c r="N127" s="24">
        <f>'Weir Formula Data'!F127</f>
        <v>0</v>
      </c>
      <c r="O127" s="24">
        <f>'Weir Formula Data'!G127</f>
        <v>3</v>
      </c>
      <c r="AC127">
        <f t="shared" si="60"/>
        <v>201711</v>
      </c>
      <c r="AD127" s="3">
        <v>43041</v>
      </c>
      <c r="AE127" s="10">
        <f t="shared" si="47"/>
        <v>199.23282558165931</v>
      </c>
      <c r="AF127" s="10">
        <f t="shared" si="48"/>
        <v>0</v>
      </c>
      <c r="AG127" s="10">
        <f t="shared" si="49"/>
        <v>287.34162315315791</v>
      </c>
      <c r="AH127" s="10">
        <f t="shared" si="50"/>
        <v>0</v>
      </c>
      <c r="AI127" s="10">
        <f t="shared" si="51"/>
        <v>616.02665182309261</v>
      </c>
      <c r="AJ127" s="10">
        <f t="shared" si="61"/>
        <v>1102.6011005579098</v>
      </c>
      <c r="AL127">
        <f t="shared" si="62"/>
        <v>201711</v>
      </c>
      <c r="AM127" s="3">
        <f t="shared" si="63"/>
        <v>43041</v>
      </c>
      <c r="AN127" s="10">
        <f t="shared" si="64"/>
        <v>199.23282558165931</v>
      </c>
      <c r="AO127" s="10">
        <f t="shared" si="65"/>
        <v>0</v>
      </c>
      <c r="AP127" s="10">
        <f t="shared" si="66"/>
        <v>287.34162315315791</v>
      </c>
      <c r="AQ127" s="10">
        <f t="shared" si="67"/>
        <v>0</v>
      </c>
      <c r="AR127" s="10">
        <f t="shared" si="68"/>
        <v>616.02665182309261</v>
      </c>
      <c r="AS127" s="10">
        <f t="shared" si="69"/>
        <v>1102.6011005579098</v>
      </c>
      <c r="AU127">
        <f t="shared" si="70"/>
        <v>201711</v>
      </c>
      <c r="AV127" s="3">
        <f t="shared" si="71"/>
        <v>43041</v>
      </c>
      <c r="AW127" s="10">
        <f t="shared" si="52"/>
        <v>199.23282558165931</v>
      </c>
      <c r="AX127" s="10">
        <f t="shared" si="53"/>
        <v>0</v>
      </c>
      <c r="AY127" s="10">
        <f t="shared" si="54"/>
        <v>287.34162315315791</v>
      </c>
      <c r="AZ127" s="10">
        <f t="shared" si="55"/>
        <v>0</v>
      </c>
      <c r="BA127" s="10">
        <f t="shared" si="56"/>
        <v>616.02665182309261</v>
      </c>
      <c r="BB127">
        <f t="shared" si="72"/>
        <v>1102.6011005579098</v>
      </c>
    </row>
    <row r="128" spans="2:54" x14ac:dyDescent="0.25">
      <c r="B128">
        <f t="shared" si="57"/>
        <v>201711</v>
      </c>
      <c r="C128" s="3">
        <f>'Weir Formula Data'!I128</f>
        <v>43042</v>
      </c>
      <c r="D128" s="10">
        <f>IF('Weir Formula Data'!P128="",-9999,'Weir Formula Data'!P128)</f>
        <v>375.4823495982339</v>
      </c>
      <c r="E128" s="10">
        <f>IF('Weir Formula Data'!Q128="",-9999,'Weir Formula Data'!Q128)</f>
        <v>0</v>
      </c>
      <c r="F128" s="10">
        <f>IF('Weir Formula Data'!R128="",-9999,'Weir Formula Data'!R128)</f>
        <v>355.56663482075828</v>
      </c>
      <c r="G128" s="10">
        <f>IF('Weir Formula Data'!M128="",-9999,'Weir Formula Data'!M128)</f>
        <v>0</v>
      </c>
      <c r="H128" s="10">
        <f>IF('Weir Formula Data'!N128="",-9999,'Weir Formula Data'!N128)</f>
        <v>731.71997020450965</v>
      </c>
      <c r="I128" s="10">
        <f t="shared" si="58"/>
        <v>1462.7689546235019</v>
      </c>
      <c r="J128" s="10">
        <f t="shared" si="59"/>
        <v>0</v>
      </c>
      <c r="K128" s="24">
        <f>'Weir Formula Data'!C128</f>
        <v>1</v>
      </c>
      <c r="L128" s="24">
        <f>'Weir Formula Data'!D128</f>
        <v>0</v>
      </c>
      <c r="M128" s="24">
        <f>'Weir Formula Data'!E128</f>
        <v>1</v>
      </c>
      <c r="N128" s="24">
        <f>'Weir Formula Data'!F128</f>
        <v>0</v>
      </c>
      <c r="O128" s="24">
        <f>'Weir Formula Data'!G128</f>
        <v>3</v>
      </c>
      <c r="AC128">
        <f t="shared" si="60"/>
        <v>201711</v>
      </c>
      <c r="AD128" s="3">
        <v>43042</v>
      </c>
      <c r="AE128" s="10">
        <f t="shared" si="47"/>
        <v>301.88856041315847</v>
      </c>
      <c r="AF128" s="10">
        <f t="shared" si="48"/>
        <v>0</v>
      </c>
      <c r="AG128" s="10">
        <f t="shared" si="49"/>
        <v>285.87628588093514</v>
      </c>
      <c r="AH128" s="10">
        <f t="shared" si="50"/>
        <v>0</v>
      </c>
      <c r="AI128" s="10">
        <f t="shared" si="51"/>
        <v>588.30432020828505</v>
      </c>
      <c r="AJ128" s="10">
        <f t="shared" si="61"/>
        <v>1176.0691665023787</v>
      </c>
      <c r="AL128">
        <f t="shared" si="62"/>
        <v>201711</v>
      </c>
      <c r="AM128" s="3">
        <f t="shared" si="63"/>
        <v>43042</v>
      </c>
      <c r="AN128" s="10">
        <f t="shared" si="64"/>
        <v>301.88856041315847</v>
      </c>
      <c r="AO128" s="10">
        <f t="shared" si="65"/>
        <v>0</v>
      </c>
      <c r="AP128" s="10">
        <f t="shared" si="66"/>
        <v>285.87628588093514</v>
      </c>
      <c r="AQ128" s="10">
        <f t="shared" si="67"/>
        <v>0</v>
      </c>
      <c r="AR128" s="10">
        <f t="shared" si="68"/>
        <v>588.30432020828505</v>
      </c>
      <c r="AS128" s="10">
        <f t="shared" si="69"/>
        <v>1176.0691665023787</v>
      </c>
      <c r="AU128">
        <f t="shared" si="70"/>
        <v>201711</v>
      </c>
      <c r="AV128" s="3">
        <f t="shared" si="71"/>
        <v>43042</v>
      </c>
      <c r="AW128" s="10">
        <f t="shared" si="52"/>
        <v>301.88856041315847</v>
      </c>
      <c r="AX128" s="10">
        <f t="shared" si="53"/>
        <v>0</v>
      </c>
      <c r="AY128" s="10">
        <f t="shared" si="54"/>
        <v>285.87628588093514</v>
      </c>
      <c r="AZ128" s="10">
        <f t="shared" si="55"/>
        <v>0</v>
      </c>
      <c r="BA128" s="10">
        <f t="shared" si="56"/>
        <v>588.30432020828505</v>
      </c>
      <c r="BB128">
        <f t="shared" si="72"/>
        <v>1176.0691665023787</v>
      </c>
    </row>
    <row r="129" spans="2:54" x14ac:dyDescent="0.25">
      <c r="B129">
        <f t="shared" si="57"/>
        <v>201711</v>
      </c>
      <c r="C129" s="3">
        <f>'Weir Formula Data'!I129</f>
        <v>43043</v>
      </c>
      <c r="D129" s="10">
        <f>IF('Weir Formula Data'!P129="",-9999,'Weir Formula Data'!P129)</f>
        <v>446.65134601162475</v>
      </c>
      <c r="E129" s="10">
        <f>IF('Weir Formula Data'!Q129="",-9999,'Weir Formula Data'!Q129)</f>
        <v>0</v>
      </c>
      <c r="F129" s="10">
        <f>IF('Weir Formula Data'!R129="",-9999,'Weir Formula Data'!R129)</f>
        <v>418.85350395527024</v>
      </c>
      <c r="G129" s="10">
        <f>IF('Weir Formula Data'!M129="",-9999,'Weir Formula Data'!M129)</f>
        <v>0</v>
      </c>
      <c r="H129" s="10">
        <f>IF('Weir Formula Data'!N129="",-9999,'Weir Formula Data'!N129)</f>
        <v>830.0095961904882</v>
      </c>
      <c r="I129" s="10">
        <f t="shared" si="58"/>
        <v>1695.5144461573832</v>
      </c>
      <c r="J129" s="10">
        <f t="shared" si="59"/>
        <v>0</v>
      </c>
      <c r="K129" s="24">
        <f>'Weir Formula Data'!C129</f>
        <v>1</v>
      </c>
      <c r="L129" s="24">
        <f>'Weir Formula Data'!D129</f>
        <v>0</v>
      </c>
      <c r="M129" s="24">
        <f>'Weir Formula Data'!E129</f>
        <v>1</v>
      </c>
      <c r="N129" s="24">
        <f>'Weir Formula Data'!F129</f>
        <v>0</v>
      </c>
      <c r="O129" s="24">
        <f>'Weir Formula Data'!G129</f>
        <v>3</v>
      </c>
      <c r="AC129">
        <f t="shared" si="60"/>
        <v>201711</v>
      </c>
      <c r="AD129" s="3">
        <v>43043</v>
      </c>
      <c r="AE129" s="10">
        <f t="shared" si="47"/>
        <v>359.10857593792781</v>
      </c>
      <c r="AF129" s="10">
        <f t="shared" si="48"/>
        <v>0</v>
      </c>
      <c r="AG129" s="10">
        <f t="shared" si="49"/>
        <v>336.75905530143319</v>
      </c>
      <c r="AH129" s="10">
        <f t="shared" si="50"/>
        <v>0</v>
      </c>
      <c r="AI129" s="10">
        <f t="shared" si="51"/>
        <v>667.32937617750554</v>
      </c>
      <c r="AJ129" s="10">
        <f t="shared" si="61"/>
        <v>1363.1970074168667</v>
      </c>
      <c r="AL129">
        <f t="shared" si="62"/>
        <v>201711</v>
      </c>
      <c r="AM129" s="3">
        <f t="shared" si="63"/>
        <v>43043</v>
      </c>
      <c r="AN129" s="10">
        <f t="shared" si="64"/>
        <v>359.10857593792781</v>
      </c>
      <c r="AO129" s="10">
        <f t="shared" si="65"/>
        <v>0</v>
      </c>
      <c r="AP129" s="10">
        <f t="shared" si="66"/>
        <v>336.75905530143319</v>
      </c>
      <c r="AQ129" s="10">
        <f t="shared" si="67"/>
        <v>0</v>
      </c>
      <c r="AR129" s="10">
        <f t="shared" si="68"/>
        <v>667.32937617750554</v>
      </c>
      <c r="AS129" s="10">
        <f t="shared" si="69"/>
        <v>1363.1970074168667</v>
      </c>
      <c r="AU129">
        <f t="shared" si="70"/>
        <v>201711</v>
      </c>
      <c r="AV129" s="3">
        <f t="shared" si="71"/>
        <v>43043</v>
      </c>
      <c r="AW129" s="10">
        <f t="shared" si="52"/>
        <v>359.10857593792781</v>
      </c>
      <c r="AX129" s="10">
        <f t="shared" si="53"/>
        <v>0</v>
      </c>
      <c r="AY129" s="10">
        <f t="shared" si="54"/>
        <v>336.75905530143319</v>
      </c>
      <c r="AZ129" s="10">
        <f t="shared" si="55"/>
        <v>0</v>
      </c>
      <c r="BA129" s="10">
        <f t="shared" si="56"/>
        <v>667.32937617750554</v>
      </c>
      <c r="BB129">
        <f t="shared" si="72"/>
        <v>1363.1970074168667</v>
      </c>
    </row>
    <row r="130" spans="2:54" x14ac:dyDescent="0.25">
      <c r="B130">
        <f t="shared" si="57"/>
        <v>201711</v>
      </c>
      <c r="C130" s="3">
        <f>'Weir Formula Data'!I130</f>
        <v>43044</v>
      </c>
      <c r="D130" s="10">
        <f>IF('Weir Formula Data'!P130="",-9999,'Weir Formula Data'!P130)</f>
        <v>441.85951924352986</v>
      </c>
      <c r="E130" s="10">
        <f>IF('Weir Formula Data'!Q130="",-9999,'Weir Formula Data'!Q130)</f>
        <v>0</v>
      </c>
      <c r="F130" s="10">
        <f>IF('Weir Formula Data'!R130="",-9999,'Weir Formula Data'!R130)</f>
        <v>423.62150369237753</v>
      </c>
      <c r="G130" s="10">
        <f>IF('Weir Formula Data'!M130="",-9999,'Weir Formula Data'!M130)</f>
        <v>0</v>
      </c>
      <c r="H130" s="10">
        <f>IF('Weir Formula Data'!N130="",-9999,'Weir Formula Data'!N130)</f>
        <v>838.03483852887257</v>
      </c>
      <c r="I130" s="10">
        <f t="shared" si="58"/>
        <v>1703.5158614647798</v>
      </c>
      <c r="J130" s="10">
        <f t="shared" si="59"/>
        <v>0</v>
      </c>
      <c r="K130" s="24">
        <f>'Weir Formula Data'!C130</f>
        <v>1</v>
      </c>
      <c r="L130" s="24">
        <f>'Weir Formula Data'!D130</f>
        <v>0</v>
      </c>
      <c r="M130" s="24">
        <f>'Weir Formula Data'!E130</f>
        <v>1</v>
      </c>
      <c r="N130" s="24">
        <f>'Weir Formula Data'!F130</f>
        <v>0</v>
      </c>
      <c r="O130" s="24">
        <f>'Weir Formula Data'!G130</f>
        <v>3</v>
      </c>
      <c r="AC130">
        <f t="shared" si="60"/>
        <v>201711</v>
      </c>
      <c r="AD130" s="3">
        <v>43044</v>
      </c>
      <c r="AE130" s="10">
        <f t="shared" si="47"/>
        <v>355.25593762798525</v>
      </c>
      <c r="AF130" s="10">
        <f t="shared" si="48"/>
        <v>0</v>
      </c>
      <c r="AG130" s="10">
        <f t="shared" si="49"/>
        <v>340.59253663078408</v>
      </c>
      <c r="AH130" s="10">
        <f t="shared" si="50"/>
        <v>0</v>
      </c>
      <c r="AI130" s="10">
        <f t="shared" si="51"/>
        <v>673.78168707599093</v>
      </c>
      <c r="AJ130" s="10">
        <f t="shared" si="61"/>
        <v>1369.6301613347603</v>
      </c>
      <c r="AL130">
        <f t="shared" si="62"/>
        <v>201711</v>
      </c>
      <c r="AM130" s="3">
        <f t="shared" si="63"/>
        <v>43044</v>
      </c>
      <c r="AN130" s="10">
        <f t="shared" si="64"/>
        <v>355.25593762798525</v>
      </c>
      <c r="AO130" s="10">
        <f t="shared" si="65"/>
        <v>0</v>
      </c>
      <c r="AP130" s="10">
        <f t="shared" si="66"/>
        <v>340.59253663078408</v>
      </c>
      <c r="AQ130" s="10">
        <f t="shared" si="67"/>
        <v>0</v>
      </c>
      <c r="AR130" s="10">
        <f t="shared" si="68"/>
        <v>673.78168707599093</v>
      </c>
      <c r="AS130" s="10">
        <f t="shared" si="69"/>
        <v>1369.6301613347603</v>
      </c>
      <c r="AU130">
        <f t="shared" si="70"/>
        <v>201711</v>
      </c>
      <c r="AV130" s="3">
        <f t="shared" si="71"/>
        <v>43044</v>
      </c>
      <c r="AW130" s="10">
        <f t="shared" si="52"/>
        <v>355.25593762798525</v>
      </c>
      <c r="AX130" s="10">
        <f t="shared" si="53"/>
        <v>0</v>
      </c>
      <c r="AY130" s="10">
        <f t="shared" si="54"/>
        <v>340.59253663078408</v>
      </c>
      <c r="AZ130" s="10">
        <f t="shared" si="55"/>
        <v>0</v>
      </c>
      <c r="BA130" s="10">
        <f t="shared" si="56"/>
        <v>673.78168707599093</v>
      </c>
      <c r="BB130">
        <f t="shared" si="72"/>
        <v>1369.6301613347603</v>
      </c>
    </row>
    <row r="131" spans="2:54" x14ac:dyDescent="0.25">
      <c r="B131">
        <f t="shared" si="57"/>
        <v>201711</v>
      </c>
      <c r="C131" s="3">
        <f>'Weir Formula Data'!I131</f>
        <v>43045</v>
      </c>
      <c r="D131" s="10">
        <f>IF('Weir Formula Data'!P131="",-9999,'Weir Formula Data'!P131)</f>
        <v>382.16085984282466</v>
      </c>
      <c r="E131" s="10">
        <f>IF('Weir Formula Data'!Q131="",-9999,'Weir Formula Data'!Q131)</f>
        <v>0</v>
      </c>
      <c r="F131" s="10">
        <f>IF('Weir Formula Data'!R131="",-9999,'Weir Formula Data'!R131)</f>
        <v>388.96539496079322</v>
      </c>
      <c r="G131" s="10">
        <f>IF('Weir Formula Data'!M131="",-9999,'Weir Formula Data'!M131)</f>
        <v>0</v>
      </c>
      <c r="H131" s="10">
        <f>IF('Weir Formula Data'!N131="",-9999,'Weir Formula Data'!N131)</f>
        <v>774.70367919106764</v>
      </c>
      <c r="I131" s="10">
        <f t="shared" si="58"/>
        <v>1545.8299339946857</v>
      </c>
      <c r="J131" s="10">
        <f t="shared" si="59"/>
        <v>0</v>
      </c>
      <c r="K131" s="24">
        <f>'Weir Formula Data'!C131</f>
        <v>1</v>
      </c>
      <c r="L131" s="24">
        <f>'Weir Formula Data'!D131</f>
        <v>0</v>
      </c>
      <c r="M131" s="24">
        <f>'Weir Formula Data'!E131</f>
        <v>1</v>
      </c>
      <c r="N131" s="24">
        <f>'Weir Formula Data'!F131</f>
        <v>0</v>
      </c>
      <c r="O131" s="24">
        <f>'Weir Formula Data'!G131</f>
        <v>3</v>
      </c>
      <c r="AC131">
        <f t="shared" si="60"/>
        <v>201711</v>
      </c>
      <c r="AD131" s="3">
        <v>43045</v>
      </c>
      <c r="AE131" s="10">
        <f t="shared" ref="AE131:AE194" si="73">D131*VLOOKUP($AL131,$R$3:$AA$45,9,FALSE)</f>
        <v>307.25809601343724</v>
      </c>
      <c r="AF131" s="10">
        <f t="shared" ref="AF131:AF194" si="74">E131*VLOOKUP($AL131,$R$3:$AA$45,9,FALSE)</f>
        <v>0</v>
      </c>
      <c r="AG131" s="10">
        <f t="shared" ref="AG131:AG194" si="75">F131*VLOOKUP($AL131,$R$3:$AA$45,9,FALSE)</f>
        <v>312.72895586408617</v>
      </c>
      <c r="AH131" s="10">
        <f t="shared" ref="AH131:AH194" si="76">G131*VLOOKUP($AL131,$R$3:$AA$45,9,FALSE)</f>
        <v>0</v>
      </c>
      <c r="AI131" s="10">
        <f t="shared" ref="AI131:AI194" si="77">H131*VLOOKUP($AL131,$R$3:$AA$45,9,FALSE)</f>
        <v>622.8633082434211</v>
      </c>
      <c r="AJ131" s="10">
        <f t="shared" si="61"/>
        <v>1242.8503601209445</v>
      </c>
      <c r="AL131">
        <f t="shared" si="62"/>
        <v>201711</v>
      </c>
      <c r="AM131" s="3">
        <f t="shared" si="63"/>
        <v>43045</v>
      </c>
      <c r="AN131" s="10">
        <f t="shared" si="64"/>
        <v>307.25809601343724</v>
      </c>
      <c r="AO131" s="10">
        <f t="shared" si="65"/>
        <v>0</v>
      </c>
      <c r="AP131" s="10">
        <f t="shared" si="66"/>
        <v>312.72895586408617</v>
      </c>
      <c r="AQ131" s="10">
        <f t="shared" si="67"/>
        <v>0</v>
      </c>
      <c r="AR131" s="10">
        <f t="shared" si="68"/>
        <v>622.8633082434211</v>
      </c>
      <c r="AS131" s="10">
        <f t="shared" si="69"/>
        <v>1242.8503601209445</v>
      </c>
      <c r="AU131">
        <f t="shared" si="70"/>
        <v>201711</v>
      </c>
      <c r="AV131" s="3">
        <f t="shared" si="71"/>
        <v>43045</v>
      </c>
      <c r="AW131" s="10">
        <f t="shared" ref="AW131:AW194" si="78">IF(D131&lt;0,0,D131*VLOOKUP($AL131,$R$3:$Y$45,7,FALSE))</f>
        <v>307.25809601343724</v>
      </c>
      <c r="AX131" s="10">
        <f t="shared" ref="AX131:AX194" si="79">IF(E131&lt;0,0,E131*VLOOKUP($AL131,$R$3:$Y$45,7,FALSE))</f>
        <v>0</v>
      </c>
      <c r="AY131" s="10">
        <f t="shared" ref="AY131:AY194" si="80">IF(F131&lt;0,0,F131*VLOOKUP($AL131,$R$3:$Y$45,7,FALSE))</f>
        <v>312.72895586408617</v>
      </c>
      <c r="AZ131" s="10">
        <f t="shared" ref="AZ131:AZ194" si="81">IF(G131&lt;0,0,G131*VLOOKUP($AL131,$R$3:$Y$45,7,FALSE))</f>
        <v>0</v>
      </c>
      <c r="BA131" s="10">
        <f t="shared" ref="BA131:BA194" si="82">IF(H131&lt;0,0,H131*VLOOKUP($AL131,$R$3:$Y$45,7,FALSE))</f>
        <v>622.8633082434211</v>
      </c>
      <c r="BB131">
        <f t="shared" si="72"/>
        <v>1242.8503601209445</v>
      </c>
    </row>
    <row r="132" spans="2:54" x14ac:dyDescent="0.25">
      <c r="B132">
        <f t="shared" ref="B132:B195" si="83">YEAR(C132)*100+MONTH(C132)</f>
        <v>201711</v>
      </c>
      <c r="C132" s="3">
        <f>'Weir Formula Data'!I132</f>
        <v>43046</v>
      </c>
      <c r="D132" s="10">
        <f>IF('Weir Formula Data'!P132="",-9999,'Weir Formula Data'!P132)</f>
        <v>380.43496514617226</v>
      </c>
      <c r="E132" s="10">
        <f>IF('Weir Formula Data'!Q132="",-9999,'Weir Formula Data'!Q132)</f>
        <v>0</v>
      </c>
      <c r="F132" s="10">
        <f>IF('Weir Formula Data'!R132="",-9999,'Weir Formula Data'!R132)</f>
        <v>389.6833655379678</v>
      </c>
      <c r="G132" s="10">
        <f>IF('Weir Formula Data'!M132="",-9999,'Weir Formula Data'!M132)</f>
        <v>0</v>
      </c>
      <c r="H132" s="10">
        <f>IF('Weir Formula Data'!N132="",-9999,'Weir Formula Data'!N132)</f>
        <v>765.41542831119887</v>
      </c>
      <c r="I132" s="10">
        <f t="shared" ref="I132:I195" si="84">SUM(D132:H132)</f>
        <v>1535.533758995339</v>
      </c>
      <c r="J132" s="10">
        <f t="shared" ref="J132:J195" si="85">SUMIF(D132:H132,"&lt;0",D132:H132)</f>
        <v>0</v>
      </c>
      <c r="K132" s="24">
        <f>'Weir Formula Data'!C132</f>
        <v>1</v>
      </c>
      <c r="L132" s="24">
        <f>'Weir Formula Data'!D132</f>
        <v>0</v>
      </c>
      <c r="M132" s="24">
        <f>'Weir Formula Data'!E132</f>
        <v>1</v>
      </c>
      <c r="N132" s="24">
        <f>'Weir Formula Data'!F132</f>
        <v>0</v>
      </c>
      <c r="O132" s="24">
        <f>'Weir Formula Data'!G132</f>
        <v>3</v>
      </c>
      <c r="AC132">
        <f t="shared" ref="AC132:AC195" si="86">B132</f>
        <v>201711</v>
      </c>
      <c r="AD132" s="3">
        <v>43046</v>
      </c>
      <c r="AE132" s="10">
        <f t="shared" si="73"/>
        <v>305.87047322383182</v>
      </c>
      <c r="AF132" s="10">
        <f t="shared" si="74"/>
        <v>0</v>
      </c>
      <c r="AG132" s="10">
        <f t="shared" si="75"/>
        <v>313.30620564478602</v>
      </c>
      <c r="AH132" s="10">
        <f t="shared" si="76"/>
        <v>0</v>
      </c>
      <c r="AI132" s="10">
        <f t="shared" si="77"/>
        <v>615.39553595031566</v>
      </c>
      <c r="AJ132" s="10">
        <f t="shared" ref="AJ132:AJ195" si="87">SUM(AE132:AI132)</f>
        <v>1234.5722148189334</v>
      </c>
      <c r="AL132">
        <f t="shared" ref="AL132:AL195" si="88">B132</f>
        <v>201711</v>
      </c>
      <c r="AM132" s="3">
        <f t="shared" ref="AM132:AM195" si="89">AD132</f>
        <v>43046</v>
      </c>
      <c r="AN132" s="10">
        <f t="shared" ref="AN132:AN195" si="90">IF(D132&lt;0,D132,D132*VLOOKUP(AL132,$R$3:$V$45,5,FALSE))</f>
        <v>305.87047322383182</v>
      </c>
      <c r="AO132" s="10">
        <f t="shared" ref="AO132:AO195" si="91">IF(E132&lt;0,E132,E132*VLOOKUP($AL132,$R$3:$V$45,5,FALSE))</f>
        <v>0</v>
      </c>
      <c r="AP132" s="10">
        <f t="shared" ref="AP132:AP195" si="92">IF(F132&lt;0,F132,F132*VLOOKUP($AL132,$R$3:$V$45,5,FALSE))</f>
        <v>313.30620564478602</v>
      </c>
      <c r="AQ132" s="10">
        <f t="shared" ref="AQ132:AQ195" si="93">IF(G132&lt;0,G132,G132*VLOOKUP($AL132,$R$3:$V$45,5,FALSE))</f>
        <v>0</v>
      </c>
      <c r="AR132" s="10">
        <f t="shared" ref="AR132:AR195" si="94">IF(H132&lt;0,H132,H132*VLOOKUP($AL132,$R$3:$V$45,5,FALSE))</f>
        <v>615.39553595031566</v>
      </c>
      <c r="AS132" s="10">
        <f t="shared" ref="AS132:AS195" si="95">SUM(AN132:AR132)</f>
        <v>1234.5722148189334</v>
      </c>
      <c r="AU132">
        <f t="shared" ref="AU132:AU195" si="96">B132</f>
        <v>201711</v>
      </c>
      <c r="AV132" s="3">
        <f t="shared" ref="AV132:AV195" si="97">AD132</f>
        <v>43046</v>
      </c>
      <c r="AW132" s="10">
        <f t="shared" si="78"/>
        <v>305.87047322383182</v>
      </c>
      <c r="AX132" s="10">
        <f t="shared" si="79"/>
        <v>0</v>
      </c>
      <c r="AY132" s="10">
        <f t="shared" si="80"/>
        <v>313.30620564478602</v>
      </c>
      <c r="AZ132" s="10">
        <f t="shared" si="81"/>
        <v>0</v>
      </c>
      <c r="BA132" s="10">
        <f t="shared" si="82"/>
        <v>615.39553595031566</v>
      </c>
      <c r="BB132">
        <f t="shared" ref="BB132:BB195" si="98">SUM(AW132:BA132)</f>
        <v>1234.5722148189334</v>
      </c>
    </row>
    <row r="133" spans="2:54" x14ac:dyDescent="0.25">
      <c r="B133">
        <f t="shared" si="83"/>
        <v>201711</v>
      </c>
      <c r="C133" s="3">
        <f>'Weir Formula Data'!I133</f>
        <v>43047</v>
      </c>
      <c r="D133" s="10">
        <f>IF('Weir Formula Data'!P133="",-9999,'Weir Formula Data'!P133)</f>
        <v>404.75434200717865</v>
      </c>
      <c r="E133" s="10">
        <f>IF('Weir Formula Data'!Q133="",-9999,'Weir Formula Data'!Q133)</f>
        <v>0</v>
      </c>
      <c r="F133" s="10">
        <f>IF('Weir Formula Data'!R133="",-9999,'Weir Formula Data'!R133)</f>
        <v>416.68066895529108</v>
      </c>
      <c r="G133" s="10">
        <f>IF('Weir Formula Data'!M133="",-9999,'Weir Formula Data'!M133)</f>
        <v>0</v>
      </c>
      <c r="H133" s="10">
        <f>IF('Weir Formula Data'!N133="",-9999,'Weir Formula Data'!N133)</f>
        <v>854.43189919560416</v>
      </c>
      <c r="I133" s="10">
        <f t="shared" si="84"/>
        <v>1675.866910158074</v>
      </c>
      <c r="J133" s="10">
        <f t="shared" si="85"/>
        <v>0</v>
      </c>
      <c r="K133" s="24">
        <f>'Weir Formula Data'!C133</f>
        <v>1</v>
      </c>
      <c r="L133" s="24">
        <f>'Weir Formula Data'!D133</f>
        <v>0</v>
      </c>
      <c r="M133" s="24">
        <f>'Weir Formula Data'!E133</f>
        <v>1</v>
      </c>
      <c r="N133" s="24">
        <f>'Weir Formula Data'!F133</f>
        <v>0</v>
      </c>
      <c r="O133" s="24">
        <f>'Weir Formula Data'!G133</f>
        <v>3</v>
      </c>
      <c r="AC133">
        <f t="shared" si="86"/>
        <v>201711</v>
      </c>
      <c r="AD133" s="3">
        <v>43047</v>
      </c>
      <c r="AE133" s="10">
        <f t="shared" si="73"/>
        <v>325.42330088289481</v>
      </c>
      <c r="AF133" s="10">
        <f t="shared" si="74"/>
        <v>0</v>
      </c>
      <c r="AG133" s="10">
        <f t="shared" si="75"/>
        <v>335.01209161363028</v>
      </c>
      <c r="AH133" s="10">
        <f t="shared" si="76"/>
        <v>0</v>
      </c>
      <c r="AI133" s="10">
        <f t="shared" si="77"/>
        <v>686.96495666238673</v>
      </c>
      <c r="AJ133" s="10">
        <f t="shared" si="87"/>
        <v>1347.4003491589119</v>
      </c>
      <c r="AL133">
        <f t="shared" si="88"/>
        <v>201711</v>
      </c>
      <c r="AM133" s="3">
        <f t="shared" si="89"/>
        <v>43047</v>
      </c>
      <c r="AN133" s="10">
        <f t="shared" si="90"/>
        <v>325.42330088289481</v>
      </c>
      <c r="AO133" s="10">
        <f t="shared" si="91"/>
        <v>0</v>
      </c>
      <c r="AP133" s="10">
        <f t="shared" si="92"/>
        <v>335.01209161363028</v>
      </c>
      <c r="AQ133" s="10">
        <f t="shared" si="93"/>
        <v>0</v>
      </c>
      <c r="AR133" s="10">
        <f t="shared" si="94"/>
        <v>686.96495666238673</v>
      </c>
      <c r="AS133" s="10">
        <f t="shared" si="95"/>
        <v>1347.4003491589119</v>
      </c>
      <c r="AU133">
        <f t="shared" si="96"/>
        <v>201711</v>
      </c>
      <c r="AV133" s="3">
        <f t="shared" si="97"/>
        <v>43047</v>
      </c>
      <c r="AW133" s="10">
        <f t="shared" si="78"/>
        <v>325.42330088289481</v>
      </c>
      <c r="AX133" s="10">
        <f t="shared" si="79"/>
        <v>0</v>
      </c>
      <c r="AY133" s="10">
        <f t="shared" si="80"/>
        <v>335.01209161363028</v>
      </c>
      <c r="AZ133" s="10">
        <f t="shared" si="81"/>
        <v>0</v>
      </c>
      <c r="BA133" s="10">
        <f t="shared" si="82"/>
        <v>686.96495666238673</v>
      </c>
      <c r="BB133">
        <f t="shared" si="98"/>
        <v>1347.4003491589119</v>
      </c>
    </row>
    <row r="134" spans="2:54" x14ac:dyDescent="0.25">
      <c r="B134">
        <f t="shared" si="83"/>
        <v>201711</v>
      </c>
      <c r="C134" s="3">
        <f>'Weir Formula Data'!I134</f>
        <v>43048</v>
      </c>
      <c r="D134" s="10">
        <f>IF('Weir Formula Data'!P134="",-9999,'Weir Formula Data'!P134)</f>
        <v>400.97058643167748</v>
      </c>
      <c r="E134" s="10">
        <f>IF('Weir Formula Data'!Q134="",-9999,'Weir Formula Data'!Q134)</f>
        <v>0</v>
      </c>
      <c r="F134" s="10">
        <f>IF('Weir Formula Data'!R134="",-9999,'Weir Formula Data'!R134)</f>
        <v>421.02634651719222</v>
      </c>
      <c r="G134" s="10">
        <f>IF('Weir Formula Data'!M134="",-9999,'Weir Formula Data'!M134)</f>
        <v>0</v>
      </c>
      <c r="H134" s="10">
        <f>IF('Weir Formula Data'!N134="",-9999,'Weir Formula Data'!N134)</f>
        <v>898.21542378030097</v>
      </c>
      <c r="I134" s="10">
        <f t="shared" si="84"/>
        <v>1720.2123567291706</v>
      </c>
      <c r="J134" s="10">
        <f t="shared" si="85"/>
        <v>0</v>
      </c>
      <c r="K134" s="24">
        <f>'Weir Formula Data'!C134</f>
        <v>1</v>
      </c>
      <c r="L134" s="24">
        <f>'Weir Formula Data'!D134</f>
        <v>0</v>
      </c>
      <c r="M134" s="24">
        <f>'Weir Formula Data'!E134</f>
        <v>1</v>
      </c>
      <c r="N134" s="24">
        <f>'Weir Formula Data'!F134</f>
        <v>0</v>
      </c>
      <c r="O134" s="24">
        <f>'Weir Formula Data'!G134</f>
        <v>3</v>
      </c>
      <c r="AC134">
        <f t="shared" si="86"/>
        <v>201711</v>
      </c>
      <c r="AD134" s="3">
        <v>43048</v>
      </c>
      <c r="AE134" s="10">
        <f t="shared" si="73"/>
        <v>322.38115382893727</v>
      </c>
      <c r="AF134" s="10">
        <f t="shared" si="74"/>
        <v>0</v>
      </c>
      <c r="AG134" s="10">
        <f t="shared" si="75"/>
        <v>338.50602506905324</v>
      </c>
      <c r="AH134" s="10">
        <f t="shared" si="76"/>
        <v>0</v>
      </c>
      <c r="AI134" s="10">
        <f t="shared" si="77"/>
        <v>722.16699803884887</v>
      </c>
      <c r="AJ134" s="10">
        <f t="shared" si="87"/>
        <v>1383.0541769368392</v>
      </c>
      <c r="AL134">
        <f t="shared" si="88"/>
        <v>201711</v>
      </c>
      <c r="AM134" s="3">
        <f t="shared" si="89"/>
        <v>43048</v>
      </c>
      <c r="AN134" s="10">
        <f t="shared" si="90"/>
        <v>322.38115382893727</v>
      </c>
      <c r="AO134" s="10">
        <f t="shared" si="91"/>
        <v>0</v>
      </c>
      <c r="AP134" s="10">
        <f t="shared" si="92"/>
        <v>338.50602506905324</v>
      </c>
      <c r="AQ134" s="10">
        <f t="shared" si="93"/>
        <v>0</v>
      </c>
      <c r="AR134" s="10">
        <f t="shared" si="94"/>
        <v>722.16699803884887</v>
      </c>
      <c r="AS134" s="10">
        <f t="shared" si="95"/>
        <v>1383.0541769368392</v>
      </c>
      <c r="AU134">
        <f t="shared" si="96"/>
        <v>201711</v>
      </c>
      <c r="AV134" s="3">
        <f t="shared" si="97"/>
        <v>43048</v>
      </c>
      <c r="AW134" s="10">
        <f t="shared" si="78"/>
        <v>322.38115382893727</v>
      </c>
      <c r="AX134" s="10">
        <f t="shared" si="79"/>
        <v>0</v>
      </c>
      <c r="AY134" s="10">
        <f t="shared" si="80"/>
        <v>338.50602506905324</v>
      </c>
      <c r="AZ134" s="10">
        <f t="shared" si="81"/>
        <v>0</v>
      </c>
      <c r="BA134" s="10">
        <f t="shared" si="82"/>
        <v>722.16699803884887</v>
      </c>
      <c r="BB134">
        <f t="shared" si="98"/>
        <v>1383.0541769368392</v>
      </c>
    </row>
    <row r="135" spans="2:54" x14ac:dyDescent="0.25">
      <c r="B135">
        <f t="shared" si="83"/>
        <v>201711</v>
      </c>
      <c r="C135" s="3">
        <f>'Weir Formula Data'!I135</f>
        <v>43049</v>
      </c>
      <c r="D135" s="10">
        <f>IF('Weir Formula Data'!P135="",-9999,'Weir Formula Data'!P135)</f>
        <v>393.36989407195728</v>
      </c>
      <c r="E135" s="10">
        <f>IF('Weir Formula Data'!Q135="",-9999,'Weir Formula Data'!Q135)</f>
        <v>0</v>
      </c>
      <c r="F135" s="10">
        <f>IF('Weir Formula Data'!R135="",-9999,'Weir Formula Data'!R135)</f>
        <v>423.39354435933757</v>
      </c>
      <c r="G135" s="10">
        <f>IF('Weir Formula Data'!M135="",-9999,'Weir Formula Data'!M135)</f>
        <v>0</v>
      </c>
      <c r="H135" s="10">
        <f>IF('Weir Formula Data'!N135="",-9999,'Weir Formula Data'!N135)</f>
        <v>908.49737151747547</v>
      </c>
      <c r="I135" s="10">
        <f t="shared" si="84"/>
        <v>1725.2608099487702</v>
      </c>
      <c r="J135" s="10">
        <f t="shared" si="85"/>
        <v>0</v>
      </c>
      <c r="K135" s="24">
        <f>'Weir Formula Data'!C135</f>
        <v>1</v>
      </c>
      <c r="L135" s="24">
        <f>'Weir Formula Data'!D135</f>
        <v>0</v>
      </c>
      <c r="M135" s="24">
        <f>'Weir Formula Data'!E135</f>
        <v>1</v>
      </c>
      <c r="N135" s="24">
        <f>'Weir Formula Data'!F135</f>
        <v>0</v>
      </c>
      <c r="O135" s="24">
        <f>'Weir Formula Data'!G135</f>
        <v>3</v>
      </c>
      <c r="AC135">
        <f t="shared" si="86"/>
        <v>201711</v>
      </c>
      <c r="AD135" s="3">
        <v>43049</v>
      </c>
      <c r="AE135" s="10">
        <f t="shared" si="73"/>
        <v>316.27018196281784</v>
      </c>
      <c r="AF135" s="10">
        <f t="shared" si="74"/>
        <v>0</v>
      </c>
      <c r="AG135" s="10">
        <f t="shared" si="75"/>
        <v>340.40925687087577</v>
      </c>
      <c r="AH135" s="10">
        <f t="shared" si="76"/>
        <v>0</v>
      </c>
      <c r="AI135" s="10">
        <f t="shared" si="77"/>
        <v>730.43370459360494</v>
      </c>
      <c r="AJ135" s="10">
        <f t="shared" si="87"/>
        <v>1387.1131434272986</v>
      </c>
      <c r="AL135">
        <f t="shared" si="88"/>
        <v>201711</v>
      </c>
      <c r="AM135" s="3">
        <f t="shared" si="89"/>
        <v>43049</v>
      </c>
      <c r="AN135" s="10">
        <f t="shared" si="90"/>
        <v>316.27018196281784</v>
      </c>
      <c r="AO135" s="10">
        <f t="shared" si="91"/>
        <v>0</v>
      </c>
      <c r="AP135" s="10">
        <f t="shared" si="92"/>
        <v>340.40925687087577</v>
      </c>
      <c r="AQ135" s="10">
        <f t="shared" si="93"/>
        <v>0</v>
      </c>
      <c r="AR135" s="10">
        <f t="shared" si="94"/>
        <v>730.43370459360494</v>
      </c>
      <c r="AS135" s="10">
        <f t="shared" si="95"/>
        <v>1387.1131434272986</v>
      </c>
      <c r="AU135">
        <f t="shared" si="96"/>
        <v>201711</v>
      </c>
      <c r="AV135" s="3">
        <f t="shared" si="97"/>
        <v>43049</v>
      </c>
      <c r="AW135" s="10">
        <f t="shared" si="78"/>
        <v>316.27018196281784</v>
      </c>
      <c r="AX135" s="10">
        <f t="shared" si="79"/>
        <v>0</v>
      </c>
      <c r="AY135" s="10">
        <f t="shared" si="80"/>
        <v>340.40925687087577</v>
      </c>
      <c r="AZ135" s="10">
        <f t="shared" si="81"/>
        <v>0</v>
      </c>
      <c r="BA135" s="10">
        <f t="shared" si="82"/>
        <v>730.43370459360494</v>
      </c>
      <c r="BB135">
        <f t="shared" si="98"/>
        <v>1387.1131434272986</v>
      </c>
    </row>
    <row r="136" spans="2:54" x14ac:dyDescent="0.25">
      <c r="B136">
        <f t="shared" si="83"/>
        <v>201711</v>
      </c>
      <c r="C136" s="3">
        <f>'Weir Formula Data'!I136</f>
        <v>43050</v>
      </c>
      <c r="D136" s="10">
        <f>IF('Weir Formula Data'!P136="",-9999,'Weir Formula Data'!P136)</f>
        <v>374.08339594324963</v>
      </c>
      <c r="E136" s="10">
        <f>IF('Weir Formula Data'!Q136="",-9999,'Weir Formula Data'!Q136)</f>
        <v>0</v>
      </c>
      <c r="F136" s="10">
        <f>IF('Weir Formula Data'!R136="",-9999,'Weir Formula Data'!R136)</f>
        <v>414.05862434878327</v>
      </c>
      <c r="G136" s="10">
        <f>IF('Weir Formula Data'!M136="",-9999,'Weir Formula Data'!M136)</f>
        <v>0</v>
      </c>
      <c r="H136" s="10">
        <f>IF('Weir Formula Data'!N136="",-9999,'Weir Formula Data'!N136)</f>
        <v>907.5357890354536</v>
      </c>
      <c r="I136" s="10">
        <f t="shared" si="84"/>
        <v>1695.6778093274866</v>
      </c>
      <c r="J136" s="10">
        <f t="shared" si="85"/>
        <v>0</v>
      </c>
      <c r="K136" s="24">
        <f>'Weir Formula Data'!C136</f>
        <v>1</v>
      </c>
      <c r="L136" s="24">
        <f>'Weir Formula Data'!D136</f>
        <v>0</v>
      </c>
      <c r="M136" s="24">
        <f>'Weir Formula Data'!E136</f>
        <v>1</v>
      </c>
      <c r="N136" s="24">
        <f>'Weir Formula Data'!F136</f>
        <v>0</v>
      </c>
      <c r="O136" s="24">
        <f>'Weir Formula Data'!G136</f>
        <v>3</v>
      </c>
      <c r="AC136">
        <f t="shared" si="86"/>
        <v>201711</v>
      </c>
      <c r="AD136" s="3">
        <v>43050</v>
      </c>
      <c r="AE136" s="10">
        <f t="shared" si="73"/>
        <v>300.76379887525979</v>
      </c>
      <c r="AF136" s="10">
        <f t="shared" si="74"/>
        <v>0</v>
      </c>
      <c r="AG136" s="10">
        <f t="shared" si="75"/>
        <v>332.90396250331469</v>
      </c>
      <c r="AH136" s="10">
        <f t="shared" si="76"/>
        <v>0</v>
      </c>
      <c r="AI136" s="10">
        <f t="shared" si="77"/>
        <v>729.66059035394301</v>
      </c>
      <c r="AJ136" s="10">
        <f t="shared" si="87"/>
        <v>1363.3283517325176</v>
      </c>
      <c r="AL136">
        <f t="shared" si="88"/>
        <v>201711</v>
      </c>
      <c r="AM136" s="3">
        <f t="shared" si="89"/>
        <v>43050</v>
      </c>
      <c r="AN136" s="10">
        <f t="shared" si="90"/>
        <v>300.76379887525979</v>
      </c>
      <c r="AO136" s="10">
        <f t="shared" si="91"/>
        <v>0</v>
      </c>
      <c r="AP136" s="10">
        <f t="shared" si="92"/>
        <v>332.90396250331469</v>
      </c>
      <c r="AQ136" s="10">
        <f t="shared" si="93"/>
        <v>0</v>
      </c>
      <c r="AR136" s="10">
        <f t="shared" si="94"/>
        <v>729.66059035394301</v>
      </c>
      <c r="AS136" s="10">
        <f t="shared" si="95"/>
        <v>1363.3283517325176</v>
      </c>
      <c r="AU136">
        <f t="shared" si="96"/>
        <v>201711</v>
      </c>
      <c r="AV136" s="3">
        <f t="shared" si="97"/>
        <v>43050</v>
      </c>
      <c r="AW136" s="10">
        <f t="shared" si="78"/>
        <v>300.76379887525979</v>
      </c>
      <c r="AX136" s="10">
        <f t="shared" si="79"/>
        <v>0</v>
      </c>
      <c r="AY136" s="10">
        <f t="shared" si="80"/>
        <v>332.90396250331469</v>
      </c>
      <c r="AZ136" s="10">
        <f t="shared" si="81"/>
        <v>0</v>
      </c>
      <c r="BA136" s="10">
        <f t="shared" si="82"/>
        <v>729.66059035394301</v>
      </c>
      <c r="BB136">
        <f t="shared" si="98"/>
        <v>1363.3283517325176</v>
      </c>
    </row>
    <row r="137" spans="2:54" x14ac:dyDescent="0.25">
      <c r="B137">
        <f t="shared" si="83"/>
        <v>201711</v>
      </c>
      <c r="C137" s="3">
        <f>'Weir Formula Data'!I137</f>
        <v>43051</v>
      </c>
      <c r="D137" s="10">
        <f>IF('Weir Formula Data'!P137="",-9999,'Weir Formula Data'!P137)</f>
        <v>383.08819610411115</v>
      </c>
      <c r="E137" s="10">
        <f>IF('Weir Formula Data'!Q137="",-9999,'Weir Formula Data'!Q137)</f>
        <v>0</v>
      </c>
      <c r="F137" s="10">
        <f>IF('Weir Formula Data'!R137="",-9999,'Weir Formula Data'!R137)</f>
        <v>409.88848478324491</v>
      </c>
      <c r="G137" s="10">
        <f>IF('Weir Formula Data'!M137="",-9999,'Weir Formula Data'!M137)</f>
        <v>0</v>
      </c>
      <c r="H137" s="10">
        <f>IF('Weir Formula Data'!N137="",-9999,'Weir Formula Data'!N137)</f>
        <v>902.59108976456139</v>
      </c>
      <c r="I137" s="10">
        <f t="shared" si="84"/>
        <v>1695.5677706519173</v>
      </c>
      <c r="J137" s="10">
        <f t="shared" si="85"/>
        <v>0</v>
      </c>
      <c r="K137" s="24">
        <f>'Weir Formula Data'!C137</f>
        <v>1</v>
      </c>
      <c r="L137" s="24">
        <f>'Weir Formula Data'!D137</f>
        <v>0</v>
      </c>
      <c r="M137" s="24">
        <f>'Weir Formula Data'!E137</f>
        <v>1</v>
      </c>
      <c r="N137" s="24">
        <f>'Weir Formula Data'!F137</f>
        <v>0</v>
      </c>
      <c r="O137" s="24">
        <f>'Weir Formula Data'!G137</f>
        <v>3</v>
      </c>
      <c r="AC137">
        <f t="shared" si="86"/>
        <v>201711</v>
      </c>
      <c r="AD137" s="3">
        <v>43051</v>
      </c>
      <c r="AE137" s="10">
        <f t="shared" si="73"/>
        <v>308.00367622310154</v>
      </c>
      <c r="AF137" s="10">
        <f t="shared" si="74"/>
        <v>0</v>
      </c>
      <c r="AG137" s="10">
        <f t="shared" si="75"/>
        <v>329.55116194821704</v>
      </c>
      <c r="AH137" s="10">
        <f t="shared" si="76"/>
        <v>0</v>
      </c>
      <c r="AI137" s="10">
        <f t="shared" si="77"/>
        <v>725.68504224585524</v>
      </c>
      <c r="AJ137" s="10">
        <f t="shared" si="87"/>
        <v>1363.2398804171739</v>
      </c>
      <c r="AL137">
        <f t="shared" si="88"/>
        <v>201711</v>
      </c>
      <c r="AM137" s="3">
        <f t="shared" si="89"/>
        <v>43051</v>
      </c>
      <c r="AN137" s="10">
        <f t="shared" si="90"/>
        <v>308.00367622310154</v>
      </c>
      <c r="AO137" s="10">
        <f t="shared" si="91"/>
        <v>0</v>
      </c>
      <c r="AP137" s="10">
        <f t="shared" si="92"/>
        <v>329.55116194821704</v>
      </c>
      <c r="AQ137" s="10">
        <f t="shared" si="93"/>
        <v>0</v>
      </c>
      <c r="AR137" s="10">
        <f t="shared" si="94"/>
        <v>725.68504224585524</v>
      </c>
      <c r="AS137" s="10">
        <f t="shared" si="95"/>
        <v>1363.2398804171739</v>
      </c>
      <c r="AU137">
        <f t="shared" si="96"/>
        <v>201711</v>
      </c>
      <c r="AV137" s="3">
        <f t="shared" si="97"/>
        <v>43051</v>
      </c>
      <c r="AW137" s="10">
        <f t="shared" si="78"/>
        <v>308.00367622310154</v>
      </c>
      <c r="AX137" s="10">
        <f t="shared" si="79"/>
        <v>0</v>
      </c>
      <c r="AY137" s="10">
        <f t="shared" si="80"/>
        <v>329.55116194821704</v>
      </c>
      <c r="AZ137" s="10">
        <f t="shared" si="81"/>
        <v>0</v>
      </c>
      <c r="BA137" s="10">
        <f t="shared" si="82"/>
        <v>725.68504224585524</v>
      </c>
      <c r="BB137">
        <f t="shared" si="98"/>
        <v>1363.2398804171739</v>
      </c>
    </row>
    <row r="138" spans="2:54" x14ac:dyDescent="0.25">
      <c r="B138">
        <f t="shared" si="83"/>
        <v>201711</v>
      </c>
      <c r="C138" s="3">
        <f>'Weir Formula Data'!I138</f>
        <v>43052</v>
      </c>
      <c r="D138" s="10">
        <f>IF('Weir Formula Data'!P138="",-9999,'Weir Formula Data'!P138)</f>
        <v>401.48391023075118</v>
      </c>
      <c r="E138" s="10">
        <f>IF('Weir Formula Data'!Q138="",-9999,'Weir Formula Data'!Q138)</f>
        <v>0</v>
      </c>
      <c r="F138" s="10">
        <f>IF('Weir Formula Data'!R138="",-9999,'Weir Formula Data'!R138)</f>
        <v>409.3775356941141</v>
      </c>
      <c r="G138" s="10">
        <f>IF('Weir Formula Data'!M138="",-9999,'Weir Formula Data'!M138)</f>
        <v>0</v>
      </c>
      <c r="H138" s="10">
        <f>IF('Weir Formula Data'!N138="",-9999,'Weir Formula Data'!N138)</f>
        <v>910.46202215714845</v>
      </c>
      <c r="I138" s="10">
        <f t="shared" si="84"/>
        <v>1721.3234680820137</v>
      </c>
      <c r="J138" s="10">
        <f t="shared" si="85"/>
        <v>0</v>
      </c>
      <c r="K138" s="24">
        <f>'Weir Formula Data'!C138</f>
        <v>1</v>
      </c>
      <c r="L138" s="24">
        <f>'Weir Formula Data'!D138</f>
        <v>0</v>
      </c>
      <c r="M138" s="24">
        <f>'Weir Formula Data'!E138</f>
        <v>1</v>
      </c>
      <c r="N138" s="24">
        <f>'Weir Formula Data'!F138</f>
        <v>0</v>
      </c>
      <c r="O138" s="24">
        <f>'Weir Formula Data'!G138</f>
        <v>3</v>
      </c>
      <c r="AC138">
        <f t="shared" si="86"/>
        <v>201711</v>
      </c>
      <c r="AD138" s="3">
        <v>43052</v>
      </c>
      <c r="AE138" s="10">
        <f t="shared" si="73"/>
        <v>322.79386719054799</v>
      </c>
      <c r="AF138" s="10">
        <f t="shared" si="74"/>
        <v>0</v>
      </c>
      <c r="AG138" s="10">
        <f t="shared" si="75"/>
        <v>329.14035785815219</v>
      </c>
      <c r="AH138" s="10">
        <f t="shared" si="76"/>
        <v>0</v>
      </c>
      <c r="AI138" s="10">
        <f t="shared" si="77"/>
        <v>732.01328763914705</v>
      </c>
      <c r="AJ138" s="10">
        <f t="shared" si="87"/>
        <v>1383.9475126878474</v>
      </c>
      <c r="AL138">
        <f t="shared" si="88"/>
        <v>201711</v>
      </c>
      <c r="AM138" s="3">
        <f t="shared" si="89"/>
        <v>43052</v>
      </c>
      <c r="AN138" s="10">
        <f t="shared" si="90"/>
        <v>322.79386719054799</v>
      </c>
      <c r="AO138" s="10">
        <f t="shared" si="91"/>
        <v>0</v>
      </c>
      <c r="AP138" s="10">
        <f t="shared" si="92"/>
        <v>329.14035785815219</v>
      </c>
      <c r="AQ138" s="10">
        <f t="shared" si="93"/>
        <v>0</v>
      </c>
      <c r="AR138" s="10">
        <f t="shared" si="94"/>
        <v>732.01328763914705</v>
      </c>
      <c r="AS138" s="10">
        <f t="shared" si="95"/>
        <v>1383.9475126878474</v>
      </c>
      <c r="AU138">
        <f t="shared" si="96"/>
        <v>201711</v>
      </c>
      <c r="AV138" s="3">
        <f t="shared" si="97"/>
        <v>43052</v>
      </c>
      <c r="AW138" s="10">
        <f t="shared" si="78"/>
        <v>322.79386719054799</v>
      </c>
      <c r="AX138" s="10">
        <f t="shared" si="79"/>
        <v>0</v>
      </c>
      <c r="AY138" s="10">
        <f t="shared" si="80"/>
        <v>329.14035785815219</v>
      </c>
      <c r="AZ138" s="10">
        <f t="shared" si="81"/>
        <v>0</v>
      </c>
      <c r="BA138" s="10">
        <f t="shared" si="82"/>
        <v>732.01328763914705</v>
      </c>
      <c r="BB138">
        <f t="shared" si="98"/>
        <v>1383.9475126878474</v>
      </c>
    </row>
    <row r="139" spans="2:54" x14ac:dyDescent="0.25">
      <c r="B139">
        <f t="shared" si="83"/>
        <v>201711</v>
      </c>
      <c r="C139" s="3">
        <f>'Weir Formula Data'!I139</f>
        <v>43053</v>
      </c>
      <c r="D139" s="10">
        <f>IF('Weir Formula Data'!P139="",-9999,'Weir Formula Data'!P139)</f>
        <v>394.10149159528646</v>
      </c>
      <c r="E139" s="10">
        <f>IF('Weir Formula Data'!Q139="",-9999,'Weir Formula Data'!Q139)</f>
        <v>0</v>
      </c>
      <c r="F139" s="10">
        <f>IF('Weir Formula Data'!R139="",-9999,'Weir Formula Data'!R139)</f>
        <v>400.33083174968823</v>
      </c>
      <c r="G139" s="10">
        <f>IF('Weir Formula Data'!M139="",-9999,'Weir Formula Data'!M139)</f>
        <v>0</v>
      </c>
      <c r="H139" s="10">
        <f>IF('Weir Formula Data'!N139="",-9999,'Weir Formula Data'!N139)</f>
        <v>880.19935224783865</v>
      </c>
      <c r="I139" s="10">
        <f t="shared" si="84"/>
        <v>1674.6316755928133</v>
      </c>
      <c r="J139" s="10">
        <f t="shared" si="85"/>
        <v>0</v>
      </c>
      <c r="K139" s="24">
        <f>'Weir Formula Data'!C139</f>
        <v>1</v>
      </c>
      <c r="L139" s="24">
        <f>'Weir Formula Data'!D139</f>
        <v>0</v>
      </c>
      <c r="M139" s="24">
        <f>'Weir Formula Data'!E139</f>
        <v>1</v>
      </c>
      <c r="N139" s="24">
        <f>'Weir Formula Data'!F139</f>
        <v>0</v>
      </c>
      <c r="O139" s="24">
        <f>'Weir Formula Data'!G139</f>
        <v>3</v>
      </c>
      <c r="AC139">
        <f t="shared" si="86"/>
        <v>201711</v>
      </c>
      <c r="AD139" s="3">
        <v>43053</v>
      </c>
      <c r="AE139" s="10">
        <f t="shared" si="73"/>
        <v>316.85838783549337</v>
      </c>
      <c r="AF139" s="10">
        <f t="shared" si="74"/>
        <v>0</v>
      </c>
      <c r="AG139" s="10">
        <f t="shared" si="75"/>
        <v>321.8667897844756</v>
      </c>
      <c r="AH139" s="10">
        <f t="shared" si="76"/>
        <v>0</v>
      </c>
      <c r="AI139" s="10">
        <f t="shared" si="77"/>
        <v>707.68204047678205</v>
      </c>
      <c r="AJ139" s="10">
        <f t="shared" si="87"/>
        <v>1346.407218096751</v>
      </c>
      <c r="AL139">
        <f t="shared" si="88"/>
        <v>201711</v>
      </c>
      <c r="AM139" s="3">
        <f t="shared" si="89"/>
        <v>43053</v>
      </c>
      <c r="AN139" s="10">
        <f t="shared" si="90"/>
        <v>316.85838783549337</v>
      </c>
      <c r="AO139" s="10">
        <f t="shared" si="91"/>
        <v>0</v>
      </c>
      <c r="AP139" s="10">
        <f t="shared" si="92"/>
        <v>321.8667897844756</v>
      </c>
      <c r="AQ139" s="10">
        <f t="shared" si="93"/>
        <v>0</v>
      </c>
      <c r="AR139" s="10">
        <f t="shared" si="94"/>
        <v>707.68204047678205</v>
      </c>
      <c r="AS139" s="10">
        <f t="shared" si="95"/>
        <v>1346.407218096751</v>
      </c>
      <c r="AU139">
        <f t="shared" si="96"/>
        <v>201711</v>
      </c>
      <c r="AV139" s="3">
        <f t="shared" si="97"/>
        <v>43053</v>
      </c>
      <c r="AW139" s="10">
        <f t="shared" si="78"/>
        <v>316.85838783549337</v>
      </c>
      <c r="AX139" s="10">
        <f t="shared" si="79"/>
        <v>0</v>
      </c>
      <c r="AY139" s="10">
        <f t="shared" si="80"/>
        <v>321.8667897844756</v>
      </c>
      <c r="AZ139" s="10">
        <f t="shared" si="81"/>
        <v>0</v>
      </c>
      <c r="BA139" s="10">
        <f t="shared" si="82"/>
        <v>707.68204047678205</v>
      </c>
      <c r="BB139">
        <f t="shared" si="98"/>
        <v>1346.407218096751</v>
      </c>
    </row>
    <row r="140" spans="2:54" x14ac:dyDescent="0.25">
      <c r="B140">
        <f t="shared" si="83"/>
        <v>201711</v>
      </c>
      <c r="C140" s="3">
        <f>'Weir Formula Data'!I140</f>
        <v>43054</v>
      </c>
      <c r="D140" s="10">
        <f>IF('Weir Formula Data'!P140="",-9999,'Weir Formula Data'!P140)</f>
        <v>331.85228907156085</v>
      </c>
      <c r="E140" s="10">
        <f>IF('Weir Formula Data'!Q140="",-9999,'Weir Formula Data'!Q140)</f>
        <v>0</v>
      </c>
      <c r="F140" s="10">
        <f>IF('Weir Formula Data'!R140="",-9999,'Weir Formula Data'!R140)</f>
        <v>299.86557316351048</v>
      </c>
      <c r="G140" s="10">
        <f>IF('Weir Formula Data'!M140="",-9999,'Weir Formula Data'!M140)</f>
        <v>0</v>
      </c>
      <c r="H140" s="10">
        <f>IF('Weir Formula Data'!N140="",-9999,'Weir Formula Data'!N140)</f>
        <v>643.04168456351999</v>
      </c>
      <c r="I140" s="10">
        <f t="shared" si="84"/>
        <v>1274.7595467985914</v>
      </c>
      <c r="J140" s="10">
        <f t="shared" si="85"/>
        <v>0</v>
      </c>
      <c r="K140" s="24">
        <f>'Weir Formula Data'!C140</f>
        <v>1</v>
      </c>
      <c r="L140" s="24">
        <f>'Weir Formula Data'!D140</f>
        <v>0</v>
      </c>
      <c r="M140" s="24">
        <f>'Weir Formula Data'!E140</f>
        <v>1</v>
      </c>
      <c r="N140" s="24">
        <f>'Weir Formula Data'!F140</f>
        <v>0</v>
      </c>
      <c r="O140" s="24">
        <f>'Weir Formula Data'!G140</f>
        <v>3</v>
      </c>
      <c r="AC140">
        <f t="shared" si="86"/>
        <v>201711</v>
      </c>
      <c r="AD140" s="3">
        <v>43054</v>
      </c>
      <c r="AE140" s="10">
        <f t="shared" si="73"/>
        <v>266.80990444642737</v>
      </c>
      <c r="AF140" s="10">
        <f t="shared" si="74"/>
        <v>0</v>
      </c>
      <c r="AG140" s="10">
        <f t="shared" si="75"/>
        <v>241.09252085127738</v>
      </c>
      <c r="AH140" s="10">
        <f t="shared" si="76"/>
        <v>0</v>
      </c>
      <c r="AI140" s="10">
        <f t="shared" si="77"/>
        <v>517.00680110862527</v>
      </c>
      <c r="AJ140" s="10">
        <f t="shared" si="87"/>
        <v>1024.9092264063302</v>
      </c>
      <c r="AL140">
        <f t="shared" si="88"/>
        <v>201711</v>
      </c>
      <c r="AM140" s="3">
        <f t="shared" si="89"/>
        <v>43054</v>
      </c>
      <c r="AN140" s="10">
        <f t="shared" si="90"/>
        <v>266.80990444642737</v>
      </c>
      <c r="AO140" s="10">
        <f t="shared" si="91"/>
        <v>0</v>
      </c>
      <c r="AP140" s="10">
        <f t="shared" si="92"/>
        <v>241.09252085127738</v>
      </c>
      <c r="AQ140" s="10">
        <f t="shared" si="93"/>
        <v>0</v>
      </c>
      <c r="AR140" s="10">
        <f t="shared" si="94"/>
        <v>517.00680110862527</v>
      </c>
      <c r="AS140" s="10">
        <f t="shared" si="95"/>
        <v>1024.9092264063302</v>
      </c>
      <c r="AU140">
        <f t="shared" si="96"/>
        <v>201711</v>
      </c>
      <c r="AV140" s="3">
        <f t="shared" si="97"/>
        <v>43054</v>
      </c>
      <c r="AW140" s="10">
        <f t="shared" si="78"/>
        <v>266.80990444642737</v>
      </c>
      <c r="AX140" s="10">
        <f t="shared" si="79"/>
        <v>0</v>
      </c>
      <c r="AY140" s="10">
        <f t="shared" si="80"/>
        <v>241.09252085127738</v>
      </c>
      <c r="AZ140" s="10">
        <f t="shared" si="81"/>
        <v>0</v>
      </c>
      <c r="BA140" s="10">
        <f t="shared" si="82"/>
        <v>517.00680110862527</v>
      </c>
      <c r="BB140">
        <f t="shared" si="98"/>
        <v>1024.9092264063302</v>
      </c>
    </row>
    <row r="141" spans="2:54" x14ac:dyDescent="0.25">
      <c r="B141">
        <f t="shared" si="83"/>
        <v>201711</v>
      </c>
      <c r="C141" s="3">
        <f>'Weir Formula Data'!I141</f>
        <v>43055</v>
      </c>
      <c r="D141" s="10">
        <f>IF('Weir Formula Data'!P141="",-9999,'Weir Formula Data'!P141)</f>
        <v>109.78403649188483</v>
      </c>
      <c r="E141" s="10">
        <f>IF('Weir Formula Data'!Q141="",-9999,'Weir Formula Data'!Q141)</f>
        <v>0</v>
      </c>
      <c r="F141" s="10">
        <f>IF('Weir Formula Data'!R141="",-9999,'Weir Formula Data'!R141)</f>
        <v>291.08394983862644</v>
      </c>
      <c r="G141" s="10">
        <f>IF('Weir Formula Data'!M141="",-9999,'Weir Formula Data'!M141)</f>
        <v>0</v>
      </c>
      <c r="H141" s="10">
        <f>IF('Weir Formula Data'!N141="",-9999,'Weir Formula Data'!N141)</f>
        <v>591.79029659206356</v>
      </c>
      <c r="I141" s="10">
        <f t="shared" si="84"/>
        <v>992.65828292257481</v>
      </c>
      <c r="J141" s="10">
        <f t="shared" si="85"/>
        <v>0</v>
      </c>
      <c r="K141" s="24">
        <f>'Weir Formula Data'!C141</f>
        <v>0</v>
      </c>
      <c r="L141" s="24">
        <f>'Weir Formula Data'!D141</f>
        <v>0</v>
      </c>
      <c r="M141" s="24">
        <f>'Weir Formula Data'!E141</f>
        <v>1</v>
      </c>
      <c r="N141" s="24">
        <f>'Weir Formula Data'!F141</f>
        <v>0</v>
      </c>
      <c r="O141" s="24">
        <f>'Weir Formula Data'!G141</f>
        <v>3</v>
      </c>
      <c r="AC141">
        <f t="shared" si="86"/>
        <v>201711</v>
      </c>
      <c r="AD141" s="3">
        <v>43055</v>
      </c>
      <c r="AE141" s="10">
        <f t="shared" si="73"/>
        <v>88.266585016161983</v>
      </c>
      <c r="AF141" s="10">
        <f t="shared" si="74"/>
        <v>0</v>
      </c>
      <c r="AG141" s="10">
        <f t="shared" si="75"/>
        <v>234.03207812613596</v>
      </c>
      <c r="AH141" s="10">
        <f t="shared" si="76"/>
        <v>0</v>
      </c>
      <c r="AI141" s="10">
        <f t="shared" si="77"/>
        <v>475.80058262609333</v>
      </c>
      <c r="AJ141" s="10">
        <f t="shared" si="87"/>
        <v>798.09924576839126</v>
      </c>
      <c r="AL141">
        <f t="shared" si="88"/>
        <v>201711</v>
      </c>
      <c r="AM141" s="3">
        <f t="shared" si="89"/>
        <v>43055</v>
      </c>
      <c r="AN141" s="10">
        <f t="shared" si="90"/>
        <v>88.266585016161983</v>
      </c>
      <c r="AO141" s="10">
        <f t="shared" si="91"/>
        <v>0</v>
      </c>
      <c r="AP141" s="10">
        <f t="shared" si="92"/>
        <v>234.03207812613596</v>
      </c>
      <c r="AQ141" s="10">
        <f t="shared" si="93"/>
        <v>0</v>
      </c>
      <c r="AR141" s="10">
        <f t="shared" si="94"/>
        <v>475.80058262609333</v>
      </c>
      <c r="AS141" s="10">
        <f t="shared" si="95"/>
        <v>798.09924576839126</v>
      </c>
      <c r="AU141">
        <f t="shared" si="96"/>
        <v>201711</v>
      </c>
      <c r="AV141" s="3">
        <f t="shared" si="97"/>
        <v>43055</v>
      </c>
      <c r="AW141" s="10">
        <f t="shared" si="78"/>
        <v>88.266585016161983</v>
      </c>
      <c r="AX141" s="10">
        <f t="shared" si="79"/>
        <v>0</v>
      </c>
      <c r="AY141" s="10">
        <f t="shared" si="80"/>
        <v>234.03207812613596</v>
      </c>
      <c r="AZ141" s="10">
        <f t="shared" si="81"/>
        <v>0</v>
      </c>
      <c r="BA141" s="10">
        <f t="shared" si="82"/>
        <v>475.80058262609333</v>
      </c>
      <c r="BB141">
        <f t="shared" si="98"/>
        <v>798.09924576839126</v>
      </c>
    </row>
    <row r="142" spans="2:54" x14ac:dyDescent="0.25">
      <c r="B142">
        <f t="shared" si="83"/>
        <v>201711</v>
      </c>
      <c r="C142" s="3">
        <f>'Weir Formula Data'!I142</f>
        <v>43056</v>
      </c>
      <c r="D142" s="10">
        <f>IF('Weir Formula Data'!P142="",-9999,'Weir Formula Data'!P142)</f>
        <v>0</v>
      </c>
      <c r="E142" s="10">
        <f>IF('Weir Formula Data'!Q142="",-9999,'Weir Formula Data'!Q142)</f>
        <v>0</v>
      </c>
      <c r="F142" s="10">
        <f>IF('Weir Formula Data'!R142="",-9999,'Weir Formula Data'!R142)</f>
        <v>348.20946843063388</v>
      </c>
      <c r="G142" s="10">
        <f>IF('Weir Formula Data'!M142="",-9999,'Weir Formula Data'!M142)</f>
        <v>0</v>
      </c>
      <c r="H142" s="10">
        <f>IF('Weir Formula Data'!N142="",-9999,'Weir Formula Data'!N142)</f>
        <v>753.15368238622602</v>
      </c>
      <c r="I142" s="10">
        <f t="shared" si="84"/>
        <v>1101.3631508168598</v>
      </c>
      <c r="J142" s="10">
        <f t="shared" si="85"/>
        <v>0</v>
      </c>
      <c r="K142" s="24">
        <f>'Weir Formula Data'!C142</f>
        <v>0</v>
      </c>
      <c r="L142" s="24">
        <f>'Weir Formula Data'!D142</f>
        <v>0</v>
      </c>
      <c r="M142" s="24">
        <f>'Weir Formula Data'!E142</f>
        <v>1</v>
      </c>
      <c r="N142" s="24">
        <f>'Weir Formula Data'!F142</f>
        <v>0</v>
      </c>
      <c r="O142" s="24">
        <f>'Weir Formula Data'!G142</f>
        <v>3</v>
      </c>
      <c r="AC142">
        <f t="shared" si="86"/>
        <v>201711</v>
      </c>
      <c r="AD142" s="3">
        <v>43056</v>
      </c>
      <c r="AE142" s="10">
        <f t="shared" si="73"/>
        <v>0</v>
      </c>
      <c r="AF142" s="10">
        <f t="shared" si="74"/>
        <v>0</v>
      </c>
      <c r="AG142" s="10">
        <f t="shared" si="75"/>
        <v>279.96110938166362</v>
      </c>
      <c r="AH142" s="10">
        <f t="shared" si="76"/>
        <v>0</v>
      </c>
      <c r="AI142" s="10">
        <f t="shared" si="77"/>
        <v>605.53706769101461</v>
      </c>
      <c r="AJ142" s="10">
        <f t="shared" si="87"/>
        <v>885.49817707267823</v>
      </c>
      <c r="AL142">
        <f t="shared" si="88"/>
        <v>201711</v>
      </c>
      <c r="AM142" s="3">
        <f t="shared" si="89"/>
        <v>43056</v>
      </c>
      <c r="AN142" s="10">
        <f t="shared" si="90"/>
        <v>0</v>
      </c>
      <c r="AO142" s="10">
        <f t="shared" si="91"/>
        <v>0</v>
      </c>
      <c r="AP142" s="10">
        <f t="shared" si="92"/>
        <v>279.96110938166362</v>
      </c>
      <c r="AQ142" s="10">
        <f t="shared" si="93"/>
        <v>0</v>
      </c>
      <c r="AR142" s="10">
        <f t="shared" si="94"/>
        <v>605.53706769101461</v>
      </c>
      <c r="AS142" s="10">
        <f t="shared" si="95"/>
        <v>885.49817707267823</v>
      </c>
      <c r="AU142">
        <f t="shared" si="96"/>
        <v>201711</v>
      </c>
      <c r="AV142" s="3">
        <f t="shared" si="97"/>
        <v>43056</v>
      </c>
      <c r="AW142" s="10">
        <f t="shared" si="78"/>
        <v>0</v>
      </c>
      <c r="AX142" s="10">
        <f t="shared" si="79"/>
        <v>0</v>
      </c>
      <c r="AY142" s="10">
        <f t="shared" si="80"/>
        <v>279.96110938166362</v>
      </c>
      <c r="AZ142" s="10">
        <f t="shared" si="81"/>
        <v>0</v>
      </c>
      <c r="BA142" s="10">
        <f t="shared" si="82"/>
        <v>605.53706769101461</v>
      </c>
      <c r="BB142">
        <f t="shared" si="98"/>
        <v>885.49817707267823</v>
      </c>
    </row>
    <row r="143" spans="2:54" x14ac:dyDescent="0.25">
      <c r="B143">
        <f t="shared" si="83"/>
        <v>201711</v>
      </c>
      <c r="C143" s="3">
        <f>'Weir Formula Data'!I143</f>
        <v>43057</v>
      </c>
      <c r="D143" s="10">
        <f>IF('Weir Formula Data'!P143="",-9999,'Weir Formula Data'!P143)</f>
        <v>294.15492001652143</v>
      </c>
      <c r="E143" s="10">
        <f>IF('Weir Formula Data'!Q143="",-9999,'Weir Formula Data'!Q143)</f>
        <v>0</v>
      </c>
      <c r="F143" s="10">
        <f>IF('Weir Formula Data'!R143="",-9999,'Weir Formula Data'!R143)</f>
        <v>420.47800385545924</v>
      </c>
      <c r="G143" s="10">
        <f>IF('Weir Formula Data'!M143="",-9999,'Weir Formula Data'!M143)</f>
        <v>0</v>
      </c>
      <c r="H143" s="10">
        <f>IF('Weir Formula Data'!N143="",-9999,'Weir Formula Data'!N143)</f>
        <v>892.4286971176806</v>
      </c>
      <c r="I143" s="10">
        <f t="shared" si="84"/>
        <v>1607.0616209896612</v>
      </c>
      <c r="J143" s="10">
        <f t="shared" si="85"/>
        <v>0</v>
      </c>
      <c r="K143" s="24">
        <f>'Weir Formula Data'!C143</f>
        <v>1</v>
      </c>
      <c r="L143" s="24">
        <f>'Weir Formula Data'!D143</f>
        <v>0</v>
      </c>
      <c r="M143" s="24">
        <f>'Weir Formula Data'!E143</f>
        <v>1</v>
      </c>
      <c r="N143" s="24">
        <f>'Weir Formula Data'!F143</f>
        <v>0</v>
      </c>
      <c r="O143" s="24">
        <f>'Weir Formula Data'!G143</f>
        <v>3</v>
      </c>
      <c r="AC143">
        <f t="shared" si="86"/>
        <v>201711</v>
      </c>
      <c r="AD143" s="3">
        <v>43057</v>
      </c>
      <c r="AE143" s="10">
        <f t="shared" si="73"/>
        <v>236.50114429414211</v>
      </c>
      <c r="AF143" s="10">
        <f t="shared" si="74"/>
        <v>0</v>
      </c>
      <c r="AG143" s="10">
        <f t="shared" si="75"/>
        <v>338.06515647179208</v>
      </c>
      <c r="AH143" s="10">
        <f t="shared" si="76"/>
        <v>0</v>
      </c>
      <c r="AI143" s="10">
        <f t="shared" si="77"/>
        <v>717.51445822292374</v>
      </c>
      <c r="AJ143" s="10">
        <f t="shared" si="87"/>
        <v>1292.080758988858</v>
      </c>
      <c r="AL143">
        <f t="shared" si="88"/>
        <v>201711</v>
      </c>
      <c r="AM143" s="3">
        <f t="shared" si="89"/>
        <v>43057</v>
      </c>
      <c r="AN143" s="10">
        <f t="shared" si="90"/>
        <v>236.50114429414211</v>
      </c>
      <c r="AO143" s="10">
        <f t="shared" si="91"/>
        <v>0</v>
      </c>
      <c r="AP143" s="10">
        <f t="shared" si="92"/>
        <v>338.06515647179208</v>
      </c>
      <c r="AQ143" s="10">
        <f t="shared" si="93"/>
        <v>0</v>
      </c>
      <c r="AR143" s="10">
        <f t="shared" si="94"/>
        <v>717.51445822292374</v>
      </c>
      <c r="AS143" s="10">
        <f t="shared" si="95"/>
        <v>1292.080758988858</v>
      </c>
      <c r="AU143">
        <f t="shared" si="96"/>
        <v>201711</v>
      </c>
      <c r="AV143" s="3">
        <f t="shared" si="97"/>
        <v>43057</v>
      </c>
      <c r="AW143" s="10">
        <f t="shared" si="78"/>
        <v>236.50114429414211</v>
      </c>
      <c r="AX143" s="10">
        <f t="shared" si="79"/>
        <v>0</v>
      </c>
      <c r="AY143" s="10">
        <f t="shared" si="80"/>
        <v>338.06515647179208</v>
      </c>
      <c r="AZ143" s="10">
        <f t="shared" si="81"/>
        <v>0</v>
      </c>
      <c r="BA143" s="10">
        <f t="shared" si="82"/>
        <v>717.51445822292374</v>
      </c>
      <c r="BB143">
        <f t="shared" si="98"/>
        <v>1292.080758988858</v>
      </c>
    </row>
    <row r="144" spans="2:54" x14ac:dyDescent="0.25">
      <c r="B144">
        <f t="shared" si="83"/>
        <v>201711</v>
      </c>
      <c r="C144" s="3">
        <f>'Weir Formula Data'!I144</f>
        <v>43058</v>
      </c>
      <c r="D144" s="10">
        <f>IF('Weir Formula Data'!P144="",-9999,'Weir Formula Data'!P144)</f>
        <v>482.27776131305558</v>
      </c>
      <c r="E144" s="10">
        <f>IF('Weir Formula Data'!Q144="",-9999,'Weir Formula Data'!Q144)</f>
        <v>0</v>
      </c>
      <c r="F144" s="10">
        <f>IF('Weir Formula Data'!R144="",-9999,'Weir Formula Data'!R144)</f>
        <v>454.31711187011257</v>
      </c>
      <c r="G144" s="10">
        <f>IF('Weir Formula Data'!M144="",-9999,'Weir Formula Data'!M144)</f>
        <v>0</v>
      </c>
      <c r="H144" s="10">
        <f>IF('Weir Formula Data'!N144="",-9999,'Weir Formula Data'!N144)</f>
        <v>959.60955911736835</v>
      </c>
      <c r="I144" s="10">
        <f t="shared" si="84"/>
        <v>1896.2044323005366</v>
      </c>
      <c r="J144" s="10">
        <f t="shared" si="85"/>
        <v>0</v>
      </c>
      <c r="K144" s="24">
        <f>'Weir Formula Data'!C144</f>
        <v>1</v>
      </c>
      <c r="L144" s="24">
        <f>'Weir Formula Data'!D144</f>
        <v>0</v>
      </c>
      <c r="M144" s="24">
        <f>'Weir Formula Data'!E144</f>
        <v>1</v>
      </c>
      <c r="N144" s="24">
        <f>'Weir Formula Data'!F144</f>
        <v>0</v>
      </c>
      <c r="O144" s="24">
        <f>'Weir Formula Data'!G144</f>
        <v>3</v>
      </c>
      <c r="AC144">
        <f t="shared" si="86"/>
        <v>201711</v>
      </c>
      <c r="AD144" s="3">
        <v>43058</v>
      </c>
      <c r="AE144" s="10">
        <f t="shared" si="73"/>
        <v>387.75228512835537</v>
      </c>
      <c r="AF144" s="10">
        <f t="shared" si="74"/>
        <v>0</v>
      </c>
      <c r="AG144" s="10">
        <f t="shared" si="75"/>
        <v>365.27186702726777</v>
      </c>
      <c r="AH144" s="10">
        <f t="shared" si="76"/>
        <v>0</v>
      </c>
      <c r="AI144" s="10">
        <f t="shared" si="77"/>
        <v>771.52800569886131</v>
      </c>
      <c r="AJ144" s="10">
        <f t="shared" si="87"/>
        <v>1524.5521578544844</v>
      </c>
      <c r="AL144">
        <f t="shared" si="88"/>
        <v>201711</v>
      </c>
      <c r="AM144" s="3">
        <f t="shared" si="89"/>
        <v>43058</v>
      </c>
      <c r="AN144" s="10">
        <f t="shared" si="90"/>
        <v>387.75228512835537</v>
      </c>
      <c r="AO144" s="10">
        <f t="shared" si="91"/>
        <v>0</v>
      </c>
      <c r="AP144" s="10">
        <f t="shared" si="92"/>
        <v>365.27186702726777</v>
      </c>
      <c r="AQ144" s="10">
        <f t="shared" si="93"/>
        <v>0</v>
      </c>
      <c r="AR144" s="10">
        <f t="shared" si="94"/>
        <v>771.52800569886131</v>
      </c>
      <c r="AS144" s="10">
        <f t="shared" si="95"/>
        <v>1524.5521578544844</v>
      </c>
      <c r="AU144">
        <f t="shared" si="96"/>
        <v>201711</v>
      </c>
      <c r="AV144" s="3">
        <f t="shared" si="97"/>
        <v>43058</v>
      </c>
      <c r="AW144" s="10">
        <f t="shared" si="78"/>
        <v>387.75228512835537</v>
      </c>
      <c r="AX144" s="10">
        <f t="shared" si="79"/>
        <v>0</v>
      </c>
      <c r="AY144" s="10">
        <f t="shared" si="80"/>
        <v>365.27186702726777</v>
      </c>
      <c r="AZ144" s="10">
        <f t="shared" si="81"/>
        <v>0</v>
      </c>
      <c r="BA144" s="10">
        <f t="shared" si="82"/>
        <v>771.52800569886131</v>
      </c>
      <c r="BB144">
        <f t="shared" si="98"/>
        <v>1524.5521578544844</v>
      </c>
    </row>
    <row r="145" spans="2:54" x14ac:dyDescent="0.25">
      <c r="B145">
        <f t="shared" si="83"/>
        <v>201711</v>
      </c>
      <c r="C145" s="3">
        <f>'Weir Formula Data'!I145</f>
        <v>43059</v>
      </c>
      <c r="D145" s="10">
        <f>IF('Weir Formula Data'!P145="",-9999,'Weir Formula Data'!P145)</f>
        <v>505.65756361222066</v>
      </c>
      <c r="E145" s="10">
        <f>IF('Weir Formula Data'!Q145="",-9999,'Weir Formula Data'!Q145)</f>
        <v>0</v>
      </c>
      <c r="F145" s="10">
        <f>IF('Weir Formula Data'!R145="",-9999,'Weir Formula Data'!R145)</f>
        <v>481.07170909215841</v>
      </c>
      <c r="G145" s="10">
        <f>IF('Weir Formula Data'!M145="",-9999,'Weir Formula Data'!M145)</f>
        <v>0</v>
      </c>
      <c r="H145" s="10">
        <f>IF('Weir Formula Data'!N145="",-9999,'Weir Formula Data'!N145)</f>
        <v>1015.9733258191492</v>
      </c>
      <c r="I145" s="10">
        <f t="shared" si="84"/>
        <v>2002.7025985235282</v>
      </c>
      <c r="J145" s="10">
        <f t="shared" si="85"/>
        <v>0</v>
      </c>
      <c r="K145" s="24">
        <f>'Weir Formula Data'!C145</f>
        <v>1</v>
      </c>
      <c r="L145" s="24">
        <f>'Weir Formula Data'!D145</f>
        <v>0</v>
      </c>
      <c r="M145" s="24">
        <f>'Weir Formula Data'!E145</f>
        <v>1</v>
      </c>
      <c r="N145" s="24">
        <f>'Weir Formula Data'!F145</f>
        <v>0</v>
      </c>
      <c r="O145" s="24">
        <f>'Weir Formula Data'!G145</f>
        <v>3</v>
      </c>
      <c r="AC145">
        <f t="shared" si="86"/>
        <v>201711</v>
      </c>
      <c r="AD145" s="3">
        <v>43059</v>
      </c>
      <c r="AE145" s="10">
        <f t="shared" si="73"/>
        <v>406.54969295961922</v>
      </c>
      <c r="AF145" s="10">
        <f t="shared" si="74"/>
        <v>0</v>
      </c>
      <c r="AG145" s="10">
        <f t="shared" si="75"/>
        <v>386.78261672945644</v>
      </c>
      <c r="AH145" s="10">
        <f t="shared" si="76"/>
        <v>0</v>
      </c>
      <c r="AI145" s="10">
        <f t="shared" si="77"/>
        <v>816.84458691038935</v>
      </c>
      <c r="AJ145" s="10">
        <f t="shared" si="87"/>
        <v>1610.176896599465</v>
      </c>
      <c r="AL145">
        <f t="shared" si="88"/>
        <v>201711</v>
      </c>
      <c r="AM145" s="3">
        <f t="shared" si="89"/>
        <v>43059</v>
      </c>
      <c r="AN145" s="10">
        <f t="shared" si="90"/>
        <v>406.54969295961922</v>
      </c>
      <c r="AO145" s="10">
        <f t="shared" si="91"/>
        <v>0</v>
      </c>
      <c r="AP145" s="10">
        <f t="shared" si="92"/>
        <v>386.78261672945644</v>
      </c>
      <c r="AQ145" s="10">
        <f t="shared" si="93"/>
        <v>0</v>
      </c>
      <c r="AR145" s="10">
        <f t="shared" si="94"/>
        <v>816.84458691038935</v>
      </c>
      <c r="AS145" s="10">
        <f t="shared" si="95"/>
        <v>1610.176896599465</v>
      </c>
      <c r="AU145">
        <f t="shared" si="96"/>
        <v>201711</v>
      </c>
      <c r="AV145" s="3">
        <f t="shared" si="97"/>
        <v>43059</v>
      </c>
      <c r="AW145" s="10">
        <f t="shared" si="78"/>
        <v>406.54969295961922</v>
      </c>
      <c r="AX145" s="10">
        <f t="shared" si="79"/>
        <v>0</v>
      </c>
      <c r="AY145" s="10">
        <f t="shared" si="80"/>
        <v>386.78261672945644</v>
      </c>
      <c r="AZ145" s="10">
        <f t="shared" si="81"/>
        <v>0</v>
      </c>
      <c r="BA145" s="10">
        <f t="shared" si="82"/>
        <v>816.84458691038935</v>
      </c>
      <c r="BB145">
        <f t="shared" si="98"/>
        <v>1610.176896599465</v>
      </c>
    </row>
    <row r="146" spans="2:54" x14ac:dyDescent="0.25">
      <c r="B146">
        <f t="shared" si="83"/>
        <v>201711</v>
      </c>
      <c r="C146" s="3">
        <f>'Weir Formula Data'!I146</f>
        <v>43060</v>
      </c>
      <c r="D146" s="10">
        <f>IF('Weir Formula Data'!P146="",-9999,'Weir Formula Data'!P146)</f>
        <v>485.6083496024882</v>
      </c>
      <c r="E146" s="10">
        <f>IF('Weir Formula Data'!Q146="",-9999,'Weir Formula Data'!Q146)</f>
        <v>0</v>
      </c>
      <c r="F146" s="10">
        <f>IF('Weir Formula Data'!R146="",-9999,'Weir Formula Data'!R146)</f>
        <v>474.11248134557474</v>
      </c>
      <c r="G146" s="10">
        <f>IF('Weir Formula Data'!M146="",-9999,'Weir Formula Data'!M146)</f>
        <v>0</v>
      </c>
      <c r="H146" s="10">
        <f>IF('Weir Formula Data'!N146="",-9999,'Weir Formula Data'!N146)</f>
        <v>985.88851127677708</v>
      </c>
      <c r="I146" s="10">
        <f t="shared" si="84"/>
        <v>1945.60934222484</v>
      </c>
      <c r="J146" s="10">
        <f t="shared" si="85"/>
        <v>0</v>
      </c>
      <c r="K146" s="24">
        <f>'Weir Formula Data'!C146</f>
        <v>1</v>
      </c>
      <c r="L146" s="24">
        <f>'Weir Formula Data'!D146</f>
        <v>0</v>
      </c>
      <c r="M146" s="24">
        <f>'Weir Formula Data'!E146</f>
        <v>1</v>
      </c>
      <c r="N146" s="24">
        <f>'Weir Formula Data'!F146</f>
        <v>0</v>
      </c>
      <c r="O146" s="24">
        <f>'Weir Formula Data'!G146</f>
        <v>3</v>
      </c>
      <c r="AC146">
        <f t="shared" si="86"/>
        <v>201711</v>
      </c>
      <c r="AD146" s="3">
        <v>43060</v>
      </c>
      <c r="AE146" s="10">
        <f t="shared" si="73"/>
        <v>390.43008477753085</v>
      </c>
      <c r="AF146" s="10">
        <f t="shared" si="74"/>
        <v>0</v>
      </c>
      <c r="AG146" s="10">
        <f t="shared" si="75"/>
        <v>381.18738369586259</v>
      </c>
      <c r="AH146" s="10">
        <f t="shared" si="76"/>
        <v>0</v>
      </c>
      <c r="AI146" s="10">
        <f t="shared" si="77"/>
        <v>792.65633581892905</v>
      </c>
      <c r="AJ146" s="10">
        <f t="shared" si="87"/>
        <v>1564.2738042923224</v>
      </c>
      <c r="AL146">
        <f t="shared" si="88"/>
        <v>201711</v>
      </c>
      <c r="AM146" s="3">
        <f t="shared" si="89"/>
        <v>43060</v>
      </c>
      <c r="AN146" s="10">
        <f t="shared" si="90"/>
        <v>390.43008477753085</v>
      </c>
      <c r="AO146" s="10">
        <f t="shared" si="91"/>
        <v>0</v>
      </c>
      <c r="AP146" s="10">
        <f t="shared" si="92"/>
        <v>381.18738369586259</v>
      </c>
      <c r="AQ146" s="10">
        <f t="shared" si="93"/>
        <v>0</v>
      </c>
      <c r="AR146" s="10">
        <f t="shared" si="94"/>
        <v>792.65633581892905</v>
      </c>
      <c r="AS146" s="10">
        <f t="shared" si="95"/>
        <v>1564.2738042923224</v>
      </c>
      <c r="AU146">
        <f t="shared" si="96"/>
        <v>201711</v>
      </c>
      <c r="AV146" s="3">
        <f t="shared" si="97"/>
        <v>43060</v>
      </c>
      <c r="AW146" s="10">
        <f t="shared" si="78"/>
        <v>390.43008477753085</v>
      </c>
      <c r="AX146" s="10">
        <f t="shared" si="79"/>
        <v>0</v>
      </c>
      <c r="AY146" s="10">
        <f t="shared" si="80"/>
        <v>381.18738369586259</v>
      </c>
      <c r="AZ146" s="10">
        <f t="shared" si="81"/>
        <v>0</v>
      </c>
      <c r="BA146" s="10">
        <f t="shared" si="82"/>
        <v>792.65633581892905</v>
      </c>
      <c r="BB146">
        <f t="shared" si="98"/>
        <v>1564.2738042923224</v>
      </c>
    </row>
    <row r="147" spans="2:54" x14ac:dyDescent="0.25">
      <c r="B147">
        <f t="shared" si="83"/>
        <v>201711</v>
      </c>
      <c r="C147" s="3">
        <f>'Weir Formula Data'!I147</f>
        <v>43061</v>
      </c>
      <c r="D147" s="10">
        <f>IF('Weir Formula Data'!P147="",-9999,'Weir Formula Data'!P147)</f>
        <v>712.86634213127388</v>
      </c>
      <c r="E147" s="10">
        <f>IF('Weir Formula Data'!Q147="",-9999,'Weir Formula Data'!Q147)</f>
        <v>0</v>
      </c>
      <c r="F147" s="10">
        <f>IF('Weir Formula Data'!R147="",-9999,'Weir Formula Data'!R147)</f>
        <v>440.39781384158351</v>
      </c>
      <c r="G147" s="10">
        <f>IF('Weir Formula Data'!M147="",-9999,'Weir Formula Data'!M147)</f>
        <v>0</v>
      </c>
      <c r="H147" s="10">
        <f>IF('Weir Formula Data'!N147="",-9999,'Weir Formula Data'!N147)</f>
        <v>1260.9914998300021</v>
      </c>
      <c r="I147" s="10">
        <f t="shared" si="84"/>
        <v>2414.2556558028596</v>
      </c>
      <c r="J147" s="10">
        <f t="shared" si="85"/>
        <v>0</v>
      </c>
      <c r="K147" s="24">
        <f>'Weir Formula Data'!C147</f>
        <v>2</v>
      </c>
      <c r="L147" s="24">
        <f>'Weir Formula Data'!D147</f>
        <v>0</v>
      </c>
      <c r="M147" s="24">
        <f>'Weir Formula Data'!E147</f>
        <v>1</v>
      </c>
      <c r="N147" s="24">
        <f>'Weir Formula Data'!F147</f>
        <v>0</v>
      </c>
      <c r="O147" s="24">
        <f>'Weir Formula Data'!G147</f>
        <v>5</v>
      </c>
      <c r="AC147">
        <f t="shared" si="86"/>
        <v>201711</v>
      </c>
      <c r="AD147" s="3">
        <v>43061</v>
      </c>
      <c r="AE147" s="10">
        <f t="shared" si="73"/>
        <v>573.14596551149475</v>
      </c>
      <c r="AF147" s="10">
        <f t="shared" si="74"/>
        <v>0</v>
      </c>
      <c r="AG147" s="10">
        <f t="shared" si="75"/>
        <v>354.08072355996342</v>
      </c>
      <c r="AH147" s="10">
        <f t="shared" si="76"/>
        <v>0</v>
      </c>
      <c r="AI147" s="10">
        <f t="shared" si="77"/>
        <v>1013.8396890938691</v>
      </c>
      <c r="AJ147" s="10">
        <f t="shared" si="87"/>
        <v>1941.0663781653273</v>
      </c>
      <c r="AL147">
        <f t="shared" si="88"/>
        <v>201711</v>
      </c>
      <c r="AM147" s="3">
        <f t="shared" si="89"/>
        <v>43061</v>
      </c>
      <c r="AN147" s="10">
        <f t="shared" si="90"/>
        <v>573.14596551149475</v>
      </c>
      <c r="AO147" s="10">
        <f t="shared" si="91"/>
        <v>0</v>
      </c>
      <c r="AP147" s="10">
        <f t="shared" si="92"/>
        <v>354.08072355996342</v>
      </c>
      <c r="AQ147" s="10">
        <f t="shared" si="93"/>
        <v>0</v>
      </c>
      <c r="AR147" s="10">
        <f t="shared" si="94"/>
        <v>1013.8396890938691</v>
      </c>
      <c r="AS147" s="10">
        <f t="shared" si="95"/>
        <v>1941.0663781653273</v>
      </c>
      <c r="AU147">
        <f t="shared" si="96"/>
        <v>201711</v>
      </c>
      <c r="AV147" s="3">
        <f t="shared" si="97"/>
        <v>43061</v>
      </c>
      <c r="AW147" s="10">
        <f t="shared" si="78"/>
        <v>573.14596551149475</v>
      </c>
      <c r="AX147" s="10">
        <f t="shared" si="79"/>
        <v>0</v>
      </c>
      <c r="AY147" s="10">
        <f t="shared" si="80"/>
        <v>354.08072355996342</v>
      </c>
      <c r="AZ147" s="10">
        <f t="shared" si="81"/>
        <v>0</v>
      </c>
      <c r="BA147" s="10">
        <f t="shared" si="82"/>
        <v>1013.8396890938691</v>
      </c>
      <c r="BB147">
        <f t="shared" si="98"/>
        <v>1941.0663781653273</v>
      </c>
    </row>
    <row r="148" spans="2:54" x14ac:dyDescent="0.25">
      <c r="B148">
        <f t="shared" si="83"/>
        <v>201711</v>
      </c>
      <c r="C148" s="3">
        <f>'Weir Formula Data'!I148</f>
        <v>43062</v>
      </c>
      <c r="D148" s="10">
        <f>IF('Weir Formula Data'!P148="",-9999,'Weir Formula Data'!P148)</f>
        <v>779.25047953957494</v>
      </c>
      <c r="E148" s="10">
        <f>IF('Weir Formula Data'!Q148="",-9999,'Weir Formula Data'!Q148)</f>
        <v>0</v>
      </c>
      <c r="F148" s="10">
        <f>IF('Weir Formula Data'!R148="",-9999,'Weir Formula Data'!R148)</f>
        <v>406.33160327257832</v>
      </c>
      <c r="G148" s="10">
        <f>IF('Weir Formula Data'!M148="",-9999,'Weir Formula Data'!M148)</f>
        <v>0</v>
      </c>
      <c r="H148" s="10">
        <f>IF('Weir Formula Data'!N148="",-9999,'Weir Formula Data'!N148)</f>
        <v>1325.9932612821001</v>
      </c>
      <c r="I148" s="10">
        <f t="shared" si="84"/>
        <v>2511.5753440942535</v>
      </c>
      <c r="J148" s="10">
        <f t="shared" si="85"/>
        <v>0</v>
      </c>
      <c r="K148" s="24">
        <f>'Weir Formula Data'!C148</f>
        <v>2</v>
      </c>
      <c r="L148" s="24">
        <f>'Weir Formula Data'!D148</f>
        <v>0</v>
      </c>
      <c r="M148" s="24">
        <f>'Weir Formula Data'!E148</f>
        <v>1</v>
      </c>
      <c r="N148" s="24">
        <f>'Weir Formula Data'!F148</f>
        <v>0</v>
      </c>
      <c r="O148" s="24">
        <f>'Weir Formula Data'!G148</f>
        <v>5</v>
      </c>
      <c r="AC148">
        <f t="shared" si="86"/>
        <v>201711</v>
      </c>
      <c r="AD148" s="3">
        <v>43062</v>
      </c>
      <c r="AE148" s="10">
        <f t="shared" si="73"/>
        <v>626.51894482171997</v>
      </c>
      <c r="AF148" s="10">
        <f t="shared" si="74"/>
        <v>0</v>
      </c>
      <c r="AG148" s="10">
        <f t="shared" si="75"/>
        <v>326.69142209635908</v>
      </c>
      <c r="AH148" s="10">
        <f t="shared" si="76"/>
        <v>0</v>
      </c>
      <c r="AI148" s="10">
        <f t="shared" si="77"/>
        <v>1066.1012353691874</v>
      </c>
      <c r="AJ148" s="10">
        <f t="shared" si="87"/>
        <v>2019.3116022872664</v>
      </c>
      <c r="AL148">
        <f t="shared" si="88"/>
        <v>201711</v>
      </c>
      <c r="AM148" s="3">
        <f t="shared" si="89"/>
        <v>43062</v>
      </c>
      <c r="AN148" s="10">
        <f t="shared" si="90"/>
        <v>626.51894482171997</v>
      </c>
      <c r="AO148" s="10">
        <f t="shared" si="91"/>
        <v>0</v>
      </c>
      <c r="AP148" s="10">
        <f t="shared" si="92"/>
        <v>326.69142209635908</v>
      </c>
      <c r="AQ148" s="10">
        <f t="shared" si="93"/>
        <v>0</v>
      </c>
      <c r="AR148" s="10">
        <f t="shared" si="94"/>
        <v>1066.1012353691874</v>
      </c>
      <c r="AS148" s="10">
        <f t="shared" si="95"/>
        <v>2019.3116022872664</v>
      </c>
      <c r="AU148">
        <f t="shared" si="96"/>
        <v>201711</v>
      </c>
      <c r="AV148" s="3">
        <f t="shared" si="97"/>
        <v>43062</v>
      </c>
      <c r="AW148" s="10">
        <f t="shared" si="78"/>
        <v>626.51894482171997</v>
      </c>
      <c r="AX148" s="10">
        <f t="shared" si="79"/>
        <v>0</v>
      </c>
      <c r="AY148" s="10">
        <f t="shared" si="80"/>
        <v>326.69142209635908</v>
      </c>
      <c r="AZ148" s="10">
        <f t="shared" si="81"/>
        <v>0</v>
      </c>
      <c r="BA148" s="10">
        <f t="shared" si="82"/>
        <v>1066.1012353691874</v>
      </c>
      <c r="BB148">
        <f t="shared" si="98"/>
        <v>2019.3116022872664</v>
      </c>
    </row>
    <row r="149" spans="2:54" x14ac:dyDescent="0.25">
      <c r="B149">
        <f t="shared" si="83"/>
        <v>201711</v>
      </c>
      <c r="C149" s="3">
        <f>'Weir Formula Data'!I149</f>
        <v>43063</v>
      </c>
      <c r="D149" s="10">
        <f>IF('Weir Formula Data'!P149="",-9999,'Weir Formula Data'!P149)</f>
        <v>732.01241795173394</v>
      </c>
      <c r="E149" s="10">
        <f>IF('Weir Formula Data'!Q149="",-9999,'Weir Formula Data'!Q149)</f>
        <v>0</v>
      </c>
      <c r="F149" s="10">
        <f>IF('Weir Formula Data'!R149="",-9999,'Weir Formula Data'!R149)</f>
        <v>389.25871089404745</v>
      </c>
      <c r="G149" s="10">
        <f>IF('Weir Formula Data'!M149="",-9999,'Weir Formula Data'!M149)</f>
        <v>0</v>
      </c>
      <c r="H149" s="10">
        <f>IF('Weir Formula Data'!N149="",-9999,'Weir Formula Data'!N149)</f>
        <v>1266.4577348237974</v>
      </c>
      <c r="I149" s="10">
        <f t="shared" si="84"/>
        <v>2387.7288636695785</v>
      </c>
      <c r="J149" s="10">
        <f t="shared" si="85"/>
        <v>0</v>
      </c>
      <c r="K149" s="24">
        <f>'Weir Formula Data'!C149</f>
        <v>2</v>
      </c>
      <c r="L149" s="24">
        <f>'Weir Formula Data'!D149</f>
        <v>0</v>
      </c>
      <c r="M149" s="24">
        <f>'Weir Formula Data'!E149</f>
        <v>1</v>
      </c>
      <c r="N149" s="24">
        <f>'Weir Formula Data'!F149</f>
        <v>0</v>
      </c>
      <c r="O149" s="24">
        <f>'Weir Formula Data'!G149</f>
        <v>5</v>
      </c>
      <c r="AC149">
        <f t="shared" si="86"/>
        <v>201711</v>
      </c>
      <c r="AD149" s="3">
        <v>43063</v>
      </c>
      <c r="AE149" s="10">
        <f t="shared" si="73"/>
        <v>588.5394487822382</v>
      </c>
      <c r="AF149" s="10">
        <f t="shared" si="74"/>
        <v>0</v>
      </c>
      <c r="AG149" s="10">
        <f t="shared" si="75"/>
        <v>312.96478246134467</v>
      </c>
      <c r="AH149" s="10">
        <f t="shared" si="76"/>
        <v>0</v>
      </c>
      <c r="AI149" s="10">
        <f t="shared" si="77"/>
        <v>1018.2345529667584</v>
      </c>
      <c r="AJ149" s="10">
        <f t="shared" si="87"/>
        <v>1919.7387842103412</v>
      </c>
      <c r="AL149">
        <f t="shared" si="88"/>
        <v>201711</v>
      </c>
      <c r="AM149" s="3">
        <f t="shared" si="89"/>
        <v>43063</v>
      </c>
      <c r="AN149" s="10">
        <f t="shared" si="90"/>
        <v>588.5394487822382</v>
      </c>
      <c r="AO149" s="10">
        <f t="shared" si="91"/>
        <v>0</v>
      </c>
      <c r="AP149" s="10">
        <f t="shared" si="92"/>
        <v>312.96478246134467</v>
      </c>
      <c r="AQ149" s="10">
        <f t="shared" si="93"/>
        <v>0</v>
      </c>
      <c r="AR149" s="10">
        <f t="shared" si="94"/>
        <v>1018.2345529667584</v>
      </c>
      <c r="AS149" s="10">
        <f t="shared" si="95"/>
        <v>1919.7387842103412</v>
      </c>
      <c r="AU149">
        <f t="shared" si="96"/>
        <v>201711</v>
      </c>
      <c r="AV149" s="3">
        <f t="shared" si="97"/>
        <v>43063</v>
      </c>
      <c r="AW149" s="10">
        <f t="shared" si="78"/>
        <v>588.5394487822382</v>
      </c>
      <c r="AX149" s="10">
        <f t="shared" si="79"/>
        <v>0</v>
      </c>
      <c r="AY149" s="10">
        <f t="shared" si="80"/>
        <v>312.96478246134467</v>
      </c>
      <c r="AZ149" s="10">
        <f t="shared" si="81"/>
        <v>0</v>
      </c>
      <c r="BA149" s="10">
        <f t="shared" si="82"/>
        <v>1018.2345529667584</v>
      </c>
      <c r="BB149">
        <f t="shared" si="98"/>
        <v>1919.7387842103412</v>
      </c>
    </row>
    <row r="150" spans="2:54" x14ac:dyDescent="0.25">
      <c r="B150">
        <f t="shared" si="83"/>
        <v>201711</v>
      </c>
      <c r="C150" s="3">
        <f>'Weir Formula Data'!I150</f>
        <v>43064</v>
      </c>
      <c r="D150" s="10">
        <f>IF('Weir Formula Data'!P150="",-9999,'Weir Formula Data'!P150)</f>
        <v>970.36024787002316</v>
      </c>
      <c r="E150" s="10">
        <f>IF('Weir Formula Data'!Q150="",-9999,'Weir Formula Data'!Q150)</f>
        <v>0</v>
      </c>
      <c r="F150" s="10">
        <f>IF('Weir Formula Data'!R150="",-9999,'Weir Formula Data'!R150)</f>
        <v>389.4879189669104</v>
      </c>
      <c r="G150" s="10">
        <f>IF('Weir Formula Data'!M150="",-9999,'Weir Formula Data'!M150)</f>
        <v>0</v>
      </c>
      <c r="H150" s="10">
        <f>IF('Weir Formula Data'!N150="",-9999,'Weir Formula Data'!N150)</f>
        <v>1447.1894575609801</v>
      </c>
      <c r="I150" s="10">
        <f t="shared" si="84"/>
        <v>2807.0376243979135</v>
      </c>
      <c r="J150" s="10">
        <f t="shared" si="85"/>
        <v>0</v>
      </c>
      <c r="K150" s="24">
        <f>'Weir Formula Data'!C150</f>
        <v>3</v>
      </c>
      <c r="L150" s="24">
        <f>'Weir Formula Data'!D150</f>
        <v>0</v>
      </c>
      <c r="M150" s="24">
        <f>'Weir Formula Data'!E150</f>
        <v>1</v>
      </c>
      <c r="N150" s="24">
        <f>'Weir Formula Data'!F150</f>
        <v>0</v>
      </c>
      <c r="O150" s="24">
        <f>'Weir Formula Data'!G150</f>
        <v>6</v>
      </c>
      <c r="AC150">
        <f t="shared" si="86"/>
        <v>201711</v>
      </c>
      <c r="AD150" s="3">
        <v>43064</v>
      </c>
      <c r="AE150" s="10">
        <f t="shared" si="73"/>
        <v>780.17158096800927</v>
      </c>
      <c r="AF150" s="10">
        <f t="shared" si="74"/>
        <v>0</v>
      </c>
      <c r="AG150" s="10">
        <f t="shared" si="75"/>
        <v>313.14906621056934</v>
      </c>
      <c r="AH150" s="10">
        <f t="shared" si="76"/>
        <v>0</v>
      </c>
      <c r="AI150" s="10">
        <f t="shared" si="77"/>
        <v>1163.5432196897036</v>
      </c>
      <c r="AJ150" s="10">
        <f t="shared" si="87"/>
        <v>2256.8638668682825</v>
      </c>
      <c r="AL150">
        <f t="shared" si="88"/>
        <v>201711</v>
      </c>
      <c r="AM150" s="3">
        <f t="shared" si="89"/>
        <v>43064</v>
      </c>
      <c r="AN150" s="10">
        <f t="shared" si="90"/>
        <v>780.17158096800927</v>
      </c>
      <c r="AO150" s="10">
        <f t="shared" si="91"/>
        <v>0</v>
      </c>
      <c r="AP150" s="10">
        <f t="shared" si="92"/>
        <v>313.14906621056934</v>
      </c>
      <c r="AQ150" s="10">
        <f t="shared" si="93"/>
        <v>0</v>
      </c>
      <c r="AR150" s="10">
        <f t="shared" si="94"/>
        <v>1163.5432196897036</v>
      </c>
      <c r="AS150" s="10">
        <f t="shared" si="95"/>
        <v>2256.8638668682825</v>
      </c>
      <c r="AU150">
        <f t="shared" si="96"/>
        <v>201711</v>
      </c>
      <c r="AV150" s="3">
        <f t="shared" si="97"/>
        <v>43064</v>
      </c>
      <c r="AW150" s="10">
        <f t="shared" si="78"/>
        <v>780.17158096800927</v>
      </c>
      <c r="AX150" s="10">
        <f t="shared" si="79"/>
        <v>0</v>
      </c>
      <c r="AY150" s="10">
        <f t="shared" si="80"/>
        <v>313.14906621056934</v>
      </c>
      <c r="AZ150" s="10">
        <f t="shared" si="81"/>
        <v>0</v>
      </c>
      <c r="BA150" s="10">
        <f t="shared" si="82"/>
        <v>1163.5432196897036</v>
      </c>
      <c r="BB150">
        <f t="shared" si="98"/>
        <v>2256.8638668682825</v>
      </c>
    </row>
    <row r="151" spans="2:54" x14ac:dyDescent="0.25">
      <c r="B151">
        <f t="shared" si="83"/>
        <v>201711</v>
      </c>
      <c r="C151" s="3">
        <f>'Weir Formula Data'!I151</f>
        <v>43065</v>
      </c>
      <c r="D151" s="10">
        <f>IF('Weir Formula Data'!P151="",-9999,'Weir Formula Data'!P151)</f>
        <v>1174.9681311340444</v>
      </c>
      <c r="E151" s="10">
        <f>IF('Weir Formula Data'!Q151="",-9999,'Weir Formula Data'!Q151)</f>
        <v>0</v>
      </c>
      <c r="F151" s="10">
        <f>IF('Weir Formula Data'!R151="",-9999,'Weir Formula Data'!R151)</f>
        <v>394.57062962613173</v>
      </c>
      <c r="G151" s="10">
        <f>IF('Weir Formula Data'!M151="",-9999,'Weir Formula Data'!M151)</f>
        <v>0</v>
      </c>
      <c r="H151" s="10">
        <f>IF('Weir Formula Data'!N151="",-9999,'Weir Formula Data'!N151)</f>
        <v>1537.4802254269234</v>
      </c>
      <c r="I151" s="10">
        <f t="shared" si="84"/>
        <v>3107.0189861870995</v>
      </c>
      <c r="J151" s="10">
        <f t="shared" si="85"/>
        <v>0</v>
      </c>
      <c r="K151" s="24">
        <f>'Weir Formula Data'!C151</f>
        <v>3</v>
      </c>
      <c r="L151" s="24">
        <f>'Weir Formula Data'!D151</f>
        <v>0</v>
      </c>
      <c r="M151" s="24">
        <f>'Weir Formula Data'!E151</f>
        <v>1</v>
      </c>
      <c r="N151" s="24">
        <f>'Weir Formula Data'!F151</f>
        <v>0</v>
      </c>
      <c r="O151" s="24">
        <f>'Weir Formula Data'!G151</f>
        <v>6</v>
      </c>
      <c r="AC151">
        <f t="shared" si="86"/>
        <v>201711</v>
      </c>
      <c r="AD151" s="3">
        <v>43065</v>
      </c>
      <c r="AE151" s="10">
        <f t="shared" si="73"/>
        <v>944.67672853047543</v>
      </c>
      <c r="AF151" s="10">
        <f t="shared" si="74"/>
        <v>0</v>
      </c>
      <c r="AG151" s="10">
        <f t="shared" si="75"/>
        <v>317.23557575103314</v>
      </c>
      <c r="AH151" s="10">
        <f t="shared" si="76"/>
        <v>0</v>
      </c>
      <c r="AI151" s="10">
        <f t="shared" si="77"/>
        <v>1236.1371777247859</v>
      </c>
      <c r="AJ151" s="10">
        <f t="shared" si="87"/>
        <v>2498.0494820062945</v>
      </c>
      <c r="AL151">
        <f t="shared" si="88"/>
        <v>201711</v>
      </c>
      <c r="AM151" s="3">
        <f t="shared" si="89"/>
        <v>43065</v>
      </c>
      <c r="AN151" s="10">
        <f t="shared" si="90"/>
        <v>944.67672853047543</v>
      </c>
      <c r="AO151" s="10">
        <f t="shared" si="91"/>
        <v>0</v>
      </c>
      <c r="AP151" s="10">
        <f t="shared" si="92"/>
        <v>317.23557575103314</v>
      </c>
      <c r="AQ151" s="10">
        <f t="shared" si="93"/>
        <v>0</v>
      </c>
      <c r="AR151" s="10">
        <f t="shared" si="94"/>
        <v>1236.1371777247859</v>
      </c>
      <c r="AS151" s="10">
        <f t="shared" si="95"/>
        <v>2498.0494820062945</v>
      </c>
      <c r="AU151">
        <f t="shared" si="96"/>
        <v>201711</v>
      </c>
      <c r="AV151" s="3">
        <f t="shared" si="97"/>
        <v>43065</v>
      </c>
      <c r="AW151" s="10">
        <f t="shared" si="78"/>
        <v>944.67672853047543</v>
      </c>
      <c r="AX151" s="10">
        <f t="shared" si="79"/>
        <v>0</v>
      </c>
      <c r="AY151" s="10">
        <f t="shared" si="80"/>
        <v>317.23557575103314</v>
      </c>
      <c r="AZ151" s="10">
        <f t="shared" si="81"/>
        <v>0</v>
      </c>
      <c r="BA151" s="10">
        <f t="shared" si="82"/>
        <v>1236.1371777247859</v>
      </c>
      <c r="BB151">
        <f t="shared" si="98"/>
        <v>2498.0494820062945</v>
      </c>
    </row>
    <row r="152" spans="2:54" x14ac:dyDescent="0.25">
      <c r="B152">
        <f t="shared" si="83"/>
        <v>201711</v>
      </c>
      <c r="C152" s="3">
        <f>'Weir Formula Data'!I152</f>
        <v>43066</v>
      </c>
      <c r="D152" s="10">
        <f>IF('Weir Formula Data'!P152="",-9999,'Weir Formula Data'!P152)</f>
        <v>1329.4643426593489</v>
      </c>
      <c r="E152" s="10">
        <f>IF('Weir Formula Data'!Q152="",-9999,'Weir Formula Data'!Q152)</f>
        <v>0</v>
      </c>
      <c r="F152" s="10">
        <f>IF('Weir Formula Data'!R152="",-9999,'Weir Formula Data'!R152)</f>
        <v>436.1866494327291</v>
      </c>
      <c r="G152" s="10">
        <f>IF('Weir Formula Data'!M152="",-9999,'Weir Formula Data'!M152)</f>
        <v>0</v>
      </c>
      <c r="H152" s="10">
        <f>IF('Weir Formula Data'!N152="",-9999,'Weir Formula Data'!N152)</f>
        <v>1780.5285123352007</v>
      </c>
      <c r="I152" s="10">
        <f t="shared" si="84"/>
        <v>3546.1795044272785</v>
      </c>
      <c r="J152" s="10">
        <f t="shared" si="85"/>
        <v>0</v>
      </c>
      <c r="K152" s="24">
        <f>'Weir Formula Data'!C152</f>
        <v>3</v>
      </c>
      <c r="L152" s="24">
        <f>'Weir Formula Data'!D152</f>
        <v>0</v>
      </c>
      <c r="M152" s="24">
        <f>'Weir Formula Data'!E152</f>
        <v>1</v>
      </c>
      <c r="N152" s="24">
        <f>'Weir Formula Data'!F152</f>
        <v>0</v>
      </c>
      <c r="O152" s="24">
        <f>'Weir Formula Data'!G152</f>
        <v>6</v>
      </c>
      <c r="AC152">
        <f t="shared" si="86"/>
        <v>201711</v>
      </c>
      <c r="AD152" s="3">
        <v>43066</v>
      </c>
      <c r="AE152" s="10">
        <f t="shared" si="73"/>
        <v>1068.8919917420924</v>
      </c>
      <c r="AF152" s="10">
        <f t="shared" si="74"/>
        <v>0</v>
      </c>
      <c r="AG152" s="10">
        <f t="shared" si="75"/>
        <v>350.69493894874938</v>
      </c>
      <c r="AH152" s="10">
        <f t="shared" si="76"/>
        <v>0</v>
      </c>
      <c r="AI152" s="10">
        <f t="shared" si="77"/>
        <v>1431.5484867360719</v>
      </c>
      <c r="AJ152" s="10">
        <f t="shared" si="87"/>
        <v>2851.1354174269136</v>
      </c>
      <c r="AL152">
        <f t="shared" si="88"/>
        <v>201711</v>
      </c>
      <c r="AM152" s="3">
        <f t="shared" si="89"/>
        <v>43066</v>
      </c>
      <c r="AN152" s="10">
        <f t="shared" si="90"/>
        <v>1068.8919917420924</v>
      </c>
      <c r="AO152" s="10">
        <f t="shared" si="91"/>
        <v>0</v>
      </c>
      <c r="AP152" s="10">
        <f t="shared" si="92"/>
        <v>350.69493894874938</v>
      </c>
      <c r="AQ152" s="10">
        <f t="shared" si="93"/>
        <v>0</v>
      </c>
      <c r="AR152" s="10">
        <f t="shared" si="94"/>
        <v>1431.5484867360719</v>
      </c>
      <c r="AS152" s="10">
        <f t="shared" si="95"/>
        <v>2851.1354174269136</v>
      </c>
      <c r="AU152">
        <f t="shared" si="96"/>
        <v>201711</v>
      </c>
      <c r="AV152" s="3">
        <f t="shared" si="97"/>
        <v>43066</v>
      </c>
      <c r="AW152" s="10">
        <f t="shared" si="78"/>
        <v>1068.8919917420924</v>
      </c>
      <c r="AX152" s="10">
        <f t="shared" si="79"/>
        <v>0</v>
      </c>
      <c r="AY152" s="10">
        <f t="shared" si="80"/>
        <v>350.69493894874938</v>
      </c>
      <c r="AZ152" s="10">
        <f t="shared" si="81"/>
        <v>0</v>
      </c>
      <c r="BA152" s="10">
        <f t="shared" si="82"/>
        <v>1431.5484867360719</v>
      </c>
      <c r="BB152">
        <f t="shared" si="98"/>
        <v>2851.1354174269136</v>
      </c>
    </row>
    <row r="153" spans="2:54" x14ac:dyDescent="0.25">
      <c r="B153">
        <f t="shared" si="83"/>
        <v>201711</v>
      </c>
      <c r="C153" s="3">
        <f>'Weir Formula Data'!I153</f>
        <v>43067</v>
      </c>
      <c r="D153" s="10">
        <f>IF('Weir Formula Data'!P153="",-9999,'Weir Formula Data'!P153)</f>
        <v>1459.3552969522987</v>
      </c>
      <c r="E153" s="10">
        <f>IF('Weir Formula Data'!Q153="",-9999,'Weir Formula Data'!Q153)</f>
        <v>0</v>
      </c>
      <c r="F153" s="10">
        <f>IF('Weir Formula Data'!R153="",-9999,'Weir Formula Data'!R153)</f>
        <v>467.68314032400821</v>
      </c>
      <c r="G153" s="10">
        <f>IF('Weir Formula Data'!M153="",-9999,'Weir Formula Data'!M153)</f>
        <v>0</v>
      </c>
      <c r="H153" s="10">
        <f>IF('Weir Formula Data'!N153="",-9999,'Weir Formula Data'!N153)</f>
        <v>1985.8589129311761</v>
      </c>
      <c r="I153" s="10">
        <f t="shared" si="84"/>
        <v>3912.8973502074832</v>
      </c>
      <c r="J153" s="10">
        <f t="shared" si="85"/>
        <v>0</v>
      </c>
      <c r="K153" s="24">
        <f>'Weir Formula Data'!C153</f>
        <v>3</v>
      </c>
      <c r="L153" s="24">
        <f>'Weir Formula Data'!D153</f>
        <v>0</v>
      </c>
      <c r="M153" s="24">
        <f>'Weir Formula Data'!E153</f>
        <v>1</v>
      </c>
      <c r="N153" s="24">
        <f>'Weir Formula Data'!F153</f>
        <v>0</v>
      </c>
      <c r="O153" s="24">
        <f>'Weir Formula Data'!G153</f>
        <v>6</v>
      </c>
      <c r="AC153">
        <f t="shared" si="86"/>
        <v>201711</v>
      </c>
      <c r="AD153" s="3">
        <v>43067</v>
      </c>
      <c r="AE153" s="10">
        <f t="shared" si="73"/>
        <v>1173.3245789040386</v>
      </c>
      <c r="AF153" s="10">
        <f t="shared" si="74"/>
        <v>0</v>
      </c>
      <c r="AG153" s="10">
        <f t="shared" si="75"/>
        <v>376.01818064948026</v>
      </c>
      <c r="AH153" s="10">
        <f t="shared" si="76"/>
        <v>0</v>
      </c>
      <c r="AI153" s="10">
        <f t="shared" si="77"/>
        <v>1596.6345396791785</v>
      </c>
      <c r="AJ153" s="10">
        <f t="shared" si="87"/>
        <v>3145.9772992326971</v>
      </c>
      <c r="AL153">
        <f t="shared" si="88"/>
        <v>201711</v>
      </c>
      <c r="AM153" s="3">
        <f t="shared" si="89"/>
        <v>43067</v>
      </c>
      <c r="AN153" s="10">
        <f t="shared" si="90"/>
        <v>1173.3245789040386</v>
      </c>
      <c r="AO153" s="10">
        <f t="shared" si="91"/>
        <v>0</v>
      </c>
      <c r="AP153" s="10">
        <f t="shared" si="92"/>
        <v>376.01818064948026</v>
      </c>
      <c r="AQ153" s="10">
        <f t="shared" si="93"/>
        <v>0</v>
      </c>
      <c r="AR153" s="10">
        <f t="shared" si="94"/>
        <v>1596.6345396791785</v>
      </c>
      <c r="AS153" s="10">
        <f t="shared" si="95"/>
        <v>3145.9772992326971</v>
      </c>
      <c r="AU153">
        <f t="shared" si="96"/>
        <v>201711</v>
      </c>
      <c r="AV153" s="3">
        <f t="shared" si="97"/>
        <v>43067</v>
      </c>
      <c r="AW153" s="10">
        <f t="shared" si="78"/>
        <v>1173.3245789040386</v>
      </c>
      <c r="AX153" s="10">
        <f t="shared" si="79"/>
        <v>0</v>
      </c>
      <c r="AY153" s="10">
        <f t="shared" si="80"/>
        <v>376.01818064948026</v>
      </c>
      <c r="AZ153" s="10">
        <f t="shared" si="81"/>
        <v>0</v>
      </c>
      <c r="BA153" s="10">
        <f t="shared" si="82"/>
        <v>1596.6345396791785</v>
      </c>
      <c r="BB153">
        <f t="shared" si="98"/>
        <v>3145.9772992326971</v>
      </c>
    </row>
    <row r="154" spans="2:54" x14ac:dyDescent="0.25">
      <c r="B154">
        <f t="shared" si="83"/>
        <v>201711</v>
      </c>
      <c r="C154" s="3">
        <f>'Weir Formula Data'!I154</f>
        <v>43068</v>
      </c>
      <c r="D154" s="10">
        <f>IF('Weir Formula Data'!P154="",-9999,'Weir Formula Data'!P154)</f>
        <v>1195.0029065606329</v>
      </c>
      <c r="E154" s="10">
        <f>IF('Weir Formula Data'!Q154="",-9999,'Weir Formula Data'!Q154)</f>
        <v>0</v>
      </c>
      <c r="F154" s="10">
        <f>IF('Weir Formula Data'!R154="",-9999,'Weir Formula Data'!R154)</f>
        <v>483.90545328241757</v>
      </c>
      <c r="G154" s="10">
        <f>IF('Weir Formula Data'!M154="",-9999,'Weir Formula Data'!M154)</f>
        <v>0</v>
      </c>
      <c r="H154" s="10">
        <f>IF('Weir Formula Data'!N154="",-9999,'Weir Formula Data'!N154)</f>
        <v>2101.033534929084</v>
      </c>
      <c r="I154" s="10">
        <f t="shared" si="84"/>
        <v>3779.9418947721342</v>
      </c>
      <c r="J154" s="10">
        <f t="shared" si="85"/>
        <v>0</v>
      </c>
      <c r="K154" s="24">
        <f>'Weir Formula Data'!C154</f>
        <v>2</v>
      </c>
      <c r="L154" s="24">
        <f>'Weir Formula Data'!D154</f>
        <v>0</v>
      </c>
      <c r="M154" s="24">
        <f>'Weir Formula Data'!E154</f>
        <v>1</v>
      </c>
      <c r="N154" s="24">
        <f>'Weir Formula Data'!F154</f>
        <v>0</v>
      </c>
      <c r="O154" s="24">
        <f>'Weir Formula Data'!G154</f>
        <v>6</v>
      </c>
      <c r="AC154">
        <f t="shared" si="86"/>
        <v>201711</v>
      </c>
      <c r="AD154" s="3">
        <v>43068</v>
      </c>
      <c r="AE154" s="10">
        <f t="shared" si="73"/>
        <v>960.78472806282468</v>
      </c>
      <c r="AF154" s="10">
        <f t="shared" si="74"/>
        <v>0</v>
      </c>
      <c r="AG154" s="10">
        <f t="shared" si="75"/>
        <v>389.0609527287167</v>
      </c>
      <c r="AH154" s="10">
        <f t="shared" si="76"/>
        <v>0</v>
      </c>
      <c r="AI154" s="10">
        <f t="shared" si="77"/>
        <v>1689.2351662286871</v>
      </c>
      <c r="AJ154" s="10">
        <f t="shared" si="87"/>
        <v>3039.0808470202282</v>
      </c>
      <c r="AL154">
        <f t="shared" si="88"/>
        <v>201711</v>
      </c>
      <c r="AM154" s="3">
        <f t="shared" si="89"/>
        <v>43068</v>
      </c>
      <c r="AN154" s="10">
        <f t="shared" si="90"/>
        <v>960.78472806282468</v>
      </c>
      <c r="AO154" s="10">
        <f t="shared" si="91"/>
        <v>0</v>
      </c>
      <c r="AP154" s="10">
        <f t="shared" si="92"/>
        <v>389.0609527287167</v>
      </c>
      <c r="AQ154" s="10">
        <f t="shared" si="93"/>
        <v>0</v>
      </c>
      <c r="AR154" s="10">
        <f t="shared" si="94"/>
        <v>1689.2351662286871</v>
      </c>
      <c r="AS154" s="10">
        <f t="shared" si="95"/>
        <v>3039.0808470202282</v>
      </c>
      <c r="AU154">
        <f t="shared" si="96"/>
        <v>201711</v>
      </c>
      <c r="AV154" s="3">
        <f t="shared" si="97"/>
        <v>43068</v>
      </c>
      <c r="AW154" s="10">
        <f t="shared" si="78"/>
        <v>960.78472806282468</v>
      </c>
      <c r="AX154" s="10">
        <f t="shared" si="79"/>
        <v>0</v>
      </c>
      <c r="AY154" s="10">
        <f t="shared" si="80"/>
        <v>389.0609527287167</v>
      </c>
      <c r="AZ154" s="10">
        <f t="shared" si="81"/>
        <v>0</v>
      </c>
      <c r="BA154" s="10">
        <f t="shared" si="82"/>
        <v>1689.2351662286871</v>
      </c>
      <c r="BB154">
        <f t="shared" si="98"/>
        <v>3039.0808470202282</v>
      </c>
    </row>
    <row r="155" spans="2:54" x14ac:dyDescent="0.25">
      <c r="B155">
        <f t="shared" si="83"/>
        <v>201711</v>
      </c>
      <c r="C155" s="3">
        <f>'Weir Formula Data'!I155</f>
        <v>43069</v>
      </c>
      <c r="D155" s="10">
        <f>IF('Weir Formula Data'!P155="",-9999,'Weir Formula Data'!P155)</f>
        <v>910.10022057971355</v>
      </c>
      <c r="E155" s="10">
        <f>IF('Weir Formula Data'!Q155="",-9999,'Weir Formula Data'!Q155)</f>
        <v>0</v>
      </c>
      <c r="F155" s="10">
        <f>IF('Weir Formula Data'!R155="",-9999,'Weir Formula Data'!R155)</f>
        <v>419.83823733853598</v>
      </c>
      <c r="G155" s="10">
        <f>IF('Weir Formula Data'!M155="",-9999,'Weir Formula Data'!M155)</f>
        <v>0</v>
      </c>
      <c r="H155" s="10">
        <f>IF('Weir Formula Data'!N155="",-9999,'Weir Formula Data'!N155)</f>
        <v>1835.9950743372503</v>
      </c>
      <c r="I155" s="10">
        <f t="shared" si="84"/>
        <v>3165.9335322554998</v>
      </c>
      <c r="J155" s="10">
        <f t="shared" si="85"/>
        <v>0</v>
      </c>
      <c r="K155" s="24">
        <f>'Weir Formula Data'!C155</f>
        <v>2</v>
      </c>
      <c r="L155" s="24">
        <f>'Weir Formula Data'!D155</f>
        <v>0</v>
      </c>
      <c r="M155" s="24">
        <f>'Weir Formula Data'!E155</f>
        <v>1</v>
      </c>
      <c r="N155" s="24">
        <f>'Weir Formula Data'!F155</f>
        <v>0</v>
      </c>
      <c r="O155" s="24">
        <f>'Weir Formula Data'!G155</f>
        <v>6</v>
      </c>
      <c r="AC155">
        <f t="shared" si="86"/>
        <v>201711</v>
      </c>
      <c r="AD155" s="3">
        <v>43069</v>
      </c>
      <c r="AE155" s="10">
        <f t="shared" si="73"/>
        <v>731.7223984469282</v>
      </c>
      <c r="AF155" s="10">
        <f t="shared" si="74"/>
        <v>0</v>
      </c>
      <c r="AG155" s="10">
        <f t="shared" si="75"/>
        <v>337.55078291201983</v>
      </c>
      <c r="AH155" s="10">
        <f t="shared" si="76"/>
        <v>0</v>
      </c>
      <c r="AI155" s="10">
        <f t="shared" si="77"/>
        <v>1476.143713573719</v>
      </c>
      <c r="AJ155" s="10">
        <f t="shared" si="87"/>
        <v>2545.4168949326668</v>
      </c>
      <c r="AL155">
        <f t="shared" si="88"/>
        <v>201711</v>
      </c>
      <c r="AM155" s="3">
        <f t="shared" si="89"/>
        <v>43069</v>
      </c>
      <c r="AN155" s="10">
        <f t="shared" si="90"/>
        <v>731.7223984469282</v>
      </c>
      <c r="AO155" s="10">
        <f t="shared" si="91"/>
        <v>0</v>
      </c>
      <c r="AP155" s="10">
        <f t="shared" si="92"/>
        <v>337.55078291201983</v>
      </c>
      <c r="AQ155" s="10">
        <f t="shared" si="93"/>
        <v>0</v>
      </c>
      <c r="AR155" s="10">
        <f t="shared" si="94"/>
        <v>1476.143713573719</v>
      </c>
      <c r="AS155" s="10">
        <f t="shared" si="95"/>
        <v>2545.4168949326668</v>
      </c>
      <c r="AU155">
        <f t="shared" si="96"/>
        <v>201711</v>
      </c>
      <c r="AV155" s="3">
        <f t="shared" si="97"/>
        <v>43069</v>
      </c>
      <c r="AW155" s="10">
        <f t="shared" si="78"/>
        <v>731.7223984469282</v>
      </c>
      <c r="AX155" s="10">
        <f t="shared" si="79"/>
        <v>0</v>
      </c>
      <c r="AY155" s="10">
        <f t="shared" si="80"/>
        <v>337.55078291201983</v>
      </c>
      <c r="AZ155" s="10">
        <f t="shared" si="81"/>
        <v>0</v>
      </c>
      <c r="BA155" s="10">
        <f t="shared" si="82"/>
        <v>1476.143713573719</v>
      </c>
      <c r="BB155">
        <f t="shared" si="98"/>
        <v>2545.4168949326668</v>
      </c>
    </row>
    <row r="156" spans="2:54" x14ac:dyDescent="0.25">
      <c r="B156">
        <f t="shared" si="83"/>
        <v>201712</v>
      </c>
      <c r="C156" s="3">
        <f>'Weir Formula Data'!I156</f>
        <v>43070</v>
      </c>
      <c r="D156" s="10">
        <f>IF('Weir Formula Data'!P156="",-9999,'Weir Formula Data'!P156)</f>
        <v>829.97886645103256</v>
      </c>
      <c r="E156" s="10">
        <f>IF('Weir Formula Data'!Q156="",-9999,'Weir Formula Data'!Q156)</f>
        <v>0</v>
      </c>
      <c r="F156" s="10">
        <f>IF('Weir Formula Data'!R156="",-9999,'Weir Formula Data'!R156)</f>
        <v>369.89874289953565</v>
      </c>
      <c r="G156" s="10">
        <f>IF('Weir Formula Data'!M156="",-9999,'Weir Formula Data'!M156)</f>
        <v>0</v>
      </c>
      <c r="H156" s="10">
        <f>IF('Weir Formula Data'!N156="",-9999,'Weir Formula Data'!N156)</f>
        <v>1443.3482939617786</v>
      </c>
      <c r="I156" s="10">
        <f t="shared" si="84"/>
        <v>2643.2259033123469</v>
      </c>
      <c r="J156" s="10">
        <f t="shared" si="85"/>
        <v>0</v>
      </c>
      <c r="K156" s="24">
        <f>'Weir Formula Data'!C156</f>
        <v>2</v>
      </c>
      <c r="L156" s="24">
        <f>'Weir Formula Data'!D156</f>
        <v>0</v>
      </c>
      <c r="M156" s="24">
        <f>'Weir Formula Data'!E156</f>
        <v>1</v>
      </c>
      <c r="N156" s="24">
        <f>'Weir Formula Data'!F156</f>
        <v>0</v>
      </c>
      <c r="O156" s="24">
        <f>'Weir Formula Data'!G156</f>
        <v>6</v>
      </c>
      <c r="AC156">
        <f t="shared" si="86"/>
        <v>201712</v>
      </c>
      <c r="AD156" s="3">
        <v>43070</v>
      </c>
      <c r="AE156" s="10">
        <f t="shared" si="73"/>
        <v>1045.3143081356166</v>
      </c>
      <c r="AF156" s="10">
        <f t="shared" si="74"/>
        <v>0</v>
      </c>
      <c r="AG156" s="10">
        <f t="shared" si="75"/>
        <v>465.86782404184839</v>
      </c>
      <c r="AH156" s="10">
        <f t="shared" si="76"/>
        <v>0</v>
      </c>
      <c r="AI156" s="10">
        <f t="shared" si="77"/>
        <v>1817.8205304826195</v>
      </c>
      <c r="AJ156" s="10">
        <f t="shared" si="87"/>
        <v>3329.0026626600848</v>
      </c>
      <c r="AL156">
        <f t="shared" si="88"/>
        <v>201712</v>
      </c>
      <c r="AM156" s="3">
        <f t="shared" si="89"/>
        <v>43070</v>
      </c>
      <c r="AN156" s="10">
        <f t="shared" si="90"/>
        <v>1043.9177727314916</v>
      </c>
      <c r="AO156" s="10">
        <f t="shared" si="91"/>
        <v>0</v>
      </c>
      <c r="AP156" s="10">
        <f t="shared" si="92"/>
        <v>465.24542663959966</v>
      </c>
      <c r="AQ156" s="10">
        <f t="shared" si="93"/>
        <v>0</v>
      </c>
      <c r="AR156" s="10">
        <f t="shared" si="94"/>
        <v>1815.3919300995519</v>
      </c>
      <c r="AS156" s="10">
        <f t="shared" si="95"/>
        <v>3324.5551294706429</v>
      </c>
      <c r="AU156">
        <f t="shared" si="96"/>
        <v>201712</v>
      </c>
      <c r="AV156" s="3">
        <f t="shared" si="97"/>
        <v>43070</v>
      </c>
      <c r="AW156" s="10">
        <f t="shared" si="78"/>
        <v>1038.5350319127642</v>
      </c>
      <c r="AX156" s="10">
        <f t="shared" si="79"/>
        <v>0</v>
      </c>
      <c r="AY156" s="10">
        <f t="shared" si="80"/>
        <v>462.84648716935135</v>
      </c>
      <c r="AZ156" s="10">
        <f t="shared" si="81"/>
        <v>0</v>
      </c>
      <c r="BA156" s="10">
        <f t="shared" si="82"/>
        <v>1806.0312462416973</v>
      </c>
      <c r="BB156">
        <f t="shared" si="98"/>
        <v>3307.4127653238129</v>
      </c>
    </row>
    <row r="157" spans="2:54" x14ac:dyDescent="0.25">
      <c r="B157">
        <f t="shared" si="83"/>
        <v>201712</v>
      </c>
      <c r="C157" s="3">
        <f>'Weir Formula Data'!I157</f>
        <v>43071</v>
      </c>
      <c r="D157" s="10">
        <f>IF('Weir Formula Data'!P157="",-9999,'Weir Formula Data'!P157)</f>
        <v>281.74731644431421</v>
      </c>
      <c r="E157" s="10">
        <f>IF('Weir Formula Data'!Q157="",-9999,'Weir Formula Data'!Q157)</f>
        <v>0</v>
      </c>
      <c r="F157" s="10">
        <f>IF('Weir Formula Data'!R157="",-9999,'Weir Formula Data'!R157)</f>
        <v>349.68474713117718</v>
      </c>
      <c r="G157" s="10">
        <f>IF('Weir Formula Data'!M157="",-9999,'Weir Formula Data'!M157)</f>
        <v>0</v>
      </c>
      <c r="H157" s="10">
        <f>IF('Weir Formula Data'!N157="",-9999,'Weir Formula Data'!N157)</f>
        <v>1378.5914149555031</v>
      </c>
      <c r="I157" s="10">
        <f t="shared" si="84"/>
        <v>2010.0234785309945</v>
      </c>
      <c r="J157" s="10">
        <f t="shared" si="85"/>
        <v>0</v>
      </c>
      <c r="K157" s="24">
        <f>'Weir Formula Data'!C157</f>
        <v>0</v>
      </c>
      <c r="L157" s="24">
        <f>'Weir Formula Data'!D157</f>
        <v>0</v>
      </c>
      <c r="M157" s="24">
        <f>'Weir Formula Data'!E157</f>
        <v>1</v>
      </c>
      <c r="N157" s="24">
        <f>'Weir Formula Data'!F157</f>
        <v>0</v>
      </c>
      <c r="O157" s="24">
        <f>'Weir Formula Data'!G157</f>
        <v>6</v>
      </c>
      <c r="AC157">
        <f t="shared" si="86"/>
        <v>201712</v>
      </c>
      <c r="AD157" s="3">
        <v>43071</v>
      </c>
      <c r="AE157" s="10">
        <f t="shared" si="73"/>
        <v>354.84578350457411</v>
      </c>
      <c r="AF157" s="10">
        <f t="shared" si="74"/>
        <v>0</v>
      </c>
      <c r="AG157" s="10">
        <f t="shared" si="75"/>
        <v>440.40936979034541</v>
      </c>
      <c r="AH157" s="10">
        <f t="shared" si="76"/>
        <v>0</v>
      </c>
      <c r="AI157" s="10">
        <f t="shared" si="77"/>
        <v>1736.2626801425101</v>
      </c>
      <c r="AJ157" s="10">
        <f t="shared" si="87"/>
        <v>2531.5178334374295</v>
      </c>
      <c r="AL157">
        <f t="shared" si="88"/>
        <v>201712</v>
      </c>
      <c r="AM157" s="3">
        <f t="shared" si="89"/>
        <v>43071</v>
      </c>
      <c r="AN157" s="10">
        <f t="shared" si="90"/>
        <v>354.37171106931544</v>
      </c>
      <c r="AO157" s="10">
        <f t="shared" si="91"/>
        <v>0</v>
      </c>
      <c r="AP157" s="10">
        <f t="shared" si="92"/>
        <v>439.82098477309876</v>
      </c>
      <c r="AQ157" s="10">
        <f t="shared" si="93"/>
        <v>0</v>
      </c>
      <c r="AR157" s="10">
        <f t="shared" si="94"/>
        <v>1733.9430406954959</v>
      </c>
      <c r="AS157" s="10">
        <f t="shared" si="95"/>
        <v>2528.1357365379099</v>
      </c>
      <c r="AU157">
        <f t="shared" si="96"/>
        <v>201712</v>
      </c>
      <c r="AV157" s="3">
        <f t="shared" si="97"/>
        <v>43071</v>
      </c>
      <c r="AW157" s="10">
        <f t="shared" si="78"/>
        <v>352.54446842243152</v>
      </c>
      <c r="AX157" s="10">
        <f t="shared" si="79"/>
        <v>0</v>
      </c>
      <c r="AY157" s="10">
        <f t="shared" si="80"/>
        <v>437.55314105062195</v>
      </c>
      <c r="AZ157" s="10">
        <f t="shared" si="81"/>
        <v>0</v>
      </c>
      <c r="BA157" s="10">
        <f t="shared" si="82"/>
        <v>1725.0023307791598</v>
      </c>
      <c r="BB157">
        <f t="shared" si="98"/>
        <v>2515.0999402522134</v>
      </c>
    </row>
    <row r="158" spans="2:54" x14ac:dyDescent="0.25">
      <c r="B158">
        <f t="shared" si="83"/>
        <v>201712</v>
      </c>
      <c r="C158" s="3">
        <f>'Weir Formula Data'!I158</f>
        <v>43072</v>
      </c>
      <c r="D158" s="10">
        <f>IF('Weir Formula Data'!P158="",-9999,'Weir Formula Data'!P158)</f>
        <v>0</v>
      </c>
      <c r="E158" s="10">
        <f>IF('Weir Formula Data'!Q158="",-9999,'Weir Formula Data'!Q158)</f>
        <v>0</v>
      </c>
      <c r="F158" s="10">
        <f>IF('Weir Formula Data'!R158="",-9999,'Weir Formula Data'!R158)</f>
        <v>397.40952280084639</v>
      </c>
      <c r="G158" s="10">
        <f>IF('Weir Formula Data'!M158="",-9999,'Weir Formula Data'!M158)</f>
        <v>0</v>
      </c>
      <c r="H158" s="10">
        <f>IF('Weir Formula Data'!N158="",-9999,'Weir Formula Data'!N158)</f>
        <v>1625.0794615474772</v>
      </c>
      <c r="I158" s="10">
        <f t="shared" si="84"/>
        <v>2022.4889843483236</v>
      </c>
      <c r="J158" s="10">
        <f t="shared" si="85"/>
        <v>0</v>
      </c>
      <c r="K158" s="24">
        <f>'Weir Formula Data'!C158</f>
        <v>0</v>
      </c>
      <c r="L158" s="24">
        <f>'Weir Formula Data'!D158</f>
        <v>0</v>
      </c>
      <c r="M158" s="24">
        <f>'Weir Formula Data'!E158</f>
        <v>1</v>
      </c>
      <c r="N158" s="24">
        <f>'Weir Formula Data'!F158</f>
        <v>0</v>
      </c>
      <c r="O158" s="24">
        <f>'Weir Formula Data'!G158</f>
        <v>6</v>
      </c>
      <c r="AC158">
        <f t="shared" si="86"/>
        <v>201712</v>
      </c>
      <c r="AD158" s="3">
        <v>43072</v>
      </c>
      <c r="AE158" s="10">
        <f t="shared" si="73"/>
        <v>0</v>
      </c>
      <c r="AF158" s="10">
        <f t="shared" si="74"/>
        <v>0</v>
      </c>
      <c r="AG158" s="10">
        <f t="shared" si="75"/>
        <v>500.51619042950807</v>
      </c>
      <c r="AH158" s="10">
        <f t="shared" si="76"/>
        <v>0</v>
      </c>
      <c r="AI158" s="10">
        <f t="shared" si="77"/>
        <v>2046.7012856322206</v>
      </c>
      <c r="AJ158" s="10">
        <f t="shared" si="87"/>
        <v>2547.2174760617286</v>
      </c>
      <c r="AL158">
        <f t="shared" si="88"/>
        <v>201712</v>
      </c>
      <c r="AM158" s="3">
        <f t="shared" si="89"/>
        <v>43072</v>
      </c>
      <c r="AN158" s="10">
        <f t="shared" si="90"/>
        <v>0</v>
      </c>
      <c r="AO158" s="10">
        <f t="shared" si="91"/>
        <v>0</v>
      </c>
      <c r="AP158" s="10">
        <f t="shared" si="92"/>
        <v>499.84750295930672</v>
      </c>
      <c r="AQ158" s="10">
        <f t="shared" si="93"/>
        <v>0</v>
      </c>
      <c r="AR158" s="10">
        <f t="shared" si="94"/>
        <v>2043.9669015481154</v>
      </c>
      <c r="AS158" s="10">
        <f t="shared" si="95"/>
        <v>2543.8144045074223</v>
      </c>
      <c r="AU158">
        <f t="shared" si="96"/>
        <v>201712</v>
      </c>
      <c r="AV158" s="3">
        <f t="shared" si="97"/>
        <v>43072</v>
      </c>
      <c r="AW158" s="10">
        <f t="shared" si="78"/>
        <v>0</v>
      </c>
      <c r="AX158" s="10">
        <f t="shared" si="79"/>
        <v>0</v>
      </c>
      <c r="AY158" s="10">
        <f t="shared" si="80"/>
        <v>497.27014521370762</v>
      </c>
      <c r="AZ158" s="10">
        <f t="shared" si="81"/>
        <v>0</v>
      </c>
      <c r="BA158" s="10">
        <f t="shared" si="82"/>
        <v>2033.4276192784948</v>
      </c>
      <c r="BB158">
        <f t="shared" si="98"/>
        <v>2530.6977644922026</v>
      </c>
    </row>
    <row r="159" spans="2:54" x14ac:dyDescent="0.25">
      <c r="B159">
        <f t="shared" si="83"/>
        <v>201712</v>
      </c>
      <c r="C159" s="3">
        <f>'Weir Formula Data'!I159</f>
        <v>43073</v>
      </c>
      <c r="D159" s="10">
        <f>IF('Weir Formula Data'!P159="",-9999,'Weir Formula Data'!P159)</f>
        <v>0</v>
      </c>
      <c r="E159" s="10">
        <f>IF('Weir Formula Data'!Q159="",-9999,'Weir Formula Data'!Q159)</f>
        <v>0</v>
      </c>
      <c r="F159" s="10">
        <f>IF('Weir Formula Data'!R159="",-9999,'Weir Formula Data'!R159)</f>
        <v>432.02651020294411</v>
      </c>
      <c r="G159" s="10">
        <f>IF('Weir Formula Data'!M159="",-9999,'Weir Formula Data'!M159)</f>
        <v>0</v>
      </c>
      <c r="H159" s="10">
        <f>IF('Weir Formula Data'!N159="",-9999,'Weir Formula Data'!N159)</f>
        <v>1745.4188997569502</v>
      </c>
      <c r="I159" s="10">
        <f t="shared" si="84"/>
        <v>2177.4454099598943</v>
      </c>
      <c r="J159" s="10">
        <f t="shared" si="85"/>
        <v>0</v>
      </c>
      <c r="K159" s="24">
        <f>'Weir Formula Data'!C159</f>
        <v>0</v>
      </c>
      <c r="L159" s="24">
        <f>'Weir Formula Data'!D159</f>
        <v>0</v>
      </c>
      <c r="M159" s="24">
        <f>'Weir Formula Data'!E159</f>
        <v>1</v>
      </c>
      <c r="N159" s="24">
        <f>'Weir Formula Data'!F159</f>
        <v>0</v>
      </c>
      <c r="O159" s="24">
        <f>'Weir Formula Data'!G159</f>
        <v>6</v>
      </c>
      <c r="AC159">
        <f t="shared" si="86"/>
        <v>201712</v>
      </c>
      <c r="AD159" s="3">
        <v>43073</v>
      </c>
      <c r="AE159" s="10">
        <f t="shared" si="73"/>
        <v>0</v>
      </c>
      <c r="AF159" s="10">
        <f t="shared" si="74"/>
        <v>0</v>
      </c>
      <c r="AG159" s="10">
        <f t="shared" si="75"/>
        <v>544.11444780525539</v>
      </c>
      <c r="AH159" s="10">
        <f t="shared" si="76"/>
        <v>0</v>
      </c>
      <c r="AI159" s="10">
        <f t="shared" si="77"/>
        <v>2198.2624177020639</v>
      </c>
      <c r="AJ159" s="10">
        <f t="shared" si="87"/>
        <v>2742.3768655073191</v>
      </c>
      <c r="AL159">
        <f t="shared" si="88"/>
        <v>201712</v>
      </c>
      <c r="AM159" s="3">
        <f t="shared" si="89"/>
        <v>43073</v>
      </c>
      <c r="AN159" s="10">
        <f t="shared" si="90"/>
        <v>0</v>
      </c>
      <c r="AO159" s="10">
        <f t="shared" si="91"/>
        <v>0</v>
      </c>
      <c r="AP159" s="10">
        <f t="shared" si="92"/>
        <v>543.38751325136877</v>
      </c>
      <c r="AQ159" s="10">
        <f t="shared" si="93"/>
        <v>0</v>
      </c>
      <c r="AR159" s="10">
        <f t="shared" si="94"/>
        <v>2195.3255485996469</v>
      </c>
      <c r="AS159" s="10">
        <f t="shared" si="95"/>
        <v>2738.7130618510155</v>
      </c>
      <c r="AU159">
        <f t="shared" si="96"/>
        <v>201712</v>
      </c>
      <c r="AV159" s="3">
        <f t="shared" si="97"/>
        <v>43073</v>
      </c>
      <c r="AW159" s="10">
        <f t="shared" si="78"/>
        <v>0</v>
      </c>
      <c r="AX159" s="10">
        <f t="shared" si="79"/>
        <v>0</v>
      </c>
      <c r="AY159" s="10">
        <f t="shared" si="80"/>
        <v>540.58565066758342</v>
      </c>
      <c r="AZ159" s="10">
        <f t="shared" si="81"/>
        <v>0</v>
      </c>
      <c r="BA159" s="10">
        <f t="shared" si="82"/>
        <v>2184.0058175350796</v>
      </c>
      <c r="BB159">
        <f t="shared" si="98"/>
        <v>2724.5914682026632</v>
      </c>
    </row>
    <row r="160" spans="2:54" x14ac:dyDescent="0.25">
      <c r="B160">
        <f t="shared" si="83"/>
        <v>201712</v>
      </c>
      <c r="C160" s="3">
        <f>'Weir Formula Data'!I160</f>
        <v>43074</v>
      </c>
      <c r="D160" s="10">
        <f>IF('Weir Formula Data'!P160="",-9999,'Weir Formula Data'!P160)</f>
        <v>915.67196038496434</v>
      </c>
      <c r="E160" s="10">
        <f>IF('Weir Formula Data'!Q160="",-9999,'Weir Formula Data'!Q160)</f>
        <v>0</v>
      </c>
      <c r="F160" s="10">
        <f>IF('Weir Formula Data'!R160="",-9999,'Weir Formula Data'!R160)</f>
        <v>452.55069430197358</v>
      </c>
      <c r="G160" s="10">
        <f>IF('Weir Formula Data'!M160="",-9999,'Weir Formula Data'!M160)</f>
        <v>0</v>
      </c>
      <c r="H160" s="10">
        <f>IF('Weir Formula Data'!N160="",-9999,'Weir Formula Data'!N160)</f>
        <v>1829.1253845668325</v>
      </c>
      <c r="I160" s="10">
        <f t="shared" si="84"/>
        <v>3197.3480392537704</v>
      </c>
      <c r="J160" s="10">
        <f t="shared" si="85"/>
        <v>0</v>
      </c>
      <c r="K160" s="24">
        <f>'Weir Formula Data'!C160</f>
        <v>3</v>
      </c>
      <c r="L160" s="24">
        <f>'Weir Formula Data'!D160</f>
        <v>0</v>
      </c>
      <c r="M160" s="24">
        <f>'Weir Formula Data'!E160</f>
        <v>1</v>
      </c>
      <c r="N160" s="24">
        <f>'Weir Formula Data'!F160</f>
        <v>0</v>
      </c>
      <c r="O160" s="24">
        <f>'Weir Formula Data'!G160</f>
        <v>6</v>
      </c>
      <c r="AC160">
        <f t="shared" si="86"/>
        <v>201712</v>
      </c>
      <c r="AD160" s="3">
        <v>43074</v>
      </c>
      <c r="AE160" s="10">
        <f t="shared" si="73"/>
        <v>1153.2402094065415</v>
      </c>
      <c r="AF160" s="10">
        <f t="shared" si="74"/>
        <v>0</v>
      </c>
      <c r="AG160" s="10">
        <f t="shared" si="75"/>
        <v>569.96356778738539</v>
      </c>
      <c r="AH160" s="10">
        <f t="shared" si="76"/>
        <v>0</v>
      </c>
      <c r="AI160" s="10">
        <f t="shared" si="77"/>
        <v>2303.6862902756543</v>
      </c>
      <c r="AJ160" s="10">
        <f t="shared" si="87"/>
        <v>4026.890067469581</v>
      </c>
      <c r="AL160">
        <f t="shared" si="88"/>
        <v>201712</v>
      </c>
      <c r="AM160" s="3">
        <f t="shared" si="89"/>
        <v>43074</v>
      </c>
      <c r="AN160" s="10">
        <f t="shared" si="90"/>
        <v>1151.6994854641234</v>
      </c>
      <c r="AO160" s="10">
        <f t="shared" si="91"/>
        <v>0</v>
      </c>
      <c r="AP160" s="10">
        <f t="shared" si="92"/>
        <v>569.20209892076662</v>
      </c>
      <c r="AQ160" s="10">
        <f t="shared" si="93"/>
        <v>0</v>
      </c>
      <c r="AR160" s="10">
        <f t="shared" si="94"/>
        <v>2300.6085753344851</v>
      </c>
      <c r="AS160" s="10">
        <f t="shared" si="95"/>
        <v>4021.5101597193752</v>
      </c>
      <c r="AU160">
        <f t="shared" si="96"/>
        <v>201712</v>
      </c>
      <c r="AV160" s="3">
        <f t="shared" si="97"/>
        <v>43074</v>
      </c>
      <c r="AW160" s="10">
        <f t="shared" si="78"/>
        <v>1145.760991079557</v>
      </c>
      <c r="AX160" s="10">
        <f t="shared" si="79"/>
        <v>0</v>
      </c>
      <c r="AY160" s="10">
        <f t="shared" si="80"/>
        <v>566.26712889535054</v>
      </c>
      <c r="AZ160" s="10">
        <f t="shared" si="81"/>
        <v>0</v>
      </c>
      <c r="BA160" s="10">
        <f t="shared" si="82"/>
        <v>2288.7459746490263</v>
      </c>
      <c r="BB160">
        <f t="shared" si="98"/>
        <v>4000.7740946239337</v>
      </c>
    </row>
    <row r="161" spans="2:54" x14ac:dyDescent="0.25">
      <c r="B161">
        <f t="shared" si="83"/>
        <v>201712</v>
      </c>
      <c r="C161" s="3">
        <f>'Weir Formula Data'!I161</f>
        <v>43075</v>
      </c>
      <c r="D161" s="10">
        <f>IF('Weir Formula Data'!P161="",-9999,'Weir Formula Data'!P161)</f>
        <v>1927.9538358323571</v>
      </c>
      <c r="E161" s="10">
        <f>IF('Weir Formula Data'!Q161="",-9999,'Weir Formula Data'!Q161)</f>
        <v>-68.893509878606309</v>
      </c>
      <c r="F161" s="10">
        <f>IF('Weir Formula Data'!R161="",-9999,'Weir Formula Data'!R161)</f>
        <v>440.15562325400333</v>
      </c>
      <c r="G161" s="10">
        <f>IF('Weir Formula Data'!M161="",-9999,'Weir Formula Data'!M161)</f>
        <v>399.89528762227832</v>
      </c>
      <c r="H161" s="10">
        <f>IF('Weir Formula Data'!N161="",-9999,'Weir Formula Data'!N161)</f>
        <v>2094.9100377515097</v>
      </c>
      <c r="I161" s="10">
        <f t="shared" si="84"/>
        <v>4794.0212745815425</v>
      </c>
      <c r="J161" s="10">
        <f t="shared" si="85"/>
        <v>-68.893509878606309</v>
      </c>
      <c r="K161" s="24">
        <f>'Weir Formula Data'!C161</f>
        <v>5</v>
      </c>
      <c r="L161" s="24">
        <f>'Weir Formula Data'!D161</f>
        <v>1</v>
      </c>
      <c r="M161" s="24">
        <f>'Weir Formula Data'!E161</f>
        <v>1</v>
      </c>
      <c r="N161" s="24">
        <f>'Weir Formula Data'!F161</f>
        <v>2</v>
      </c>
      <c r="O161" s="24">
        <f>'Weir Formula Data'!G161</f>
        <v>8</v>
      </c>
      <c r="AC161">
        <f t="shared" si="86"/>
        <v>201712</v>
      </c>
      <c r="AD161" s="3">
        <v>43075</v>
      </c>
      <c r="AE161" s="10">
        <f t="shared" si="73"/>
        <v>2428.1554765821365</v>
      </c>
      <c r="AF161" s="10">
        <f t="shared" si="74"/>
        <v>-86.767717257338631</v>
      </c>
      <c r="AG161" s="10">
        <f t="shared" si="75"/>
        <v>554.35263401481416</v>
      </c>
      <c r="AH161" s="10">
        <f t="shared" si="76"/>
        <v>503.6468792211561</v>
      </c>
      <c r="AI161" s="10">
        <f t="shared" si="77"/>
        <v>2638.4279470660167</v>
      </c>
      <c r="AJ161" s="10">
        <f t="shared" si="87"/>
        <v>6037.8152196267856</v>
      </c>
      <c r="AL161">
        <f t="shared" si="88"/>
        <v>201712</v>
      </c>
      <c r="AM161" s="3">
        <f t="shared" si="89"/>
        <v>43075</v>
      </c>
      <c r="AN161" s="10">
        <f t="shared" si="90"/>
        <v>2424.9114713452668</v>
      </c>
      <c r="AO161" s="10">
        <f t="shared" si="91"/>
        <v>-68.893509878606309</v>
      </c>
      <c r="AP161" s="10">
        <f t="shared" si="92"/>
        <v>553.61202128833929</v>
      </c>
      <c r="AQ161" s="10">
        <f t="shared" si="93"/>
        <v>502.97400916424101</v>
      </c>
      <c r="AR161" s="10">
        <f t="shared" si="94"/>
        <v>2634.9030187161102</v>
      </c>
      <c r="AS161" s="10">
        <f t="shared" si="95"/>
        <v>6047.5070106353505</v>
      </c>
      <c r="AU161">
        <f t="shared" si="96"/>
        <v>201712</v>
      </c>
      <c r="AV161" s="3">
        <f t="shared" si="97"/>
        <v>43075</v>
      </c>
      <c r="AW161" s="10">
        <f t="shared" si="78"/>
        <v>2412.4079291127623</v>
      </c>
      <c r="AX161" s="10">
        <f t="shared" si="79"/>
        <v>0</v>
      </c>
      <c r="AY161" s="10">
        <f t="shared" si="80"/>
        <v>550.75743819514253</v>
      </c>
      <c r="AZ161" s="10">
        <f t="shared" si="81"/>
        <v>500.38053025181358</v>
      </c>
      <c r="BA161" s="10">
        <f t="shared" si="82"/>
        <v>2621.3166995607994</v>
      </c>
      <c r="BB161">
        <f t="shared" si="98"/>
        <v>6084.8625971205183</v>
      </c>
    </row>
    <row r="162" spans="2:54" x14ac:dyDescent="0.25">
      <c r="B162">
        <f t="shared" si="83"/>
        <v>201712</v>
      </c>
      <c r="C162" s="3">
        <f>'Weir Formula Data'!I162</f>
        <v>43076</v>
      </c>
      <c r="D162" s="10">
        <f>IF('Weir Formula Data'!P162="",-9999,'Weir Formula Data'!P162)</f>
        <v>2064.2830510960193</v>
      </c>
      <c r="E162" s="10">
        <f>IF('Weir Formula Data'!Q162="",-9999,'Weir Formula Data'!Q162)</f>
        <v>-68.394153113130358</v>
      </c>
      <c r="F162" s="10">
        <f>IF('Weir Formula Data'!R162="",-9999,'Weir Formula Data'!R162)</f>
        <v>416.35082271067614</v>
      </c>
      <c r="G162" s="10">
        <f>IF('Weir Formula Data'!M162="",-9999,'Weir Formula Data'!M162)</f>
        <v>582.40090279672097</v>
      </c>
      <c r="H162" s="10">
        <f>IF('Weir Formula Data'!N162="",-9999,'Weir Formula Data'!N162)</f>
        <v>2111.1903907537608</v>
      </c>
      <c r="I162" s="10">
        <f t="shared" si="84"/>
        <v>5105.8310142440469</v>
      </c>
      <c r="J162" s="10">
        <f t="shared" si="85"/>
        <v>-68.394153113130358</v>
      </c>
      <c r="K162" s="24">
        <f>'Weir Formula Data'!C162</f>
        <v>5</v>
      </c>
      <c r="L162" s="24">
        <f>'Weir Formula Data'!D162</f>
        <v>1</v>
      </c>
      <c r="M162" s="24">
        <f>'Weir Formula Data'!E162</f>
        <v>1</v>
      </c>
      <c r="N162" s="24">
        <f>'Weir Formula Data'!F162</f>
        <v>2</v>
      </c>
      <c r="O162" s="24">
        <f>'Weir Formula Data'!G162</f>
        <v>8</v>
      </c>
      <c r="AC162">
        <f t="shared" si="86"/>
        <v>201712</v>
      </c>
      <c r="AD162" s="3">
        <v>43076</v>
      </c>
      <c r="AE162" s="10">
        <f t="shared" si="73"/>
        <v>2599.8548837506132</v>
      </c>
      <c r="AF162" s="10">
        <f t="shared" si="74"/>
        <v>-86.138803928438676</v>
      </c>
      <c r="AG162" s="10">
        <f t="shared" si="75"/>
        <v>524.37175183084298</v>
      </c>
      <c r="AH162" s="10">
        <f t="shared" si="76"/>
        <v>733.5030099834845</v>
      </c>
      <c r="AI162" s="10">
        <f t="shared" si="77"/>
        <v>2658.9321871408524</v>
      </c>
      <c r="AJ162" s="10">
        <f t="shared" si="87"/>
        <v>6430.5230287773538</v>
      </c>
      <c r="AL162">
        <f t="shared" si="88"/>
        <v>201712</v>
      </c>
      <c r="AM162" s="3">
        <f t="shared" si="89"/>
        <v>43076</v>
      </c>
      <c r="AN162" s="10">
        <f t="shared" si="90"/>
        <v>2596.381488846816</v>
      </c>
      <c r="AO162" s="10">
        <f t="shared" si="91"/>
        <v>-68.394153113130358</v>
      </c>
      <c r="AP162" s="10">
        <f t="shared" si="92"/>
        <v>523.67119343356921</v>
      </c>
      <c r="AQ162" s="10">
        <f t="shared" si="93"/>
        <v>732.52305312792294</v>
      </c>
      <c r="AR162" s="10">
        <f t="shared" si="94"/>
        <v>2655.3798652147016</v>
      </c>
      <c r="AS162" s="10">
        <f t="shared" si="95"/>
        <v>6439.5614475098791</v>
      </c>
      <c r="AU162">
        <f t="shared" si="96"/>
        <v>201712</v>
      </c>
      <c r="AV162" s="3">
        <f t="shared" si="97"/>
        <v>43076</v>
      </c>
      <c r="AW162" s="10">
        <f t="shared" si="78"/>
        <v>2582.9937977986642</v>
      </c>
      <c r="AX162" s="10">
        <f t="shared" si="79"/>
        <v>0</v>
      </c>
      <c r="AY162" s="10">
        <f t="shared" si="80"/>
        <v>520.97099387559922</v>
      </c>
      <c r="AZ162" s="10">
        <f t="shared" si="81"/>
        <v>728.74595320518335</v>
      </c>
      <c r="BA162" s="10">
        <f t="shared" si="82"/>
        <v>2641.6879615388793</v>
      </c>
      <c r="BB162">
        <f t="shared" si="98"/>
        <v>6474.3987064183257</v>
      </c>
    </row>
    <row r="163" spans="2:54" x14ac:dyDescent="0.25">
      <c r="B163">
        <f t="shared" si="83"/>
        <v>201712</v>
      </c>
      <c r="C163" s="3">
        <f>'Weir Formula Data'!I163</f>
        <v>43077</v>
      </c>
      <c r="D163" s="10">
        <f>IF('Weir Formula Data'!P163="",-9999,'Weir Formula Data'!P163)</f>
        <v>1984.5164915406701</v>
      </c>
      <c r="E163" s="10">
        <f>IF('Weir Formula Data'!Q163="",-9999,'Weir Formula Data'!Q163)</f>
        <v>-38.367504984927493</v>
      </c>
      <c r="F163" s="10">
        <f>IF('Weir Formula Data'!R163="",-9999,'Weir Formula Data'!R163)</f>
        <v>406.3283735520551</v>
      </c>
      <c r="G163" s="10">
        <f>IF('Weir Formula Data'!M163="",-9999,'Weir Formula Data'!M163)</f>
        <v>582.40486950275226</v>
      </c>
      <c r="H163" s="10">
        <f>IF('Weir Formula Data'!N163="",-9999,'Weir Formula Data'!N163)</f>
        <v>2099.4779308816919</v>
      </c>
      <c r="I163" s="10">
        <f t="shared" si="84"/>
        <v>5034.3601604922424</v>
      </c>
      <c r="J163" s="10">
        <f t="shared" si="85"/>
        <v>-38.367504984927493</v>
      </c>
      <c r="K163" s="24">
        <f>'Weir Formula Data'!C163</f>
        <v>5</v>
      </c>
      <c r="L163" s="24">
        <f>'Weir Formula Data'!D163</f>
        <v>1</v>
      </c>
      <c r="M163" s="24">
        <f>'Weir Formula Data'!E163</f>
        <v>1</v>
      </c>
      <c r="N163" s="24">
        <f>'Weir Formula Data'!F163</f>
        <v>2</v>
      </c>
      <c r="O163" s="24">
        <f>'Weir Formula Data'!G163</f>
        <v>8</v>
      </c>
      <c r="AC163">
        <f t="shared" si="86"/>
        <v>201712</v>
      </c>
      <c r="AD163" s="3">
        <v>43077</v>
      </c>
      <c r="AE163" s="10">
        <f t="shared" si="73"/>
        <v>2499.3931378142452</v>
      </c>
      <c r="AF163" s="10">
        <f t="shared" si="74"/>
        <v>-48.321835108527424</v>
      </c>
      <c r="AG163" s="10">
        <f t="shared" si="75"/>
        <v>511.74900933516221</v>
      </c>
      <c r="AH163" s="10">
        <f t="shared" si="76"/>
        <v>733.5080058390879</v>
      </c>
      <c r="AI163" s="10">
        <f t="shared" si="77"/>
        <v>2644.1809658957991</v>
      </c>
      <c r="AJ163" s="10">
        <f t="shared" si="87"/>
        <v>6340.5092837757666</v>
      </c>
      <c r="AL163">
        <f t="shared" si="88"/>
        <v>201712</v>
      </c>
      <c r="AM163" s="3">
        <f t="shared" si="89"/>
        <v>43077</v>
      </c>
      <c r="AN163" s="10">
        <f t="shared" si="90"/>
        <v>2496.0539593694293</v>
      </c>
      <c r="AO163" s="10">
        <f t="shared" si="91"/>
        <v>-38.367504984927493</v>
      </c>
      <c r="AP163" s="10">
        <f t="shared" si="92"/>
        <v>511.06531486738339</v>
      </c>
      <c r="AQ163" s="10">
        <f t="shared" si="93"/>
        <v>732.52804230908475</v>
      </c>
      <c r="AR163" s="10">
        <f t="shared" si="94"/>
        <v>2640.6483515375658</v>
      </c>
      <c r="AS163" s="10">
        <f t="shared" si="95"/>
        <v>6341.9281630985352</v>
      </c>
      <c r="AU163">
        <f t="shared" si="96"/>
        <v>201712</v>
      </c>
      <c r="AV163" s="3">
        <f t="shared" si="97"/>
        <v>43077</v>
      </c>
      <c r="AW163" s="10">
        <f t="shared" si="78"/>
        <v>2483.1835859704893</v>
      </c>
      <c r="AX163" s="10">
        <f t="shared" si="79"/>
        <v>0</v>
      </c>
      <c r="AY163" s="10">
        <f t="shared" si="80"/>
        <v>508.43011485141432</v>
      </c>
      <c r="AZ163" s="10">
        <f t="shared" si="81"/>
        <v>728.75091666068965</v>
      </c>
      <c r="BA163" s="10">
        <f t="shared" si="82"/>
        <v>2627.0324077908326</v>
      </c>
      <c r="BB163">
        <f t="shared" si="98"/>
        <v>6347.3970252734252</v>
      </c>
    </row>
    <row r="164" spans="2:54" x14ac:dyDescent="0.25">
      <c r="B164">
        <f t="shared" si="83"/>
        <v>201712</v>
      </c>
      <c r="C164" s="3">
        <f>'Weir Formula Data'!I164</f>
        <v>43078</v>
      </c>
      <c r="D164" s="10">
        <f>IF('Weir Formula Data'!P164="",-9999,'Weir Formula Data'!P164)</f>
        <v>2140.3226236320761</v>
      </c>
      <c r="E164" s="10">
        <f>IF('Weir Formula Data'!Q164="",-9999,'Weir Formula Data'!Q164)</f>
        <v>-33.336705478740122</v>
      </c>
      <c r="F164" s="10">
        <f>IF('Weir Formula Data'!R164="",-9999,'Weir Formula Data'!R164)</f>
        <v>429.31032054171709</v>
      </c>
      <c r="G164" s="10">
        <f>IF('Weir Formula Data'!M164="",-9999,'Weir Formula Data'!M164)</f>
        <v>613.05889139412909</v>
      </c>
      <c r="H164" s="10">
        <f>IF('Weir Formula Data'!N164="",-9999,'Weir Formula Data'!N164)</f>
        <v>2271.3058465590861</v>
      </c>
      <c r="I164" s="10">
        <f t="shared" si="84"/>
        <v>5420.6609766482688</v>
      </c>
      <c r="J164" s="10">
        <f t="shared" si="85"/>
        <v>-33.336705478740122</v>
      </c>
      <c r="K164" s="24">
        <f>'Weir Formula Data'!C164</f>
        <v>5</v>
      </c>
      <c r="L164" s="24">
        <f>'Weir Formula Data'!D164</f>
        <v>1</v>
      </c>
      <c r="M164" s="24">
        <f>'Weir Formula Data'!E164</f>
        <v>1</v>
      </c>
      <c r="N164" s="24">
        <f>'Weir Formula Data'!F164</f>
        <v>2</v>
      </c>
      <c r="O164" s="24">
        <f>'Weir Formula Data'!G164</f>
        <v>8</v>
      </c>
      <c r="AC164">
        <f t="shared" si="86"/>
        <v>201712</v>
      </c>
      <c r="AD164" s="3">
        <v>43078</v>
      </c>
      <c r="AE164" s="10">
        <f t="shared" si="73"/>
        <v>2695.6226874494387</v>
      </c>
      <c r="AF164" s="10">
        <f t="shared" si="74"/>
        <v>-41.98581027976811</v>
      </c>
      <c r="AG164" s="10">
        <f t="shared" si="75"/>
        <v>540.69355116407792</v>
      </c>
      <c r="AH164" s="10">
        <f t="shared" si="76"/>
        <v>772.11511859844518</v>
      </c>
      <c r="AI164" s="10">
        <f t="shared" si="77"/>
        <v>2860.5891011567915</v>
      </c>
      <c r="AJ164" s="10">
        <f t="shared" si="87"/>
        <v>6827.0346480889857</v>
      </c>
      <c r="AL164">
        <f t="shared" si="88"/>
        <v>201712</v>
      </c>
      <c r="AM164" s="3">
        <f t="shared" si="89"/>
        <v>43078</v>
      </c>
      <c r="AN164" s="10">
        <f t="shared" si="90"/>
        <v>2692.0213471732309</v>
      </c>
      <c r="AO164" s="10">
        <f t="shared" si="91"/>
        <v>-33.336705478740122</v>
      </c>
      <c r="AP164" s="10">
        <f t="shared" si="92"/>
        <v>539.97118691333935</v>
      </c>
      <c r="AQ164" s="10">
        <f t="shared" si="93"/>
        <v>771.08357613242276</v>
      </c>
      <c r="AR164" s="10">
        <f t="shared" si="94"/>
        <v>2856.7673664638605</v>
      </c>
      <c r="AS164" s="10">
        <f t="shared" si="95"/>
        <v>6826.5067712041136</v>
      </c>
      <c r="AU164">
        <f t="shared" si="96"/>
        <v>201712</v>
      </c>
      <c r="AV164" s="3">
        <f t="shared" si="97"/>
        <v>43078</v>
      </c>
      <c r="AW164" s="10">
        <f t="shared" si="78"/>
        <v>2678.1405094589732</v>
      </c>
      <c r="AX164" s="10">
        <f t="shared" si="79"/>
        <v>0</v>
      </c>
      <c r="AY164" s="10">
        <f t="shared" si="80"/>
        <v>537.18693989249414</v>
      </c>
      <c r="AZ164" s="10">
        <f t="shared" si="81"/>
        <v>767.10764704268411</v>
      </c>
      <c r="BA164" s="10">
        <f t="shared" si="82"/>
        <v>2842.0370508061073</v>
      </c>
      <c r="BB164">
        <f t="shared" si="98"/>
        <v>6824.4721472002584</v>
      </c>
    </row>
    <row r="165" spans="2:54" x14ac:dyDescent="0.25">
      <c r="B165">
        <f t="shared" si="83"/>
        <v>201712</v>
      </c>
      <c r="C165" s="3">
        <f>'Weir Formula Data'!I165</f>
        <v>43079</v>
      </c>
      <c r="D165" s="10">
        <f>IF('Weir Formula Data'!P165="",-9999,'Weir Formula Data'!P165)</f>
        <v>2406.077896368804</v>
      </c>
      <c r="E165" s="10">
        <f>IF('Weir Formula Data'!Q165="",-9999,'Weir Formula Data'!Q165)</f>
        <v>38.263318221344136</v>
      </c>
      <c r="F165" s="10">
        <f>IF('Weir Formula Data'!R165="",-9999,'Weir Formula Data'!R165)</f>
        <v>463.35573956037791</v>
      </c>
      <c r="G165" s="10">
        <f>IF('Weir Formula Data'!M165="",-9999,'Weir Formula Data'!M165)</f>
        <v>669.11038724977527</v>
      </c>
      <c r="H165" s="10">
        <f>IF('Weir Formula Data'!N165="",-9999,'Weir Formula Data'!N165)</f>
        <v>2513.0810641716789</v>
      </c>
      <c r="I165" s="10">
        <f t="shared" si="84"/>
        <v>6089.88840557198</v>
      </c>
      <c r="J165" s="10">
        <f t="shared" si="85"/>
        <v>0</v>
      </c>
      <c r="K165" s="24">
        <f>'Weir Formula Data'!C165</f>
        <v>5</v>
      </c>
      <c r="L165" s="24">
        <f>'Weir Formula Data'!D165</f>
        <v>1</v>
      </c>
      <c r="M165" s="24">
        <f>'Weir Formula Data'!E165</f>
        <v>1</v>
      </c>
      <c r="N165" s="24">
        <f>'Weir Formula Data'!F165</f>
        <v>2</v>
      </c>
      <c r="O165" s="24">
        <f>'Weir Formula Data'!G165</f>
        <v>8</v>
      </c>
      <c r="AC165">
        <f t="shared" si="86"/>
        <v>201712</v>
      </c>
      <c r="AD165" s="3">
        <v>43079</v>
      </c>
      <c r="AE165" s="10">
        <f t="shared" si="73"/>
        <v>3030.3273411257915</v>
      </c>
      <c r="AF165" s="10">
        <f t="shared" si="74"/>
        <v>48.190617412397749</v>
      </c>
      <c r="AG165" s="10">
        <f t="shared" si="75"/>
        <v>583.57194851273891</v>
      </c>
      <c r="AH165" s="10">
        <f t="shared" si="76"/>
        <v>842.70900114011351</v>
      </c>
      <c r="AI165" s="10">
        <f t="shared" si="77"/>
        <v>3165.0921488111458</v>
      </c>
      <c r="AJ165" s="10">
        <f t="shared" si="87"/>
        <v>7669.8910570021872</v>
      </c>
      <c r="AL165">
        <f t="shared" si="88"/>
        <v>201712</v>
      </c>
      <c r="AM165" s="3">
        <f t="shared" si="89"/>
        <v>43079</v>
      </c>
      <c r="AN165" s="10">
        <f t="shared" si="90"/>
        <v>3026.278836876847</v>
      </c>
      <c r="AO165" s="10">
        <f t="shared" si="91"/>
        <v>48.126234955524005</v>
      </c>
      <c r="AP165" s="10">
        <f t="shared" si="92"/>
        <v>582.79229890820443</v>
      </c>
      <c r="AQ165" s="10">
        <f t="shared" si="93"/>
        <v>841.58314555169636</v>
      </c>
      <c r="AR165" s="10">
        <f t="shared" si="94"/>
        <v>3160.8635993607741</v>
      </c>
      <c r="AS165" s="10">
        <f t="shared" si="95"/>
        <v>7659.6441156530464</v>
      </c>
      <c r="AU165">
        <f t="shared" si="96"/>
        <v>201712</v>
      </c>
      <c r="AV165" s="3">
        <f t="shared" si="97"/>
        <v>43079</v>
      </c>
      <c r="AW165" s="10">
        <f t="shared" si="78"/>
        <v>3010.6744712365485</v>
      </c>
      <c r="AX165" s="10">
        <f t="shared" si="79"/>
        <v>47.878082221550578</v>
      </c>
      <c r="AY165" s="10">
        <f t="shared" si="80"/>
        <v>579.7872538959283</v>
      </c>
      <c r="AZ165" s="10">
        <f t="shared" si="81"/>
        <v>837.24370036909261</v>
      </c>
      <c r="BA165" s="10">
        <f t="shared" si="82"/>
        <v>3144.5652759073951</v>
      </c>
      <c r="BB165">
        <f t="shared" si="98"/>
        <v>7620.148783630515</v>
      </c>
    </row>
    <row r="166" spans="2:54" x14ac:dyDescent="0.25">
      <c r="B166">
        <f t="shared" si="83"/>
        <v>201712</v>
      </c>
      <c r="C166" s="3">
        <f>'Weir Formula Data'!I166</f>
        <v>43080</v>
      </c>
      <c r="D166" s="10">
        <f>IF('Weir Formula Data'!P166="",-9999,'Weir Formula Data'!P166)</f>
        <v>2520.7509798398737</v>
      </c>
      <c r="E166" s="10">
        <f>IF('Weir Formula Data'!Q166="",-9999,'Weir Formula Data'!Q166)</f>
        <v>2.1378011646423851</v>
      </c>
      <c r="F166" s="10">
        <f>IF('Weir Formula Data'!R166="",-9999,'Weir Formula Data'!R166)</f>
        <v>471.57376927060108</v>
      </c>
      <c r="G166" s="10">
        <f>IF('Weir Formula Data'!M166="",-9999,'Weir Formula Data'!M166)</f>
        <v>676.51892638611105</v>
      </c>
      <c r="H166" s="10">
        <f>IF('Weir Formula Data'!N166="",-9999,'Weir Formula Data'!N166)</f>
        <v>2642.6911304928071</v>
      </c>
      <c r="I166" s="10">
        <f t="shared" si="84"/>
        <v>6313.6726071540361</v>
      </c>
      <c r="J166" s="10">
        <f t="shared" si="85"/>
        <v>0</v>
      </c>
      <c r="K166" s="24">
        <f>'Weir Formula Data'!C166</f>
        <v>5</v>
      </c>
      <c r="L166" s="24">
        <f>'Weir Formula Data'!D166</f>
        <v>1</v>
      </c>
      <c r="M166" s="24">
        <f>'Weir Formula Data'!E166</f>
        <v>1</v>
      </c>
      <c r="N166" s="24">
        <f>'Weir Formula Data'!F166</f>
        <v>2</v>
      </c>
      <c r="O166" s="24">
        <f>'Weir Formula Data'!G166</f>
        <v>8</v>
      </c>
      <c r="AC166">
        <f t="shared" si="86"/>
        <v>201712</v>
      </c>
      <c r="AD166" s="3">
        <v>43080</v>
      </c>
      <c r="AE166" s="10">
        <f t="shared" si="73"/>
        <v>3174.7520003016302</v>
      </c>
      <c r="AF166" s="10">
        <f t="shared" si="74"/>
        <v>2.6924470437483268</v>
      </c>
      <c r="AG166" s="10">
        <f t="shared" si="75"/>
        <v>593.92212053279559</v>
      </c>
      <c r="AH166" s="10">
        <f t="shared" si="76"/>
        <v>852.03966276853384</v>
      </c>
      <c r="AI166" s="10">
        <f t="shared" si="77"/>
        <v>3328.329144691781</v>
      </c>
      <c r="AJ166" s="10">
        <f t="shared" si="87"/>
        <v>7951.7353753384896</v>
      </c>
      <c r="AL166">
        <f t="shared" si="88"/>
        <v>201712</v>
      </c>
      <c r="AM166" s="3">
        <f t="shared" si="89"/>
        <v>43080</v>
      </c>
      <c r="AN166" s="10">
        <f t="shared" si="90"/>
        <v>3170.5105453313586</v>
      </c>
      <c r="AO166" s="10">
        <f t="shared" si="91"/>
        <v>2.6888499461183977</v>
      </c>
      <c r="AP166" s="10">
        <f t="shared" si="92"/>
        <v>593.12864314311332</v>
      </c>
      <c r="AQ166" s="10">
        <f t="shared" si="93"/>
        <v>850.90134145645197</v>
      </c>
      <c r="AR166" s="10">
        <f t="shared" si="94"/>
        <v>3323.8825113194384</v>
      </c>
      <c r="AS166" s="10">
        <f t="shared" si="95"/>
        <v>7941.1118911964804</v>
      </c>
      <c r="AU166">
        <f t="shared" si="96"/>
        <v>201712</v>
      </c>
      <c r="AV166" s="3">
        <f t="shared" si="97"/>
        <v>43080</v>
      </c>
      <c r="AW166" s="10">
        <f t="shared" si="78"/>
        <v>3154.1624794449949</v>
      </c>
      <c r="AX166" s="10">
        <f t="shared" si="79"/>
        <v>2.6749854610617501</v>
      </c>
      <c r="AY166" s="10">
        <f t="shared" si="80"/>
        <v>590.07030096176607</v>
      </c>
      <c r="AZ166" s="10">
        <f t="shared" si="81"/>
        <v>846.51384897092487</v>
      </c>
      <c r="BA166" s="10">
        <f t="shared" si="82"/>
        <v>3306.7436153855965</v>
      </c>
      <c r="BB166">
        <f t="shared" si="98"/>
        <v>7900.1652302243438</v>
      </c>
    </row>
    <row r="167" spans="2:54" x14ac:dyDescent="0.25">
      <c r="B167">
        <f t="shared" si="83"/>
        <v>201712</v>
      </c>
      <c r="C167" s="3">
        <f>'Weir Formula Data'!I167</f>
        <v>43081</v>
      </c>
      <c r="D167" s="10">
        <f>IF('Weir Formula Data'!P167="",-9999,'Weir Formula Data'!P167)</f>
        <v>2676.1863654283702</v>
      </c>
      <c r="E167" s="10">
        <f>IF('Weir Formula Data'!Q167="",-9999,'Weir Formula Data'!Q167)</f>
        <v>38.790565184131971</v>
      </c>
      <c r="F167" s="10">
        <f>IF('Weir Formula Data'!R167="",-9999,'Weir Formula Data'!R167)</f>
        <v>492.91361760884047</v>
      </c>
      <c r="G167" s="10">
        <f>IF('Weir Formula Data'!M167="",-9999,'Weir Formula Data'!M167)</f>
        <v>1197.7594283648382</v>
      </c>
      <c r="H167" s="10">
        <f>IF('Weir Formula Data'!N167="",-9999,'Weir Formula Data'!N167)</f>
        <v>4244.5220775942662</v>
      </c>
      <c r="I167" s="10">
        <f t="shared" si="84"/>
        <v>8650.1720541804461</v>
      </c>
      <c r="J167" s="10">
        <f t="shared" si="85"/>
        <v>0</v>
      </c>
      <c r="K167" s="24">
        <f>'Weir Formula Data'!C167</f>
        <v>5</v>
      </c>
      <c r="L167" s="24">
        <f>'Weir Formula Data'!D167</f>
        <v>1</v>
      </c>
      <c r="M167" s="24">
        <f>'Weir Formula Data'!E167</f>
        <v>1</v>
      </c>
      <c r="N167" s="24">
        <f>'Weir Formula Data'!F167</f>
        <v>4</v>
      </c>
      <c r="O167" s="24">
        <f>'Weir Formula Data'!G167</f>
        <v>14</v>
      </c>
      <c r="AC167">
        <f t="shared" si="86"/>
        <v>201712</v>
      </c>
      <c r="AD167" s="3">
        <v>43081</v>
      </c>
      <c r="AE167" s="10">
        <f t="shared" si="73"/>
        <v>3370.5146144040677</v>
      </c>
      <c r="AF167" s="10">
        <f t="shared" si="74"/>
        <v>48.854656963765876</v>
      </c>
      <c r="AG167" s="10">
        <f t="shared" si="75"/>
        <v>620.79852631019719</v>
      </c>
      <c r="AH167" s="10">
        <f t="shared" si="76"/>
        <v>1508.5143957071714</v>
      </c>
      <c r="AI167" s="10">
        <f t="shared" si="77"/>
        <v>5345.7501609392702</v>
      </c>
      <c r="AJ167" s="10">
        <f t="shared" si="87"/>
        <v>10894.432354324472</v>
      </c>
      <c r="AL167">
        <f t="shared" si="88"/>
        <v>201712</v>
      </c>
      <c r="AM167" s="3">
        <f t="shared" si="89"/>
        <v>43081</v>
      </c>
      <c r="AN167" s="10">
        <f t="shared" si="90"/>
        <v>3366.0116214262607</v>
      </c>
      <c r="AO167" s="10">
        <f t="shared" si="91"/>
        <v>48.78938735291748</v>
      </c>
      <c r="AP167" s="10">
        <f t="shared" si="92"/>
        <v>619.96914215839399</v>
      </c>
      <c r="AQ167" s="10">
        <f t="shared" si="93"/>
        <v>1506.499026985208</v>
      </c>
      <c r="AR167" s="10">
        <f t="shared" si="94"/>
        <v>5338.6082617963475</v>
      </c>
      <c r="AS167" s="10">
        <f t="shared" si="95"/>
        <v>10879.877439719126</v>
      </c>
      <c r="AU167">
        <f t="shared" si="96"/>
        <v>201712</v>
      </c>
      <c r="AV167" s="3">
        <f t="shared" si="97"/>
        <v>43081</v>
      </c>
      <c r="AW167" s="10">
        <f t="shared" si="78"/>
        <v>3348.655495662108</v>
      </c>
      <c r="AX167" s="10">
        <f t="shared" si="79"/>
        <v>48.537815214109948</v>
      </c>
      <c r="AY167" s="10">
        <f t="shared" si="80"/>
        <v>616.77240263060958</v>
      </c>
      <c r="AZ167" s="10">
        <f t="shared" si="81"/>
        <v>1498.7310839366783</v>
      </c>
      <c r="BA167" s="10">
        <f t="shared" si="82"/>
        <v>5311.0808593930187</v>
      </c>
      <c r="BB167">
        <f t="shared" si="98"/>
        <v>10823.777656836524</v>
      </c>
    </row>
    <row r="168" spans="2:54" x14ac:dyDescent="0.25">
      <c r="B168">
        <f t="shared" si="83"/>
        <v>201712</v>
      </c>
      <c r="C168" s="3">
        <f>'Weir Formula Data'!I168</f>
        <v>43082</v>
      </c>
      <c r="D168" s="10">
        <f>IF('Weir Formula Data'!P168="",-9999,'Weir Formula Data'!P168)</f>
        <v>3815.6257487780549</v>
      </c>
      <c r="E168" s="10">
        <f>IF('Weir Formula Data'!Q168="",-9999,'Weir Formula Data'!Q168)</f>
        <v>-78.021111168739225</v>
      </c>
      <c r="F168" s="10">
        <f>IF('Weir Formula Data'!R168="",-9999,'Weir Formula Data'!R168)</f>
        <v>464.51440472227972</v>
      </c>
      <c r="G168" s="10">
        <f>IF('Weir Formula Data'!M168="",-9999,'Weir Formula Data'!M168)</f>
        <v>1570.0375712865953</v>
      </c>
      <c r="H168" s="10">
        <f>IF('Weir Formula Data'!N168="",-9999,'Weir Formula Data'!N168)</f>
        <v>4731.7362676457706</v>
      </c>
      <c r="I168" s="10">
        <f t="shared" si="84"/>
        <v>10503.892881263961</v>
      </c>
      <c r="J168" s="10">
        <f t="shared" si="85"/>
        <v>-78.021111168739225</v>
      </c>
      <c r="K168" s="24">
        <f>'Weir Formula Data'!C168</f>
        <v>9</v>
      </c>
      <c r="L168" s="24">
        <f>'Weir Formula Data'!D168</f>
        <v>1</v>
      </c>
      <c r="M168" s="24">
        <f>'Weir Formula Data'!E168</f>
        <v>1</v>
      </c>
      <c r="N168" s="24">
        <f>'Weir Formula Data'!F168</f>
        <v>5</v>
      </c>
      <c r="O168" s="24">
        <f>'Weir Formula Data'!G168</f>
        <v>14</v>
      </c>
      <c r="AC168">
        <f t="shared" si="86"/>
        <v>201712</v>
      </c>
      <c r="AD168" s="3">
        <v>43082</v>
      </c>
      <c r="AE168" s="10">
        <f t="shared" si="73"/>
        <v>4805.5780103693678</v>
      </c>
      <c r="AF168" s="10">
        <f t="shared" si="74"/>
        <v>-98.263446381540334</v>
      </c>
      <c r="AG168" s="10">
        <f t="shared" si="75"/>
        <v>585.03122575584894</v>
      </c>
      <c r="AH168" s="10">
        <f t="shared" si="76"/>
        <v>1977.3789477243254</v>
      </c>
      <c r="AI168" s="10">
        <f t="shared" si="77"/>
        <v>5959.3705608962737</v>
      </c>
      <c r="AJ168" s="10">
        <f t="shared" si="87"/>
        <v>13229.095298364275</v>
      </c>
      <c r="AL168">
        <f t="shared" si="88"/>
        <v>201712</v>
      </c>
      <c r="AM168" s="3">
        <f t="shared" si="89"/>
        <v>43082</v>
      </c>
      <c r="AN168" s="10">
        <f t="shared" si="90"/>
        <v>4799.1577788882405</v>
      </c>
      <c r="AO168" s="10">
        <f t="shared" si="91"/>
        <v>-78.021111168739225</v>
      </c>
      <c r="AP168" s="10">
        <f t="shared" si="92"/>
        <v>584.24962656321577</v>
      </c>
      <c r="AQ168" s="10">
        <f t="shared" si="93"/>
        <v>1974.7371779844721</v>
      </c>
      <c r="AR168" s="10">
        <f t="shared" si="94"/>
        <v>5951.4088675473758</v>
      </c>
      <c r="AS168" s="10">
        <f t="shared" si="95"/>
        <v>13231.532339814565</v>
      </c>
      <c r="AU168">
        <f t="shared" si="96"/>
        <v>201712</v>
      </c>
      <c r="AV168" s="3">
        <f t="shared" si="97"/>
        <v>43082</v>
      </c>
      <c r="AW168" s="10">
        <f t="shared" si="78"/>
        <v>4774.4119386058765</v>
      </c>
      <c r="AX168" s="10">
        <f t="shared" si="79"/>
        <v>0</v>
      </c>
      <c r="AY168" s="10">
        <f t="shared" si="80"/>
        <v>581.23706714965272</v>
      </c>
      <c r="AZ168" s="10">
        <f t="shared" si="81"/>
        <v>1964.5548641166063</v>
      </c>
      <c r="BA168" s="10">
        <f t="shared" si="82"/>
        <v>5920.7216886554388</v>
      </c>
      <c r="BB168">
        <f t="shared" si="98"/>
        <v>13240.925558527575</v>
      </c>
    </row>
    <row r="169" spans="2:54" x14ac:dyDescent="0.25">
      <c r="B169">
        <f t="shared" si="83"/>
        <v>201712</v>
      </c>
      <c r="C169" s="3">
        <f>'Weir Formula Data'!I169</f>
        <v>43083</v>
      </c>
      <c r="D169" s="10">
        <f>IF('Weir Formula Data'!P169="",-9999,'Weir Formula Data'!P169)</f>
        <v>3923.6527390611773</v>
      </c>
      <c r="E169" s="10">
        <f>IF('Weir Formula Data'!Q169="",-9999,'Weir Formula Data'!Q169)</f>
        <v>-75.060456806350615</v>
      </c>
      <c r="F169" s="10">
        <f>IF('Weir Formula Data'!R169="",-9999,'Weir Formula Data'!R169)</f>
        <v>393.33100151580675</v>
      </c>
      <c r="G169" s="10">
        <f>IF('Weir Formula Data'!M169="",-9999,'Weir Formula Data'!M169)</f>
        <v>1410.7245110251226</v>
      </c>
      <c r="H169" s="10">
        <f>IF('Weir Formula Data'!N169="",-9999,'Weir Formula Data'!N169)</f>
        <v>3921.7073339023773</v>
      </c>
      <c r="I169" s="10">
        <f t="shared" si="84"/>
        <v>9574.3551286981328</v>
      </c>
      <c r="J169" s="10">
        <f t="shared" si="85"/>
        <v>-75.060456806350615</v>
      </c>
      <c r="K169" s="24">
        <f>'Weir Formula Data'!C169</f>
        <v>9</v>
      </c>
      <c r="L169" s="24">
        <f>'Weir Formula Data'!D169</f>
        <v>1</v>
      </c>
      <c r="M169" s="24">
        <f>'Weir Formula Data'!E169</f>
        <v>1</v>
      </c>
      <c r="N169" s="24">
        <f>'Weir Formula Data'!F169</f>
        <v>5</v>
      </c>
      <c r="O169" s="24">
        <f>'Weir Formula Data'!G169</f>
        <v>14</v>
      </c>
      <c r="AC169">
        <f t="shared" si="86"/>
        <v>201712</v>
      </c>
      <c r="AD169" s="3">
        <v>43083</v>
      </c>
      <c r="AE169" s="10">
        <f t="shared" si="73"/>
        <v>4941.632268100805</v>
      </c>
      <c r="AF169" s="10">
        <f t="shared" si="74"/>
        <v>-94.534659430997507</v>
      </c>
      <c r="AG169" s="10">
        <f t="shared" si="75"/>
        <v>495.37950945169291</v>
      </c>
      <c r="AH169" s="10">
        <f t="shared" si="76"/>
        <v>1776.7326082864595</v>
      </c>
      <c r="AI169" s="10">
        <f t="shared" si="77"/>
        <v>4939.1821336096582</v>
      </c>
      <c r="AJ169" s="10">
        <f t="shared" si="87"/>
        <v>12058.391860017618</v>
      </c>
      <c r="AL169">
        <f t="shared" si="88"/>
        <v>201712</v>
      </c>
      <c r="AM169" s="3">
        <f t="shared" si="89"/>
        <v>43083</v>
      </c>
      <c r="AN169" s="10">
        <f t="shared" si="90"/>
        <v>4935.0302687185549</v>
      </c>
      <c r="AO169" s="10">
        <f t="shared" si="91"/>
        <v>-75.060456806350615</v>
      </c>
      <c r="AP169" s="10">
        <f t="shared" si="92"/>
        <v>494.71768456510819</v>
      </c>
      <c r="AQ169" s="10">
        <f t="shared" si="93"/>
        <v>1774.3589011901117</v>
      </c>
      <c r="AR169" s="10">
        <f t="shared" si="94"/>
        <v>4932.583407596514</v>
      </c>
      <c r="AS169" s="10">
        <f t="shared" si="95"/>
        <v>12061.629805263938</v>
      </c>
      <c r="AU169">
        <f t="shared" si="96"/>
        <v>201712</v>
      </c>
      <c r="AV169" s="3">
        <f t="shared" si="97"/>
        <v>43083</v>
      </c>
      <c r="AW169" s="10">
        <f t="shared" si="78"/>
        <v>4909.5838307298809</v>
      </c>
      <c r="AX169" s="10">
        <f t="shared" si="79"/>
        <v>0</v>
      </c>
      <c r="AY169" s="10">
        <f t="shared" si="80"/>
        <v>492.16677764119675</v>
      </c>
      <c r="AZ169" s="10">
        <f t="shared" si="81"/>
        <v>1765.2097954521018</v>
      </c>
      <c r="BA169" s="10">
        <f t="shared" si="82"/>
        <v>4907.1495863287955</v>
      </c>
      <c r="BB169">
        <f t="shared" si="98"/>
        <v>12074.109990151974</v>
      </c>
    </row>
    <row r="170" spans="2:54" x14ac:dyDescent="0.25">
      <c r="B170">
        <f t="shared" si="83"/>
        <v>201712</v>
      </c>
      <c r="C170" s="3">
        <f>'Weir Formula Data'!I170</f>
        <v>43084</v>
      </c>
      <c r="D170" s="10">
        <f>IF('Weir Formula Data'!P170="",-9999,'Weir Formula Data'!P170)</f>
        <v>4303.9656225711269</v>
      </c>
      <c r="E170" s="10">
        <f>IF('Weir Formula Data'!Q170="",-9999,'Weir Formula Data'!Q170)</f>
        <v>36.307260651377341</v>
      </c>
      <c r="F170" s="10">
        <f>IF('Weir Formula Data'!R170="",-9999,'Weir Formula Data'!R170)</f>
        <v>418.83462433852509</v>
      </c>
      <c r="G170" s="10">
        <f>IF('Weir Formula Data'!M170="",-9999,'Weir Formula Data'!M170)</f>
        <v>1519.6737011484727</v>
      </c>
      <c r="H170" s="10">
        <f>IF('Weir Formula Data'!N170="",-9999,'Weir Formula Data'!N170)</f>
        <v>4213.928389988354</v>
      </c>
      <c r="I170" s="10">
        <f t="shared" si="84"/>
        <v>10492.709598697857</v>
      </c>
      <c r="J170" s="10">
        <f t="shared" si="85"/>
        <v>0</v>
      </c>
      <c r="K170" s="24">
        <f>'Weir Formula Data'!C170</f>
        <v>9</v>
      </c>
      <c r="L170" s="24">
        <f>'Weir Formula Data'!D170</f>
        <v>1</v>
      </c>
      <c r="M170" s="24">
        <f>'Weir Formula Data'!E170</f>
        <v>1</v>
      </c>
      <c r="N170" s="24">
        <f>'Weir Formula Data'!F170</f>
        <v>5</v>
      </c>
      <c r="O170" s="24">
        <f>'Weir Formula Data'!G170</f>
        <v>14</v>
      </c>
      <c r="AC170">
        <f t="shared" si="86"/>
        <v>201712</v>
      </c>
      <c r="AD170" s="3">
        <v>43084</v>
      </c>
      <c r="AE170" s="10">
        <f t="shared" si="73"/>
        <v>5420.6161492219744</v>
      </c>
      <c r="AF170" s="10">
        <f t="shared" si="74"/>
        <v>45.72706677505883</v>
      </c>
      <c r="AG170" s="10">
        <f t="shared" si="75"/>
        <v>527.49996808442415</v>
      </c>
      <c r="AH170" s="10">
        <f t="shared" si="76"/>
        <v>1913.9483277453169</v>
      </c>
      <c r="AI170" s="10">
        <f t="shared" si="77"/>
        <v>5307.2190360085388</v>
      </c>
      <c r="AJ170" s="10">
        <f t="shared" si="87"/>
        <v>13215.010547835313</v>
      </c>
      <c r="AL170">
        <f t="shared" si="88"/>
        <v>201712</v>
      </c>
      <c r="AM170" s="3">
        <f t="shared" si="89"/>
        <v>43084</v>
      </c>
      <c r="AN170" s="10">
        <f t="shared" si="90"/>
        <v>5413.3742294418262</v>
      </c>
      <c r="AO170" s="10">
        <f t="shared" si="91"/>
        <v>45.665975611203962</v>
      </c>
      <c r="AP170" s="10">
        <f t="shared" si="92"/>
        <v>526.79523040373692</v>
      </c>
      <c r="AQ170" s="10">
        <f t="shared" si="93"/>
        <v>1911.391301039991</v>
      </c>
      <c r="AR170" s="10">
        <f t="shared" si="94"/>
        <v>5300.1286142822255</v>
      </c>
      <c r="AS170" s="10">
        <f t="shared" si="95"/>
        <v>13197.355350778984</v>
      </c>
      <c r="AU170">
        <f t="shared" si="96"/>
        <v>201712</v>
      </c>
      <c r="AV170" s="3">
        <f t="shared" si="97"/>
        <v>43084</v>
      </c>
      <c r="AW170" s="10">
        <f t="shared" si="78"/>
        <v>5385.4613121671064</v>
      </c>
      <c r="AX170" s="10">
        <f t="shared" si="79"/>
        <v>45.430508683280834</v>
      </c>
      <c r="AY170" s="10">
        <f t="shared" si="80"/>
        <v>524.07892241102456</v>
      </c>
      <c r="AZ170" s="10">
        <f t="shared" si="81"/>
        <v>1901.535616765407</v>
      </c>
      <c r="BA170" s="10">
        <f t="shared" si="82"/>
        <v>5272.7996240285638</v>
      </c>
      <c r="BB170">
        <f t="shared" si="98"/>
        <v>13129.305984055383</v>
      </c>
    </row>
    <row r="171" spans="2:54" x14ac:dyDescent="0.25">
      <c r="B171">
        <f t="shared" si="83"/>
        <v>201712</v>
      </c>
      <c r="C171" s="3">
        <f>'Weir Formula Data'!I171</f>
        <v>43085</v>
      </c>
      <c r="D171" s="10">
        <f>IF('Weir Formula Data'!P171="",-9999,'Weir Formula Data'!P171)</f>
        <v>4259.5374727650424</v>
      </c>
      <c r="E171" s="10">
        <f>IF('Weir Formula Data'!Q171="",-9999,'Weir Formula Data'!Q171)</f>
        <v>-6.2452462853717128</v>
      </c>
      <c r="F171" s="10">
        <f>IF('Weir Formula Data'!R171="",-9999,'Weir Formula Data'!R171)</f>
        <v>404.55799562498868</v>
      </c>
      <c r="G171" s="10">
        <f>IF('Weir Formula Data'!M171="",-9999,'Weir Formula Data'!M171)</f>
        <v>1486.2361678050784</v>
      </c>
      <c r="H171" s="10">
        <f>IF('Weir Formula Data'!N171="",-9999,'Weir Formula Data'!N171)</f>
        <v>4074.3186130657941</v>
      </c>
      <c r="I171" s="10">
        <f t="shared" si="84"/>
        <v>10218.405002975531</v>
      </c>
      <c r="J171" s="10">
        <f t="shared" si="85"/>
        <v>-6.2452462853717128</v>
      </c>
      <c r="K171" s="24">
        <f>'Weir Formula Data'!C171</f>
        <v>9</v>
      </c>
      <c r="L171" s="24">
        <f>'Weir Formula Data'!D171</f>
        <v>1</v>
      </c>
      <c r="M171" s="24">
        <f>'Weir Formula Data'!E171</f>
        <v>1</v>
      </c>
      <c r="N171" s="24">
        <f>'Weir Formula Data'!F171</f>
        <v>5</v>
      </c>
      <c r="O171" s="24">
        <f>'Weir Formula Data'!G171</f>
        <v>14</v>
      </c>
      <c r="AC171">
        <f t="shared" si="86"/>
        <v>201712</v>
      </c>
      <c r="AD171" s="3">
        <v>43085</v>
      </c>
      <c r="AE171" s="10">
        <f t="shared" si="73"/>
        <v>5364.6612537981009</v>
      </c>
      <c r="AF171" s="10">
        <f t="shared" si="74"/>
        <v>-7.8655560566794476</v>
      </c>
      <c r="AG171" s="10">
        <f t="shared" si="75"/>
        <v>509.51931234795683</v>
      </c>
      <c r="AH171" s="10">
        <f t="shared" si="76"/>
        <v>1871.8355301242536</v>
      </c>
      <c r="AI171" s="10">
        <f t="shared" si="77"/>
        <v>5131.3879356375228</v>
      </c>
      <c r="AJ171" s="10">
        <f t="shared" si="87"/>
        <v>12869.538475851154</v>
      </c>
      <c r="AL171">
        <f t="shared" si="88"/>
        <v>201712</v>
      </c>
      <c r="AM171" s="3">
        <f t="shared" si="89"/>
        <v>43085</v>
      </c>
      <c r="AN171" s="10">
        <f t="shared" si="90"/>
        <v>5357.4940895167392</v>
      </c>
      <c r="AO171" s="10">
        <f t="shared" si="91"/>
        <v>-6.2452462853717128</v>
      </c>
      <c r="AP171" s="10">
        <f t="shared" si="92"/>
        <v>508.8385967457296</v>
      </c>
      <c r="AQ171" s="10">
        <f t="shared" si="93"/>
        <v>1869.3347659347919</v>
      </c>
      <c r="AR171" s="10">
        <f t="shared" si="94"/>
        <v>5124.5324235024236</v>
      </c>
      <c r="AS171" s="10">
        <f t="shared" si="95"/>
        <v>12853.954629414313</v>
      </c>
      <c r="AU171">
        <f t="shared" si="96"/>
        <v>201712</v>
      </c>
      <c r="AV171" s="3">
        <f t="shared" si="97"/>
        <v>43085</v>
      </c>
      <c r="AW171" s="10">
        <f t="shared" si="78"/>
        <v>5329.8693063441378</v>
      </c>
      <c r="AX171" s="10">
        <f t="shared" si="79"/>
        <v>0</v>
      </c>
      <c r="AY171" s="10">
        <f t="shared" si="80"/>
        <v>506.21487832997684</v>
      </c>
      <c r="AZ171" s="10">
        <f t="shared" si="81"/>
        <v>1859.6959372728993</v>
      </c>
      <c r="BA171" s="10">
        <f t="shared" si="82"/>
        <v>5098.1088578027011</v>
      </c>
      <c r="BB171">
        <f t="shared" si="98"/>
        <v>12793.888979749716</v>
      </c>
    </row>
    <row r="172" spans="2:54" x14ac:dyDescent="0.25">
      <c r="B172">
        <f t="shared" si="83"/>
        <v>201712</v>
      </c>
      <c r="C172" s="3">
        <f>'Weir Formula Data'!I172</f>
        <v>43086</v>
      </c>
      <c r="D172" s="10">
        <f>IF('Weir Formula Data'!P172="",-9999,'Weir Formula Data'!P172)</f>
        <v>4548.3377146496978</v>
      </c>
      <c r="E172" s="10">
        <f>IF('Weir Formula Data'!Q172="",-9999,'Weir Formula Data'!Q172)</f>
        <v>11.572099302417508</v>
      </c>
      <c r="F172" s="10">
        <f>IF('Weir Formula Data'!R172="",-9999,'Weir Formula Data'!R172)</f>
        <v>443.22934928832115</v>
      </c>
      <c r="G172" s="10">
        <f>IF('Weir Formula Data'!M172="",-9999,'Weir Formula Data'!M172)</f>
        <v>1627.1947996020979</v>
      </c>
      <c r="H172" s="10">
        <f>IF('Weir Formula Data'!N172="",-9999,'Weir Formula Data'!N172)</f>
        <v>4430.9469923124061</v>
      </c>
      <c r="I172" s="10">
        <f t="shared" si="84"/>
        <v>11061.28095515494</v>
      </c>
      <c r="J172" s="10">
        <f t="shared" si="85"/>
        <v>0</v>
      </c>
      <c r="K172" s="24">
        <f>'Weir Formula Data'!C172</f>
        <v>9</v>
      </c>
      <c r="L172" s="24">
        <f>'Weir Formula Data'!D172</f>
        <v>1</v>
      </c>
      <c r="M172" s="24">
        <f>'Weir Formula Data'!E172</f>
        <v>1</v>
      </c>
      <c r="N172" s="24">
        <f>'Weir Formula Data'!F172</f>
        <v>5</v>
      </c>
      <c r="O172" s="24">
        <f>'Weir Formula Data'!G172</f>
        <v>14</v>
      </c>
      <c r="AC172">
        <f t="shared" si="86"/>
        <v>201712</v>
      </c>
      <c r="AD172" s="3">
        <v>43086</v>
      </c>
      <c r="AE172" s="10">
        <f t="shared" si="73"/>
        <v>5728.3898223650549</v>
      </c>
      <c r="AF172" s="10">
        <f t="shared" si="74"/>
        <v>14.574444561109654</v>
      </c>
      <c r="AG172" s="10">
        <f t="shared" si="75"/>
        <v>558.22382873173524</v>
      </c>
      <c r="AH172" s="10">
        <f t="shared" si="76"/>
        <v>2049.3654415817496</v>
      </c>
      <c r="AI172" s="10">
        <f t="shared" si="77"/>
        <v>5580.5424413513047</v>
      </c>
      <c r="AJ172" s="10">
        <f t="shared" si="87"/>
        <v>13931.095978590954</v>
      </c>
      <c r="AL172">
        <f t="shared" si="88"/>
        <v>201712</v>
      </c>
      <c r="AM172" s="3">
        <f t="shared" si="89"/>
        <v>43086</v>
      </c>
      <c r="AN172" s="10">
        <f t="shared" si="90"/>
        <v>5720.7367182859289</v>
      </c>
      <c r="AO172" s="10">
        <f t="shared" si="91"/>
        <v>14.554973166078865</v>
      </c>
      <c r="AP172" s="10">
        <f t="shared" si="92"/>
        <v>557.47804410582648</v>
      </c>
      <c r="AQ172" s="10">
        <f t="shared" si="93"/>
        <v>2046.6274981967942</v>
      </c>
      <c r="AR172" s="10">
        <f t="shared" si="94"/>
        <v>5573.0868607351085</v>
      </c>
      <c r="AS172" s="10">
        <f t="shared" si="95"/>
        <v>13912.484094489737</v>
      </c>
      <c r="AU172">
        <f t="shared" si="96"/>
        <v>201712</v>
      </c>
      <c r="AV172" s="3">
        <f t="shared" si="97"/>
        <v>43086</v>
      </c>
      <c r="AW172" s="10">
        <f t="shared" si="78"/>
        <v>5691.2389514588185</v>
      </c>
      <c r="AX172" s="10">
        <f t="shared" si="79"/>
        <v>14.479923530731114</v>
      </c>
      <c r="AY172" s="10">
        <f t="shared" si="80"/>
        <v>554.60352668507119</v>
      </c>
      <c r="AZ172" s="10">
        <f t="shared" si="81"/>
        <v>2036.0744971242591</v>
      </c>
      <c r="BA172" s="10">
        <f t="shared" si="82"/>
        <v>5544.3504191156708</v>
      </c>
      <c r="BB172">
        <f t="shared" si="98"/>
        <v>13840.747317914549</v>
      </c>
    </row>
    <row r="173" spans="2:54" x14ac:dyDescent="0.25">
      <c r="B173">
        <f t="shared" si="83"/>
        <v>201712</v>
      </c>
      <c r="C173" s="3">
        <f>'Weir Formula Data'!I173</f>
        <v>43087</v>
      </c>
      <c r="D173" s="10">
        <f>IF('Weir Formula Data'!P173="",-9999,'Weir Formula Data'!P173)</f>
        <v>4919.1166386714021</v>
      </c>
      <c r="E173" s="10">
        <f>IF('Weir Formula Data'!Q173="",-9999,'Weir Formula Data'!Q173)</f>
        <v>31.648454936013533</v>
      </c>
      <c r="F173" s="10">
        <f>IF('Weir Formula Data'!R173="",-9999,'Weir Formula Data'!R173)</f>
        <v>456.21077706530826</v>
      </c>
      <c r="G173" s="10">
        <f>IF('Weir Formula Data'!M173="",-9999,'Weir Formula Data'!M173)</f>
        <v>2554.1764034415751</v>
      </c>
      <c r="H173" s="10">
        <f>IF('Weir Formula Data'!N173="",-9999,'Weir Formula Data'!N173)</f>
        <v>4506.5094457312252</v>
      </c>
      <c r="I173" s="10">
        <f t="shared" si="84"/>
        <v>12467.661719845524</v>
      </c>
      <c r="J173" s="10">
        <f t="shared" si="85"/>
        <v>0</v>
      </c>
      <c r="K173" s="24">
        <f>'Weir Formula Data'!C173</f>
        <v>10</v>
      </c>
      <c r="L173" s="24">
        <f>'Weir Formula Data'!D173</f>
        <v>1</v>
      </c>
      <c r="M173" s="24">
        <f>'Weir Formula Data'!E173</f>
        <v>1</v>
      </c>
      <c r="N173" s="24">
        <f>'Weir Formula Data'!F173</f>
        <v>9</v>
      </c>
      <c r="O173" s="24">
        <f>'Weir Formula Data'!G173</f>
        <v>14</v>
      </c>
      <c r="AC173">
        <f t="shared" si="86"/>
        <v>201712</v>
      </c>
      <c r="AD173" s="3">
        <v>43087</v>
      </c>
      <c r="AE173" s="10">
        <f t="shared" si="73"/>
        <v>6195.3661877902377</v>
      </c>
      <c r="AF173" s="10">
        <f t="shared" si="74"/>
        <v>39.859548371948868</v>
      </c>
      <c r="AG173" s="10">
        <f t="shared" si="75"/>
        <v>574.57324766734905</v>
      </c>
      <c r="AH173" s="10">
        <f t="shared" si="76"/>
        <v>3216.8495463460918</v>
      </c>
      <c r="AI173" s="10">
        <f t="shared" si="77"/>
        <v>5675.7093388583062</v>
      </c>
      <c r="AJ173" s="10">
        <f t="shared" si="87"/>
        <v>15702.357869033935</v>
      </c>
      <c r="AL173">
        <f t="shared" si="88"/>
        <v>201712</v>
      </c>
      <c r="AM173" s="3">
        <f t="shared" si="89"/>
        <v>43087</v>
      </c>
      <c r="AN173" s="10">
        <f t="shared" si="90"/>
        <v>6187.089205302359</v>
      </c>
      <c r="AO173" s="10">
        <f t="shared" si="91"/>
        <v>39.80629618735653</v>
      </c>
      <c r="AP173" s="10">
        <f t="shared" si="92"/>
        <v>573.80562028830582</v>
      </c>
      <c r="AQ173" s="10">
        <f t="shared" si="93"/>
        <v>3212.5518492359965</v>
      </c>
      <c r="AR173" s="10">
        <f t="shared" si="94"/>
        <v>5668.1266156777783</v>
      </c>
      <c r="AS173" s="10">
        <f t="shared" si="95"/>
        <v>15681.379586691797</v>
      </c>
      <c r="AU173">
        <f t="shared" si="96"/>
        <v>201712</v>
      </c>
      <c r="AV173" s="3">
        <f t="shared" si="97"/>
        <v>43087</v>
      </c>
      <c r="AW173" s="10">
        <f t="shared" si="78"/>
        <v>6155.1867906827219</v>
      </c>
      <c r="AX173" s="10">
        <f t="shared" si="79"/>
        <v>39.601043454883751</v>
      </c>
      <c r="AY173" s="10">
        <f t="shared" si="80"/>
        <v>570.84691318031264</v>
      </c>
      <c r="AZ173" s="10">
        <f t="shared" si="81"/>
        <v>3195.9870062733999</v>
      </c>
      <c r="BA173" s="10">
        <f t="shared" si="82"/>
        <v>5638.9001216981878</v>
      </c>
      <c r="BB173">
        <f t="shared" si="98"/>
        <v>15600.521875289505</v>
      </c>
    </row>
    <row r="174" spans="2:54" x14ac:dyDescent="0.25">
      <c r="B174">
        <f t="shared" si="83"/>
        <v>201712</v>
      </c>
      <c r="C174" s="3">
        <f>'Weir Formula Data'!I174</f>
        <v>43088</v>
      </c>
      <c r="D174" s="10">
        <f>IF('Weir Formula Data'!P174="",-9999,'Weir Formula Data'!P174)</f>
        <v>3065.6541088071785</v>
      </c>
      <c r="E174" s="10">
        <f>IF('Weir Formula Data'!Q174="",-9999,'Weir Formula Data'!Q174)</f>
        <v>-24.412498929893303</v>
      </c>
      <c r="F174" s="10">
        <f>IF('Weir Formula Data'!R174="",-9999,'Weir Formula Data'!R174)</f>
        <v>327.74909699360956</v>
      </c>
      <c r="G174" s="10">
        <f>IF('Weir Formula Data'!M174="",-9999,'Weir Formula Data'!M174)</f>
        <v>2112.823943798755</v>
      </c>
      <c r="H174" s="10">
        <f>IF('Weir Formula Data'!N174="",-9999,'Weir Formula Data'!N174)</f>
        <v>3363.6792218168671</v>
      </c>
      <c r="I174" s="10">
        <f t="shared" si="84"/>
        <v>8845.4938724865169</v>
      </c>
      <c r="J174" s="10">
        <f t="shared" si="85"/>
        <v>-24.412498929893303</v>
      </c>
      <c r="K174" s="24">
        <f>'Weir Formula Data'!C174</f>
        <v>9</v>
      </c>
      <c r="L174" s="24">
        <f>'Weir Formula Data'!D174</f>
        <v>1</v>
      </c>
      <c r="M174" s="24">
        <f>'Weir Formula Data'!E174</f>
        <v>1</v>
      </c>
      <c r="N174" s="24">
        <f>'Weir Formula Data'!F174</f>
        <v>9</v>
      </c>
      <c r="O174" s="24">
        <f>'Weir Formula Data'!G174</f>
        <v>14</v>
      </c>
      <c r="AC174">
        <f t="shared" si="86"/>
        <v>201712</v>
      </c>
      <c r="AD174" s="3">
        <v>43088</v>
      </c>
      <c r="AE174" s="10">
        <f t="shared" si="73"/>
        <v>3861.0285553818385</v>
      </c>
      <c r="AF174" s="10">
        <f t="shared" si="74"/>
        <v>-30.746246031396346</v>
      </c>
      <c r="AG174" s="10">
        <f t="shared" si="75"/>
        <v>412.7825832854034</v>
      </c>
      <c r="AH174" s="10">
        <f t="shared" si="76"/>
        <v>2660.9895604548651</v>
      </c>
      <c r="AI174" s="10">
        <f t="shared" si="77"/>
        <v>4236.3753592647554</v>
      </c>
      <c r="AJ174" s="10">
        <f t="shared" si="87"/>
        <v>11140.429812355465</v>
      </c>
      <c r="AL174">
        <f t="shared" si="88"/>
        <v>201712</v>
      </c>
      <c r="AM174" s="3">
        <f t="shared" si="89"/>
        <v>43088</v>
      </c>
      <c r="AN174" s="10">
        <f t="shared" si="90"/>
        <v>3855.8702378959283</v>
      </c>
      <c r="AO174" s="10">
        <f t="shared" si="91"/>
        <v>-24.412498929893303</v>
      </c>
      <c r="AP174" s="10">
        <f t="shared" si="92"/>
        <v>412.23110753569102</v>
      </c>
      <c r="AQ174" s="10">
        <f t="shared" si="93"/>
        <v>2657.4344898868462</v>
      </c>
      <c r="AR174" s="10">
        <f t="shared" si="94"/>
        <v>4230.7155800688433</v>
      </c>
      <c r="AS174" s="10">
        <f t="shared" si="95"/>
        <v>11131.838916457415</v>
      </c>
      <c r="AU174">
        <f t="shared" si="96"/>
        <v>201712</v>
      </c>
      <c r="AV174" s="3">
        <f t="shared" si="97"/>
        <v>43088</v>
      </c>
      <c r="AW174" s="10">
        <f t="shared" si="78"/>
        <v>3835.9882599630005</v>
      </c>
      <c r="AX174" s="10">
        <f t="shared" si="79"/>
        <v>0</v>
      </c>
      <c r="AY174" s="10">
        <f t="shared" si="80"/>
        <v>410.10552516968187</v>
      </c>
      <c r="AZ174" s="10">
        <f t="shared" si="81"/>
        <v>2643.7319919742185</v>
      </c>
      <c r="BA174" s="10">
        <f t="shared" si="82"/>
        <v>4208.9007915480233</v>
      </c>
      <c r="BB174">
        <f t="shared" si="98"/>
        <v>11098.726568654925</v>
      </c>
    </row>
    <row r="175" spans="2:54" x14ac:dyDescent="0.25">
      <c r="B175">
        <f t="shared" si="83"/>
        <v>201712</v>
      </c>
      <c r="C175" s="3">
        <f>'Weir Formula Data'!I175</f>
        <v>43089</v>
      </c>
      <c r="D175" s="10">
        <f>IF('Weir Formula Data'!P175="",-9999,'Weir Formula Data'!P175)</f>
        <v>2675.3094159884376</v>
      </c>
      <c r="E175" s="10">
        <f>IF('Weir Formula Data'!Q175="",-9999,'Weir Formula Data'!Q175)</f>
        <v>-107.58568189857846</v>
      </c>
      <c r="F175" s="10">
        <f>IF('Weir Formula Data'!R175="",-9999,'Weir Formula Data'!R175)</f>
        <v>150.6246794355489</v>
      </c>
      <c r="G175" s="10">
        <f>IF('Weir Formula Data'!M175="",-9999,'Weir Formula Data'!M175)</f>
        <v>1279.0180406246525</v>
      </c>
      <c r="H175" s="10">
        <f>IF('Weir Formula Data'!N175="",-9999,'Weir Formula Data'!N175)</f>
        <v>2098.1630975941648</v>
      </c>
      <c r="I175" s="10">
        <f t="shared" si="84"/>
        <v>6095.5295517442246</v>
      </c>
      <c r="J175" s="10">
        <f t="shared" si="85"/>
        <v>-107.58568189857846</v>
      </c>
      <c r="K175" s="24">
        <f>'Weir Formula Data'!C175</f>
        <v>9</v>
      </c>
      <c r="L175" s="24">
        <f>'Weir Formula Data'!D175</f>
        <v>1</v>
      </c>
      <c r="M175" s="24">
        <f>'Weir Formula Data'!E175</f>
        <v>1</v>
      </c>
      <c r="N175" s="24">
        <f>'Weir Formula Data'!F175</f>
        <v>5</v>
      </c>
      <c r="O175" s="24">
        <f>'Weir Formula Data'!G175</f>
        <v>14</v>
      </c>
      <c r="AC175">
        <f t="shared" si="86"/>
        <v>201712</v>
      </c>
      <c r="AD175" s="3">
        <v>43089</v>
      </c>
      <c r="AE175" s="10">
        <f t="shared" si="73"/>
        <v>3369.4101431528984</v>
      </c>
      <c r="AF175" s="10">
        <f t="shared" si="74"/>
        <v>-135.49845325579273</v>
      </c>
      <c r="AG175" s="10">
        <f t="shared" si="75"/>
        <v>189.70378516452158</v>
      </c>
      <c r="AH175" s="10">
        <f t="shared" si="76"/>
        <v>1610.8553027927128</v>
      </c>
      <c r="AI175" s="10">
        <f t="shared" si="77"/>
        <v>2642.5250031914206</v>
      </c>
      <c r="AJ175" s="10">
        <f t="shared" si="87"/>
        <v>7676.9957810457599</v>
      </c>
      <c r="AL175">
        <f t="shared" si="88"/>
        <v>201712</v>
      </c>
      <c r="AM175" s="3">
        <f t="shared" si="89"/>
        <v>43089</v>
      </c>
      <c r="AN175" s="10">
        <f t="shared" si="90"/>
        <v>3364.9086257439167</v>
      </c>
      <c r="AO175" s="10">
        <f t="shared" si="91"/>
        <v>-107.58568189857846</v>
      </c>
      <c r="AP175" s="10">
        <f t="shared" si="92"/>
        <v>189.45034172629747</v>
      </c>
      <c r="AQ175" s="10">
        <f t="shared" si="93"/>
        <v>1608.7032070605835</v>
      </c>
      <c r="AR175" s="10">
        <f t="shared" si="94"/>
        <v>2638.9946011922134</v>
      </c>
      <c r="AS175" s="10">
        <f t="shared" si="95"/>
        <v>7694.4710938244334</v>
      </c>
      <c r="AU175">
        <f t="shared" si="96"/>
        <v>201712</v>
      </c>
      <c r="AV175" s="3">
        <f t="shared" si="97"/>
        <v>43089</v>
      </c>
      <c r="AW175" s="10">
        <f t="shared" si="78"/>
        <v>3347.5581873433066</v>
      </c>
      <c r="AX175" s="10">
        <f t="shared" si="79"/>
        <v>0</v>
      </c>
      <c r="AY175" s="10">
        <f t="shared" si="80"/>
        <v>188.47348117830265</v>
      </c>
      <c r="AZ175" s="10">
        <f t="shared" si="81"/>
        <v>1600.4082698116417</v>
      </c>
      <c r="BA175" s="10">
        <f t="shared" si="82"/>
        <v>2625.387184658754</v>
      </c>
      <c r="BB175">
        <f t="shared" si="98"/>
        <v>7761.8271229920047</v>
      </c>
    </row>
    <row r="176" spans="2:54" x14ac:dyDescent="0.25">
      <c r="B176">
        <f t="shared" si="83"/>
        <v>201712</v>
      </c>
      <c r="C176" s="3">
        <f>'Weir Formula Data'!I176</f>
        <v>43090</v>
      </c>
      <c r="D176" s="10">
        <f>IF('Weir Formula Data'!P176="",-9999,'Weir Formula Data'!P176)</f>
        <v>3438.8366513509377</v>
      </c>
      <c r="E176" s="10">
        <f>IF('Weir Formula Data'!Q176="",-9999,'Weir Formula Data'!Q176)</f>
        <v>18.490049628393805</v>
      </c>
      <c r="F176" s="10">
        <f>IF('Weir Formula Data'!R176="",-9999,'Weir Formula Data'!R176)</f>
        <v>308.61766829796653</v>
      </c>
      <c r="G176" s="10">
        <f>IF('Weir Formula Data'!M176="",-9999,'Weir Formula Data'!M176)</f>
        <v>415.59418964370457</v>
      </c>
      <c r="H176" s="10">
        <f>IF('Weir Formula Data'!N176="",-9999,'Weir Formula Data'!N176)</f>
        <v>3580.9253196215509</v>
      </c>
      <c r="I176" s="10">
        <f t="shared" si="84"/>
        <v>7762.4638785425541</v>
      </c>
      <c r="J176" s="10">
        <f t="shared" si="85"/>
        <v>0</v>
      </c>
      <c r="K176" s="24">
        <f>'Weir Formula Data'!C176</f>
        <v>9</v>
      </c>
      <c r="L176" s="24">
        <f>'Weir Formula Data'!D176</f>
        <v>1</v>
      </c>
      <c r="M176" s="24">
        <f>'Weir Formula Data'!E176</f>
        <v>1</v>
      </c>
      <c r="N176" s="24">
        <f>'Weir Formula Data'!F176</f>
        <v>0</v>
      </c>
      <c r="O176" s="24">
        <f>'Weir Formula Data'!G176</f>
        <v>19</v>
      </c>
      <c r="AC176">
        <f t="shared" si="86"/>
        <v>201712</v>
      </c>
      <c r="AD176" s="3">
        <v>43090</v>
      </c>
      <c r="AE176" s="10">
        <f t="shared" si="73"/>
        <v>4331.0321506967975</v>
      </c>
      <c r="AF176" s="10">
        <f t="shared" si="74"/>
        <v>23.287235634496724</v>
      </c>
      <c r="AG176" s="10">
        <f t="shared" si="75"/>
        <v>388.68756477469793</v>
      </c>
      <c r="AH176" s="10">
        <f t="shared" si="76"/>
        <v>523.41881266228813</v>
      </c>
      <c r="AI176" s="10">
        <f t="shared" si="77"/>
        <v>4509.9852830847412</v>
      </c>
      <c r="AJ176" s="10">
        <f t="shared" si="87"/>
        <v>9776.4110468530234</v>
      </c>
      <c r="AL176">
        <f t="shared" si="88"/>
        <v>201712</v>
      </c>
      <c r="AM176" s="3">
        <f t="shared" si="89"/>
        <v>43090</v>
      </c>
      <c r="AN176" s="10">
        <f t="shared" si="90"/>
        <v>4325.2459104360678</v>
      </c>
      <c r="AO176" s="10">
        <f t="shared" si="91"/>
        <v>23.25612398819603</v>
      </c>
      <c r="AP176" s="10">
        <f t="shared" si="92"/>
        <v>388.16827986572247</v>
      </c>
      <c r="AQ176" s="10">
        <f t="shared" si="93"/>
        <v>522.71952738763071</v>
      </c>
      <c r="AR176" s="10">
        <f t="shared" si="94"/>
        <v>4503.9599622114974</v>
      </c>
      <c r="AS176" s="10">
        <f t="shared" si="95"/>
        <v>9763.3498038891139</v>
      </c>
      <c r="AU176">
        <f t="shared" si="96"/>
        <v>201712</v>
      </c>
      <c r="AV176" s="3">
        <f t="shared" si="97"/>
        <v>43090</v>
      </c>
      <c r="AW176" s="10">
        <f t="shared" si="78"/>
        <v>4302.9436962949867</v>
      </c>
      <c r="AX176" s="10">
        <f t="shared" si="79"/>
        <v>23.136208712159391</v>
      </c>
      <c r="AY176" s="10">
        <f t="shared" si="80"/>
        <v>386.16677237236757</v>
      </c>
      <c r="AZ176" s="10">
        <f t="shared" si="81"/>
        <v>520.02423489399575</v>
      </c>
      <c r="BA176" s="10">
        <f t="shared" si="82"/>
        <v>4480.7362469268401</v>
      </c>
      <c r="BB176">
        <f t="shared" si="98"/>
        <v>9713.0071592003496</v>
      </c>
    </row>
    <row r="177" spans="2:54" x14ac:dyDescent="0.25">
      <c r="B177">
        <f t="shared" si="83"/>
        <v>201712</v>
      </c>
      <c r="C177" s="3">
        <f>'Weir Formula Data'!I177</f>
        <v>43091</v>
      </c>
      <c r="D177" s="10">
        <f>IF('Weir Formula Data'!P177="",-9999,'Weir Formula Data'!P177)</f>
        <v>3737.908351865015</v>
      </c>
      <c r="E177" s="10">
        <f>IF('Weir Formula Data'!Q177="",-9999,'Weir Formula Data'!Q177)</f>
        <v>12.33455326073296</v>
      </c>
      <c r="F177" s="10">
        <f>IF('Weir Formula Data'!R177="",-9999,'Weir Formula Data'!R177)</f>
        <v>386.3015369725245</v>
      </c>
      <c r="G177" s="10">
        <f>IF('Weir Formula Data'!M177="",-9999,'Weir Formula Data'!M177)</f>
        <v>569.36070768737477</v>
      </c>
      <c r="H177" s="10">
        <f>IF('Weir Formula Data'!N177="",-9999,'Weir Formula Data'!N177)</f>
        <v>2564.1154389961612</v>
      </c>
      <c r="I177" s="10">
        <f t="shared" si="84"/>
        <v>7270.0205887818092</v>
      </c>
      <c r="J177" s="10">
        <f t="shared" si="85"/>
        <v>0</v>
      </c>
      <c r="K177" s="24">
        <f>'Weir Formula Data'!C177</f>
        <v>9</v>
      </c>
      <c r="L177" s="24">
        <f>'Weir Formula Data'!D177</f>
        <v>1</v>
      </c>
      <c r="M177" s="24">
        <f>'Weir Formula Data'!E177</f>
        <v>1</v>
      </c>
      <c r="N177" s="24">
        <f>'Weir Formula Data'!F177</f>
        <v>3</v>
      </c>
      <c r="O177" s="24">
        <f>'Weir Formula Data'!G177</f>
        <v>6</v>
      </c>
      <c r="AC177">
        <f t="shared" si="86"/>
        <v>201712</v>
      </c>
      <c r="AD177" s="3">
        <v>43091</v>
      </c>
      <c r="AE177" s="10">
        <f t="shared" si="73"/>
        <v>4707.6970759648193</v>
      </c>
      <c r="AF177" s="10">
        <f t="shared" si="74"/>
        <v>15.53471483320676</v>
      </c>
      <c r="AG177" s="10">
        <f t="shared" si="75"/>
        <v>486.52627214332051</v>
      </c>
      <c r="AH177" s="10">
        <f t="shared" si="76"/>
        <v>717.07957671347128</v>
      </c>
      <c r="AI177" s="10">
        <f t="shared" si="77"/>
        <v>3229.367233836982</v>
      </c>
      <c r="AJ177" s="10">
        <f t="shared" si="87"/>
        <v>9156.2048734917989</v>
      </c>
      <c r="AL177">
        <f t="shared" si="88"/>
        <v>201712</v>
      </c>
      <c r="AM177" s="3">
        <f t="shared" si="89"/>
        <v>43091</v>
      </c>
      <c r="AN177" s="10">
        <f t="shared" si="90"/>
        <v>4701.4076129896057</v>
      </c>
      <c r="AO177" s="10">
        <f t="shared" si="91"/>
        <v>15.513960521236946</v>
      </c>
      <c r="AP177" s="10">
        <f t="shared" si="92"/>
        <v>485.87627514356944</v>
      </c>
      <c r="AQ177" s="10">
        <f t="shared" si="93"/>
        <v>716.12156149387545</v>
      </c>
      <c r="AR177" s="10">
        <f t="shared" si="94"/>
        <v>3225.0528131504252</v>
      </c>
      <c r="AS177" s="10">
        <f t="shared" si="95"/>
        <v>9143.9722232987133</v>
      </c>
      <c r="AU177">
        <f t="shared" si="96"/>
        <v>201712</v>
      </c>
      <c r="AV177" s="3">
        <f t="shared" si="97"/>
        <v>43091</v>
      </c>
      <c r="AW177" s="10">
        <f t="shared" si="78"/>
        <v>4677.165800727229</v>
      </c>
      <c r="AX177" s="10">
        <f t="shared" si="79"/>
        <v>15.433966070774353</v>
      </c>
      <c r="AY177" s="10">
        <f t="shared" si="80"/>
        <v>483.37095707409804</v>
      </c>
      <c r="AZ177" s="10">
        <f t="shared" si="81"/>
        <v>712.42903238773931</v>
      </c>
      <c r="BA177" s="10">
        <f t="shared" si="82"/>
        <v>3208.4235116160007</v>
      </c>
      <c r="BB177">
        <f t="shared" si="98"/>
        <v>9096.8232678758432</v>
      </c>
    </row>
    <row r="178" spans="2:54" x14ac:dyDescent="0.25">
      <c r="B178">
        <f t="shared" si="83"/>
        <v>201712</v>
      </c>
      <c r="C178" s="3">
        <f>'Weir Formula Data'!I178</f>
        <v>43092</v>
      </c>
      <c r="D178" s="10">
        <f>IF('Weir Formula Data'!P178="",-9999,'Weir Formula Data'!P178)</f>
        <v>2349.7038699622412</v>
      </c>
      <c r="E178" s="10">
        <f>IF('Weir Formula Data'!Q178="",-9999,'Weir Formula Data'!Q178)</f>
        <v>-75.75741040517228</v>
      </c>
      <c r="F178" s="10">
        <f>IF('Weir Formula Data'!R178="",-9999,'Weir Formula Data'!R178)</f>
        <v>386.16972788769925</v>
      </c>
      <c r="G178" s="10">
        <f>IF('Weir Formula Data'!M178="",-9999,'Weir Formula Data'!M178)</f>
        <v>497.94631860727804</v>
      </c>
      <c r="H178" s="10">
        <f>IF('Weir Formula Data'!N178="",-9999,'Weir Formula Data'!N178)</f>
        <v>1329.0103862799481</v>
      </c>
      <c r="I178" s="10">
        <f t="shared" si="84"/>
        <v>4487.0728923319939</v>
      </c>
      <c r="J178" s="10">
        <f t="shared" si="85"/>
        <v>-75.75741040517228</v>
      </c>
      <c r="K178" s="24">
        <f>'Weir Formula Data'!C178</f>
        <v>4</v>
      </c>
      <c r="L178" s="24">
        <f>'Weir Formula Data'!D178</f>
        <v>1</v>
      </c>
      <c r="M178" s="24">
        <f>'Weir Formula Data'!E178</f>
        <v>1</v>
      </c>
      <c r="N178" s="24">
        <f>'Weir Formula Data'!F178</f>
        <v>1</v>
      </c>
      <c r="O178" s="24">
        <f>'Weir Formula Data'!G178</f>
        <v>5</v>
      </c>
      <c r="AC178">
        <f t="shared" si="86"/>
        <v>201712</v>
      </c>
      <c r="AD178" s="3">
        <v>43092</v>
      </c>
      <c r="AE178" s="10">
        <f t="shared" si="73"/>
        <v>2959.3272484825029</v>
      </c>
      <c r="AF178" s="10">
        <f t="shared" si="74"/>
        <v>-95.412435478561335</v>
      </c>
      <c r="AG178" s="10">
        <f t="shared" si="75"/>
        <v>486.3602656004079</v>
      </c>
      <c r="AH178" s="10">
        <f t="shared" si="76"/>
        <v>627.13694596747109</v>
      </c>
      <c r="AI178" s="10">
        <f t="shared" si="77"/>
        <v>1673.8180074145719</v>
      </c>
      <c r="AJ178" s="10">
        <f t="shared" si="87"/>
        <v>5651.2300319863925</v>
      </c>
      <c r="AL178">
        <f t="shared" si="88"/>
        <v>201712</v>
      </c>
      <c r="AM178" s="3">
        <f t="shared" si="89"/>
        <v>43092</v>
      </c>
      <c r="AN178" s="10">
        <f t="shared" si="90"/>
        <v>2955.3736000508952</v>
      </c>
      <c r="AO178" s="10">
        <f t="shared" si="91"/>
        <v>-75.75741040517228</v>
      </c>
      <c r="AP178" s="10">
        <f t="shared" si="92"/>
        <v>485.71049038468163</v>
      </c>
      <c r="AQ178" s="10">
        <f t="shared" si="93"/>
        <v>626.29909371436224</v>
      </c>
      <c r="AR178" s="10">
        <f t="shared" si="94"/>
        <v>1671.5817937808129</v>
      </c>
      <c r="AS178" s="10">
        <f t="shared" si="95"/>
        <v>5663.2075675255801</v>
      </c>
      <c r="AU178">
        <f t="shared" si="96"/>
        <v>201712</v>
      </c>
      <c r="AV178" s="3">
        <f t="shared" si="97"/>
        <v>43092</v>
      </c>
      <c r="AW178" s="10">
        <f t="shared" si="78"/>
        <v>2940.1348422414953</v>
      </c>
      <c r="AX178" s="10">
        <f t="shared" si="79"/>
        <v>0</v>
      </c>
      <c r="AY178" s="10">
        <f t="shared" si="80"/>
        <v>483.20602714919437</v>
      </c>
      <c r="AZ178" s="10">
        <f t="shared" si="81"/>
        <v>623.06971513251551</v>
      </c>
      <c r="BA178" s="10">
        <f t="shared" si="82"/>
        <v>1662.9626364216251</v>
      </c>
      <c r="BB178">
        <f t="shared" si="98"/>
        <v>5709.3732209448299</v>
      </c>
    </row>
    <row r="179" spans="2:54" x14ac:dyDescent="0.25">
      <c r="B179">
        <f t="shared" si="83"/>
        <v>201712</v>
      </c>
      <c r="C179" s="3">
        <f>'Weir Formula Data'!I179</f>
        <v>43093</v>
      </c>
      <c r="D179" s="10">
        <f>IF('Weir Formula Data'!P179="",-9999,'Weir Formula Data'!P179)</f>
        <v>1502.6934681527466</v>
      </c>
      <c r="E179" s="10">
        <f>IF('Weir Formula Data'!Q179="",-9999,'Weir Formula Data'!Q179)</f>
        <v>-161.92050026995872</v>
      </c>
      <c r="F179" s="10">
        <f>IF('Weir Formula Data'!R179="",-9999,'Weir Formula Data'!R179)</f>
        <v>352.70002877903181</v>
      </c>
      <c r="G179" s="10">
        <f>IF('Weir Formula Data'!M179="",-9999,'Weir Formula Data'!M179)</f>
        <v>249.96548912103933</v>
      </c>
      <c r="H179" s="10">
        <f>IF('Weir Formula Data'!N179="",-9999,'Weir Formula Data'!N179)</f>
        <v>989.61129702527376</v>
      </c>
      <c r="I179" s="10">
        <f t="shared" si="84"/>
        <v>2933.0497828081329</v>
      </c>
      <c r="J179" s="10">
        <f t="shared" si="85"/>
        <v>-161.92050026995872</v>
      </c>
      <c r="K179" s="24">
        <f>'Weir Formula Data'!C179</f>
        <v>4</v>
      </c>
      <c r="L179" s="24">
        <f>'Weir Formula Data'!D179</f>
        <v>1</v>
      </c>
      <c r="M179" s="24">
        <f>'Weir Formula Data'!E179</f>
        <v>1</v>
      </c>
      <c r="N179" s="24">
        <f>'Weir Formula Data'!F179</f>
        <v>1</v>
      </c>
      <c r="O179" s="24">
        <f>'Weir Formula Data'!G179</f>
        <v>5</v>
      </c>
      <c r="AC179">
        <f t="shared" si="86"/>
        <v>201712</v>
      </c>
      <c r="AD179" s="3">
        <v>43093</v>
      </c>
      <c r="AE179" s="10">
        <f t="shared" si="73"/>
        <v>1892.5626259842513</v>
      </c>
      <c r="AF179" s="10">
        <f t="shared" si="74"/>
        <v>-203.93027166632172</v>
      </c>
      <c r="AG179" s="10">
        <f t="shared" si="75"/>
        <v>444.20695690607363</v>
      </c>
      <c r="AH179" s="10">
        <f t="shared" si="76"/>
        <v>314.81825969330998</v>
      </c>
      <c r="AI179" s="10">
        <f t="shared" si="77"/>
        <v>1246.3628775229729</v>
      </c>
      <c r="AJ179" s="10">
        <f t="shared" si="87"/>
        <v>3694.0204484402857</v>
      </c>
      <c r="AL179">
        <f t="shared" si="88"/>
        <v>201712</v>
      </c>
      <c r="AM179" s="3">
        <f t="shared" si="89"/>
        <v>43093</v>
      </c>
      <c r="AN179" s="10">
        <f t="shared" si="90"/>
        <v>1890.0341704841783</v>
      </c>
      <c r="AO179" s="10">
        <f t="shared" si="91"/>
        <v>-161.92050026995872</v>
      </c>
      <c r="AP179" s="10">
        <f t="shared" si="92"/>
        <v>443.61349832883064</v>
      </c>
      <c r="AQ179" s="10">
        <f t="shared" si="93"/>
        <v>314.39766385710561</v>
      </c>
      <c r="AR179" s="10">
        <f t="shared" si="94"/>
        <v>1244.697742097866</v>
      </c>
      <c r="AS179" s="10">
        <f t="shared" si="95"/>
        <v>3730.8225744980218</v>
      </c>
      <c r="AU179">
        <f t="shared" si="96"/>
        <v>201712</v>
      </c>
      <c r="AV179" s="3">
        <f t="shared" si="97"/>
        <v>43093</v>
      </c>
      <c r="AW179" s="10">
        <f t="shared" si="78"/>
        <v>1880.2886097283395</v>
      </c>
      <c r="AX179" s="10">
        <f t="shared" si="79"/>
        <v>0</v>
      </c>
      <c r="AY179" s="10">
        <f t="shared" si="80"/>
        <v>441.32609931372906</v>
      </c>
      <c r="AZ179" s="10">
        <f t="shared" si="81"/>
        <v>312.77653891531247</v>
      </c>
      <c r="BA179" s="10">
        <f t="shared" si="82"/>
        <v>1238.2797219066422</v>
      </c>
      <c r="BB179">
        <f t="shared" si="98"/>
        <v>3872.6709698640234</v>
      </c>
    </row>
    <row r="180" spans="2:54" x14ac:dyDescent="0.25">
      <c r="B180">
        <f t="shared" si="83"/>
        <v>201712</v>
      </c>
      <c r="C180" s="3">
        <f>'Weir Formula Data'!I180</f>
        <v>43094</v>
      </c>
      <c r="D180" s="10">
        <f>IF('Weir Formula Data'!P180="",-9999,'Weir Formula Data'!P180)</f>
        <v>1861.6230183917996</v>
      </c>
      <c r="E180" s="10">
        <f>IF('Weir Formula Data'!Q180="",-9999,'Weir Formula Data'!Q180)</f>
        <v>-85.992165268561095</v>
      </c>
      <c r="F180" s="10">
        <f>IF('Weir Formula Data'!R180="",-9999,'Weir Formula Data'!R180)</f>
        <v>439.89186869605396</v>
      </c>
      <c r="G180" s="10">
        <f>IF('Weir Formula Data'!M180="",-9999,'Weir Formula Data'!M180)</f>
        <v>311.6156720379517</v>
      </c>
      <c r="H180" s="10">
        <f>IF('Weir Formula Data'!N180="",-9999,'Weir Formula Data'!N180)</f>
        <v>1413.0719020810011</v>
      </c>
      <c r="I180" s="10">
        <f t="shared" si="84"/>
        <v>3940.2102959382451</v>
      </c>
      <c r="J180" s="10">
        <f t="shared" si="85"/>
        <v>-85.992165268561095</v>
      </c>
      <c r="K180" s="24">
        <f>'Weir Formula Data'!C180</f>
        <v>4</v>
      </c>
      <c r="L180" s="24">
        <f>'Weir Formula Data'!D180</f>
        <v>1</v>
      </c>
      <c r="M180" s="24">
        <f>'Weir Formula Data'!E180</f>
        <v>1</v>
      </c>
      <c r="N180" s="24">
        <f>'Weir Formula Data'!F180</f>
        <v>1</v>
      </c>
      <c r="O180" s="24">
        <f>'Weir Formula Data'!G180</f>
        <v>5</v>
      </c>
      <c r="AC180">
        <f t="shared" si="86"/>
        <v>201712</v>
      </c>
      <c r="AD180" s="3">
        <v>43094</v>
      </c>
      <c r="AE180" s="10">
        <f t="shared" si="73"/>
        <v>2344.6153343645069</v>
      </c>
      <c r="AF180" s="10">
        <f t="shared" si="74"/>
        <v>-108.30256573538048</v>
      </c>
      <c r="AG180" s="10">
        <f t="shared" si="75"/>
        <v>554.02044915516899</v>
      </c>
      <c r="AH180" s="10">
        <f t="shared" si="76"/>
        <v>392.46339128296898</v>
      </c>
      <c r="AI180" s="10">
        <f t="shared" si="77"/>
        <v>1779.6890226684202</v>
      </c>
      <c r="AJ180" s="10">
        <f t="shared" si="87"/>
        <v>4962.4856317356844</v>
      </c>
      <c r="AL180">
        <f t="shared" si="88"/>
        <v>201712</v>
      </c>
      <c r="AM180" s="3">
        <f t="shared" si="89"/>
        <v>43094</v>
      </c>
      <c r="AN180" s="10">
        <f t="shared" si="90"/>
        <v>2341.4829383970837</v>
      </c>
      <c r="AO180" s="10">
        <f t="shared" si="91"/>
        <v>-85.992165268561095</v>
      </c>
      <c r="AP180" s="10">
        <f t="shared" si="92"/>
        <v>553.28028022623289</v>
      </c>
      <c r="AQ180" s="10">
        <f t="shared" si="93"/>
        <v>391.93906188607485</v>
      </c>
      <c r="AR180" s="10">
        <f t="shared" si="94"/>
        <v>1777.3113658152181</v>
      </c>
      <c r="AS180" s="10">
        <f t="shared" si="95"/>
        <v>4978.0214810560483</v>
      </c>
      <c r="AU180">
        <f t="shared" si="96"/>
        <v>201712</v>
      </c>
      <c r="AV180" s="3">
        <f t="shared" si="97"/>
        <v>43094</v>
      </c>
      <c r="AW180" s="10">
        <f t="shared" si="78"/>
        <v>2329.4095777186026</v>
      </c>
      <c r="AX180" s="10">
        <f t="shared" si="79"/>
        <v>0</v>
      </c>
      <c r="AY180" s="10">
        <f t="shared" si="80"/>
        <v>550.42740768553642</v>
      </c>
      <c r="AZ180" s="10">
        <f t="shared" si="81"/>
        <v>389.91811115415305</v>
      </c>
      <c r="BA180" s="10">
        <f t="shared" si="82"/>
        <v>1768.1470363189117</v>
      </c>
      <c r="BB180">
        <f t="shared" si="98"/>
        <v>5037.9021328772033</v>
      </c>
    </row>
    <row r="181" spans="2:54" x14ac:dyDescent="0.25">
      <c r="B181">
        <f t="shared" si="83"/>
        <v>201712</v>
      </c>
      <c r="C181" s="3">
        <f>'Weir Formula Data'!I181</f>
        <v>43095</v>
      </c>
      <c r="D181" s="10">
        <f>IF('Weir Formula Data'!P181="",-9999,'Weir Formula Data'!P181)</f>
        <v>1925.5617307210487</v>
      </c>
      <c r="E181" s="10">
        <f>IF('Weir Formula Data'!Q181="",-9999,'Weir Formula Data'!Q181)</f>
        <v>-93.824324112807346</v>
      </c>
      <c r="F181" s="10">
        <f>IF('Weir Formula Data'!R181="",-9999,'Weir Formula Data'!R181)</f>
        <v>462.81911347080245</v>
      </c>
      <c r="G181" s="10">
        <f>IF('Weir Formula Data'!M181="",-9999,'Weir Formula Data'!M181)</f>
        <v>331.37257397304768</v>
      </c>
      <c r="H181" s="10">
        <f>IF('Weir Formula Data'!N181="",-9999,'Weir Formula Data'!N181)</f>
        <v>1604.0961341862319</v>
      </c>
      <c r="I181" s="10">
        <f t="shared" si="84"/>
        <v>4230.0252282383235</v>
      </c>
      <c r="J181" s="10">
        <f t="shared" si="85"/>
        <v>-93.824324112807346</v>
      </c>
      <c r="K181" s="24">
        <f>'Weir Formula Data'!C181</f>
        <v>4</v>
      </c>
      <c r="L181" s="24">
        <f>'Weir Formula Data'!D181</f>
        <v>1</v>
      </c>
      <c r="M181" s="24">
        <f>'Weir Formula Data'!E181</f>
        <v>1</v>
      </c>
      <c r="N181" s="24">
        <f>'Weir Formula Data'!F181</f>
        <v>1</v>
      </c>
      <c r="O181" s="24">
        <f>'Weir Formula Data'!G181</f>
        <v>5</v>
      </c>
      <c r="AC181">
        <f t="shared" si="86"/>
        <v>201712</v>
      </c>
      <c r="AD181" s="3">
        <v>43095</v>
      </c>
      <c r="AE181" s="10">
        <f t="shared" si="73"/>
        <v>2425.1427472218011</v>
      </c>
      <c r="AF181" s="10">
        <f t="shared" si="74"/>
        <v>-118.16675389054305</v>
      </c>
      <c r="AG181" s="10">
        <f t="shared" si="75"/>
        <v>582.89609644923917</v>
      </c>
      <c r="AH181" s="10">
        <f t="shared" si="76"/>
        <v>417.346160124417</v>
      </c>
      <c r="AI181" s="10">
        <f t="shared" si="77"/>
        <v>2020.2738990930991</v>
      </c>
      <c r="AJ181" s="10">
        <f t="shared" si="87"/>
        <v>5327.4921489980134</v>
      </c>
      <c r="AL181">
        <f t="shared" si="88"/>
        <v>201712</v>
      </c>
      <c r="AM181" s="3">
        <f t="shared" si="89"/>
        <v>43095</v>
      </c>
      <c r="AN181" s="10">
        <f t="shared" si="90"/>
        <v>2421.9027669783541</v>
      </c>
      <c r="AO181" s="10">
        <f t="shared" si="91"/>
        <v>-93.824324112807346</v>
      </c>
      <c r="AP181" s="10">
        <f t="shared" si="92"/>
        <v>582.11734978014454</v>
      </c>
      <c r="AQ181" s="10">
        <f t="shared" si="93"/>
        <v>416.78858745574394</v>
      </c>
      <c r="AR181" s="10">
        <f t="shared" si="94"/>
        <v>2017.5748218833505</v>
      </c>
      <c r="AS181" s="10">
        <f t="shared" si="95"/>
        <v>5344.5592019847854</v>
      </c>
      <c r="AU181">
        <f t="shared" si="96"/>
        <v>201712</v>
      </c>
      <c r="AV181" s="3">
        <f t="shared" si="97"/>
        <v>43095</v>
      </c>
      <c r="AW181" s="10">
        <f t="shared" si="78"/>
        <v>2409.4147384924586</v>
      </c>
      <c r="AX181" s="10">
        <f t="shared" si="79"/>
        <v>0</v>
      </c>
      <c r="AY181" s="10">
        <f t="shared" si="80"/>
        <v>579.11578500004487</v>
      </c>
      <c r="AZ181" s="10">
        <f t="shared" si="81"/>
        <v>414.6395054101269</v>
      </c>
      <c r="BA181" s="10">
        <f t="shared" si="82"/>
        <v>2007.1716247807933</v>
      </c>
      <c r="BB181">
        <f t="shared" si="98"/>
        <v>5410.3416536834238</v>
      </c>
    </row>
    <row r="182" spans="2:54" x14ac:dyDescent="0.25">
      <c r="B182">
        <f t="shared" si="83"/>
        <v>201712</v>
      </c>
      <c r="C182" s="3">
        <f>'Weir Formula Data'!I182</f>
        <v>43096</v>
      </c>
      <c r="D182" s="10">
        <f>IF('Weir Formula Data'!P182="",-9999,'Weir Formula Data'!P182)</f>
        <v>1862.3312630360867</v>
      </c>
      <c r="E182" s="10">
        <f>IF('Weir Formula Data'!Q182="",-9999,'Weir Formula Data'!Q182)</f>
        <v>-72.750457731668646</v>
      </c>
      <c r="F182" s="10">
        <f>IF('Weir Formula Data'!R182="",-9999,'Weir Formula Data'!R182)</f>
        <v>447.97081638996866</v>
      </c>
      <c r="G182" s="10">
        <f>IF('Weir Formula Data'!M182="",-9999,'Weir Formula Data'!M182)</f>
        <v>321.98594213187681</v>
      </c>
      <c r="H182" s="10">
        <f>IF('Weir Formula Data'!N182="",-9999,'Weir Formula Data'!N182)</f>
        <v>1592.9751231941236</v>
      </c>
      <c r="I182" s="10">
        <f t="shared" si="84"/>
        <v>4152.5126870203876</v>
      </c>
      <c r="J182" s="10">
        <f t="shared" si="85"/>
        <v>-72.750457731668646</v>
      </c>
      <c r="K182" s="24">
        <f>'Weir Formula Data'!C182</f>
        <v>4</v>
      </c>
      <c r="L182" s="24">
        <f>'Weir Formula Data'!D182</f>
        <v>1</v>
      </c>
      <c r="M182" s="24">
        <f>'Weir Formula Data'!E182</f>
        <v>1</v>
      </c>
      <c r="N182" s="24">
        <f>'Weir Formula Data'!F182</f>
        <v>1</v>
      </c>
      <c r="O182" s="24">
        <f>'Weir Formula Data'!G182</f>
        <v>5</v>
      </c>
      <c r="AC182">
        <f t="shared" si="86"/>
        <v>201712</v>
      </c>
      <c r="AD182" s="3">
        <v>43096</v>
      </c>
      <c r="AE182" s="10">
        <f t="shared" si="73"/>
        <v>2345.5073308842489</v>
      </c>
      <c r="AF182" s="10">
        <f t="shared" si="74"/>
        <v>-91.625338263736722</v>
      </c>
      <c r="AG182" s="10">
        <f t="shared" si="75"/>
        <v>564.19545476132271</v>
      </c>
      <c r="AH182" s="10">
        <f t="shared" si="76"/>
        <v>405.52419577641734</v>
      </c>
      <c r="AI182" s="10">
        <f t="shared" si="77"/>
        <v>2006.2675763047946</v>
      </c>
      <c r="AJ182" s="10">
        <f t="shared" si="87"/>
        <v>5229.8692194630466</v>
      </c>
      <c r="AL182">
        <f t="shared" si="88"/>
        <v>201712</v>
      </c>
      <c r="AM182" s="3">
        <f t="shared" si="89"/>
        <v>43096</v>
      </c>
      <c r="AN182" s="10">
        <f t="shared" si="90"/>
        <v>2342.3737432133248</v>
      </c>
      <c r="AO182" s="10">
        <f t="shared" si="91"/>
        <v>-72.750457731668646</v>
      </c>
      <c r="AP182" s="10">
        <f t="shared" si="92"/>
        <v>563.44169206881168</v>
      </c>
      <c r="AQ182" s="10">
        <f t="shared" si="93"/>
        <v>404.98241720108996</v>
      </c>
      <c r="AR182" s="10">
        <f t="shared" si="94"/>
        <v>2003.5872114818403</v>
      </c>
      <c r="AS182" s="10">
        <f t="shared" si="95"/>
        <v>5241.6346062333978</v>
      </c>
      <c r="AU182">
        <f t="shared" si="96"/>
        <v>201712</v>
      </c>
      <c r="AV182" s="3">
        <f t="shared" si="97"/>
        <v>43096</v>
      </c>
      <c r="AW182" s="10">
        <f t="shared" si="78"/>
        <v>2330.2957892885452</v>
      </c>
      <c r="AX182" s="10">
        <f t="shared" si="79"/>
        <v>0</v>
      </c>
      <c r="AY182" s="10">
        <f t="shared" si="80"/>
        <v>560.53642436086193</v>
      </c>
      <c r="AZ182" s="10">
        <f t="shared" si="81"/>
        <v>402.89421117100073</v>
      </c>
      <c r="BA182" s="10">
        <f t="shared" si="82"/>
        <v>1993.2561385287433</v>
      </c>
      <c r="BB182">
        <f t="shared" si="98"/>
        <v>5286.982563349151</v>
      </c>
    </row>
    <row r="183" spans="2:54" x14ac:dyDescent="0.25">
      <c r="B183">
        <f t="shared" si="83"/>
        <v>201712</v>
      </c>
      <c r="C183" s="3">
        <f>'Weir Formula Data'!I183</f>
        <v>43097</v>
      </c>
      <c r="D183" s="10">
        <f>IF('Weir Formula Data'!P183="",-9999,'Weir Formula Data'!P183)</f>
        <v>1826.1033077386119</v>
      </c>
      <c r="E183" s="10">
        <f>IF('Weir Formula Data'!Q183="",-9999,'Weir Formula Data'!Q183)</f>
        <v>-80.935006984633844</v>
      </c>
      <c r="F183" s="10">
        <f>IF('Weir Formula Data'!R183="",-9999,'Weir Formula Data'!R183)</f>
        <v>420.53123779656249</v>
      </c>
      <c r="G183" s="10">
        <f>IF('Weir Formula Data'!M183="",-9999,'Weir Formula Data'!M183)</f>
        <v>303.61683549143231</v>
      </c>
      <c r="H183" s="10">
        <f>IF('Weir Formula Data'!N183="",-9999,'Weir Formula Data'!N183)</f>
        <v>1488.1983511900678</v>
      </c>
      <c r="I183" s="10">
        <f t="shared" si="84"/>
        <v>3957.5147252320412</v>
      </c>
      <c r="J183" s="10">
        <f t="shared" si="85"/>
        <v>-80.935006984633844</v>
      </c>
      <c r="K183" s="24">
        <f>'Weir Formula Data'!C183</f>
        <v>4</v>
      </c>
      <c r="L183" s="24">
        <f>'Weir Formula Data'!D183</f>
        <v>1</v>
      </c>
      <c r="M183" s="24">
        <f>'Weir Formula Data'!E183</f>
        <v>1</v>
      </c>
      <c r="N183" s="24">
        <f>'Weir Formula Data'!F183</f>
        <v>1</v>
      </c>
      <c r="O183" s="24">
        <f>'Weir Formula Data'!G183</f>
        <v>5</v>
      </c>
      <c r="AC183">
        <f t="shared" si="86"/>
        <v>201712</v>
      </c>
      <c r="AD183" s="3">
        <v>43097</v>
      </c>
      <c r="AE183" s="10">
        <f t="shared" si="73"/>
        <v>2299.8801449910979</v>
      </c>
      <c r="AF183" s="10">
        <f t="shared" si="74"/>
        <v>-101.93334342578136</v>
      </c>
      <c r="AG183" s="10">
        <f t="shared" si="75"/>
        <v>529.63676263998354</v>
      </c>
      <c r="AH183" s="10">
        <f t="shared" si="76"/>
        <v>382.38928141283765</v>
      </c>
      <c r="AI183" s="10">
        <f t="shared" si="77"/>
        <v>1874.3067959003158</v>
      </c>
      <c r="AJ183" s="10">
        <f t="shared" si="87"/>
        <v>4984.279641518453</v>
      </c>
      <c r="AL183">
        <f t="shared" si="88"/>
        <v>201712</v>
      </c>
      <c r="AM183" s="3">
        <f t="shared" si="89"/>
        <v>43097</v>
      </c>
      <c r="AN183" s="10">
        <f t="shared" si="90"/>
        <v>2296.8075150436016</v>
      </c>
      <c r="AO183" s="10">
        <f t="shared" si="91"/>
        <v>-80.935006984633844</v>
      </c>
      <c r="AP183" s="10">
        <f t="shared" si="92"/>
        <v>528.92917021099254</v>
      </c>
      <c r="AQ183" s="10">
        <f t="shared" si="93"/>
        <v>381.87841098325043</v>
      </c>
      <c r="AR183" s="10">
        <f t="shared" si="94"/>
        <v>1871.8027301104435</v>
      </c>
      <c r="AS183" s="10">
        <f t="shared" si="95"/>
        <v>4998.4828193636549</v>
      </c>
      <c r="AU183">
        <f t="shared" si="96"/>
        <v>201712</v>
      </c>
      <c r="AV183" s="3">
        <f t="shared" si="97"/>
        <v>43097</v>
      </c>
      <c r="AW183" s="10">
        <f t="shared" si="78"/>
        <v>2284.9645137201965</v>
      </c>
      <c r="AX183" s="10">
        <f t="shared" si="79"/>
        <v>0</v>
      </c>
      <c r="AY183" s="10">
        <f t="shared" si="80"/>
        <v>526.20185900978481</v>
      </c>
      <c r="AZ183" s="10">
        <f t="shared" si="81"/>
        <v>379.90933586614443</v>
      </c>
      <c r="BA183" s="10">
        <f t="shared" si="82"/>
        <v>1862.1511759141702</v>
      </c>
      <c r="BB183">
        <f t="shared" si="98"/>
        <v>5053.2268845102953</v>
      </c>
    </row>
    <row r="184" spans="2:54" x14ac:dyDescent="0.25">
      <c r="B184">
        <f t="shared" si="83"/>
        <v>201712</v>
      </c>
      <c r="C184" s="3">
        <f>'Weir Formula Data'!I184</f>
        <v>43098</v>
      </c>
      <c r="D184" s="10">
        <f>IF('Weir Formula Data'!P184="",-9999,'Weir Formula Data'!P184)</f>
        <v>1763.6036527276649</v>
      </c>
      <c r="E184" s="10">
        <f>IF('Weir Formula Data'!Q184="",-9999,'Weir Formula Data'!Q184)</f>
        <v>-25.084869210232373</v>
      </c>
      <c r="F184" s="10">
        <f>IF('Weir Formula Data'!R184="",-9999,'Weir Formula Data'!R184)</f>
        <v>405.98314997530446</v>
      </c>
      <c r="G184" s="10">
        <f>IF('Weir Formula Data'!M184="",-9999,'Weir Formula Data'!M184)</f>
        <v>293.81093753228259</v>
      </c>
      <c r="H184" s="10">
        <f>IF('Weir Formula Data'!N184="",-9999,'Weir Formula Data'!N184)</f>
        <v>1457.2013768861059</v>
      </c>
      <c r="I184" s="10">
        <f t="shared" si="84"/>
        <v>3895.5142479111255</v>
      </c>
      <c r="J184" s="10">
        <f t="shared" si="85"/>
        <v>-25.084869210232373</v>
      </c>
      <c r="K184" s="24">
        <f>'Weir Formula Data'!C184</f>
        <v>4</v>
      </c>
      <c r="L184" s="24">
        <f>'Weir Formula Data'!D184</f>
        <v>1</v>
      </c>
      <c r="M184" s="24">
        <f>'Weir Formula Data'!E184</f>
        <v>1</v>
      </c>
      <c r="N184" s="24">
        <f>'Weir Formula Data'!F184</f>
        <v>1</v>
      </c>
      <c r="O184" s="24">
        <f>'Weir Formula Data'!G184</f>
        <v>5</v>
      </c>
      <c r="AC184">
        <f t="shared" si="86"/>
        <v>201712</v>
      </c>
      <c r="AD184" s="3">
        <v>43098</v>
      </c>
      <c r="AE184" s="10">
        <f t="shared" si="73"/>
        <v>2221.1651484083059</v>
      </c>
      <c r="AF184" s="10">
        <f t="shared" si="74"/>
        <v>-31.59306069477314</v>
      </c>
      <c r="AG184" s="10">
        <f t="shared" si="75"/>
        <v>511.31421857256578</v>
      </c>
      <c r="AH184" s="10">
        <f t="shared" si="76"/>
        <v>370.03927365342707</v>
      </c>
      <c r="AI184" s="10">
        <f t="shared" si="77"/>
        <v>1835.2677527890235</v>
      </c>
      <c r="AJ184" s="10">
        <f t="shared" si="87"/>
        <v>4906.1933327285487</v>
      </c>
      <c r="AL184">
        <f t="shared" si="88"/>
        <v>201712</v>
      </c>
      <c r="AM184" s="3">
        <f t="shared" si="89"/>
        <v>43098</v>
      </c>
      <c r="AN184" s="10">
        <f t="shared" si="90"/>
        <v>2218.1976813565125</v>
      </c>
      <c r="AO184" s="10">
        <f t="shared" si="91"/>
        <v>-25.084869210232373</v>
      </c>
      <c r="AP184" s="10">
        <f t="shared" si="92"/>
        <v>510.6311049833692</v>
      </c>
      <c r="AQ184" s="10">
        <f t="shared" si="93"/>
        <v>369.54490278090418</v>
      </c>
      <c r="AR184" s="10">
        <f t="shared" si="94"/>
        <v>1832.8158429922564</v>
      </c>
      <c r="AS184" s="10">
        <f t="shared" si="95"/>
        <v>4906.1046629028097</v>
      </c>
      <c r="AU184">
        <f t="shared" si="96"/>
        <v>201712</v>
      </c>
      <c r="AV184" s="3">
        <f t="shared" si="97"/>
        <v>43098</v>
      </c>
      <c r="AW184" s="10">
        <f t="shared" si="78"/>
        <v>2206.7600149853365</v>
      </c>
      <c r="AX184" s="10">
        <f t="shared" si="79"/>
        <v>0</v>
      </c>
      <c r="AY184" s="10">
        <f t="shared" si="80"/>
        <v>507.99814387867036</v>
      </c>
      <c r="AZ184" s="10">
        <f t="shared" si="81"/>
        <v>367.6394227857254</v>
      </c>
      <c r="BA184" s="10">
        <f t="shared" si="82"/>
        <v>1823.3653164192001</v>
      </c>
      <c r="BB184">
        <f t="shared" si="98"/>
        <v>4905.7628980689324</v>
      </c>
    </row>
    <row r="185" spans="2:54" x14ac:dyDescent="0.25">
      <c r="B185">
        <f t="shared" si="83"/>
        <v>201712</v>
      </c>
      <c r="C185" s="3">
        <f>'Weir Formula Data'!I185</f>
        <v>43099</v>
      </c>
      <c r="D185" s="10">
        <f>IF('Weir Formula Data'!P185="",-9999,'Weir Formula Data'!P185)</f>
        <v>1500.3825846155262</v>
      </c>
      <c r="E185" s="10">
        <f>IF('Weir Formula Data'!Q185="",-9999,'Weir Formula Data'!Q185)</f>
        <v>-93.331791267103469</v>
      </c>
      <c r="F185" s="10">
        <f>IF('Weir Formula Data'!R185="",-9999,'Weir Formula Data'!R185)</f>
        <v>336.47529182239606</v>
      </c>
      <c r="G185" s="10">
        <f>IF('Weir Formula Data'!M185="",-9999,'Weir Formula Data'!M185)</f>
        <v>242.92665210073028</v>
      </c>
      <c r="H185" s="10">
        <f>IF('Weir Formula Data'!N185="",-9999,'Weir Formula Data'!N185)</f>
        <v>1264.6643996022547</v>
      </c>
      <c r="I185" s="10">
        <f t="shared" si="84"/>
        <v>3251.1171368738037</v>
      </c>
      <c r="J185" s="10">
        <f t="shared" si="85"/>
        <v>-93.331791267103469</v>
      </c>
      <c r="K185" s="24">
        <f>'Weir Formula Data'!C185</f>
        <v>4</v>
      </c>
      <c r="L185" s="24">
        <f>'Weir Formula Data'!D185</f>
        <v>1</v>
      </c>
      <c r="M185" s="24">
        <f>'Weir Formula Data'!E185</f>
        <v>1</v>
      </c>
      <c r="N185" s="24">
        <f>'Weir Formula Data'!F185</f>
        <v>1</v>
      </c>
      <c r="O185" s="24">
        <f>'Weir Formula Data'!G185</f>
        <v>5</v>
      </c>
      <c r="AC185">
        <f t="shared" si="86"/>
        <v>201712</v>
      </c>
      <c r="AD185" s="3">
        <v>43099</v>
      </c>
      <c r="AE185" s="10">
        <f t="shared" si="73"/>
        <v>1889.6521908833909</v>
      </c>
      <c r="AF185" s="10">
        <f t="shared" si="74"/>
        <v>-117.54643492622711</v>
      </c>
      <c r="AG185" s="10">
        <f t="shared" si="75"/>
        <v>423.77276228732586</v>
      </c>
      <c r="AH185" s="10">
        <f t="shared" si="76"/>
        <v>305.95321824782661</v>
      </c>
      <c r="AI185" s="10">
        <f t="shared" si="77"/>
        <v>1592.7776541427997</v>
      </c>
      <c r="AJ185" s="10">
        <f t="shared" si="87"/>
        <v>4094.6093906351157</v>
      </c>
      <c r="AL185">
        <f t="shared" si="88"/>
        <v>201712</v>
      </c>
      <c r="AM185" s="3">
        <f t="shared" si="89"/>
        <v>43099</v>
      </c>
      <c r="AN185" s="10">
        <f t="shared" si="90"/>
        <v>1887.1276237120512</v>
      </c>
      <c r="AO185" s="10">
        <f t="shared" si="91"/>
        <v>-93.331791267103469</v>
      </c>
      <c r="AP185" s="10">
        <f t="shared" si="92"/>
        <v>423.20660370590019</v>
      </c>
      <c r="AQ185" s="10">
        <f t="shared" si="93"/>
        <v>305.54446606873216</v>
      </c>
      <c r="AR185" s="10">
        <f t="shared" si="94"/>
        <v>1590.6497100712443</v>
      </c>
      <c r="AS185" s="10">
        <f t="shared" si="95"/>
        <v>4113.1966122908243</v>
      </c>
      <c r="AU185">
        <f t="shared" si="96"/>
        <v>201712</v>
      </c>
      <c r="AV185" s="3">
        <f t="shared" si="97"/>
        <v>43099</v>
      </c>
      <c r="AW185" s="10">
        <f t="shared" si="78"/>
        <v>1877.3970499488285</v>
      </c>
      <c r="AX185" s="10">
        <f t="shared" si="79"/>
        <v>0</v>
      </c>
      <c r="AY185" s="10">
        <f t="shared" si="80"/>
        <v>421.02442851928356</v>
      </c>
      <c r="AZ185" s="10">
        <f t="shared" si="81"/>
        <v>303.96899076559498</v>
      </c>
      <c r="BA185" s="10">
        <f t="shared" si="82"/>
        <v>1582.4478618545077</v>
      </c>
      <c r="BB185">
        <f t="shared" si="98"/>
        <v>4184.8383310882145</v>
      </c>
    </row>
    <row r="186" spans="2:54" x14ac:dyDescent="0.25">
      <c r="B186">
        <f t="shared" si="83"/>
        <v>201712</v>
      </c>
      <c r="C186" s="3">
        <f>'Weir Formula Data'!I186</f>
        <v>43100</v>
      </c>
      <c r="D186" s="10">
        <f>IF('Weir Formula Data'!P186="",-9999,'Weir Formula Data'!P186)</f>
        <v>1673.1890984760132</v>
      </c>
      <c r="E186" s="10">
        <f>IF('Weir Formula Data'!Q186="",-9999,'Weir Formula Data'!Q186)</f>
        <v>47.501991084187104</v>
      </c>
      <c r="F186" s="10">
        <f>IF('Weir Formula Data'!R186="",-9999,'Weir Formula Data'!R186)</f>
        <v>369.96923013906348</v>
      </c>
      <c r="G186" s="10">
        <f>IF('Weir Formula Data'!M186="",-9999,'Weir Formula Data'!M186)</f>
        <v>271.82047515431492</v>
      </c>
      <c r="H186" s="10">
        <f>IF('Weir Formula Data'!N186="",-9999,'Weir Formula Data'!N186)</f>
        <v>1325.4915477068805</v>
      </c>
      <c r="I186" s="10">
        <f t="shared" si="84"/>
        <v>3687.9723425604589</v>
      </c>
      <c r="J186" s="10">
        <f t="shared" si="85"/>
        <v>0</v>
      </c>
      <c r="K186" s="24">
        <f>'Weir Formula Data'!C186</f>
        <v>4</v>
      </c>
      <c r="L186" s="24">
        <f>'Weir Formula Data'!D186</f>
        <v>1</v>
      </c>
      <c r="M186" s="24">
        <f>'Weir Formula Data'!E186</f>
        <v>1</v>
      </c>
      <c r="N186" s="24">
        <f>'Weir Formula Data'!F186</f>
        <v>1</v>
      </c>
      <c r="O186" s="24">
        <f>'Weir Formula Data'!G186</f>
        <v>5</v>
      </c>
      <c r="AC186">
        <f t="shared" si="86"/>
        <v>201712</v>
      </c>
      <c r="AD186" s="3">
        <v>43100</v>
      </c>
      <c r="AE186" s="10">
        <f t="shared" si="73"/>
        <v>2107.2928185897349</v>
      </c>
      <c r="AF186" s="10">
        <f t="shared" si="74"/>
        <v>59.826235284221909</v>
      </c>
      <c r="AG186" s="10">
        <f t="shared" si="75"/>
        <v>465.95659897696748</v>
      </c>
      <c r="AH186" s="10">
        <f t="shared" si="76"/>
        <v>342.34345404238184</v>
      </c>
      <c r="AI186" s="10">
        <f t="shared" si="77"/>
        <v>1669.3862170917951</v>
      </c>
      <c r="AJ186" s="10">
        <f t="shared" si="87"/>
        <v>4644.8053239851015</v>
      </c>
      <c r="AL186">
        <f t="shared" si="88"/>
        <v>201712</v>
      </c>
      <c r="AM186" s="3">
        <f t="shared" si="89"/>
        <v>43100</v>
      </c>
      <c r="AN186" s="10">
        <f t="shared" si="90"/>
        <v>2104.47748447911</v>
      </c>
      <c r="AO186" s="10">
        <f t="shared" si="91"/>
        <v>59.746307692090376</v>
      </c>
      <c r="AP186" s="10">
        <f t="shared" si="92"/>
        <v>465.33408297178858</v>
      </c>
      <c r="AQ186" s="10">
        <f t="shared" si="93"/>
        <v>341.88608466532503</v>
      </c>
      <c r="AR186" s="10">
        <f t="shared" si="94"/>
        <v>1667.1559243107797</v>
      </c>
      <c r="AS186" s="10">
        <f t="shared" si="95"/>
        <v>4638.599884119094</v>
      </c>
      <c r="AU186">
        <f t="shared" si="96"/>
        <v>201712</v>
      </c>
      <c r="AV186" s="3">
        <f t="shared" si="97"/>
        <v>43100</v>
      </c>
      <c r="AW186" s="10">
        <f t="shared" si="78"/>
        <v>2093.6261922090703</v>
      </c>
      <c r="AX186" s="10">
        <f t="shared" si="79"/>
        <v>59.438238515012401</v>
      </c>
      <c r="AY186" s="10">
        <f t="shared" si="80"/>
        <v>462.93468636394715</v>
      </c>
      <c r="AZ186" s="10">
        <f t="shared" si="81"/>
        <v>340.12322150564557</v>
      </c>
      <c r="BA186" s="10">
        <f t="shared" si="82"/>
        <v>1658.5595880097987</v>
      </c>
      <c r="BB186">
        <f t="shared" si="98"/>
        <v>4614.6819266034745</v>
      </c>
    </row>
    <row r="187" spans="2:54" x14ac:dyDescent="0.25">
      <c r="B187">
        <f t="shared" si="83"/>
        <v>201801</v>
      </c>
      <c r="C187" s="3">
        <f>'Weir Formula Data'!I187</f>
        <v>43101</v>
      </c>
      <c r="D187" s="10">
        <f>IF('Weir Formula Data'!P187="",-9999,'Weir Formula Data'!P187)</f>
        <v>1508.779372487377</v>
      </c>
      <c r="E187" s="10">
        <f>IF('Weir Formula Data'!Q187="",-9999,'Weir Formula Data'!Q187)</f>
        <v>34.170232579175853</v>
      </c>
      <c r="F187" s="10">
        <f>IF('Weir Formula Data'!R187="",-9999,'Weir Formula Data'!R187)</f>
        <v>345.56393169480867</v>
      </c>
      <c r="G187" s="10">
        <f>IF('Weir Formula Data'!M187="",-9999,'Weir Formula Data'!M187)</f>
        <v>253.4813622962034</v>
      </c>
      <c r="H187" s="10">
        <f>IF('Weir Formula Data'!N187="",-9999,'Weir Formula Data'!N187)</f>
        <v>1169.0311470271031</v>
      </c>
      <c r="I187" s="10">
        <f t="shared" si="84"/>
        <v>3311.026046084668</v>
      </c>
      <c r="J187" s="10">
        <f t="shared" si="85"/>
        <v>0</v>
      </c>
      <c r="K187" s="24">
        <f>'Weir Formula Data'!C187</f>
        <v>4</v>
      </c>
      <c r="L187" s="24">
        <f>'Weir Formula Data'!D187</f>
        <v>1</v>
      </c>
      <c r="M187" s="24">
        <f>'Weir Formula Data'!E187</f>
        <v>1</v>
      </c>
      <c r="N187" s="24">
        <f>'Weir Formula Data'!F187</f>
        <v>1</v>
      </c>
      <c r="O187" s="24">
        <f>'Weir Formula Data'!G187</f>
        <v>5</v>
      </c>
      <c r="AC187">
        <f t="shared" si="86"/>
        <v>201801</v>
      </c>
      <c r="AD187" s="3">
        <v>43101</v>
      </c>
      <c r="AE187" s="10">
        <f t="shared" si="73"/>
        <v>2516.5109989141315</v>
      </c>
      <c r="AF187" s="10">
        <f t="shared" si="74"/>
        <v>56.992935938133286</v>
      </c>
      <c r="AG187" s="10">
        <f t="shared" si="75"/>
        <v>576.37017763859512</v>
      </c>
      <c r="AH187" s="10">
        <f t="shared" si="76"/>
        <v>422.7845686851544</v>
      </c>
      <c r="AI187" s="10">
        <f t="shared" si="77"/>
        <v>1949.8409066376075</v>
      </c>
      <c r="AJ187" s="10">
        <f t="shared" si="87"/>
        <v>5522.4995878136215</v>
      </c>
      <c r="AL187">
        <f t="shared" si="88"/>
        <v>201801</v>
      </c>
      <c r="AM187" s="3">
        <f t="shared" si="89"/>
        <v>43101</v>
      </c>
      <c r="AN187" s="10">
        <f t="shared" si="90"/>
        <v>2506.8339225787836</v>
      </c>
      <c r="AO187" s="10">
        <f t="shared" si="91"/>
        <v>56.773773378586796</v>
      </c>
      <c r="AP187" s="10">
        <f t="shared" si="92"/>
        <v>574.15378430320607</v>
      </c>
      <c r="AQ187" s="10">
        <f t="shared" si="93"/>
        <v>421.15877863442989</v>
      </c>
      <c r="AR187" s="10">
        <f t="shared" si="94"/>
        <v>1942.3429226019894</v>
      </c>
      <c r="AS187" s="10">
        <f t="shared" si="95"/>
        <v>5501.2631814969955</v>
      </c>
      <c r="AU187">
        <f t="shared" si="96"/>
        <v>201801</v>
      </c>
      <c r="AV187" s="3">
        <f t="shared" si="97"/>
        <v>43101</v>
      </c>
      <c r="AW187" s="10">
        <f t="shared" si="78"/>
        <v>2492.3453694979103</v>
      </c>
      <c r="AX187" s="10">
        <f t="shared" si="79"/>
        <v>56.4456424155468</v>
      </c>
      <c r="AY187" s="10">
        <f t="shared" si="80"/>
        <v>570.83539232456883</v>
      </c>
      <c r="AZ187" s="10">
        <f t="shared" si="81"/>
        <v>418.72463999255154</v>
      </c>
      <c r="BA187" s="10">
        <f t="shared" si="82"/>
        <v>1931.1169142565989</v>
      </c>
      <c r="BB187">
        <f t="shared" si="98"/>
        <v>5469.4679584871765</v>
      </c>
    </row>
    <row r="188" spans="2:54" x14ac:dyDescent="0.25">
      <c r="B188">
        <f t="shared" si="83"/>
        <v>201801</v>
      </c>
      <c r="C188" s="3">
        <f>'Weir Formula Data'!I188</f>
        <v>43102</v>
      </c>
      <c r="D188" s="10">
        <f>IF('Weir Formula Data'!P188="",-9999,'Weir Formula Data'!P188)</f>
        <v>1391.2676954810604</v>
      </c>
      <c r="E188" s="10">
        <f>IF('Weir Formula Data'!Q188="",-9999,'Weir Formula Data'!Q188)</f>
        <v>-64.93857764335668</v>
      </c>
      <c r="F188" s="10">
        <f>IF('Weir Formula Data'!R188="",-9999,'Weir Formula Data'!R188)</f>
        <v>328.81143704497373</v>
      </c>
      <c r="G188" s="10">
        <f>IF('Weir Formula Data'!M188="",-9999,'Weir Formula Data'!M188)</f>
        <v>234.92457533709469</v>
      </c>
      <c r="H188" s="10">
        <f>IF('Weir Formula Data'!N188="",-9999,'Weir Formula Data'!N188)</f>
        <v>1061.1434186956656</v>
      </c>
      <c r="I188" s="10">
        <f t="shared" si="84"/>
        <v>2951.2085489154379</v>
      </c>
      <c r="J188" s="10">
        <f t="shared" si="85"/>
        <v>-64.93857764335668</v>
      </c>
      <c r="K188" s="24">
        <f>'Weir Formula Data'!C188</f>
        <v>4</v>
      </c>
      <c r="L188" s="24">
        <f>'Weir Formula Data'!D188</f>
        <v>1</v>
      </c>
      <c r="M188" s="24">
        <f>'Weir Formula Data'!E188</f>
        <v>1</v>
      </c>
      <c r="N188" s="24">
        <f>'Weir Formula Data'!F188</f>
        <v>1</v>
      </c>
      <c r="O188" s="24">
        <f>'Weir Formula Data'!G188</f>
        <v>5</v>
      </c>
      <c r="AC188">
        <f t="shared" si="86"/>
        <v>201801</v>
      </c>
      <c r="AD188" s="3">
        <v>43102</v>
      </c>
      <c r="AE188" s="10">
        <f t="shared" si="73"/>
        <v>2320.5118799709044</v>
      </c>
      <c r="AF188" s="10">
        <f t="shared" si="74"/>
        <v>-108.31182336747754</v>
      </c>
      <c r="AG188" s="10">
        <f t="shared" si="75"/>
        <v>548.42849324503254</v>
      </c>
      <c r="AH188" s="10">
        <f t="shared" si="76"/>
        <v>391.83348376270061</v>
      </c>
      <c r="AI188" s="10">
        <f t="shared" si="77"/>
        <v>1769.8936857617509</v>
      </c>
      <c r="AJ188" s="10">
        <f t="shared" si="87"/>
        <v>4922.3557193729112</v>
      </c>
      <c r="AL188">
        <f t="shared" si="88"/>
        <v>201801</v>
      </c>
      <c r="AM188" s="3">
        <f t="shared" si="89"/>
        <v>43102</v>
      </c>
      <c r="AN188" s="10">
        <f t="shared" si="90"/>
        <v>2311.5885052631247</v>
      </c>
      <c r="AO188" s="10">
        <f t="shared" si="91"/>
        <v>-64.93857764335668</v>
      </c>
      <c r="AP188" s="10">
        <f t="shared" si="92"/>
        <v>546.31954780592969</v>
      </c>
      <c r="AQ188" s="10">
        <f t="shared" si="93"/>
        <v>390.32671405863289</v>
      </c>
      <c r="AR188" s="10">
        <f t="shared" si="94"/>
        <v>1763.0876768430708</v>
      </c>
      <c r="AS188" s="10">
        <f t="shared" si="95"/>
        <v>4946.3838663274009</v>
      </c>
      <c r="AU188">
        <f t="shared" si="96"/>
        <v>201801</v>
      </c>
      <c r="AV188" s="3">
        <f t="shared" si="97"/>
        <v>43102</v>
      </c>
      <c r="AW188" s="10">
        <f t="shared" si="78"/>
        <v>2298.2283969376444</v>
      </c>
      <c r="AX188" s="10">
        <f t="shared" si="79"/>
        <v>0</v>
      </c>
      <c r="AY188" s="10">
        <f t="shared" si="80"/>
        <v>543.16202719947398</v>
      </c>
      <c r="AZ188" s="10">
        <f t="shared" si="81"/>
        <v>388.07077310275832</v>
      </c>
      <c r="BA188" s="10">
        <f t="shared" si="82"/>
        <v>1752.8976961019866</v>
      </c>
      <c r="BB188">
        <f t="shared" si="98"/>
        <v>4982.3588933418632</v>
      </c>
    </row>
    <row r="189" spans="2:54" x14ac:dyDescent="0.25">
      <c r="B189">
        <f t="shared" si="83"/>
        <v>201801</v>
      </c>
      <c r="C189" s="3">
        <f>'Weir Formula Data'!I189</f>
        <v>43103</v>
      </c>
      <c r="D189" s="10">
        <f>IF('Weir Formula Data'!P189="",-9999,'Weir Formula Data'!P189)</f>
        <v>1032.0390986044001</v>
      </c>
      <c r="E189" s="10">
        <f>IF('Weir Formula Data'!Q189="",-9999,'Weir Formula Data'!Q189)</f>
        <v>22.578116387508999</v>
      </c>
      <c r="F189" s="10">
        <f>IF('Weir Formula Data'!R189="",-9999,'Weir Formula Data'!R189)</f>
        <v>380.7679950074521</v>
      </c>
      <c r="G189" s="10">
        <f>IF('Weir Formula Data'!M189="",-9999,'Weir Formula Data'!M189)</f>
        <v>273.21200180410943</v>
      </c>
      <c r="H189" s="10">
        <f>IF('Weir Formula Data'!N189="",-9999,'Weir Formula Data'!N189)</f>
        <v>880.83499066778631</v>
      </c>
      <c r="I189" s="10">
        <f t="shared" si="84"/>
        <v>2589.4322024712569</v>
      </c>
      <c r="J189" s="10">
        <f t="shared" si="85"/>
        <v>0</v>
      </c>
      <c r="K189" s="24">
        <f>'Weir Formula Data'!C189</f>
        <v>2</v>
      </c>
      <c r="L189" s="24">
        <f>'Weir Formula Data'!D189</f>
        <v>1</v>
      </c>
      <c r="M189" s="24">
        <f>'Weir Formula Data'!E189</f>
        <v>1</v>
      </c>
      <c r="N189" s="24">
        <f>'Weir Formula Data'!F189</f>
        <v>1</v>
      </c>
      <c r="O189" s="24">
        <f>'Weir Formula Data'!G189</f>
        <v>3</v>
      </c>
      <c r="AC189">
        <f t="shared" si="86"/>
        <v>201801</v>
      </c>
      <c r="AD189" s="3">
        <v>43103</v>
      </c>
      <c r="AE189" s="10">
        <f t="shared" si="73"/>
        <v>1721.3502453083988</v>
      </c>
      <c r="AF189" s="10">
        <f t="shared" si="74"/>
        <v>37.658307940848488</v>
      </c>
      <c r="AG189" s="10">
        <f t="shared" si="75"/>
        <v>635.08745211106134</v>
      </c>
      <c r="AH189" s="10">
        <f t="shared" si="76"/>
        <v>455.69353618740638</v>
      </c>
      <c r="AI189" s="10">
        <f t="shared" si="77"/>
        <v>1469.1551214605802</v>
      </c>
      <c r="AJ189" s="10">
        <f t="shared" si="87"/>
        <v>4318.9446630082948</v>
      </c>
      <c r="AL189">
        <f t="shared" si="88"/>
        <v>201801</v>
      </c>
      <c r="AM189" s="3">
        <f t="shared" si="89"/>
        <v>43103</v>
      </c>
      <c r="AN189" s="10">
        <f t="shared" si="90"/>
        <v>1714.7309069741309</v>
      </c>
      <c r="AO189" s="10">
        <f t="shared" si="91"/>
        <v>37.513495412406975</v>
      </c>
      <c r="AP189" s="10">
        <f t="shared" si="92"/>
        <v>632.64526538652399</v>
      </c>
      <c r="AQ189" s="10">
        <f t="shared" si="93"/>
        <v>453.94119688226806</v>
      </c>
      <c r="AR189" s="10">
        <f t="shared" si="94"/>
        <v>1463.5055827679316</v>
      </c>
      <c r="AS189" s="10">
        <f t="shared" si="95"/>
        <v>4302.3364474232612</v>
      </c>
      <c r="AU189">
        <f t="shared" si="96"/>
        <v>201801</v>
      </c>
      <c r="AV189" s="3">
        <f t="shared" si="97"/>
        <v>43103</v>
      </c>
      <c r="AW189" s="10">
        <f t="shared" si="78"/>
        <v>1704.8204100954422</v>
      </c>
      <c r="AX189" s="10">
        <f t="shared" si="79"/>
        <v>37.296681580171679</v>
      </c>
      <c r="AY189" s="10">
        <f t="shared" si="80"/>
        <v>628.9888147432016</v>
      </c>
      <c r="AZ189" s="10">
        <f t="shared" si="81"/>
        <v>451.31758824693492</v>
      </c>
      <c r="BA189" s="10">
        <f t="shared" si="82"/>
        <v>1455.047073359269</v>
      </c>
      <c r="BB189">
        <f t="shared" si="98"/>
        <v>4277.4705680250199</v>
      </c>
    </row>
    <row r="190" spans="2:54" x14ac:dyDescent="0.25">
      <c r="B190">
        <f t="shared" si="83"/>
        <v>201801</v>
      </c>
      <c r="C190" s="3">
        <f>'Weir Formula Data'!I190</f>
        <v>43104</v>
      </c>
      <c r="D190" s="10">
        <f>IF('Weir Formula Data'!P190="",-9999,'Weir Formula Data'!P190)</f>
        <v>819.85404445358802</v>
      </c>
      <c r="E190" s="10">
        <f>IF('Weir Formula Data'!Q190="",-9999,'Weir Formula Data'!Q190)</f>
        <v>-39.594583428775493</v>
      </c>
      <c r="F190" s="10">
        <f>IF('Weir Formula Data'!R190="",-9999,'Weir Formula Data'!R190)</f>
        <v>402.23265700551883</v>
      </c>
      <c r="G190" s="10">
        <f>IF('Weir Formula Data'!M190="",-9999,'Weir Formula Data'!M190)</f>
        <v>290.88006649422215</v>
      </c>
      <c r="H190" s="10">
        <f>IF('Weir Formula Data'!N190="",-9999,'Weir Formula Data'!N190)</f>
        <v>776.19306987425546</v>
      </c>
      <c r="I190" s="10">
        <f t="shared" si="84"/>
        <v>2249.565254398809</v>
      </c>
      <c r="J190" s="10">
        <f t="shared" si="85"/>
        <v>-39.594583428775493</v>
      </c>
      <c r="K190" s="24">
        <f>'Weir Formula Data'!C190</f>
        <v>2</v>
      </c>
      <c r="L190" s="24">
        <f>'Weir Formula Data'!D190</f>
        <v>1</v>
      </c>
      <c r="M190" s="24">
        <f>'Weir Formula Data'!E190</f>
        <v>1</v>
      </c>
      <c r="N190" s="24">
        <f>'Weir Formula Data'!F190</f>
        <v>1</v>
      </c>
      <c r="O190" s="24">
        <f>'Weir Formula Data'!G190</f>
        <v>3</v>
      </c>
      <c r="AC190">
        <f t="shared" si="86"/>
        <v>201801</v>
      </c>
      <c r="AD190" s="3">
        <v>43104</v>
      </c>
      <c r="AE190" s="10">
        <f t="shared" si="73"/>
        <v>1367.4442784635503</v>
      </c>
      <c r="AF190" s="10">
        <f t="shared" si="74"/>
        <v>-66.040275014941159</v>
      </c>
      <c r="AG190" s="10">
        <f t="shared" si="75"/>
        <v>670.88861627799861</v>
      </c>
      <c r="AH190" s="10">
        <f t="shared" si="76"/>
        <v>485.16231070338819</v>
      </c>
      <c r="AI190" s="10">
        <f t="shared" si="77"/>
        <v>1294.6216214497131</v>
      </c>
      <c r="AJ190" s="10">
        <f t="shared" si="87"/>
        <v>3752.0765518797089</v>
      </c>
      <c r="AL190">
        <f t="shared" si="88"/>
        <v>201801</v>
      </c>
      <c r="AM190" s="3">
        <f t="shared" si="89"/>
        <v>43104</v>
      </c>
      <c r="AN190" s="10">
        <f t="shared" si="90"/>
        <v>1362.1858620796218</v>
      </c>
      <c r="AO190" s="10">
        <f t="shared" si="91"/>
        <v>-39.594583428775493</v>
      </c>
      <c r="AP190" s="10">
        <f t="shared" si="92"/>
        <v>668.30875854837234</v>
      </c>
      <c r="AQ190" s="10">
        <f t="shared" si="93"/>
        <v>483.29665117806275</v>
      </c>
      <c r="AR190" s="10">
        <f t="shared" si="94"/>
        <v>1289.6432397690583</v>
      </c>
      <c r="AS190" s="10">
        <f t="shared" si="95"/>
        <v>3763.8399281463398</v>
      </c>
      <c r="AU190">
        <f t="shared" si="96"/>
        <v>201801</v>
      </c>
      <c r="AV190" s="3">
        <f t="shared" si="97"/>
        <v>43104</v>
      </c>
      <c r="AW190" s="10">
        <f t="shared" si="78"/>
        <v>1354.3129423815935</v>
      </c>
      <c r="AX190" s="10">
        <f t="shared" si="79"/>
        <v>0</v>
      </c>
      <c r="AY190" s="10">
        <f t="shared" si="80"/>
        <v>664.44618638695852</v>
      </c>
      <c r="AZ190" s="10">
        <f t="shared" si="81"/>
        <v>480.50337910633397</v>
      </c>
      <c r="BA190" s="10">
        <f t="shared" si="82"/>
        <v>1282.1895890239934</v>
      </c>
      <c r="BB190">
        <f t="shared" si="98"/>
        <v>3781.4520968988795</v>
      </c>
    </row>
    <row r="191" spans="2:54" x14ac:dyDescent="0.25">
      <c r="B191">
        <f t="shared" si="83"/>
        <v>201801</v>
      </c>
      <c r="C191" s="3">
        <f>'Weir Formula Data'!I191</f>
        <v>43105</v>
      </c>
      <c r="D191" s="10">
        <f>IF('Weir Formula Data'!P191="",-9999,'Weir Formula Data'!P191)</f>
        <v>850.77091224110688</v>
      </c>
      <c r="E191" s="10">
        <f>IF('Weir Formula Data'!Q191="",-9999,'Weir Formula Data'!Q191)</f>
        <v>33.674760817895752</v>
      </c>
      <c r="F191" s="10">
        <f>IF('Weir Formula Data'!R191="",-9999,'Weir Formula Data'!R191)</f>
        <v>432.03570872178057</v>
      </c>
      <c r="G191" s="10">
        <f>IF('Weir Formula Data'!M191="",-9999,'Weir Formula Data'!M191)</f>
        <v>306.87845728103963</v>
      </c>
      <c r="H191" s="10">
        <f>IF('Weir Formula Data'!N191="",-9999,'Weir Formula Data'!N191)</f>
        <v>835.21561232668921</v>
      </c>
      <c r="I191" s="10">
        <f t="shared" si="84"/>
        <v>2458.5754513885117</v>
      </c>
      <c r="J191" s="10">
        <f t="shared" si="85"/>
        <v>0</v>
      </c>
      <c r="K191" s="24">
        <f>'Weir Formula Data'!C191</f>
        <v>2</v>
      </c>
      <c r="L191" s="24">
        <f>'Weir Formula Data'!D191</f>
        <v>1</v>
      </c>
      <c r="M191" s="24">
        <f>'Weir Formula Data'!E191</f>
        <v>1</v>
      </c>
      <c r="N191" s="24">
        <f>'Weir Formula Data'!F191</f>
        <v>1</v>
      </c>
      <c r="O191" s="24">
        <f>'Weir Formula Data'!G191</f>
        <v>3</v>
      </c>
      <c r="AC191">
        <f t="shared" si="86"/>
        <v>201801</v>
      </c>
      <c r="AD191" s="3">
        <v>43105</v>
      </c>
      <c r="AE191" s="10">
        <f t="shared" si="73"/>
        <v>1419.0108887035879</v>
      </c>
      <c r="AF191" s="10">
        <f t="shared" si="74"/>
        <v>56.166532714673814</v>
      </c>
      <c r="AG191" s="10">
        <f t="shared" si="75"/>
        <v>720.59747949073892</v>
      </c>
      <c r="AH191" s="10">
        <f t="shared" si="76"/>
        <v>511.84621632544065</v>
      </c>
      <c r="AI191" s="10">
        <f t="shared" si="77"/>
        <v>1393.0660195995615</v>
      </c>
      <c r="AJ191" s="10">
        <f t="shared" si="87"/>
        <v>4100.6871368340035</v>
      </c>
      <c r="AL191">
        <f t="shared" si="88"/>
        <v>201801</v>
      </c>
      <c r="AM191" s="3">
        <f t="shared" si="89"/>
        <v>43105</v>
      </c>
      <c r="AN191" s="10">
        <f t="shared" si="90"/>
        <v>1413.5541763361077</v>
      </c>
      <c r="AO191" s="10">
        <f t="shared" si="91"/>
        <v>55.95054803397651</v>
      </c>
      <c r="AP191" s="10">
        <f t="shared" si="92"/>
        <v>717.82646962068475</v>
      </c>
      <c r="AQ191" s="10">
        <f t="shared" si="93"/>
        <v>509.8779456087708</v>
      </c>
      <c r="AR191" s="10">
        <f t="shared" si="94"/>
        <v>1387.7090765074545</v>
      </c>
      <c r="AS191" s="10">
        <f t="shared" si="95"/>
        <v>4084.9182161069944</v>
      </c>
      <c r="AU191">
        <f t="shared" si="96"/>
        <v>201801</v>
      </c>
      <c r="AV191" s="3">
        <f t="shared" si="97"/>
        <v>43105</v>
      </c>
      <c r="AW191" s="10">
        <f t="shared" si="78"/>
        <v>1405.3843671867776</v>
      </c>
      <c r="AX191" s="10">
        <f t="shared" si="79"/>
        <v>55.627175002443451</v>
      </c>
      <c r="AY191" s="10">
        <f t="shared" si="80"/>
        <v>713.67770379528201</v>
      </c>
      <c r="AZ191" s="10">
        <f t="shared" si="81"/>
        <v>506.9310436966889</v>
      </c>
      <c r="BA191" s="10">
        <f t="shared" si="82"/>
        <v>1379.6886422717855</v>
      </c>
      <c r="BB191">
        <f t="shared" si="98"/>
        <v>4061.3089319529772</v>
      </c>
    </row>
    <row r="192" spans="2:54" x14ac:dyDescent="0.25">
      <c r="B192">
        <f t="shared" si="83"/>
        <v>201801</v>
      </c>
      <c r="C192" s="3">
        <f>'Weir Formula Data'!I192</f>
        <v>43106</v>
      </c>
      <c r="D192" s="10">
        <f>IF('Weir Formula Data'!P192="",-9999,'Weir Formula Data'!P192)</f>
        <v>704.95704846973615</v>
      </c>
      <c r="E192" s="10">
        <f>IF('Weir Formula Data'!Q192="",-9999,'Weir Formula Data'!Q192)</f>
        <v>-126.60674916613708</v>
      </c>
      <c r="F192" s="10">
        <f>IF('Weir Formula Data'!R192="",-9999,'Weir Formula Data'!R192)</f>
        <v>363.46417116850586</v>
      </c>
      <c r="G192" s="10">
        <f>IF('Weir Formula Data'!M192="",-9999,'Weir Formula Data'!M192)</f>
        <v>260.64475112289085</v>
      </c>
      <c r="H192" s="10">
        <f>IF('Weir Formula Data'!N192="",-9999,'Weir Formula Data'!N192)</f>
        <v>716.60096241733766</v>
      </c>
      <c r="I192" s="10">
        <f t="shared" si="84"/>
        <v>1919.0601840123331</v>
      </c>
      <c r="J192" s="10">
        <f t="shared" si="85"/>
        <v>-126.60674916613708</v>
      </c>
      <c r="K192" s="24">
        <f>'Weir Formula Data'!C192</f>
        <v>2</v>
      </c>
      <c r="L192" s="24">
        <f>'Weir Formula Data'!D192</f>
        <v>1</v>
      </c>
      <c r="M192" s="24">
        <f>'Weir Formula Data'!E192</f>
        <v>1</v>
      </c>
      <c r="N192" s="24">
        <f>'Weir Formula Data'!F192</f>
        <v>1</v>
      </c>
      <c r="O192" s="24">
        <f>'Weir Formula Data'!G192</f>
        <v>3</v>
      </c>
      <c r="AC192">
        <f t="shared" si="86"/>
        <v>201801</v>
      </c>
      <c r="AD192" s="3">
        <v>43106</v>
      </c>
      <c r="AE192" s="10">
        <f t="shared" si="73"/>
        <v>1175.8062169894727</v>
      </c>
      <c r="AF192" s="10">
        <f t="shared" si="74"/>
        <v>-211.16889760236435</v>
      </c>
      <c r="AG192" s="10">
        <f t="shared" si="75"/>
        <v>606.22619922808224</v>
      </c>
      <c r="AH192" s="10">
        <f t="shared" si="76"/>
        <v>434.73246981674174</v>
      </c>
      <c r="AI192" s="10">
        <f t="shared" si="77"/>
        <v>1195.2272390778392</v>
      </c>
      <c r="AJ192" s="10">
        <f t="shared" si="87"/>
        <v>3200.8232275097716</v>
      </c>
      <c r="AL192">
        <f t="shared" si="88"/>
        <v>201801</v>
      </c>
      <c r="AM192" s="3">
        <f t="shared" si="89"/>
        <v>43106</v>
      </c>
      <c r="AN192" s="10">
        <f t="shared" si="90"/>
        <v>1171.2847320755211</v>
      </c>
      <c r="AO192" s="10">
        <f t="shared" si="91"/>
        <v>-126.60674916613708</v>
      </c>
      <c r="AP192" s="10">
        <f t="shared" si="92"/>
        <v>603.89499653953874</v>
      </c>
      <c r="AQ192" s="10">
        <f t="shared" si="93"/>
        <v>433.06073490372677</v>
      </c>
      <c r="AR192" s="10">
        <f t="shared" si="94"/>
        <v>1190.6310719100286</v>
      </c>
      <c r="AS192" s="10">
        <f t="shared" si="95"/>
        <v>3272.2647862626782</v>
      </c>
      <c r="AU192">
        <f t="shared" si="96"/>
        <v>201801</v>
      </c>
      <c r="AV192" s="3">
        <f t="shared" si="97"/>
        <v>43106</v>
      </c>
      <c r="AW192" s="10">
        <f t="shared" si="78"/>
        <v>1164.5151487933406</v>
      </c>
      <c r="AX192" s="10">
        <f t="shared" si="79"/>
        <v>0</v>
      </c>
      <c r="AY192" s="10">
        <f t="shared" si="80"/>
        <v>600.40471158933497</v>
      </c>
      <c r="AZ192" s="10">
        <f t="shared" si="81"/>
        <v>430.55780745074259</v>
      </c>
      <c r="BA192" s="10">
        <f t="shared" si="82"/>
        <v>1183.7496740919555</v>
      </c>
      <c r="BB192">
        <f t="shared" si="98"/>
        <v>3379.2273419253738</v>
      </c>
    </row>
    <row r="193" spans="2:54" x14ac:dyDescent="0.25">
      <c r="B193">
        <f t="shared" si="83"/>
        <v>201801</v>
      </c>
      <c r="C193" s="3">
        <f>'Weir Formula Data'!I193</f>
        <v>43107</v>
      </c>
      <c r="D193" s="10">
        <f>IF('Weir Formula Data'!P193="",-9999,'Weir Formula Data'!P193)</f>
        <v>703.82971889645296</v>
      </c>
      <c r="E193" s="10">
        <f>IF('Weir Formula Data'!Q193="",-9999,'Weir Formula Data'!Q193)</f>
        <v>-130.91531095293826</v>
      </c>
      <c r="F193" s="10">
        <f>IF('Weir Formula Data'!R193="",-9999,'Weir Formula Data'!R193)</f>
        <v>358.41798693562095</v>
      </c>
      <c r="G193" s="10">
        <f>IF('Weir Formula Data'!M193="",-9999,'Weir Formula Data'!M193)</f>
        <v>256.85030131651388</v>
      </c>
      <c r="H193" s="10">
        <f>IF('Weir Formula Data'!N193="",-9999,'Weir Formula Data'!N193)</f>
        <v>668.48434441923689</v>
      </c>
      <c r="I193" s="10">
        <f t="shared" si="84"/>
        <v>1856.6670406148864</v>
      </c>
      <c r="J193" s="10">
        <f t="shared" si="85"/>
        <v>-130.91531095293826</v>
      </c>
      <c r="K193" s="24">
        <f>'Weir Formula Data'!C193</f>
        <v>2</v>
      </c>
      <c r="L193" s="24">
        <f>'Weir Formula Data'!D193</f>
        <v>1</v>
      </c>
      <c r="M193" s="24">
        <f>'Weir Formula Data'!E193</f>
        <v>1</v>
      </c>
      <c r="N193" s="24">
        <f>'Weir Formula Data'!F193</f>
        <v>1</v>
      </c>
      <c r="O193" s="24">
        <f>'Weir Formula Data'!G193</f>
        <v>3</v>
      </c>
      <c r="AC193">
        <f t="shared" si="86"/>
        <v>201801</v>
      </c>
      <c r="AD193" s="3">
        <v>43107</v>
      </c>
      <c r="AE193" s="10">
        <f t="shared" si="73"/>
        <v>1173.9259306319709</v>
      </c>
      <c r="AF193" s="10">
        <f t="shared" si="74"/>
        <v>-218.35519887589732</v>
      </c>
      <c r="AG193" s="10">
        <f t="shared" si="75"/>
        <v>597.8096087336969</v>
      </c>
      <c r="AH193" s="10">
        <f t="shared" si="76"/>
        <v>428.40366200912098</v>
      </c>
      <c r="AI193" s="10">
        <f t="shared" si="77"/>
        <v>1114.9729615931544</v>
      </c>
      <c r="AJ193" s="10">
        <f t="shared" si="87"/>
        <v>3096.756964092046</v>
      </c>
      <c r="AL193">
        <f t="shared" si="88"/>
        <v>201801</v>
      </c>
      <c r="AM193" s="3">
        <f t="shared" si="89"/>
        <v>43107</v>
      </c>
      <c r="AN193" s="10">
        <f t="shared" si="90"/>
        <v>1169.4116762346439</v>
      </c>
      <c r="AO193" s="10">
        <f t="shared" si="91"/>
        <v>-130.91531095293826</v>
      </c>
      <c r="AP193" s="10">
        <f t="shared" si="92"/>
        <v>595.51077148632669</v>
      </c>
      <c r="AQ193" s="10">
        <f t="shared" si="93"/>
        <v>426.75626410726653</v>
      </c>
      <c r="AR193" s="10">
        <f t="shared" si="94"/>
        <v>1110.6854069328167</v>
      </c>
      <c r="AS193" s="10">
        <f t="shared" si="95"/>
        <v>3171.4488078081158</v>
      </c>
      <c r="AU193">
        <f t="shared" si="96"/>
        <v>201801</v>
      </c>
      <c r="AV193" s="3">
        <f t="shared" si="97"/>
        <v>43107</v>
      </c>
      <c r="AW193" s="10">
        <f t="shared" si="78"/>
        <v>1162.6529185076504</v>
      </c>
      <c r="AX193" s="10">
        <f t="shared" si="79"/>
        <v>0</v>
      </c>
      <c r="AY193" s="10">
        <f t="shared" si="80"/>
        <v>592.06894418967215</v>
      </c>
      <c r="AZ193" s="10">
        <f t="shared" si="81"/>
        <v>424.28977411388371</v>
      </c>
      <c r="BA193" s="10">
        <f t="shared" si="82"/>
        <v>1104.2660648577169</v>
      </c>
      <c r="BB193">
        <f t="shared" si="98"/>
        <v>3283.2777016689233</v>
      </c>
    </row>
    <row r="194" spans="2:54" x14ac:dyDescent="0.25">
      <c r="B194">
        <f t="shared" si="83"/>
        <v>201801</v>
      </c>
      <c r="C194" s="3">
        <f>'Weir Formula Data'!I194</f>
        <v>43108</v>
      </c>
      <c r="D194" s="10">
        <f>IF('Weir Formula Data'!P194="",-9999,'Weir Formula Data'!P194)</f>
        <v>689.23303396966503</v>
      </c>
      <c r="E194" s="10">
        <f>IF('Weir Formula Data'!Q194="",-9999,'Weir Formula Data'!Q194)</f>
        <v>-97.442996533113714</v>
      </c>
      <c r="F194" s="10">
        <f>IF('Weir Formula Data'!R194="",-9999,'Weir Formula Data'!R194)</f>
        <v>356.68433050186792</v>
      </c>
      <c r="G194" s="10">
        <f>IF('Weir Formula Data'!M194="",-9999,'Weir Formula Data'!M194)</f>
        <v>252.20776364069434</v>
      </c>
      <c r="H194" s="10">
        <f>IF('Weir Formula Data'!N194="",-9999,'Weir Formula Data'!N194)</f>
        <v>684.37526625989301</v>
      </c>
      <c r="I194" s="10">
        <f t="shared" si="84"/>
        <v>1885.0573978390066</v>
      </c>
      <c r="J194" s="10">
        <f t="shared" si="85"/>
        <v>-97.442996533113714</v>
      </c>
      <c r="K194" s="24">
        <f>'Weir Formula Data'!C194</f>
        <v>2</v>
      </c>
      <c r="L194" s="24">
        <f>'Weir Formula Data'!D194</f>
        <v>1</v>
      </c>
      <c r="M194" s="24">
        <f>'Weir Formula Data'!E194</f>
        <v>1</v>
      </c>
      <c r="N194" s="24">
        <f>'Weir Formula Data'!F194</f>
        <v>1</v>
      </c>
      <c r="O194" s="24">
        <f>'Weir Formula Data'!G194</f>
        <v>3</v>
      </c>
      <c r="AC194">
        <f t="shared" si="86"/>
        <v>201801</v>
      </c>
      <c r="AD194" s="3">
        <v>43108</v>
      </c>
      <c r="AE194" s="10">
        <f t="shared" si="73"/>
        <v>1149.5799468282632</v>
      </c>
      <c r="AF194" s="10">
        <f t="shared" si="74"/>
        <v>-162.52632890816102</v>
      </c>
      <c r="AG194" s="10">
        <f t="shared" si="75"/>
        <v>594.91802261883288</v>
      </c>
      <c r="AH194" s="10">
        <f t="shared" si="76"/>
        <v>420.66031839168244</v>
      </c>
      <c r="AI194" s="10">
        <f t="shared" si="77"/>
        <v>1141.4776184860764</v>
      </c>
      <c r="AJ194" s="10">
        <f t="shared" si="87"/>
        <v>3144.1095774166938</v>
      </c>
      <c r="AL194">
        <f t="shared" si="88"/>
        <v>201801</v>
      </c>
      <c r="AM194" s="3">
        <f t="shared" si="89"/>
        <v>43108</v>
      </c>
      <c r="AN194" s="10">
        <f t="shared" si="90"/>
        <v>1145.159313298808</v>
      </c>
      <c r="AO194" s="10">
        <f t="shared" si="91"/>
        <v>-97.442996533113714</v>
      </c>
      <c r="AP194" s="10">
        <f t="shared" si="92"/>
        <v>592.63030477430891</v>
      </c>
      <c r="AQ194" s="10">
        <f t="shared" si="93"/>
        <v>419.04269700473657</v>
      </c>
      <c r="AR194" s="10">
        <f t="shared" si="94"/>
        <v>1137.0881419235072</v>
      </c>
      <c r="AS194" s="10">
        <f t="shared" si="95"/>
        <v>3196.477460468247</v>
      </c>
      <c r="AU194">
        <f t="shared" si="96"/>
        <v>201801</v>
      </c>
      <c r="AV194" s="3">
        <f t="shared" si="97"/>
        <v>43108</v>
      </c>
      <c r="AW194" s="10">
        <f t="shared" si="78"/>
        <v>1138.5407250679141</v>
      </c>
      <c r="AX194" s="10">
        <f t="shared" si="79"/>
        <v>0</v>
      </c>
      <c r="AY194" s="10">
        <f t="shared" si="80"/>
        <v>589.20512548711315</v>
      </c>
      <c r="AZ194" s="10">
        <f t="shared" si="81"/>
        <v>416.62078851529827</v>
      </c>
      <c r="BA194" s="10">
        <f t="shared" si="82"/>
        <v>1130.5162020141645</v>
      </c>
      <c r="BB194">
        <f t="shared" si="98"/>
        <v>3274.8828410844899</v>
      </c>
    </row>
    <row r="195" spans="2:54" x14ac:dyDescent="0.25">
      <c r="B195">
        <f t="shared" si="83"/>
        <v>201801</v>
      </c>
      <c r="C195" s="3">
        <f>'Weir Formula Data'!I195</f>
        <v>43109</v>
      </c>
      <c r="D195" s="10">
        <f>IF('Weir Formula Data'!P195="",-9999,'Weir Formula Data'!P195)</f>
        <v>703.94752067624734</v>
      </c>
      <c r="E195" s="10">
        <f>IF('Weir Formula Data'!Q195="",-9999,'Weir Formula Data'!Q195)</f>
        <v>22.987407511127945</v>
      </c>
      <c r="F195" s="10">
        <f>IF('Weir Formula Data'!R195="",-9999,'Weir Formula Data'!R195)</f>
        <v>345.29921674598251</v>
      </c>
      <c r="G195" s="10">
        <f>IF('Weir Formula Data'!M195="",-9999,'Weir Formula Data'!M195)</f>
        <v>83.256633768843017</v>
      </c>
      <c r="H195" s="10">
        <f>IF('Weir Formula Data'!N195="",-9999,'Weir Formula Data'!N195)</f>
        <v>689.46217409395911</v>
      </c>
      <c r="I195" s="10">
        <f t="shared" si="84"/>
        <v>1844.9529527961599</v>
      </c>
      <c r="J195" s="10">
        <f t="shared" si="85"/>
        <v>0</v>
      </c>
      <c r="K195" s="24">
        <f>'Weir Formula Data'!C195</f>
        <v>2</v>
      </c>
      <c r="L195" s="24">
        <f>'Weir Formula Data'!D195</f>
        <v>0</v>
      </c>
      <c r="M195" s="24">
        <f>'Weir Formula Data'!E195</f>
        <v>1</v>
      </c>
      <c r="N195" s="24">
        <f>'Weir Formula Data'!F195</f>
        <v>0</v>
      </c>
      <c r="O195" s="24">
        <f>'Weir Formula Data'!G195</f>
        <v>3</v>
      </c>
      <c r="AC195">
        <f t="shared" si="86"/>
        <v>201801</v>
      </c>
      <c r="AD195" s="3">
        <v>43109</v>
      </c>
      <c r="AE195" s="10">
        <f t="shared" ref="AE195:AE258" si="99">D195*VLOOKUP($AL195,$R$3:$AA$45,9,FALSE)</f>
        <v>1174.1224136167928</v>
      </c>
      <c r="AF195" s="10">
        <f t="shared" ref="AF195:AF258" si="100">E195*VLOOKUP($AL195,$R$3:$AA$45,9,FALSE)</f>
        <v>38.340969457254936</v>
      </c>
      <c r="AG195" s="10">
        <f t="shared" ref="AG195:AG258" si="101">F195*VLOOKUP($AL195,$R$3:$AA$45,9,FALSE)</f>
        <v>575.92865643778509</v>
      </c>
      <c r="AH195" s="10">
        <f t="shared" ref="AH195:AH258" si="102">G195*VLOOKUP($AL195,$R$3:$AA$45,9,FALSE)</f>
        <v>138.86472630285911</v>
      </c>
      <c r="AI195" s="10">
        <f t="shared" ref="AI195:AI258" si="103">H195*VLOOKUP($AL195,$R$3:$AA$45,9,FALSE)</f>
        <v>1149.9621323575682</v>
      </c>
      <c r="AJ195" s="10">
        <f t="shared" si="87"/>
        <v>3077.2188981722602</v>
      </c>
      <c r="AL195">
        <f t="shared" si="88"/>
        <v>201801</v>
      </c>
      <c r="AM195" s="3">
        <f t="shared" si="89"/>
        <v>43109</v>
      </c>
      <c r="AN195" s="10">
        <f t="shared" si="90"/>
        <v>1169.607403657164</v>
      </c>
      <c r="AO195" s="10">
        <f t="shared" si="91"/>
        <v>38.19353179917627</v>
      </c>
      <c r="AP195" s="10">
        <f t="shared" si="92"/>
        <v>573.71396094292436</v>
      </c>
      <c r="AQ195" s="10">
        <f t="shared" si="93"/>
        <v>138.3307311972149</v>
      </c>
      <c r="AR195" s="10">
        <f t="shared" si="94"/>
        <v>1145.5400291589788</v>
      </c>
      <c r="AS195" s="10">
        <f t="shared" si="95"/>
        <v>3065.3856567554585</v>
      </c>
      <c r="AU195">
        <f t="shared" si="96"/>
        <v>201801</v>
      </c>
      <c r="AV195" s="3">
        <f t="shared" si="97"/>
        <v>43109</v>
      </c>
      <c r="AW195" s="10">
        <f t="shared" ref="AW195:AW258" si="104">IF(D195&lt;0,0,D195*VLOOKUP($AL195,$R$3:$Y$45,7,FALSE))</f>
        <v>1162.8475146996072</v>
      </c>
      <c r="AX195" s="10">
        <f t="shared" ref="AX195:AX258" si="105">IF(E195&lt;0,0,E195*VLOOKUP($AL195,$R$3:$Y$45,7,FALSE))</f>
        <v>37.972787613518719</v>
      </c>
      <c r="AY195" s="10">
        <f t="shared" ref="AY195:AY258" si="106">IF(F195&lt;0,0,F195*VLOOKUP($AL195,$R$3:$Y$45,7,FALSE))</f>
        <v>570.39811097716006</v>
      </c>
      <c r="AZ195" s="10">
        <f t="shared" ref="AZ195:AZ258" si="107">IF(G195&lt;0,0,G195*VLOOKUP($AL195,$R$3:$Y$45,7,FALSE))</f>
        <v>137.53123182726657</v>
      </c>
      <c r="BA195" s="10">
        <f t="shared" ref="BA195:BA258" si="108">IF(H195&lt;0,0,H195*VLOOKUP($AL195,$R$3:$Y$45,7,FALSE))</f>
        <v>1138.9192405342337</v>
      </c>
      <c r="BB195">
        <f t="shared" si="98"/>
        <v>3047.6688856517862</v>
      </c>
    </row>
    <row r="196" spans="2:54" x14ac:dyDescent="0.25">
      <c r="B196">
        <f t="shared" ref="B196:B259" si="109">YEAR(C196)*100+MONTH(C196)</f>
        <v>201801</v>
      </c>
      <c r="C196" s="3">
        <f>'Weir Formula Data'!I196</f>
        <v>43110</v>
      </c>
      <c r="D196" s="10">
        <f>IF('Weir Formula Data'!P196="",-9999,'Weir Formula Data'!P196)</f>
        <v>879.75429140795916</v>
      </c>
      <c r="E196" s="10">
        <f>IF('Weir Formula Data'!Q196="",-9999,'Weir Formula Data'!Q196)</f>
        <v>0</v>
      </c>
      <c r="F196" s="10">
        <f>IF('Weir Formula Data'!R196="",-9999,'Weir Formula Data'!R196)</f>
        <v>420.44410721297533</v>
      </c>
      <c r="G196" s="10">
        <f>IF('Weir Formula Data'!M196="",-9999,'Weir Formula Data'!M196)</f>
        <v>0</v>
      </c>
      <c r="H196" s="10">
        <f>IF('Weir Formula Data'!N196="",-9999,'Weir Formula Data'!N196)</f>
        <v>869.66924082119374</v>
      </c>
      <c r="I196" s="10">
        <f t="shared" ref="I196:I259" si="110">SUM(D196:H196)</f>
        <v>2169.8676394421282</v>
      </c>
      <c r="J196" s="10">
        <f t="shared" ref="J196:J259" si="111">SUMIF(D196:H196,"&lt;0",D196:H196)</f>
        <v>0</v>
      </c>
      <c r="K196" s="24">
        <f>'Weir Formula Data'!C196</f>
        <v>2</v>
      </c>
      <c r="L196" s="24">
        <f>'Weir Formula Data'!D196</f>
        <v>0</v>
      </c>
      <c r="M196" s="24">
        <f>'Weir Formula Data'!E196</f>
        <v>1</v>
      </c>
      <c r="N196" s="24">
        <f>'Weir Formula Data'!F196</f>
        <v>0</v>
      </c>
      <c r="O196" s="24">
        <f>'Weir Formula Data'!G196</f>
        <v>3</v>
      </c>
      <c r="AC196">
        <f t="shared" ref="AC196:AC259" si="112">B196</f>
        <v>201801</v>
      </c>
      <c r="AD196" s="3">
        <v>43110</v>
      </c>
      <c r="AE196" s="10">
        <f t="shared" si="99"/>
        <v>1467.3526103556001</v>
      </c>
      <c r="AF196" s="10">
        <f t="shared" si="100"/>
        <v>0</v>
      </c>
      <c r="AG196" s="10">
        <f t="shared" si="101"/>
        <v>701.26370993909961</v>
      </c>
      <c r="AH196" s="10">
        <f t="shared" si="102"/>
        <v>0</v>
      </c>
      <c r="AI196" s="10">
        <f t="shared" si="103"/>
        <v>1450.5316349439597</v>
      </c>
      <c r="AJ196" s="10">
        <f t="shared" ref="AJ196:AJ259" si="113">SUM(AE196:AI196)</f>
        <v>3619.1479552386591</v>
      </c>
      <c r="AL196">
        <f t="shared" ref="AL196:AL259" si="114">B196</f>
        <v>201801</v>
      </c>
      <c r="AM196" s="3">
        <f t="shared" ref="AM196:AM259" si="115">AD196</f>
        <v>43110</v>
      </c>
      <c r="AN196" s="10">
        <f t="shared" ref="AN196:AN259" si="116">IF(D196&lt;0,D196,D196*VLOOKUP(AL196,$R$3:$V$45,5,FALSE))</f>
        <v>1461.710003099995</v>
      </c>
      <c r="AO196" s="10">
        <f t="shared" ref="AO196:AO259" si="117">IF(E196&lt;0,E196,E196*VLOOKUP($AL196,$R$3:$V$45,5,FALSE))</f>
        <v>0</v>
      </c>
      <c r="AP196" s="10">
        <f t="shared" ref="AP196:AP259" si="118">IF(F196&lt;0,F196,F196*VLOOKUP($AL196,$R$3:$V$45,5,FALSE))</f>
        <v>698.56704679905442</v>
      </c>
      <c r="AQ196" s="10">
        <f t="shared" ref="AQ196:AQ259" si="119">IF(G196&lt;0,G196,G196*VLOOKUP($AL196,$R$3:$V$45,5,FALSE))</f>
        <v>0</v>
      </c>
      <c r="AR196" s="10">
        <f t="shared" ref="AR196:AR259" si="120">IF(H196&lt;0,H196,H196*VLOOKUP($AL196,$R$3:$V$45,5,FALSE))</f>
        <v>1444.9537116349629</v>
      </c>
      <c r="AS196" s="10">
        <f t="shared" ref="AS196:AS259" si="121">SUM(AN196:AR196)</f>
        <v>3605.2307615340123</v>
      </c>
      <c r="AU196">
        <f t="shared" ref="AU196:AU259" si="122">B196</f>
        <v>201801</v>
      </c>
      <c r="AV196" s="3">
        <f t="shared" ref="AV196:AV259" si="123">AD196</f>
        <v>43110</v>
      </c>
      <c r="AW196" s="10">
        <f t="shared" si="104"/>
        <v>1453.2618714635075</v>
      </c>
      <c r="AX196" s="10">
        <f t="shared" si="105"/>
        <v>0</v>
      </c>
      <c r="AY196" s="10">
        <f t="shared" si="106"/>
        <v>694.52959316204397</v>
      </c>
      <c r="AZ196" s="10">
        <f t="shared" si="107"/>
        <v>0</v>
      </c>
      <c r="BA196" s="10">
        <f t="shared" si="108"/>
        <v>1436.6024250332196</v>
      </c>
      <c r="BB196">
        <f t="shared" ref="BB196:BB259" si="124">SUM(AW196:BA196)</f>
        <v>3584.3938896587706</v>
      </c>
    </row>
    <row r="197" spans="2:54" x14ac:dyDescent="0.25">
      <c r="B197">
        <f t="shared" si="109"/>
        <v>201801</v>
      </c>
      <c r="C197" s="3">
        <f>'Weir Formula Data'!I197</f>
        <v>43111</v>
      </c>
      <c r="D197" s="10">
        <f>IF('Weir Formula Data'!P197="",-9999,'Weir Formula Data'!P197)</f>
        <v>872.71962743282836</v>
      </c>
      <c r="E197" s="10">
        <f>IF('Weir Formula Data'!Q197="",-9999,'Weir Formula Data'!Q197)</f>
        <v>0</v>
      </c>
      <c r="F197" s="10">
        <f>IF('Weir Formula Data'!R197="",-9999,'Weir Formula Data'!R197)</f>
        <v>412.72224380288839</v>
      </c>
      <c r="G197" s="10">
        <f>IF('Weir Formula Data'!M197="",-9999,'Weir Formula Data'!M197)</f>
        <v>0</v>
      </c>
      <c r="H197" s="10">
        <f>IF('Weir Formula Data'!N197="",-9999,'Weir Formula Data'!N197)</f>
        <v>870.99455362474134</v>
      </c>
      <c r="I197" s="10">
        <f t="shared" si="110"/>
        <v>2156.4364248604579</v>
      </c>
      <c r="J197" s="10">
        <f t="shared" si="111"/>
        <v>0</v>
      </c>
      <c r="K197" s="24">
        <f>'Weir Formula Data'!C197</f>
        <v>2</v>
      </c>
      <c r="L197" s="24">
        <f>'Weir Formula Data'!D197</f>
        <v>0</v>
      </c>
      <c r="M197" s="24">
        <f>'Weir Formula Data'!E197</f>
        <v>1</v>
      </c>
      <c r="N197" s="24">
        <f>'Weir Formula Data'!F197</f>
        <v>0</v>
      </c>
      <c r="O197" s="24">
        <f>'Weir Formula Data'!G197</f>
        <v>3</v>
      </c>
      <c r="AC197">
        <f t="shared" si="112"/>
        <v>201801</v>
      </c>
      <c r="AD197" s="3">
        <v>43111</v>
      </c>
      <c r="AE197" s="10">
        <f t="shared" si="99"/>
        <v>1455.6194109296982</v>
      </c>
      <c r="AF197" s="10">
        <f t="shared" si="100"/>
        <v>0</v>
      </c>
      <c r="AG197" s="10">
        <f t="shared" si="101"/>
        <v>688.38432243026818</v>
      </c>
      <c r="AH197" s="10">
        <f t="shared" si="102"/>
        <v>0</v>
      </c>
      <c r="AI197" s="10">
        <f t="shared" si="103"/>
        <v>1452.7421398779122</v>
      </c>
      <c r="AJ197" s="10">
        <f t="shared" si="113"/>
        <v>3596.7458732378791</v>
      </c>
      <c r="AL197">
        <f t="shared" si="114"/>
        <v>201801</v>
      </c>
      <c r="AM197" s="3">
        <f t="shared" si="115"/>
        <v>43111</v>
      </c>
      <c r="AN197" s="10">
        <f t="shared" si="116"/>
        <v>1450.0219229151976</v>
      </c>
      <c r="AO197" s="10">
        <f t="shared" si="117"/>
        <v>0</v>
      </c>
      <c r="AP197" s="10">
        <f t="shared" si="118"/>
        <v>685.7371861216692</v>
      </c>
      <c r="AQ197" s="10">
        <f t="shared" si="119"/>
        <v>0</v>
      </c>
      <c r="AR197" s="10">
        <f t="shared" si="120"/>
        <v>1447.1557162186311</v>
      </c>
      <c r="AS197" s="10">
        <f t="shared" si="121"/>
        <v>3582.9148252554978</v>
      </c>
      <c r="AU197">
        <f t="shared" si="122"/>
        <v>201801</v>
      </c>
      <c r="AV197" s="3">
        <f t="shared" si="123"/>
        <v>43111</v>
      </c>
      <c r="AW197" s="10">
        <f t="shared" si="104"/>
        <v>1441.6413439668422</v>
      </c>
      <c r="AX197" s="10">
        <f t="shared" si="105"/>
        <v>0</v>
      </c>
      <c r="AY197" s="10">
        <f t="shared" si="106"/>
        <v>681.77388423271441</v>
      </c>
      <c r="AZ197" s="10">
        <f t="shared" si="107"/>
        <v>0</v>
      </c>
      <c r="BA197" s="10">
        <f t="shared" si="108"/>
        <v>1438.7917028622323</v>
      </c>
      <c r="BB197">
        <f t="shared" si="124"/>
        <v>3562.206931061789</v>
      </c>
    </row>
    <row r="198" spans="2:54" x14ac:dyDescent="0.25">
      <c r="B198">
        <f t="shared" si="109"/>
        <v>201801</v>
      </c>
      <c r="C198" s="3">
        <f>'Weir Formula Data'!I198</f>
        <v>43112</v>
      </c>
      <c r="D198" s="10">
        <f>IF('Weir Formula Data'!P198="",-9999,'Weir Formula Data'!P198)</f>
        <v>545.61065968852643</v>
      </c>
      <c r="E198" s="10">
        <f>IF('Weir Formula Data'!Q198="",-9999,'Weir Formula Data'!Q198)</f>
        <v>0</v>
      </c>
      <c r="F198" s="10">
        <f>IF('Weir Formula Data'!R198="",-9999,'Weir Formula Data'!R198)</f>
        <v>359.14697142564529</v>
      </c>
      <c r="G198" s="10">
        <f>IF('Weir Formula Data'!M198="",-9999,'Weir Formula Data'!M198)</f>
        <v>0</v>
      </c>
      <c r="H198" s="10">
        <f>IF('Weir Formula Data'!N198="",-9999,'Weir Formula Data'!N198)</f>
        <v>636.50700664617023</v>
      </c>
      <c r="I198" s="10">
        <f t="shared" si="110"/>
        <v>1541.2646377603419</v>
      </c>
      <c r="J198" s="10">
        <f t="shared" si="111"/>
        <v>0</v>
      </c>
      <c r="K198" s="24">
        <f>'Weir Formula Data'!C198</f>
        <v>1</v>
      </c>
      <c r="L198" s="24">
        <f>'Weir Formula Data'!D198</f>
        <v>0</v>
      </c>
      <c r="M198" s="24">
        <f>'Weir Formula Data'!E198</f>
        <v>1</v>
      </c>
      <c r="N198" s="24">
        <f>'Weir Formula Data'!F198</f>
        <v>0</v>
      </c>
      <c r="O198" s="24">
        <f>'Weir Formula Data'!G198</f>
        <v>2</v>
      </c>
      <c r="AC198">
        <f t="shared" si="112"/>
        <v>201801</v>
      </c>
      <c r="AD198" s="3">
        <v>43112</v>
      </c>
      <c r="AE198" s="10">
        <f t="shared" si="99"/>
        <v>910.03048641060275</v>
      </c>
      <c r="AF198" s="10">
        <f t="shared" si="100"/>
        <v>0</v>
      </c>
      <c r="AG198" s="10">
        <f t="shared" si="101"/>
        <v>599.02549060525223</v>
      </c>
      <c r="AH198" s="10">
        <f t="shared" si="102"/>
        <v>0</v>
      </c>
      <c r="AI198" s="10">
        <f t="shared" si="103"/>
        <v>1061.6375808944847</v>
      </c>
      <c r="AJ198" s="10">
        <f t="shared" si="113"/>
        <v>2570.6935579103397</v>
      </c>
      <c r="AL198">
        <f t="shared" si="114"/>
        <v>201801</v>
      </c>
      <c r="AM198" s="3">
        <f t="shared" si="115"/>
        <v>43112</v>
      </c>
      <c r="AN198" s="10">
        <f t="shared" si="116"/>
        <v>906.53102446178195</v>
      </c>
      <c r="AO198" s="10">
        <f t="shared" si="117"/>
        <v>0</v>
      </c>
      <c r="AP198" s="10">
        <f t="shared" si="118"/>
        <v>596.72197776469341</v>
      </c>
      <c r="AQ198" s="10">
        <f t="shared" si="119"/>
        <v>0</v>
      </c>
      <c r="AR198" s="10">
        <f t="shared" si="120"/>
        <v>1057.5551239073213</v>
      </c>
      <c r="AS198" s="10">
        <f t="shared" si="121"/>
        <v>2560.8081261337966</v>
      </c>
      <c r="AU198">
        <f t="shared" si="122"/>
        <v>201801</v>
      </c>
      <c r="AV198" s="3">
        <f t="shared" si="123"/>
        <v>43112</v>
      </c>
      <c r="AW198" s="10">
        <f t="shared" si="104"/>
        <v>901.29161759518684</v>
      </c>
      <c r="AX198" s="10">
        <f t="shared" si="105"/>
        <v>0</v>
      </c>
      <c r="AY198" s="10">
        <f t="shared" si="106"/>
        <v>593.27315015329998</v>
      </c>
      <c r="AZ198" s="10">
        <f t="shared" si="107"/>
        <v>0</v>
      </c>
      <c r="BA198" s="10">
        <f t="shared" si="108"/>
        <v>1051.4428547974003</v>
      </c>
      <c r="BB198">
        <f t="shared" si="124"/>
        <v>2546.007622545887</v>
      </c>
    </row>
    <row r="199" spans="2:54" x14ac:dyDescent="0.25">
      <c r="B199">
        <f t="shared" si="109"/>
        <v>201801</v>
      </c>
      <c r="C199" s="3">
        <f>'Weir Formula Data'!I199</f>
        <v>43113</v>
      </c>
      <c r="D199" s="10">
        <f>IF('Weir Formula Data'!P199="",-9999,'Weir Formula Data'!P199)</f>
        <v>249.96153364997369</v>
      </c>
      <c r="E199" s="10">
        <f>IF('Weir Formula Data'!Q199="",-9999,'Weir Formula Data'!Q199)</f>
        <v>0</v>
      </c>
      <c r="F199" s="10">
        <f>IF('Weir Formula Data'!R199="",-9999,'Weir Formula Data'!R199)</f>
        <v>193.19072880432171</v>
      </c>
      <c r="G199" s="10">
        <f>IF('Weir Formula Data'!M199="",-9999,'Weir Formula Data'!M199)</f>
        <v>0</v>
      </c>
      <c r="H199" s="10">
        <f>IF('Weir Formula Data'!N199="",-9999,'Weir Formula Data'!N199)</f>
        <v>324.60107077067545</v>
      </c>
      <c r="I199" s="10">
        <f t="shared" si="110"/>
        <v>767.7533332249709</v>
      </c>
      <c r="J199" s="10">
        <f t="shared" si="111"/>
        <v>0</v>
      </c>
      <c r="K199" s="24">
        <f>'Weir Formula Data'!C199</f>
        <v>1</v>
      </c>
      <c r="L199" s="24">
        <f>'Weir Formula Data'!D199</f>
        <v>0</v>
      </c>
      <c r="M199" s="24">
        <f>'Weir Formula Data'!E199</f>
        <v>1</v>
      </c>
      <c r="N199" s="24">
        <f>'Weir Formula Data'!F199</f>
        <v>0</v>
      </c>
      <c r="O199" s="24">
        <f>'Weir Formula Data'!G199</f>
        <v>2</v>
      </c>
      <c r="AC199">
        <f t="shared" si="112"/>
        <v>201801</v>
      </c>
      <c r="AD199" s="3">
        <v>43113</v>
      </c>
      <c r="AE199" s="10">
        <f t="shared" si="99"/>
        <v>416.91380476562438</v>
      </c>
      <c r="AF199" s="10">
        <f t="shared" si="100"/>
        <v>0</v>
      </c>
      <c r="AG199" s="10">
        <f t="shared" si="101"/>
        <v>322.22510645994407</v>
      </c>
      <c r="AH199" s="10">
        <f t="shared" si="102"/>
        <v>0</v>
      </c>
      <c r="AI199" s="10">
        <f t="shared" si="103"/>
        <v>541.40597343071329</v>
      </c>
      <c r="AJ199" s="10">
        <f t="shared" si="113"/>
        <v>1280.5448846562817</v>
      </c>
      <c r="AL199">
        <f t="shared" si="114"/>
        <v>201801</v>
      </c>
      <c r="AM199" s="3">
        <f t="shared" si="115"/>
        <v>43113</v>
      </c>
      <c r="AN199" s="10">
        <f t="shared" si="116"/>
        <v>415.31059034863267</v>
      </c>
      <c r="AO199" s="10">
        <f t="shared" si="117"/>
        <v>0</v>
      </c>
      <c r="AP199" s="10">
        <f t="shared" si="118"/>
        <v>320.98601115945701</v>
      </c>
      <c r="AQ199" s="10">
        <f t="shared" si="119"/>
        <v>0</v>
      </c>
      <c r="AR199" s="10">
        <f t="shared" si="120"/>
        <v>539.32403262633648</v>
      </c>
      <c r="AS199" s="10">
        <f t="shared" si="121"/>
        <v>1275.6206341344262</v>
      </c>
      <c r="AU199">
        <f t="shared" si="122"/>
        <v>201801</v>
      </c>
      <c r="AV199" s="3">
        <f t="shared" si="123"/>
        <v>43113</v>
      </c>
      <c r="AW199" s="10">
        <f t="shared" si="104"/>
        <v>412.91025202581113</v>
      </c>
      <c r="AX199" s="10">
        <f t="shared" si="105"/>
        <v>0</v>
      </c>
      <c r="AY199" s="10">
        <f t="shared" si="106"/>
        <v>319.13083327191771</v>
      </c>
      <c r="AZ199" s="10">
        <f t="shared" si="107"/>
        <v>0</v>
      </c>
      <c r="BA199" s="10">
        <f t="shared" si="108"/>
        <v>536.20694345496497</v>
      </c>
      <c r="BB199">
        <f t="shared" si="124"/>
        <v>1268.2480287526937</v>
      </c>
    </row>
    <row r="200" spans="2:54" x14ac:dyDescent="0.25">
      <c r="B200">
        <f t="shared" si="109"/>
        <v>201801</v>
      </c>
      <c r="C200" s="3">
        <f>'Weir Formula Data'!I200</f>
        <v>43114</v>
      </c>
      <c r="D200" s="10">
        <f>IF('Weir Formula Data'!P200="",-9999,'Weir Formula Data'!P200)</f>
        <v>362.29638344131598</v>
      </c>
      <c r="E200" s="10">
        <f>IF('Weir Formula Data'!Q200="",-9999,'Weir Formula Data'!Q200)</f>
        <v>0</v>
      </c>
      <c r="F200" s="10">
        <f>IF('Weir Formula Data'!R200="",-9999,'Weir Formula Data'!R200)</f>
        <v>327.11506708031408</v>
      </c>
      <c r="G200" s="10">
        <f>IF('Weir Formula Data'!M200="",-9999,'Weir Formula Data'!M200)</f>
        <v>0</v>
      </c>
      <c r="H200" s="10">
        <f>IF('Weir Formula Data'!N200="",-9999,'Weir Formula Data'!N200)</f>
        <v>441.12697825361971</v>
      </c>
      <c r="I200" s="10">
        <f t="shared" si="110"/>
        <v>1130.5384287752497</v>
      </c>
      <c r="J200" s="10">
        <f t="shared" si="111"/>
        <v>0</v>
      </c>
      <c r="K200" s="24">
        <f>'Weir Formula Data'!C200</f>
        <v>1</v>
      </c>
      <c r="L200" s="24">
        <f>'Weir Formula Data'!D200</f>
        <v>0</v>
      </c>
      <c r="M200" s="24">
        <f>'Weir Formula Data'!E200</f>
        <v>1</v>
      </c>
      <c r="N200" s="24">
        <f>'Weir Formula Data'!F200</f>
        <v>0</v>
      </c>
      <c r="O200" s="24">
        <f>'Weir Formula Data'!G200</f>
        <v>2</v>
      </c>
      <c r="AC200">
        <f t="shared" si="112"/>
        <v>201801</v>
      </c>
      <c r="AD200" s="3">
        <v>43114</v>
      </c>
      <c r="AE200" s="10">
        <f t="shared" si="99"/>
        <v>604.27843223612933</v>
      </c>
      <c r="AF200" s="10">
        <f t="shared" si="100"/>
        <v>0</v>
      </c>
      <c r="AG200" s="10">
        <f t="shared" si="101"/>
        <v>545.59909767392537</v>
      </c>
      <c r="AH200" s="10">
        <f t="shared" si="102"/>
        <v>0</v>
      </c>
      <c r="AI200" s="10">
        <f t="shared" si="103"/>
        <v>735.76091570159394</v>
      </c>
      <c r="AJ200" s="10">
        <f t="shared" si="113"/>
        <v>1885.6384456116489</v>
      </c>
      <c r="AL200">
        <f t="shared" si="114"/>
        <v>201801</v>
      </c>
      <c r="AM200" s="3">
        <f t="shared" si="115"/>
        <v>43114</v>
      </c>
      <c r="AN200" s="10">
        <f t="shared" si="116"/>
        <v>601.95471955651988</v>
      </c>
      <c r="AO200" s="10">
        <f t="shared" si="117"/>
        <v>0</v>
      </c>
      <c r="AP200" s="10">
        <f t="shared" si="118"/>
        <v>543.50103248805272</v>
      </c>
      <c r="AQ200" s="10">
        <f t="shared" si="119"/>
        <v>0</v>
      </c>
      <c r="AR200" s="10">
        <f t="shared" si="120"/>
        <v>732.93159584212106</v>
      </c>
      <c r="AS200" s="10">
        <f t="shared" si="121"/>
        <v>1878.3873478866935</v>
      </c>
      <c r="AU200">
        <f t="shared" si="122"/>
        <v>201801</v>
      </c>
      <c r="AV200" s="3">
        <f t="shared" si="123"/>
        <v>43114</v>
      </c>
      <c r="AW200" s="10">
        <f t="shared" si="104"/>
        <v>598.47564867431129</v>
      </c>
      <c r="AX200" s="10">
        <f t="shared" si="105"/>
        <v>0</v>
      </c>
      <c r="AY200" s="10">
        <f t="shared" si="106"/>
        <v>540.35980183540062</v>
      </c>
      <c r="AZ200" s="10">
        <f t="shared" si="107"/>
        <v>0</v>
      </c>
      <c r="BA200" s="10">
        <f t="shared" si="108"/>
        <v>728.69552809333152</v>
      </c>
      <c r="BB200">
        <f t="shared" si="124"/>
        <v>1867.5309786030434</v>
      </c>
    </row>
    <row r="201" spans="2:54" x14ac:dyDescent="0.25">
      <c r="B201">
        <f t="shared" si="109"/>
        <v>201801</v>
      </c>
      <c r="C201" s="3">
        <f>'Weir Formula Data'!I201</f>
        <v>43115</v>
      </c>
      <c r="D201" s="10">
        <f>IF('Weir Formula Data'!P201="",-9999,'Weir Formula Data'!P201)</f>
        <v>388.56668355092398</v>
      </c>
      <c r="E201" s="10">
        <f>IF('Weir Formula Data'!Q201="",-9999,'Weir Formula Data'!Q201)</f>
        <v>0</v>
      </c>
      <c r="F201" s="10">
        <f>IF('Weir Formula Data'!R201="",-9999,'Weir Formula Data'!R201)</f>
        <v>369.35891034634324</v>
      </c>
      <c r="G201" s="10">
        <f>IF('Weir Formula Data'!M201="",-9999,'Weir Formula Data'!M201)</f>
        <v>0</v>
      </c>
      <c r="H201" s="10">
        <f>IF('Weir Formula Data'!N201="",-9999,'Weir Formula Data'!N201)</f>
        <v>500.47057271247513</v>
      </c>
      <c r="I201" s="10">
        <f t="shared" si="110"/>
        <v>1258.3961666097423</v>
      </c>
      <c r="J201" s="10">
        <f t="shared" si="111"/>
        <v>0</v>
      </c>
      <c r="K201" s="24">
        <f>'Weir Formula Data'!C201</f>
        <v>1</v>
      </c>
      <c r="L201" s="24">
        <f>'Weir Formula Data'!D201</f>
        <v>0</v>
      </c>
      <c r="M201" s="24">
        <f>'Weir Formula Data'!E201</f>
        <v>1</v>
      </c>
      <c r="N201" s="24">
        <f>'Weir Formula Data'!F201</f>
        <v>0</v>
      </c>
      <c r="O201" s="24">
        <f>'Weir Formula Data'!G201</f>
        <v>2</v>
      </c>
      <c r="AC201">
        <f t="shared" si="112"/>
        <v>201801</v>
      </c>
      <c r="AD201" s="3">
        <v>43115</v>
      </c>
      <c r="AE201" s="10">
        <f t="shared" si="99"/>
        <v>648.09497717047282</v>
      </c>
      <c r="AF201" s="10">
        <f t="shared" si="100"/>
        <v>0</v>
      </c>
      <c r="AG201" s="10">
        <f t="shared" si="101"/>
        <v>616.05810457306461</v>
      </c>
      <c r="AH201" s="10">
        <f t="shared" si="102"/>
        <v>0</v>
      </c>
      <c r="AI201" s="10">
        <f t="shared" si="103"/>
        <v>834.7408002983783</v>
      </c>
      <c r="AJ201" s="10">
        <f t="shared" si="113"/>
        <v>2098.8938820419157</v>
      </c>
      <c r="AL201">
        <f t="shared" si="114"/>
        <v>201801</v>
      </c>
      <c r="AM201" s="3">
        <f t="shared" si="115"/>
        <v>43115</v>
      </c>
      <c r="AN201" s="10">
        <f t="shared" si="116"/>
        <v>645.60277087002726</v>
      </c>
      <c r="AO201" s="10">
        <f t="shared" si="117"/>
        <v>0</v>
      </c>
      <c r="AP201" s="10">
        <f t="shared" si="118"/>
        <v>613.68909394384991</v>
      </c>
      <c r="AQ201" s="10">
        <f t="shared" si="119"/>
        <v>0</v>
      </c>
      <c r="AR201" s="10">
        <f t="shared" si="120"/>
        <v>831.530859849796</v>
      </c>
      <c r="AS201" s="10">
        <f t="shared" si="121"/>
        <v>2090.8227246636729</v>
      </c>
      <c r="AU201">
        <f t="shared" si="122"/>
        <v>201801</v>
      </c>
      <c r="AV201" s="3">
        <f t="shared" si="123"/>
        <v>43115</v>
      </c>
      <c r="AW201" s="10">
        <f t="shared" si="104"/>
        <v>641.87143073988943</v>
      </c>
      <c r="AX201" s="10">
        <f t="shared" si="105"/>
        <v>0</v>
      </c>
      <c r="AY201" s="10">
        <f t="shared" si="106"/>
        <v>610.14220281050677</v>
      </c>
      <c r="AZ201" s="10">
        <f t="shared" si="107"/>
        <v>0</v>
      </c>
      <c r="BA201" s="10">
        <f t="shared" si="108"/>
        <v>826.72492560229534</v>
      </c>
      <c r="BB201">
        <f t="shared" si="124"/>
        <v>2078.7385591526918</v>
      </c>
    </row>
    <row r="202" spans="2:54" x14ac:dyDescent="0.25">
      <c r="B202">
        <f t="shared" si="109"/>
        <v>201801</v>
      </c>
      <c r="C202" s="3">
        <f>'Weir Formula Data'!I202</f>
        <v>43116</v>
      </c>
      <c r="D202" s="10">
        <f>IF('Weir Formula Data'!P202="",-9999,'Weir Formula Data'!P202)</f>
        <v>410.16454487957344</v>
      </c>
      <c r="E202" s="10">
        <f>IF('Weir Formula Data'!Q202="",-9999,'Weir Formula Data'!Q202)</f>
        <v>0</v>
      </c>
      <c r="F202" s="10">
        <f>IF('Weir Formula Data'!R202="",-9999,'Weir Formula Data'!R202)</f>
        <v>394.93581150272831</v>
      </c>
      <c r="G202" s="10">
        <f>IF('Weir Formula Data'!M202="",-9999,'Weir Formula Data'!M202)</f>
        <v>0</v>
      </c>
      <c r="H202" s="10">
        <f>IF('Weir Formula Data'!N202="",-9999,'Weir Formula Data'!N202)</f>
        <v>534.72757737298332</v>
      </c>
      <c r="I202" s="10">
        <f t="shared" si="110"/>
        <v>1339.8279337552849</v>
      </c>
      <c r="J202" s="10">
        <f t="shared" si="111"/>
        <v>0</v>
      </c>
      <c r="K202" s="24">
        <f>'Weir Formula Data'!C202</f>
        <v>1</v>
      </c>
      <c r="L202" s="24">
        <f>'Weir Formula Data'!D202</f>
        <v>0</v>
      </c>
      <c r="M202" s="24">
        <f>'Weir Formula Data'!E202</f>
        <v>1</v>
      </c>
      <c r="N202" s="24">
        <f>'Weir Formula Data'!F202</f>
        <v>0</v>
      </c>
      <c r="O202" s="24">
        <f>'Weir Formula Data'!G202</f>
        <v>2</v>
      </c>
      <c r="AC202">
        <f t="shared" si="112"/>
        <v>201801</v>
      </c>
      <c r="AD202" s="3">
        <v>43116</v>
      </c>
      <c r="AE202" s="10">
        <f t="shared" si="99"/>
        <v>684.11830607969887</v>
      </c>
      <c r="AF202" s="10">
        <f t="shared" si="100"/>
        <v>0</v>
      </c>
      <c r="AG202" s="10">
        <f t="shared" si="101"/>
        <v>658.7181211744786</v>
      </c>
      <c r="AH202" s="10">
        <f t="shared" si="102"/>
        <v>0</v>
      </c>
      <c r="AI202" s="10">
        <f t="shared" si="103"/>
        <v>891.8784644194742</v>
      </c>
      <c r="AJ202" s="10">
        <f t="shared" si="113"/>
        <v>2234.7148916736519</v>
      </c>
      <c r="AL202">
        <f t="shared" si="114"/>
        <v>201801</v>
      </c>
      <c r="AM202" s="3">
        <f t="shared" si="115"/>
        <v>43116</v>
      </c>
      <c r="AN202" s="10">
        <f t="shared" si="116"/>
        <v>681.4875744543657</v>
      </c>
      <c r="AO202" s="10">
        <f t="shared" si="117"/>
        <v>0</v>
      </c>
      <c r="AP202" s="10">
        <f t="shared" si="118"/>
        <v>656.18506427751583</v>
      </c>
      <c r="AQ202" s="10">
        <f t="shared" si="119"/>
        <v>0</v>
      </c>
      <c r="AR202" s="10">
        <f t="shared" si="120"/>
        <v>888.44880486870557</v>
      </c>
      <c r="AS202" s="10">
        <f t="shared" si="121"/>
        <v>2226.1214436005871</v>
      </c>
      <c r="AU202">
        <f t="shared" si="122"/>
        <v>201801</v>
      </c>
      <c r="AV202" s="3">
        <f t="shared" si="123"/>
        <v>43116</v>
      </c>
      <c r="AW202" s="10">
        <f t="shared" si="104"/>
        <v>677.54883371549761</v>
      </c>
      <c r="AX202" s="10">
        <f t="shared" si="105"/>
        <v>0</v>
      </c>
      <c r="AY202" s="10">
        <f t="shared" si="106"/>
        <v>652.39256248909226</v>
      </c>
      <c r="AZ202" s="10">
        <f t="shared" si="107"/>
        <v>0</v>
      </c>
      <c r="BA202" s="10">
        <f t="shared" si="108"/>
        <v>883.31390640054667</v>
      </c>
      <c r="BB202">
        <f t="shared" si="124"/>
        <v>2213.2553026051364</v>
      </c>
    </row>
    <row r="203" spans="2:54" x14ac:dyDescent="0.25">
      <c r="B203">
        <f t="shared" si="109"/>
        <v>201801</v>
      </c>
      <c r="C203" s="3">
        <f>'Weir Formula Data'!I203</f>
        <v>43117</v>
      </c>
      <c r="D203" s="10">
        <f>IF('Weir Formula Data'!P203="",-9999,'Weir Formula Data'!P203)</f>
        <v>412.54359222379952</v>
      </c>
      <c r="E203" s="10">
        <f>IF('Weir Formula Data'!Q203="",-9999,'Weir Formula Data'!Q203)</f>
        <v>0</v>
      </c>
      <c r="F203" s="10">
        <f>IF('Weir Formula Data'!R203="",-9999,'Weir Formula Data'!R203)</f>
        <v>413.28448837240626</v>
      </c>
      <c r="G203" s="10">
        <f>IF('Weir Formula Data'!M203="",-9999,'Weir Formula Data'!M203)</f>
        <v>0</v>
      </c>
      <c r="H203" s="10">
        <f>IF('Weir Formula Data'!N203="",-9999,'Weir Formula Data'!N203)</f>
        <v>563.36547206574176</v>
      </c>
      <c r="I203" s="10">
        <f t="shared" si="110"/>
        <v>1389.1935526619477</v>
      </c>
      <c r="J203" s="10">
        <f t="shared" si="111"/>
        <v>0</v>
      </c>
      <c r="K203" s="24">
        <f>'Weir Formula Data'!C203</f>
        <v>1</v>
      </c>
      <c r="L203" s="24">
        <f>'Weir Formula Data'!D203</f>
        <v>0</v>
      </c>
      <c r="M203" s="24">
        <f>'Weir Formula Data'!E203</f>
        <v>1</v>
      </c>
      <c r="N203" s="24">
        <f>'Weir Formula Data'!F203</f>
        <v>0</v>
      </c>
      <c r="O203" s="24">
        <f>'Weir Formula Data'!G203</f>
        <v>2</v>
      </c>
      <c r="AC203">
        <f t="shared" si="112"/>
        <v>201801</v>
      </c>
      <c r="AD203" s="3">
        <v>43117</v>
      </c>
      <c r="AE203" s="10">
        <f t="shared" si="99"/>
        <v>688.08634734395105</v>
      </c>
      <c r="AF203" s="10">
        <f t="shared" si="100"/>
        <v>0</v>
      </c>
      <c r="AG203" s="10">
        <f t="shared" si="101"/>
        <v>689.32209681204472</v>
      </c>
      <c r="AH203" s="10">
        <f t="shared" si="102"/>
        <v>0</v>
      </c>
      <c r="AI203" s="10">
        <f t="shared" si="103"/>
        <v>939.64394842212232</v>
      </c>
      <c r="AJ203" s="10">
        <f t="shared" si="113"/>
        <v>2317.0523925781181</v>
      </c>
      <c r="AL203">
        <f t="shared" si="114"/>
        <v>201801</v>
      </c>
      <c r="AM203" s="3">
        <f t="shared" si="115"/>
        <v>43117</v>
      </c>
      <c r="AN203" s="10">
        <f t="shared" si="116"/>
        <v>685.44035687880648</v>
      </c>
      <c r="AO203" s="10">
        <f t="shared" si="117"/>
        <v>0</v>
      </c>
      <c r="AP203" s="10">
        <f t="shared" si="118"/>
        <v>686.67135435418515</v>
      </c>
      <c r="AQ203" s="10">
        <f t="shared" si="119"/>
        <v>0</v>
      </c>
      <c r="AR203" s="10">
        <f t="shared" si="120"/>
        <v>936.03060986693527</v>
      </c>
      <c r="AS203" s="10">
        <f t="shared" si="121"/>
        <v>2308.1423210999269</v>
      </c>
      <c r="AU203">
        <f t="shared" si="122"/>
        <v>201801</v>
      </c>
      <c r="AV203" s="3">
        <f t="shared" si="123"/>
        <v>43117</v>
      </c>
      <c r="AW203" s="10">
        <f t="shared" si="104"/>
        <v>681.47877055074412</v>
      </c>
      <c r="AX203" s="10">
        <f t="shared" si="105"/>
        <v>0</v>
      </c>
      <c r="AY203" s="10">
        <f t="shared" si="106"/>
        <v>682.70265332574161</v>
      </c>
      <c r="AZ203" s="10">
        <f t="shared" si="107"/>
        <v>0</v>
      </c>
      <c r="BA203" s="10">
        <f t="shared" si="108"/>
        <v>930.62070654058004</v>
      </c>
      <c r="BB203">
        <f t="shared" si="124"/>
        <v>2294.8021304170657</v>
      </c>
    </row>
    <row r="204" spans="2:54" x14ac:dyDescent="0.25">
      <c r="B204">
        <f t="shared" si="109"/>
        <v>201801</v>
      </c>
      <c r="C204" s="3">
        <f>'Weir Formula Data'!I204</f>
        <v>43118</v>
      </c>
      <c r="D204" s="10">
        <f>IF('Weir Formula Data'!P204="",-9999,'Weir Formula Data'!P204)</f>
        <v>385.12182591435567</v>
      </c>
      <c r="E204" s="10">
        <f>IF('Weir Formula Data'!Q204="",-9999,'Weir Formula Data'!Q204)</f>
        <v>0</v>
      </c>
      <c r="F204" s="10">
        <f>IF('Weir Formula Data'!R204="",-9999,'Weir Formula Data'!R204)</f>
        <v>388.56528898949824</v>
      </c>
      <c r="G204" s="10">
        <f>IF('Weir Formula Data'!M204="",-9999,'Weir Formula Data'!M204)</f>
        <v>0</v>
      </c>
      <c r="H204" s="10">
        <f>IF('Weir Formula Data'!N204="",-9999,'Weir Formula Data'!N204)</f>
        <v>539.88673880611952</v>
      </c>
      <c r="I204" s="10">
        <f t="shared" si="110"/>
        <v>1313.5738537099733</v>
      </c>
      <c r="J204" s="10">
        <f t="shared" si="111"/>
        <v>0</v>
      </c>
      <c r="K204" s="24">
        <f>'Weir Formula Data'!C204</f>
        <v>1</v>
      </c>
      <c r="L204" s="24">
        <f>'Weir Formula Data'!D204</f>
        <v>0</v>
      </c>
      <c r="M204" s="24">
        <f>'Weir Formula Data'!E204</f>
        <v>1</v>
      </c>
      <c r="N204" s="24">
        <f>'Weir Formula Data'!F204</f>
        <v>0</v>
      </c>
      <c r="O204" s="24">
        <f>'Weir Formula Data'!G204</f>
        <v>2</v>
      </c>
      <c r="AC204">
        <f t="shared" si="112"/>
        <v>201801</v>
      </c>
      <c r="AD204" s="3">
        <v>43118</v>
      </c>
      <c r="AE204" s="10">
        <f t="shared" si="99"/>
        <v>642.34925828658731</v>
      </c>
      <c r="AF204" s="10">
        <f t="shared" si="100"/>
        <v>0</v>
      </c>
      <c r="AG204" s="10">
        <f t="shared" si="101"/>
        <v>648.09265116494112</v>
      </c>
      <c r="AH204" s="10">
        <f t="shared" si="102"/>
        <v>0</v>
      </c>
      <c r="AI204" s="10">
        <f t="shared" si="103"/>
        <v>900.48349092527599</v>
      </c>
      <c r="AJ204" s="10">
        <f t="shared" si="113"/>
        <v>2190.9254003768042</v>
      </c>
      <c r="AL204">
        <f t="shared" si="114"/>
        <v>201801</v>
      </c>
      <c r="AM204" s="3">
        <f t="shared" si="115"/>
        <v>43118</v>
      </c>
      <c r="AN204" s="10">
        <f t="shared" si="116"/>
        <v>639.87914676747391</v>
      </c>
      <c r="AO204" s="10">
        <f t="shared" si="117"/>
        <v>0</v>
      </c>
      <c r="AP204" s="10">
        <f t="shared" si="118"/>
        <v>645.60045380899578</v>
      </c>
      <c r="AQ204" s="10">
        <f t="shared" si="119"/>
        <v>0</v>
      </c>
      <c r="AR204" s="10">
        <f t="shared" si="120"/>
        <v>897.02074131513541</v>
      </c>
      <c r="AS204" s="10">
        <f t="shared" si="121"/>
        <v>2182.5003418916049</v>
      </c>
      <c r="AU204">
        <f t="shared" si="122"/>
        <v>201801</v>
      </c>
      <c r="AV204" s="3">
        <f t="shared" si="123"/>
        <v>43118</v>
      </c>
      <c r="AW204" s="10">
        <f t="shared" si="104"/>
        <v>636.18088702246962</v>
      </c>
      <c r="AX204" s="10">
        <f t="shared" si="105"/>
        <v>0</v>
      </c>
      <c r="AY204" s="10">
        <f t="shared" si="106"/>
        <v>641.86912707059537</v>
      </c>
      <c r="AZ204" s="10">
        <f t="shared" si="107"/>
        <v>0</v>
      </c>
      <c r="BA204" s="10">
        <f t="shared" si="108"/>
        <v>891.83630029248525</v>
      </c>
      <c r="BB204">
        <f t="shared" si="124"/>
        <v>2169.8863143855501</v>
      </c>
    </row>
    <row r="205" spans="2:54" x14ac:dyDescent="0.25">
      <c r="B205">
        <f t="shared" si="109"/>
        <v>201801</v>
      </c>
      <c r="C205" s="3">
        <f>'Weir Formula Data'!I205</f>
        <v>43119</v>
      </c>
      <c r="D205" s="10">
        <f>IF('Weir Formula Data'!P205="",-9999,'Weir Formula Data'!P205)</f>
        <v>334.85253396410923</v>
      </c>
      <c r="E205" s="10">
        <f>IF('Weir Formula Data'!Q205="",-9999,'Weir Formula Data'!Q205)</f>
        <v>0</v>
      </c>
      <c r="F205" s="10">
        <f>IF('Weir Formula Data'!R205="",-9999,'Weir Formula Data'!R205)</f>
        <v>352.4844918833648</v>
      </c>
      <c r="G205" s="10">
        <f>IF('Weir Formula Data'!M205="",-9999,'Weir Formula Data'!M205)</f>
        <v>0</v>
      </c>
      <c r="H205" s="10">
        <f>IF('Weir Formula Data'!N205="",-9999,'Weir Formula Data'!N205)</f>
        <v>471.79309547632641</v>
      </c>
      <c r="I205" s="10">
        <f t="shared" si="110"/>
        <v>1159.1301213238005</v>
      </c>
      <c r="J205" s="10">
        <f t="shared" si="111"/>
        <v>0</v>
      </c>
      <c r="K205" s="24">
        <f>'Weir Formula Data'!C205</f>
        <v>1</v>
      </c>
      <c r="L205" s="24">
        <f>'Weir Formula Data'!D205</f>
        <v>0</v>
      </c>
      <c r="M205" s="24">
        <f>'Weir Formula Data'!E205</f>
        <v>1</v>
      </c>
      <c r="N205" s="24">
        <f>'Weir Formula Data'!F205</f>
        <v>0</v>
      </c>
      <c r="O205" s="24">
        <f>'Weir Formula Data'!G205</f>
        <v>2</v>
      </c>
      <c r="AC205">
        <f t="shared" si="112"/>
        <v>201801</v>
      </c>
      <c r="AD205" s="3">
        <v>43119</v>
      </c>
      <c r="AE205" s="10">
        <f t="shared" si="99"/>
        <v>558.50451040150244</v>
      </c>
      <c r="AF205" s="10">
        <f t="shared" si="100"/>
        <v>0</v>
      </c>
      <c r="AG205" s="10">
        <f t="shared" si="101"/>
        <v>587.91306200639849</v>
      </c>
      <c r="AH205" s="10">
        <f t="shared" si="102"/>
        <v>0</v>
      </c>
      <c r="AI205" s="10">
        <f t="shared" si="103"/>
        <v>786.90929610243825</v>
      </c>
      <c r="AJ205" s="10">
        <f t="shared" si="113"/>
        <v>1933.3268685103392</v>
      </c>
      <c r="AL205">
        <f t="shared" si="114"/>
        <v>201801</v>
      </c>
      <c r="AM205" s="3">
        <f t="shared" si="115"/>
        <v>43119</v>
      </c>
      <c r="AN205" s="10">
        <f t="shared" si="116"/>
        <v>556.35681830592898</v>
      </c>
      <c r="AO205" s="10">
        <f t="shared" si="117"/>
        <v>0</v>
      </c>
      <c r="AP205" s="10">
        <f t="shared" si="118"/>
        <v>585.65228127385296</v>
      </c>
      <c r="AQ205" s="10">
        <f t="shared" si="119"/>
        <v>0</v>
      </c>
      <c r="AR205" s="10">
        <f t="shared" si="120"/>
        <v>783.88328853455391</v>
      </c>
      <c r="AS205" s="10">
        <f t="shared" si="121"/>
        <v>1925.8923881143357</v>
      </c>
      <c r="AU205">
        <f t="shared" si="122"/>
        <v>201801</v>
      </c>
      <c r="AV205" s="3">
        <f t="shared" si="123"/>
        <v>43119</v>
      </c>
      <c r="AW205" s="10">
        <f t="shared" si="104"/>
        <v>553.14128606770282</v>
      </c>
      <c r="AX205" s="10">
        <f t="shared" si="105"/>
        <v>0</v>
      </c>
      <c r="AY205" s="10">
        <f t="shared" si="106"/>
        <v>582.26743232644367</v>
      </c>
      <c r="AZ205" s="10">
        <f t="shared" si="107"/>
        <v>0</v>
      </c>
      <c r="BA205" s="10">
        <f t="shared" si="108"/>
        <v>779.35273924971784</v>
      </c>
      <c r="BB205">
        <f t="shared" si="124"/>
        <v>1914.7614576438643</v>
      </c>
    </row>
    <row r="206" spans="2:54" x14ac:dyDescent="0.25">
      <c r="B206">
        <f t="shared" si="109"/>
        <v>201801</v>
      </c>
      <c r="C206" s="3">
        <f>'Weir Formula Data'!I206</f>
        <v>43120</v>
      </c>
      <c r="D206" s="10">
        <f>IF('Weir Formula Data'!P206="",-9999,'Weir Formula Data'!P206)</f>
        <v>280.91226617486313</v>
      </c>
      <c r="E206" s="10">
        <f>IF('Weir Formula Data'!Q206="",-9999,'Weir Formula Data'!Q206)</f>
        <v>0</v>
      </c>
      <c r="F206" s="10">
        <f>IF('Weir Formula Data'!R206="",-9999,'Weir Formula Data'!R206)</f>
        <v>325.45373855050804</v>
      </c>
      <c r="G206" s="10">
        <f>IF('Weir Formula Data'!M206="",-9999,'Weir Formula Data'!M206)</f>
        <v>0</v>
      </c>
      <c r="H206" s="10">
        <f>IF('Weir Formula Data'!N206="",-9999,'Weir Formula Data'!N206)</f>
        <v>417.14325614415708</v>
      </c>
      <c r="I206" s="10">
        <f t="shared" si="110"/>
        <v>1023.5092608695281</v>
      </c>
      <c r="J206" s="10">
        <f t="shared" si="111"/>
        <v>0</v>
      </c>
      <c r="K206" s="24">
        <f>'Weir Formula Data'!C206</f>
        <v>1</v>
      </c>
      <c r="L206" s="24">
        <f>'Weir Formula Data'!D206</f>
        <v>0</v>
      </c>
      <c r="M206" s="24">
        <f>'Weir Formula Data'!E206</f>
        <v>1</v>
      </c>
      <c r="N206" s="24">
        <f>'Weir Formula Data'!F206</f>
        <v>0</v>
      </c>
      <c r="O206" s="24">
        <f>'Weir Formula Data'!G206</f>
        <v>2</v>
      </c>
      <c r="AC206">
        <f t="shared" si="112"/>
        <v>201801</v>
      </c>
      <c r="AD206" s="3">
        <v>43120</v>
      </c>
      <c r="AE206" s="10">
        <f t="shared" si="99"/>
        <v>468.53689840252076</v>
      </c>
      <c r="AF206" s="10">
        <f t="shared" si="100"/>
        <v>0</v>
      </c>
      <c r="AG206" s="10">
        <f t="shared" si="101"/>
        <v>542.82814812735626</v>
      </c>
      <c r="AH206" s="10">
        <f t="shared" si="102"/>
        <v>0</v>
      </c>
      <c r="AI206" s="10">
        <f t="shared" si="103"/>
        <v>695.75818131647247</v>
      </c>
      <c r="AJ206" s="10">
        <f t="shared" si="113"/>
        <v>1707.1232278463494</v>
      </c>
      <c r="AL206">
        <f t="shared" si="114"/>
        <v>201801</v>
      </c>
      <c r="AM206" s="3">
        <f t="shared" si="115"/>
        <v>43120</v>
      </c>
      <c r="AN206" s="10">
        <f t="shared" si="116"/>
        <v>466.73517079881674</v>
      </c>
      <c r="AO206" s="10">
        <f t="shared" si="117"/>
        <v>0</v>
      </c>
      <c r="AP206" s="10">
        <f t="shared" si="118"/>
        <v>540.74073844439818</v>
      </c>
      <c r="AQ206" s="10">
        <f t="shared" si="119"/>
        <v>0</v>
      </c>
      <c r="AR206" s="10">
        <f t="shared" si="120"/>
        <v>693.08268932202168</v>
      </c>
      <c r="AS206" s="10">
        <f t="shared" si="121"/>
        <v>1700.5585985652365</v>
      </c>
      <c r="AU206">
        <f t="shared" si="122"/>
        <v>201801</v>
      </c>
      <c r="AV206" s="3">
        <f t="shared" si="123"/>
        <v>43120</v>
      </c>
      <c r="AW206" s="10">
        <f t="shared" si="104"/>
        <v>464.03761782734881</v>
      </c>
      <c r="AX206" s="10">
        <f t="shared" si="105"/>
        <v>0</v>
      </c>
      <c r="AY206" s="10">
        <f t="shared" si="106"/>
        <v>537.61546124857864</v>
      </c>
      <c r="AZ206" s="10">
        <f t="shared" si="107"/>
        <v>0</v>
      </c>
      <c r="BA206" s="10">
        <f t="shared" si="108"/>
        <v>689.07693319943553</v>
      </c>
      <c r="BB206">
        <f t="shared" si="124"/>
        <v>1690.7300122753632</v>
      </c>
    </row>
    <row r="207" spans="2:54" x14ac:dyDescent="0.25">
      <c r="B207">
        <f t="shared" si="109"/>
        <v>201801</v>
      </c>
      <c r="C207" s="3">
        <f>'Weir Formula Data'!I207</f>
        <v>43121</v>
      </c>
      <c r="D207" s="10">
        <f>IF('Weir Formula Data'!P207="",-9999,'Weir Formula Data'!P207)</f>
        <v>307.0030285269865</v>
      </c>
      <c r="E207" s="10">
        <f>IF('Weir Formula Data'!Q207="",-9999,'Weir Formula Data'!Q207)</f>
        <v>0</v>
      </c>
      <c r="F207" s="10">
        <f>IF('Weir Formula Data'!R207="",-9999,'Weir Formula Data'!R207)</f>
        <v>334.17008322873852</v>
      </c>
      <c r="G207" s="10">
        <f>IF('Weir Formula Data'!M207="",-9999,'Weir Formula Data'!M207)</f>
        <v>0</v>
      </c>
      <c r="H207" s="10">
        <f>IF('Weir Formula Data'!N207="",-9999,'Weir Formula Data'!N207)</f>
        <v>439.82600375969946</v>
      </c>
      <c r="I207" s="10">
        <f t="shared" si="110"/>
        <v>1080.9991155154244</v>
      </c>
      <c r="J207" s="10">
        <f t="shared" si="111"/>
        <v>0</v>
      </c>
      <c r="K207" s="24">
        <f>'Weir Formula Data'!C207</f>
        <v>1</v>
      </c>
      <c r="L207" s="24">
        <f>'Weir Formula Data'!D207</f>
        <v>0</v>
      </c>
      <c r="M207" s="24">
        <f>'Weir Formula Data'!E207</f>
        <v>1</v>
      </c>
      <c r="N207" s="24">
        <f>'Weir Formula Data'!F207</f>
        <v>0</v>
      </c>
      <c r="O207" s="24">
        <f>'Weir Formula Data'!G207</f>
        <v>2</v>
      </c>
      <c r="AC207">
        <f t="shared" si="112"/>
        <v>201801</v>
      </c>
      <c r="AD207" s="3">
        <v>43121</v>
      </c>
      <c r="AE207" s="10">
        <f t="shared" si="99"/>
        <v>512.05399018309686</v>
      </c>
      <c r="AF207" s="10">
        <f t="shared" si="100"/>
        <v>0</v>
      </c>
      <c r="AG207" s="10">
        <f t="shared" si="101"/>
        <v>557.36624273089785</v>
      </c>
      <c r="AH207" s="10">
        <f t="shared" si="102"/>
        <v>0</v>
      </c>
      <c r="AI207" s="10">
        <f t="shared" si="103"/>
        <v>733.59100492275047</v>
      </c>
      <c r="AJ207" s="10">
        <f t="shared" si="113"/>
        <v>1803.0112378367453</v>
      </c>
      <c r="AL207">
        <f t="shared" si="114"/>
        <v>201801</v>
      </c>
      <c r="AM207" s="3">
        <f t="shared" si="115"/>
        <v>43121</v>
      </c>
      <c r="AN207" s="10">
        <f t="shared" si="116"/>
        <v>510.08492048582173</v>
      </c>
      <c r="AO207" s="10">
        <f t="shared" si="117"/>
        <v>0</v>
      </c>
      <c r="AP207" s="10">
        <f t="shared" si="118"/>
        <v>555.22292776824509</v>
      </c>
      <c r="AQ207" s="10">
        <f t="shared" si="119"/>
        <v>0</v>
      </c>
      <c r="AR207" s="10">
        <f t="shared" si="120"/>
        <v>730.77002931142783</v>
      </c>
      <c r="AS207" s="10">
        <f t="shared" si="121"/>
        <v>1796.0778775654946</v>
      </c>
      <c r="AU207">
        <f t="shared" si="122"/>
        <v>201801</v>
      </c>
      <c r="AV207" s="3">
        <f t="shared" si="123"/>
        <v>43121</v>
      </c>
      <c r="AW207" s="10">
        <f t="shared" si="104"/>
        <v>507.13682233713814</v>
      </c>
      <c r="AX207" s="10">
        <f t="shared" si="105"/>
        <v>0</v>
      </c>
      <c r="AY207" s="10">
        <f t="shared" si="106"/>
        <v>552.01394898898366</v>
      </c>
      <c r="AZ207" s="10">
        <f t="shared" si="107"/>
        <v>0</v>
      </c>
      <c r="BA207" s="10">
        <f t="shared" si="108"/>
        <v>726.54645460062363</v>
      </c>
      <c r="BB207">
        <f t="shared" si="124"/>
        <v>1785.6972259267454</v>
      </c>
    </row>
    <row r="208" spans="2:54" x14ac:dyDescent="0.25">
      <c r="B208">
        <f t="shared" si="109"/>
        <v>201801</v>
      </c>
      <c r="C208" s="3">
        <f>'Weir Formula Data'!I208</f>
        <v>43122</v>
      </c>
      <c r="D208" s="10">
        <f>IF('Weir Formula Data'!P208="",-9999,'Weir Formula Data'!P208)</f>
        <v>230.08592954111637</v>
      </c>
      <c r="E208" s="10">
        <f>IF('Weir Formula Data'!Q208="",-9999,'Weir Formula Data'!Q208)</f>
        <v>0</v>
      </c>
      <c r="F208" s="10">
        <f>IF('Weir Formula Data'!R208="",-9999,'Weir Formula Data'!R208)</f>
        <v>281.37932077978729</v>
      </c>
      <c r="G208" s="10">
        <f>IF('Weir Formula Data'!M208="",-9999,'Weir Formula Data'!M208)</f>
        <v>0</v>
      </c>
      <c r="H208" s="10">
        <f>IF('Weir Formula Data'!N208="",-9999,'Weir Formula Data'!N208)</f>
        <v>376.21953233960136</v>
      </c>
      <c r="I208" s="10">
        <f t="shared" si="110"/>
        <v>887.68478266050511</v>
      </c>
      <c r="J208" s="10">
        <f t="shared" si="111"/>
        <v>0</v>
      </c>
      <c r="K208" s="24">
        <f>'Weir Formula Data'!C208</f>
        <v>1</v>
      </c>
      <c r="L208" s="24">
        <f>'Weir Formula Data'!D208</f>
        <v>0</v>
      </c>
      <c r="M208" s="24">
        <f>'Weir Formula Data'!E208</f>
        <v>1</v>
      </c>
      <c r="N208" s="24">
        <f>'Weir Formula Data'!F208</f>
        <v>0</v>
      </c>
      <c r="O208" s="24">
        <f>'Weir Formula Data'!G208</f>
        <v>2</v>
      </c>
      <c r="AC208">
        <f t="shared" si="112"/>
        <v>201801</v>
      </c>
      <c r="AD208" s="3">
        <v>43122</v>
      </c>
      <c r="AE208" s="10">
        <f t="shared" si="99"/>
        <v>383.7630490871822</v>
      </c>
      <c r="AF208" s="10">
        <f t="shared" si="100"/>
        <v>0</v>
      </c>
      <c r="AG208" s="10">
        <f t="shared" si="101"/>
        <v>469.31590431406596</v>
      </c>
      <c r="AH208" s="10">
        <f t="shared" si="102"/>
        <v>0</v>
      </c>
      <c r="AI208" s="10">
        <f t="shared" si="103"/>
        <v>627.50101731448376</v>
      </c>
      <c r="AJ208" s="10">
        <f t="shared" si="113"/>
        <v>1480.5799707157319</v>
      </c>
      <c r="AL208">
        <f t="shared" si="114"/>
        <v>201801</v>
      </c>
      <c r="AM208" s="3">
        <f t="shared" si="115"/>
        <v>43122</v>
      </c>
      <c r="AN208" s="10">
        <f t="shared" si="116"/>
        <v>382.28731370501816</v>
      </c>
      <c r="AO208" s="10">
        <f t="shared" si="117"/>
        <v>0</v>
      </c>
      <c r="AP208" s="10">
        <f t="shared" si="118"/>
        <v>467.51118109473578</v>
      </c>
      <c r="AQ208" s="10">
        <f t="shared" si="119"/>
        <v>0</v>
      </c>
      <c r="AR208" s="10">
        <f t="shared" si="120"/>
        <v>625.08800372237909</v>
      </c>
      <c r="AS208" s="10">
        <f t="shared" si="121"/>
        <v>1474.886498522133</v>
      </c>
      <c r="AU208">
        <f t="shared" si="122"/>
        <v>201801</v>
      </c>
      <c r="AV208" s="3">
        <f t="shared" si="123"/>
        <v>43122</v>
      </c>
      <c r="AW208" s="10">
        <f t="shared" si="104"/>
        <v>380.07783744619132</v>
      </c>
      <c r="AX208" s="10">
        <f t="shared" si="105"/>
        <v>0</v>
      </c>
      <c r="AY208" s="10">
        <f t="shared" si="106"/>
        <v>464.8091430769062</v>
      </c>
      <c r="AZ208" s="10">
        <f t="shared" si="107"/>
        <v>0</v>
      </c>
      <c r="BA208" s="10">
        <f t="shared" si="108"/>
        <v>621.475231196614</v>
      </c>
      <c r="BB208">
        <f t="shared" si="124"/>
        <v>1466.3622117197115</v>
      </c>
    </row>
    <row r="209" spans="2:54" x14ac:dyDescent="0.25">
      <c r="B209">
        <f t="shared" si="109"/>
        <v>201801</v>
      </c>
      <c r="C209" s="3">
        <f>'Weir Formula Data'!I209</f>
        <v>43123</v>
      </c>
      <c r="D209" s="10">
        <f>IF('Weir Formula Data'!P209="",-9999,'Weir Formula Data'!P209)</f>
        <v>274.10925872509011</v>
      </c>
      <c r="E209" s="10">
        <f>IF('Weir Formula Data'!Q209="",-9999,'Weir Formula Data'!Q209)</f>
        <v>0</v>
      </c>
      <c r="F209" s="10">
        <f>IF('Weir Formula Data'!R209="",-9999,'Weir Formula Data'!R209)</f>
        <v>316.04870199554853</v>
      </c>
      <c r="G209" s="10">
        <f>IF('Weir Formula Data'!M209="",-9999,'Weir Formula Data'!M209)</f>
        <v>0</v>
      </c>
      <c r="H209" s="10">
        <f>IF('Weir Formula Data'!N209="",-9999,'Weir Formula Data'!N209)</f>
        <v>416.81690606159037</v>
      </c>
      <c r="I209" s="10">
        <f t="shared" si="110"/>
        <v>1006.9748667822289</v>
      </c>
      <c r="J209" s="10">
        <f t="shared" si="111"/>
        <v>0</v>
      </c>
      <c r="K209" s="24">
        <f>'Weir Formula Data'!C209</f>
        <v>1</v>
      </c>
      <c r="L209" s="24">
        <f>'Weir Formula Data'!D209</f>
        <v>0</v>
      </c>
      <c r="M209" s="24">
        <f>'Weir Formula Data'!E209</f>
        <v>1</v>
      </c>
      <c r="N209" s="24">
        <f>'Weir Formula Data'!F209</f>
        <v>0</v>
      </c>
      <c r="O209" s="24">
        <f>'Weir Formula Data'!G209</f>
        <v>2</v>
      </c>
      <c r="AC209">
        <f t="shared" si="112"/>
        <v>201801</v>
      </c>
      <c r="AD209" s="3">
        <v>43123</v>
      </c>
      <c r="AE209" s="10">
        <f t="shared" si="99"/>
        <v>457.19008164108476</v>
      </c>
      <c r="AF209" s="10">
        <f t="shared" si="100"/>
        <v>0</v>
      </c>
      <c r="AG209" s="10">
        <f t="shared" si="101"/>
        <v>527.14137617956237</v>
      </c>
      <c r="AH209" s="10">
        <f t="shared" si="102"/>
        <v>0</v>
      </c>
      <c r="AI209" s="10">
        <f t="shared" si="103"/>
        <v>695.21385814553616</v>
      </c>
      <c r="AJ209" s="10">
        <f t="shared" si="113"/>
        <v>1679.5453159661834</v>
      </c>
      <c r="AL209">
        <f t="shared" si="114"/>
        <v>201801</v>
      </c>
      <c r="AM209" s="3">
        <f t="shared" si="115"/>
        <v>43123</v>
      </c>
      <c r="AN209" s="10">
        <f t="shared" si="116"/>
        <v>455.43198746954579</v>
      </c>
      <c r="AO209" s="10">
        <f t="shared" si="117"/>
        <v>0</v>
      </c>
      <c r="AP209" s="10">
        <f t="shared" si="118"/>
        <v>525.11428893892992</v>
      </c>
      <c r="AQ209" s="10">
        <f t="shared" si="119"/>
        <v>0</v>
      </c>
      <c r="AR209" s="10">
        <f t="shared" si="120"/>
        <v>692.54045930977941</v>
      </c>
      <c r="AS209" s="10">
        <f t="shared" si="121"/>
        <v>1673.0867357182551</v>
      </c>
      <c r="AU209">
        <f t="shared" si="122"/>
        <v>201801</v>
      </c>
      <c r="AV209" s="3">
        <f t="shared" si="123"/>
        <v>43123</v>
      </c>
      <c r="AW209" s="10">
        <f t="shared" si="104"/>
        <v>452.79976262778519</v>
      </c>
      <c r="AX209" s="10">
        <f t="shared" si="105"/>
        <v>0</v>
      </c>
      <c r="AY209" s="10">
        <f t="shared" si="106"/>
        <v>522.07932671814183</v>
      </c>
      <c r="AZ209" s="10">
        <f t="shared" si="107"/>
        <v>0</v>
      </c>
      <c r="BA209" s="10">
        <f t="shared" si="108"/>
        <v>688.53783707182913</v>
      </c>
      <c r="BB209">
        <f t="shared" si="124"/>
        <v>1663.4169264177563</v>
      </c>
    </row>
    <row r="210" spans="2:54" x14ac:dyDescent="0.25">
      <c r="B210">
        <f t="shared" si="109"/>
        <v>201801</v>
      </c>
      <c r="C210" s="3">
        <f>'Weir Formula Data'!I210</f>
        <v>43124</v>
      </c>
      <c r="D210" s="10">
        <f>IF('Weir Formula Data'!P210="",-9999,'Weir Formula Data'!P210)</f>
        <v>273.73864467539073</v>
      </c>
      <c r="E210" s="10">
        <f>IF('Weir Formula Data'!Q210="",-9999,'Weir Formula Data'!Q210)</f>
        <v>0</v>
      </c>
      <c r="F210" s="10">
        <f>IF('Weir Formula Data'!R210="",-9999,'Weir Formula Data'!R210)</f>
        <v>305.34206556308385</v>
      </c>
      <c r="G210" s="10">
        <f>IF('Weir Formula Data'!M210="",-9999,'Weir Formula Data'!M210)</f>
        <v>0</v>
      </c>
      <c r="H210" s="10">
        <f>IF('Weir Formula Data'!N210="",-9999,'Weir Formula Data'!N210)</f>
        <v>407.63595630447065</v>
      </c>
      <c r="I210" s="10">
        <f t="shared" si="110"/>
        <v>986.71666654294518</v>
      </c>
      <c r="J210" s="10">
        <f t="shared" si="111"/>
        <v>0</v>
      </c>
      <c r="K210" s="24">
        <f>'Weir Formula Data'!C210</f>
        <v>1</v>
      </c>
      <c r="L210" s="24">
        <f>'Weir Formula Data'!D210</f>
        <v>0</v>
      </c>
      <c r="M210" s="24">
        <f>'Weir Formula Data'!E210</f>
        <v>1</v>
      </c>
      <c r="N210" s="24">
        <f>'Weir Formula Data'!F210</f>
        <v>0</v>
      </c>
      <c r="O210" s="24">
        <f>'Weir Formula Data'!G210</f>
        <v>2</v>
      </c>
      <c r="AC210">
        <f t="shared" si="112"/>
        <v>201801</v>
      </c>
      <c r="AD210" s="3">
        <v>43124</v>
      </c>
      <c r="AE210" s="10">
        <f t="shared" si="99"/>
        <v>456.57193007470761</v>
      </c>
      <c r="AF210" s="10">
        <f t="shared" si="100"/>
        <v>0</v>
      </c>
      <c r="AG210" s="10">
        <f t="shared" si="101"/>
        <v>509.28365036823101</v>
      </c>
      <c r="AH210" s="10">
        <f t="shared" si="102"/>
        <v>0</v>
      </c>
      <c r="AI210" s="10">
        <f t="shared" si="103"/>
        <v>679.90084322395717</v>
      </c>
      <c r="AJ210" s="10">
        <f t="shared" si="113"/>
        <v>1645.7564236668959</v>
      </c>
      <c r="AL210">
        <f t="shared" si="114"/>
        <v>201801</v>
      </c>
      <c r="AM210" s="3">
        <f t="shared" si="115"/>
        <v>43124</v>
      </c>
      <c r="AN210" s="10">
        <f t="shared" si="116"/>
        <v>454.81621296406655</v>
      </c>
      <c r="AO210" s="10">
        <f t="shared" si="117"/>
        <v>0</v>
      </c>
      <c r="AP210" s="10">
        <f t="shared" si="118"/>
        <v>507.32523382918765</v>
      </c>
      <c r="AQ210" s="10">
        <f t="shared" si="119"/>
        <v>0</v>
      </c>
      <c r="AR210" s="10">
        <f t="shared" si="120"/>
        <v>677.2863295726421</v>
      </c>
      <c r="AS210" s="10">
        <f t="shared" si="121"/>
        <v>1639.4277763658963</v>
      </c>
      <c r="AU210">
        <f t="shared" si="122"/>
        <v>201801</v>
      </c>
      <c r="AV210" s="3">
        <f t="shared" si="123"/>
        <v>43124</v>
      </c>
      <c r="AW210" s="10">
        <f t="shared" si="104"/>
        <v>452.18754706633018</v>
      </c>
      <c r="AX210" s="10">
        <f t="shared" si="105"/>
        <v>0</v>
      </c>
      <c r="AY210" s="10">
        <f t="shared" si="106"/>
        <v>504.39308562686909</v>
      </c>
      <c r="AZ210" s="10">
        <f t="shared" si="107"/>
        <v>0</v>
      </c>
      <c r="BA210" s="10">
        <f t="shared" si="108"/>
        <v>673.37187044211123</v>
      </c>
      <c r="BB210">
        <f t="shared" si="124"/>
        <v>1629.9525031353105</v>
      </c>
    </row>
    <row r="211" spans="2:54" x14ac:dyDescent="0.25">
      <c r="B211">
        <f t="shared" si="109"/>
        <v>201801</v>
      </c>
      <c r="C211" s="3">
        <f>'Weir Formula Data'!I211</f>
        <v>43125</v>
      </c>
      <c r="D211" s="10">
        <f>IF('Weir Formula Data'!P211="",-9999,'Weir Formula Data'!P211)</f>
        <v>287.87750911265607</v>
      </c>
      <c r="E211" s="10">
        <f>IF('Weir Formula Data'!Q211="",-9999,'Weir Formula Data'!Q211)</f>
        <v>0</v>
      </c>
      <c r="F211" s="10">
        <f>IF('Weir Formula Data'!R211="",-9999,'Weir Formula Data'!R211)</f>
        <v>301.32681684610787</v>
      </c>
      <c r="G211" s="10">
        <f>IF('Weir Formula Data'!M211="",-9999,'Weir Formula Data'!M211)</f>
        <v>0</v>
      </c>
      <c r="H211" s="10">
        <f>IF('Weir Formula Data'!N211="",-9999,'Weir Formula Data'!N211)</f>
        <v>423.54283667289388</v>
      </c>
      <c r="I211" s="10">
        <f t="shared" si="110"/>
        <v>1012.7471626316578</v>
      </c>
      <c r="J211" s="10">
        <f t="shared" si="111"/>
        <v>0</v>
      </c>
      <c r="K211" s="24">
        <f>'Weir Formula Data'!C211</f>
        <v>1</v>
      </c>
      <c r="L211" s="24">
        <f>'Weir Formula Data'!D211</f>
        <v>0</v>
      </c>
      <c r="M211" s="24">
        <f>'Weir Formula Data'!E211</f>
        <v>1</v>
      </c>
      <c r="N211" s="24">
        <f>'Weir Formula Data'!F211</f>
        <v>0</v>
      </c>
      <c r="O211" s="24">
        <f>'Weir Formula Data'!G211</f>
        <v>2</v>
      </c>
      <c r="AC211">
        <f t="shared" si="112"/>
        <v>201801</v>
      </c>
      <c r="AD211" s="3">
        <v>43125</v>
      </c>
      <c r="AE211" s="10">
        <f t="shared" si="99"/>
        <v>480.15430965740023</v>
      </c>
      <c r="AF211" s="10">
        <f t="shared" si="100"/>
        <v>0</v>
      </c>
      <c r="AG211" s="10">
        <f t="shared" si="101"/>
        <v>502.58656944049557</v>
      </c>
      <c r="AH211" s="10">
        <f t="shared" si="102"/>
        <v>0</v>
      </c>
      <c r="AI211" s="10">
        <f t="shared" si="103"/>
        <v>706.43211753449805</v>
      </c>
      <c r="AJ211" s="10">
        <f t="shared" si="113"/>
        <v>1689.1729966323937</v>
      </c>
      <c r="AL211">
        <f t="shared" si="114"/>
        <v>201801</v>
      </c>
      <c r="AM211" s="3">
        <f t="shared" si="115"/>
        <v>43125</v>
      </c>
      <c r="AN211" s="10">
        <f t="shared" si="116"/>
        <v>478.30790806833272</v>
      </c>
      <c r="AO211" s="10">
        <f t="shared" si="117"/>
        <v>0</v>
      </c>
      <c r="AP211" s="10">
        <f t="shared" si="118"/>
        <v>500.65390608249913</v>
      </c>
      <c r="AQ211" s="10">
        <f t="shared" si="119"/>
        <v>0</v>
      </c>
      <c r="AR211" s="10">
        <f t="shared" si="120"/>
        <v>703.71557962543568</v>
      </c>
      <c r="AS211" s="10">
        <f t="shared" si="121"/>
        <v>1682.6773937762675</v>
      </c>
      <c r="AU211">
        <f t="shared" si="122"/>
        <v>201801</v>
      </c>
      <c r="AV211" s="3">
        <f t="shared" si="123"/>
        <v>43125</v>
      </c>
      <c r="AW211" s="10">
        <f t="shared" si="104"/>
        <v>475.54346904721064</v>
      </c>
      <c r="AX211" s="10">
        <f t="shared" si="105"/>
        <v>0</v>
      </c>
      <c r="AY211" s="10">
        <f t="shared" si="106"/>
        <v>497.76031563436891</v>
      </c>
      <c r="AZ211" s="10">
        <f t="shared" si="107"/>
        <v>0</v>
      </c>
      <c r="BA211" s="10">
        <f t="shared" si="108"/>
        <v>699.64836941361909</v>
      </c>
      <c r="BB211">
        <f t="shared" si="124"/>
        <v>1672.9521540951987</v>
      </c>
    </row>
    <row r="212" spans="2:54" x14ac:dyDescent="0.25">
      <c r="B212">
        <f t="shared" si="109"/>
        <v>201801</v>
      </c>
      <c r="C212" s="3">
        <f>'Weir Formula Data'!I212</f>
        <v>43126</v>
      </c>
      <c r="D212" s="10">
        <f>IF('Weir Formula Data'!P212="",-9999,'Weir Formula Data'!P212)</f>
        <v>326.43031159495234</v>
      </c>
      <c r="E212" s="10">
        <f>IF('Weir Formula Data'!Q212="",-9999,'Weir Formula Data'!Q212)</f>
        <v>0</v>
      </c>
      <c r="F212" s="10">
        <f>IF('Weir Formula Data'!R212="",-9999,'Weir Formula Data'!R212)</f>
        <v>324.53126728127501</v>
      </c>
      <c r="G212" s="10">
        <f>IF('Weir Formula Data'!M212="",-9999,'Weir Formula Data'!M212)</f>
        <v>0</v>
      </c>
      <c r="H212" s="10">
        <f>IF('Weir Formula Data'!N212="",-9999,'Weir Formula Data'!N212)</f>
        <v>462.5682945031237</v>
      </c>
      <c r="I212" s="10">
        <f t="shared" si="110"/>
        <v>1113.5298733793511</v>
      </c>
      <c r="J212" s="10">
        <f t="shared" si="111"/>
        <v>0</v>
      </c>
      <c r="K212" s="24">
        <f>'Weir Formula Data'!C212</f>
        <v>1</v>
      </c>
      <c r="L212" s="24">
        <f>'Weir Formula Data'!D212</f>
        <v>0</v>
      </c>
      <c r="M212" s="24">
        <f>'Weir Formula Data'!E212</f>
        <v>1</v>
      </c>
      <c r="N212" s="24">
        <f>'Weir Formula Data'!F212</f>
        <v>0</v>
      </c>
      <c r="O212" s="24">
        <f>'Weir Formula Data'!G212</f>
        <v>2</v>
      </c>
      <c r="AC212">
        <f t="shared" si="112"/>
        <v>201801</v>
      </c>
      <c r="AD212" s="3">
        <v>43126</v>
      </c>
      <c r="AE212" s="10">
        <f t="shared" si="99"/>
        <v>544.45698588349262</v>
      </c>
      <c r="AF212" s="10">
        <f t="shared" si="100"/>
        <v>0</v>
      </c>
      <c r="AG212" s="10">
        <f t="shared" si="101"/>
        <v>541.28954736336243</v>
      </c>
      <c r="AH212" s="10">
        <f t="shared" si="102"/>
        <v>0</v>
      </c>
      <c r="AI212" s="10">
        <f t="shared" si="103"/>
        <v>771.52314121778647</v>
      </c>
      <c r="AJ212" s="10">
        <f t="shared" si="113"/>
        <v>1857.2696744646414</v>
      </c>
      <c r="AL212">
        <f t="shared" si="114"/>
        <v>201801</v>
      </c>
      <c r="AM212" s="3">
        <f t="shared" si="115"/>
        <v>43126</v>
      </c>
      <c r="AN212" s="10">
        <f t="shared" si="116"/>
        <v>542.36331261284863</v>
      </c>
      <c r="AO212" s="10">
        <f t="shared" si="117"/>
        <v>0</v>
      </c>
      <c r="AP212" s="10">
        <f t="shared" si="118"/>
        <v>539.20805426771472</v>
      </c>
      <c r="AQ212" s="10">
        <f t="shared" si="119"/>
        <v>0</v>
      </c>
      <c r="AR212" s="10">
        <f t="shared" si="120"/>
        <v>768.55630008922651</v>
      </c>
      <c r="AS212" s="10">
        <f t="shared" si="121"/>
        <v>1850.12766696979</v>
      </c>
      <c r="AU212">
        <f t="shared" si="122"/>
        <v>201801</v>
      </c>
      <c r="AV212" s="3">
        <f t="shared" si="123"/>
        <v>43126</v>
      </c>
      <c r="AW212" s="10">
        <f t="shared" si="104"/>
        <v>539.22865755128566</v>
      </c>
      <c r="AX212" s="10">
        <f t="shared" si="105"/>
        <v>0</v>
      </c>
      <c r="AY212" s="10">
        <f t="shared" si="106"/>
        <v>536.09163540744362</v>
      </c>
      <c r="AZ212" s="10">
        <f t="shared" si="107"/>
        <v>0</v>
      </c>
      <c r="BA212" s="10">
        <f t="shared" si="108"/>
        <v>764.11433500761984</v>
      </c>
      <c r="BB212">
        <f t="shared" si="124"/>
        <v>1839.4346279663491</v>
      </c>
    </row>
    <row r="213" spans="2:54" x14ac:dyDescent="0.25">
      <c r="B213">
        <f t="shared" si="109"/>
        <v>201801</v>
      </c>
      <c r="C213" s="3">
        <f>'Weir Formula Data'!I213</f>
        <v>43127</v>
      </c>
      <c r="D213" s="10">
        <f>IF('Weir Formula Data'!P213="",-9999,'Weir Formula Data'!P213)</f>
        <v>338.77407605353909</v>
      </c>
      <c r="E213" s="10">
        <f>IF('Weir Formula Data'!Q213="",-9999,'Weir Formula Data'!Q213)</f>
        <v>0</v>
      </c>
      <c r="F213" s="10">
        <f>IF('Weir Formula Data'!R213="",-9999,'Weir Formula Data'!R213)</f>
        <v>319.11087387278559</v>
      </c>
      <c r="G213" s="10">
        <f>IF('Weir Formula Data'!M213="",-9999,'Weir Formula Data'!M213)</f>
        <v>0</v>
      </c>
      <c r="H213" s="10">
        <f>IF('Weir Formula Data'!N213="",-9999,'Weir Formula Data'!N213)</f>
        <v>477.75486353073939</v>
      </c>
      <c r="I213" s="10">
        <f t="shared" si="110"/>
        <v>1135.6398134570641</v>
      </c>
      <c r="J213" s="10">
        <f t="shared" si="111"/>
        <v>0</v>
      </c>
      <c r="K213" s="24">
        <f>'Weir Formula Data'!C213</f>
        <v>1</v>
      </c>
      <c r="L213" s="24">
        <f>'Weir Formula Data'!D213</f>
        <v>0</v>
      </c>
      <c r="M213" s="24">
        <f>'Weir Formula Data'!E213</f>
        <v>1</v>
      </c>
      <c r="N213" s="24">
        <f>'Weir Formula Data'!F213</f>
        <v>0</v>
      </c>
      <c r="O213" s="24">
        <f>'Weir Formula Data'!G213</f>
        <v>2</v>
      </c>
      <c r="AC213">
        <f t="shared" si="112"/>
        <v>201801</v>
      </c>
      <c r="AD213" s="3">
        <v>43127</v>
      </c>
      <c r="AE213" s="10">
        <f t="shared" si="99"/>
        <v>565.04529693445033</v>
      </c>
      <c r="AF213" s="10">
        <f t="shared" si="100"/>
        <v>0</v>
      </c>
      <c r="AG213" s="10">
        <f t="shared" si="101"/>
        <v>532.24880894948978</v>
      </c>
      <c r="AH213" s="10">
        <f t="shared" si="102"/>
        <v>0</v>
      </c>
      <c r="AI213" s="10">
        <f t="shared" si="103"/>
        <v>796.85299970515348</v>
      </c>
      <c r="AJ213" s="10">
        <f t="shared" si="113"/>
        <v>1894.1471055890936</v>
      </c>
      <c r="AL213">
        <f t="shared" si="114"/>
        <v>201801</v>
      </c>
      <c r="AM213" s="3">
        <f t="shared" si="115"/>
        <v>43127</v>
      </c>
      <c r="AN213" s="10">
        <f t="shared" si="116"/>
        <v>562.87245267757112</v>
      </c>
      <c r="AO213" s="10">
        <f t="shared" si="117"/>
        <v>0</v>
      </c>
      <c r="AP213" s="10">
        <f t="shared" si="118"/>
        <v>530.20208141449211</v>
      </c>
      <c r="AQ213" s="10">
        <f t="shared" si="119"/>
        <v>0</v>
      </c>
      <c r="AR213" s="10">
        <f t="shared" si="120"/>
        <v>793.78875428380422</v>
      </c>
      <c r="AS213" s="10">
        <f t="shared" si="121"/>
        <v>1886.8632883758673</v>
      </c>
      <c r="AU213">
        <f t="shared" si="122"/>
        <v>201801</v>
      </c>
      <c r="AV213" s="3">
        <f t="shared" si="123"/>
        <v>43127</v>
      </c>
      <c r="AW213" s="10">
        <f t="shared" si="104"/>
        <v>559.61926253404897</v>
      </c>
      <c r="AX213" s="10">
        <f t="shared" si="105"/>
        <v>0</v>
      </c>
      <c r="AY213" s="10">
        <f t="shared" si="106"/>
        <v>527.13771367518007</v>
      </c>
      <c r="AZ213" s="10">
        <f t="shared" si="107"/>
        <v>0</v>
      </c>
      <c r="BA213" s="10">
        <f t="shared" si="108"/>
        <v>789.20095514886577</v>
      </c>
      <c r="BB213">
        <f t="shared" si="124"/>
        <v>1875.9579313580948</v>
      </c>
    </row>
    <row r="214" spans="2:54" x14ac:dyDescent="0.25">
      <c r="B214">
        <f t="shared" si="109"/>
        <v>201801</v>
      </c>
      <c r="C214" s="3">
        <f>'Weir Formula Data'!I214</f>
        <v>43128</v>
      </c>
      <c r="D214" s="10">
        <f>IF('Weir Formula Data'!P214="",-9999,'Weir Formula Data'!P214)</f>
        <v>301.8551439323416</v>
      </c>
      <c r="E214" s="10">
        <f>IF('Weir Formula Data'!Q214="",-9999,'Weir Formula Data'!Q214)</f>
        <v>0</v>
      </c>
      <c r="F214" s="10">
        <f>IF('Weir Formula Data'!R214="",-9999,'Weir Formula Data'!R214)</f>
        <v>277.48221055291236</v>
      </c>
      <c r="G214" s="10">
        <f>IF('Weir Formula Data'!M214="",-9999,'Weir Formula Data'!M214)</f>
        <v>0</v>
      </c>
      <c r="H214" s="10">
        <f>IF('Weir Formula Data'!N214="",-9999,'Weir Formula Data'!N214)</f>
        <v>429.39605272976502</v>
      </c>
      <c r="I214" s="10">
        <f t="shared" si="110"/>
        <v>1008.733407215019</v>
      </c>
      <c r="J214" s="10">
        <f t="shared" si="111"/>
        <v>0</v>
      </c>
      <c r="K214" s="24">
        <f>'Weir Formula Data'!C214</f>
        <v>1</v>
      </c>
      <c r="L214" s="24">
        <f>'Weir Formula Data'!D214</f>
        <v>0</v>
      </c>
      <c r="M214" s="24">
        <f>'Weir Formula Data'!E214</f>
        <v>1</v>
      </c>
      <c r="N214" s="24">
        <f>'Weir Formula Data'!F214</f>
        <v>0</v>
      </c>
      <c r="O214" s="24">
        <f>'Weir Formula Data'!G214</f>
        <v>2</v>
      </c>
      <c r="AC214">
        <f t="shared" si="112"/>
        <v>201801</v>
      </c>
      <c r="AD214" s="3">
        <v>43128</v>
      </c>
      <c r="AE214" s="10">
        <f t="shared" si="99"/>
        <v>503.46777244987891</v>
      </c>
      <c r="AF214" s="10">
        <f t="shared" si="100"/>
        <v>0</v>
      </c>
      <c r="AG214" s="10">
        <f t="shared" si="101"/>
        <v>462.81586797426399</v>
      </c>
      <c r="AH214" s="10">
        <f t="shared" si="102"/>
        <v>0</v>
      </c>
      <c r="AI214" s="10">
        <f t="shared" si="103"/>
        <v>716.19476597384778</v>
      </c>
      <c r="AJ214" s="10">
        <f t="shared" si="113"/>
        <v>1682.4784063979907</v>
      </c>
      <c r="AL214">
        <f t="shared" si="114"/>
        <v>201801</v>
      </c>
      <c r="AM214" s="3">
        <f t="shared" si="115"/>
        <v>43128</v>
      </c>
      <c r="AN214" s="10">
        <f t="shared" si="116"/>
        <v>501.53172048408686</v>
      </c>
      <c r="AO214" s="10">
        <f t="shared" si="117"/>
        <v>0</v>
      </c>
      <c r="AP214" s="10">
        <f t="shared" si="118"/>
        <v>461.03614021407151</v>
      </c>
      <c r="AQ214" s="10">
        <f t="shared" si="119"/>
        <v>0</v>
      </c>
      <c r="AR214" s="10">
        <f t="shared" si="120"/>
        <v>713.44068644695676</v>
      </c>
      <c r="AS214" s="10">
        <f t="shared" si="121"/>
        <v>1676.0085471451152</v>
      </c>
      <c r="AU214">
        <f t="shared" si="122"/>
        <v>201801</v>
      </c>
      <c r="AV214" s="3">
        <f t="shared" si="123"/>
        <v>43128</v>
      </c>
      <c r="AW214" s="10">
        <f t="shared" si="104"/>
        <v>498.63305660032216</v>
      </c>
      <c r="AX214" s="10">
        <f t="shared" si="105"/>
        <v>0</v>
      </c>
      <c r="AY214" s="10">
        <f t="shared" si="106"/>
        <v>458.37152548649476</v>
      </c>
      <c r="AZ214" s="10">
        <f t="shared" si="107"/>
        <v>0</v>
      </c>
      <c r="BA214" s="10">
        <f t="shared" si="108"/>
        <v>709.31726879150722</v>
      </c>
      <c r="BB214">
        <f t="shared" si="124"/>
        <v>1666.3218508783243</v>
      </c>
    </row>
    <row r="215" spans="2:54" x14ac:dyDescent="0.25">
      <c r="B215">
        <f t="shared" si="109"/>
        <v>201801</v>
      </c>
      <c r="C215" s="3">
        <f>'Weir Formula Data'!I215</f>
        <v>43129</v>
      </c>
      <c r="D215" s="10">
        <f>IF('Weir Formula Data'!P215="",-9999,'Weir Formula Data'!P215)</f>
        <v>261.39779333836651</v>
      </c>
      <c r="E215" s="10">
        <f>IF('Weir Formula Data'!Q215="",-9999,'Weir Formula Data'!Q215)</f>
        <v>0</v>
      </c>
      <c r="F215" s="10">
        <f>IF('Weir Formula Data'!R215="",-9999,'Weir Formula Data'!R215)</f>
        <v>232.99129298376076</v>
      </c>
      <c r="G215" s="10">
        <f>IF('Weir Formula Data'!M215="",-9999,'Weir Formula Data'!M215)</f>
        <v>0</v>
      </c>
      <c r="H215" s="10">
        <f>IF('Weir Formula Data'!N215="",-9999,'Weir Formula Data'!N215)</f>
        <v>309.28212838567867</v>
      </c>
      <c r="I215" s="10">
        <f t="shared" si="110"/>
        <v>803.67121470780592</v>
      </c>
      <c r="J215" s="10">
        <f t="shared" si="111"/>
        <v>0</v>
      </c>
      <c r="K215" s="24">
        <f>'Weir Formula Data'!C215</f>
        <v>1</v>
      </c>
      <c r="L215" s="24">
        <f>'Weir Formula Data'!D215</f>
        <v>0</v>
      </c>
      <c r="M215" s="24">
        <f>'Weir Formula Data'!E215</f>
        <v>1</v>
      </c>
      <c r="N215" s="24">
        <f>'Weir Formula Data'!F215</f>
        <v>0</v>
      </c>
      <c r="O215" s="24">
        <f>'Weir Formula Data'!G215</f>
        <v>2</v>
      </c>
      <c r="AC215">
        <f t="shared" si="112"/>
        <v>201801</v>
      </c>
      <c r="AD215" s="3">
        <v>43129</v>
      </c>
      <c r="AE215" s="10">
        <f t="shared" si="99"/>
        <v>435.98847785373329</v>
      </c>
      <c r="AF215" s="10">
        <f t="shared" si="100"/>
        <v>0</v>
      </c>
      <c r="AG215" s="10">
        <f t="shared" si="101"/>
        <v>388.60893921040412</v>
      </c>
      <c r="AH215" s="10">
        <f t="shared" si="102"/>
        <v>0</v>
      </c>
      <c r="AI215" s="10">
        <f t="shared" si="103"/>
        <v>515.85532785155067</v>
      </c>
      <c r="AJ215" s="10">
        <f t="shared" si="113"/>
        <v>1340.4527449156881</v>
      </c>
      <c r="AL215">
        <f t="shared" si="114"/>
        <v>201801</v>
      </c>
      <c r="AM215" s="3">
        <f t="shared" si="115"/>
        <v>43129</v>
      </c>
      <c r="AN215" s="10">
        <f t="shared" si="116"/>
        <v>434.31191304501868</v>
      </c>
      <c r="AO215" s="10">
        <f t="shared" si="117"/>
        <v>0</v>
      </c>
      <c r="AP215" s="10">
        <f t="shared" si="118"/>
        <v>387.11456927879635</v>
      </c>
      <c r="AQ215" s="10">
        <f t="shared" si="119"/>
        <v>0</v>
      </c>
      <c r="AR215" s="10">
        <f t="shared" si="120"/>
        <v>513.87164036209833</v>
      </c>
      <c r="AS215" s="10">
        <f t="shared" si="121"/>
        <v>1335.2981226859133</v>
      </c>
      <c r="AU215">
        <f t="shared" si="122"/>
        <v>201801</v>
      </c>
      <c r="AV215" s="3">
        <f t="shared" si="123"/>
        <v>43129</v>
      </c>
      <c r="AW215" s="10">
        <f t="shared" si="104"/>
        <v>431.80175425502784</v>
      </c>
      <c r="AX215" s="10">
        <f t="shared" si="105"/>
        <v>0</v>
      </c>
      <c r="AY215" s="10">
        <f t="shared" si="106"/>
        <v>384.87719330631649</v>
      </c>
      <c r="AZ215" s="10">
        <f t="shared" si="107"/>
        <v>0</v>
      </c>
      <c r="BA215" s="10">
        <f t="shared" si="108"/>
        <v>510.90165640301632</v>
      </c>
      <c r="BB215">
        <f t="shared" si="124"/>
        <v>1327.5806039643608</v>
      </c>
    </row>
    <row r="216" spans="2:54" x14ac:dyDescent="0.25">
      <c r="B216">
        <f t="shared" si="109"/>
        <v>201801</v>
      </c>
      <c r="C216" s="3">
        <f>'Weir Formula Data'!I216</f>
        <v>43130</v>
      </c>
      <c r="D216" s="10">
        <f>IF('Weir Formula Data'!P216="",-9999,'Weir Formula Data'!P216)</f>
        <v>283.69837308879727</v>
      </c>
      <c r="E216" s="10">
        <f>IF('Weir Formula Data'!Q216="",-9999,'Weir Formula Data'!Q216)</f>
        <v>0</v>
      </c>
      <c r="F216" s="10">
        <f>IF('Weir Formula Data'!R216="",-9999,'Weir Formula Data'!R216)</f>
        <v>270.8344837206734</v>
      </c>
      <c r="G216" s="10">
        <f>IF('Weir Formula Data'!M216="",-9999,'Weir Formula Data'!M216)</f>
        <v>0</v>
      </c>
      <c r="H216" s="10">
        <f>IF('Weir Formula Data'!N216="",-9999,'Weir Formula Data'!N216)</f>
        <v>297.47997115957816</v>
      </c>
      <c r="I216" s="10">
        <f t="shared" si="110"/>
        <v>852.01282796904889</v>
      </c>
      <c r="J216" s="10">
        <f t="shared" si="111"/>
        <v>0</v>
      </c>
      <c r="K216" s="24">
        <f>'Weir Formula Data'!C216</f>
        <v>1</v>
      </c>
      <c r="L216" s="24">
        <f>'Weir Formula Data'!D216</f>
        <v>0</v>
      </c>
      <c r="M216" s="24">
        <f>'Weir Formula Data'!E216</f>
        <v>1</v>
      </c>
      <c r="N216" s="24">
        <f>'Weir Formula Data'!F216</f>
        <v>0</v>
      </c>
      <c r="O216" s="24">
        <f>'Weir Formula Data'!G216</f>
        <v>2</v>
      </c>
      <c r="AC216">
        <f t="shared" si="112"/>
        <v>201801</v>
      </c>
      <c r="AD216" s="3">
        <v>43130</v>
      </c>
      <c r="AE216" s="10">
        <f t="shared" si="99"/>
        <v>473.18387914796079</v>
      </c>
      <c r="AF216" s="10">
        <f t="shared" si="100"/>
        <v>0</v>
      </c>
      <c r="AG216" s="10">
        <f t="shared" si="101"/>
        <v>451.72804559535228</v>
      </c>
      <c r="AH216" s="10">
        <f t="shared" si="102"/>
        <v>0</v>
      </c>
      <c r="AI216" s="10">
        <f t="shared" si="103"/>
        <v>496.17036992332032</v>
      </c>
      <c r="AJ216" s="10">
        <f t="shared" si="113"/>
        <v>1421.0822946666335</v>
      </c>
      <c r="AL216">
        <f t="shared" si="114"/>
        <v>201801</v>
      </c>
      <c r="AM216" s="3">
        <f t="shared" si="115"/>
        <v>43130</v>
      </c>
      <c r="AN216" s="10">
        <f t="shared" si="116"/>
        <v>471.36428188764813</v>
      </c>
      <c r="AO216" s="10">
        <f t="shared" si="117"/>
        <v>0</v>
      </c>
      <c r="AP216" s="10">
        <f t="shared" si="118"/>
        <v>449.99095532158435</v>
      </c>
      <c r="AQ216" s="10">
        <f t="shared" si="119"/>
        <v>0</v>
      </c>
      <c r="AR216" s="10">
        <f t="shared" si="120"/>
        <v>494.26237963551409</v>
      </c>
      <c r="AS216" s="10">
        <f t="shared" si="121"/>
        <v>1415.6176168447464</v>
      </c>
      <c r="AU216">
        <f t="shared" si="122"/>
        <v>201801</v>
      </c>
      <c r="AV216" s="3">
        <f t="shared" si="123"/>
        <v>43130</v>
      </c>
      <c r="AW216" s="10">
        <f t="shared" si="104"/>
        <v>468.63997440279832</v>
      </c>
      <c r="AX216" s="10">
        <f t="shared" si="105"/>
        <v>0</v>
      </c>
      <c r="AY216" s="10">
        <f t="shared" si="106"/>
        <v>447.39017759021289</v>
      </c>
      <c r="AZ216" s="10">
        <f t="shared" si="107"/>
        <v>0</v>
      </c>
      <c r="BA216" s="10">
        <f t="shared" si="108"/>
        <v>491.40572979575882</v>
      </c>
      <c r="BB216">
        <f t="shared" si="124"/>
        <v>1407.4358817887701</v>
      </c>
    </row>
    <row r="217" spans="2:54" x14ac:dyDescent="0.25">
      <c r="B217">
        <f t="shared" si="109"/>
        <v>201801</v>
      </c>
      <c r="C217" s="3">
        <f>'Weir Formula Data'!I217</f>
        <v>43131</v>
      </c>
      <c r="D217" s="10">
        <f>IF('Weir Formula Data'!P217="",-9999,'Weir Formula Data'!P217)</f>
        <v>345.83506065913542</v>
      </c>
      <c r="E217" s="10">
        <f>IF('Weir Formula Data'!Q217="",-9999,'Weir Formula Data'!Q217)</f>
        <v>0</v>
      </c>
      <c r="F217" s="10">
        <f>IF('Weir Formula Data'!R217="",-9999,'Weir Formula Data'!R217)</f>
        <v>327.95064739547342</v>
      </c>
      <c r="G217" s="10">
        <f>IF('Weir Formula Data'!M217="",-9999,'Weir Formula Data'!M217)</f>
        <v>0</v>
      </c>
      <c r="H217" s="10">
        <f>IF('Weir Formula Data'!N217="",-9999,'Weir Formula Data'!N217)</f>
        <v>513.25756495821452</v>
      </c>
      <c r="I217" s="10">
        <f t="shared" si="110"/>
        <v>1187.0432730128234</v>
      </c>
      <c r="J217" s="10">
        <f t="shared" si="111"/>
        <v>0</v>
      </c>
      <c r="K217" s="24">
        <f>'Weir Formula Data'!C217</f>
        <v>1</v>
      </c>
      <c r="L217" s="24">
        <f>'Weir Formula Data'!D217</f>
        <v>0</v>
      </c>
      <c r="M217" s="24">
        <f>'Weir Formula Data'!E217</f>
        <v>1</v>
      </c>
      <c r="N217" s="24">
        <f>'Weir Formula Data'!F217</f>
        <v>0</v>
      </c>
      <c r="O217" s="24">
        <f>'Weir Formula Data'!G217</f>
        <v>3</v>
      </c>
      <c r="AC217">
        <f t="shared" si="112"/>
        <v>201801</v>
      </c>
      <c r="AD217" s="3">
        <v>43131</v>
      </c>
      <c r="AE217" s="10">
        <f t="shared" si="99"/>
        <v>576.82239685188381</v>
      </c>
      <c r="AF217" s="10">
        <f t="shared" si="100"/>
        <v>0</v>
      </c>
      <c r="AG217" s="10">
        <f t="shared" si="101"/>
        <v>546.99277198570235</v>
      </c>
      <c r="AH217" s="10">
        <f t="shared" si="102"/>
        <v>0</v>
      </c>
      <c r="AI217" s="10">
        <f t="shared" si="103"/>
        <v>856.0683762291012</v>
      </c>
      <c r="AJ217" s="10">
        <f t="shared" si="113"/>
        <v>1979.8835450666872</v>
      </c>
      <c r="AL217">
        <f t="shared" si="114"/>
        <v>201801</v>
      </c>
      <c r="AM217" s="3">
        <f t="shared" si="115"/>
        <v>43131</v>
      </c>
      <c r="AN217" s="10">
        <f t="shared" si="116"/>
        <v>574.60426453746811</v>
      </c>
      <c r="AO217" s="10">
        <f t="shared" si="117"/>
        <v>0</v>
      </c>
      <c r="AP217" s="10">
        <f t="shared" si="118"/>
        <v>544.88934751759029</v>
      </c>
      <c r="AQ217" s="10">
        <f t="shared" si="119"/>
        <v>0</v>
      </c>
      <c r="AR217" s="10">
        <f t="shared" si="120"/>
        <v>852.77642200016237</v>
      </c>
      <c r="AS217" s="10">
        <f t="shared" si="121"/>
        <v>1972.2700340552205</v>
      </c>
      <c r="AU217">
        <f t="shared" si="122"/>
        <v>201801</v>
      </c>
      <c r="AV217" s="3">
        <f t="shared" si="123"/>
        <v>43131</v>
      </c>
      <c r="AW217" s="10">
        <f t="shared" si="104"/>
        <v>571.2832689532521</v>
      </c>
      <c r="AX217" s="10">
        <f t="shared" si="105"/>
        <v>0</v>
      </c>
      <c r="AY217" s="10">
        <f t="shared" si="106"/>
        <v>541.74009292852293</v>
      </c>
      <c r="AZ217" s="10">
        <f t="shared" si="107"/>
        <v>0</v>
      </c>
      <c r="BA217" s="10">
        <f t="shared" si="108"/>
        <v>847.8476964292413</v>
      </c>
      <c r="BB217">
        <f t="shared" si="124"/>
        <v>1960.8710583110164</v>
      </c>
    </row>
    <row r="218" spans="2:54" x14ac:dyDescent="0.25">
      <c r="B218">
        <f t="shared" si="109"/>
        <v>201802</v>
      </c>
      <c r="C218" s="3">
        <f>'Weir Formula Data'!I218</f>
        <v>43132</v>
      </c>
      <c r="D218" s="10">
        <f>IF('Weir Formula Data'!P218="",-9999,'Weir Formula Data'!P218)</f>
        <v>350.41995503571167</v>
      </c>
      <c r="E218" s="10">
        <f>IF('Weir Formula Data'!Q218="",-9999,'Weir Formula Data'!Q218)</f>
        <v>0</v>
      </c>
      <c r="F218" s="10">
        <f>IF('Weir Formula Data'!R218="",-9999,'Weir Formula Data'!R218)</f>
        <v>342.31453984743115</v>
      </c>
      <c r="G218" s="10">
        <f>IF('Weir Formula Data'!M218="",-9999,'Weir Formula Data'!M218)</f>
        <v>0</v>
      </c>
      <c r="H218" s="10">
        <f>IF('Weir Formula Data'!N218="",-9999,'Weir Formula Data'!N218)</f>
        <v>612.36442273790271</v>
      </c>
      <c r="I218" s="10">
        <f t="shared" si="110"/>
        <v>1305.0989176210455</v>
      </c>
      <c r="J218" s="10">
        <f t="shared" si="111"/>
        <v>0</v>
      </c>
      <c r="K218" s="24">
        <f>'Weir Formula Data'!C218</f>
        <v>1</v>
      </c>
      <c r="L218" s="24">
        <f>'Weir Formula Data'!D218</f>
        <v>0</v>
      </c>
      <c r="M218" s="24">
        <f>'Weir Formula Data'!E218</f>
        <v>1</v>
      </c>
      <c r="N218" s="24">
        <f>'Weir Formula Data'!F218</f>
        <v>0</v>
      </c>
      <c r="O218" s="24">
        <f>'Weir Formula Data'!G218</f>
        <v>3</v>
      </c>
      <c r="AC218">
        <f t="shared" si="112"/>
        <v>201802</v>
      </c>
      <c r="AD218" s="3">
        <v>43132</v>
      </c>
      <c r="AE218" s="10">
        <f t="shared" si="99"/>
        <v>438.36343303170298</v>
      </c>
      <c r="AF218" s="10">
        <f t="shared" si="100"/>
        <v>0</v>
      </c>
      <c r="AG218" s="10">
        <f t="shared" si="101"/>
        <v>428.22383459553561</v>
      </c>
      <c r="AH218" s="10">
        <f t="shared" si="102"/>
        <v>0</v>
      </c>
      <c r="AI218" s="10">
        <f t="shared" si="103"/>
        <v>766.0470437264546</v>
      </c>
      <c r="AJ218" s="10">
        <f t="shared" si="113"/>
        <v>1632.6343113536932</v>
      </c>
      <c r="AL218">
        <f t="shared" si="114"/>
        <v>201802</v>
      </c>
      <c r="AM218" s="3">
        <f t="shared" si="115"/>
        <v>43132</v>
      </c>
      <c r="AN218" s="10">
        <f t="shared" si="116"/>
        <v>438.36343303170298</v>
      </c>
      <c r="AO218" s="10">
        <f t="shared" si="117"/>
        <v>0</v>
      </c>
      <c r="AP218" s="10">
        <f t="shared" si="118"/>
        <v>428.22383459553561</v>
      </c>
      <c r="AQ218" s="10">
        <f t="shared" si="119"/>
        <v>0</v>
      </c>
      <c r="AR218" s="10">
        <f t="shared" si="120"/>
        <v>766.0470437264546</v>
      </c>
      <c r="AS218" s="10">
        <f t="shared" si="121"/>
        <v>1632.6343113536932</v>
      </c>
      <c r="AU218">
        <f t="shared" si="122"/>
        <v>201802</v>
      </c>
      <c r="AV218" s="3">
        <f t="shared" si="123"/>
        <v>43132</v>
      </c>
      <c r="AW218" s="10">
        <f t="shared" si="104"/>
        <v>438.36343303170298</v>
      </c>
      <c r="AX218" s="10">
        <f t="shared" si="105"/>
        <v>0</v>
      </c>
      <c r="AY218" s="10">
        <f t="shared" si="106"/>
        <v>428.22383459553561</v>
      </c>
      <c r="AZ218" s="10">
        <f t="shared" si="107"/>
        <v>0</v>
      </c>
      <c r="BA218" s="10">
        <f t="shared" si="108"/>
        <v>766.0470437264546</v>
      </c>
      <c r="BB218">
        <f t="shared" si="124"/>
        <v>1632.6343113536932</v>
      </c>
    </row>
    <row r="219" spans="2:54" x14ac:dyDescent="0.25">
      <c r="B219">
        <f t="shared" si="109"/>
        <v>201802</v>
      </c>
      <c r="C219" s="3">
        <f>'Weir Formula Data'!I219</f>
        <v>43133</v>
      </c>
      <c r="D219" s="10">
        <f>IF('Weir Formula Data'!P219="",-9999,'Weir Formula Data'!P219)</f>
        <v>350.83471949538347</v>
      </c>
      <c r="E219" s="10">
        <f>IF('Weir Formula Data'!Q219="",-9999,'Weir Formula Data'!Q219)</f>
        <v>0</v>
      </c>
      <c r="F219" s="10">
        <f>IF('Weir Formula Data'!R219="",-9999,'Weir Formula Data'!R219)</f>
        <v>345.01870205950758</v>
      </c>
      <c r="G219" s="10">
        <f>IF('Weir Formula Data'!M219="",-9999,'Weir Formula Data'!M219)</f>
        <v>0</v>
      </c>
      <c r="H219" s="10">
        <f>IF('Weir Formula Data'!N219="",-9999,'Weir Formula Data'!N219)</f>
        <v>652.01918435728305</v>
      </c>
      <c r="I219" s="10">
        <f t="shared" si="110"/>
        <v>1347.8726059121741</v>
      </c>
      <c r="J219" s="10">
        <f t="shared" si="111"/>
        <v>0</v>
      </c>
      <c r="K219" s="24">
        <f>'Weir Formula Data'!C219</f>
        <v>1</v>
      </c>
      <c r="L219" s="24">
        <f>'Weir Formula Data'!D219</f>
        <v>0</v>
      </c>
      <c r="M219" s="24">
        <f>'Weir Formula Data'!E219</f>
        <v>1</v>
      </c>
      <c r="N219" s="24">
        <f>'Weir Formula Data'!F219</f>
        <v>0</v>
      </c>
      <c r="O219" s="24">
        <f>'Weir Formula Data'!G219</f>
        <v>3</v>
      </c>
      <c r="AC219">
        <f t="shared" si="112"/>
        <v>201802</v>
      </c>
      <c r="AD219" s="3">
        <v>43133</v>
      </c>
      <c r="AE219" s="10">
        <f t="shared" si="99"/>
        <v>438.88228924930263</v>
      </c>
      <c r="AF219" s="10">
        <f t="shared" si="100"/>
        <v>0</v>
      </c>
      <c r="AG219" s="10">
        <f t="shared" si="101"/>
        <v>431.6066494544657</v>
      </c>
      <c r="AH219" s="10">
        <f t="shared" si="102"/>
        <v>0</v>
      </c>
      <c r="AI219" s="10">
        <f t="shared" si="103"/>
        <v>815.65380039005231</v>
      </c>
      <c r="AJ219" s="10">
        <f t="shared" si="113"/>
        <v>1686.1427390938206</v>
      </c>
      <c r="AL219">
        <f t="shared" si="114"/>
        <v>201802</v>
      </c>
      <c r="AM219" s="3">
        <f t="shared" si="115"/>
        <v>43133</v>
      </c>
      <c r="AN219" s="10">
        <f t="shared" si="116"/>
        <v>438.88228924930263</v>
      </c>
      <c r="AO219" s="10">
        <f t="shared" si="117"/>
        <v>0</v>
      </c>
      <c r="AP219" s="10">
        <f t="shared" si="118"/>
        <v>431.6066494544657</v>
      </c>
      <c r="AQ219" s="10">
        <f t="shared" si="119"/>
        <v>0</v>
      </c>
      <c r="AR219" s="10">
        <f t="shared" si="120"/>
        <v>815.65380039005231</v>
      </c>
      <c r="AS219" s="10">
        <f t="shared" si="121"/>
        <v>1686.1427390938206</v>
      </c>
      <c r="AU219">
        <f t="shared" si="122"/>
        <v>201802</v>
      </c>
      <c r="AV219" s="3">
        <f t="shared" si="123"/>
        <v>43133</v>
      </c>
      <c r="AW219" s="10">
        <f t="shared" si="104"/>
        <v>438.88228924930263</v>
      </c>
      <c r="AX219" s="10">
        <f t="shared" si="105"/>
        <v>0</v>
      </c>
      <c r="AY219" s="10">
        <f t="shared" si="106"/>
        <v>431.6066494544657</v>
      </c>
      <c r="AZ219" s="10">
        <f t="shared" si="107"/>
        <v>0</v>
      </c>
      <c r="BA219" s="10">
        <f t="shared" si="108"/>
        <v>815.65380039005231</v>
      </c>
      <c r="BB219">
        <f t="shared" si="124"/>
        <v>1686.1427390938206</v>
      </c>
    </row>
    <row r="220" spans="2:54" x14ac:dyDescent="0.25">
      <c r="B220">
        <f t="shared" si="109"/>
        <v>201802</v>
      </c>
      <c r="C220" s="3">
        <f>'Weir Formula Data'!I220</f>
        <v>43134</v>
      </c>
      <c r="D220" s="10">
        <f>IF('Weir Formula Data'!P220="",-9999,'Weir Formula Data'!P220)</f>
        <v>356.13468773725418</v>
      </c>
      <c r="E220" s="10">
        <f>IF('Weir Formula Data'!Q220="",-9999,'Weir Formula Data'!Q220)</f>
        <v>0</v>
      </c>
      <c r="F220" s="10">
        <f>IF('Weir Formula Data'!R220="",-9999,'Weir Formula Data'!R220)</f>
        <v>347.92312203948427</v>
      </c>
      <c r="G220" s="10">
        <f>IF('Weir Formula Data'!M220="",-9999,'Weir Formula Data'!M220)</f>
        <v>0</v>
      </c>
      <c r="H220" s="10">
        <f>IF('Weir Formula Data'!N220="",-9999,'Weir Formula Data'!N220)</f>
        <v>684.15819055692737</v>
      </c>
      <c r="I220" s="10">
        <f t="shared" si="110"/>
        <v>1388.2160003336658</v>
      </c>
      <c r="J220" s="10">
        <f t="shared" si="111"/>
        <v>0</v>
      </c>
      <c r="K220" s="24">
        <f>'Weir Formula Data'!C220</f>
        <v>1</v>
      </c>
      <c r="L220" s="24">
        <f>'Weir Formula Data'!D220</f>
        <v>0</v>
      </c>
      <c r="M220" s="24">
        <f>'Weir Formula Data'!E220</f>
        <v>1</v>
      </c>
      <c r="N220" s="24">
        <f>'Weir Formula Data'!F220</f>
        <v>0</v>
      </c>
      <c r="O220" s="24">
        <f>'Weir Formula Data'!G220</f>
        <v>3</v>
      </c>
      <c r="AC220">
        <f t="shared" si="112"/>
        <v>201802</v>
      </c>
      <c r="AD220" s="3">
        <v>43134</v>
      </c>
      <c r="AE220" s="10">
        <f t="shared" si="99"/>
        <v>445.51236907232152</v>
      </c>
      <c r="AF220" s="10">
        <f t="shared" si="100"/>
        <v>0</v>
      </c>
      <c r="AG220" s="10">
        <f t="shared" si="101"/>
        <v>435.23997996288011</v>
      </c>
      <c r="AH220" s="10">
        <f t="shared" si="102"/>
        <v>0</v>
      </c>
      <c r="AI220" s="10">
        <f t="shared" si="103"/>
        <v>855.85860291183644</v>
      </c>
      <c r="AJ220" s="10">
        <f t="shared" si="113"/>
        <v>1736.6109519470381</v>
      </c>
      <c r="AL220">
        <f t="shared" si="114"/>
        <v>201802</v>
      </c>
      <c r="AM220" s="3">
        <f t="shared" si="115"/>
        <v>43134</v>
      </c>
      <c r="AN220" s="10">
        <f t="shared" si="116"/>
        <v>445.51236907232152</v>
      </c>
      <c r="AO220" s="10">
        <f t="shared" si="117"/>
        <v>0</v>
      </c>
      <c r="AP220" s="10">
        <f t="shared" si="118"/>
        <v>435.23997996288011</v>
      </c>
      <c r="AQ220" s="10">
        <f t="shared" si="119"/>
        <v>0</v>
      </c>
      <c r="AR220" s="10">
        <f t="shared" si="120"/>
        <v>855.85860291183644</v>
      </c>
      <c r="AS220" s="10">
        <f t="shared" si="121"/>
        <v>1736.6109519470381</v>
      </c>
      <c r="AU220">
        <f t="shared" si="122"/>
        <v>201802</v>
      </c>
      <c r="AV220" s="3">
        <f t="shared" si="123"/>
        <v>43134</v>
      </c>
      <c r="AW220" s="10">
        <f t="shared" si="104"/>
        <v>445.51236907232152</v>
      </c>
      <c r="AX220" s="10">
        <f t="shared" si="105"/>
        <v>0</v>
      </c>
      <c r="AY220" s="10">
        <f t="shared" si="106"/>
        <v>435.23997996288011</v>
      </c>
      <c r="AZ220" s="10">
        <f t="shared" si="107"/>
        <v>0</v>
      </c>
      <c r="BA220" s="10">
        <f t="shared" si="108"/>
        <v>855.85860291183644</v>
      </c>
      <c r="BB220">
        <f t="shared" si="124"/>
        <v>1736.6109519470381</v>
      </c>
    </row>
    <row r="221" spans="2:54" x14ac:dyDescent="0.25">
      <c r="B221">
        <f t="shared" si="109"/>
        <v>201802</v>
      </c>
      <c r="C221" s="3">
        <f>'Weir Formula Data'!I221</f>
        <v>43135</v>
      </c>
      <c r="D221" s="10">
        <f>IF('Weir Formula Data'!P221="",-9999,'Weir Formula Data'!P221)</f>
        <v>352.4994020624053</v>
      </c>
      <c r="E221" s="10">
        <f>IF('Weir Formula Data'!Q221="",-9999,'Weir Formula Data'!Q221)</f>
        <v>0</v>
      </c>
      <c r="F221" s="10">
        <f>IF('Weir Formula Data'!R221="",-9999,'Weir Formula Data'!R221)</f>
        <v>350.74038721519446</v>
      </c>
      <c r="G221" s="10">
        <f>IF('Weir Formula Data'!M221="",-9999,'Weir Formula Data'!M221)</f>
        <v>0</v>
      </c>
      <c r="H221" s="10">
        <f>IF('Weir Formula Data'!N221="",-9999,'Weir Formula Data'!N221)</f>
        <v>706.57688751804255</v>
      </c>
      <c r="I221" s="10">
        <f t="shared" si="110"/>
        <v>1409.8166767956423</v>
      </c>
      <c r="J221" s="10">
        <f t="shared" si="111"/>
        <v>0</v>
      </c>
      <c r="K221" s="24">
        <f>'Weir Formula Data'!C221</f>
        <v>1</v>
      </c>
      <c r="L221" s="24">
        <f>'Weir Formula Data'!D221</f>
        <v>0</v>
      </c>
      <c r="M221" s="24">
        <f>'Weir Formula Data'!E221</f>
        <v>1</v>
      </c>
      <c r="N221" s="24">
        <f>'Weir Formula Data'!F221</f>
        <v>0</v>
      </c>
      <c r="O221" s="24">
        <f>'Weir Formula Data'!G221</f>
        <v>3</v>
      </c>
      <c r="AC221">
        <f t="shared" si="112"/>
        <v>201802</v>
      </c>
      <c r="AD221" s="3">
        <v>43135</v>
      </c>
      <c r="AE221" s="10">
        <f t="shared" si="99"/>
        <v>440.96475046334325</v>
      </c>
      <c r="AF221" s="10">
        <f t="shared" si="100"/>
        <v>0</v>
      </c>
      <c r="AG221" s="10">
        <f t="shared" si="101"/>
        <v>438.7642827785092</v>
      </c>
      <c r="AH221" s="10">
        <f t="shared" si="102"/>
        <v>0</v>
      </c>
      <c r="AI221" s="10">
        <f t="shared" si="103"/>
        <v>883.90362952275052</v>
      </c>
      <c r="AJ221" s="10">
        <f t="shared" si="113"/>
        <v>1763.6326627646031</v>
      </c>
      <c r="AL221">
        <f t="shared" si="114"/>
        <v>201802</v>
      </c>
      <c r="AM221" s="3">
        <f t="shared" si="115"/>
        <v>43135</v>
      </c>
      <c r="AN221" s="10">
        <f t="shared" si="116"/>
        <v>440.96475046334325</v>
      </c>
      <c r="AO221" s="10">
        <f t="shared" si="117"/>
        <v>0</v>
      </c>
      <c r="AP221" s="10">
        <f t="shared" si="118"/>
        <v>438.7642827785092</v>
      </c>
      <c r="AQ221" s="10">
        <f t="shared" si="119"/>
        <v>0</v>
      </c>
      <c r="AR221" s="10">
        <f t="shared" si="120"/>
        <v>883.90362952275052</v>
      </c>
      <c r="AS221" s="10">
        <f t="shared" si="121"/>
        <v>1763.6326627646031</v>
      </c>
      <c r="AU221">
        <f t="shared" si="122"/>
        <v>201802</v>
      </c>
      <c r="AV221" s="3">
        <f t="shared" si="123"/>
        <v>43135</v>
      </c>
      <c r="AW221" s="10">
        <f t="shared" si="104"/>
        <v>440.96475046334325</v>
      </c>
      <c r="AX221" s="10">
        <f t="shared" si="105"/>
        <v>0</v>
      </c>
      <c r="AY221" s="10">
        <f t="shared" si="106"/>
        <v>438.7642827785092</v>
      </c>
      <c r="AZ221" s="10">
        <f t="shared" si="107"/>
        <v>0</v>
      </c>
      <c r="BA221" s="10">
        <f t="shared" si="108"/>
        <v>883.90362952275052</v>
      </c>
      <c r="BB221">
        <f t="shared" si="124"/>
        <v>1763.6326627646031</v>
      </c>
    </row>
    <row r="222" spans="2:54" x14ac:dyDescent="0.25">
      <c r="B222">
        <f t="shared" si="109"/>
        <v>201802</v>
      </c>
      <c r="C222" s="3">
        <f>'Weir Formula Data'!I222</f>
        <v>43136</v>
      </c>
      <c r="D222" s="10">
        <f>IF('Weir Formula Data'!P222="",-9999,'Weir Formula Data'!P222)</f>
        <v>324.93664195489674</v>
      </c>
      <c r="E222" s="10">
        <f>IF('Weir Formula Data'!Q222="",-9999,'Weir Formula Data'!Q222)</f>
        <v>0</v>
      </c>
      <c r="F222" s="10">
        <f>IF('Weir Formula Data'!R222="",-9999,'Weir Formula Data'!R222)</f>
        <v>331.7600844896761</v>
      </c>
      <c r="G222" s="10">
        <f>IF('Weir Formula Data'!M222="",-9999,'Weir Formula Data'!M222)</f>
        <v>0</v>
      </c>
      <c r="H222" s="10">
        <f>IF('Weir Formula Data'!N222="",-9999,'Weir Formula Data'!N222)</f>
        <v>672.56398838683197</v>
      </c>
      <c r="I222" s="10">
        <f t="shared" si="110"/>
        <v>1329.2607148314048</v>
      </c>
      <c r="J222" s="10">
        <f t="shared" si="111"/>
        <v>0</v>
      </c>
      <c r="K222" s="24">
        <f>'Weir Formula Data'!C222</f>
        <v>1</v>
      </c>
      <c r="L222" s="24">
        <f>'Weir Formula Data'!D222</f>
        <v>0</v>
      </c>
      <c r="M222" s="24">
        <f>'Weir Formula Data'!E222</f>
        <v>1</v>
      </c>
      <c r="N222" s="24">
        <f>'Weir Formula Data'!F222</f>
        <v>0</v>
      </c>
      <c r="O222" s="24">
        <f>'Weir Formula Data'!G222</f>
        <v>3</v>
      </c>
      <c r="AC222">
        <f t="shared" si="112"/>
        <v>201802</v>
      </c>
      <c r="AD222" s="3">
        <v>43136</v>
      </c>
      <c r="AE222" s="10">
        <f t="shared" si="99"/>
        <v>406.48467599576509</v>
      </c>
      <c r="AF222" s="10">
        <f t="shared" si="100"/>
        <v>0</v>
      </c>
      <c r="AG222" s="10">
        <f t="shared" si="101"/>
        <v>415.02057028961485</v>
      </c>
      <c r="AH222" s="10">
        <f t="shared" si="102"/>
        <v>0</v>
      </c>
      <c r="AI222" s="10">
        <f t="shared" si="103"/>
        <v>841.35465074384797</v>
      </c>
      <c r="AJ222" s="10">
        <f t="shared" si="113"/>
        <v>1662.8598970292278</v>
      </c>
      <c r="AL222">
        <f t="shared" si="114"/>
        <v>201802</v>
      </c>
      <c r="AM222" s="3">
        <f t="shared" si="115"/>
        <v>43136</v>
      </c>
      <c r="AN222" s="10">
        <f t="shared" si="116"/>
        <v>406.48467599576509</v>
      </c>
      <c r="AO222" s="10">
        <f t="shared" si="117"/>
        <v>0</v>
      </c>
      <c r="AP222" s="10">
        <f t="shared" si="118"/>
        <v>415.02057028961485</v>
      </c>
      <c r="AQ222" s="10">
        <f t="shared" si="119"/>
        <v>0</v>
      </c>
      <c r="AR222" s="10">
        <f t="shared" si="120"/>
        <v>841.35465074384797</v>
      </c>
      <c r="AS222" s="10">
        <f t="shared" si="121"/>
        <v>1662.8598970292278</v>
      </c>
      <c r="AU222">
        <f t="shared" si="122"/>
        <v>201802</v>
      </c>
      <c r="AV222" s="3">
        <f t="shared" si="123"/>
        <v>43136</v>
      </c>
      <c r="AW222" s="10">
        <f t="shared" si="104"/>
        <v>406.48467599576509</v>
      </c>
      <c r="AX222" s="10">
        <f t="shared" si="105"/>
        <v>0</v>
      </c>
      <c r="AY222" s="10">
        <f t="shared" si="106"/>
        <v>415.02057028961485</v>
      </c>
      <c r="AZ222" s="10">
        <f t="shared" si="107"/>
        <v>0</v>
      </c>
      <c r="BA222" s="10">
        <f t="shared" si="108"/>
        <v>841.35465074384797</v>
      </c>
      <c r="BB222">
        <f t="shared" si="124"/>
        <v>1662.8598970292278</v>
      </c>
    </row>
    <row r="223" spans="2:54" x14ac:dyDescent="0.25">
      <c r="B223">
        <f t="shared" si="109"/>
        <v>201802</v>
      </c>
      <c r="C223" s="3">
        <f>'Weir Formula Data'!I223</f>
        <v>43137</v>
      </c>
      <c r="D223" s="10">
        <f>IF('Weir Formula Data'!P223="",-9999,'Weir Formula Data'!P223)</f>
        <v>308.48558242562808</v>
      </c>
      <c r="E223" s="10">
        <f>IF('Weir Formula Data'!Q223="",-9999,'Weir Formula Data'!Q223)</f>
        <v>0</v>
      </c>
      <c r="F223" s="10">
        <f>IF('Weir Formula Data'!R223="",-9999,'Weir Formula Data'!R223)</f>
        <v>320.81764612567696</v>
      </c>
      <c r="G223" s="10">
        <f>IF('Weir Formula Data'!M223="",-9999,'Weir Formula Data'!M223)</f>
        <v>0</v>
      </c>
      <c r="H223" s="10">
        <f>IF('Weir Formula Data'!N223="",-9999,'Weir Formula Data'!N223)</f>
        <v>650.1508238537433</v>
      </c>
      <c r="I223" s="10">
        <f t="shared" si="110"/>
        <v>1279.4540524050483</v>
      </c>
      <c r="J223" s="10">
        <f t="shared" si="111"/>
        <v>0</v>
      </c>
      <c r="K223" s="24">
        <f>'Weir Formula Data'!C223</f>
        <v>1</v>
      </c>
      <c r="L223" s="24">
        <f>'Weir Formula Data'!D223</f>
        <v>0</v>
      </c>
      <c r="M223" s="24">
        <f>'Weir Formula Data'!E223</f>
        <v>1</v>
      </c>
      <c r="N223" s="24">
        <f>'Weir Formula Data'!F223</f>
        <v>0</v>
      </c>
      <c r="O223" s="24">
        <f>'Weir Formula Data'!G223</f>
        <v>3</v>
      </c>
      <c r="AC223">
        <f t="shared" si="112"/>
        <v>201802</v>
      </c>
      <c r="AD223" s="3">
        <v>43137</v>
      </c>
      <c r="AE223" s="10">
        <f t="shared" si="99"/>
        <v>385.90496063245428</v>
      </c>
      <c r="AF223" s="10">
        <f t="shared" si="100"/>
        <v>0</v>
      </c>
      <c r="AG223" s="10">
        <f t="shared" si="101"/>
        <v>401.33195245250675</v>
      </c>
      <c r="AH223" s="10">
        <f t="shared" si="102"/>
        <v>0</v>
      </c>
      <c r="AI223" s="10">
        <f t="shared" si="103"/>
        <v>813.31654501203286</v>
      </c>
      <c r="AJ223" s="10">
        <f t="shared" si="113"/>
        <v>1600.5534580969938</v>
      </c>
      <c r="AL223">
        <f t="shared" si="114"/>
        <v>201802</v>
      </c>
      <c r="AM223" s="3">
        <f t="shared" si="115"/>
        <v>43137</v>
      </c>
      <c r="AN223" s="10">
        <f t="shared" si="116"/>
        <v>385.90496063245428</v>
      </c>
      <c r="AO223" s="10">
        <f t="shared" si="117"/>
        <v>0</v>
      </c>
      <c r="AP223" s="10">
        <f t="shared" si="118"/>
        <v>401.33195245250675</v>
      </c>
      <c r="AQ223" s="10">
        <f t="shared" si="119"/>
        <v>0</v>
      </c>
      <c r="AR223" s="10">
        <f t="shared" si="120"/>
        <v>813.31654501203286</v>
      </c>
      <c r="AS223" s="10">
        <f t="shared" si="121"/>
        <v>1600.5534580969938</v>
      </c>
      <c r="AU223">
        <f t="shared" si="122"/>
        <v>201802</v>
      </c>
      <c r="AV223" s="3">
        <f t="shared" si="123"/>
        <v>43137</v>
      </c>
      <c r="AW223" s="10">
        <f t="shared" si="104"/>
        <v>385.90496063245428</v>
      </c>
      <c r="AX223" s="10">
        <f t="shared" si="105"/>
        <v>0</v>
      </c>
      <c r="AY223" s="10">
        <f t="shared" si="106"/>
        <v>401.33195245250675</v>
      </c>
      <c r="AZ223" s="10">
        <f t="shared" si="107"/>
        <v>0</v>
      </c>
      <c r="BA223" s="10">
        <f t="shared" si="108"/>
        <v>813.31654501203286</v>
      </c>
      <c r="BB223">
        <f t="shared" si="124"/>
        <v>1600.5534580969938</v>
      </c>
    </row>
    <row r="224" spans="2:54" x14ac:dyDescent="0.25">
      <c r="B224">
        <f t="shared" si="109"/>
        <v>201802</v>
      </c>
      <c r="C224" s="3">
        <f>'Weir Formula Data'!I224</f>
        <v>43138</v>
      </c>
      <c r="D224" s="10">
        <f>IF('Weir Formula Data'!P224="",-9999,'Weir Formula Data'!P224)</f>
        <v>313.48438180091745</v>
      </c>
      <c r="E224" s="10">
        <f>IF('Weir Formula Data'!Q224="",-9999,'Weir Formula Data'!Q224)</f>
        <v>0</v>
      </c>
      <c r="F224" s="10">
        <f>IF('Weir Formula Data'!R224="",-9999,'Weir Formula Data'!R224)</f>
        <v>321.18000032909589</v>
      </c>
      <c r="G224" s="10">
        <f>IF('Weir Formula Data'!M224="",-9999,'Weir Formula Data'!M224)</f>
        <v>0</v>
      </c>
      <c r="H224" s="10">
        <f>IF('Weir Formula Data'!N224="",-9999,'Weir Formula Data'!N224)</f>
        <v>661.53976762097557</v>
      </c>
      <c r="I224" s="10">
        <f t="shared" si="110"/>
        <v>1296.204149750989</v>
      </c>
      <c r="J224" s="10">
        <f t="shared" si="111"/>
        <v>0</v>
      </c>
      <c r="K224" s="24">
        <f>'Weir Formula Data'!C224</f>
        <v>1</v>
      </c>
      <c r="L224" s="24">
        <f>'Weir Formula Data'!D224</f>
        <v>0</v>
      </c>
      <c r="M224" s="24">
        <f>'Weir Formula Data'!E224</f>
        <v>1</v>
      </c>
      <c r="N224" s="24">
        <f>'Weir Formula Data'!F224</f>
        <v>0</v>
      </c>
      <c r="O224" s="24">
        <f>'Weir Formula Data'!G224</f>
        <v>3</v>
      </c>
      <c r="AC224">
        <f t="shared" si="112"/>
        <v>201802</v>
      </c>
      <c r="AD224" s="3">
        <v>43138</v>
      </c>
      <c r="AE224" s="10">
        <f t="shared" si="99"/>
        <v>392.15828845725031</v>
      </c>
      <c r="AF224" s="10">
        <f t="shared" si="100"/>
        <v>0</v>
      </c>
      <c r="AG224" s="10">
        <f t="shared" si="101"/>
        <v>401.7852452239415</v>
      </c>
      <c r="AH224" s="10">
        <f t="shared" si="102"/>
        <v>0</v>
      </c>
      <c r="AI224" s="10">
        <f t="shared" si="103"/>
        <v>827.56372590645469</v>
      </c>
      <c r="AJ224" s="10">
        <f t="shared" si="113"/>
        <v>1621.5072595876466</v>
      </c>
      <c r="AL224">
        <f t="shared" si="114"/>
        <v>201802</v>
      </c>
      <c r="AM224" s="3">
        <f t="shared" si="115"/>
        <v>43138</v>
      </c>
      <c r="AN224" s="10">
        <f t="shared" si="116"/>
        <v>392.15828845725031</v>
      </c>
      <c r="AO224" s="10">
        <f t="shared" si="117"/>
        <v>0</v>
      </c>
      <c r="AP224" s="10">
        <f t="shared" si="118"/>
        <v>401.7852452239415</v>
      </c>
      <c r="AQ224" s="10">
        <f t="shared" si="119"/>
        <v>0</v>
      </c>
      <c r="AR224" s="10">
        <f t="shared" si="120"/>
        <v>827.56372590645469</v>
      </c>
      <c r="AS224" s="10">
        <f t="shared" si="121"/>
        <v>1621.5072595876466</v>
      </c>
      <c r="AU224">
        <f t="shared" si="122"/>
        <v>201802</v>
      </c>
      <c r="AV224" s="3">
        <f t="shared" si="123"/>
        <v>43138</v>
      </c>
      <c r="AW224" s="10">
        <f t="shared" si="104"/>
        <v>392.15828845725031</v>
      </c>
      <c r="AX224" s="10">
        <f t="shared" si="105"/>
        <v>0</v>
      </c>
      <c r="AY224" s="10">
        <f t="shared" si="106"/>
        <v>401.7852452239415</v>
      </c>
      <c r="AZ224" s="10">
        <f t="shared" si="107"/>
        <v>0</v>
      </c>
      <c r="BA224" s="10">
        <f t="shared" si="108"/>
        <v>827.56372590645469</v>
      </c>
      <c r="BB224">
        <f t="shared" si="124"/>
        <v>1621.5072595876466</v>
      </c>
    </row>
    <row r="225" spans="2:54" x14ac:dyDescent="0.25">
      <c r="B225">
        <f t="shared" si="109"/>
        <v>201802</v>
      </c>
      <c r="C225" s="3">
        <f>'Weir Formula Data'!I225</f>
        <v>43139</v>
      </c>
      <c r="D225" s="10">
        <f>IF('Weir Formula Data'!P225="",-9999,'Weir Formula Data'!P225)</f>
        <v>312.10756299322856</v>
      </c>
      <c r="E225" s="10">
        <f>IF('Weir Formula Data'!Q225="",-9999,'Weir Formula Data'!Q225)</f>
        <v>0</v>
      </c>
      <c r="F225" s="10">
        <f>IF('Weir Formula Data'!R225="",-9999,'Weir Formula Data'!R225)</f>
        <v>307.63342774377412</v>
      </c>
      <c r="G225" s="10">
        <f>IF('Weir Formula Data'!M225="",-9999,'Weir Formula Data'!M225)</f>
        <v>0</v>
      </c>
      <c r="H225" s="10">
        <f>IF('Weir Formula Data'!N225="",-9999,'Weir Formula Data'!N225)</f>
        <v>642.52720134291587</v>
      </c>
      <c r="I225" s="10">
        <f t="shared" si="110"/>
        <v>1262.2681920799187</v>
      </c>
      <c r="J225" s="10">
        <f t="shared" si="111"/>
        <v>0</v>
      </c>
      <c r="K225" s="24">
        <f>'Weir Formula Data'!C225</f>
        <v>1</v>
      </c>
      <c r="L225" s="24">
        <f>'Weir Formula Data'!D225</f>
        <v>0</v>
      </c>
      <c r="M225" s="24">
        <f>'Weir Formula Data'!E225</f>
        <v>1</v>
      </c>
      <c r="N225" s="24">
        <f>'Weir Formula Data'!F225</f>
        <v>0</v>
      </c>
      <c r="O225" s="24">
        <f>'Weir Formula Data'!G225</f>
        <v>3</v>
      </c>
      <c r="AC225">
        <f t="shared" si="112"/>
        <v>201802</v>
      </c>
      <c r="AD225" s="3">
        <v>43139</v>
      </c>
      <c r="AE225" s="10">
        <f t="shared" si="99"/>
        <v>390.43593500526259</v>
      </c>
      <c r="AF225" s="10">
        <f t="shared" si="100"/>
        <v>0</v>
      </c>
      <c r="AG225" s="10">
        <f t="shared" si="101"/>
        <v>384.83894413869189</v>
      </c>
      <c r="AH225" s="10">
        <f t="shared" si="102"/>
        <v>0</v>
      </c>
      <c r="AI225" s="10">
        <f t="shared" si="103"/>
        <v>803.77965281180559</v>
      </c>
      <c r="AJ225" s="10">
        <f t="shared" si="113"/>
        <v>1579.05453195576</v>
      </c>
      <c r="AL225">
        <f t="shared" si="114"/>
        <v>201802</v>
      </c>
      <c r="AM225" s="3">
        <f t="shared" si="115"/>
        <v>43139</v>
      </c>
      <c r="AN225" s="10">
        <f t="shared" si="116"/>
        <v>390.43593500526259</v>
      </c>
      <c r="AO225" s="10">
        <f t="shared" si="117"/>
        <v>0</v>
      </c>
      <c r="AP225" s="10">
        <f t="shared" si="118"/>
        <v>384.83894413869189</v>
      </c>
      <c r="AQ225" s="10">
        <f t="shared" si="119"/>
        <v>0</v>
      </c>
      <c r="AR225" s="10">
        <f t="shared" si="120"/>
        <v>803.77965281180559</v>
      </c>
      <c r="AS225" s="10">
        <f t="shared" si="121"/>
        <v>1579.05453195576</v>
      </c>
      <c r="AU225">
        <f t="shared" si="122"/>
        <v>201802</v>
      </c>
      <c r="AV225" s="3">
        <f t="shared" si="123"/>
        <v>43139</v>
      </c>
      <c r="AW225" s="10">
        <f t="shared" si="104"/>
        <v>390.43593500526259</v>
      </c>
      <c r="AX225" s="10">
        <f t="shared" si="105"/>
        <v>0</v>
      </c>
      <c r="AY225" s="10">
        <f t="shared" si="106"/>
        <v>384.83894413869189</v>
      </c>
      <c r="AZ225" s="10">
        <f t="shared" si="107"/>
        <v>0</v>
      </c>
      <c r="BA225" s="10">
        <f t="shared" si="108"/>
        <v>803.77965281180559</v>
      </c>
      <c r="BB225">
        <f t="shared" si="124"/>
        <v>1579.05453195576</v>
      </c>
    </row>
    <row r="226" spans="2:54" x14ac:dyDescent="0.25">
      <c r="B226">
        <f t="shared" si="109"/>
        <v>201802</v>
      </c>
      <c r="C226" s="3">
        <f>'Weir Formula Data'!I226</f>
        <v>43140</v>
      </c>
      <c r="D226" s="10">
        <f>IF('Weir Formula Data'!P226="",-9999,'Weir Formula Data'!P226)</f>
        <v>340.25589757506174</v>
      </c>
      <c r="E226" s="10">
        <f>IF('Weir Formula Data'!Q226="",-9999,'Weir Formula Data'!Q226)</f>
        <v>0</v>
      </c>
      <c r="F226" s="10">
        <f>IF('Weir Formula Data'!R226="",-9999,'Weir Formula Data'!R226)</f>
        <v>319.98903049215113</v>
      </c>
      <c r="G226" s="10">
        <f>IF('Weir Formula Data'!M226="",-9999,'Weir Formula Data'!M226)</f>
        <v>0</v>
      </c>
      <c r="H226" s="10">
        <f>IF('Weir Formula Data'!N226="",-9999,'Weir Formula Data'!N226)</f>
        <v>674.80169291913523</v>
      </c>
      <c r="I226" s="10">
        <f t="shared" si="110"/>
        <v>1335.046620986348</v>
      </c>
      <c r="J226" s="10">
        <f t="shared" si="111"/>
        <v>0</v>
      </c>
      <c r="K226" s="24">
        <f>'Weir Formula Data'!C226</f>
        <v>1</v>
      </c>
      <c r="L226" s="24">
        <f>'Weir Formula Data'!D226</f>
        <v>0</v>
      </c>
      <c r="M226" s="24">
        <f>'Weir Formula Data'!E226</f>
        <v>1</v>
      </c>
      <c r="N226" s="24">
        <f>'Weir Formula Data'!F226</f>
        <v>0</v>
      </c>
      <c r="O226" s="24">
        <f>'Weir Formula Data'!G226</f>
        <v>3</v>
      </c>
      <c r="AC226">
        <f t="shared" si="112"/>
        <v>201802</v>
      </c>
      <c r="AD226" s="3">
        <v>43140</v>
      </c>
      <c r="AE226" s="10">
        <f t="shared" si="99"/>
        <v>425.64854320321729</v>
      </c>
      <c r="AF226" s="10">
        <f t="shared" si="100"/>
        <v>0</v>
      </c>
      <c r="AG226" s="10">
        <f t="shared" si="101"/>
        <v>400.29538250677092</v>
      </c>
      <c r="AH226" s="10">
        <f t="shared" si="102"/>
        <v>0</v>
      </c>
      <c r="AI226" s="10">
        <f t="shared" si="103"/>
        <v>844.15394292682618</v>
      </c>
      <c r="AJ226" s="10">
        <f t="shared" si="113"/>
        <v>1670.0978686368144</v>
      </c>
      <c r="AL226">
        <f t="shared" si="114"/>
        <v>201802</v>
      </c>
      <c r="AM226" s="3">
        <f t="shared" si="115"/>
        <v>43140</v>
      </c>
      <c r="AN226" s="10">
        <f t="shared" si="116"/>
        <v>425.64854320321729</v>
      </c>
      <c r="AO226" s="10">
        <f t="shared" si="117"/>
        <v>0</v>
      </c>
      <c r="AP226" s="10">
        <f t="shared" si="118"/>
        <v>400.29538250677092</v>
      </c>
      <c r="AQ226" s="10">
        <f t="shared" si="119"/>
        <v>0</v>
      </c>
      <c r="AR226" s="10">
        <f t="shared" si="120"/>
        <v>844.15394292682618</v>
      </c>
      <c r="AS226" s="10">
        <f t="shared" si="121"/>
        <v>1670.0978686368144</v>
      </c>
      <c r="AU226">
        <f t="shared" si="122"/>
        <v>201802</v>
      </c>
      <c r="AV226" s="3">
        <f t="shared" si="123"/>
        <v>43140</v>
      </c>
      <c r="AW226" s="10">
        <f t="shared" si="104"/>
        <v>425.64854320321729</v>
      </c>
      <c r="AX226" s="10">
        <f t="shared" si="105"/>
        <v>0</v>
      </c>
      <c r="AY226" s="10">
        <f t="shared" si="106"/>
        <v>400.29538250677092</v>
      </c>
      <c r="AZ226" s="10">
        <f t="shared" si="107"/>
        <v>0</v>
      </c>
      <c r="BA226" s="10">
        <f t="shared" si="108"/>
        <v>844.15394292682618</v>
      </c>
      <c r="BB226">
        <f t="shared" si="124"/>
        <v>1670.0978686368144</v>
      </c>
    </row>
    <row r="227" spans="2:54" x14ac:dyDescent="0.25">
      <c r="B227">
        <f t="shared" si="109"/>
        <v>201802</v>
      </c>
      <c r="C227" s="3">
        <f>'Weir Formula Data'!I227</f>
        <v>43141</v>
      </c>
      <c r="D227" s="10">
        <f>IF('Weir Formula Data'!P227="",-9999,'Weir Formula Data'!P227)</f>
        <v>264.603988660791</v>
      </c>
      <c r="E227" s="10">
        <f>IF('Weir Formula Data'!Q227="",-9999,'Weir Formula Data'!Q227)</f>
        <v>0</v>
      </c>
      <c r="F227" s="10">
        <f>IF('Weir Formula Data'!R227="",-9999,'Weir Formula Data'!R227)</f>
        <v>246.80549602090295</v>
      </c>
      <c r="G227" s="10">
        <f>IF('Weir Formula Data'!M227="",-9999,'Weir Formula Data'!M227)</f>
        <v>0</v>
      </c>
      <c r="H227" s="10">
        <f>IF('Weir Formula Data'!N227="",-9999,'Weir Formula Data'!N227)</f>
        <v>531.10826350966033</v>
      </c>
      <c r="I227" s="10">
        <f t="shared" si="110"/>
        <v>1042.5177481913543</v>
      </c>
      <c r="J227" s="10">
        <f t="shared" si="111"/>
        <v>0</v>
      </c>
      <c r="K227" s="24">
        <f>'Weir Formula Data'!C227</f>
        <v>1</v>
      </c>
      <c r="L227" s="24">
        <f>'Weir Formula Data'!D227</f>
        <v>0</v>
      </c>
      <c r="M227" s="24">
        <f>'Weir Formula Data'!E227</f>
        <v>1</v>
      </c>
      <c r="N227" s="24">
        <f>'Weir Formula Data'!F227</f>
        <v>0</v>
      </c>
      <c r="O227" s="24">
        <f>'Weir Formula Data'!G227</f>
        <v>3</v>
      </c>
      <c r="AC227">
        <f t="shared" si="112"/>
        <v>201802</v>
      </c>
      <c r="AD227" s="3">
        <v>43141</v>
      </c>
      <c r="AE227" s="10">
        <f t="shared" si="99"/>
        <v>331.0105808654796</v>
      </c>
      <c r="AF227" s="10">
        <f t="shared" si="100"/>
        <v>0</v>
      </c>
      <c r="AG227" s="10">
        <f t="shared" si="101"/>
        <v>308.74527255672274</v>
      </c>
      <c r="AH227" s="10">
        <f t="shared" si="102"/>
        <v>0</v>
      </c>
      <c r="AI227" s="10">
        <f t="shared" si="103"/>
        <v>664.39835505336532</v>
      </c>
      <c r="AJ227" s="10">
        <f t="shared" si="113"/>
        <v>1304.1542084755677</v>
      </c>
      <c r="AL227">
        <f t="shared" si="114"/>
        <v>201802</v>
      </c>
      <c r="AM227" s="3">
        <f t="shared" si="115"/>
        <v>43141</v>
      </c>
      <c r="AN227" s="10">
        <f t="shared" si="116"/>
        <v>331.0105808654796</v>
      </c>
      <c r="AO227" s="10">
        <f t="shared" si="117"/>
        <v>0</v>
      </c>
      <c r="AP227" s="10">
        <f t="shared" si="118"/>
        <v>308.74527255672274</v>
      </c>
      <c r="AQ227" s="10">
        <f t="shared" si="119"/>
        <v>0</v>
      </c>
      <c r="AR227" s="10">
        <f t="shared" si="120"/>
        <v>664.39835505336532</v>
      </c>
      <c r="AS227" s="10">
        <f t="shared" si="121"/>
        <v>1304.1542084755677</v>
      </c>
      <c r="AU227">
        <f t="shared" si="122"/>
        <v>201802</v>
      </c>
      <c r="AV227" s="3">
        <f t="shared" si="123"/>
        <v>43141</v>
      </c>
      <c r="AW227" s="10">
        <f t="shared" si="104"/>
        <v>331.0105808654796</v>
      </c>
      <c r="AX227" s="10">
        <f t="shared" si="105"/>
        <v>0</v>
      </c>
      <c r="AY227" s="10">
        <f t="shared" si="106"/>
        <v>308.74527255672274</v>
      </c>
      <c r="AZ227" s="10">
        <f t="shared" si="107"/>
        <v>0</v>
      </c>
      <c r="BA227" s="10">
        <f t="shared" si="108"/>
        <v>664.39835505336532</v>
      </c>
      <c r="BB227">
        <f t="shared" si="124"/>
        <v>1304.1542084755677</v>
      </c>
    </row>
    <row r="228" spans="2:54" x14ac:dyDescent="0.25">
      <c r="B228">
        <f t="shared" si="109"/>
        <v>201802</v>
      </c>
      <c r="C228" s="3">
        <f>'Weir Formula Data'!I228</f>
        <v>43142</v>
      </c>
      <c r="D228" s="10">
        <f>IF('Weir Formula Data'!P228="",-9999,'Weir Formula Data'!P228)</f>
        <v>296.06805139040296</v>
      </c>
      <c r="E228" s="10">
        <f>IF('Weir Formula Data'!Q228="",-9999,'Weir Formula Data'!Q228)</f>
        <v>0</v>
      </c>
      <c r="F228" s="10">
        <f>IF('Weir Formula Data'!R228="",-9999,'Weir Formula Data'!R228)</f>
        <v>275.51441695667899</v>
      </c>
      <c r="G228" s="10">
        <f>IF('Weir Formula Data'!M228="",-9999,'Weir Formula Data'!M228)</f>
        <v>0</v>
      </c>
      <c r="H228" s="10">
        <f>IF('Weir Formula Data'!N228="",-9999,'Weir Formula Data'!N228)</f>
        <v>565.24648513060583</v>
      </c>
      <c r="I228" s="10">
        <f t="shared" si="110"/>
        <v>1136.8289534776877</v>
      </c>
      <c r="J228" s="10">
        <f t="shared" si="111"/>
        <v>0</v>
      </c>
      <c r="K228" s="24">
        <f>'Weir Formula Data'!C228</f>
        <v>1</v>
      </c>
      <c r="L228" s="24">
        <f>'Weir Formula Data'!D228</f>
        <v>0</v>
      </c>
      <c r="M228" s="24">
        <f>'Weir Formula Data'!E228</f>
        <v>1</v>
      </c>
      <c r="N228" s="24">
        <f>'Weir Formula Data'!F228</f>
        <v>0</v>
      </c>
      <c r="O228" s="24">
        <f>'Weir Formula Data'!G228</f>
        <v>3</v>
      </c>
      <c r="AC228">
        <f t="shared" si="112"/>
        <v>201802</v>
      </c>
      <c r="AD228" s="3">
        <v>43142</v>
      </c>
      <c r="AE228" s="10">
        <f t="shared" si="99"/>
        <v>370.37105208599536</v>
      </c>
      <c r="AF228" s="10">
        <f t="shared" si="100"/>
        <v>0</v>
      </c>
      <c r="AG228" s="10">
        <f t="shared" si="101"/>
        <v>344.65915519722466</v>
      </c>
      <c r="AH228" s="10">
        <f t="shared" si="102"/>
        <v>0</v>
      </c>
      <c r="AI228" s="10">
        <f t="shared" si="103"/>
        <v>707.10410800008231</v>
      </c>
      <c r="AJ228" s="10">
        <f t="shared" si="113"/>
        <v>1422.1343152833024</v>
      </c>
      <c r="AL228">
        <f t="shared" si="114"/>
        <v>201802</v>
      </c>
      <c r="AM228" s="3">
        <f t="shared" si="115"/>
        <v>43142</v>
      </c>
      <c r="AN228" s="10">
        <f t="shared" si="116"/>
        <v>370.37105208599536</v>
      </c>
      <c r="AO228" s="10">
        <f t="shared" si="117"/>
        <v>0</v>
      </c>
      <c r="AP228" s="10">
        <f t="shared" si="118"/>
        <v>344.65915519722466</v>
      </c>
      <c r="AQ228" s="10">
        <f t="shared" si="119"/>
        <v>0</v>
      </c>
      <c r="AR228" s="10">
        <f t="shared" si="120"/>
        <v>707.10410800008231</v>
      </c>
      <c r="AS228" s="10">
        <f t="shared" si="121"/>
        <v>1422.1343152833024</v>
      </c>
      <c r="AU228">
        <f t="shared" si="122"/>
        <v>201802</v>
      </c>
      <c r="AV228" s="3">
        <f t="shared" si="123"/>
        <v>43142</v>
      </c>
      <c r="AW228" s="10">
        <f t="shared" si="104"/>
        <v>370.37105208599536</v>
      </c>
      <c r="AX228" s="10">
        <f t="shared" si="105"/>
        <v>0</v>
      </c>
      <c r="AY228" s="10">
        <f t="shared" si="106"/>
        <v>344.65915519722466</v>
      </c>
      <c r="AZ228" s="10">
        <f t="shared" si="107"/>
        <v>0</v>
      </c>
      <c r="BA228" s="10">
        <f t="shared" si="108"/>
        <v>707.10410800008231</v>
      </c>
      <c r="BB228">
        <f t="shared" si="124"/>
        <v>1422.1343152833024</v>
      </c>
    </row>
    <row r="229" spans="2:54" x14ac:dyDescent="0.25">
      <c r="B229">
        <f t="shared" si="109"/>
        <v>201802</v>
      </c>
      <c r="C229" s="3">
        <f>'Weir Formula Data'!I229</f>
        <v>43143</v>
      </c>
      <c r="D229" s="10">
        <f>IF('Weir Formula Data'!P229="",-9999,'Weir Formula Data'!P229)</f>
        <v>289.82252260950162</v>
      </c>
      <c r="E229" s="10">
        <f>IF('Weir Formula Data'!Q229="",-9999,'Weir Formula Data'!Q229)</f>
        <v>0</v>
      </c>
      <c r="F229" s="10">
        <f>IF('Weir Formula Data'!R229="",-9999,'Weir Formula Data'!R229)</f>
        <v>284.21484102013051</v>
      </c>
      <c r="G229" s="10">
        <f>IF('Weir Formula Data'!M229="",-9999,'Weir Formula Data'!M229)</f>
        <v>0</v>
      </c>
      <c r="H229" s="10">
        <f>IF('Weir Formula Data'!N229="",-9999,'Weir Formula Data'!N229)</f>
        <v>588.36749345683779</v>
      </c>
      <c r="I229" s="10">
        <f t="shared" si="110"/>
        <v>1162.40485708647</v>
      </c>
      <c r="J229" s="10">
        <f t="shared" si="111"/>
        <v>0</v>
      </c>
      <c r="K229" s="24">
        <f>'Weir Formula Data'!C229</f>
        <v>1</v>
      </c>
      <c r="L229" s="24">
        <f>'Weir Formula Data'!D229</f>
        <v>0</v>
      </c>
      <c r="M229" s="24">
        <f>'Weir Formula Data'!E229</f>
        <v>1</v>
      </c>
      <c r="N229" s="24">
        <f>'Weir Formula Data'!F229</f>
        <v>0</v>
      </c>
      <c r="O229" s="24">
        <f>'Weir Formula Data'!G229</f>
        <v>3</v>
      </c>
      <c r="AC229">
        <f t="shared" si="112"/>
        <v>201802</v>
      </c>
      <c r="AD229" s="3">
        <v>43143</v>
      </c>
      <c r="AE229" s="10">
        <f t="shared" si="99"/>
        <v>362.55810822206723</v>
      </c>
      <c r="AF229" s="10">
        <f t="shared" si="100"/>
        <v>0</v>
      </c>
      <c r="AG229" s="10">
        <f t="shared" si="101"/>
        <v>355.54308947801519</v>
      </c>
      <c r="AH229" s="10">
        <f t="shared" si="102"/>
        <v>0</v>
      </c>
      <c r="AI229" s="10">
        <f t="shared" si="103"/>
        <v>736.02770221722301</v>
      </c>
      <c r="AJ229" s="10">
        <f t="shared" si="113"/>
        <v>1454.1288999173053</v>
      </c>
      <c r="AL229">
        <f t="shared" si="114"/>
        <v>201802</v>
      </c>
      <c r="AM229" s="3">
        <f t="shared" si="115"/>
        <v>43143</v>
      </c>
      <c r="AN229" s="10">
        <f t="shared" si="116"/>
        <v>362.55810822206723</v>
      </c>
      <c r="AO229" s="10">
        <f t="shared" si="117"/>
        <v>0</v>
      </c>
      <c r="AP229" s="10">
        <f t="shared" si="118"/>
        <v>355.54308947801519</v>
      </c>
      <c r="AQ229" s="10">
        <f t="shared" si="119"/>
        <v>0</v>
      </c>
      <c r="AR229" s="10">
        <f t="shared" si="120"/>
        <v>736.02770221722301</v>
      </c>
      <c r="AS229" s="10">
        <f t="shared" si="121"/>
        <v>1454.1288999173053</v>
      </c>
      <c r="AU229">
        <f t="shared" si="122"/>
        <v>201802</v>
      </c>
      <c r="AV229" s="3">
        <f t="shared" si="123"/>
        <v>43143</v>
      </c>
      <c r="AW229" s="10">
        <f t="shared" si="104"/>
        <v>362.55810822206723</v>
      </c>
      <c r="AX229" s="10">
        <f t="shared" si="105"/>
        <v>0</v>
      </c>
      <c r="AY229" s="10">
        <f t="shared" si="106"/>
        <v>355.54308947801519</v>
      </c>
      <c r="AZ229" s="10">
        <f t="shared" si="107"/>
        <v>0</v>
      </c>
      <c r="BA229" s="10">
        <f t="shared" si="108"/>
        <v>736.02770221722301</v>
      </c>
      <c r="BB229">
        <f t="shared" si="124"/>
        <v>1454.1288999173053</v>
      </c>
    </row>
    <row r="230" spans="2:54" x14ac:dyDescent="0.25">
      <c r="B230">
        <f t="shared" si="109"/>
        <v>201802</v>
      </c>
      <c r="C230" s="3">
        <f>'Weir Formula Data'!I230</f>
        <v>43144</v>
      </c>
      <c r="D230" s="10">
        <f>IF('Weir Formula Data'!P230="",-9999,'Weir Formula Data'!P230)</f>
        <v>273.82670379588978</v>
      </c>
      <c r="E230" s="10">
        <f>IF('Weir Formula Data'!Q230="",-9999,'Weir Formula Data'!Q230)</f>
        <v>0</v>
      </c>
      <c r="F230" s="10">
        <f>IF('Weir Formula Data'!R230="",-9999,'Weir Formula Data'!R230)</f>
        <v>292.59634617395471</v>
      </c>
      <c r="G230" s="10">
        <f>IF('Weir Formula Data'!M230="",-9999,'Weir Formula Data'!M230)</f>
        <v>0</v>
      </c>
      <c r="H230" s="10">
        <f>IF('Weir Formula Data'!N230="",-9999,'Weir Formula Data'!N230)</f>
        <v>592.97480046870135</v>
      </c>
      <c r="I230" s="10">
        <f t="shared" si="110"/>
        <v>1159.3978504385459</v>
      </c>
      <c r="J230" s="10">
        <f t="shared" si="111"/>
        <v>0</v>
      </c>
      <c r="K230" s="24">
        <f>'Weir Formula Data'!C230</f>
        <v>1</v>
      </c>
      <c r="L230" s="24">
        <f>'Weir Formula Data'!D230</f>
        <v>0</v>
      </c>
      <c r="M230" s="24">
        <f>'Weir Formula Data'!E230</f>
        <v>1</v>
      </c>
      <c r="N230" s="24">
        <f>'Weir Formula Data'!F230</f>
        <v>0</v>
      </c>
      <c r="O230" s="24">
        <f>'Weir Formula Data'!G230</f>
        <v>3</v>
      </c>
      <c r="AC230">
        <f t="shared" si="112"/>
        <v>201802</v>
      </c>
      <c r="AD230" s="3">
        <v>43144</v>
      </c>
      <c r="AE230" s="10">
        <f t="shared" si="99"/>
        <v>342.54788349450178</v>
      </c>
      <c r="AF230" s="10">
        <f t="shared" si="100"/>
        <v>0</v>
      </c>
      <c r="AG230" s="10">
        <f t="shared" si="101"/>
        <v>366.02806706106651</v>
      </c>
      <c r="AH230" s="10">
        <f t="shared" si="102"/>
        <v>0</v>
      </c>
      <c r="AI230" s="10">
        <f t="shared" si="103"/>
        <v>741.79128642448006</v>
      </c>
      <c r="AJ230" s="10">
        <f t="shared" si="113"/>
        <v>1450.3672369800483</v>
      </c>
      <c r="AL230">
        <f t="shared" si="114"/>
        <v>201802</v>
      </c>
      <c r="AM230" s="3">
        <f t="shared" si="115"/>
        <v>43144</v>
      </c>
      <c r="AN230" s="10">
        <f t="shared" si="116"/>
        <v>342.54788349450178</v>
      </c>
      <c r="AO230" s="10">
        <f t="shared" si="117"/>
        <v>0</v>
      </c>
      <c r="AP230" s="10">
        <f t="shared" si="118"/>
        <v>366.02806706106651</v>
      </c>
      <c r="AQ230" s="10">
        <f t="shared" si="119"/>
        <v>0</v>
      </c>
      <c r="AR230" s="10">
        <f t="shared" si="120"/>
        <v>741.79128642448006</v>
      </c>
      <c r="AS230" s="10">
        <f t="shared" si="121"/>
        <v>1450.3672369800483</v>
      </c>
      <c r="AU230">
        <f t="shared" si="122"/>
        <v>201802</v>
      </c>
      <c r="AV230" s="3">
        <f t="shared" si="123"/>
        <v>43144</v>
      </c>
      <c r="AW230" s="10">
        <f t="shared" si="104"/>
        <v>342.54788349450178</v>
      </c>
      <c r="AX230" s="10">
        <f t="shared" si="105"/>
        <v>0</v>
      </c>
      <c r="AY230" s="10">
        <f t="shared" si="106"/>
        <v>366.02806706106651</v>
      </c>
      <c r="AZ230" s="10">
        <f t="shared" si="107"/>
        <v>0</v>
      </c>
      <c r="BA230" s="10">
        <f t="shared" si="108"/>
        <v>741.79128642448006</v>
      </c>
      <c r="BB230">
        <f t="shared" si="124"/>
        <v>1450.3672369800483</v>
      </c>
    </row>
    <row r="231" spans="2:54" x14ac:dyDescent="0.25">
      <c r="B231">
        <f t="shared" si="109"/>
        <v>201802</v>
      </c>
      <c r="C231" s="3">
        <f>'Weir Formula Data'!I231</f>
        <v>43145</v>
      </c>
      <c r="D231" s="10">
        <f>IF('Weir Formula Data'!P231="",-9999,'Weir Formula Data'!P231)</f>
        <v>6.2741267281069524</v>
      </c>
      <c r="E231" s="10">
        <f>IF('Weir Formula Data'!Q231="",-9999,'Weir Formula Data'!Q231)</f>
        <v>0</v>
      </c>
      <c r="F231" s="10">
        <f>IF('Weir Formula Data'!R231="",-9999,'Weir Formula Data'!R231)</f>
        <v>87.678513643163058</v>
      </c>
      <c r="G231" s="10">
        <f>IF('Weir Formula Data'!M231="",-9999,'Weir Formula Data'!M231)</f>
        <v>0</v>
      </c>
      <c r="H231" s="10">
        <f>IF('Weir Formula Data'!N231="",-9999,'Weir Formula Data'!N231)</f>
        <v>177.86714946868594</v>
      </c>
      <c r="I231" s="10">
        <f t="shared" si="110"/>
        <v>271.81978983995594</v>
      </c>
      <c r="J231" s="10">
        <f t="shared" si="111"/>
        <v>0</v>
      </c>
      <c r="K231" s="24">
        <f>'Weir Formula Data'!C231</f>
        <v>0</v>
      </c>
      <c r="L231" s="24">
        <f>'Weir Formula Data'!D231</f>
        <v>0</v>
      </c>
      <c r="M231" s="24">
        <f>'Weir Formula Data'!E231</f>
        <v>1</v>
      </c>
      <c r="N231" s="24">
        <f>'Weir Formula Data'!F231</f>
        <v>0</v>
      </c>
      <c r="O231" s="24">
        <f>'Weir Formula Data'!G231</f>
        <v>3</v>
      </c>
      <c r="AC231">
        <f t="shared" si="112"/>
        <v>201802</v>
      </c>
      <c r="AD231" s="3">
        <v>43145</v>
      </c>
      <c r="AE231" s="10">
        <f t="shared" si="99"/>
        <v>7.8487189222104634</v>
      </c>
      <c r="AF231" s="10">
        <f t="shared" si="100"/>
        <v>0</v>
      </c>
      <c r="AG231" s="10">
        <f t="shared" si="101"/>
        <v>109.68283538480853</v>
      </c>
      <c r="AH231" s="10">
        <f t="shared" si="102"/>
        <v>0</v>
      </c>
      <c r="AI231" s="10">
        <f t="shared" si="103"/>
        <v>222.50574815783582</v>
      </c>
      <c r="AJ231" s="10">
        <f t="shared" si="113"/>
        <v>340.0373024648548</v>
      </c>
      <c r="AL231">
        <f t="shared" si="114"/>
        <v>201802</v>
      </c>
      <c r="AM231" s="3">
        <f t="shared" si="115"/>
        <v>43145</v>
      </c>
      <c r="AN231" s="10">
        <f t="shared" si="116"/>
        <v>7.8487189222104634</v>
      </c>
      <c r="AO231" s="10">
        <f t="shared" si="117"/>
        <v>0</v>
      </c>
      <c r="AP231" s="10">
        <f t="shared" si="118"/>
        <v>109.68283538480853</v>
      </c>
      <c r="AQ231" s="10">
        <f t="shared" si="119"/>
        <v>0</v>
      </c>
      <c r="AR231" s="10">
        <f t="shared" si="120"/>
        <v>222.50574815783582</v>
      </c>
      <c r="AS231" s="10">
        <f t="shared" si="121"/>
        <v>340.0373024648548</v>
      </c>
      <c r="AU231">
        <f t="shared" si="122"/>
        <v>201802</v>
      </c>
      <c r="AV231" s="3">
        <f t="shared" si="123"/>
        <v>43145</v>
      </c>
      <c r="AW231" s="10">
        <f t="shared" si="104"/>
        <v>7.8487189222104634</v>
      </c>
      <c r="AX231" s="10">
        <f t="shared" si="105"/>
        <v>0</v>
      </c>
      <c r="AY231" s="10">
        <f t="shared" si="106"/>
        <v>109.68283538480853</v>
      </c>
      <c r="AZ231" s="10">
        <f t="shared" si="107"/>
        <v>0</v>
      </c>
      <c r="BA231" s="10">
        <f t="shared" si="108"/>
        <v>222.50574815783582</v>
      </c>
      <c r="BB231">
        <f t="shared" si="124"/>
        <v>340.0373024648548</v>
      </c>
    </row>
    <row r="232" spans="2:54" x14ac:dyDescent="0.25">
      <c r="B232">
        <f t="shared" si="109"/>
        <v>201802</v>
      </c>
      <c r="C232" s="3">
        <f>'Weir Formula Data'!I232</f>
        <v>43146</v>
      </c>
      <c r="D232" s="10">
        <f>IF('Weir Formula Data'!P232="",-9999,'Weir Formula Data'!P232)</f>
        <v>0</v>
      </c>
      <c r="E232" s="10">
        <f>IF('Weir Formula Data'!Q232="",-9999,'Weir Formula Data'!Q232)</f>
        <v>0</v>
      </c>
      <c r="F232" s="10">
        <f>IF('Weir Formula Data'!R232="",-9999,'Weir Formula Data'!R232)</f>
        <v>228.11487325431585</v>
      </c>
      <c r="G232" s="10">
        <f>IF('Weir Formula Data'!M232="",-9999,'Weir Formula Data'!M232)</f>
        <v>0</v>
      </c>
      <c r="H232" s="10">
        <f>IF('Weir Formula Data'!N232="",-9999,'Weir Formula Data'!N232)</f>
        <v>177.70187360819375</v>
      </c>
      <c r="I232" s="10">
        <f t="shared" si="110"/>
        <v>405.8167468625096</v>
      </c>
      <c r="J232" s="10">
        <f t="shared" si="111"/>
        <v>0</v>
      </c>
      <c r="K232" s="24">
        <f>'Weir Formula Data'!C232</f>
        <v>0</v>
      </c>
      <c r="L232" s="24">
        <f>'Weir Formula Data'!D232</f>
        <v>0</v>
      </c>
      <c r="M232" s="24">
        <f>'Weir Formula Data'!E232</f>
        <v>1</v>
      </c>
      <c r="N232" s="24">
        <f>'Weir Formula Data'!F232</f>
        <v>0</v>
      </c>
      <c r="O232" s="24">
        <f>'Weir Formula Data'!G232</f>
        <v>0</v>
      </c>
      <c r="AC232">
        <f t="shared" si="112"/>
        <v>201802</v>
      </c>
      <c r="AD232" s="3">
        <v>43146</v>
      </c>
      <c r="AE232" s="10">
        <f t="shared" si="99"/>
        <v>0</v>
      </c>
      <c r="AF232" s="10">
        <f t="shared" si="100"/>
        <v>0</v>
      </c>
      <c r="AG232" s="10">
        <f t="shared" si="101"/>
        <v>285.36393983374285</v>
      </c>
      <c r="AH232" s="10">
        <f t="shared" si="102"/>
        <v>0</v>
      </c>
      <c r="AI232" s="10">
        <f t="shared" si="103"/>
        <v>222.29899368349305</v>
      </c>
      <c r="AJ232" s="10">
        <f t="shared" si="113"/>
        <v>507.6629335172359</v>
      </c>
      <c r="AL232">
        <f t="shared" si="114"/>
        <v>201802</v>
      </c>
      <c r="AM232" s="3">
        <f t="shared" si="115"/>
        <v>43146</v>
      </c>
      <c r="AN232" s="10">
        <f t="shared" si="116"/>
        <v>0</v>
      </c>
      <c r="AO232" s="10">
        <f t="shared" si="117"/>
        <v>0</v>
      </c>
      <c r="AP232" s="10">
        <f t="shared" si="118"/>
        <v>285.36393983374285</v>
      </c>
      <c r="AQ232" s="10">
        <f t="shared" si="119"/>
        <v>0</v>
      </c>
      <c r="AR232" s="10">
        <f t="shared" si="120"/>
        <v>222.29899368349305</v>
      </c>
      <c r="AS232" s="10">
        <f t="shared" si="121"/>
        <v>507.6629335172359</v>
      </c>
      <c r="AU232">
        <f t="shared" si="122"/>
        <v>201802</v>
      </c>
      <c r="AV232" s="3">
        <f t="shared" si="123"/>
        <v>43146</v>
      </c>
      <c r="AW232" s="10">
        <f t="shared" si="104"/>
        <v>0</v>
      </c>
      <c r="AX232" s="10">
        <f t="shared" si="105"/>
        <v>0</v>
      </c>
      <c r="AY232" s="10">
        <f t="shared" si="106"/>
        <v>285.36393983374285</v>
      </c>
      <c r="AZ232" s="10">
        <f t="shared" si="107"/>
        <v>0</v>
      </c>
      <c r="BA232" s="10">
        <f t="shared" si="108"/>
        <v>222.29899368349305</v>
      </c>
      <c r="BB232">
        <f t="shared" si="124"/>
        <v>507.6629335172359</v>
      </c>
    </row>
    <row r="233" spans="2:54" x14ac:dyDescent="0.25">
      <c r="B233">
        <f t="shared" si="109"/>
        <v>201802</v>
      </c>
      <c r="C233" s="3">
        <f>'Weir Formula Data'!I233</f>
        <v>43147</v>
      </c>
      <c r="D233" s="10">
        <f>IF('Weir Formula Data'!P233="",-9999,'Weir Formula Data'!P233)</f>
        <v>0</v>
      </c>
      <c r="E233" s="10">
        <f>IF('Weir Formula Data'!Q233="",-9999,'Weir Formula Data'!Q233)</f>
        <v>0</v>
      </c>
      <c r="F233" s="10">
        <f>IF('Weir Formula Data'!R233="",-9999,'Weir Formula Data'!R233)</f>
        <v>236.45298852952979</v>
      </c>
      <c r="G233" s="10">
        <f>IF('Weir Formula Data'!M233="",-9999,'Weir Formula Data'!M233)</f>
        <v>0</v>
      </c>
      <c r="H233" s="10">
        <f>IF('Weir Formula Data'!N233="",-9999,'Weir Formula Data'!N233)</f>
        <v>0</v>
      </c>
      <c r="I233" s="10">
        <f t="shared" si="110"/>
        <v>236.45298852952979</v>
      </c>
      <c r="J233" s="10">
        <f t="shared" si="111"/>
        <v>0</v>
      </c>
      <c r="K233" s="24">
        <f>'Weir Formula Data'!C233</f>
        <v>0</v>
      </c>
      <c r="L233" s="24">
        <f>'Weir Formula Data'!D233</f>
        <v>0</v>
      </c>
      <c r="M233" s="24">
        <f>'Weir Formula Data'!E233</f>
        <v>1</v>
      </c>
      <c r="N233" s="24">
        <f>'Weir Formula Data'!F233</f>
        <v>0</v>
      </c>
      <c r="O233" s="24">
        <f>'Weir Formula Data'!G233</f>
        <v>0</v>
      </c>
      <c r="AC233">
        <f t="shared" si="112"/>
        <v>201802</v>
      </c>
      <c r="AD233" s="3">
        <v>43147</v>
      </c>
      <c r="AE233" s="10">
        <f t="shared" si="99"/>
        <v>0</v>
      </c>
      <c r="AF233" s="10">
        <f t="shared" si="100"/>
        <v>0</v>
      </c>
      <c r="AG233" s="10">
        <f t="shared" si="101"/>
        <v>295.7946381559442</v>
      </c>
      <c r="AH233" s="10">
        <f t="shared" si="102"/>
        <v>0</v>
      </c>
      <c r="AI233" s="10">
        <f t="shared" si="103"/>
        <v>0</v>
      </c>
      <c r="AJ233" s="10">
        <f t="shared" si="113"/>
        <v>295.7946381559442</v>
      </c>
      <c r="AL233">
        <f t="shared" si="114"/>
        <v>201802</v>
      </c>
      <c r="AM233" s="3">
        <f t="shared" si="115"/>
        <v>43147</v>
      </c>
      <c r="AN233" s="10">
        <f t="shared" si="116"/>
        <v>0</v>
      </c>
      <c r="AO233" s="10">
        <f t="shared" si="117"/>
        <v>0</v>
      </c>
      <c r="AP233" s="10">
        <f t="shared" si="118"/>
        <v>295.7946381559442</v>
      </c>
      <c r="AQ233" s="10">
        <f t="shared" si="119"/>
        <v>0</v>
      </c>
      <c r="AR233" s="10">
        <f t="shared" si="120"/>
        <v>0</v>
      </c>
      <c r="AS233" s="10">
        <f t="shared" si="121"/>
        <v>295.7946381559442</v>
      </c>
      <c r="AU233">
        <f t="shared" si="122"/>
        <v>201802</v>
      </c>
      <c r="AV233" s="3">
        <f t="shared" si="123"/>
        <v>43147</v>
      </c>
      <c r="AW233" s="10">
        <f t="shared" si="104"/>
        <v>0</v>
      </c>
      <c r="AX233" s="10">
        <f t="shared" si="105"/>
        <v>0</v>
      </c>
      <c r="AY233" s="10">
        <f t="shared" si="106"/>
        <v>295.7946381559442</v>
      </c>
      <c r="AZ233" s="10">
        <f t="shared" si="107"/>
        <v>0</v>
      </c>
      <c r="BA233" s="10">
        <f t="shared" si="108"/>
        <v>0</v>
      </c>
      <c r="BB233">
        <f t="shared" si="124"/>
        <v>295.7946381559442</v>
      </c>
    </row>
    <row r="234" spans="2:54" x14ac:dyDescent="0.25">
      <c r="B234">
        <f t="shared" si="109"/>
        <v>201802</v>
      </c>
      <c r="C234" s="3">
        <f>'Weir Formula Data'!I234</f>
        <v>43148</v>
      </c>
      <c r="D234" s="10">
        <f>IF('Weir Formula Data'!P234="",-9999,'Weir Formula Data'!P234)</f>
        <v>0</v>
      </c>
      <c r="E234" s="10">
        <f>IF('Weir Formula Data'!Q234="",-9999,'Weir Formula Data'!Q234)</f>
        <v>0</v>
      </c>
      <c r="F234" s="10">
        <f>IF('Weir Formula Data'!R234="",-9999,'Weir Formula Data'!R234)</f>
        <v>272.80767051041863</v>
      </c>
      <c r="G234" s="10">
        <f>IF('Weir Formula Data'!M234="",-9999,'Weir Formula Data'!M234)</f>
        <v>0</v>
      </c>
      <c r="H234" s="10">
        <f>IF('Weir Formula Data'!N234="",-9999,'Weir Formula Data'!N234)</f>
        <v>0</v>
      </c>
      <c r="I234" s="10">
        <f t="shared" si="110"/>
        <v>272.80767051041863</v>
      </c>
      <c r="J234" s="10">
        <f t="shared" si="111"/>
        <v>0</v>
      </c>
      <c r="K234" s="24">
        <f>'Weir Formula Data'!C234</f>
        <v>0</v>
      </c>
      <c r="L234" s="24">
        <f>'Weir Formula Data'!D234</f>
        <v>0</v>
      </c>
      <c r="M234" s="24">
        <f>'Weir Formula Data'!E234</f>
        <v>1</v>
      </c>
      <c r="N234" s="24">
        <f>'Weir Formula Data'!F234</f>
        <v>0</v>
      </c>
      <c r="O234" s="24">
        <f>'Weir Formula Data'!G234</f>
        <v>0</v>
      </c>
      <c r="AC234">
        <f t="shared" si="112"/>
        <v>201802</v>
      </c>
      <c r="AD234" s="3">
        <v>43148</v>
      </c>
      <c r="AE234" s="10">
        <f t="shared" si="99"/>
        <v>0</v>
      </c>
      <c r="AF234" s="10">
        <f t="shared" si="100"/>
        <v>0</v>
      </c>
      <c r="AG234" s="10">
        <f t="shared" si="101"/>
        <v>341.27310754931568</v>
      </c>
      <c r="AH234" s="10">
        <f t="shared" si="102"/>
        <v>0</v>
      </c>
      <c r="AI234" s="10">
        <f t="shared" si="103"/>
        <v>0</v>
      </c>
      <c r="AJ234" s="10">
        <f t="shared" si="113"/>
        <v>341.27310754931568</v>
      </c>
      <c r="AL234">
        <f t="shared" si="114"/>
        <v>201802</v>
      </c>
      <c r="AM234" s="3">
        <f t="shared" si="115"/>
        <v>43148</v>
      </c>
      <c r="AN234" s="10">
        <f t="shared" si="116"/>
        <v>0</v>
      </c>
      <c r="AO234" s="10">
        <f t="shared" si="117"/>
        <v>0</v>
      </c>
      <c r="AP234" s="10">
        <f t="shared" si="118"/>
        <v>341.27310754931568</v>
      </c>
      <c r="AQ234" s="10">
        <f t="shared" si="119"/>
        <v>0</v>
      </c>
      <c r="AR234" s="10">
        <f t="shared" si="120"/>
        <v>0</v>
      </c>
      <c r="AS234" s="10">
        <f t="shared" si="121"/>
        <v>341.27310754931568</v>
      </c>
      <c r="AU234">
        <f t="shared" si="122"/>
        <v>201802</v>
      </c>
      <c r="AV234" s="3">
        <f t="shared" si="123"/>
        <v>43148</v>
      </c>
      <c r="AW234" s="10">
        <f t="shared" si="104"/>
        <v>0</v>
      </c>
      <c r="AX234" s="10">
        <f t="shared" si="105"/>
        <v>0</v>
      </c>
      <c r="AY234" s="10">
        <f t="shared" si="106"/>
        <v>341.27310754931568</v>
      </c>
      <c r="AZ234" s="10">
        <f t="shared" si="107"/>
        <v>0</v>
      </c>
      <c r="BA234" s="10">
        <f t="shared" si="108"/>
        <v>0</v>
      </c>
      <c r="BB234">
        <f t="shared" si="124"/>
        <v>341.27310754931568</v>
      </c>
    </row>
    <row r="235" spans="2:54" x14ac:dyDescent="0.25">
      <c r="B235">
        <f t="shared" si="109"/>
        <v>201802</v>
      </c>
      <c r="C235" s="3">
        <f>'Weir Formula Data'!I235</f>
        <v>43149</v>
      </c>
      <c r="D235" s="10">
        <f>IF('Weir Formula Data'!P235="",-9999,'Weir Formula Data'!P235)</f>
        <v>0</v>
      </c>
      <c r="E235" s="10">
        <f>IF('Weir Formula Data'!Q235="",-9999,'Weir Formula Data'!Q235)</f>
        <v>0</v>
      </c>
      <c r="F235" s="10">
        <f>IF('Weir Formula Data'!R235="",-9999,'Weir Formula Data'!R235)</f>
        <v>282.72150197632561</v>
      </c>
      <c r="G235" s="10">
        <f>IF('Weir Formula Data'!M235="",-9999,'Weir Formula Data'!M235)</f>
        <v>0</v>
      </c>
      <c r="H235" s="10">
        <f>IF('Weir Formula Data'!N235="",-9999,'Weir Formula Data'!N235)</f>
        <v>0</v>
      </c>
      <c r="I235" s="10">
        <f t="shared" si="110"/>
        <v>282.72150197632561</v>
      </c>
      <c r="J235" s="10">
        <f t="shared" si="111"/>
        <v>0</v>
      </c>
      <c r="K235" s="24">
        <f>'Weir Formula Data'!C235</f>
        <v>0</v>
      </c>
      <c r="L235" s="24">
        <f>'Weir Formula Data'!D235</f>
        <v>0</v>
      </c>
      <c r="M235" s="24">
        <f>'Weir Formula Data'!E235</f>
        <v>1</v>
      </c>
      <c r="N235" s="24">
        <f>'Weir Formula Data'!F235</f>
        <v>0</v>
      </c>
      <c r="O235" s="24">
        <f>'Weir Formula Data'!G235</f>
        <v>0</v>
      </c>
      <c r="AC235">
        <f t="shared" si="112"/>
        <v>201802</v>
      </c>
      <c r="AD235" s="3">
        <v>43149</v>
      </c>
      <c r="AE235" s="10">
        <f t="shared" si="99"/>
        <v>0</v>
      </c>
      <c r="AF235" s="10">
        <f t="shared" si="100"/>
        <v>0</v>
      </c>
      <c r="AG235" s="10">
        <f t="shared" si="101"/>
        <v>353.67497317780084</v>
      </c>
      <c r="AH235" s="10">
        <f t="shared" si="102"/>
        <v>0</v>
      </c>
      <c r="AI235" s="10">
        <f t="shared" si="103"/>
        <v>0</v>
      </c>
      <c r="AJ235" s="10">
        <f t="shared" si="113"/>
        <v>353.67497317780084</v>
      </c>
      <c r="AL235">
        <f t="shared" si="114"/>
        <v>201802</v>
      </c>
      <c r="AM235" s="3">
        <f t="shared" si="115"/>
        <v>43149</v>
      </c>
      <c r="AN235" s="10">
        <f t="shared" si="116"/>
        <v>0</v>
      </c>
      <c r="AO235" s="10">
        <f t="shared" si="117"/>
        <v>0</v>
      </c>
      <c r="AP235" s="10">
        <f t="shared" si="118"/>
        <v>353.67497317780084</v>
      </c>
      <c r="AQ235" s="10">
        <f t="shared" si="119"/>
        <v>0</v>
      </c>
      <c r="AR235" s="10">
        <f t="shared" si="120"/>
        <v>0</v>
      </c>
      <c r="AS235" s="10">
        <f t="shared" si="121"/>
        <v>353.67497317780084</v>
      </c>
      <c r="AU235">
        <f t="shared" si="122"/>
        <v>201802</v>
      </c>
      <c r="AV235" s="3">
        <f t="shared" si="123"/>
        <v>43149</v>
      </c>
      <c r="AW235" s="10">
        <f t="shared" si="104"/>
        <v>0</v>
      </c>
      <c r="AX235" s="10">
        <f t="shared" si="105"/>
        <v>0</v>
      </c>
      <c r="AY235" s="10">
        <f t="shared" si="106"/>
        <v>353.67497317780084</v>
      </c>
      <c r="AZ235" s="10">
        <f t="shared" si="107"/>
        <v>0</v>
      </c>
      <c r="BA235" s="10">
        <f t="shared" si="108"/>
        <v>0</v>
      </c>
      <c r="BB235">
        <f t="shared" si="124"/>
        <v>353.67497317780084</v>
      </c>
    </row>
    <row r="236" spans="2:54" x14ac:dyDescent="0.25">
      <c r="B236">
        <f t="shared" si="109"/>
        <v>201802</v>
      </c>
      <c r="C236" s="3">
        <f>'Weir Formula Data'!I236</f>
        <v>43150</v>
      </c>
      <c r="D236" s="10">
        <f>IF('Weir Formula Data'!P236="",-9999,'Weir Formula Data'!P236)</f>
        <v>0</v>
      </c>
      <c r="E236" s="10">
        <f>IF('Weir Formula Data'!Q236="",-9999,'Weir Formula Data'!Q236)</f>
        <v>0</v>
      </c>
      <c r="F236" s="10">
        <f>IF('Weir Formula Data'!R236="",-9999,'Weir Formula Data'!R236)</f>
        <v>273.56156321084922</v>
      </c>
      <c r="G236" s="10">
        <f>IF('Weir Formula Data'!M236="",-9999,'Weir Formula Data'!M236)</f>
        <v>0</v>
      </c>
      <c r="H236" s="10">
        <f>IF('Weir Formula Data'!N236="",-9999,'Weir Formula Data'!N236)</f>
        <v>299.20019482047877</v>
      </c>
      <c r="I236" s="10">
        <f t="shared" si="110"/>
        <v>572.76175803132799</v>
      </c>
      <c r="J236" s="10">
        <f t="shared" si="111"/>
        <v>0</v>
      </c>
      <c r="K236" s="24">
        <f>'Weir Formula Data'!C236</f>
        <v>0</v>
      </c>
      <c r="L236" s="24">
        <f>'Weir Formula Data'!D236</f>
        <v>0</v>
      </c>
      <c r="M236" s="24">
        <f>'Weir Formula Data'!E236</f>
        <v>1</v>
      </c>
      <c r="N236" s="24">
        <f>'Weir Formula Data'!F236</f>
        <v>0</v>
      </c>
      <c r="O236" s="24">
        <f>'Weir Formula Data'!G236</f>
        <v>3</v>
      </c>
      <c r="AC236">
        <f t="shared" si="112"/>
        <v>201802</v>
      </c>
      <c r="AD236" s="3">
        <v>43150</v>
      </c>
      <c r="AE236" s="10">
        <f t="shared" si="99"/>
        <v>0</v>
      </c>
      <c r="AF236" s="10">
        <f t="shared" si="100"/>
        <v>0</v>
      </c>
      <c r="AG236" s="10">
        <f t="shared" si="101"/>
        <v>342.2162016498346</v>
      </c>
      <c r="AH236" s="10">
        <f t="shared" si="102"/>
        <v>0</v>
      </c>
      <c r="AI236" s="10">
        <f t="shared" si="103"/>
        <v>374.28925687720306</v>
      </c>
      <c r="AJ236" s="10">
        <f t="shared" si="113"/>
        <v>716.50545852703772</v>
      </c>
      <c r="AL236">
        <f t="shared" si="114"/>
        <v>201802</v>
      </c>
      <c r="AM236" s="3">
        <f t="shared" si="115"/>
        <v>43150</v>
      </c>
      <c r="AN236" s="10">
        <f t="shared" si="116"/>
        <v>0</v>
      </c>
      <c r="AO236" s="10">
        <f t="shared" si="117"/>
        <v>0</v>
      </c>
      <c r="AP236" s="10">
        <f t="shared" si="118"/>
        <v>342.2162016498346</v>
      </c>
      <c r="AQ236" s="10">
        <f t="shared" si="119"/>
        <v>0</v>
      </c>
      <c r="AR236" s="10">
        <f t="shared" si="120"/>
        <v>374.28925687720306</v>
      </c>
      <c r="AS236" s="10">
        <f t="shared" si="121"/>
        <v>716.50545852703772</v>
      </c>
      <c r="AU236">
        <f t="shared" si="122"/>
        <v>201802</v>
      </c>
      <c r="AV236" s="3">
        <f t="shared" si="123"/>
        <v>43150</v>
      </c>
      <c r="AW236" s="10">
        <f t="shared" si="104"/>
        <v>0</v>
      </c>
      <c r="AX236" s="10">
        <f t="shared" si="105"/>
        <v>0</v>
      </c>
      <c r="AY236" s="10">
        <f t="shared" si="106"/>
        <v>342.2162016498346</v>
      </c>
      <c r="AZ236" s="10">
        <f t="shared" si="107"/>
        <v>0</v>
      </c>
      <c r="BA236" s="10">
        <f t="shared" si="108"/>
        <v>374.28925687720306</v>
      </c>
      <c r="BB236">
        <f t="shared" si="124"/>
        <v>716.50545852703772</v>
      </c>
    </row>
    <row r="237" spans="2:54" x14ac:dyDescent="0.25">
      <c r="B237">
        <f t="shared" si="109"/>
        <v>201802</v>
      </c>
      <c r="C237" s="3">
        <f>'Weir Formula Data'!I237</f>
        <v>43151</v>
      </c>
      <c r="D237" s="10">
        <f>IF('Weir Formula Data'!P237="",-9999,'Weir Formula Data'!P237)</f>
        <v>194.30206303022337</v>
      </c>
      <c r="E237" s="10">
        <f>IF('Weir Formula Data'!Q237="",-9999,'Weir Formula Data'!Q237)</f>
        <v>0</v>
      </c>
      <c r="F237" s="10">
        <f>IF('Weir Formula Data'!R237="",-9999,'Weir Formula Data'!R237)</f>
        <v>316.53582317912429</v>
      </c>
      <c r="G237" s="10">
        <f>IF('Weir Formula Data'!M237="",-9999,'Weir Formula Data'!M237)</f>
        <v>0</v>
      </c>
      <c r="H237" s="10">
        <f>IF('Weir Formula Data'!N237="",-9999,'Weir Formula Data'!N237)</f>
        <v>614.54436817941439</v>
      </c>
      <c r="I237" s="10">
        <f t="shared" si="110"/>
        <v>1125.382254388762</v>
      </c>
      <c r="J237" s="10">
        <f t="shared" si="111"/>
        <v>0</v>
      </c>
      <c r="K237" s="24">
        <f>'Weir Formula Data'!C237</f>
        <v>1</v>
      </c>
      <c r="L237" s="24">
        <f>'Weir Formula Data'!D237</f>
        <v>0</v>
      </c>
      <c r="M237" s="24">
        <f>'Weir Formula Data'!E237</f>
        <v>1</v>
      </c>
      <c r="N237" s="24">
        <f>'Weir Formula Data'!F237</f>
        <v>0</v>
      </c>
      <c r="O237" s="24">
        <f>'Weir Formula Data'!G237</f>
        <v>3</v>
      </c>
      <c r="AC237">
        <f t="shared" si="112"/>
        <v>201802</v>
      </c>
      <c r="AD237" s="3">
        <v>43151</v>
      </c>
      <c r="AE237" s="10">
        <f t="shared" si="99"/>
        <v>243.06526546523526</v>
      </c>
      <c r="AF237" s="10">
        <f t="shared" si="100"/>
        <v>0</v>
      </c>
      <c r="AG237" s="10">
        <f t="shared" si="101"/>
        <v>395.97553772922572</v>
      </c>
      <c r="AH237" s="10">
        <f t="shared" si="102"/>
        <v>0</v>
      </c>
      <c r="AI237" s="10">
        <f t="shared" si="103"/>
        <v>768.77408125337138</v>
      </c>
      <c r="AJ237" s="10">
        <f t="shared" si="113"/>
        <v>1407.8148844478324</v>
      </c>
      <c r="AL237">
        <f t="shared" si="114"/>
        <v>201802</v>
      </c>
      <c r="AM237" s="3">
        <f t="shared" si="115"/>
        <v>43151</v>
      </c>
      <c r="AN237" s="10">
        <f t="shared" si="116"/>
        <v>243.06526546523526</v>
      </c>
      <c r="AO237" s="10">
        <f t="shared" si="117"/>
        <v>0</v>
      </c>
      <c r="AP237" s="10">
        <f t="shared" si="118"/>
        <v>395.97553772922572</v>
      </c>
      <c r="AQ237" s="10">
        <f t="shared" si="119"/>
        <v>0</v>
      </c>
      <c r="AR237" s="10">
        <f t="shared" si="120"/>
        <v>768.77408125337138</v>
      </c>
      <c r="AS237" s="10">
        <f t="shared" si="121"/>
        <v>1407.8148844478324</v>
      </c>
      <c r="AU237">
        <f t="shared" si="122"/>
        <v>201802</v>
      </c>
      <c r="AV237" s="3">
        <f t="shared" si="123"/>
        <v>43151</v>
      </c>
      <c r="AW237" s="10">
        <f t="shared" si="104"/>
        <v>243.06526546523526</v>
      </c>
      <c r="AX237" s="10">
        <f t="shared" si="105"/>
        <v>0</v>
      </c>
      <c r="AY237" s="10">
        <f t="shared" si="106"/>
        <v>395.97553772922572</v>
      </c>
      <c r="AZ237" s="10">
        <f t="shared" si="107"/>
        <v>0</v>
      </c>
      <c r="BA237" s="10">
        <f t="shared" si="108"/>
        <v>768.77408125337138</v>
      </c>
      <c r="BB237">
        <f t="shared" si="124"/>
        <v>1407.8148844478324</v>
      </c>
    </row>
    <row r="238" spans="2:54" x14ac:dyDescent="0.25">
      <c r="B238">
        <f t="shared" si="109"/>
        <v>201802</v>
      </c>
      <c r="C238" s="3">
        <f>'Weir Formula Data'!I238</f>
        <v>43152</v>
      </c>
      <c r="D238" s="10">
        <f>IF('Weir Formula Data'!P238="",-9999,'Weir Formula Data'!P238)</f>
        <v>287.38439862855665</v>
      </c>
      <c r="E238" s="10">
        <f>IF('Weir Formula Data'!Q238="",-9999,'Weir Formula Data'!Q238)</f>
        <v>0</v>
      </c>
      <c r="F238" s="10">
        <f>IF('Weir Formula Data'!R238="",-9999,'Weir Formula Data'!R238)</f>
        <v>308.24934945005492</v>
      </c>
      <c r="G238" s="10">
        <f>IF('Weir Formula Data'!M238="",-9999,'Weir Formula Data'!M238)</f>
        <v>0</v>
      </c>
      <c r="H238" s="10">
        <f>IF('Weir Formula Data'!N238="",-9999,'Weir Formula Data'!N238)</f>
        <v>606.77168928940421</v>
      </c>
      <c r="I238" s="10">
        <f t="shared" si="110"/>
        <v>1202.4054373680158</v>
      </c>
      <c r="J238" s="10">
        <f t="shared" si="111"/>
        <v>0</v>
      </c>
      <c r="K238" s="24">
        <f>'Weir Formula Data'!C238</f>
        <v>1</v>
      </c>
      <c r="L238" s="24">
        <f>'Weir Formula Data'!D238</f>
        <v>0</v>
      </c>
      <c r="M238" s="24">
        <f>'Weir Formula Data'!E238</f>
        <v>1</v>
      </c>
      <c r="N238" s="24">
        <f>'Weir Formula Data'!F238</f>
        <v>0</v>
      </c>
      <c r="O238" s="24">
        <f>'Weir Formula Data'!G238</f>
        <v>3</v>
      </c>
      <c r="AC238">
        <f t="shared" si="112"/>
        <v>201802</v>
      </c>
      <c r="AD238" s="3">
        <v>43152</v>
      </c>
      <c r="AE238" s="10">
        <f t="shared" si="99"/>
        <v>359.50809813250191</v>
      </c>
      <c r="AF238" s="10">
        <f t="shared" si="100"/>
        <v>0</v>
      </c>
      <c r="AG238" s="10">
        <f t="shared" si="101"/>
        <v>385.60944122301601</v>
      </c>
      <c r="AH238" s="10">
        <f t="shared" si="102"/>
        <v>0</v>
      </c>
      <c r="AI238" s="10">
        <f t="shared" si="103"/>
        <v>759.0507245976961</v>
      </c>
      <c r="AJ238" s="10">
        <f t="shared" si="113"/>
        <v>1504.1682639532141</v>
      </c>
      <c r="AL238">
        <f t="shared" si="114"/>
        <v>201802</v>
      </c>
      <c r="AM238" s="3">
        <f t="shared" si="115"/>
        <v>43152</v>
      </c>
      <c r="AN238" s="10">
        <f t="shared" si="116"/>
        <v>359.50809813250191</v>
      </c>
      <c r="AO238" s="10">
        <f t="shared" si="117"/>
        <v>0</v>
      </c>
      <c r="AP238" s="10">
        <f t="shared" si="118"/>
        <v>385.60944122301601</v>
      </c>
      <c r="AQ238" s="10">
        <f t="shared" si="119"/>
        <v>0</v>
      </c>
      <c r="AR238" s="10">
        <f t="shared" si="120"/>
        <v>759.0507245976961</v>
      </c>
      <c r="AS238" s="10">
        <f t="shared" si="121"/>
        <v>1504.1682639532141</v>
      </c>
      <c r="AU238">
        <f t="shared" si="122"/>
        <v>201802</v>
      </c>
      <c r="AV238" s="3">
        <f t="shared" si="123"/>
        <v>43152</v>
      </c>
      <c r="AW238" s="10">
        <f t="shared" si="104"/>
        <v>359.50809813250191</v>
      </c>
      <c r="AX238" s="10">
        <f t="shared" si="105"/>
        <v>0</v>
      </c>
      <c r="AY238" s="10">
        <f t="shared" si="106"/>
        <v>385.60944122301601</v>
      </c>
      <c r="AZ238" s="10">
        <f t="shared" si="107"/>
        <v>0</v>
      </c>
      <c r="BA238" s="10">
        <f t="shared" si="108"/>
        <v>759.0507245976961</v>
      </c>
      <c r="BB238">
        <f t="shared" si="124"/>
        <v>1504.1682639532141</v>
      </c>
    </row>
    <row r="239" spans="2:54" x14ac:dyDescent="0.25">
      <c r="B239">
        <f t="shared" si="109"/>
        <v>201802</v>
      </c>
      <c r="C239" s="3">
        <f>'Weir Formula Data'!I239</f>
        <v>43153</v>
      </c>
      <c r="D239" s="10">
        <f>IF('Weir Formula Data'!P239="",-9999,'Weir Formula Data'!P239)</f>
        <v>312.30842860156145</v>
      </c>
      <c r="E239" s="10">
        <f>IF('Weir Formula Data'!Q239="",-9999,'Weir Formula Data'!Q239)</f>
        <v>0</v>
      </c>
      <c r="F239" s="10">
        <f>IF('Weir Formula Data'!R239="",-9999,'Weir Formula Data'!R239)</f>
        <v>317.21560806429864</v>
      </c>
      <c r="G239" s="10">
        <f>IF('Weir Formula Data'!M239="",-9999,'Weir Formula Data'!M239)</f>
        <v>0</v>
      </c>
      <c r="H239" s="10">
        <f>IF('Weir Formula Data'!N239="",-9999,'Weir Formula Data'!N239)</f>
        <v>938.25831420978091</v>
      </c>
      <c r="I239" s="10">
        <f t="shared" si="110"/>
        <v>1567.782350875641</v>
      </c>
      <c r="J239" s="10">
        <f t="shared" si="111"/>
        <v>0</v>
      </c>
      <c r="K239" s="24">
        <f>'Weir Formula Data'!C239</f>
        <v>1</v>
      </c>
      <c r="L239" s="24">
        <f>'Weir Formula Data'!D239</f>
        <v>0</v>
      </c>
      <c r="M239" s="24">
        <f>'Weir Formula Data'!E239</f>
        <v>1</v>
      </c>
      <c r="N239" s="24">
        <f>'Weir Formula Data'!F239</f>
        <v>0</v>
      </c>
      <c r="O239" s="24">
        <f>'Weir Formula Data'!G239</f>
        <v>5</v>
      </c>
      <c r="AC239">
        <f t="shared" si="112"/>
        <v>201802</v>
      </c>
      <c r="AD239" s="3">
        <v>43153</v>
      </c>
      <c r="AE239" s="10">
        <f t="shared" si="99"/>
        <v>390.68721104243303</v>
      </c>
      <c r="AF239" s="10">
        <f t="shared" si="100"/>
        <v>0</v>
      </c>
      <c r="AG239" s="10">
        <f t="shared" si="101"/>
        <v>396.82592547600154</v>
      </c>
      <c r="AH239" s="10">
        <f t="shared" si="102"/>
        <v>0</v>
      </c>
      <c r="AI239" s="10">
        <f t="shared" si="103"/>
        <v>1173.7292062765719</v>
      </c>
      <c r="AJ239" s="10">
        <f t="shared" si="113"/>
        <v>1961.2423427950064</v>
      </c>
      <c r="AL239">
        <f t="shared" si="114"/>
        <v>201802</v>
      </c>
      <c r="AM239" s="3">
        <f t="shared" si="115"/>
        <v>43153</v>
      </c>
      <c r="AN239" s="10">
        <f t="shared" si="116"/>
        <v>390.68721104243303</v>
      </c>
      <c r="AO239" s="10">
        <f t="shared" si="117"/>
        <v>0</v>
      </c>
      <c r="AP239" s="10">
        <f t="shared" si="118"/>
        <v>396.82592547600154</v>
      </c>
      <c r="AQ239" s="10">
        <f t="shared" si="119"/>
        <v>0</v>
      </c>
      <c r="AR239" s="10">
        <f t="shared" si="120"/>
        <v>1173.7292062765719</v>
      </c>
      <c r="AS239" s="10">
        <f t="shared" si="121"/>
        <v>1961.2423427950064</v>
      </c>
      <c r="AU239">
        <f t="shared" si="122"/>
        <v>201802</v>
      </c>
      <c r="AV239" s="3">
        <f t="shared" si="123"/>
        <v>43153</v>
      </c>
      <c r="AW239" s="10">
        <f t="shared" si="104"/>
        <v>390.68721104243303</v>
      </c>
      <c r="AX239" s="10">
        <f t="shared" si="105"/>
        <v>0</v>
      </c>
      <c r="AY239" s="10">
        <f t="shared" si="106"/>
        <v>396.82592547600154</v>
      </c>
      <c r="AZ239" s="10">
        <f t="shared" si="107"/>
        <v>0</v>
      </c>
      <c r="BA239" s="10">
        <f t="shared" si="108"/>
        <v>1173.7292062765719</v>
      </c>
      <c r="BB239">
        <f t="shared" si="124"/>
        <v>1961.2423427950064</v>
      </c>
    </row>
    <row r="240" spans="2:54" x14ac:dyDescent="0.25">
      <c r="B240">
        <f t="shared" si="109"/>
        <v>201802</v>
      </c>
      <c r="C240" s="3">
        <f>'Weir Formula Data'!I240</f>
        <v>43154</v>
      </c>
      <c r="D240" s="10">
        <f>IF('Weir Formula Data'!P240="",-9999,'Weir Formula Data'!P240)</f>
        <v>308.68353163461398</v>
      </c>
      <c r="E240" s="10">
        <f>IF('Weir Formula Data'!Q240="",-9999,'Weir Formula Data'!Q240)</f>
        <v>0</v>
      </c>
      <c r="F240" s="10">
        <f>IF('Weir Formula Data'!R240="",-9999,'Weir Formula Data'!R240)</f>
        <v>320.63982926274599</v>
      </c>
      <c r="G240" s="10">
        <f>IF('Weir Formula Data'!M240="",-9999,'Weir Formula Data'!M240)</f>
        <v>0</v>
      </c>
      <c r="H240" s="10">
        <f>IF('Weir Formula Data'!N240="",-9999,'Weir Formula Data'!N240)</f>
        <v>1127.7667389589296</v>
      </c>
      <c r="I240" s="10">
        <f t="shared" si="110"/>
        <v>1757.0900998562897</v>
      </c>
      <c r="J240" s="10">
        <f t="shared" si="111"/>
        <v>0</v>
      </c>
      <c r="K240" s="24">
        <f>'Weir Formula Data'!C240</f>
        <v>1</v>
      </c>
      <c r="L240" s="24">
        <f>'Weir Formula Data'!D240</f>
        <v>0</v>
      </c>
      <c r="M240" s="24">
        <f>'Weir Formula Data'!E240</f>
        <v>1</v>
      </c>
      <c r="N240" s="24">
        <f>'Weir Formula Data'!F240</f>
        <v>0</v>
      </c>
      <c r="O240" s="24">
        <f>'Weir Formula Data'!G240</f>
        <v>5</v>
      </c>
      <c r="AC240">
        <f t="shared" si="112"/>
        <v>201802</v>
      </c>
      <c r="AD240" s="3">
        <v>43154</v>
      </c>
      <c r="AE240" s="10">
        <f t="shared" si="99"/>
        <v>386.152588353336</v>
      </c>
      <c r="AF240" s="10">
        <f t="shared" si="100"/>
        <v>0</v>
      </c>
      <c r="AG240" s="10">
        <f t="shared" si="101"/>
        <v>401.10950961109546</v>
      </c>
      <c r="AH240" s="10">
        <f t="shared" si="102"/>
        <v>0</v>
      </c>
      <c r="AI240" s="10">
        <f t="shared" si="103"/>
        <v>1410.7977934607716</v>
      </c>
      <c r="AJ240" s="10">
        <f t="shared" si="113"/>
        <v>2198.0598914252032</v>
      </c>
      <c r="AL240">
        <f t="shared" si="114"/>
        <v>201802</v>
      </c>
      <c r="AM240" s="3">
        <f t="shared" si="115"/>
        <v>43154</v>
      </c>
      <c r="AN240" s="10">
        <f t="shared" si="116"/>
        <v>386.152588353336</v>
      </c>
      <c r="AO240" s="10">
        <f t="shared" si="117"/>
        <v>0</v>
      </c>
      <c r="AP240" s="10">
        <f t="shared" si="118"/>
        <v>401.10950961109546</v>
      </c>
      <c r="AQ240" s="10">
        <f t="shared" si="119"/>
        <v>0</v>
      </c>
      <c r="AR240" s="10">
        <f t="shared" si="120"/>
        <v>1410.7977934607716</v>
      </c>
      <c r="AS240" s="10">
        <f t="shared" si="121"/>
        <v>2198.0598914252032</v>
      </c>
      <c r="AU240">
        <f t="shared" si="122"/>
        <v>201802</v>
      </c>
      <c r="AV240" s="3">
        <f t="shared" si="123"/>
        <v>43154</v>
      </c>
      <c r="AW240" s="10">
        <f t="shared" si="104"/>
        <v>386.152588353336</v>
      </c>
      <c r="AX240" s="10">
        <f t="shared" si="105"/>
        <v>0</v>
      </c>
      <c r="AY240" s="10">
        <f t="shared" si="106"/>
        <v>401.10950961109546</v>
      </c>
      <c r="AZ240" s="10">
        <f t="shared" si="107"/>
        <v>0</v>
      </c>
      <c r="BA240" s="10">
        <f t="shared" si="108"/>
        <v>1410.7977934607716</v>
      </c>
      <c r="BB240">
        <f t="shared" si="124"/>
        <v>2198.0598914252032</v>
      </c>
    </row>
    <row r="241" spans="2:54" x14ac:dyDescent="0.25">
      <c r="B241">
        <f t="shared" si="109"/>
        <v>201802</v>
      </c>
      <c r="C241" s="3">
        <f>'Weir Formula Data'!I241</f>
        <v>43155</v>
      </c>
      <c r="D241" s="10">
        <f>IF('Weir Formula Data'!P241="",-9999,'Weir Formula Data'!P241)</f>
        <v>224.08317096269755</v>
      </c>
      <c r="E241" s="10">
        <f>IF('Weir Formula Data'!Q241="",-9999,'Weir Formula Data'!Q241)</f>
        <v>0</v>
      </c>
      <c r="F241" s="10">
        <f>IF('Weir Formula Data'!R241="",-9999,'Weir Formula Data'!R241)</f>
        <v>225.94737555952972</v>
      </c>
      <c r="G241" s="10">
        <f>IF('Weir Formula Data'!M241="",-9999,'Weir Formula Data'!M241)</f>
        <v>0</v>
      </c>
      <c r="H241" s="10">
        <f>IF('Weir Formula Data'!N241="",-9999,'Weir Formula Data'!N241)</f>
        <v>753.2034617343769</v>
      </c>
      <c r="I241" s="10">
        <f t="shared" si="110"/>
        <v>1203.2340082566043</v>
      </c>
      <c r="J241" s="10">
        <f t="shared" si="111"/>
        <v>0</v>
      </c>
      <c r="K241" s="24">
        <f>'Weir Formula Data'!C241</f>
        <v>1</v>
      </c>
      <c r="L241" s="24">
        <f>'Weir Formula Data'!D241</f>
        <v>0</v>
      </c>
      <c r="M241" s="24">
        <f>'Weir Formula Data'!E241</f>
        <v>1</v>
      </c>
      <c r="N241" s="24">
        <f>'Weir Formula Data'!F241</f>
        <v>0</v>
      </c>
      <c r="O241" s="24">
        <f>'Weir Formula Data'!G241</f>
        <v>5</v>
      </c>
      <c r="AC241">
        <f t="shared" si="112"/>
        <v>201802</v>
      </c>
      <c r="AD241" s="3">
        <v>43155</v>
      </c>
      <c r="AE241" s="10">
        <f t="shared" si="99"/>
        <v>280.32041753394839</v>
      </c>
      <c r="AF241" s="10">
        <f t="shared" si="100"/>
        <v>0</v>
      </c>
      <c r="AG241" s="10">
        <f t="shared" si="101"/>
        <v>282.65247401417241</v>
      </c>
      <c r="AH241" s="10">
        <f t="shared" si="102"/>
        <v>0</v>
      </c>
      <c r="AI241" s="10">
        <f t="shared" si="103"/>
        <v>942.2318863764358</v>
      </c>
      <c r="AJ241" s="10">
        <f t="shared" si="113"/>
        <v>1505.2047779245565</v>
      </c>
      <c r="AL241">
        <f t="shared" si="114"/>
        <v>201802</v>
      </c>
      <c r="AM241" s="3">
        <f t="shared" si="115"/>
        <v>43155</v>
      </c>
      <c r="AN241" s="10">
        <f t="shared" si="116"/>
        <v>280.32041753394839</v>
      </c>
      <c r="AO241" s="10">
        <f t="shared" si="117"/>
        <v>0</v>
      </c>
      <c r="AP241" s="10">
        <f t="shared" si="118"/>
        <v>282.65247401417241</v>
      </c>
      <c r="AQ241" s="10">
        <f t="shared" si="119"/>
        <v>0</v>
      </c>
      <c r="AR241" s="10">
        <f t="shared" si="120"/>
        <v>942.2318863764358</v>
      </c>
      <c r="AS241" s="10">
        <f t="shared" si="121"/>
        <v>1505.2047779245565</v>
      </c>
      <c r="AU241">
        <f t="shared" si="122"/>
        <v>201802</v>
      </c>
      <c r="AV241" s="3">
        <f t="shared" si="123"/>
        <v>43155</v>
      </c>
      <c r="AW241" s="10">
        <f t="shared" si="104"/>
        <v>280.32041753394839</v>
      </c>
      <c r="AX241" s="10">
        <f t="shared" si="105"/>
        <v>0</v>
      </c>
      <c r="AY241" s="10">
        <f t="shared" si="106"/>
        <v>282.65247401417241</v>
      </c>
      <c r="AZ241" s="10">
        <f t="shared" si="107"/>
        <v>0</v>
      </c>
      <c r="BA241" s="10">
        <f t="shared" si="108"/>
        <v>942.2318863764358</v>
      </c>
      <c r="BB241">
        <f t="shared" si="124"/>
        <v>1505.2047779245565</v>
      </c>
    </row>
    <row r="242" spans="2:54" x14ac:dyDescent="0.25">
      <c r="B242">
        <f t="shared" si="109"/>
        <v>201802</v>
      </c>
      <c r="C242" s="3">
        <f>'Weir Formula Data'!I242</f>
        <v>43156</v>
      </c>
      <c r="D242" s="10">
        <f>IF('Weir Formula Data'!P242="",-9999,'Weir Formula Data'!P242)</f>
        <v>283.04294403093292</v>
      </c>
      <c r="E242" s="10">
        <f>IF('Weir Formula Data'!Q242="",-9999,'Weir Formula Data'!Q242)</f>
        <v>0</v>
      </c>
      <c r="F242" s="10">
        <f>IF('Weir Formula Data'!R242="",-9999,'Weir Formula Data'!R242)</f>
        <v>261.4246235720974</v>
      </c>
      <c r="G242" s="10">
        <f>IF('Weir Formula Data'!M242="",-9999,'Weir Formula Data'!M242)</f>
        <v>0</v>
      </c>
      <c r="H242" s="10">
        <f>IF('Weir Formula Data'!N242="",-9999,'Weir Formula Data'!N242)</f>
        <v>860.79595217097767</v>
      </c>
      <c r="I242" s="10">
        <f t="shared" si="110"/>
        <v>1405.263519774008</v>
      </c>
      <c r="J242" s="10">
        <f t="shared" si="111"/>
        <v>0</v>
      </c>
      <c r="K242" s="24">
        <f>'Weir Formula Data'!C242</f>
        <v>1</v>
      </c>
      <c r="L242" s="24">
        <f>'Weir Formula Data'!D242</f>
        <v>0</v>
      </c>
      <c r="M242" s="24">
        <f>'Weir Formula Data'!E242</f>
        <v>1</v>
      </c>
      <c r="N242" s="24">
        <f>'Weir Formula Data'!F242</f>
        <v>0</v>
      </c>
      <c r="O242" s="24">
        <f>'Weir Formula Data'!G242</f>
        <v>5</v>
      </c>
      <c r="AC242">
        <f t="shared" si="112"/>
        <v>201802</v>
      </c>
      <c r="AD242" s="3">
        <v>43156</v>
      </c>
      <c r="AE242" s="10">
        <f t="shared" si="99"/>
        <v>354.0770862440047</v>
      </c>
      <c r="AF242" s="10">
        <f t="shared" si="100"/>
        <v>0</v>
      </c>
      <c r="AG242" s="10">
        <f t="shared" si="101"/>
        <v>327.0333033870927</v>
      </c>
      <c r="AH242" s="10">
        <f t="shared" si="102"/>
        <v>0</v>
      </c>
      <c r="AI242" s="10">
        <f t="shared" si="103"/>
        <v>1076.8264287203854</v>
      </c>
      <c r="AJ242" s="10">
        <f t="shared" si="113"/>
        <v>1757.9368183514828</v>
      </c>
      <c r="AL242">
        <f t="shared" si="114"/>
        <v>201802</v>
      </c>
      <c r="AM242" s="3">
        <f t="shared" si="115"/>
        <v>43156</v>
      </c>
      <c r="AN242" s="10">
        <f t="shared" si="116"/>
        <v>354.0770862440047</v>
      </c>
      <c r="AO242" s="10">
        <f t="shared" si="117"/>
        <v>0</v>
      </c>
      <c r="AP242" s="10">
        <f t="shared" si="118"/>
        <v>327.0333033870927</v>
      </c>
      <c r="AQ242" s="10">
        <f t="shared" si="119"/>
        <v>0</v>
      </c>
      <c r="AR242" s="10">
        <f t="shared" si="120"/>
        <v>1076.8264287203854</v>
      </c>
      <c r="AS242" s="10">
        <f t="shared" si="121"/>
        <v>1757.9368183514828</v>
      </c>
      <c r="AU242">
        <f t="shared" si="122"/>
        <v>201802</v>
      </c>
      <c r="AV242" s="3">
        <f t="shared" si="123"/>
        <v>43156</v>
      </c>
      <c r="AW242" s="10">
        <f t="shared" si="104"/>
        <v>354.0770862440047</v>
      </c>
      <c r="AX242" s="10">
        <f t="shared" si="105"/>
        <v>0</v>
      </c>
      <c r="AY242" s="10">
        <f t="shared" si="106"/>
        <v>327.0333033870927</v>
      </c>
      <c r="AZ242" s="10">
        <f t="shared" si="107"/>
        <v>0</v>
      </c>
      <c r="BA242" s="10">
        <f t="shared" si="108"/>
        <v>1076.8264287203854</v>
      </c>
      <c r="BB242">
        <f t="shared" si="124"/>
        <v>1757.9368183514828</v>
      </c>
    </row>
    <row r="243" spans="2:54" x14ac:dyDescent="0.25">
      <c r="B243">
        <f t="shared" si="109"/>
        <v>201802</v>
      </c>
      <c r="C243" s="3">
        <f>'Weir Formula Data'!I243</f>
        <v>43157</v>
      </c>
      <c r="D243" s="10">
        <f>IF('Weir Formula Data'!P243="",-9999,'Weir Formula Data'!P243)</f>
        <v>313.99208681485203</v>
      </c>
      <c r="E243" s="10">
        <f>IF('Weir Formula Data'!Q243="",-9999,'Weir Formula Data'!Q243)</f>
        <v>0</v>
      </c>
      <c r="F243" s="10">
        <f>IF('Weir Formula Data'!R243="",-9999,'Weir Formula Data'!R243)</f>
        <v>304.61613703017554</v>
      </c>
      <c r="G243" s="10">
        <f>IF('Weir Formula Data'!M243="",-9999,'Weir Formula Data'!M243)</f>
        <v>0</v>
      </c>
      <c r="H243" s="10">
        <f>IF('Weir Formula Data'!N243="",-9999,'Weir Formula Data'!N243)</f>
        <v>1027.7086150804514</v>
      </c>
      <c r="I243" s="10">
        <f t="shared" si="110"/>
        <v>1646.316838925479</v>
      </c>
      <c r="J243" s="10">
        <f t="shared" si="111"/>
        <v>0</v>
      </c>
      <c r="K243" s="24">
        <f>'Weir Formula Data'!C243</f>
        <v>1</v>
      </c>
      <c r="L243" s="24">
        <f>'Weir Formula Data'!D243</f>
        <v>0</v>
      </c>
      <c r="M243" s="24">
        <f>'Weir Formula Data'!E243</f>
        <v>1</v>
      </c>
      <c r="N243" s="24">
        <f>'Weir Formula Data'!F243</f>
        <v>0</v>
      </c>
      <c r="O243" s="24">
        <f>'Weir Formula Data'!G243</f>
        <v>5</v>
      </c>
      <c r="AC243">
        <f t="shared" si="112"/>
        <v>201802</v>
      </c>
      <c r="AD243" s="3">
        <v>43157</v>
      </c>
      <c r="AE243" s="10">
        <f t="shared" si="99"/>
        <v>392.79341014389365</v>
      </c>
      <c r="AF243" s="10">
        <f t="shared" si="100"/>
        <v>0</v>
      </c>
      <c r="AG243" s="10">
        <f t="shared" si="101"/>
        <v>381.06441618541663</v>
      </c>
      <c r="AH243" s="10">
        <f t="shared" si="102"/>
        <v>0</v>
      </c>
      <c r="AI243" s="10">
        <f t="shared" si="103"/>
        <v>1285.6284871591054</v>
      </c>
      <c r="AJ243" s="10">
        <f t="shared" si="113"/>
        <v>2059.4863134884154</v>
      </c>
      <c r="AL243">
        <f t="shared" si="114"/>
        <v>201802</v>
      </c>
      <c r="AM243" s="3">
        <f t="shared" si="115"/>
        <v>43157</v>
      </c>
      <c r="AN243" s="10">
        <f t="shared" si="116"/>
        <v>392.79341014389365</v>
      </c>
      <c r="AO243" s="10">
        <f t="shared" si="117"/>
        <v>0</v>
      </c>
      <c r="AP243" s="10">
        <f t="shared" si="118"/>
        <v>381.06441618541663</v>
      </c>
      <c r="AQ243" s="10">
        <f t="shared" si="119"/>
        <v>0</v>
      </c>
      <c r="AR243" s="10">
        <f t="shared" si="120"/>
        <v>1285.6284871591054</v>
      </c>
      <c r="AS243" s="10">
        <f t="shared" si="121"/>
        <v>2059.4863134884154</v>
      </c>
      <c r="AU243">
        <f t="shared" si="122"/>
        <v>201802</v>
      </c>
      <c r="AV243" s="3">
        <f t="shared" si="123"/>
        <v>43157</v>
      </c>
      <c r="AW243" s="10">
        <f t="shared" si="104"/>
        <v>392.79341014389365</v>
      </c>
      <c r="AX243" s="10">
        <f t="shared" si="105"/>
        <v>0</v>
      </c>
      <c r="AY243" s="10">
        <f t="shared" si="106"/>
        <v>381.06441618541663</v>
      </c>
      <c r="AZ243" s="10">
        <f t="shared" si="107"/>
        <v>0</v>
      </c>
      <c r="BA243" s="10">
        <f t="shared" si="108"/>
        <v>1285.6284871591054</v>
      </c>
      <c r="BB243">
        <f t="shared" si="124"/>
        <v>2059.4863134884154</v>
      </c>
    </row>
    <row r="244" spans="2:54" x14ac:dyDescent="0.25">
      <c r="B244">
        <f t="shared" si="109"/>
        <v>201802</v>
      </c>
      <c r="C244" s="3">
        <f>'Weir Formula Data'!I244</f>
        <v>43158</v>
      </c>
      <c r="D244" s="10">
        <f>IF('Weir Formula Data'!P244="",-9999,'Weir Formula Data'!P244)</f>
        <v>308.33313438130392</v>
      </c>
      <c r="E244" s="10">
        <f>IF('Weir Formula Data'!Q244="",-9999,'Weir Formula Data'!Q244)</f>
        <v>0</v>
      </c>
      <c r="F244" s="10">
        <f>IF('Weir Formula Data'!R244="",-9999,'Weir Formula Data'!R244)</f>
        <v>316.38260845419921</v>
      </c>
      <c r="G244" s="10">
        <f>IF('Weir Formula Data'!M244="",-9999,'Weir Formula Data'!M244)</f>
        <v>0</v>
      </c>
      <c r="H244" s="10">
        <f>IF('Weir Formula Data'!N244="",-9999,'Weir Formula Data'!N244)</f>
        <v>1335.8521578386433</v>
      </c>
      <c r="I244" s="10">
        <f t="shared" si="110"/>
        <v>1960.5679006741464</v>
      </c>
      <c r="J244" s="10">
        <f t="shared" si="111"/>
        <v>0</v>
      </c>
      <c r="K244" s="24">
        <f>'Weir Formula Data'!C244</f>
        <v>1</v>
      </c>
      <c r="L244" s="24">
        <f>'Weir Formula Data'!D244</f>
        <v>0</v>
      </c>
      <c r="M244" s="24">
        <f>'Weir Formula Data'!E244</f>
        <v>1</v>
      </c>
      <c r="N244" s="24">
        <f>'Weir Formula Data'!F244</f>
        <v>0</v>
      </c>
      <c r="O244" s="24">
        <f>'Weir Formula Data'!G244</f>
        <v>7</v>
      </c>
      <c r="AC244">
        <f t="shared" si="112"/>
        <v>201802</v>
      </c>
      <c r="AD244" s="3">
        <v>43158</v>
      </c>
      <c r="AE244" s="10">
        <f t="shared" si="99"/>
        <v>385.7142533193902</v>
      </c>
      <c r="AF244" s="10">
        <f t="shared" si="100"/>
        <v>0</v>
      </c>
      <c r="AG244" s="10">
        <f t="shared" si="101"/>
        <v>395.783871324833</v>
      </c>
      <c r="AH244" s="10">
        <f t="shared" si="102"/>
        <v>0</v>
      </c>
      <c r="AI244" s="10">
        <f t="shared" si="103"/>
        <v>1671.1055678129919</v>
      </c>
      <c r="AJ244" s="10">
        <f t="shared" si="113"/>
        <v>2452.6036924572154</v>
      </c>
      <c r="AL244">
        <f t="shared" si="114"/>
        <v>201802</v>
      </c>
      <c r="AM244" s="3">
        <f t="shared" si="115"/>
        <v>43158</v>
      </c>
      <c r="AN244" s="10">
        <f t="shared" si="116"/>
        <v>385.7142533193902</v>
      </c>
      <c r="AO244" s="10">
        <f t="shared" si="117"/>
        <v>0</v>
      </c>
      <c r="AP244" s="10">
        <f t="shared" si="118"/>
        <v>395.783871324833</v>
      </c>
      <c r="AQ244" s="10">
        <f t="shared" si="119"/>
        <v>0</v>
      </c>
      <c r="AR244" s="10">
        <f t="shared" si="120"/>
        <v>1671.1055678129919</v>
      </c>
      <c r="AS244" s="10">
        <f t="shared" si="121"/>
        <v>2452.6036924572154</v>
      </c>
      <c r="AU244">
        <f t="shared" si="122"/>
        <v>201802</v>
      </c>
      <c r="AV244" s="3">
        <f t="shared" si="123"/>
        <v>43158</v>
      </c>
      <c r="AW244" s="10">
        <f t="shared" si="104"/>
        <v>385.7142533193902</v>
      </c>
      <c r="AX244" s="10">
        <f t="shared" si="105"/>
        <v>0</v>
      </c>
      <c r="AY244" s="10">
        <f t="shared" si="106"/>
        <v>395.783871324833</v>
      </c>
      <c r="AZ244" s="10">
        <f t="shared" si="107"/>
        <v>0</v>
      </c>
      <c r="BA244" s="10">
        <f t="shared" si="108"/>
        <v>1671.1055678129919</v>
      </c>
      <c r="BB244">
        <f t="shared" si="124"/>
        <v>2452.6036924572154</v>
      </c>
    </row>
    <row r="245" spans="2:54" x14ac:dyDescent="0.25">
      <c r="B245">
        <f t="shared" si="109"/>
        <v>201802</v>
      </c>
      <c r="C245" s="3">
        <f>'Weir Formula Data'!I245</f>
        <v>43159</v>
      </c>
      <c r="D245" s="10">
        <f>IF('Weir Formula Data'!P245="",-9999,'Weir Formula Data'!P245)</f>
        <v>119.1127504468766</v>
      </c>
      <c r="E245" s="10">
        <f>IF('Weir Formula Data'!Q245="",-9999,'Weir Formula Data'!Q245)</f>
        <v>0</v>
      </c>
      <c r="F245" s="10">
        <f>IF('Weir Formula Data'!R245="",-9999,'Weir Formula Data'!R245)</f>
        <v>98.757759035526519</v>
      </c>
      <c r="G245" s="10">
        <f>IF('Weir Formula Data'!M245="",-9999,'Weir Formula Data'!M245)</f>
        <v>0</v>
      </c>
      <c r="H245" s="10">
        <f>IF('Weir Formula Data'!N245="",-9999,'Weir Formula Data'!N245)</f>
        <v>489.97940284209568</v>
      </c>
      <c r="I245" s="10">
        <f t="shared" si="110"/>
        <v>707.84991232449875</v>
      </c>
      <c r="J245" s="10">
        <f t="shared" si="111"/>
        <v>0</v>
      </c>
      <c r="K245" s="24">
        <f>'Weir Formula Data'!C245</f>
        <v>2</v>
      </c>
      <c r="L245" s="24">
        <f>'Weir Formula Data'!D245</f>
        <v>0</v>
      </c>
      <c r="M245" s="24">
        <f>'Weir Formula Data'!E245</f>
        <v>1</v>
      </c>
      <c r="N245" s="24">
        <f>'Weir Formula Data'!F245</f>
        <v>0</v>
      </c>
      <c r="O245" s="24">
        <f>'Weir Formula Data'!G245</f>
        <v>6</v>
      </c>
      <c r="AC245">
        <f t="shared" si="112"/>
        <v>201802</v>
      </c>
      <c r="AD245" s="3">
        <v>43159</v>
      </c>
      <c r="AE245" s="10">
        <f t="shared" si="99"/>
        <v>149.00599538750609</v>
      </c>
      <c r="AF245" s="10">
        <f t="shared" si="100"/>
        <v>0</v>
      </c>
      <c r="AG245" s="10">
        <f t="shared" si="101"/>
        <v>123.54259415654333</v>
      </c>
      <c r="AH245" s="10">
        <f t="shared" si="102"/>
        <v>0</v>
      </c>
      <c r="AI245" s="10">
        <f t="shared" si="103"/>
        <v>612.94755066901212</v>
      </c>
      <c r="AJ245" s="10">
        <f t="shared" si="113"/>
        <v>885.49614021306161</v>
      </c>
      <c r="AL245">
        <f t="shared" si="114"/>
        <v>201802</v>
      </c>
      <c r="AM245" s="3">
        <f t="shared" si="115"/>
        <v>43159</v>
      </c>
      <c r="AN245" s="10">
        <f t="shared" si="116"/>
        <v>149.00599538750609</v>
      </c>
      <c r="AO245" s="10">
        <f t="shared" si="117"/>
        <v>0</v>
      </c>
      <c r="AP245" s="10">
        <f t="shared" si="118"/>
        <v>123.54259415654333</v>
      </c>
      <c r="AQ245" s="10">
        <f t="shared" si="119"/>
        <v>0</v>
      </c>
      <c r="AR245" s="10">
        <f t="shared" si="120"/>
        <v>612.94755066901212</v>
      </c>
      <c r="AS245" s="10">
        <f t="shared" si="121"/>
        <v>885.49614021306161</v>
      </c>
      <c r="AU245">
        <f t="shared" si="122"/>
        <v>201802</v>
      </c>
      <c r="AV245" s="3">
        <f t="shared" si="123"/>
        <v>43159</v>
      </c>
      <c r="AW245" s="10">
        <f t="shared" si="104"/>
        <v>149.00599538750609</v>
      </c>
      <c r="AX245" s="10">
        <f t="shared" si="105"/>
        <v>0</v>
      </c>
      <c r="AY245" s="10">
        <f t="shared" si="106"/>
        <v>123.54259415654333</v>
      </c>
      <c r="AZ245" s="10">
        <f t="shared" si="107"/>
        <v>0</v>
      </c>
      <c r="BA245" s="10">
        <f t="shared" si="108"/>
        <v>612.94755066901212</v>
      </c>
      <c r="BB245">
        <f t="shared" si="124"/>
        <v>885.49614021306161</v>
      </c>
    </row>
    <row r="246" spans="2:54" x14ac:dyDescent="0.25">
      <c r="B246">
        <f t="shared" si="109"/>
        <v>201803</v>
      </c>
      <c r="C246" s="3">
        <f>'Weir Formula Data'!I246</f>
        <v>43160</v>
      </c>
      <c r="D246" s="10">
        <f>IF('Weir Formula Data'!P246="",-9999,'Weir Formula Data'!P246)</f>
        <v>428.87522603013196</v>
      </c>
      <c r="E246" s="10">
        <f>IF('Weir Formula Data'!Q246="",-9999,'Weir Formula Data'!Q246)</f>
        <v>0</v>
      </c>
      <c r="F246" s="10">
        <f>IF('Weir Formula Data'!R246="",-9999,'Weir Formula Data'!R246)</f>
        <v>208.57766172261174</v>
      </c>
      <c r="G246" s="10">
        <f>IF('Weir Formula Data'!M246="",-9999,'Weir Formula Data'!M246)</f>
        <v>0</v>
      </c>
      <c r="H246" s="10">
        <f>IF('Weir Formula Data'!N246="",-9999,'Weir Formula Data'!N246)</f>
        <v>862.42219501377758</v>
      </c>
      <c r="I246" s="10">
        <f t="shared" si="110"/>
        <v>1499.8750827665212</v>
      </c>
      <c r="J246" s="10">
        <f t="shared" si="111"/>
        <v>0</v>
      </c>
      <c r="K246" s="24">
        <f>'Weir Formula Data'!C246</f>
        <v>2</v>
      </c>
      <c r="L246" s="24">
        <f>'Weir Formula Data'!D246</f>
        <v>0</v>
      </c>
      <c r="M246" s="24">
        <f>'Weir Formula Data'!E246</f>
        <v>1</v>
      </c>
      <c r="N246" s="24">
        <f>'Weir Formula Data'!F246</f>
        <v>0</v>
      </c>
      <c r="O246" s="24">
        <f>'Weir Formula Data'!G246</f>
        <v>6</v>
      </c>
      <c r="AC246">
        <f t="shared" si="112"/>
        <v>201803</v>
      </c>
      <c r="AD246" s="3">
        <v>43160</v>
      </c>
      <c r="AE246" s="10">
        <f t="shared" si="99"/>
        <v>1017.3309684100507</v>
      </c>
      <c r="AF246" s="10">
        <f t="shared" si="100"/>
        <v>0</v>
      </c>
      <c r="AG246" s="10">
        <f t="shared" si="101"/>
        <v>494.76514778697032</v>
      </c>
      <c r="AH246" s="10">
        <f t="shared" si="102"/>
        <v>0</v>
      </c>
      <c r="AI246" s="10">
        <f t="shared" si="103"/>
        <v>2045.74373519548</v>
      </c>
      <c r="AJ246" s="10">
        <f t="shared" si="113"/>
        <v>3557.8398513925013</v>
      </c>
      <c r="AL246">
        <f t="shared" si="114"/>
        <v>201803</v>
      </c>
      <c r="AM246" s="3">
        <f t="shared" si="115"/>
        <v>43160</v>
      </c>
      <c r="AN246" s="10">
        <f t="shared" si="116"/>
        <v>1005.4613630929713</v>
      </c>
      <c r="AO246" s="10">
        <f t="shared" si="117"/>
        <v>0</v>
      </c>
      <c r="AP246" s="10">
        <f t="shared" si="118"/>
        <v>488.99252588590309</v>
      </c>
      <c r="AQ246" s="10">
        <f t="shared" si="119"/>
        <v>0</v>
      </c>
      <c r="AR246" s="10">
        <f t="shared" si="120"/>
        <v>2021.8752288090011</v>
      </c>
      <c r="AS246" s="10">
        <f t="shared" si="121"/>
        <v>3516.3291177878755</v>
      </c>
      <c r="AU246">
        <f t="shared" si="122"/>
        <v>201803</v>
      </c>
      <c r="AV246" s="3">
        <f t="shared" si="123"/>
        <v>43160</v>
      </c>
      <c r="AW246" s="10">
        <f t="shared" si="104"/>
        <v>996.81061963576121</v>
      </c>
      <c r="AX246" s="10">
        <f t="shared" si="105"/>
        <v>0</v>
      </c>
      <c r="AY246" s="10">
        <f t="shared" si="106"/>
        <v>484.78535388585783</v>
      </c>
      <c r="AZ246" s="10">
        <f t="shared" si="107"/>
        <v>0</v>
      </c>
      <c r="BA246" s="10">
        <f t="shared" si="108"/>
        <v>2004.4795092429003</v>
      </c>
      <c r="BB246">
        <f t="shared" si="124"/>
        <v>3486.0754827645196</v>
      </c>
    </row>
    <row r="247" spans="2:54" x14ac:dyDescent="0.25">
      <c r="B247">
        <f t="shared" si="109"/>
        <v>201803</v>
      </c>
      <c r="C247" s="3">
        <f>'Weir Formula Data'!I247</f>
        <v>43161</v>
      </c>
      <c r="D247" s="10">
        <f>IF('Weir Formula Data'!P247="",-9999,'Weir Formula Data'!P247)</f>
        <v>477.57048475480065</v>
      </c>
      <c r="E247" s="10">
        <f>IF('Weir Formula Data'!Q247="",-9999,'Weir Formula Data'!Q247)</f>
        <v>0</v>
      </c>
      <c r="F247" s="10">
        <f>IF('Weir Formula Data'!R247="",-9999,'Weir Formula Data'!R247)</f>
        <v>258.77960003359766</v>
      </c>
      <c r="G247" s="10">
        <f>IF('Weir Formula Data'!M247="",-9999,'Weir Formula Data'!M247)</f>
        <v>0</v>
      </c>
      <c r="H247" s="10">
        <f>IF('Weir Formula Data'!N247="",-9999,'Weir Formula Data'!N247)</f>
        <v>1000.2118400489154</v>
      </c>
      <c r="I247" s="10">
        <f t="shared" si="110"/>
        <v>1736.5619248373137</v>
      </c>
      <c r="J247" s="10">
        <f t="shared" si="111"/>
        <v>0</v>
      </c>
      <c r="K247" s="24">
        <f>'Weir Formula Data'!C247</f>
        <v>2</v>
      </c>
      <c r="L247" s="24">
        <f>'Weir Formula Data'!D247</f>
        <v>0</v>
      </c>
      <c r="M247" s="24">
        <f>'Weir Formula Data'!E247</f>
        <v>1</v>
      </c>
      <c r="N247" s="24">
        <f>'Weir Formula Data'!F247</f>
        <v>0</v>
      </c>
      <c r="O247" s="24">
        <f>'Weir Formula Data'!G247</f>
        <v>6</v>
      </c>
      <c r="AC247">
        <f t="shared" si="112"/>
        <v>201803</v>
      </c>
      <c r="AD247" s="3">
        <v>43161</v>
      </c>
      <c r="AE247" s="10">
        <f t="shared" si="99"/>
        <v>1132.8405425440078</v>
      </c>
      <c r="AF247" s="10">
        <f t="shared" si="100"/>
        <v>0</v>
      </c>
      <c r="AG247" s="10">
        <f t="shared" si="101"/>
        <v>613.84870267243889</v>
      </c>
      <c r="AH247" s="10">
        <f t="shared" si="102"/>
        <v>0</v>
      </c>
      <c r="AI247" s="10">
        <f t="shared" si="103"/>
        <v>2372.5932814330267</v>
      </c>
      <c r="AJ247" s="10">
        <f t="shared" si="113"/>
        <v>4119.2825266494729</v>
      </c>
      <c r="AL247">
        <f t="shared" si="114"/>
        <v>201803</v>
      </c>
      <c r="AM247" s="3">
        <f t="shared" si="115"/>
        <v>43161</v>
      </c>
      <c r="AN247" s="10">
        <f t="shared" si="116"/>
        <v>1119.6232410514579</v>
      </c>
      <c r="AO247" s="10">
        <f t="shared" si="117"/>
        <v>0</v>
      </c>
      <c r="AP247" s="10">
        <f t="shared" si="118"/>
        <v>606.68668553999044</v>
      </c>
      <c r="AQ247" s="10">
        <f t="shared" si="119"/>
        <v>0</v>
      </c>
      <c r="AR247" s="10">
        <f t="shared" si="120"/>
        <v>2344.9112913009685</v>
      </c>
      <c r="AS247" s="10">
        <f t="shared" si="121"/>
        <v>4071.2212178924169</v>
      </c>
      <c r="AU247">
        <f t="shared" si="122"/>
        <v>201803</v>
      </c>
      <c r="AV247" s="3">
        <f t="shared" si="123"/>
        <v>43161</v>
      </c>
      <c r="AW247" s="10">
        <f t="shared" si="104"/>
        <v>1109.9902767401572</v>
      </c>
      <c r="AX247" s="10">
        <f t="shared" si="105"/>
        <v>0</v>
      </c>
      <c r="AY247" s="10">
        <f t="shared" si="106"/>
        <v>601.46690179875657</v>
      </c>
      <c r="AZ247" s="10">
        <f t="shared" si="107"/>
        <v>0</v>
      </c>
      <c r="BA247" s="10">
        <f t="shared" si="108"/>
        <v>2324.7362485240296</v>
      </c>
      <c r="BB247">
        <f t="shared" si="124"/>
        <v>4036.1934270629436</v>
      </c>
    </row>
    <row r="248" spans="2:54" x14ac:dyDescent="0.25">
      <c r="B248">
        <f t="shared" si="109"/>
        <v>201803</v>
      </c>
      <c r="C248" s="3">
        <f>'Weir Formula Data'!I248</f>
        <v>43162</v>
      </c>
      <c r="D248" s="10">
        <f>IF('Weir Formula Data'!P248="",-9999,'Weir Formula Data'!P248)</f>
        <v>398.32541035474839</v>
      </c>
      <c r="E248" s="10">
        <f>IF('Weir Formula Data'!Q248="",-9999,'Weir Formula Data'!Q248)</f>
        <v>0</v>
      </c>
      <c r="F248" s="10">
        <f>IF('Weir Formula Data'!R248="",-9999,'Weir Formula Data'!R248)</f>
        <v>205.36949478857795</v>
      </c>
      <c r="G248" s="10">
        <f>IF('Weir Formula Data'!M248="",-9999,'Weir Formula Data'!M248)</f>
        <v>0</v>
      </c>
      <c r="H248" s="10">
        <f>IF('Weir Formula Data'!N248="",-9999,'Weir Formula Data'!N248)</f>
        <v>855.32574997171389</v>
      </c>
      <c r="I248" s="10">
        <f t="shared" si="110"/>
        <v>1459.0206551150402</v>
      </c>
      <c r="J248" s="10">
        <f t="shared" si="111"/>
        <v>0</v>
      </c>
      <c r="K248" s="24">
        <f>'Weir Formula Data'!C248</f>
        <v>2</v>
      </c>
      <c r="L248" s="24">
        <f>'Weir Formula Data'!D248</f>
        <v>0</v>
      </c>
      <c r="M248" s="24">
        <f>'Weir Formula Data'!E248</f>
        <v>1</v>
      </c>
      <c r="N248" s="24">
        <f>'Weir Formula Data'!F248</f>
        <v>0</v>
      </c>
      <c r="O248" s="24">
        <f>'Weir Formula Data'!G248</f>
        <v>6</v>
      </c>
      <c r="AC248">
        <f t="shared" si="112"/>
        <v>201803</v>
      </c>
      <c r="AD248" s="3">
        <v>43162</v>
      </c>
      <c r="AE248" s="10">
        <f t="shared" si="99"/>
        <v>944.86403238888965</v>
      </c>
      <c r="AF248" s="10">
        <f t="shared" si="100"/>
        <v>0</v>
      </c>
      <c r="AG248" s="10">
        <f t="shared" si="101"/>
        <v>487.15508458972613</v>
      </c>
      <c r="AH248" s="10">
        <f t="shared" si="102"/>
        <v>0</v>
      </c>
      <c r="AI248" s="10">
        <f t="shared" si="103"/>
        <v>2028.9103233574081</v>
      </c>
      <c r="AJ248" s="10">
        <f t="shared" si="113"/>
        <v>3460.9294403360236</v>
      </c>
      <c r="AL248">
        <f t="shared" si="114"/>
        <v>201803</v>
      </c>
      <c r="AM248" s="3">
        <f t="shared" si="115"/>
        <v>43162</v>
      </c>
      <c r="AN248" s="10">
        <f t="shared" si="116"/>
        <v>933.83992765698713</v>
      </c>
      <c r="AO248" s="10">
        <f t="shared" si="117"/>
        <v>0</v>
      </c>
      <c r="AP248" s="10">
        <f t="shared" si="118"/>
        <v>481.47125232486798</v>
      </c>
      <c r="AQ248" s="10">
        <f t="shared" si="119"/>
        <v>0</v>
      </c>
      <c r="AR248" s="10">
        <f t="shared" si="120"/>
        <v>2005.2382190867224</v>
      </c>
      <c r="AS248" s="10">
        <f t="shared" si="121"/>
        <v>3420.5493990685773</v>
      </c>
      <c r="AU248">
        <f t="shared" si="122"/>
        <v>201803</v>
      </c>
      <c r="AV248" s="3">
        <f t="shared" si="123"/>
        <v>43162</v>
      </c>
      <c r="AW248" s="10">
        <f t="shared" si="104"/>
        <v>925.80539749920001</v>
      </c>
      <c r="AX248" s="10">
        <f t="shared" si="105"/>
        <v>0</v>
      </c>
      <c r="AY248" s="10">
        <f t="shared" si="106"/>
        <v>477.3287915215293</v>
      </c>
      <c r="AZ248" s="10">
        <f t="shared" si="107"/>
        <v>0</v>
      </c>
      <c r="BA248" s="10">
        <f t="shared" si="108"/>
        <v>1987.9856402799642</v>
      </c>
      <c r="BB248">
        <f t="shared" si="124"/>
        <v>3391.1198293006937</v>
      </c>
    </row>
    <row r="249" spans="2:54" x14ac:dyDescent="0.25">
      <c r="B249">
        <f t="shared" si="109"/>
        <v>201803</v>
      </c>
      <c r="C249" s="3">
        <f>'Weir Formula Data'!I249</f>
        <v>43163</v>
      </c>
      <c r="D249" s="10">
        <f>IF('Weir Formula Data'!P249="",-9999,'Weir Formula Data'!P249)</f>
        <v>456.55247959542629</v>
      </c>
      <c r="E249" s="10">
        <f>IF('Weir Formula Data'!Q249="",-9999,'Weir Formula Data'!Q249)</f>
        <v>0</v>
      </c>
      <c r="F249" s="10">
        <f>IF('Weir Formula Data'!R249="",-9999,'Weir Formula Data'!R249)</f>
        <v>230.29609909644296</v>
      </c>
      <c r="G249" s="10">
        <f>IF('Weir Formula Data'!M249="",-9999,'Weir Formula Data'!M249)</f>
        <v>0</v>
      </c>
      <c r="H249" s="10">
        <f>IF('Weir Formula Data'!N249="",-9999,'Weir Formula Data'!N249)</f>
        <v>852.99444376800011</v>
      </c>
      <c r="I249" s="10">
        <f t="shared" si="110"/>
        <v>1539.8430224598694</v>
      </c>
      <c r="J249" s="10">
        <f t="shared" si="111"/>
        <v>0</v>
      </c>
      <c r="K249" s="24">
        <f>'Weir Formula Data'!C249</f>
        <v>2</v>
      </c>
      <c r="L249" s="24">
        <f>'Weir Formula Data'!D249</f>
        <v>0</v>
      </c>
      <c r="M249" s="24">
        <f>'Weir Formula Data'!E249</f>
        <v>1</v>
      </c>
      <c r="N249" s="24">
        <f>'Weir Formula Data'!F249</f>
        <v>0</v>
      </c>
      <c r="O249" s="24">
        <f>'Weir Formula Data'!G249</f>
        <v>6</v>
      </c>
      <c r="AC249">
        <f t="shared" si="112"/>
        <v>201803</v>
      </c>
      <c r="AD249" s="3">
        <v>43163</v>
      </c>
      <c r="AE249" s="10">
        <f t="shared" si="99"/>
        <v>1082.9839263417666</v>
      </c>
      <c r="AF249" s="10">
        <f t="shared" si="100"/>
        <v>0</v>
      </c>
      <c r="AG249" s="10">
        <f t="shared" si="101"/>
        <v>546.28325278546333</v>
      </c>
      <c r="AH249" s="10">
        <f t="shared" si="102"/>
        <v>0</v>
      </c>
      <c r="AI249" s="10">
        <f t="shared" si="103"/>
        <v>2023.3802534118015</v>
      </c>
      <c r="AJ249" s="10">
        <f t="shared" si="113"/>
        <v>3652.6474325390318</v>
      </c>
      <c r="AL249">
        <f t="shared" si="114"/>
        <v>201803</v>
      </c>
      <c r="AM249" s="3">
        <f t="shared" si="115"/>
        <v>43163</v>
      </c>
      <c r="AN249" s="10">
        <f t="shared" si="116"/>
        <v>1070.3483218339163</v>
      </c>
      <c r="AO249" s="10">
        <f t="shared" si="117"/>
        <v>0</v>
      </c>
      <c r="AP249" s="10">
        <f t="shared" si="118"/>
        <v>539.90954864862022</v>
      </c>
      <c r="AQ249" s="10">
        <f t="shared" si="119"/>
        <v>0</v>
      </c>
      <c r="AR249" s="10">
        <f t="shared" si="120"/>
        <v>1999.7726706681983</v>
      </c>
      <c r="AS249" s="10">
        <f t="shared" si="121"/>
        <v>3610.0305411507347</v>
      </c>
      <c r="AU249">
        <f t="shared" si="122"/>
        <v>201803</v>
      </c>
      <c r="AV249" s="3">
        <f t="shared" si="123"/>
        <v>43163</v>
      </c>
      <c r="AW249" s="10">
        <f t="shared" si="104"/>
        <v>1061.1393068663422</v>
      </c>
      <c r="AX249" s="10">
        <f t="shared" si="105"/>
        <v>0</v>
      </c>
      <c r="AY249" s="10">
        <f t="shared" si="106"/>
        <v>535.26429904788995</v>
      </c>
      <c r="AZ249" s="10">
        <f t="shared" si="107"/>
        <v>0</v>
      </c>
      <c r="BA249" s="10">
        <f t="shared" si="108"/>
        <v>1982.5671161022087</v>
      </c>
      <c r="BB249">
        <f t="shared" si="124"/>
        <v>3578.970722016441</v>
      </c>
    </row>
    <row r="250" spans="2:54" x14ac:dyDescent="0.25">
      <c r="B250">
        <f t="shared" si="109"/>
        <v>201803</v>
      </c>
      <c r="C250" s="3">
        <f>'Weir Formula Data'!I250</f>
        <v>43164</v>
      </c>
      <c r="D250" s="10">
        <f>IF('Weir Formula Data'!P250="",-9999,'Weir Formula Data'!P250)</f>
        <v>436.9698754881768</v>
      </c>
      <c r="E250" s="10">
        <f>IF('Weir Formula Data'!Q250="",-9999,'Weir Formula Data'!Q250)</f>
        <v>0</v>
      </c>
      <c r="F250" s="10">
        <f>IF('Weir Formula Data'!R250="",-9999,'Weir Formula Data'!R250)</f>
        <v>225.42190459277992</v>
      </c>
      <c r="G250" s="10">
        <f>IF('Weir Formula Data'!M250="",-9999,'Weir Formula Data'!M250)</f>
        <v>0</v>
      </c>
      <c r="H250" s="10">
        <f>IF('Weir Formula Data'!N250="",-9999,'Weir Formula Data'!N250)</f>
        <v>873.56972824203285</v>
      </c>
      <c r="I250" s="10">
        <f t="shared" si="110"/>
        <v>1535.9615083229896</v>
      </c>
      <c r="J250" s="10">
        <f t="shared" si="111"/>
        <v>0</v>
      </c>
      <c r="K250" s="24">
        <f>'Weir Formula Data'!C250</f>
        <v>2</v>
      </c>
      <c r="L250" s="24">
        <f>'Weir Formula Data'!D250</f>
        <v>0</v>
      </c>
      <c r="M250" s="24">
        <f>'Weir Formula Data'!E250</f>
        <v>1</v>
      </c>
      <c r="N250" s="24">
        <f>'Weir Formula Data'!F250</f>
        <v>0</v>
      </c>
      <c r="O250" s="24">
        <f>'Weir Formula Data'!G250</f>
        <v>6</v>
      </c>
      <c r="AC250">
        <f t="shared" si="112"/>
        <v>201803</v>
      </c>
      <c r="AD250" s="3">
        <v>43164</v>
      </c>
      <c r="AE250" s="10">
        <f t="shared" si="99"/>
        <v>1036.5322117374376</v>
      </c>
      <c r="AF250" s="10">
        <f t="shared" si="100"/>
        <v>0</v>
      </c>
      <c r="AG250" s="10">
        <f t="shared" si="101"/>
        <v>534.72122095506313</v>
      </c>
      <c r="AH250" s="10">
        <f t="shared" si="102"/>
        <v>0</v>
      </c>
      <c r="AI250" s="10">
        <f t="shared" si="103"/>
        <v>2072.186695959288</v>
      </c>
      <c r="AJ250" s="10">
        <f t="shared" si="113"/>
        <v>3643.4401286517887</v>
      </c>
      <c r="AL250">
        <f t="shared" si="114"/>
        <v>201803</v>
      </c>
      <c r="AM250" s="3">
        <f t="shared" si="115"/>
        <v>43164</v>
      </c>
      <c r="AN250" s="10">
        <f t="shared" si="116"/>
        <v>1024.4385778721567</v>
      </c>
      <c r="AO250" s="10">
        <f t="shared" si="117"/>
        <v>0</v>
      </c>
      <c r="AP250" s="10">
        <f t="shared" si="118"/>
        <v>528.48241564539796</v>
      </c>
      <c r="AQ250" s="10">
        <f t="shared" si="119"/>
        <v>0</v>
      </c>
      <c r="AR250" s="10">
        <f t="shared" si="120"/>
        <v>2048.0096690249957</v>
      </c>
      <c r="AS250" s="10">
        <f t="shared" si="121"/>
        <v>3600.9306625425502</v>
      </c>
      <c r="AU250">
        <f t="shared" si="122"/>
        <v>201803</v>
      </c>
      <c r="AV250" s="3">
        <f t="shared" si="123"/>
        <v>43164</v>
      </c>
      <c r="AW250" s="10">
        <f t="shared" si="104"/>
        <v>1015.6245591041161</v>
      </c>
      <c r="AX250" s="10">
        <f t="shared" si="105"/>
        <v>0</v>
      </c>
      <c r="AY250" s="10">
        <f t="shared" si="106"/>
        <v>523.93548229996202</v>
      </c>
      <c r="AZ250" s="10">
        <f t="shared" si="107"/>
        <v>0</v>
      </c>
      <c r="BA250" s="10">
        <f t="shared" si="108"/>
        <v>2030.3890951323094</v>
      </c>
      <c r="BB250">
        <f t="shared" si="124"/>
        <v>3569.9491365363874</v>
      </c>
    </row>
    <row r="251" spans="2:54" x14ac:dyDescent="0.25">
      <c r="B251">
        <f t="shared" si="109"/>
        <v>201803</v>
      </c>
      <c r="C251" s="3">
        <f>'Weir Formula Data'!I251</f>
        <v>43165</v>
      </c>
      <c r="D251" s="10">
        <f>IF('Weir Formula Data'!P251="",-9999,'Weir Formula Data'!P251)</f>
        <v>533.10514177475523</v>
      </c>
      <c r="E251" s="10">
        <f>IF('Weir Formula Data'!Q251="",-9999,'Weir Formula Data'!Q251)</f>
        <v>0</v>
      </c>
      <c r="F251" s="10">
        <f>IF('Weir Formula Data'!R251="",-9999,'Weir Formula Data'!R251)</f>
        <v>253.73426339528126</v>
      </c>
      <c r="G251" s="10">
        <f>IF('Weir Formula Data'!M251="",-9999,'Weir Formula Data'!M251)</f>
        <v>0</v>
      </c>
      <c r="H251" s="10">
        <f>IF('Weir Formula Data'!N251="",-9999,'Weir Formula Data'!N251)</f>
        <v>1000.5816631551638</v>
      </c>
      <c r="I251" s="10">
        <f t="shared" si="110"/>
        <v>1787.4210683252004</v>
      </c>
      <c r="J251" s="10">
        <f t="shared" si="111"/>
        <v>0</v>
      </c>
      <c r="K251" s="24">
        <f>'Weir Formula Data'!C251</f>
        <v>2</v>
      </c>
      <c r="L251" s="24">
        <f>'Weir Formula Data'!D251</f>
        <v>0</v>
      </c>
      <c r="M251" s="24">
        <f>'Weir Formula Data'!E251</f>
        <v>1</v>
      </c>
      <c r="N251" s="24">
        <f>'Weir Formula Data'!F251</f>
        <v>0</v>
      </c>
      <c r="O251" s="24">
        <f>'Weir Formula Data'!G251</f>
        <v>6</v>
      </c>
      <c r="AC251">
        <f t="shared" si="112"/>
        <v>201803</v>
      </c>
      <c r="AD251" s="3">
        <v>43165</v>
      </c>
      <c r="AE251" s="10">
        <f t="shared" si="99"/>
        <v>1264.5737902985913</v>
      </c>
      <c r="AF251" s="10">
        <f t="shared" si="100"/>
        <v>0</v>
      </c>
      <c r="AG251" s="10">
        <f t="shared" si="101"/>
        <v>601.88070616276752</v>
      </c>
      <c r="AH251" s="10">
        <f t="shared" si="102"/>
        <v>0</v>
      </c>
      <c r="AI251" s="10">
        <f t="shared" si="103"/>
        <v>2373.4705354127045</v>
      </c>
      <c r="AJ251" s="10">
        <f t="shared" si="113"/>
        <v>4239.9250318740633</v>
      </c>
      <c r="AL251">
        <f t="shared" si="114"/>
        <v>201803</v>
      </c>
      <c r="AM251" s="3">
        <f t="shared" si="115"/>
        <v>43165</v>
      </c>
      <c r="AN251" s="10">
        <f t="shared" si="116"/>
        <v>1249.819504573243</v>
      </c>
      <c r="AO251" s="10">
        <f t="shared" si="117"/>
        <v>0</v>
      </c>
      <c r="AP251" s="10">
        <f t="shared" si="118"/>
        <v>594.85832440898844</v>
      </c>
      <c r="AQ251" s="10">
        <f t="shared" si="119"/>
        <v>0</v>
      </c>
      <c r="AR251" s="10">
        <f t="shared" si="120"/>
        <v>2345.7783100093088</v>
      </c>
      <c r="AS251" s="10">
        <f t="shared" si="121"/>
        <v>4190.4561389915398</v>
      </c>
      <c r="AU251">
        <f t="shared" si="122"/>
        <v>201803</v>
      </c>
      <c r="AV251" s="3">
        <f t="shared" si="123"/>
        <v>43165</v>
      </c>
      <c r="AW251" s="10">
        <f t="shared" si="104"/>
        <v>1239.0663634792666</v>
      </c>
      <c r="AX251" s="10">
        <f t="shared" si="105"/>
        <v>0</v>
      </c>
      <c r="AY251" s="10">
        <f t="shared" si="106"/>
        <v>589.74030899164995</v>
      </c>
      <c r="AZ251" s="10">
        <f t="shared" si="107"/>
        <v>0</v>
      </c>
      <c r="BA251" s="10">
        <f t="shared" si="108"/>
        <v>2325.5958076156271</v>
      </c>
      <c r="BB251">
        <f t="shared" si="124"/>
        <v>4154.4024800865436</v>
      </c>
    </row>
    <row r="252" spans="2:54" x14ac:dyDescent="0.25">
      <c r="B252">
        <f t="shared" si="109"/>
        <v>201803</v>
      </c>
      <c r="C252" s="3">
        <f>'Weir Formula Data'!I252</f>
        <v>43166</v>
      </c>
      <c r="D252" s="10">
        <f>IF('Weir Formula Data'!P252="",-9999,'Weir Formula Data'!P252)</f>
        <v>567.98582023915549</v>
      </c>
      <c r="E252" s="10">
        <f>IF('Weir Formula Data'!Q252="",-9999,'Weir Formula Data'!Q252)</f>
        <v>0</v>
      </c>
      <c r="F252" s="10">
        <f>IF('Weir Formula Data'!R252="",-9999,'Weir Formula Data'!R252)</f>
        <v>288.21499072544992</v>
      </c>
      <c r="G252" s="10">
        <f>IF('Weir Formula Data'!M252="",-9999,'Weir Formula Data'!M252)</f>
        <v>0</v>
      </c>
      <c r="H252" s="10">
        <f>IF('Weir Formula Data'!N252="",-9999,'Weir Formula Data'!N252)</f>
        <v>1139.9135437745051</v>
      </c>
      <c r="I252" s="10">
        <f t="shared" si="110"/>
        <v>1996.1143547391105</v>
      </c>
      <c r="J252" s="10">
        <f t="shared" si="111"/>
        <v>0</v>
      </c>
      <c r="K252" s="24">
        <f>'Weir Formula Data'!C252</f>
        <v>2</v>
      </c>
      <c r="L252" s="24">
        <f>'Weir Formula Data'!D252</f>
        <v>0</v>
      </c>
      <c r="M252" s="24">
        <f>'Weir Formula Data'!E252</f>
        <v>1</v>
      </c>
      <c r="N252" s="24">
        <f>'Weir Formula Data'!F252</f>
        <v>0</v>
      </c>
      <c r="O252" s="24">
        <f>'Weir Formula Data'!G252</f>
        <v>6</v>
      </c>
      <c r="AC252">
        <f t="shared" si="112"/>
        <v>201803</v>
      </c>
      <c r="AD252" s="3">
        <v>43166</v>
      </c>
      <c r="AE252" s="10">
        <f t="shared" si="99"/>
        <v>1347.3139260006587</v>
      </c>
      <c r="AF252" s="10">
        <f t="shared" si="100"/>
        <v>0</v>
      </c>
      <c r="AG252" s="10">
        <f t="shared" si="101"/>
        <v>683.67212146783072</v>
      </c>
      <c r="AH252" s="10">
        <f t="shared" si="102"/>
        <v>0</v>
      </c>
      <c r="AI252" s="10">
        <f t="shared" si="103"/>
        <v>2703.9784044564367</v>
      </c>
      <c r="AJ252" s="10">
        <f t="shared" si="113"/>
        <v>4734.9644519249259</v>
      </c>
      <c r="AL252">
        <f t="shared" si="114"/>
        <v>201803</v>
      </c>
      <c r="AM252" s="3">
        <f t="shared" si="115"/>
        <v>43166</v>
      </c>
      <c r="AN252" s="10">
        <f t="shared" si="116"/>
        <v>1331.5942781806125</v>
      </c>
      <c r="AO252" s="10">
        <f t="shared" si="117"/>
        <v>0</v>
      </c>
      <c r="AP252" s="10">
        <f t="shared" si="118"/>
        <v>675.69544671782683</v>
      </c>
      <c r="AQ252" s="10">
        <f t="shared" si="119"/>
        <v>0</v>
      </c>
      <c r="AR252" s="10">
        <f t="shared" si="120"/>
        <v>2672.4300121992305</v>
      </c>
      <c r="AS252" s="10">
        <f t="shared" si="121"/>
        <v>4679.7197370976701</v>
      </c>
      <c r="AU252">
        <f t="shared" si="122"/>
        <v>201803</v>
      </c>
      <c r="AV252" s="3">
        <f t="shared" si="123"/>
        <v>43166</v>
      </c>
      <c r="AW252" s="10">
        <f t="shared" si="104"/>
        <v>1320.1375669508602</v>
      </c>
      <c r="AX252" s="10">
        <f t="shared" si="105"/>
        <v>0</v>
      </c>
      <c r="AY252" s="10">
        <f t="shared" si="106"/>
        <v>669.88192848697224</v>
      </c>
      <c r="AZ252" s="10">
        <f t="shared" si="107"/>
        <v>0</v>
      </c>
      <c r="BA252" s="10">
        <f t="shared" si="108"/>
        <v>2649.4370785157639</v>
      </c>
      <c r="BB252">
        <f t="shared" si="124"/>
        <v>4639.4565739535965</v>
      </c>
    </row>
    <row r="253" spans="2:54" x14ac:dyDescent="0.25">
      <c r="B253">
        <f t="shared" si="109"/>
        <v>201803</v>
      </c>
      <c r="C253" s="3">
        <f>'Weir Formula Data'!I253</f>
        <v>43167</v>
      </c>
      <c r="D253" s="10">
        <f>IF('Weir Formula Data'!P253="",-9999,'Weir Formula Data'!P253)</f>
        <v>575.24182105266448</v>
      </c>
      <c r="E253" s="10">
        <f>IF('Weir Formula Data'!Q253="",-9999,'Weir Formula Data'!Q253)</f>
        <v>0</v>
      </c>
      <c r="F253" s="10">
        <f>IF('Weir Formula Data'!R253="",-9999,'Weir Formula Data'!R253)</f>
        <v>287.28201205390968</v>
      </c>
      <c r="G253" s="10">
        <f>IF('Weir Formula Data'!M253="",-9999,'Weir Formula Data'!M253)</f>
        <v>0</v>
      </c>
      <c r="H253" s="10">
        <f>IF('Weir Formula Data'!N253="",-9999,'Weir Formula Data'!N253)</f>
        <v>1113.4724332661692</v>
      </c>
      <c r="I253" s="10">
        <f t="shared" si="110"/>
        <v>1975.9962663727433</v>
      </c>
      <c r="J253" s="10">
        <f t="shared" si="111"/>
        <v>0</v>
      </c>
      <c r="K253" s="24">
        <f>'Weir Formula Data'!C253</f>
        <v>2</v>
      </c>
      <c r="L253" s="24">
        <f>'Weir Formula Data'!D253</f>
        <v>0</v>
      </c>
      <c r="M253" s="24">
        <f>'Weir Formula Data'!E253</f>
        <v>1</v>
      </c>
      <c r="N253" s="24">
        <f>'Weir Formula Data'!F253</f>
        <v>0</v>
      </c>
      <c r="O253" s="24">
        <f>'Weir Formula Data'!G253</f>
        <v>6</v>
      </c>
      <c r="AC253">
        <f t="shared" si="112"/>
        <v>201803</v>
      </c>
      <c r="AD253" s="3">
        <v>43167</v>
      </c>
      <c r="AE253" s="10">
        <f t="shared" si="99"/>
        <v>1364.5258186126898</v>
      </c>
      <c r="AF253" s="10">
        <f t="shared" si="100"/>
        <v>0</v>
      </c>
      <c r="AG253" s="10">
        <f t="shared" si="101"/>
        <v>681.45901136536645</v>
      </c>
      <c r="AH253" s="10">
        <f t="shared" si="102"/>
        <v>0</v>
      </c>
      <c r="AI253" s="10">
        <f t="shared" si="103"/>
        <v>2641.2576900699346</v>
      </c>
      <c r="AJ253" s="10">
        <f t="shared" si="113"/>
        <v>4687.2425200479911</v>
      </c>
      <c r="AL253">
        <f t="shared" si="114"/>
        <v>201803</v>
      </c>
      <c r="AM253" s="3">
        <f t="shared" si="115"/>
        <v>43167</v>
      </c>
      <c r="AN253" s="10">
        <f t="shared" si="116"/>
        <v>1348.6053527910212</v>
      </c>
      <c r="AO253" s="10">
        <f t="shared" si="117"/>
        <v>0</v>
      </c>
      <c r="AP253" s="10">
        <f t="shared" si="118"/>
        <v>673.50815785176951</v>
      </c>
      <c r="AQ253" s="10">
        <f t="shared" si="119"/>
        <v>0</v>
      </c>
      <c r="AR253" s="10">
        <f t="shared" si="120"/>
        <v>2610.4410853509926</v>
      </c>
      <c r="AS253" s="10">
        <f t="shared" si="121"/>
        <v>4632.5545959937836</v>
      </c>
      <c r="AU253">
        <f t="shared" si="122"/>
        <v>201803</v>
      </c>
      <c r="AV253" s="3">
        <f t="shared" si="123"/>
        <v>43167</v>
      </c>
      <c r="AW253" s="10">
        <f t="shared" si="104"/>
        <v>1337.0022824391904</v>
      </c>
      <c r="AX253" s="10">
        <f t="shared" si="105"/>
        <v>0</v>
      </c>
      <c r="AY253" s="10">
        <f t="shared" si="106"/>
        <v>667.71345851892693</v>
      </c>
      <c r="AZ253" s="10">
        <f t="shared" si="107"/>
        <v>0</v>
      </c>
      <c r="BA253" s="10">
        <f t="shared" si="108"/>
        <v>2587.9814892208483</v>
      </c>
      <c r="BB253">
        <f t="shared" si="124"/>
        <v>4592.6972301789656</v>
      </c>
    </row>
    <row r="254" spans="2:54" x14ac:dyDescent="0.25">
      <c r="B254">
        <f t="shared" si="109"/>
        <v>201803</v>
      </c>
      <c r="C254" s="3">
        <f>'Weir Formula Data'!I254</f>
        <v>43168</v>
      </c>
      <c r="D254" s="10">
        <f>IF('Weir Formula Data'!P254="",-9999,'Weir Formula Data'!P254)</f>
        <v>568.81039314733152</v>
      </c>
      <c r="E254" s="10">
        <f>IF('Weir Formula Data'!Q254="",-9999,'Weir Formula Data'!Q254)</f>
        <v>0</v>
      </c>
      <c r="F254" s="10">
        <f>IF('Weir Formula Data'!R254="",-9999,'Weir Formula Data'!R254)</f>
        <v>287.6945633325775</v>
      </c>
      <c r="G254" s="10">
        <f>IF('Weir Formula Data'!M254="",-9999,'Weir Formula Data'!M254)</f>
        <v>0</v>
      </c>
      <c r="H254" s="10">
        <f>IF('Weir Formula Data'!N254="",-9999,'Weir Formula Data'!N254)</f>
        <v>1118.3891707763034</v>
      </c>
      <c r="I254" s="10">
        <f t="shared" si="110"/>
        <v>1974.8941272562124</v>
      </c>
      <c r="J254" s="10">
        <f t="shared" si="111"/>
        <v>0</v>
      </c>
      <c r="K254" s="24">
        <f>'Weir Formula Data'!C254</f>
        <v>2</v>
      </c>
      <c r="L254" s="24">
        <f>'Weir Formula Data'!D254</f>
        <v>0</v>
      </c>
      <c r="M254" s="24">
        <f>'Weir Formula Data'!E254</f>
        <v>1</v>
      </c>
      <c r="N254" s="24">
        <f>'Weir Formula Data'!F254</f>
        <v>0</v>
      </c>
      <c r="O254" s="24">
        <f>'Weir Formula Data'!G254</f>
        <v>6</v>
      </c>
      <c r="AC254">
        <f t="shared" si="112"/>
        <v>201803</v>
      </c>
      <c r="AD254" s="3">
        <v>43168</v>
      </c>
      <c r="AE254" s="10">
        <f t="shared" si="99"/>
        <v>1349.2698877916075</v>
      </c>
      <c r="AF254" s="10">
        <f t="shared" si="100"/>
        <v>0</v>
      </c>
      <c r="AG254" s="10">
        <f t="shared" si="101"/>
        <v>682.43762044878417</v>
      </c>
      <c r="AH254" s="10">
        <f t="shared" si="102"/>
        <v>0</v>
      </c>
      <c r="AI254" s="10">
        <f t="shared" si="103"/>
        <v>2652.9206377736368</v>
      </c>
      <c r="AJ254" s="10">
        <f t="shared" si="113"/>
        <v>4684.628146014029</v>
      </c>
      <c r="AL254">
        <f t="shared" si="114"/>
        <v>201803</v>
      </c>
      <c r="AM254" s="3">
        <f t="shared" si="115"/>
        <v>43168</v>
      </c>
      <c r="AN254" s="10">
        <f t="shared" si="116"/>
        <v>1333.5274189868524</v>
      </c>
      <c r="AO254" s="10">
        <f t="shared" si="117"/>
        <v>0</v>
      </c>
      <c r="AP254" s="10">
        <f t="shared" si="118"/>
        <v>674.47534911351408</v>
      </c>
      <c r="AQ254" s="10">
        <f t="shared" si="119"/>
        <v>0</v>
      </c>
      <c r="AR254" s="10">
        <f t="shared" si="120"/>
        <v>2621.9679568018573</v>
      </c>
      <c r="AS254" s="10">
        <f t="shared" si="121"/>
        <v>4629.970724902224</v>
      </c>
      <c r="AU254">
        <f t="shared" si="122"/>
        <v>201803</v>
      </c>
      <c r="AV254" s="3">
        <f t="shared" si="123"/>
        <v>43168</v>
      </c>
      <c r="AW254" s="10">
        <f t="shared" si="104"/>
        <v>1322.0540754867859</v>
      </c>
      <c r="AX254" s="10">
        <f t="shared" si="105"/>
        <v>0</v>
      </c>
      <c r="AY254" s="10">
        <f t="shared" si="106"/>
        <v>668.67232830379885</v>
      </c>
      <c r="AZ254" s="10">
        <f t="shared" si="107"/>
        <v>0</v>
      </c>
      <c r="BA254" s="10">
        <f t="shared" si="108"/>
        <v>2599.4091862912287</v>
      </c>
      <c r="BB254">
        <f t="shared" si="124"/>
        <v>4590.1355900818135</v>
      </c>
    </row>
    <row r="255" spans="2:54" x14ac:dyDescent="0.25">
      <c r="B255">
        <f t="shared" si="109"/>
        <v>201803</v>
      </c>
      <c r="C255" s="3">
        <f>'Weir Formula Data'!I255</f>
        <v>43169</v>
      </c>
      <c r="D255" s="10">
        <f>IF('Weir Formula Data'!P255="",-9999,'Weir Formula Data'!P255)</f>
        <v>539.64413491195614</v>
      </c>
      <c r="E255" s="10">
        <f>IF('Weir Formula Data'!Q255="",-9999,'Weir Formula Data'!Q255)</f>
        <v>0</v>
      </c>
      <c r="F255" s="10">
        <f>IF('Weir Formula Data'!R255="",-9999,'Weir Formula Data'!R255)</f>
        <v>279.19017499316789</v>
      </c>
      <c r="G255" s="10">
        <f>IF('Weir Formula Data'!M255="",-9999,'Weir Formula Data'!M255)</f>
        <v>0</v>
      </c>
      <c r="H255" s="10">
        <f>IF('Weir Formula Data'!N255="",-9999,'Weir Formula Data'!N255)</f>
        <v>1092.3499981894054</v>
      </c>
      <c r="I255" s="10">
        <f t="shared" si="110"/>
        <v>1911.1843080945293</v>
      </c>
      <c r="J255" s="10">
        <f t="shared" si="111"/>
        <v>0</v>
      </c>
      <c r="K255" s="24">
        <f>'Weir Formula Data'!C255</f>
        <v>2</v>
      </c>
      <c r="L255" s="24">
        <f>'Weir Formula Data'!D255</f>
        <v>0</v>
      </c>
      <c r="M255" s="24">
        <f>'Weir Formula Data'!E255</f>
        <v>1</v>
      </c>
      <c r="N255" s="24">
        <f>'Weir Formula Data'!F255</f>
        <v>0</v>
      </c>
      <c r="O255" s="24">
        <f>'Weir Formula Data'!G255</f>
        <v>6</v>
      </c>
      <c r="AC255">
        <f t="shared" si="112"/>
        <v>201803</v>
      </c>
      <c r="AD255" s="3">
        <v>43169</v>
      </c>
      <c r="AE255" s="10">
        <f t="shared" si="99"/>
        <v>1280.0848756141791</v>
      </c>
      <c r="AF255" s="10">
        <f t="shared" si="100"/>
        <v>0</v>
      </c>
      <c r="AG255" s="10">
        <f t="shared" si="101"/>
        <v>662.26443929968491</v>
      </c>
      <c r="AH255" s="10">
        <f t="shared" si="102"/>
        <v>0</v>
      </c>
      <c r="AI255" s="10">
        <f t="shared" si="103"/>
        <v>2591.1533566237476</v>
      </c>
      <c r="AJ255" s="10">
        <f t="shared" si="113"/>
        <v>4533.5026715376116</v>
      </c>
      <c r="AL255">
        <f t="shared" si="114"/>
        <v>201803</v>
      </c>
      <c r="AM255" s="3">
        <f t="shared" si="115"/>
        <v>43169</v>
      </c>
      <c r="AN255" s="10">
        <f t="shared" si="116"/>
        <v>1265.1496158828752</v>
      </c>
      <c r="AO255" s="10">
        <f t="shared" si="117"/>
        <v>0</v>
      </c>
      <c r="AP255" s="10">
        <f t="shared" si="118"/>
        <v>654.53753649802388</v>
      </c>
      <c r="AQ255" s="10">
        <f t="shared" si="119"/>
        <v>0</v>
      </c>
      <c r="AR255" s="10">
        <f t="shared" si="120"/>
        <v>2560.9213391051844</v>
      </c>
      <c r="AS255" s="10">
        <f t="shared" si="121"/>
        <v>4480.6084914860839</v>
      </c>
      <c r="AU255">
        <f t="shared" si="122"/>
        <v>201803</v>
      </c>
      <c r="AV255" s="3">
        <f t="shared" si="123"/>
        <v>43169</v>
      </c>
      <c r="AW255" s="10">
        <f t="shared" si="104"/>
        <v>1254.2645782636039</v>
      </c>
      <c r="AX255" s="10">
        <f t="shared" si="105"/>
        <v>0</v>
      </c>
      <c r="AY255" s="10">
        <f t="shared" si="106"/>
        <v>648.90605574779329</v>
      </c>
      <c r="AZ255" s="10">
        <f t="shared" si="107"/>
        <v>0</v>
      </c>
      <c r="BA255" s="10">
        <f t="shared" si="108"/>
        <v>2538.8877987505907</v>
      </c>
      <c r="BB255">
        <f t="shared" si="124"/>
        <v>4442.0584327619881</v>
      </c>
    </row>
    <row r="256" spans="2:54" x14ac:dyDescent="0.25">
      <c r="B256">
        <f t="shared" si="109"/>
        <v>201803</v>
      </c>
      <c r="C256" s="3">
        <f>'Weir Formula Data'!I256</f>
        <v>43170</v>
      </c>
      <c r="D256" s="10">
        <f>IF('Weir Formula Data'!P256="",-9999,'Weir Formula Data'!P256)</f>
        <v>436.8352773653931</v>
      </c>
      <c r="E256" s="10">
        <f>IF('Weir Formula Data'!Q256="",-9999,'Weir Formula Data'!Q256)</f>
        <v>0</v>
      </c>
      <c r="F256" s="10">
        <f>IF('Weir Formula Data'!R256="",-9999,'Weir Formula Data'!R256)</f>
        <v>210.08124145906024</v>
      </c>
      <c r="G256" s="10">
        <f>IF('Weir Formula Data'!M256="",-9999,'Weir Formula Data'!M256)</f>
        <v>0</v>
      </c>
      <c r="H256" s="10">
        <f>IF('Weir Formula Data'!N256="",-9999,'Weir Formula Data'!N256)</f>
        <v>762.28177644673906</v>
      </c>
      <c r="I256" s="10">
        <f t="shared" si="110"/>
        <v>1409.1982952711924</v>
      </c>
      <c r="J256" s="10">
        <f t="shared" si="111"/>
        <v>0</v>
      </c>
      <c r="K256" s="24">
        <f>'Weir Formula Data'!C256</f>
        <v>2</v>
      </c>
      <c r="L256" s="24">
        <f>'Weir Formula Data'!D256</f>
        <v>0</v>
      </c>
      <c r="M256" s="24">
        <f>'Weir Formula Data'!E256</f>
        <v>1</v>
      </c>
      <c r="N256" s="24">
        <f>'Weir Formula Data'!F256</f>
        <v>0</v>
      </c>
      <c r="O256" s="24">
        <f>'Weir Formula Data'!G256</f>
        <v>6</v>
      </c>
      <c r="AC256">
        <f t="shared" si="112"/>
        <v>201803</v>
      </c>
      <c r="AD256" s="3">
        <v>43170</v>
      </c>
      <c r="AE256" s="10">
        <f t="shared" si="99"/>
        <v>1036.2129327716991</v>
      </c>
      <c r="AF256" s="10">
        <f t="shared" si="100"/>
        <v>0</v>
      </c>
      <c r="AG256" s="10">
        <f t="shared" si="101"/>
        <v>498.33177541319611</v>
      </c>
      <c r="AH256" s="10">
        <f t="shared" si="102"/>
        <v>0</v>
      </c>
      <c r="AI256" s="10">
        <f t="shared" si="103"/>
        <v>1808.2015718469365</v>
      </c>
      <c r="AJ256" s="10">
        <f t="shared" si="113"/>
        <v>3342.7462800318317</v>
      </c>
      <c r="AL256">
        <f t="shared" si="114"/>
        <v>201803</v>
      </c>
      <c r="AM256" s="3">
        <f t="shared" si="115"/>
        <v>43170</v>
      </c>
      <c r="AN256" s="10">
        <f t="shared" si="116"/>
        <v>1024.1230240611881</v>
      </c>
      <c r="AO256" s="10">
        <f t="shared" si="117"/>
        <v>0</v>
      </c>
      <c r="AP256" s="10">
        <f t="shared" si="118"/>
        <v>492.51754024805763</v>
      </c>
      <c r="AQ256" s="10">
        <f t="shared" si="119"/>
        <v>0</v>
      </c>
      <c r="AR256" s="10">
        <f t="shared" si="120"/>
        <v>1787.1045644245744</v>
      </c>
      <c r="AS256" s="10">
        <f t="shared" si="121"/>
        <v>3303.7451287338199</v>
      </c>
      <c r="AU256">
        <f t="shared" si="122"/>
        <v>201803</v>
      </c>
      <c r="AV256" s="3">
        <f t="shared" si="123"/>
        <v>43170</v>
      </c>
      <c r="AW256" s="10">
        <f t="shared" si="104"/>
        <v>1015.3117202408977</v>
      </c>
      <c r="AX256" s="10">
        <f t="shared" si="105"/>
        <v>0</v>
      </c>
      <c r="AY256" s="10">
        <f t="shared" si="106"/>
        <v>488.28003988727238</v>
      </c>
      <c r="AZ256" s="10">
        <f t="shared" si="107"/>
        <v>0</v>
      </c>
      <c r="BA256" s="10">
        <f t="shared" si="108"/>
        <v>1771.7287541890728</v>
      </c>
      <c r="BB256">
        <f t="shared" si="124"/>
        <v>3275.3205143172427</v>
      </c>
    </row>
    <row r="257" spans="2:54" x14ac:dyDescent="0.25">
      <c r="B257">
        <f t="shared" si="109"/>
        <v>201803</v>
      </c>
      <c r="C257" s="3">
        <f>'Weir Formula Data'!I257</f>
        <v>43171</v>
      </c>
      <c r="D257" s="10">
        <f>IF('Weir Formula Data'!P257="",-9999,'Weir Formula Data'!P257)</f>
        <v>492.01902393792648</v>
      </c>
      <c r="E257" s="10">
        <f>IF('Weir Formula Data'!Q257="",-9999,'Weir Formula Data'!Q257)</f>
        <v>0</v>
      </c>
      <c r="F257" s="10">
        <f>IF('Weir Formula Data'!R257="",-9999,'Weir Formula Data'!R257)</f>
        <v>242.83317795061976</v>
      </c>
      <c r="G257" s="10">
        <f>IF('Weir Formula Data'!M257="",-9999,'Weir Formula Data'!M257)</f>
        <v>0</v>
      </c>
      <c r="H257" s="10">
        <f>IF('Weir Formula Data'!N257="",-9999,'Weir Formula Data'!N257)</f>
        <v>863.95830658791829</v>
      </c>
      <c r="I257" s="10">
        <f t="shared" si="110"/>
        <v>1598.8105084764645</v>
      </c>
      <c r="J257" s="10">
        <f t="shared" si="111"/>
        <v>0</v>
      </c>
      <c r="K257" s="24">
        <f>'Weir Formula Data'!C257</f>
        <v>2</v>
      </c>
      <c r="L257" s="24">
        <f>'Weir Formula Data'!D257</f>
        <v>0</v>
      </c>
      <c r="M257" s="24">
        <f>'Weir Formula Data'!E257</f>
        <v>1</v>
      </c>
      <c r="N257" s="24">
        <f>'Weir Formula Data'!F257</f>
        <v>0</v>
      </c>
      <c r="O257" s="24">
        <f>'Weir Formula Data'!G257</f>
        <v>6</v>
      </c>
      <c r="AC257">
        <f t="shared" si="112"/>
        <v>201803</v>
      </c>
      <c r="AD257" s="3">
        <v>43171</v>
      </c>
      <c r="AE257" s="10">
        <f t="shared" si="99"/>
        <v>1167.1137890901891</v>
      </c>
      <c r="AF257" s="10">
        <f t="shared" si="100"/>
        <v>0</v>
      </c>
      <c r="AG257" s="10">
        <f t="shared" si="101"/>
        <v>576.02234191358366</v>
      </c>
      <c r="AH257" s="10">
        <f t="shared" si="102"/>
        <v>0</v>
      </c>
      <c r="AI257" s="10">
        <f t="shared" si="103"/>
        <v>2049.387531293874</v>
      </c>
      <c r="AJ257" s="10">
        <f t="shared" si="113"/>
        <v>3792.5236622976468</v>
      </c>
      <c r="AL257">
        <f t="shared" si="114"/>
        <v>201803</v>
      </c>
      <c r="AM257" s="3">
        <f t="shared" si="115"/>
        <v>43171</v>
      </c>
      <c r="AN257" s="10">
        <f t="shared" si="116"/>
        <v>1153.4966079890651</v>
      </c>
      <c r="AO257" s="10">
        <f t="shared" si="117"/>
        <v>0</v>
      </c>
      <c r="AP257" s="10">
        <f t="shared" si="118"/>
        <v>569.30165998740631</v>
      </c>
      <c r="AQ257" s="10">
        <f t="shared" si="119"/>
        <v>0</v>
      </c>
      <c r="AR257" s="10">
        <f t="shared" si="120"/>
        <v>2025.4765112880452</v>
      </c>
      <c r="AS257" s="10">
        <f t="shared" si="121"/>
        <v>3748.2747792645168</v>
      </c>
      <c r="AU257">
        <f t="shared" si="122"/>
        <v>201803</v>
      </c>
      <c r="AV257" s="3">
        <f t="shared" si="123"/>
        <v>43171</v>
      </c>
      <c r="AW257" s="10">
        <f t="shared" si="104"/>
        <v>1143.5722055199542</v>
      </c>
      <c r="AX257" s="10">
        <f t="shared" si="105"/>
        <v>0</v>
      </c>
      <c r="AY257" s="10">
        <f t="shared" si="106"/>
        <v>564.40352785514301</v>
      </c>
      <c r="AZ257" s="10">
        <f t="shared" si="107"/>
        <v>0</v>
      </c>
      <c r="BA257" s="10">
        <f t="shared" si="108"/>
        <v>2008.0498071689954</v>
      </c>
      <c r="BB257">
        <f t="shared" si="124"/>
        <v>3716.0255405440926</v>
      </c>
    </row>
    <row r="258" spans="2:54" x14ac:dyDescent="0.25">
      <c r="B258">
        <f t="shared" si="109"/>
        <v>201803</v>
      </c>
      <c r="C258" s="3">
        <f>'Weir Formula Data'!I258</f>
        <v>43172</v>
      </c>
      <c r="D258" s="10">
        <f>IF('Weir Formula Data'!P258="",-9999,'Weir Formula Data'!P258)</f>
        <v>506.04771188318642</v>
      </c>
      <c r="E258" s="10">
        <f>IF('Weir Formula Data'!Q258="",-9999,'Weir Formula Data'!Q258)</f>
        <v>0</v>
      </c>
      <c r="F258" s="10">
        <f>IF('Weir Formula Data'!R258="",-9999,'Weir Formula Data'!R258)</f>
        <v>251.22071574250981</v>
      </c>
      <c r="G258" s="10">
        <f>IF('Weir Formula Data'!M258="",-9999,'Weir Formula Data'!M258)</f>
        <v>0</v>
      </c>
      <c r="H258" s="10">
        <f>IF('Weir Formula Data'!N258="",-9999,'Weir Formula Data'!N258)</f>
        <v>941.99450854474208</v>
      </c>
      <c r="I258" s="10">
        <f t="shared" si="110"/>
        <v>1699.2629361704383</v>
      </c>
      <c r="J258" s="10">
        <f t="shared" si="111"/>
        <v>0</v>
      </c>
      <c r="K258" s="24">
        <f>'Weir Formula Data'!C258</f>
        <v>2</v>
      </c>
      <c r="L258" s="24">
        <f>'Weir Formula Data'!D258</f>
        <v>0</v>
      </c>
      <c r="M258" s="24">
        <f>'Weir Formula Data'!E258</f>
        <v>1</v>
      </c>
      <c r="N258" s="24">
        <f>'Weir Formula Data'!F258</f>
        <v>0</v>
      </c>
      <c r="O258" s="24">
        <f>'Weir Formula Data'!G258</f>
        <v>6</v>
      </c>
      <c r="AC258">
        <f t="shared" si="112"/>
        <v>201803</v>
      </c>
      <c r="AD258" s="3">
        <v>43172</v>
      </c>
      <c r="AE258" s="10">
        <f t="shared" si="99"/>
        <v>1200.3911103870621</v>
      </c>
      <c r="AF258" s="10">
        <f t="shared" si="100"/>
        <v>0</v>
      </c>
      <c r="AG258" s="10">
        <f t="shared" si="101"/>
        <v>595.91834295655349</v>
      </c>
      <c r="AH258" s="10">
        <f t="shared" si="102"/>
        <v>0</v>
      </c>
      <c r="AI258" s="10">
        <f t="shared" si="103"/>
        <v>2234.4964862751071</v>
      </c>
      <c r="AJ258" s="10">
        <f t="shared" si="113"/>
        <v>4030.8059396187227</v>
      </c>
      <c r="AL258">
        <f t="shared" si="114"/>
        <v>201803</v>
      </c>
      <c r="AM258" s="3">
        <f t="shared" si="115"/>
        <v>43172</v>
      </c>
      <c r="AN258" s="10">
        <f t="shared" si="116"/>
        <v>1186.3856695336365</v>
      </c>
      <c r="AO258" s="10">
        <f t="shared" si="117"/>
        <v>0</v>
      </c>
      <c r="AP258" s="10">
        <f t="shared" si="118"/>
        <v>588.96552646738587</v>
      </c>
      <c r="AQ258" s="10">
        <f t="shared" si="119"/>
        <v>0</v>
      </c>
      <c r="AR258" s="10">
        <f t="shared" si="120"/>
        <v>2208.425726416162</v>
      </c>
      <c r="AS258" s="10">
        <f t="shared" si="121"/>
        <v>3983.7769224171843</v>
      </c>
      <c r="AU258">
        <f t="shared" si="122"/>
        <v>201803</v>
      </c>
      <c r="AV258" s="3">
        <f t="shared" si="123"/>
        <v>43172</v>
      </c>
      <c r="AW258" s="10">
        <f t="shared" si="104"/>
        <v>1176.1782976293848</v>
      </c>
      <c r="AX258" s="10">
        <f t="shared" si="105"/>
        <v>0</v>
      </c>
      <c r="AY258" s="10">
        <f t="shared" si="106"/>
        <v>583.89821124113291</v>
      </c>
      <c r="AZ258" s="10">
        <f t="shared" si="107"/>
        <v>0</v>
      </c>
      <c r="BA258" s="10">
        <f t="shared" si="108"/>
        <v>2189.4249720313687</v>
      </c>
      <c r="BB258">
        <f t="shared" si="124"/>
        <v>3949.5014809018867</v>
      </c>
    </row>
    <row r="259" spans="2:54" x14ac:dyDescent="0.25">
      <c r="B259">
        <f t="shared" si="109"/>
        <v>201803</v>
      </c>
      <c r="C259" s="3">
        <f>'Weir Formula Data'!I259</f>
        <v>43173</v>
      </c>
      <c r="D259" s="10">
        <f>IF('Weir Formula Data'!P259="",-9999,'Weir Formula Data'!P259)</f>
        <v>341.01379760977528</v>
      </c>
      <c r="E259" s="10">
        <f>IF('Weir Formula Data'!Q259="",-9999,'Weir Formula Data'!Q259)</f>
        <v>0</v>
      </c>
      <c r="F259" s="10">
        <f>IF('Weir Formula Data'!R259="",-9999,'Weir Formula Data'!R259)</f>
        <v>251.66847354095401</v>
      </c>
      <c r="G259" s="10">
        <f>IF('Weir Formula Data'!M259="",-9999,'Weir Formula Data'!M259)</f>
        <v>0</v>
      </c>
      <c r="H259" s="10">
        <f>IF('Weir Formula Data'!N259="",-9999,'Weir Formula Data'!N259)</f>
        <v>653.67241579861081</v>
      </c>
      <c r="I259" s="10">
        <f t="shared" si="110"/>
        <v>1246.3546869493402</v>
      </c>
      <c r="J259" s="10">
        <f t="shared" si="111"/>
        <v>0</v>
      </c>
      <c r="K259" s="24">
        <f>'Weir Formula Data'!C259</f>
        <v>1</v>
      </c>
      <c r="L259" s="24">
        <f>'Weir Formula Data'!D259</f>
        <v>0</v>
      </c>
      <c r="M259" s="24">
        <f>'Weir Formula Data'!E259</f>
        <v>1</v>
      </c>
      <c r="N259" s="24">
        <f>'Weir Formula Data'!F259</f>
        <v>0</v>
      </c>
      <c r="O259" s="24">
        <f>'Weir Formula Data'!G259</f>
        <v>3</v>
      </c>
      <c r="AC259">
        <f t="shared" si="112"/>
        <v>201803</v>
      </c>
      <c r="AD259" s="3">
        <v>43173</v>
      </c>
      <c r="AE259" s="10">
        <f t="shared" ref="AE259:AE322" si="125">D259*VLOOKUP($AL259,$R$3:$AA$45,9,FALSE)</f>
        <v>808.91568434677424</v>
      </c>
      <c r="AF259" s="10">
        <f t="shared" ref="AF259:AF322" si="126">E259*VLOOKUP($AL259,$R$3:$AA$45,9,FALSE)</f>
        <v>0</v>
      </c>
      <c r="AG259" s="10">
        <f t="shared" ref="AG259:AG322" si="127">F259*VLOOKUP($AL259,$R$3:$AA$45,9,FALSE)</f>
        <v>596.98046510084441</v>
      </c>
      <c r="AH259" s="10">
        <f t="shared" ref="AH259:AH322" si="128">G259*VLOOKUP($AL259,$R$3:$AA$45,9,FALSE)</f>
        <v>0</v>
      </c>
      <c r="AI259" s="10">
        <f t="shared" ref="AI259:AI322" si="129">H259*VLOOKUP($AL259,$R$3:$AA$45,9,FALSE)</f>
        <v>1550.570309091755</v>
      </c>
      <c r="AJ259" s="10">
        <f t="shared" si="113"/>
        <v>2956.4664585393739</v>
      </c>
      <c r="AL259">
        <f t="shared" si="114"/>
        <v>201803</v>
      </c>
      <c r="AM259" s="3">
        <f t="shared" si="115"/>
        <v>43173</v>
      </c>
      <c r="AN259" s="10">
        <f t="shared" si="116"/>
        <v>799.47774310038005</v>
      </c>
      <c r="AO259" s="10">
        <f t="shared" si="117"/>
        <v>0</v>
      </c>
      <c r="AP259" s="10">
        <f t="shared" si="118"/>
        <v>590.01525640988336</v>
      </c>
      <c r="AQ259" s="10">
        <f t="shared" si="119"/>
        <v>0</v>
      </c>
      <c r="AR259" s="10">
        <f t="shared" si="120"/>
        <v>1532.4791881519641</v>
      </c>
      <c r="AS259" s="10">
        <f t="shared" si="121"/>
        <v>2921.9721876622275</v>
      </c>
      <c r="AU259">
        <f t="shared" si="122"/>
        <v>201803</v>
      </c>
      <c r="AV259" s="3">
        <f t="shared" si="123"/>
        <v>43173</v>
      </c>
      <c r="AW259" s="10">
        <f t="shared" ref="AW259:AW322" si="130">IF(D259&lt;0,0,D259*VLOOKUP($AL259,$R$3:$Y$45,7,FALSE))</f>
        <v>792.59923229014305</v>
      </c>
      <c r="AX259" s="10">
        <f t="shared" ref="AX259:AX322" si="131">IF(E259&lt;0,0,E259*VLOOKUP($AL259,$R$3:$Y$45,7,FALSE))</f>
        <v>0</v>
      </c>
      <c r="AY259" s="10">
        <f t="shared" ref="AY259:AY322" si="132">IF(F259&lt;0,0,F259*VLOOKUP($AL259,$R$3:$Y$45,7,FALSE))</f>
        <v>584.9389095641518</v>
      </c>
      <c r="AZ259" s="10">
        <f t="shared" ref="AZ259:AZ322" si="133">IF(G259&lt;0,0,G259*VLOOKUP($AL259,$R$3:$Y$45,7,FALSE))</f>
        <v>0</v>
      </c>
      <c r="BA259" s="10">
        <f t="shared" ref="BA259:BA322" si="134">IF(H259&lt;0,0,H259*VLOOKUP($AL259,$R$3:$Y$45,7,FALSE))</f>
        <v>1519.2941123282296</v>
      </c>
      <c r="BB259">
        <f t="shared" si="124"/>
        <v>2896.8322541825246</v>
      </c>
    </row>
    <row r="260" spans="2:54" x14ac:dyDescent="0.25">
      <c r="B260">
        <f t="shared" ref="B260:B323" si="135">YEAR(C260)*100+MONTH(C260)</f>
        <v>201803</v>
      </c>
      <c r="C260" s="3">
        <f>'Weir Formula Data'!I260</f>
        <v>43174</v>
      </c>
      <c r="D260" s="10">
        <f>IF('Weir Formula Data'!P260="",-9999,'Weir Formula Data'!P260)</f>
        <v>238.98478481604221</v>
      </c>
      <c r="E260" s="10">
        <f>IF('Weir Formula Data'!Q260="",-9999,'Weir Formula Data'!Q260)</f>
        <v>0</v>
      </c>
      <c r="F260" s="10">
        <f>IF('Weir Formula Data'!R260="",-9999,'Weir Formula Data'!R260)</f>
        <v>243.5280704726126</v>
      </c>
      <c r="G260" s="10">
        <f>IF('Weir Formula Data'!M260="",-9999,'Weir Formula Data'!M260)</f>
        <v>0</v>
      </c>
      <c r="H260" s="10">
        <f>IF('Weir Formula Data'!N260="",-9999,'Weir Formula Data'!N260)</f>
        <v>475.0854968400551</v>
      </c>
      <c r="I260" s="10">
        <f t="shared" ref="I260:I323" si="136">SUM(D260:H260)</f>
        <v>957.59835212870985</v>
      </c>
      <c r="J260" s="10">
        <f t="shared" ref="J260:J323" si="137">SUMIF(D260:H260,"&lt;0",D260:H260)</f>
        <v>0</v>
      </c>
      <c r="K260" s="24">
        <f>'Weir Formula Data'!C260</f>
        <v>1</v>
      </c>
      <c r="L260" s="24">
        <f>'Weir Formula Data'!D260</f>
        <v>0</v>
      </c>
      <c r="M260" s="24">
        <f>'Weir Formula Data'!E260</f>
        <v>1</v>
      </c>
      <c r="N260" s="24">
        <f>'Weir Formula Data'!F260</f>
        <v>0</v>
      </c>
      <c r="O260" s="24">
        <f>'Weir Formula Data'!G260</f>
        <v>3</v>
      </c>
      <c r="AC260">
        <f t="shared" ref="AC260:AC323" si="138">B260</f>
        <v>201803</v>
      </c>
      <c r="AD260" s="3">
        <v>43174</v>
      </c>
      <c r="AE260" s="10">
        <f t="shared" si="125"/>
        <v>566.89360405044749</v>
      </c>
      <c r="AF260" s="10">
        <f t="shared" si="126"/>
        <v>0</v>
      </c>
      <c r="AG260" s="10">
        <f t="shared" si="127"/>
        <v>577.67069005643077</v>
      </c>
      <c r="AH260" s="10">
        <f t="shared" si="128"/>
        <v>0</v>
      </c>
      <c r="AI260" s="10">
        <f t="shared" si="129"/>
        <v>1126.9459256289758</v>
      </c>
      <c r="AJ260" s="10">
        <f t="shared" ref="AJ260:AJ323" si="139">SUM(AE260:AI260)</f>
        <v>2271.5102197358538</v>
      </c>
      <c r="AL260">
        <f t="shared" ref="AL260:AL323" si="140">B260</f>
        <v>201803</v>
      </c>
      <c r="AM260" s="3">
        <f t="shared" ref="AM260:AM323" si="141">AD260</f>
        <v>43174</v>
      </c>
      <c r="AN260" s="10">
        <f t="shared" ref="AN260:AN323" si="142">IF(D260&lt;0,D260,D260*VLOOKUP(AL260,$R$3:$V$45,5,FALSE))</f>
        <v>560.27943074225482</v>
      </c>
      <c r="AO260" s="10">
        <f t="shared" ref="AO260:AO323" si="143">IF(E260&lt;0,E260,E260*VLOOKUP($AL260,$R$3:$V$45,5,FALSE))</f>
        <v>0</v>
      </c>
      <c r="AP260" s="10">
        <f t="shared" ref="AP260:AP323" si="144">IF(F260&lt;0,F260,F260*VLOOKUP($AL260,$R$3:$V$45,5,FALSE))</f>
        <v>570.93077619641042</v>
      </c>
      <c r="AQ260" s="10">
        <f t="shared" ref="AQ260:AQ323" si="145">IF(G260&lt;0,G260,G260*VLOOKUP($AL260,$R$3:$V$45,5,FALSE))</f>
        <v>0</v>
      </c>
      <c r="AR260" s="10">
        <f t="shared" ref="AR260:AR323" si="146">IF(H260&lt;0,H260,H260*VLOOKUP($AL260,$R$3:$V$45,5,FALSE))</f>
        <v>1113.7973989780944</v>
      </c>
      <c r="AS260" s="10">
        <f t="shared" ref="AS260:AS323" si="147">SUM(AN260:AR260)</f>
        <v>2245.0076059167595</v>
      </c>
      <c r="AU260">
        <f t="shared" ref="AU260:AU323" si="148">B260</f>
        <v>201803</v>
      </c>
      <c r="AV260" s="3">
        <f t="shared" ref="AV260:AV323" si="149">AD260</f>
        <v>43174</v>
      </c>
      <c r="AW260" s="10">
        <f t="shared" si="130"/>
        <v>555.4589236620094</v>
      </c>
      <c r="AX260" s="10">
        <f t="shared" si="131"/>
        <v>0</v>
      </c>
      <c r="AY260" s="10">
        <f t="shared" si="132"/>
        <v>566.0186275470503</v>
      </c>
      <c r="AZ260" s="10">
        <f t="shared" si="133"/>
        <v>0</v>
      </c>
      <c r="BA260" s="10">
        <f t="shared" si="134"/>
        <v>1104.2145587859782</v>
      </c>
      <c r="BB260">
        <f t="shared" ref="BB260:BB323" si="150">SUM(AW260:BA260)</f>
        <v>2225.6921099950378</v>
      </c>
    </row>
    <row r="261" spans="2:54" x14ac:dyDescent="0.25">
      <c r="B261">
        <f t="shared" si="135"/>
        <v>201803</v>
      </c>
      <c r="C261" s="3">
        <f>'Weir Formula Data'!I261</f>
        <v>43175</v>
      </c>
      <c r="D261" s="10">
        <f>IF('Weir Formula Data'!P261="",-9999,'Weir Formula Data'!P261)</f>
        <v>252.3628604577988</v>
      </c>
      <c r="E261" s="10">
        <f>IF('Weir Formula Data'!Q261="",-9999,'Weir Formula Data'!Q261)</f>
        <v>0</v>
      </c>
      <c r="F261" s="10">
        <f>IF('Weir Formula Data'!R261="",-9999,'Weir Formula Data'!R261)</f>
        <v>267.36560576226532</v>
      </c>
      <c r="G261" s="10">
        <f>IF('Weir Formula Data'!M261="",-9999,'Weir Formula Data'!M261)</f>
        <v>0</v>
      </c>
      <c r="H261" s="10">
        <f>IF('Weir Formula Data'!N261="",-9999,'Weir Formula Data'!N261)</f>
        <v>531.17247266620109</v>
      </c>
      <c r="I261" s="10">
        <f t="shared" si="136"/>
        <v>1050.9009388862651</v>
      </c>
      <c r="J261" s="10">
        <f t="shared" si="137"/>
        <v>0</v>
      </c>
      <c r="K261" s="24">
        <f>'Weir Formula Data'!C261</f>
        <v>1</v>
      </c>
      <c r="L261" s="24">
        <f>'Weir Formula Data'!D261</f>
        <v>0</v>
      </c>
      <c r="M261" s="24">
        <f>'Weir Formula Data'!E261</f>
        <v>1</v>
      </c>
      <c r="N261" s="24">
        <f>'Weir Formula Data'!F261</f>
        <v>0</v>
      </c>
      <c r="O261" s="24">
        <f>'Weir Formula Data'!G261</f>
        <v>3</v>
      </c>
      <c r="AC261">
        <f t="shared" si="138"/>
        <v>201803</v>
      </c>
      <c r="AD261" s="3">
        <v>43175</v>
      </c>
      <c r="AE261" s="10">
        <f t="shared" si="125"/>
        <v>598.62761390238268</v>
      </c>
      <c r="AF261" s="10">
        <f t="shared" si="126"/>
        <v>0</v>
      </c>
      <c r="AG261" s="10">
        <f t="shared" si="127"/>
        <v>634.21548767788943</v>
      </c>
      <c r="AH261" s="10">
        <f t="shared" si="128"/>
        <v>0</v>
      </c>
      <c r="AI261" s="10">
        <f t="shared" si="129"/>
        <v>1259.9893237300248</v>
      </c>
      <c r="AJ261" s="10">
        <f t="shared" si="139"/>
        <v>2492.8324253102969</v>
      </c>
      <c r="AL261">
        <f t="shared" si="140"/>
        <v>201803</v>
      </c>
      <c r="AM261" s="3">
        <f t="shared" si="141"/>
        <v>43175</v>
      </c>
      <c r="AN261" s="10">
        <f t="shared" si="142"/>
        <v>591.64318727077114</v>
      </c>
      <c r="AO261" s="10">
        <f t="shared" si="143"/>
        <v>0</v>
      </c>
      <c r="AP261" s="10">
        <f t="shared" si="144"/>
        <v>626.81584315858356</v>
      </c>
      <c r="AQ261" s="10">
        <f t="shared" si="145"/>
        <v>0</v>
      </c>
      <c r="AR261" s="10">
        <f t="shared" si="146"/>
        <v>1245.2885268007985</v>
      </c>
      <c r="AS261" s="10">
        <f t="shared" si="147"/>
        <v>2463.7475572301532</v>
      </c>
      <c r="AU261">
        <f t="shared" si="148"/>
        <v>201803</v>
      </c>
      <c r="AV261" s="3">
        <f t="shared" si="149"/>
        <v>43175</v>
      </c>
      <c r="AW261" s="10">
        <f t="shared" si="130"/>
        <v>586.55283410638776</v>
      </c>
      <c r="AX261" s="10">
        <f t="shared" si="131"/>
        <v>0</v>
      </c>
      <c r="AY261" s="10">
        <f t="shared" si="132"/>
        <v>621.42287307229458</v>
      </c>
      <c r="AZ261" s="10">
        <f t="shared" si="133"/>
        <v>0</v>
      </c>
      <c r="BA261" s="10">
        <f t="shared" si="134"/>
        <v>1234.5743691305106</v>
      </c>
      <c r="BB261">
        <f t="shared" si="150"/>
        <v>2442.5500763091932</v>
      </c>
    </row>
    <row r="262" spans="2:54" x14ac:dyDescent="0.25">
      <c r="B262">
        <f t="shared" si="135"/>
        <v>201803</v>
      </c>
      <c r="C262" s="3">
        <f>'Weir Formula Data'!I262</f>
        <v>43176</v>
      </c>
      <c r="D262" s="10">
        <f>IF('Weir Formula Data'!P262="",-9999,'Weir Formula Data'!P262)</f>
        <v>208.69008914970047</v>
      </c>
      <c r="E262" s="10">
        <f>IF('Weir Formula Data'!Q262="",-9999,'Weir Formula Data'!Q262)</f>
        <v>0</v>
      </c>
      <c r="F262" s="10">
        <f>IF('Weir Formula Data'!R262="",-9999,'Weir Formula Data'!R262)</f>
        <v>253.53813368589161</v>
      </c>
      <c r="G262" s="10">
        <f>IF('Weir Formula Data'!M262="",-9999,'Weir Formula Data'!M262)</f>
        <v>0</v>
      </c>
      <c r="H262" s="10">
        <f>IF('Weir Formula Data'!N262="",-9999,'Weir Formula Data'!N262)</f>
        <v>302.29302083311364</v>
      </c>
      <c r="I262" s="10">
        <f t="shared" si="136"/>
        <v>764.52124366870567</v>
      </c>
      <c r="J262" s="10">
        <f t="shared" si="137"/>
        <v>0</v>
      </c>
      <c r="K262" s="24">
        <f>'Weir Formula Data'!C262</f>
        <v>1</v>
      </c>
      <c r="L262" s="24">
        <f>'Weir Formula Data'!D262</f>
        <v>0</v>
      </c>
      <c r="M262" s="24">
        <f>'Weir Formula Data'!E262</f>
        <v>1</v>
      </c>
      <c r="N262" s="24">
        <f>'Weir Formula Data'!F262</f>
        <v>0</v>
      </c>
      <c r="O262" s="24">
        <f>'Weir Formula Data'!G262</f>
        <v>1</v>
      </c>
      <c r="AC262">
        <f t="shared" si="138"/>
        <v>201803</v>
      </c>
      <c r="AD262" s="3">
        <v>43176</v>
      </c>
      <c r="AE262" s="10">
        <f t="shared" si="125"/>
        <v>495.03183584991757</v>
      </c>
      <c r="AF262" s="10">
        <f t="shared" si="126"/>
        <v>0</v>
      </c>
      <c r="AG262" s="10">
        <f t="shared" si="127"/>
        <v>601.41546868790965</v>
      </c>
      <c r="AH262" s="10">
        <f t="shared" si="128"/>
        <v>0</v>
      </c>
      <c r="AI262" s="10">
        <f t="shared" si="129"/>
        <v>717.0664868530888</v>
      </c>
      <c r="AJ262" s="10">
        <f t="shared" si="139"/>
        <v>1813.5137913909161</v>
      </c>
      <c r="AL262">
        <f t="shared" si="140"/>
        <v>201803</v>
      </c>
      <c r="AM262" s="3">
        <f t="shared" si="141"/>
        <v>43176</v>
      </c>
      <c r="AN262" s="10">
        <f t="shared" si="142"/>
        <v>489.25610239307525</v>
      </c>
      <c r="AO262" s="10">
        <f t="shared" si="143"/>
        <v>0</v>
      </c>
      <c r="AP262" s="10">
        <f t="shared" si="144"/>
        <v>594.39851504491924</v>
      </c>
      <c r="AQ262" s="10">
        <f t="shared" si="145"/>
        <v>0</v>
      </c>
      <c r="AR262" s="10">
        <f t="shared" si="146"/>
        <v>708.7001867508194</v>
      </c>
      <c r="AS262" s="10">
        <f t="shared" si="147"/>
        <v>1792.3548041888139</v>
      </c>
      <c r="AU262">
        <f t="shared" si="148"/>
        <v>201803</v>
      </c>
      <c r="AV262" s="3">
        <f t="shared" si="149"/>
        <v>43176</v>
      </c>
      <c r="AW262" s="10">
        <f t="shared" si="130"/>
        <v>485.0466626452789</v>
      </c>
      <c r="AX262" s="10">
        <f t="shared" si="131"/>
        <v>0</v>
      </c>
      <c r="AY262" s="10">
        <f t="shared" si="132"/>
        <v>589.28445571479983</v>
      </c>
      <c r="AZ262" s="10">
        <f t="shared" si="133"/>
        <v>0</v>
      </c>
      <c r="BA262" s="10">
        <f t="shared" si="134"/>
        <v>702.60270381542455</v>
      </c>
      <c r="BB262">
        <f t="shared" si="150"/>
        <v>1776.9338221755033</v>
      </c>
    </row>
    <row r="263" spans="2:54" x14ac:dyDescent="0.25">
      <c r="B263">
        <f t="shared" si="135"/>
        <v>201803</v>
      </c>
      <c r="C263" s="3">
        <f>'Weir Formula Data'!I263</f>
        <v>43177</v>
      </c>
      <c r="D263" s="10">
        <f>IF('Weir Formula Data'!P263="",-9999,'Weir Formula Data'!P263)</f>
        <v>-137.29753148341388</v>
      </c>
      <c r="E263" s="10">
        <f>IF('Weir Formula Data'!Q263="",-9999,'Weir Formula Data'!Q263)</f>
        <v>0</v>
      </c>
      <c r="F263" s="10">
        <f>IF('Weir Formula Data'!R263="",-9999,'Weir Formula Data'!R263)</f>
        <v>-125.01666225384479</v>
      </c>
      <c r="G263" s="10">
        <f>IF('Weir Formula Data'!M263="",-9999,'Weir Formula Data'!M263)</f>
        <v>0</v>
      </c>
      <c r="H263" s="10">
        <f>IF('Weir Formula Data'!N263="",-9999,'Weir Formula Data'!N263)</f>
        <v>-60.021951204404246</v>
      </c>
      <c r="I263" s="10">
        <f t="shared" si="136"/>
        <v>-322.33614494166295</v>
      </c>
      <c r="J263" s="10">
        <f t="shared" si="137"/>
        <v>-322.33614494166295</v>
      </c>
      <c r="K263" s="24">
        <f>'Weir Formula Data'!C263</f>
        <v>1</v>
      </c>
      <c r="L263" s="24">
        <f>'Weir Formula Data'!D263</f>
        <v>0</v>
      </c>
      <c r="M263" s="24">
        <f>'Weir Formula Data'!E263</f>
        <v>1</v>
      </c>
      <c r="N263" s="24">
        <f>'Weir Formula Data'!F263</f>
        <v>0</v>
      </c>
      <c r="O263" s="24">
        <f>'Weir Formula Data'!G263</f>
        <v>1</v>
      </c>
      <c r="AC263">
        <f t="shared" si="138"/>
        <v>201803</v>
      </c>
      <c r="AD263" s="3">
        <v>43177</v>
      </c>
      <c r="AE263" s="10">
        <f t="shared" si="125"/>
        <v>-325.68220821996704</v>
      </c>
      <c r="AF263" s="10">
        <f t="shared" si="126"/>
        <v>0</v>
      </c>
      <c r="AG263" s="10">
        <f t="shared" si="127"/>
        <v>-296.55087157951266</v>
      </c>
      <c r="AH263" s="10">
        <f t="shared" si="128"/>
        <v>0</v>
      </c>
      <c r="AI263" s="10">
        <f t="shared" si="129"/>
        <v>-142.37751690592467</v>
      </c>
      <c r="AJ263" s="10">
        <f t="shared" si="139"/>
        <v>-764.6105967054043</v>
      </c>
      <c r="AL263">
        <f t="shared" si="140"/>
        <v>201803</v>
      </c>
      <c r="AM263" s="3">
        <f t="shared" si="141"/>
        <v>43177</v>
      </c>
      <c r="AN263" s="10">
        <f t="shared" si="142"/>
        <v>-137.29753148341388</v>
      </c>
      <c r="AO263" s="10">
        <f t="shared" si="143"/>
        <v>0</v>
      </c>
      <c r="AP263" s="10">
        <f t="shared" si="144"/>
        <v>-125.01666225384479</v>
      </c>
      <c r="AQ263" s="10">
        <f t="shared" si="145"/>
        <v>0</v>
      </c>
      <c r="AR263" s="10">
        <f t="shared" si="146"/>
        <v>-60.021951204404246</v>
      </c>
      <c r="AS263" s="10">
        <f t="shared" si="147"/>
        <v>-322.33614494166295</v>
      </c>
      <c r="AU263">
        <f t="shared" si="148"/>
        <v>201803</v>
      </c>
      <c r="AV263" s="3">
        <f t="shared" si="149"/>
        <v>43177</v>
      </c>
      <c r="AW263" s="10">
        <f t="shared" si="130"/>
        <v>0</v>
      </c>
      <c r="AX263" s="10">
        <f t="shared" si="131"/>
        <v>0</v>
      </c>
      <c r="AY263" s="10">
        <f t="shared" si="132"/>
        <v>0</v>
      </c>
      <c r="AZ263" s="10">
        <f t="shared" si="133"/>
        <v>0</v>
      </c>
      <c r="BA263" s="10">
        <f t="shared" si="134"/>
        <v>0</v>
      </c>
      <c r="BB263">
        <f t="shared" si="150"/>
        <v>0</v>
      </c>
    </row>
    <row r="264" spans="2:54" x14ac:dyDescent="0.25">
      <c r="B264">
        <f t="shared" si="135"/>
        <v>201803</v>
      </c>
      <c r="C264" s="3">
        <f>'Weir Formula Data'!I264</f>
        <v>43178</v>
      </c>
      <c r="D264" s="10">
        <f>IF('Weir Formula Data'!P264="",-9999,'Weir Formula Data'!P264)</f>
        <v>-44.783995636735561</v>
      </c>
      <c r="E264" s="10">
        <f>IF('Weir Formula Data'!Q264="",-9999,'Weir Formula Data'!Q264)</f>
        <v>0</v>
      </c>
      <c r="F264" s="10">
        <f>IF('Weir Formula Data'!R264="",-9999,'Weir Formula Data'!R264)</f>
        <v>-5.9875258325642724</v>
      </c>
      <c r="G264" s="10">
        <f>IF('Weir Formula Data'!M264="",-9999,'Weir Formula Data'!M264)</f>
        <v>0</v>
      </c>
      <c r="H264" s="10">
        <f>IF('Weir Formula Data'!N264="",-9999,'Weir Formula Data'!N264)</f>
        <v>-6.3666430950925275</v>
      </c>
      <c r="I264" s="10">
        <f t="shared" si="136"/>
        <v>-57.138164564392362</v>
      </c>
      <c r="J264" s="10">
        <f t="shared" si="137"/>
        <v>-57.138164564392362</v>
      </c>
      <c r="K264" s="24">
        <f>'Weir Formula Data'!C264</f>
        <v>1</v>
      </c>
      <c r="L264" s="24">
        <f>'Weir Formula Data'!D264</f>
        <v>0</v>
      </c>
      <c r="M264" s="24">
        <f>'Weir Formula Data'!E264</f>
        <v>1</v>
      </c>
      <c r="N264" s="24">
        <f>'Weir Formula Data'!F264</f>
        <v>0</v>
      </c>
      <c r="O264" s="24">
        <f>'Weir Formula Data'!G264</f>
        <v>1</v>
      </c>
      <c r="AC264">
        <f t="shared" si="138"/>
        <v>201803</v>
      </c>
      <c r="AD264" s="3">
        <v>43178</v>
      </c>
      <c r="AE264" s="10">
        <f t="shared" si="125"/>
        <v>-106.23170303427763</v>
      </c>
      <c r="AF264" s="10">
        <f t="shared" si="126"/>
        <v>0</v>
      </c>
      <c r="AG264" s="10">
        <f t="shared" si="127"/>
        <v>-14.202954808107389</v>
      </c>
      <c r="AH264" s="10">
        <f t="shared" si="128"/>
        <v>0</v>
      </c>
      <c r="AI264" s="10">
        <f t="shared" si="129"/>
        <v>-15.102255370182148</v>
      </c>
      <c r="AJ264" s="10">
        <f t="shared" si="139"/>
        <v>-135.53691321256716</v>
      </c>
      <c r="AL264">
        <f t="shared" si="140"/>
        <v>201803</v>
      </c>
      <c r="AM264" s="3">
        <f t="shared" si="141"/>
        <v>43178</v>
      </c>
      <c r="AN264" s="10">
        <f t="shared" si="142"/>
        <v>-44.783995636735561</v>
      </c>
      <c r="AO264" s="10">
        <f t="shared" si="143"/>
        <v>0</v>
      </c>
      <c r="AP264" s="10">
        <f t="shared" si="144"/>
        <v>-5.9875258325642724</v>
      </c>
      <c r="AQ264" s="10">
        <f t="shared" si="145"/>
        <v>0</v>
      </c>
      <c r="AR264" s="10">
        <f t="shared" si="146"/>
        <v>-6.3666430950925275</v>
      </c>
      <c r="AS264" s="10">
        <f t="shared" si="147"/>
        <v>-57.138164564392362</v>
      </c>
      <c r="AU264">
        <f t="shared" si="148"/>
        <v>201803</v>
      </c>
      <c r="AV264" s="3">
        <f t="shared" si="149"/>
        <v>43178</v>
      </c>
      <c r="AW264" s="10">
        <f t="shared" si="130"/>
        <v>0</v>
      </c>
      <c r="AX264" s="10">
        <f t="shared" si="131"/>
        <v>0</v>
      </c>
      <c r="AY264" s="10">
        <f t="shared" si="132"/>
        <v>0</v>
      </c>
      <c r="AZ264" s="10">
        <f t="shared" si="133"/>
        <v>0</v>
      </c>
      <c r="BA264" s="10">
        <f t="shared" si="134"/>
        <v>0</v>
      </c>
      <c r="BB264">
        <f t="shared" si="150"/>
        <v>0</v>
      </c>
    </row>
    <row r="265" spans="2:54" x14ac:dyDescent="0.25">
      <c r="B265">
        <f t="shared" si="135"/>
        <v>201803</v>
      </c>
      <c r="C265" s="3">
        <f>'Weir Formula Data'!I265</f>
        <v>43179</v>
      </c>
      <c r="D265" s="10">
        <f>IF('Weir Formula Data'!P265="",-9999,'Weir Formula Data'!P265)</f>
        <v>9.4650566210256226</v>
      </c>
      <c r="E265" s="10">
        <f>IF('Weir Formula Data'!Q265="",-9999,'Weir Formula Data'!Q265)</f>
        <v>0</v>
      </c>
      <c r="F265" s="10">
        <f>IF('Weir Formula Data'!R265="",-9999,'Weir Formula Data'!R265)</f>
        <v>28.473444518329462</v>
      </c>
      <c r="G265" s="10">
        <f>IF('Weir Formula Data'!M265="",-9999,'Weir Formula Data'!M265)</f>
        <v>0</v>
      </c>
      <c r="H265" s="10">
        <f>IF('Weir Formula Data'!N265="",-9999,'Weir Formula Data'!N265)</f>
        <v>-16.475484201003322</v>
      </c>
      <c r="I265" s="10">
        <f t="shared" si="136"/>
        <v>21.46301693835176</v>
      </c>
      <c r="J265" s="10">
        <f t="shared" si="137"/>
        <v>-16.475484201003322</v>
      </c>
      <c r="K265" s="24">
        <f>'Weir Formula Data'!C265</f>
        <v>0</v>
      </c>
      <c r="L265" s="24">
        <f>'Weir Formula Data'!D265</f>
        <v>0</v>
      </c>
      <c r="M265" s="24">
        <f>'Weir Formula Data'!E265</f>
        <v>1</v>
      </c>
      <c r="N265" s="24">
        <f>'Weir Formula Data'!F265</f>
        <v>0</v>
      </c>
      <c r="O265" s="24">
        <f>'Weir Formula Data'!G265</f>
        <v>1</v>
      </c>
      <c r="AC265">
        <f t="shared" si="138"/>
        <v>201803</v>
      </c>
      <c r="AD265" s="3">
        <v>43179</v>
      </c>
      <c r="AE265" s="10">
        <f t="shared" si="125"/>
        <v>22.451973520259799</v>
      </c>
      <c r="AF265" s="10">
        <f t="shared" si="126"/>
        <v>0</v>
      </c>
      <c r="AG265" s="10">
        <f t="shared" si="127"/>
        <v>67.54159514862441</v>
      </c>
      <c r="AH265" s="10">
        <f t="shared" si="128"/>
        <v>0</v>
      </c>
      <c r="AI265" s="10">
        <f t="shared" si="129"/>
        <v>-39.081344129804322</v>
      </c>
      <c r="AJ265" s="10">
        <f t="shared" si="139"/>
        <v>50.912224539079887</v>
      </c>
      <c r="AL265">
        <f t="shared" si="140"/>
        <v>201803</v>
      </c>
      <c r="AM265" s="3">
        <f t="shared" si="141"/>
        <v>43179</v>
      </c>
      <c r="AN265" s="10">
        <f t="shared" si="142"/>
        <v>22.190017409072603</v>
      </c>
      <c r="AO265" s="10">
        <f t="shared" si="143"/>
        <v>0</v>
      </c>
      <c r="AP265" s="10">
        <f t="shared" si="144"/>
        <v>66.753560475745957</v>
      </c>
      <c r="AQ265" s="10">
        <f t="shared" si="145"/>
        <v>0</v>
      </c>
      <c r="AR265" s="10">
        <f t="shared" si="146"/>
        <v>-16.475484201003322</v>
      </c>
      <c r="AS265" s="10">
        <f t="shared" si="147"/>
        <v>72.468093683815226</v>
      </c>
      <c r="AU265">
        <f t="shared" si="148"/>
        <v>201803</v>
      </c>
      <c r="AV265" s="3">
        <f t="shared" si="149"/>
        <v>43179</v>
      </c>
      <c r="AW265" s="10">
        <f t="shared" si="130"/>
        <v>21.999099930825192</v>
      </c>
      <c r="AX265" s="10">
        <f t="shared" si="131"/>
        <v>0</v>
      </c>
      <c r="AY265" s="10">
        <f t="shared" si="132"/>
        <v>66.179229180951452</v>
      </c>
      <c r="AZ265" s="10">
        <f t="shared" si="133"/>
        <v>0</v>
      </c>
      <c r="BA265" s="10">
        <f t="shared" si="134"/>
        <v>0</v>
      </c>
      <c r="BB265">
        <f t="shared" si="150"/>
        <v>88.178329111776648</v>
      </c>
    </row>
    <row r="266" spans="2:54" x14ac:dyDescent="0.25">
      <c r="B266">
        <f t="shared" si="135"/>
        <v>201803</v>
      </c>
      <c r="C266" s="3">
        <f>'Weir Formula Data'!I266</f>
        <v>43180</v>
      </c>
      <c r="D266" s="10">
        <f>IF('Weir Formula Data'!P266="",-9999,'Weir Formula Data'!P266)</f>
        <v>0</v>
      </c>
      <c r="E266" s="10">
        <f>IF('Weir Formula Data'!Q266="",-9999,'Weir Formula Data'!Q266)</f>
        <v>0</v>
      </c>
      <c r="F266" s="10">
        <f>IF('Weir Formula Data'!R266="",-9999,'Weir Formula Data'!R266)</f>
        <v>208.95015211002942</v>
      </c>
      <c r="G266" s="10">
        <f>IF('Weir Formula Data'!M266="",-9999,'Weir Formula Data'!M266)</f>
        <v>0</v>
      </c>
      <c r="H266" s="10">
        <f>IF('Weir Formula Data'!N266="",-9999,'Weir Formula Data'!N266)</f>
        <v>129.53047717021533</v>
      </c>
      <c r="I266" s="10">
        <f t="shared" si="136"/>
        <v>338.48062928024478</v>
      </c>
      <c r="J266" s="10">
        <f t="shared" si="137"/>
        <v>0</v>
      </c>
      <c r="K266" s="24">
        <f>'Weir Formula Data'!C266</f>
        <v>0</v>
      </c>
      <c r="L266" s="24">
        <f>'Weir Formula Data'!D266</f>
        <v>0</v>
      </c>
      <c r="M266" s="24">
        <f>'Weir Formula Data'!E266</f>
        <v>1</v>
      </c>
      <c r="N266" s="24">
        <f>'Weir Formula Data'!F266</f>
        <v>0</v>
      </c>
      <c r="O266" s="24">
        <f>'Weir Formula Data'!G266</f>
        <v>1</v>
      </c>
      <c r="AC266">
        <f t="shared" si="138"/>
        <v>201803</v>
      </c>
      <c r="AD266" s="3">
        <v>43180</v>
      </c>
      <c r="AE266" s="10">
        <f t="shared" si="125"/>
        <v>0</v>
      </c>
      <c r="AF266" s="10">
        <f t="shared" si="126"/>
        <v>0</v>
      </c>
      <c r="AG266" s="10">
        <f t="shared" si="127"/>
        <v>495.64872879971097</v>
      </c>
      <c r="AH266" s="10">
        <f t="shared" si="128"/>
        <v>0</v>
      </c>
      <c r="AI266" s="10">
        <f t="shared" si="129"/>
        <v>307.25805031445867</v>
      </c>
      <c r="AJ266" s="10">
        <f t="shared" si="139"/>
        <v>802.90677911416969</v>
      </c>
      <c r="AL266">
        <f t="shared" si="140"/>
        <v>201803</v>
      </c>
      <c r="AM266" s="3">
        <f t="shared" si="141"/>
        <v>43180</v>
      </c>
      <c r="AN266" s="10">
        <f t="shared" si="142"/>
        <v>0</v>
      </c>
      <c r="AO266" s="10">
        <f t="shared" si="143"/>
        <v>0</v>
      </c>
      <c r="AP266" s="10">
        <f t="shared" si="144"/>
        <v>489.86579780729335</v>
      </c>
      <c r="AQ266" s="10">
        <f t="shared" si="145"/>
        <v>0</v>
      </c>
      <c r="AR266" s="10">
        <f t="shared" si="146"/>
        <v>303.6731483494396</v>
      </c>
      <c r="AS266" s="10">
        <f t="shared" si="147"/>
        <v>793.53894615673289</v>
      </c>
      <c r="AU266">
        <f t="shared" si="148"/>
        <v>201803</v>
      </c>
      <c r="AV266" s="3">
        <f t="shared" si="149"/>
        <v>43180</v>
      </c>
      <c r="AW266" s="10">
        <f t="shared" si="130"/>
        <v>0</v>
      </c>
      <c r="AX266" s="10">
        <f t="shared" si="131"/>
        <v>0</v>
      </c>
      <c r="AY266" s="10">
        <f t="shared" si="132"/>
        <v>485.65111238939073</v>
      </c>
      <c r="AZ266" s="10">
        <f t="shared" si="133"/>
        <v>0</v>
      </c>
      <c r="BA266" s="10">
        <f t="shared" si="134"/>
        <v>301.06041891234497</v>
      </c>
      <c r="BB266">
        <f t="shared" si="150"/>
        <v>786.7115313017357</v>
      </c>
    </row>
    <row r="267" spans="2:54" x14ac:dyDescent="0.25">
      <c r="B267">
        <f t="shared" si="135"/>
        <v>201803</v>
      </c>
      <c r="C267" s="3">
        <f>'Weir Formula Data'!I267</f>
        <v>43181</v>
      </c>
      <c r="D267" s="10">
        <f>IF('Weir Formula Data'!P267="",-9999,'Weir Formula Data'!P267)</f>
        <v>162.03309935588871</v>
      </c>
      <c r="E267" s="10">
        <f>IF('Weir Formula Data'!Q267="",-9999,'Weir Formula Data'!Q267)</f>
        <v>0</v>
      </c>
      <c r="F267" s="10">
        <f>IF('Weir Formula Data'!R267="",-9999,'Weir Formula Data'!R267)</f>
        <v>229.86042486550184</v>
      </c>
      <c r="G267" s="10">
        <f>IF('Weir Formula Data'!M267="",-9999,'Weir Formula Data'!M267)</f>
        <v>0</v>
      </c>
      <c r="H267" s="10">
        <f>IF('Weir Formula Data'!N267="",-9999,'Weir Formula Data'!N267)</f>
        <v>161.32795151556428</v>
      </c>
      <c r="I267" s="10">
        <f t="shared" si="136"/>
        <v>553.22147573695474</v>
      </c>
      <c r="J267" s="10">
        <f t="shared" si="137"/>
        <v>0</v>
      </c>
      <c r="K267" s="24">
        <f>'Weir Formula Data'!C267</f>
        <v>1</v>
      </c>
      <c r="L267" s="24">
        <f>'Weir Formula Data'!D267</f>
        <v>0</v>
      </c>
      <c r="M267" s="24">
        <f>'Weir Formula Data'!E267</f>
        <v>1</v>
      </c>
      <c r="N267" s="24">
        <f>'Weir Formula Data'!F267</f>
        <v>0</v>
      </c>
      <c r="O267" s="24">
        <f>'Weir Formula Data'!G267</f>
        <v>1</v>
      </c>
      <c r="AC267">
        <f t="shared" si="138"/>
        <v>201803</v>
      </c>
      <c r="AD267" s="3">
        <v>43181</v>
      </c>
      <c r="AE267" s="10">
        <f t="shared" si="125"/>
        <v>384.35722064912835</v>
      </c>
      <c r="AF267" s="10">
        <f t="shared" si="126"/>
        <v>0</v>
      </c>
      <c r="AG267" s="10">
        <f t="shared" si="127"/>
        <v>545.24979396020706</v>
      </c>
      <c r="AH267" s="10">
        <f t="shared" si="128"/>
        <v>0</v>
      </c>
      <c r="AI267" s="10">
        <f t="shared" si="129"/>
        <v>382.68454596024549</v>
      </c>
      <c r="AJ267" s="10">
        <f t="shared" si="139"/>
        <v>1312.291560569581</v>
      </c>
      <c r="AL267">
        <f t="shared" si="140"/>
        <v>201803</v>
      </c>
      <c r="AM267" s="3">
        <f t="shared" si="141"/>
        <v>43181</v>
      </c>
      <c r="AN267" s="10">
        <f t="shared" si="142"/>
        <v>379.87277197751774</v>
      </c>
      <c r="AO267" s="10">
        <f t="shared" si="143"/>
        <v>0</v>
      </c>
      <c r="AP267" s="10">
        <f t="shared" si="144"/>
        <v>538.88814759880586</v>
      </c>
      <c r="AQ267" s="10">
        <f t="shared" si="145"/>
        <v>0</v>
      </c>
      <c r="AR267" s="10">
        <f t="shared" si="146"/>
        <v>378.21961304997257</v>
      </c>
      <c r="AS267" s="10">
        <f t="shared" si="147"/>
        <v>1296.9805326262963</v>
      </c>
      <c r="AU267">
        <f t="shared" si="148"/>
        <v>201803</v>
      </c>
      <c r="AV267" s="3">
        <f t="shared" si="149"/>
        <v>43181</v>
      </c>
      <c r="AW267" s="10">
        <f t="shared" si="130"/>
        <v>376.604439630417</v>
      </c>
      <c r="AX267" s="10">
        <f t="shared" si="131"/>
        <v>0</v>
      </c>
      <c r="AY267" s="10">
        <f t="shared" si="132"/>
        <v>534.25168588269582</v>
      </c>
      <c r="AZ267" s="10">
        <f t="shared" si="133"/>
        <v>0</v>
      </c>
      <c r="BA267" s="10">
        <f t="shared" si="134"/>
        <v>374.96550407763402</v>
      </c>
      <c r="BB267">
        <f t="shared" si="150"/>
        <v>1285.8216295907469</v>
      </c>
    </row>
    <row r="268" spans="2:54" x14ac:dyDescent="0.25">
      <c r="B268">
        <f t="shared" si="135"/>
        <v>201803</v>
      </c>
      <c r="C268" s="3">
        <f>'Weir Formula Data'!I268</f>
        <v>43182</v>
      </c>
      <c r="D268" s="10">
        <f>IF('Weir Formula Data'!P268="",-9999,'Weir Formula Data'!P268)</f>
        <v>266.31063211626707</v>
      </c>
      <c r="E268" s="10">
        <f>IF('Weir Formula Data'!Q268="",-9999,'Weir Formula Data'!Q268)</f>
        <v>0</v>
      </c>
      <c r="F268" s="10">
        <f>IF('Weir Formula Data'!R268="",-9999,'Weir Formula Data'!R268)</f>
        <v>257.90609613819839</v>
      </c>
      <c r="G268" s="10">
        <f>IF('Weir Formula Data'!M268="",-9999,'Weir Formula Data'!M268)</f>
        <v>0</v>
      </c>
      <c r="H268" s="10">
        <f>IF('Weir Formula Data'!N268="",-9999,'Weir Formula Data'!N268)</f>
        <v>178.12441630029016</v>
      </c>
      <c r="I268" s="10">
        <f t="shared" si="136"/>
        <v>702.3411445547556</v>
      </c>
      <c r="J268" s="10">
        <f t="shared" si="137"/>
        <v>0</v>
      </c>
      <c r="K268" s="24">
        <f>'Weir Formula Data'!C268</f>
        <v>1</v>
      </c>
      <c r="L268" s="24">
        <f>'Weir Formula Data'!D268</f>
        <v>0</v>
      </c>
      <c r="M268" s="24">
        <f>'Weir Formula Data'!E268</f>
        <v>1</v>
      </c>
      <c r="N268" s="24">
        <f>'Weir Formula Data'!F268</f>
        <v>0</v>
      </c>
      <c r="O268" s="24">
        <f>'Weir Formula Data'!G268</f>
        <v>1</v>
      </c>
      <c r="AC268">
        <f t="shared" si="138"/>
        <v>201803</v>
      </c>
      <c r="AD268" s="3">
        <v>43182</v>
      </c>
      <c r="AE268" s="10">
        <f t="shared" si="125"/>
        <v>631.71299442159886</v>
      </c>
      <c r="AF268" s="10">
        <f t="shared" si="126"/>
        <v>0</v>
      </c>
      <c r="AG268" s="10">
        <f t="shared" si="127"/>
        <v>611.77667213795871</v>
      </c>
      <c r="AH268" s="10">
        <f t="shared" si="128"/>
        <v>0</v>
      </c>
      <c r="AI268" s="10">
        <f t="shared" si="129"/>
        <v>422.52728517248892</v>
      </c>
      <c r="AJ268" s="10">
        <f t="shared" si="139"/>
        <v>1666.0169517320464</v>
      </c>
      <c r="AL268">
        <f t="shared" si="140"/>
        <v>201803</v>
      </c>
      <c r="AM268" s="3">
        <f t="shared" si="141"/>
        <v>43182</v>
      </c>
      <c r="AN268" s="10">
        <f t="shared" si="142"/>
        <v>624.34254748713329</v>
      </c>
      <c r="AO268" s="10">
        <f t="shared" si="143"/>
        <v>0</v>
      </c>
      <c r="AP268" s="10">
        <f t="shared" si="144"/>
        <v>604.6388302104466</v>
      </c>
      <c r="AQ268" s="10">
        <f t="shared" si="145"/>
        <v>0</v>
      </c>
      <c r="AR268" s="10">
        <f t="shared" si="146"/>
        <v>417.59749116598914</v>
      </c>
      <c r="AS268" s="10">
        <f t="shared" si="147"/>
        <v>1646.5788688635689</v>
      </c>
      <c r="AU268">
        <f t="shared" si="148"/>
        <v>201803</v>
      </c>
      <c r="AV268" s="3">
        <f t="shared" si="149"/>
        <v>43182</v>
      </c>
      <c r="AW268" s="10">
        <f t="shared" si="130"/>
        <v>618.97085703140294</v>
      </c>
      <c r="AX268" s="10">
        <f t="shared" si="131"/>
        <v>0</v>
      </c>
      <c r="AY268" s="10">
        <f t="shared" si="132"/>
        <v>599.43666571520623</v>
      </c>
      <c r="AZ268" s="10">
        <f t="shared" si="133"/>
        <v>0</v>
      </c>
      <c r="BA268" s="10">
        <f t="shared" si="134"/>
        <v>414.00458456902277</v>
      </c>
      <c r="BB268">
        <f t="shared" si="150"/>
        <v>1632.4121073156321</v>
      </c>
    </row>
    <row r="269" spans="2:54" x14ac:dyDescent="0.25">
      <c r="B269">
        <f t="shared" si="135"/>
        <v>201803</v>
      </c>
      <c r="C269" s="3">
        <f>'Weir Formula Data'!I269</f>
        <v>43183</v>
      </c>
      <c r="D269" s="10">
        <f>IF('Weir Formula Data'!P269="",-9999,'Weir Formula Data'!P269)</f>
        <v>75.134280637797801</v>
      </c>
      <c r="E269" s="10">
        <f>IF('Weir Formula Data'!Q269="",-9999,'Weir Formula Data'!Q269)</f>
        <v>0</v>
      </c>
      <c r="F269" s="10">
        <f>IF('Weir Formula Data'!R269="",-9999,'Weir Formula Data'!R269)</f>
        <v>212.14507771986555</v>
      </c>
      <c r="G269" s="10">
        <f>IF('Weir Formula Data'!M269="",-9999,'Weir Formula Data'!M269)</f>
        <v>0</v>
      </c>
      <c r="H269" s="10">
        <f>IF('Weir Formula Data'!N269="",-9999,'Weir Formula Data'!N269)</f>
        <v>52.242513602517107</v>
      </c>
      <c r="I269" s="10">
        <f t="shared" si="136"/>
        <v>339.52187196018042</v>
      </c>
      <c r="J269" s="10">
        <f t="shared" si="137"/>
        <v>0</v>
      </c>
      <c r="K269" s="24">
        <f>'Weir Formula Data'!C269</f>
        <v>0</v>
      </c>
      <c r="L269" s="24">
        <f>'Weir Formula Data'!D269</f>
        <v>0</v>
      </c>
      <c r="M269" s="24">
        <f>'Weir Formula Data'!E269</f>
        <v>1</v>
      </c>
      <c r="N269" s="24">
        <f>'Weir Formula Data'!F269</f>
        <v>0</v>
      </c>
      <c r="O269" s="24">
        <f>'Weir Formula Data'!G269</f>
        <v>0</v>
      </c>
      <c r="AC269">
        <f t="shared" si="138"/>
        <v>201803</v>
      </c>
      <c r="AD269" s="3">
        <v>43183</v>
      </c>
      <c r="AE269" s="10">
        <f t="shared" si="125"/>
        <v>178.22533418303129</v>
      </c>
      <c r="AF269" s="10">
        <f t="shared" si="126"/>
        <v>0</v>
      </c>
      <c r="AG269" s="10">
        <f t="shared" si="127"/>
        <v>503.22738237394259</v>
      </c>
      <c r="AH269" s="10">
        <f t="shared" si="128"/>
        <v>0</v>
      </c>
      <c r="AI269" s="10">
        <f t="shared" si="129"/>
        <v>123.92398471552167</v>
      </c>
      <c r="AJ269" s="10">
        <f t="shared" si="139"/>
        <v>805.37670127249555</v>
      </c>
      <c r="AL269">
        <f t="shared" si="140"/>
        <v>201803</v>
      </c>
      <c r="AM269" s="3">
        <f t="shared" si="141"/>
        <v>43183</v>
      </c>
      <c r="AN269" s="10">
        <f t="shared" si="142"/>
        <v>176.14590827352288</v>
      </c>
      <c r="AO269" s="10">
        <f t="shared" si="143"/>
        <v>0</v>
      </c>
      <c r="AP269" s="10">
        <f t="shared" si="144"/>
        <v>497.35602821388903</v>
      </c>
      <c r="AQ269" s="10">
        <f t="shared" si="145"/>
        <v>0</v>
      </c>
      <c r="AR269" s="10">
        <f t="shared" si="146"/>
        <v>122.4781142627703</v>
      </c>
      <c r="AS269" s="10">
        <f t="shared" si="147"/>
        <v>795.98005075018227</v>
      </c>
      <c r="AU269">
        <f t="shared" si="148"/>
        <v>201803</v>
      </c>
      <c r="AV269" s="3">
        <f t="shared" si="149"/>
        <v>43183</v>
      </c>
      <c r="AW269" s="10">
        <f t="shared" si="130"/>
        <v>174.63039199468341</v>
      </c>
      <c r="AX269" s="10">
        <f t="shared" si="131"/>
        <v>0</v>
      </c>
      <c r="AY269" s="10">
        <f t="shared" si="132"/>
        <v>493.07689868698202</v>
      </c>
      <c r="AZ269" s="10">
        <f t="shared" si="133"/>
        <v>0</v>
      </c>
      <c r="BA269" s="10">
        <f t="shared" si="134"/>
        <v>121.4243425471165</v>
      </c>
      <c r="BB269">
        <f t="shared" si="150"/>
        <v>789.13163322878188</v>
      </c>
    </row>
    <row r="270" spans="2:54" x14ac:dyDescent="0.25">
      <c r="B270">
        <f t="shared" si="135"/>
        <v>201803</v>
      </c>
      <c r="C270" s="3">
        <f>'Weir Formula Data'!I270</f>
        <v>43184</v>
      </c>
      <c r="D270" s="10">
        <f>IF('Weir Formula Data'!P270="",-9999,'Weir Formula Data'!P270)</f>
        <v>0</v>
      </c>
      <c r="E270" s="10">
        <f>IF('Weir Formula Data'!Q270="",-9999,'Weir Formula Data'!Q270)</f>
        <v>0</v>
      </c>
      <c r="F270" s="10">
        <f>IF('Weir Formula Data'!R270="",-9999,'Weir Formula Data'!R270)</f>
        <v>-175.57926681471011</v>
      </c>
      <c r="G270" s="10">
        <f>IF('Weir Formula Data'!M270="",-9999,'Weir Formula Data'!M270)</f>
        <v>0</v>
      </c>
      <c r="H270" s="10">
        <f>IF('Weir Formula Data'!N270="",-9999,'Weir Formula Data'!N270)</f>
        <v>0</v>
      </c>
      <c r="I270" s="10">
        <f t="shared" si="136"/>
        <v>-175.57926681471011</v>
      </c>
      <c r="J270" s="10">
        <f t="shared" si="137"/>
        <v>-175.57926681471011</v>
      </c>
      <c r="K270" s="24">
        <f>'Weir Formula Data'!C270</f>
        <v>0</v>
      </c>
      <c r="L270" s="24">
        <f>'Weir Formula Data'!D270</f>
        <v>0</v>
      </c>
      <c r="M270" s="24">
        <f>'Weir Formula Data'!E270</f>
        <v>1</v>
      </c>
      <c r="N270" s="24">
        <f>'Weir Formula Data'!F270</f>
        <v>0</v>
      </c>
      <c r="O270" s="24">
        <f>'Weir Formula Data'!G270</f>
        <v>0</v>
      </c>
      <c r="AC270">
        <f t="shared" si="138"/>
        <v>201803</v>
      </c>
      <c r="AD270" s="3">
        <v>43184</v>
      </c>
      <c r="AE270" s="10">
        <f t="shared" si="125"/>
        <v>0</v>
      </c>
      <c r="AF270" s="10">
        <f t="shared" si="126"/>
        <v>0</v>
      </c>
      <c r="AG270" s="10">
        <f t="shared" si="127"/>
        <v>-416.48995955011412</v>
      </c>
      <c r="AH270" s="10">
        <f t="shared" si="128"/>
        <v>0</v>
      </c>
      <c r="AI270" s="10">
        <f t="shared" si="129"/>
        <v>0</v>
      </c>
      <c r="AJ270" s="10">
        <f t="shared" si="139"/>
        <v>-416.48995955011412</v>
      </c>
      <c r="AL270">
        <f t="shared" si="140"/>
        <v>201803</v>
      </c>
      <c r="AM270" s="3">
        <f t="shared" si="141"/>
        <v>43184</v>
      </c>
      <c r="AN270" s="10">
        <f t="shared" si="142"/>
        <v>0</v>
      </c>
      <c r="AO270" s="10">
        <f t="shared" si="143"/>
        <v>0</v>
      </c>
      <c r="AP270" s="10">
        <f t="shared" si="144"/>
        <v>-175.57926681471011</v>
      </c>
      <c r="AQ270" s="10">
        <f t="shared" si="145"/>
        <v>0</v>
      </c>
      <c r="AR270" s="10">
        <f t="shared" si="146"/>
        <v>0</v>
      </c>
      <c r="AS270" s="10">
        <f t="shared" si="147"/>
        <v>-175.57926681471011</v>
      </c>
      <c r="AU270">
        <f t="shared" si="148"/>
        <v>201803</v>
      </c>
      <c r="AV270" s="3">
        <f t="shared" si="149"/>
        <v>43184</v>
      </c>
      <c r="AW270" s="10">
        <f t="shared" si="130"/>
        <v>0</v>
      </c>
      <c r="AX270" s="10">
        <f t="shared" si="131"/>
        <v>0</v>
      </c>
      <c r="AY270" s="10">
        <f t="shared" si="132"/>
        <v>0</v>
      </c>
      <c r="AZ270" s="10">
        <f t="shared" si="133"/>
        <v>0</v>
      </c>
      <c r="BA270" s="10">
        <f t="shared" si="134"/>
        <v>0</v>
      </c>
      <c r="BB270">
        <f t="shared" si="150"/>
        <v>0</v>
      </c>
    </row>
    <row r="271" spans="2:54" x14ac:dyDescent="0.25">
      <c r="B271">
        <f t="shared" si="135"/>
        <v>201803</v>
      </c>
      <c r="C271" s="3">
        <f>'Weir Formula Data'!I271</f>
        <v>43185</v>
      </c>
      <c r="D271" s="10">
        <f>IF('Weir Formula Data'!P271="",-9999,'Weir Formula Data'!P271)</f>
        <v>0</v>
      </c>
      <c r="E271" s="10">
        <f>IF('Weir Formula Data'!Q271="",-9999,'Weir Formula Data'!Q271)</f>
        <v>0</v>
      </c>
      <c r="F271" s="10">
        <f>IF('Weir Formula Data'!R271="",-9999,'Weir Formula Data'!R271)</f>
        <v>-29.539251961112182</v>
      </c>
      <c r="G271" s="10">
        <f>IF('Weir Formula Data'!M271="",-9999,'Weir Formula Data'!M271)</f>
        <v>0</v>
      </c>
      <c r="H271" s="10">
        <f>IF('Weir Formula Data'!N271="",-9999,'Weir Formula Data'!N271)</f>
        <v>0</v>
      </c>
      <c r="I271" s="10">
        <f t="shared" si="136"/>
        <v>-29.539251961112182</v>
      </c>
      <c r="J271" s="10">
        <f t="shared" si="137"/>
        <v>-29.539251961112182</v>
      </c>
      <c r="K271" s="24">
        <f>'Weir Formula Data'!C271</f>
        <v>0</v>
      </c>
      <c r="L271" s="24">
        <f>'Weir Formula Data'!D271</f>
        <v>0</v>
      </c>
      <c r="M271" s="24">
        <f>'Weir Formula Data'!E271</f>
        <v>1</v>
      </c>
      <c r="N271" s="24">
        <f>'Weir Formula Data'!F271</f>
        <v>0</v>
      </c>
      <c r="O271" s="24">
        <f>'Weir Formula Data'!G271</f>
        <v>0</v>
      </c>
      <c r="AC271">
        <f t="shared" si="138"/>
        <v>201803</v>
      </c>
      <c r="AD271" s="3">
        <v>43185</v>
      </c>
      <c r="AE271" s="10">
        <f t="shared" si="125"/>
        <v>0</v>
      </c>
      <c r="AF271" s="10">
        <f t="shared" si="126"/>
        <v>0</v>
      </c>
      <c r="AG271" s="10">
        <f t="shared" si="127"/>
        <v>-70.069787154353847</v>
      </c>
      <c r="AH271" s="10">
        <f t="shared" si="128"/>
        <v>0</v>
      </c>
      <c r="AI271" s="10">
        <f t="shared" si="129"/>
        <v>0</v>
      </c>
      <c r="AJ271" s="10">
        <f t="shared" si="139"/>
        <v>-70.069787154353847</v>
      </c>
      <c r="AL271">
        <f t="shared" si="140"/>
        <v>201803</v>
      </c>
      <c r="AM271" s="3">
        <f t="shared" si="141"/>
        <v>43185</v>
      </c>
      <c r="AN271" s="10">
        <f t="shared" si="142"/>
        <v>0</v>
      </c>
      <c r="AO271" s="10">
        <f t="shared" si="143"/>
        <v>0</v>
      </c>
      <c r="AP271" s="10">
        <f t="shared" si="144"/>
        <v>-29.539251961112182</v>
      </c>
      <c r="AQ271" s="10">
        <f t="shared" si="145"/>
        <v>0</v>
      </c>
      <c r="AR271" s="10">
        <f t="shared" si="146"/>
        <v>0</v>
      </c>
      <c r="AS271" s="10">
        <f t="shared" si="147"/>
        <v>-29.539251961112182</v>
      </c>
      <c r="AU271">
        <f t="shared" si="148"/>
        <v>201803</v>
      </c>
      <c r="AV271" s="3">
        <f t="shared" si="149"/>
        <v>43185</v>
      </c>
      <c r="AW271" s="10">
        <f t="shared" si="130"/>
        <v>0</v>
      </c>
      <c r="AX271" s="10">
        <f t="shared" si="131"/>
        <v>0</v>
      </c>
      <c r="AY271" s="10">
        <f t="shared" si="132"/>
        <v>0</v>
      </c>
      <c r="AZ271" s="10">
        <f t="shared" si="133"/>
        <v>0</v>
      </c>
      <c r="BA271" s="10">
        <f t="shared" si="134"/>
        <v>0</v>
      </c>
      <c r="BB271">
        <f t="shared" si="150"/>
        <v>0</v>
      </c>
    </row>
    <row r="272" spans="2:54" x14ac:dyDescent="0.25">
      <c r="B272">
        <f t="shared" si="135"/>
        <v>201803</v>
      </c>
      <c r="C272" s="3">
        <f>'Weir Formula Data'!I272</f>
        <v>43186</v>
      </c>
      <c r="D272" s="10">
        <f>IF('Weir Formula Data'!P272="",-9999,'Weir Formula Data'!P272)</f>
        <v>0</v>
      </c>
      <c r="E272" s="10">
        <f>IF('Weir Formula Data'!Q272="",-9999,'Weir Formula Data'!Q272)</f>
        <v>0</v>
      </c>
      <c r="F272" s="10">
        <f>IF('Weir Formula Data'!R272="",-9999,'Weir Formula Data'!R272)</f>
        <v>224.97489167167365</v>
      </c>
      <c r="G272" s="10">
        <f>IF('Weir Formula Data'!M272="",-9999,'Weir Formula Data'!M272)</f>
        <v>0</v>
      </c>
      <c r="H272" s="10">
        <f>IF('Weir Formula Data'!N272="",-9999,'Weir Formula Data'!N272)</f>
        <v>0</v>
      </c>
      <c r="I272" s="10">
        <f t="shared" si="136"/>
        <v>224.97489167167365</v>
      </c>
      <c r="J272" s="10">
        <f t="shared" si="137"/>
        <v>0</v>
      </c>
      <c r="K272" s="24">
        <f>'Weir Formula Data'!C272</f>
        <v>0</v>
      </c>
      <c r="L272" s="24">
        <f>'Weir Formula Data'!D272</f>
        <v>0</v>
      </c>
      <c r="M272" s="24">
        <f>'Weir Formula Data'!E272</f>
        <v>1</v>
      </c>
      <c r="N272" s="24">
        <f>'Weir Formula Data'!F272</f>
        <v>0</v>
      </c>
      <c r="O272" s="24">
        <f>'Weir Formula Data'!G272</f>
        <v>0</v>
      </c>
      <c r="AC272">
        <f t="shared" si="138"/>
        <v>201803</v>
      </c>
      <c r="AD272" s="3">
        <v>43186</v>
      </c>
      <c r="AE272" s="10">
        <f t="shared" si="125"/>
        <v>0</v>
      </c>
      <c r="AF272" s="10">
        <f t="shared" si="126"/>
        <v>0</v>
      </c>
      <c r="AG272" s="10">
        <f t="shared" si="127"/>
        <v>533.66086572743598</v>
      </c>
      <c r="AH272" s="10">
        <f t="shared" si="128"/>
        <v>0</v>
      </c>
      <c r="AI272" s="10">
        <f t="shared" si="129"/>
        <v>0</v>
      </c>
      <c r="AJ272" s="10">
        <f t="shared" si="139"/>
        <v>533.66086572743598</v>
      </c>
      <c r="AL272">
        <f t="shared" si="140"/>
        <v>201803</v>
      </c>
      <c r="AM272" s="3">
        <f t="shared" si="141"/>
        <v>43186</v>
      </c>
      <c r="AN272" s="10">
        <f t="shared" si="142"/>
        <v>0</v>
      </c>
      <c r="AO272" s="10">
        <f t="shared" si="143"/>
        <v>0</v>
      </c>
      <c r="AP272" s="10">
        <f t="shared" si="144"/>
        <v>527.43443200424429</v>
      </c>
      <c r="AQ272" s="10">
        <f t="shared" si="145"/>
        <v>0</v>
      </c>
      <c r="AR272" s="10">
        <f t="shared" si="146"/>
        <v>0</v>
      </c>
      <c r="AS272" s="10">
        <f t="shared" si="147"/>
        <v>527.43443200424429</v>
      </c>
      <c r="AU272">
        <f t="shared" si="148"/>
        <v>201803</v>
      </c>
      <c r="AV272" s="3">
        <f t="shared" si="149"/>
        <v>43186</v>
      </c>
      <c r="AW272" s="10">
        <f t="shared" si="130"/>
        <v>0</v>
      </c>
      <c r="AX272" s="10">
        <f t="shared" si="131"/>
        <v>0</v>
      </c>
      <c r="AY272" s="10">
        <f t="shared" si="132"/>
        <v>522.89651525353747</v>
      </c>
      <c r="AZ272" s="10">
        <f t="shared" si="133"/>
        <v>0</v>
      </c>
      <c r="BA272" s="10">
        <f t="shared" si="134"/>
        <v>0</v>
      </c>
      <c r="BB272">
        <f t="shared" si="150"/>
        <v>522.89651525353747</v>
      </c>
    </row>
    <row r="273" spans="2:54" x14ac:dyDescent="0.25">
      <c r="B273">
        <f t="shared" si="135"/>
        <v>201803</v>
      </c>
      <c r="C273" s="3">
        <f>'Weir Formula Data'!I273</f>
        <v>43187</v>
      </c>
      <c r="D273" s="10">
        <f>IF('Weir Formula Data'!P273="",-9999,'Weir Formula Data'!P273)</f>
        <v>116.64591559157184</v>
      </c>
      <c r="E273" s="10">
        <f>IF('Weir Formula Data'!Q273="",-9999,'Weir Formula Data'!Q273)</f>
        <v>0</v>
      </c>
      <c r="F273" s="10">
        <f>IF('Weir Formula Data'!R273="",-9999,'Weir Formula Data'!R273)</f>
        <v>146.87243537494098</v>
      </c>
      <c r="G273" s="10">
        <f>IF('Weir Formula Data'!M273="",-9999,'Weir Formula Data'!M273)</f>
        <v>0</v>
      </c>
      <c r="H273" s="10">
        <f>IF('Weir Formula Data'!N273="",-9999,'Weir Formula Data'!N273)</f>
        <v>77.315488928072526</v>
      </c>
      <c r="I273" s="10">
        <f t="shared" si="136"/>
        <v>340.83383989458531</v>
      </c>
      <c r="J273" s="10">
        <f t="shared" si="137"/>
        <v>0</v>
      </c>
      <c r="K273" s="24">
        <f>'Weir Formula Data'!C273</f>
        <v>1</v>
      </c>
      <c r="L273" s="24">
        <f>'Weir Formula Data'!D273</f>
        <v>0</v>
      </c>
      <c r="M273" s="24">
        <f>'Weir Formula Data'!E273</f>
        <v>1</v>
      </c>
      <c r="N273" s="24">
        <f>'Weir Formula Data'!F273</f>
        <v>0</v>
      </c>
      <c r="O273" s="24">
        <f>'Weir Formula Data'!G273</f>
        <v>1</v>
      </c>
      <c r="AC273">
        <f t="shared" si="138"/>
        <v>201803</v>
      </c>
      <c r="AD273" s="3">
        <v>43187</v>
      </c>
      <c r="AE273" s="10">
        <f t="shared" si="125"/>
        <v>276.69470062025323</v>
      </c>
      <c r="AF273" s="10">
        <f t="shared" si="126"/>
        <v>0</v>
      </c>
      <c r="AG273" s="10">
        <f t="shared" si="127"/>
        <v>348.39474943752862</v>
      </c>
      <c r="AH273" s="10">
        <f t="shared" si="128"/>
        <v>0</v>
      </c>
      <c r="AI273" s="10">
        <f t="shared" si="129"/>
        <v>183.39935825243117</v>
      </c>
      <c r="AJ273" s="10">
        <f t="shared" si="139"/>
        <v>808.48880831021302</v>
      </c>
      <c r="AL273">
        <f t="shared" si="140"/>
        <v>201803</v>
      </c>
      <c r="AM273" s="3">
        <f t="shared" si="141"/>
        <v>43187</v>
      </c>
      <c r="AN273" s="10">
        <f t="shared" si="142"/>
        <v>273.46639342065754</v>
      </c>
      <c r="AO273" s="10">
        <f t="shared" si="143"/>
        <v>0</v>
      </c>
      <c r="AP273" s="10">
        <f t="shared" si="144"/>
        <v>344.32988923099316</v>
      </c>
      <c r="AQ273" s="10">
        <f t="shared" si="145"/>
        <v>0</v>
      </c>
      <c r="AR273" s="10">
        <f t="shared" si="146"/>
        <v>181.25956494478797</v>
      </c>
      <c r="AS273" s="10">
        <f t="shared" si="147"/>
        <v>799.05584759643864</v>
      </c>
      <c r="AU273">
        <f t="shared" si="148"/>
        <v>201803</v>
      </c>
      <c r="AV273" s="3">
        <f t="shared" si="149"/>
        <v>43187</v>
      </c>
      <c r="AW273" s="10">
        <f t="shared" si="130"/>
        <v>271.11355550914061</v>
      </c>
      <c r="AX273" s="10">
        <f t="shared" si="131"/>
        <v>0</v>
      </c>
      <c r="AY273" s="10">
        <f t="shared" si="132"/>
        <v>341.36735914706844</v>
      </c>
      <c r="AZ273" s="10">
        <f t="shared" si="133"/>
        <v>0</v>
      </c>
      <c r="BA273" s="10">
        <f t="shared" si="134"/>
        <v>179.70005201563939</v>
      </c>
      <c r="BB273">
        <f t="shared" si="150"/>
        <v>792.18096667184841</v>
      </c>
    </row>
    <row r="274" spans="2:54" x14ac:dyDescent="0.25">
      <c r="B274">
        <f t="shared" si="135"/>
        <v>201803</v>
      </c>
      <c r="C274" s="3">
        <f>'Weir Formula Data'!I274</f>
        <v>43188</v>
      </c>
      <c r="D274" s="10">
        <f>IF('Weir Formula Data'!P274="",-9999,'Weir Formula Data'!P274)</f>
        <v>187.56002056648026</v>
      </c>
      <c r="E274" s="10">
        <f>IF('Weir Formula Data'!Q274="",-9999,'Weir Formula Data'!Q274)</f>
        <v>0</v>
      </c>
      <c r="F274" s="10">
        <f>IF('Weir Formula Data'!R274="",-9999,'Weir Formula Data'!R274)</f>
        <v>164.31131227781412</v>
      </c>
      <c r="G274" s="10">
        <f>IF('Weir Formula Data'!M274="",-9999,'Weir Formula Data'!M274)</f>
        <v>0</v>
      </c>
      <c r="H274" s="10">
        <f>IF('Weir Formula Data'!N274="",-9999,'Weir Formula Data'!N274)</f>
        <v>131.77028705374411</v>
      </c>
      <c r="I274" s="10">
        <f t="shared" si="136"/>
        <v>483.64161989803847</v>
      </c>
      <c r="J274" s="10">
        <f t="shared" si="137"/>
        <v>0</v>
      </c>
      <c r="K274" s="24">
        <f>'Weir Formula Data'!C274</f>
        <v>1</v>
      </c>
      <c r="L274" s="24">
        <f>'Weir Formula Data'!D274</f>
        <v>0</v>
      </c>
      <c r="M274" s="24">
        <f>'Weir Formula Data'!E274</f>
        <v>1</v>
      </c>
      <c r="N274" s="24">
        <f>'Weir Formula Data'!F274</f>
        <v>0</v>
      </c>
      <c r="O274" s="24">
        <f>'Weir Formula Data'!G274</f>
        <v>1</v>
      </c>
      <c r="AC274">
        <f t="shared" si="138"/>
        <v>201803</v>
      </c>
      <c r="AD274" s="3">
        <v>43188</v>
      </c>
      <c r="AE274" s="10">
        <f t="shared" si="125"/>
        <v>444.90939503346453</v>
      </c>
      <c r="AF274" s="10">
        <f t="shared" si="126"/>
        <v>0</v>
      </c>
      <c r="AG274" s="10">
        <f t="shared" si="127"/>
        <v>389.76134851065194</v>
      </c>
      <c r="AH274" s="10">
        <f t="shared" si="128"/>
        <v>0</v>
      </c>
      <c r="AI274" s="10">
        <f t="shared" si="129"/>
        <v>312.57108268276954</v>
      </c>
      <c r="AJ274" s="10">
        <f t="shared" si="139"/>
        <v>1147.2418262268861</v>
      </c>
      <c r="AL274">
        <f t="shared" si="140"/>
        <v>201803</v>
      </c>
      <c r="AM274" s="3">
        <f t="shared" si="141"/>
        <v>43188</v>
      </c>
      <c r="AN274" s="10">
        <f t="shared" si="142"/>
        <v>439.71846004289694</v>
      </c>
      <c r="AO274" s="10">
        <f t="shared" si="143"/>
        <v>0</v>
      </c>
      <c r="AP274" s="10">
        <f t="shared" si="144"/>
        <v>385.21384772838013</v>
      </c>
      <c r="AQ274" s="10">
        <f t="shared" si="145"/>
        <v>0</v>
      </c>
      <c r="AR274" s="10">
        <f t="shared" si="146"/>
        <v>308.92419145446553</v>
      </c>
      <c r="AS274" s="10">
        <f t="shared" si="147"/>
        <v>1133.8564992257425</v>
      </c>
      <c r="AU274">
        <f t="shared" si="148"/>
        <v>201803</v>
      </c>
      <c r="AV274" s="3">
        <f t="shared" si="149"/>
        <v>43188</v>
      </c>
      <c r="AW274" s="10">
        <f t="shared" si="130"/>
        <v>435.93523004435264</v>
      </c>
      <c r="AX274" s="10">
        <f t="shared" si="131"/>
        <v>0</v>
      </c>
      <c r="AY274" s="10">
        <f t="shared" si="132"/>
        <v>381.89956207287565</v>
      </c>
      <c r="AZ274" s="10">
        <f t="shared" si="133"/>
        <v>0</v>
      </c>
      <c r="BA274" s="10">
        <f t="shared" si="134"/>
        <v>306.26628332781428</v>
      </c>
      <c r="BB274">
        <f t="shared" si="150"/>
        <v>1124.1010754450426</v>
      </c>
    </row>
    <row r="275" spans="2:54" x14ac:dyDescent="0.25">
      <c r="B275">
        <f t="shared" si="135"/>
        <v>201803</v>
      </c>
      <c r="C275" s="3">
        <f>'Weir Formula Data'!I275</f>
        <v>43189</v>
      </c>
      <c r="D275" s="10">
        <f>IF('Weir Formula Data'!P275="",-9999,'Weir Formula Data'!P275)</f>
        <v>60.383365944274978</v>
      </c>
      <c r="E275" s="10">
        <f>IF('Weir Formula Data'!Q275="",-9999,'Weir Formula Data'!Q275)</f>
        <v>0</v>
      </c>
      <c r="F275" s="10">
        <f>IF('Weir Formula Data'!R275="",-9999,'Weir Formula Data'!R275)</f>
        <v>112.00227066523206</v>
      </c>
      <c r="G275" s="10">
        <f>IF('Weir Formula Data'!M275="",-9999,'Weir Formula Data'!M275)</f>
        <v>0</v>
      </c>
      <c r="H275" s="10">
        <f>IF('Weir Formula Data'!N275="",-9999,'Weir Formula Data'!N275)</f>
        <v>121.92462929657803</v>
      </c>
      <c r="I275" s="10">
        <f t="shared" si="136"/>
        <v>294.31026590608508</v>
      </c>
      <c r="J275" s="10">
        <f t="shared" si="137"/>
        <v>0</v>
      </c>
      <c r="K275" s="24">
        <f>'Weir Formula Data'!C275</f>
        <v>0</v>
      </c>
      <c r="L275" s="24">
        <f>'Weir Formula Data'!D275</f>
        <v>0</v>
      </c>
      <c r="M275" s="24">
        <f>'Weir Formula Data'!E275</f>
        <v>1</v>
      </c>
      <c r="N275" s="24">
        <f>'Weir Formula Data'!F275</f>
        <v>0</v>
      </c>
      <c r="O275" s="24">
        <f>'Weir Formula Data'!G275</f>
        <v>1</v>
      </c>
      <c r="AC275">
        <f t="shared" si="138"/>
        <v>201803</v>
      </c>
      <c r="AD275" s="3">
        <v>43189</v>
      </c>
      <c r="AE275" s="10">
        <f t="shared" si="125"/>
        <v>143.23482547726314</v>
      </c>
      <c r="AF275" s="10">
        <f t="shared" si="126"/>
        <v>0</v>
      </c>
      <c r="AG275" s="10">
        <f t="shared" si="127"/>
        <v>265.67955331600268</v>
      </c>
      <c r="AH275" s="10">
        <f t="shared" si="128"/>
        <v>0</v>
      </c>
      <c r="AI275" s="10">
        <f t="shared" si="129"/>
        <v>289.21628871752438</v>
      </c>
      <c r="AJ275" s="10">
        <f t="shared" si="139"/>
        <v>698.1306675107902</v>
      </c>
      <c r="AL275">
        <f t="shared" si="140"/>
        <v>201803</v>
      </c>
      <c r="AM275" s="3">
        <f t="shared" si="141"/>
        <v>43189</v>
      </c>
      <c r="AN275" s="10">
        <f t="shared" si="142"/>
        <v>141.56364775942276</v>
      </c>
      <c r="AO275" s="10">
        <f t="shared" si="143"/>
        <v>0</v>
      </c>
      <c r="AP275" s="10">
        <f t="shared" si="144"/>
        <v>262.57976422415243</v>
      </c>
      <c r="AQ275" s="10">
        <f t="shared" si="145"/>
        <v>0</v>
      </c>
      <c r="AR275" s="10">
        <f t="shared" si="146"/>
        <v>285.84188716587141</v>
      </c>
      <c r="AS275" s="10">
        <f t="shared" si="147"/>
        <v>689.98529914944663</v>
      </c>
      <c r="AU275">
        <f t="shared" si="148"/>
        <v>201803</v>
      </c>
      <c r="AV275" s="3">
        <f t="shared" si="149"/>
        <v>43189</v>
      </c>
      <c r="AW275" s="10">
        <f t="shared" si="130"/>
        <v>140.34566878520693</v>
      </c>
      <c r="AX275" s="10">
        <f t="shared" si="131"/>
        <v>0</v>
      </c>
      <c r="AY275" s="10">
        <f t="shared" si="132"/>
        <v>260.32059220547802</v>
      </c>
      <c r="AZ275" s="10">
        <f t="shared" si="133"/>
        <v>0</v>
      </c>
      <c r="BA275" s="10">
        <f t="shared" si="134"/>
        <v>283.38257353537028</v>
      </c>
      <c r="BB275">
        <f t="shared" si="150"/>
        <v>684.0488345260552</v>
      </c>
    </row>
    <row r="276" spans="2:54" x14ac:dyDescent="0.25">
      <c r="B276">
        <f t="shared" si="135"/>
        <v>201803</v>
      </c>
      <c r="C276" s="3">
        <f>'Weir Formula Data'!I276</f>
        <v>43190</v>
      </c>
      <c r="D276" s="10">
        <f>IF('Weir Formula Data'!P276="",-9999,'Weir Formula Data'!P276)</f>
        <v>0</v>
      </c>
      <c r="E276" s="10">
        <f>IF('Weir Formula Data'!Q276="",-9999,'Weir Formula Data'!Q276)</f>
        <v>0</v>
      </c>
      <c r="F276" s="10">
        <f>IF('Weir Formula Data'!R276="",-9999,'Weir Formula Data'!R276)</f>
        <v>190.18278092538591</v>
      </c>
      <c r="G276" s="10">
        <f>IF('Weir Formula Data'!M276="",-9999,'Weir Formula Data'!M276)</f>
        <v>0</v>
      </c>
      <c r="H276" s="10">
        <f>IF('Weir Formula Data'!N276="",-9999,'Weir Formula Data'!N276)</f>
        <v>150.01105307361584</v>
      </c>
      <c r="I276" s="10">
        <f t="shared" si="136"/>
        <v>340.19383399900175</v>
      </c>
      <c r="J276" s="10">
        <f t="shared" si="137"/>
        <v>0</v>
      </c>
      <c r="K276" s="24">
        <f>'Weir Formula Data'!C276</f>
        <v>0</v>
      </c>
      <c r="L276" s="24">
        <f>'Weir Formula Data'!D276</f>
        <v>0</v>
      </c>
      <c r="M276" s="24">
        <f>'Weir Formula Data'!E276</f>
        <v>1</v>
      </c>
      <c r="N276" s="24">
        <f>'Weir Formula Data'!F276</f>
        <v>0</v>
      </c>
      <c r="O276" s="24">
        <f>'Weir Formula Data'!G276</f>
        <v>1</v>
      </c>
      <c r="AC276">
        <f t="shared" si="138"/>
        <v>201803</v>
      </c>
      <c r="AD276" s="3">
        <v>43190</v>
      </c>
      <c r="AE276" s="10">
        <f t="shared" si="125"/>
        <v>0</v>
      </c>
      <c r="AF276" s="10">
        <f t="shared" si="126"/>
        <v>0</v>
      </c>
      <c r="AG276" s="10">
        <f t="shared" si="127"/>
        <v>451.130820692697</v>
      </c>
      <c r="AH276" s="10">
        <f t="shared" si="128"/>
        <v>0</v>
      </c>
      <c r="AI276" s="10">
        <f t="shared" si="129"/>
        <v>355.83983553498837</v>
      </c>
      <c r="AJ276" s="10">
        <f t="shared" si="139"/>
        <v>806.97065622768537</v>
      </c>
      <c r="AL276">
        <f t="shared" si="140"/>
        <v>201803</v>
      </c>
      <c r="AM276" s="3">
        <f t="shared" si="141"/>
        <v>43190</v>
      </c>
      <c r="AN276" s="10">
        <f t="shared" si="142"/>
        <v>0</v>
      </c>
      <c r="AO276" s="10">
        <f t="shared" si="143"/>
        <v>0</v>
      </c>
      <c r="AP276" s="10">
        <f t="shared" si="144"/>
        <v>445.86729785276896</v>
      </c>
      <c r="AQ276" s="10">
        <f t="shared" si="145"/>
        <v>0</v>
      </c>
      <c r="AR276" s="10">
        <f t="shared" si="146"/>
        <v>351.68811054572967</v>
      </c>
      <c r="AS276" s="10">
        <f t="shared" si="147"/>
        <v>797.55540839849868</v>
      </c>
      <c r="AU276">
        <f t="shared" si="148"/>
        <v>201803</v>
      </c>
      <c r="AV276" s="3">
        <f t="shared" si="149"/>
        <v>43190</v>
      </c>
      <c r="AW276" s="10">
        <f t="shared" si="130"/>
        <v>0</v>
      </c>
      <c r="AX276" s="10">
        <f t="shared" si="131"/>
        <v>0</v>
      </c>
      <c r="AY276" s="10">
        <f t="shared" si="132"/>
        <v>442.03116475878437</v>
      </c>
      <c r="AZ276" s="10">
        <f t="shared" si="133"/>
        <v>0</v>
      </c>
      <c r="BA276" s="10">
        <f t="shared" si="134"/>
        <v>348.66227212671453</v>
      </c>
      <c r="BB276">
        <f t="shared" si="150"/>
        <v>790.69343688549884</v>
      </c>
    </row>
    <row r="277" spans="2:54" x14ac:dyDescent="0.25">
      <c r="B277">
        <f t="shared" si="135"/>
        <v>201804</v>
      </c>
      <c r="C277" s="3">
        <f>'Weir Formula Data'!I277</f>
        <v>43191</v>
      </c>
      <c r="D277" s="10">
        <f>IF('Weir Formula Data'!P277="",-9999,'Weir Formula Data'!P277)</f>
        <v>0</v>
      </c>
      <c r="E277" s="10">
        <f>IF('Weir Formula Data'!Q277="",-9999,'Weir Formula Data'!Q277)</f>
        <v>0</v>
      </c>
      <c r="F277" s="10">
        <f>IF('Weir Formula Data'!R277="",-9999,'Weir Formula Data'!R277)</f>
        <v>167.12127283027448</v>
      </c>
      <c r="G277" s="10">
        <f>IF('Weir Formula Data'!M277="",-9999,'Weir Formula Data'!M277)</f>
        <v>0</v>
      </c>
      <c r="H277" s="10">
        <f>IF('Weir Formula Data'!N277="",-9999,'Weir Formula Data'!N277)</f>
        <v>226.38167814158888</v>
      </c>
      <c r="I277" s="10">
        <f t="shared" si="136"/>
        <v>393.50295097186336</v>
      </c>
      <c r="J277" s="10">
        <f t="shared" si="137"/>
        <v>0</v>
      </c>
      <c r="K277" s="24">
        <f>'Weir Formula Data'!C277</f>
        <v>0</v>
      </c>
      <c r="L277" s="24">
        <f>'Weir Formula Data'!D277</f>
        <v>0</v>
      </c>
      <c r="M277" s="24">
        <f>'Weir Formula Data'!E277</f>
        <v>1</v>
      </c>
      <c r="N277" s="24">
        <f>'Weir Formula Data'!F277</f>
        <v>0</v>
      </c>
      <c r="O277" s="24">
        <f>'Weir Formula Data'!G277</f>
        <v>2</v>
      </c>
      <c r="AC277">
        <f t="shared" si="138"/>
        <v>201804</v>
      </c>
      <c r="AD277" s="3">
        <v>43191</v>
      </c>
      <c r="AE277" s="10">
        <f t="shared" si="125"/>
        <v>0</v>
      </c>
      <c r="AF277" s="10">
        <f t="shared" si="126"/>
        <v>0</v>
      </c>
      <c r="AG277" s="10">
        <f t="shared" si="127"/>
        <v>201.27028413928298</v>
      </c>
      <c r="AH277" s="10">
        <f t="shared" si="128"/>
        <v>0</v>
      </c>
      <c r="AI277" s="10">
        <f t="shared" si="129"/>
        <v>272.63976579306711</v>
      </c>
      <c r="AJ277" s="10">
        <f t="shared" si="139"/>
        <v>473.91004993235009</v>
      </c>
      <c r="AL277">
        <f t="shared" si="140"/>
        <v>201804</v>
      </c>
      <c r="AM277" s="3">
        <f t="shared" si="141"/>
        <v>43191</v>
      </c>
      <c r="AN277" s="10">
        <f t="shared" si="142"/>
        <v>0</v>
      </c>
      <c r="AO277" s="10">
        <f t="shared" si="143"/>
        <v>0</v>
      </c>
      <c r="AP277" s="10">
        <f t="shared" si="144"/>
        <v>200.74064569924201</v>
      </c>
      <c r="AQ277" s="10">
        <f t="shared" si="145"/>
        <v>0</v>
      </c>
      <c r="AR277" s="10">
        <f t="shared" si="146"/>
        <v>271.92232009130691</v>
      </c>
      <c r="AS277" s="10">
        <f t="shared" si="147"/>
        <v>472.66296579054892</v>
      </c>
      <c r="AU277">
        <f t="shared" si="148"/>
        <v>201804</v>
      </c>
      <c r="AV277" s="3">
        <f t="shared" si="149"/>
        <v>43191</v>
      </c>
      <c r="AW277" s="10">
        <f t="shared" si="130"/>
        <v>0</v>
      </c>
      <c r="AX277" s="10">
        <f t="shared" si="131"/>
        <v>0</v>
      </c>
      <c r="AY277" s="10">
        <f t="shared" si="132"/>
        <v>198.14865703407855</v>
      </c>
      <c r="AZ277" s="10">
        <f t="shared" si="133"/>
        <v>0</v>
      </c>
      <c r="BA277" s="10">
        <f t="shared" si="134"/>
        <v>268.41122462269118</v>
      </c>
      <c r="BB277">
        <f t="shared" si="150"/>
        <v>466.55988165676973</v>
      </c>
    </row>
    <row r="278" spans="2:54" x14ac:dyDescent="0.25">
      <c r="B278">
        <f t="shared" si="135"/>
        <v>201804</v>
      </c>
      <c r="C278" s="3">
        <f>'Weir Formula Data'!I278</f>
        <v>43192</v>
      </c>
      <c r="D278" s="10">
        <f>IF('Weir Formula Data'!P278="",-9999,'Weir Formula Data'!P278)</f>
        <v>0</v>
      </c>
      <c r="E278" s="10">
        <f>IF('Weir Formula Data'!Q278="",-9999,'Weir Formula Data'!Q278)</f>
        <v>0</v>
      </c>
      <c r="F278" s="10">
        <f>IF('Weir Formula Data'!R278="",-9999,'Weir Formula Data'!R278)</f>
        <v>103.91676855474869</v>
      </c>
      <c r="G278" s="10">
        <f>IF('Weir Formula Data'!M278="",-9999,'Weir Formula Data'!M278)</f>
        <v>0</v>
      </c>
      <c r="H278" s="10">
        <f>IF('Weir Formula Data'!N278="",-9999,'Weir Formula Data'!N278)</f>
        <v>232.05762987206887</v>
      </c>
      <c r="I278" s="10">
        <f t="shared" si="136"/>
        <v>335.97439842681757</v>
      </c>
      <c r="J278" s="10">
        <f t="shared" si="137"/>
        <v>0</v>
      </c>
      <c r="K278" s="24">
        <f>'Weir Formula Data'!C278</f>
        <v>0</v>
      </c>
      <c r="L278" s="24">
        <f>'Weir Formula Data'!D278</f>
        <v>0</v>
      </c>
      <c r="M278" s="24">
        <f>'Weir Formula Data'!E278</f>
        <v>1</v>
      </c>
      <c r="N278" s="24">
        <f>'Weir Formula Data'!F278</f>
        <v>0</v>
      </c>
      <c r="O278" s="24">
        <f>'Weir Formula Data'!G278</f>
        <v>2</v>
      </c>
      <c r="AC278">
        <f t="shared" si="138"/>
        <v>201804</v>
      </c>
      <c r="AD278" s="3">
        <v>43192</v>
      </c>
      <c r="AE278" s="10">
        <f t="shared" si="125"/>
        <v>0</v>
      </c>
      <c r="AF278" s="10">
        <f t="shared" si="126"/>
        <v>0</v>
      </c>
      <c r="AG278" s="10">
        <f t="shared" si="127"/>
        <v>125.15077930917661</v>
      </c>
      <c r="AH278" s="10">
        <f t="shared" si="128"/>
        <v>0</v>
      </c>
      <c r="AI278" s="10">
        <f t="shared" si="129"/>
        <v>279.4755228346902</v>
      </c>
      <c r="AJ278" s="10">
        <f t="shared" si="139"/>
        <v>404.62630214386684</v>
      </c>
      <c r="AL278">
        <f t="shared" si="140"/>
        <v>201804</v>
      </c>
      <c r="AM278" s="3">
        <f t="shared" si="141"/>
        <v>43192</v>
      </c>
      <c r="AN278" s="10">
        <f t="shared" si="142"/>
        <v>0</v>
      </c>
      <c r="AO278" s="10">
        <f t="shared" si="143"/>
        <v>0</v>
      </c>
      <c r="AP278" s="10">
        <f t="shared" si="144"/>
        <v>124.82144771506333</v>
      </c>
      <c r="AQ278" s="10">
        <f t="shared" si="145"/>
        <v>0</v>
      </c>
      <c r="AR278" s="10">
        <f t="shared" si="146"/>
        <v>278.74008898474659</v>
      </c>
      <c r="AS278" s="10">
        <f t="shared" si="147"/>
        <v>403.56153669980995</v>
      </c>
      <c r="AU278">
        <f t="shared" si="148"/>
        <v>201804</v>
      </c>
      <c r="AV278" s="3">
        <f t="shared" si="149"/>
        <v>43192</v>
      </c>
      <c r="AW278" s="10">
        <f t="shared" si="130"/>
        <v>0</v>
      </c>
      <c r="AX278" s="10">
        <f t="shared" si="131"/>
        <v>0</v>
      </c>
      <c r="AY278" s="10">
        <f t="shared" si="132"/>
        <v>123.20973735854953</v>
      </c>
      <c r="AZ278" s="10">
        <f t="shared" si="133"/>
        <v>0</v>
      </c>
      <c r="BA278" s="10">
        <f t="shared" si="134"/>
        <v>275.14096161989005</v>
      </c>
      <c r="BB278">
        <f t="shared" si="150"/>
        <v>398.3506989784396</v>
      </c>
    </row>
    <row r="279" spans="2:54" x14ac:dyDescent="0.25">
      <c r="B279">
        <f t="shared" si="135"/>
        <v>201804</v>
      </c>
      <c r="C279" s="3">
        <f>'Weir Formula Data'!I279</f>
        <v>43193</v>
      </c>
      <c r="D279" s="10">
        <f>IF('Weir Formula Data'!P279="",-9999,'Weir Formula Data'!P279)</f>
        <v>0</v>
      </c>
      <c r="E279" s="10">
        <f>IF('Weir Formula Data'!Q279="",-9999,'Weir Formula Data'!Q279)</f>
        <v>0</v>
      </c>
      <c r="F279" s="10">
        <f>IF('Weir Formula Data'!R279="",-9999,'Weir Formula Data'!R279)</f>
        <v>174.09594215287018</v>
      </c>
      <c r="G279" s="10">
        <f>IF('Weir Formula Data'!M279="",-9999,'Weir Formula Data'!M279)</f>
        <v>0</v>
      </c>
      <c r="H279" s="10">
        <f>IF('Weir Formula Data'!N279="",-9999,'Weir Formula Data'!N279)</f>
        <v>288.30654845161473</v>
      </c>
      <c r="I279" s="10">
        <f t="shared" si="136"/>
        <v>462.40249060448491</v>
      </c>
      <c r="J279" s="10">
        <f t="shared" si="137"/>
        <v>0</v>
      </c>
      <c r="K279" s="24">
        <f>'Weir Formula Data'!C279</f>
        <v>0</v>
      </c>
      <c r="L279" s="24">
        <f>'Weir Formula Data'!D279</f>
        <v>0</v>
      </c>
      <c r="M279" s="24">
        <f>'Weir Formula Data'!E279</f>
        <v>1</v>
      </c>
      <c r="N279" s="24">
        <f>'Weir Formula Data'!F279</f>
        <v>0</v>
      </c>
      <c r="O279" s="24">
        <f>'Weir Formula Data'!G279</f>
        <v>2</v>
      </c>
      <c r="AC279">
        <f t="shared" si="138"/>
        <v>201804</v>
      </c>
      <c r="AD279" s="3">
        <v>43193</v>
      </c>
      <c r="AE279" s="10">
        <f t="shared" si="125"/>
        <v>0</v>
      </c>
      <c r="AF279" s="10">
        <f t="shared" si="126"/>
        <v>0</v>
      </c>
      <c r="AG279" s="10">
        <f t="shared" si="127"/>
        <v>209.67013445493996</v>
      </c>
      <c r="AH279" s="10">
        <f t="shared" si="128"/>
        <v>0</v>
      </c>
      <c r="AI279" s="10">
        <f t="shared" si="129"/>
        <v>347.21816046126116</v>
      </c>
      <c r="AJ279" s="10">
        <f t="shared" si="139"/>
        <v>556.88829491620118</v>
      </c>
      <c r="AL279">
        <f t="shared" si="140"/>
        <v>201804</v>
      </c>
      <c r="AM279" s="3">
        <f t="shared" si="141"/>
        <v>43193</v>
      </c>
      <c r="AN279" s="10">
        <f t="shared" si="142"/>
        <v>0</v>
      </c>
      <c r="AO279" s="10">
        <f t="shared" si="143"/>
        <v>0</v>
      </c>
      <c r="AP279" s="10">
        <f t="shared" si="144"/>
        <v>209.11839198877914</v>
      </c>
      <c r="AQ279" s="10">
        <f t="shared" si="145"/>
        <v>0</v>
      </c>
      <c r="AR279" s="10">
        <f t="shared" si="146"/>
        <v>346.30446331194264</v>
      </c>
      <c r="AS279" s="10">
        <f t="shared" si="147"/>
        <v>555.42285530072172</v>
      </c>
      <c r="AU279">
        <f t="shared" si="148"/>
        <v>201804</v>
      </c>
      <c r="AV279" s="3">
        <f t="shared" si="149"/>
        <v>43193</v>
      </c>
      <c r="AW279" s="10">
        <f t="shared" si="130"/>
        <v>0</v>
      </c>
      <c r="AX279" s="10">
        <f t="shared" si="131"/>
        <v>0</v>
      </c>
      <c r="AY279" s="10">
        <f t="shared" si="132"/>
        <v>206.41822880147816</v>
      </c>
      <c r="AZ279" s="10">
        <f t="shared" si="133"/>
        <v>0</v>
      </c>
      <c r="BA279" s="10">
        <f t="shared" si="134"/>
        <v>341.83293618063652</v>
      </c>
      <c r="BB279">
        <f t="shared" si="150"/>
        <v>548.25116498211469</v>
      </c>
    </row>
    <row r="280" spans="2:54" x14ac:dyDescent="0.25">
      <c r="B280">
        <f t="shared" si="135"/>
        <v>201804</v>
      </c>
      <c r="C280" s="3">
        <f>'Weir Formula Data'!I280</f>
        <v>43194</v>
      </c>
      <c r="D280" s="10">
        <f>IF('Weir Formula Data'!P280="",-9999,'Weir Formula Data'!P280)</f>
        <v>0</v>
      </c>
      <c r="E280" s="10">
        <f>IF('Weir Formula Data'!Q280="",-9999,'Weir Formula Data'!Q280)</f>
        <v>0</v>
      </c>
      <c r="F280" s="10">
        <f>IF('Weir Formula Data'!R280="",-9999,'Weir Formula Data'!R280)</f>
        <v>222.95708645616301</v>
      </c>
      <c r="G280" s="10">
        <f>IF('Weir Formula Data'!M280="",-9999,'Weir Formula Data'!M280)</f>
        <v>0</v>
      </c>
      <c r="H280" s="10">
        <f>IF('Weir Formula Data'!N280="",-9999,'Weir Formula Data'!N280)</f>
        <v>325.46503232359282</v>
      </c>
      <c r="I280" s="10">
        <f t="shared" si="136"/>
        <v>548.42211877975581</v>
      </c>
      <c r="J280" s="10">
        <f t="shared" si="137"/>
        <v>0</v>
      </c>
      <c r="K280" s="24">
        <f>'Weir Formula Data'!C280</f>
        <v>0</v>
      </c>
      <c r="L280" s="24">
        <f>'Weir Formula Data'!D280</f>
        <v>0</v>
      </c>
      <c r="M280" s="24">
        <f>'Weir Formula Data'!E280</f>
        <v>1</v>
      </c>
      <c r="N280" s="24">
        <f>'Weir Formula Data'!F280</f>
        <v>0</v>
      </c>
      <c r="O280" s="24">
        <f>'Weir Formula Data'!G280</f>
        <v>2</v>
      </c>
      <c r="AC280">
        <f t="shared" si="138"/>
        <v>201804</v>
      </c>
      <c r="AD280" s="3">
        <v>43194</v>
      </c>
      <c r="AE280" s="10">
        <f t="shared" si="125"/>
        <v>0</v>
      </c>
      <c r="AF280" s="10">
        <f t="shared" si="126"/>
        <v>0</v>
      </c>
      <c r="AG280" s="10">
        <f t="shared" si="127"/>
        <v>268.51540430446892</v>
      </c>
      <c r="AH280" s="10">
        <f t="shared" si="128"/>
        <v>0</v>
      </c>
      <c r="AI280" s="10">
        <f t="shared" si="129"/>
        <v>391.96948673133716</v>
      </c>
      <c r="AJ280" s="10">
        <f t="shared" si="139"/>
        <v>660.48489103580607</v>
      </c>
      <c r="AL280">
        <f t="shared" si="140"/>
        <v>201804</v>
      </c>
      <c r="AM280" s="3">
        <f t="shared" si="141"/>
        <v>43194</v>
      </c>
      <c r="AN280" s="10">
        <f t="shared" si="142"/>
        <v>0</v>
      </c>
      <c r="AO280" s="10">
        <f t="shared" si="143"/>
        <v>0</v>
      </c>
      <c r="AP280" s="10">
        <f t="shared" si="144"/>
        <v>267.80881177159222</v>
      </c>
      <c r="AQ280" s="10">
        <f t="shared" si="145"/>
        <v>0</v>
      </c>
      <c r="AR280" s="10">
        <f t="shared" si="146"/>
        <v>390.93802742583739</v>
      </c>
      <c r="AS280" s="10">
        <f t="shared" si="147"/>
        <v>658.74683919742961</v>
      </c>
      <c r="AU280">
        <f t="shared" si="148"/>
        <v>201804</v>
      </c>
      <c r="AV280" s="3">
        <f t="shared" si="149"/>
        <v>43194</v>
      </c>
      <c r="AW280" s="10">
        <f t="shared" si="130"/>
        <v>0</v>
      </c>
      <c r="AX280" s="10">
        <f t="shared" si="131"/>
        <v>0</v>
      </c>
      <c r="AY280" s="10">
        <f t="shared" si="132"/>
        <v>264.35083044387011</v>
      </c>
      <c r="AZ280" s="10">
        <f t="shared" si="133"/>
        <v>0</v>
      </c>
      <c r="BA280" s="10">
        <f t="shared" si="134"/>
        <v>385.89018605649505</v>
      </c>
      <c r="BB280">
        <f t="shared" si="150"/>
        <v>650.24101650036516</v>
      </c>
    </row>
    <row r="281" spans="2:54" x14ac:dyDescent="0.25">
      <c r="B281">
        <f t="shared" si="135"/>
        <v>201804</v>
      </c>
      <c r="C281" s="3">
        <f>'Weir Formula Data'!I281</f>
        <v>43195</v>
      </c>
      <c r="D281" s="10">
        <f>IF('Weir Formula Data'!P281="",-9999,'Weir Formula Data'!P281)</f>
        <v>0</v>
      </c>
      <c r="E281" s="10">
        <f>IF('Weir Formula Data'!Q281="",-9999,'Weir Formula Data'!Q281)</f>
        <v>0</v>
      </c>
      <c r="F281" s="10">
        <f>IF('Weir Formula Data'!R281="",-9999,'Weir Formula Data'!R281)</f>
        <v>223.61139637448704</v>
      </c>
      <c r="G281" s="10">
        <f>IF('Weir Formula Data'!M281="",-9999,'Weir Formula Data'!M281)</f>
        <v>0</v>
      </c>
      <c r="H281" s="10">
        <f>IF('Weir Formula Data'!N281="",-9999,'Weir Formula Data'!N281)</f>
        <v>329.03339251748554</v>
      </c>
      <c r="I281" s="10">
        <f t="shared" si="136"/>
        <v>552.64478889197255</v>
      </c>
      <c r="J281" s="10">
        <f t="shared" si="137"/>
        <v>0</v>
      </c>
      <c r="K281" s="24">
        <f>'Weir Formula Data'!C281</f>
        <v>0</v>
      </c>
      <c r="L281" s="24">
        <f>'Weir Formula Data'!D281</f>
        <v>0</v>
      </c>
      <c r="M281" s="24">
        <f>'Weir Formula Data'!E281</f>
        <v>1</v>
      </c>
      <c r="N281" s="24">
        <f>'Weir Formula Data'!F281</f>
        <v>0</v>
      </c>
      <c r="O281" s="24">
        <f>'Weir Formula Data'!G281</f>
        <v>2</v>
      </c>
      <c r="AC281">
        <f t="shared" si="138"/>
        <v>201804</v>
      </c>
      <c r="AD281" s="3">
        <v>43195</v>
      </c>
      <c r="AE281" s="10">
        <f t="shared" si="125"/>
        <v>0</v>
      </c>
      <c r="AF281" s="10">
        <f t="shared" si="126"/>
        <v>0</v>
      </c>
      <c r="AG281" s="10">
        <f t="shared" si="127"/>
        <v>269.30341375979407</v>
      </c>
      <c r="AH281" s="10">
        <f t="shared" si="128"/>
        <v>0</v>
      </c>
      <c r="AI281" s="10">
        <f t="shared" si="129"/>
        <v>396.26699391263713</v>
      </c>
      <c r="AJ281" s="10">
        <f t="shared" si="139"/>
        <v>665.5704076724312</v>
      </c>
      <c r="AL281">
        <f t="shared" si="140"/>
        <v>201804</v>
      </c>
      <c r="AM281" s="3">
        <f t="shared" si="141"/>
        <v>43195</v>
      </c>
      <c r="AN281" s="10">
        <f t="shared" si="142"/>
        <v>0</v>
      </c>
      <c r="AO281" s="10">
        <f t="shared" si="143"/>
        <v>0</v>
      </c>
      <c r="AP281" s="10">
        <f t="shared" si="144"/>
        <v>268.59474759692057</v>
      </c>
      <c r="AQ281" s="10">
        <f t="shared" si="145"/>
        <v>0</v>
      </c>
      <c r="AR281" s="10">
        <f t="shared" si="146"/>
        <v>395.22422580907357</v>
      </c>
      <c r="AS281" s="10">
        <f t="shared" si="147"/>
        <v>663.81897340599414</v>
      </c>
      <c r="AU281">
        <f t="shared" si="148"/>
        <v>201804</v>
      </c>
      <c r="AV281" s="3">
        <f t="shared" si="149"/>
        <v>43195</v>
      </c>
      <c r="AW281" s="10">
        <f t="shared" si="130"/>
        <v>0</v>
      </c>
      <c r="AX281" s="10">
        <f t="shared" si="131"/>
        <v>0</v>
      </c>
      <c r="AY281" s="10">
        <f t="shared" si="132"/>
        <v>265.12661816618873</v>
      </c>
      <c r="AZ281" s="10">
        <f t="shared" si="133"/>
        <v>0</v>
      </c>
      <c r="BA281" s="10">
        <f t="shared" si="134"/>
        <v>390.12104050284546</v>
      </c>
      <c r="BB281">
        <f t="shared" si="150"/>
        <v>655.24765866903419</v>
      </c>
    </row>
    <row r="282" spans="2:54" x14ac:dyDescent="0.25">
      <c r="B282">
        <f t="shared" si="135"/>
        <v>201804</v>
      </c>
      <c r="C282" s="3">
        <f>'Weir Formula Data'!I282</f>
        <v>43196</v>
      </c>
      <c r="D282" s="10">
        <f>IF('Weir Formula Data'!P282="",-9999,'Weir Formula Data'!P282)</f>
        <v>165.83810797646666</v>
      </c>
      <c r="E282" s="10">
        <f>IF('Weir Formula Data'!Q282="",-9999,'Weir Formula Data'!Q282)</f>
        <v>0</v>
      </c>
      <c r="F282" s="10">
        <f>IF('Weir Formula Data'!R282="",-9999,'Weir Formula Data'!R282)</f>
        <v>235.75443404068457</v>
      </c>
      <c r="G282" s="10">
        <f>IF('Weir Formula Data'!M282="",-9999,'Weir Formula Data'!M282)</f>
        <v>0</v>
      </c>
      <c r="H282" s="10">
        <f>IF('Weir Formula Data'!N282="",-9999,'Weir Formula Data'!N282)</f>
        <v>226.26158785041</v>
      </c>
      <c r="I282" s="10">
        <f t="shared" si="136"/>
        <v>627.85412986756126</v>
      </c>
      <c r="J282" s="10">
        <f t="shared" si="137"/>
        <v>0</v>
      </c>
      <c r="K282" s="24">
        <f>'Weir Formula Data'!C282</f>
        <v>1</v>
      </c>
      <c r="L282" s="24">
        <f>'Weir Formula Data'!D282</f>
        <v>0</v>
      </c>
      <c r="M282" s="24">
        <f>'Weir Formula Data'!E282</f>
        <v>1</v>
      </c>
      <c r="N282" s="24">
        <f>'Weir Formula Data'!F282</f>
        <v>0</v>
      </c>
      <c r="O282" s="24">
        <f>'Weir Formula Data'!G282</f>
        <v>1</v>
      </c>
      <c r="AC282">
        <f t="shared" si="138"/>
        <v>201804</v>
      </c>
      <c r="AD282" s="3">
        <v>43196</v>
      </c>
      <c r="AE282" s="10">
        <f t="shared" si="125"/>
        <v>199.72492159895739</v>
      </c>
      <c r="AF282" s="10">
        <f t="shared" si="126"/>
        <v>0</v>
      </c>
      <c r="AG282" s="10">
        <f t="shared" si="127"/>
        <v>283.92771981011782</v>
      </c>
      <c r="AH282" s="10">
        <f t="shared" si="128"/>
        <v>0</v>
      </c>
      <c r="AI282" s="10">
        <f t="shared" si="129"/>
        <v>272.49513664670769</v>
      </c>
      <c r="AJ282" s="10">
        <f t="shared" si="139"/>
        <v>756.14777805578296</v>
      </c>
      <c r="AL282">
        <f t="shared" si="140"/>
        <v>201804</v>
      </c>
      <c r="AM282" s="3">
        <f t="shared" si="141"/>
        <v>43196</v>
      </c>
      <c r="AN282" s="10">
        <f t="shared" si="142"/>
        <v>199.19934974732837</v>
      </c>
      <c r="AO282" s="10">
        <f t="shared" si="143"/>
        <v>0</v>
      </c>
      <c r="AP282" s="10">
        <f t="shared" si="144"/>
        <v>283.18057009923177</v>
      </c>
      <c r="AQ282" s="10">
        <f t="shared" si="145"/>
        <v>0</v>
      </c>
      <c r="AR282" s="10">
        <f t="shared" si="146"/>
        <v>271.77807153344713</v>
      </c>
      <c r="AS282" s="10">
        <f t="shared" si="147"/>
        <v>754.15799138000727</v>
      </c>
      <c r="AU282">
        <f t="shared" si="148"/>
        <v>201804</v>
      </c>
      <c r="AV282" s="3">
        <f t="shared" si="149"/>
        <v>43196</v>
      </c>
      <c r="AW282" s="10">
        <f t="shared" si="130"/>
        <v>196.62726249088615</v>
      </c>
      <c r="AX282" s="10">
        <f t="shared" si="131"/>
        <v>0</v>
      </c>
      <c r="AY282" s="10">
        <f t="shared" si="132"/>
        <v>279.52410667930513</v>
      </c>
      <c r="AZ282" s="10">
        <f t="shared" si="133"/>
        <v>0</v>
      </c>
      <c r="BA282" s="10">
        <f t="shared" si="134"/>
        <v>268.26883862049687</v>
      </c>
      <c r="BB282">
        <f t="shared" si="150"/>
        <v>744.42020779068821</v>
      </c>
    </row>
    <row r="283" spans="2:54" x14ac:dyDescent="0.25">
      <c r="B283">
        <f t="shared" si="135"/>
        <v>201804</v>
      </c>
      <c r="C283" s="3">
        <f>'Weir Formula Data'!I283</f>
        <v>43197</v>
      </c>
      <c r="D283" s="10">
        <f>IF('Weir Formula Data'!P283="",-9999,'Weir Formula Data'!P283)</f>
        <v>268.67697695862336</v>
      </c>
      <c r="E283" s="10">
        <f>IF('Weir Formula Data'!Q283="",-9999,'Weir Formula Data'!Q283)</f>
        <v>0</v>
      </c>
      <c r="F283" s="10">
        <f>IF('Weir Formula Data'!R283="",-9999,'Weir Formula Data'!R283)</f>
        <v>258.64554145949364</v>
      </c>
      <c r="G283" s="10">
        <f>IF('Weir Formula Data'!M283="",-9999,'Weir Formula Data'!M283)</f>
        <v>0</v>
      </c>
      <c r="H283" s="10">
        <f>IF('Weir Formula Data'!N283="",-9999,'Weir Formula Data'!N283)</f>
        <v>185.65973300706324</v>
      </c>
      <c r="I283" s="10">
        <f t="shared" si="136"/>
        <v>712.98225142518015</v>
      </c>
      <c r="J283" s="10">
        <f t="shared" si="137"/>
        <v>0</v>
      </c>
      <c r="K283" s="24">
        <f>'Weir Formula Data'!C283</f>
        <v>1</v>
      </c>
      <c r="L283" s="24">
        <f>'Weir Formula Data'!D283</f>
        <v>0</v>
      </c>
      <c r="M283" s="24">
        <f>'Weir Formula Data'!E283</f>
        <v>1</v>
      </c>
      <c r="N283" s="24">
        <f>'Weir Formula Data'!F283</f>
        <v>0</v>
      </c>
      <c r="O283" s="24">
        <f>'Weir Formula Data'!G283</f>
        <v>1</v>
      </c>
      <c r="AC283">
        <f t="shared" si="138"/>
        <v>201804</v>
      </c>
      <c r="AD283" s="3">
        <v>43197</v>
      </c>
      <c r="AE283" s="10">
        <f t="shared" si="125"/>
        <v>323.5775468815695</v>
      </c>
      <c r="AF283" s="10">
        <f t="shared" si="126"/>
        <v>0</v>
      </c>
      <c r="AG283" s="10">
        <f t="shared" si="127"/>
        <v>311.49632084109277</v>
      </c>
      <c r="AH283" s="10">
        <f t="shared" si="128"/>
        <v>0</v>
      </c>
      <c r="AI283" s="10">
        <f t="shared" si="129"/>
        <v>223.59683230455721</v>
      </c>
      <c r="AJ283" s="10">
        <f t="shared" si="139"/>
        <v>858.67070002721948</v>
      </c>
      <c r="AL283">
        <f t="shared" si="140"/>
        <v>201804</v>
      </c>
      <c r="AM283" s="3">
        <f t="shared" si="141"/>
        <v>43197</v>
      </c>
      <c r="AN283" s="10">
        <f t="shared" si="142"/>
        <v>322.72605950033227</v>
      </c>
      <c r="AO283" s="10">
        <f t="shared" si="143"/>
        <v>0</v>
      </c>
      <c r="AP283" s="10">
        <f t="shared" si="144"/>
        <v>310.67662494731343</v>
      </c>
      <c r="AQ283" s="10">
        <f t="shared" si="145"/>
        <v>0</v>
      </c>
      <c r="AR283" s="10">
        <f t="shared" si="146"/>
        <v>223.00844203141614</v>
      </c>
      <c r="AS283" s="10">
        <f t="shared" si="147"/>
        <v>856.41112647906186</v>
      </c>
      <c r="AU283">
        <f t="shared" si="148"/>
        <v>201804</v>
      </c>
      <c r="AV283" s="3">
        <f t="shared" si="149"/>
        <v>43197</v>
      </c>
      <c r="AW283" s="10">
        <f t="shared" si="130"/>
        <v>318.55897970807627</v>
      </c>
      <c r="AX283" s="10">
        <f t="shared" si="131"/>
        <v>0</v>
      </c>
      <c r="AY283" s="10">
        <f t="shared" si="132"/>
        <v>306.66512898151302</v>
      </c>
      <c r="AZ283" s="10">
        <f t="shared" si="133"/>
        <v>0</v>
      </c>
      <c r="BA283" s="10">
        <f t="shared" si="134"/>
        <v>220.12892875712279</v>
      </c>
      <c r="BB283">
        <f t="shared" si="150"/>
        <v>845.35303744671205</v>
      </c>
    </row>
    <row r="284" spans="2:54" x14ac:dyDescent="0.25">
      <c r="B284">
        <f t="shared" si="135"/>
        <v>201804</v>
      </c>
      <c r="C284" s="3">
        <f>'Weir Formula Data'!I284</f>
        <v>43198</v>
      </c>
      <c r="D284" s="10">
        <f>IF('Weir Formula Data'!P284="",-9999,'Weir Formula Data'!P284)</f>
        <v>244.08250334729632</v>
      </c>
      <c r="E284" s="10">
        <f>IF('Weir Formula Data'!Q284="",-9999,'Weir Formula Data'!Q284)</f>
        <v>0</v>
      </c>
      <c r="F284" s="10">
        <f>IF('Weir Formula Data'!R284="",-9999,'Weir Formula Data'!R284)</f>
        <v>229.42535250712049</v>
      </c>
      <c r="G284" s="10">
        <f>IF('Weir Formula Data'!M284="",-9999,'Weir Formula Data'!M284)</f>
        <v>0</v>
      </c>
      <c r="H284" s="10">
        <f>IF('Weir Formula Data'!N284="",-9999,'Weir Formula Data'!N284)</f>
        <v>173.29137612444165</v>
      </c>
      <c r="I284" s="10">
        <f t="shared" si="136"/>
        <v>646.79923197885842</v>
      </c>
      <c r="J284" s="10">
        <f t="shared" si="137"/>
        <v>0</v>
      </c>
      <c r="K284" s="24">
        <f>'Weir Formula Data'!C284</f>
        <v>1</v>
      </c>
      <c r="L284" s="24">
        <f>'Weir Formula Data'!D284</f>
        <v>0</v>
      </c>
      <c r="M284" s="24">
        <f>'Weir Formula Data'!E284</f>
        <v>1</v>
      </c>
      <c r="N284" s="24">
        <f>'Weir Formula Data'!F284</f>
        <v>0</v>
      </c>
      <c r="O284" s="24">
        <f>'Weir Formula Data'!G284</f>
        <v>1</v>
      </c>
      <c r="AC284">
        <f t="shared" si="138"/>
        <v>201804</v>
      </c>
      <c r="AD284" s="3">
        <v>43198</v>
      </c>
      <c r="AE284" s="10">
        <f t="shared" si="125"/>
        <v>293.95751941184602</v>
      </c>
      <c r="AF284" s="10">
        <f t="shared" si="126"/>
        <v>0</v>
      </c>
      <c r="AG284" s="10">
        <f t="shared" si="127"/>
        <v>276.30537456927686</v>
      </c>
      <c r="AH284" s="10">
        <f t="shared" si="128"/>
        <v>0</v>
      </c>
      <c r="AI284" s="10">
        <f t="shared" si="129"/>
        <v>208.70116605009133</v>
      </c>
      <c r="AJ284" s="10">
        <f t="shared" si="139"/>
        <v>778.96406003121433</v>
      </c>
      <c r="AL284">
        <f t="shared" si="140"/>
        <v>201804</v>
      </c>
      <c r="AM284" s="3">
        <f t="shared" si="141"/>
        <v>43198</v>
      </c>
      <c r="AN284" s="10">
        <f t="shared" si="142"/>
        <v>293.18397649821918</v>
      </c>
      <c r="AO284" s="10">
        <f t="shared" si="143"/>
        <v>0</v>
      </c>
      <c r="AP284" s="10">
        <f t="shared" si="144"/>
        <v>275.57828289656607</v>
      </c>
      <c r="AQ284" s="10">
        <f t="shared" si="145"/>
        <v>0</v>
      </c>
      <c r="AR284" s="10">
        <f t="shared" si="146"/>
        <v>208.15197340352555</v>
      </c>
      <c r="AS284" s="10">
        <f t="shared" si="147"/>
        <v>776.91423279831076</v>
      </c>
      <c r="AU284">
        <f t="shared" si="148"/>
        <v>201804</v>
      </c>
      <c r="AV284" s="3">
        <f t="shared" si="149"/>
        <v>43198</v>
      </c>
      <c r="AW284" s="10">
        <f t="shared" si="130"/>
        <v>289.39834782673682</v>
      </c>
      <c r="AX284" s="10">
        <f t="shared" si="131"/>
        <v>0</v>
      </c>
      <c r="AY284" s="10">
        <f t="shared" si="132"/>
        <v>272.01998117274229</v>
      </c>
      <c r="AZ284" s="10">
        <f t="shared" si="133"/>
        <v>0</v>
      </c>
      <c r="BA284" s="10">
        <f t="shared" si="134"/>
        <v>205.46428873551025</v>
      </c>
      <c r="BB284">
        <f t="shared" si="150"/>
        <v>766.88261773498948</v>
      </c>
    </row>
    <row r="285" spans="2:54" x14ac:dyDescent="0.25">
      <c r="B285">
        <f t="shared" si="135"/>
        <v>201804</v>
      </c>
      <c r="C285" s="3">
        <f>'Weir Formula Data'!I285</f>
        <v>43199</v>
      </c>
      <c r="D285" s="10">
        <f>IF('Weir Formula Data'!P285="",-9999,'Weir Formula Data'!P285)</f>
        <v>242.91130181115616</v>
      </c>
      <c r="E285" s="10">
        <f>IF('Weir Formula Data'!Q285="",-9999,'Weir Formula Data'!Q285)</f>
        <v>0</v>
      </c>
      <c r="F285" s="10">
        <f>IF('Weir Formula Data'!R285="",-9999,'Weir Formula Data'!R285)</f>
        <v>232.56909318050268</v>
      </c>
      <c r="G285" s="10">
        <f>IF('Weir Formula Data'!M285="",-9999,'Weir Formula Data'!M285)</f>
        <v>0</v>
      </c>
      <c r="H285" s="10">
        <f>IF('Weir Formula Data'!N285="",-9999,'Weir Formula Data'!N285)</f>
        <v>173.77247334607065</v>
      </c>
      <c r="I285" s="10">
        <f t="shared" si="136"/>
        <v>649.25286833772952</v>
      </c>
      <c r="J285" s="10">
        <f t="shared" si="137"/>
        <v>0</v>
      </c>
      <c r="K285" s="24">
        <f>'Weir Formula Data'!C285</f>
        <v>1</v>
      </c>
      <c r="L285" s="24">
        <f>'Weir Formula Data'!D285</f>
        <v>0</v>
      </c>
      <c r="M285" s="24">
        <f>'Weir Formula Data'!E285</f>
        <v>1</v>
      </c>
      <c r="N285" s="24">
        <f>'Weir Formula Data'!F285</f>
        <v>0</v>
      </c>
      <c r="O285" s="24">
        <f>'Weir Formula Data'!G285</f>
        <v>1</v>
      </c>
      <c r="AC285">
        <f t="shared" si="138"/>
        <v>201804</v>
      </c>
      <c r="AD285" s="3">
        <v>43199</v>
      </c>
      <c r="AE285" s="10">
        <f t="shared" si="125"/>
        <v>292.54699840532697</v>
      </c>
      <c r="AF285" s="10">
        <f t="shared" si="126"/>
        <v>0</v>
      </c>
      <c r="AG285" s="10">
        <f t="shared" si="127"/>
        <v>280.09149687361361</v>
      </c>
      <c r="AH285" s="10">
        <f t="shared" si="128"/>
        <v>0</v>
      </c>
      <c r="AI285" s="10">
        <f t="shared" si="129"/>
        <v>209.28056909589165</v>
      </c>
      <c r="AJ285" s="10">
        <f t="shared" si="139"/>
        <v>781.91906437483226</v>
      </c>
      <c r="AL285">
        <f t="shared" si="140"/>
        <v>201804</v>
      </c>
      <c r="AM285" s="3">
        <f t="shared" si="141"/>
        <v>43199</v>
      </c>
      <c r="AN285" s="10">
        <f t="shared" si="142"/>
        <v>291.77716724750519</v>
      </c>
      <c r="AO285" s="10">
        <f t="shared" si="143"/>
        <v>0</v>
      </c>
      <c r="AP285" s="10">
        <f t="shared" si="144"/>
        <v>279.35444210118521</v>
      </c>
      <c r="AQ285" s="10">
        <f t="shared" si="145"/>
        <v>0</v>
      </c>
      <c r="AR285" s="10">
        <f t="shared" si="146"/>
        <v>208.72985176262586</v>
      </c>
      <c r="AS285" s="10">
        <f t="shared" si="147"/>
        <v>779.8614611113162</v>
      </c>
      <c r="AU285">
        <f t="shared" si="148"/>
        <v>201804</v>
      </c>
      <c r="AV285" s="3">
        <f t="shared" si="149"/>
        <v>43199</v>
      </c>
      <c r="AW285" s="10">
        <f t="shared" si="130"/>
        <v>288.00970347540931</v>
      </c>
      <c r="AX285" s="10">
        <f t="shared" si="131"/>
        <v>0</v>
      </c>
      <c r="AY285" s="10">
        <f t="shared" si="132"/>
        <v>275.74738213100767</v>
      </c>
      <c r="AZ285" s="10">
        <f t="shared" si="133"/>
        <v>0</v>
      </c>
      <c r="BA285" s="10">
        <f t="shared" si="134"/>
        <v>206.03470545598023</v>
      </c>
      <c r="BB285">
        <f t="shared" si="150"/>
        <v>769.79179106239712</v>
      </c>
    </row>
    <row r="286" spans="2:54" x14ac:dyDescent="0.25">
      <c r="B286">
        <f t="shared" si="135"/>
        <v>201804</v>
      </c>
      <c r="C286" s="3">
        <f>'Weir Formula Data'!I286</f>
        <v>43200</v>
      </c>
      <c r="D286" s="10">
        <f>IF('Weir Formula Data'!P286="",-9999,'Weir Formula Data'!P286)</f>
        <v>222.41288160203092</v>
      </c>
      <c r="E286" s="10">
        <f>IF('Weir Formula Data'!Q286="",-9999,'Weir Formula Data'!Q286)</f>
        <v>0</v>
      </c>
      <c r="F286" s="10">
        <f>IF('Weir Formula Data'!R286="",-9999,'Weir Formula Data'!R286)</f>
        <v>194.99178053227396</v>
      </c>
      <c r="G286" s="10">
        <f>IF('Weir Formula Data'!M286="",-9999,'Weir Formula Data'!M286)</f>
        <v>0</v>
      </c>
      <c r="H286" s="10">
        <f>IF('Weir Formula Data'!N286="",-9999,'Weir Formula Data'!N286)</f>
        <v>157.65164391355032</v>
      </c>
      <c r="I286" s="10">
        <f t="shared" si="136"/>
        <v>575.05630604785517</v>
      </c>
      <c r="J286" s="10">
        <f t="shared" si="137"/>
        <v>0</v>
      </c>
      <c r="K286" s="24">
        <f>'Weir Formula Data'!C286</f>
        <v>1</v>
      </c>
      <c r="L286" s="24">
        <f>'Weir Formula Data'!D286</f>
        <v>0</v>
      </c>
      <c r="M286" s="24">
        <f>'Weir Formula Data'!E286</f>
        <v>1</v>
      </c>
      <c r="N286" s="24">
        <f>'Weir Formula Data'!F286</f>
        <v>0</v>
      </c>
      <c r="O286" s="24">
        <f>'Weir Formula Data'!G286</f>
        <v>1</v>
      </c>
      <c r="AC286">
        <f t="shared" si="138"/>
        <v>201804</v>
      </c>
      <c r="AD286" s="3">
        <v>43200</v>
      </c>
      <c r="AE286" s="10">
        <f t="shared" si="125"/>
        <v>267.85999842007033</v>
      </c>
      <c r="AF286" s="10">
        <f t="shared" si="126"/>
        <v>0</v>
      </c>
      <c r="AG286" s="10">
        <f t="shared" si="127"/>
        <v>234.83575973247349</v>
      </c>
      <c r="AH286" s="10">
        <f t="shared" si="128"/>
        <v>0</v>
      </c>
      <c r="AI286" s="10">
        <f t="shared" si="129"/>
        <v>189.86566239075012</v>
      </c>
      <c r="AJ286" s="10">
        <f t="shared" si="139"/>
        <v>692.56142054329393</v>
      </c>
      <c r="AL286">
        <f t="shared" si="140"/>
        <v>201804</v>
      </c>
      <c r="AM286" s="3">
        <f t="shared" si="141"/>
        <v>43200</v>
      </c>
      <c r="AN286" s="10">
        <f t="shared" si="142"/>
        <v>267.15513057373488</v>
      </c>
      <c r="AO286" s="10">
        <f t="shared" si="143"/>
        <v>0</v>
      </c>
      <c r="AP286" s="10">
        <f t="shared" si="144"/>
        <v>234.21779446262536</v>
      </c>
      <c r="AQ286" s="10">
        <f t="shared" si="145"/>
        <v>0</v>
      </c>
      <c r="AR286" s="10">
        <f t="shared" si="146"/>
        <v>189.36603496847056</v>
      </c>
      <c r="AS286" s="10">
        <f t="shared" si="147"/>
        <v>690.7389600048308</v>
      </c>
      <c r="AU286">
        <f t="shared" si="148"/>
        <v>201804</v>
      </c>
      <c r="AV286" s="3">
        <f t="shared" si="149"/>
        <v>43200</v>
      </c>
      <c r="AW286" s="10">
        <f t="shared" si="130"/>
        <v>263.70558966050669</v>
      </c>
      <c r="AX286" s="10">
        <f t="shared" si="131"/>
        <v>0</v>
      </c>
      <c r="AY286" s="10">
        <f t="shared" si="132"/>
        <v>231.19354460873043</v>
      </c>
      <c r="AZ286" s="10">
        <f t="shared" si="133"/>
        <v>0</v>
      </c>
      <c r="BA286" s="10">
        <f t="shared" si="134"/>
        <v>186.92091671902242</v>
      </c>
      <c r="BB286">
        <f t="shared" si="150"/>
        <v>681.8200509882596</v>
      </c>
    </row>
    <row r="287" spans="2:54" x14ac:dyDescent="0.25">
      <c r="B287">
        <f t="shared" si="135"/>
        <v>201804</v>
      </c>
      <c r="C287" s="3">
        <f>'Weir Formula Data'!I287</f>
        <v>43201</v>
      </c>
      <c r="D287" s="10">
        <f>IF('Weir Formula Data'!P287="",-9999,'Weir Formula Data'!P287)</f>
        <v>243.74377403257975</v>
      </c>
      <c r="E287" s="10">
        <f>IF('Weir Formula Data'!Q287="",-9999,'Weir Formula Data'!Q287)</f>
        <v>0</v>
      </c>
      <c r="F287" s="10">
        <f>IF('Weir Formula Data'!R287="",-9999,'Weir Formula Data'!R287)</f>
        <v>205.58169970981353</v>
      </c>
      <c r="G287" s="10">
        <f>IF('Weir Formula Data'!M287="",-9999,'Weir Formula Data'!M287)</f>
        <v>0</v>
      </c>
      <c r="H287" s="10">
        <f>IF('Weir Formula Data'!N287="",-9999,'Weir Formula Data'!N287)</f>
        <v>161.76475576833934</v>
      </c>
      <c r="I287" s="10">
        <f t="shared" si="136"/>
        <v>611.09022951073257</v>
      </c>
      <c r="J287" s="10">
        <f t="shared" si="137"/>
        <v>0</v>
      </c>
      <c r="K287" s="24">
        <f>'Weir Formula Data'!C287</f>
        <v>1</v>
      </c>
      <c r="L287" s="24">
        <f>'Weir Formula Data'!D287</f>
        <v>0</v>
      </c>
      <c r="M287" s="24">
        <f>'Weir Formula Data'!E287</f>
        <v>1</v>
      </c>
      <c r="N287" s="24">
        <f>'Weir Formula Data'!F287</f>
        <v>0</v>
      </c>
      <c r="O287" s="24">
        <f>'Weir Formula Data'!G287</f>
        <v>1</v>
      </c>
      <c r="AC287">
        <f t="shared" si="138"/>
        <v>201804</v>
      </c>
      <c r="AD287" s="3">
        <v>43201</v>
      </c>
      <c r="AE287" s="10">
        <f t="shared" si="125"/>
        <v>293.54957526287734</v>
      </c>
      <c r="AF287" s="10">
        <f t="shared" si="126"/>
        <v>0</v>
      </c>
      <c r="AG287" s="10">
        <f t="shared" si="127"/>
        <v>247.58958816962334</v>
      </c>
      <c r="AH287" s="10">
        <f t="shared" si="128"/>
        <v>0</v>
      </c>
      <c r="AI287" s="10">
        <f t="shared" si="129"/>
        <v>194.81923399590889</v>
      </c>
      <c r="AJ287" s="10">
        <f t="shared" si="139"/>
        <v>735.95839742840963</v>
      </c>
      <c r="AL287">
        <f t="shared" si="140"/>
        <v>201804</v>
      </c>
      <c r="AM287" s="3">
        <f t="shared" si="141"/>
        <v>43201</v>
      </c>
      <c r="AN287" s="10">
        <f t="shared" si="142"/>
        <v>292.77710584553733</v>
      </c>
      <c r="AO287" s="10">
        <f t="shared" si="143"/>
        <v>0</v>
      </c>
      <c r="AP287" s="10">
        <f t="shared" si="144"/>
        <v>246.93806147352248</v>
      </c>
      <c r="AQ287" s="10">
        <f t="shared" si="145"/>
        <v>0</v>
      </c>
      <c r="AR287" s="10">
        <f t="shared" si="146"/>
        <v>194.30657135609187</v>
      </c>
      <c r="AS287" s="10">
        <f t="shared" si="147"/>
        <v>734.02173867515171</v>
      </c>
      <c r="AU287">
        <f t="shared" si="148"/>
        <v>201804</v>
      </c>
      <c r="AV287" s="3">
        <f t="shared" si="149"/>
        <v>43201</v>
      </c>
      <c r="AW287" s="10">
        <f t="shared" si="130"/>
        <v>288.99673073950146</v>
      </c>
      <c r="AX287" s="10">
        <f t="shared" si="131"/>
        <v>0</v>
      </c>
      <c r="AY287" s="10">
        <f t="shared" si="132"/>
        <v>243.74956591943442</v>
      </c>
      <c r="AZ287" s="10">
        <f t="shared" si="133"/>
        <v>0</v>
      </c>
      <c r="BA287" s="10">
        <f t="shared" si="134"/>
        <v>191.79766027449486</v>
      </c>
      <c r="BB287">
        <f t="shared" si="150"/>
        <v>724.54395693343076</v>
      </c>
    </row>
    <row r="288" spans="2:54" x14ac:dyDescent="0.25">
      <c r="B288">
        <f t="shared" si="135"/>
        <v>201804</v>
      </c>
      <c r="C288" s="3">
        <f>'Weir Formula Data'!I288</f>
        <v>43202</v>
      </c>
      <c r="D288" s="10">
        <f>IF('Weir Formula Data'!P288="",-9999,'Weir Formula Data'!P288)</f>
        <v>150.9537219444455</v>
      </c>
      <c r="E288" s="10">
        <f>IF('Weir Formula Data'!Q288="",-9999,'Weir Formula Data'!Q288)</f>
        <v>0</v>
      </c>
      <c r="F288" s="10">
        <f>IF('Weir Formula Data'!R288="",-9999,'Weir Formula Data'!R288)</f>
        <v>73.399076369923264</v>
      </c>
      <c r="G288" s="10">
        <f>IF('Weir Formula Data'!M288="",-9999,'Weir Formula Data'!M288)</f>
        <v>0</v>
      </c>
      <c r="H288" s="10">
        <f>IF('Weir Formula Data'!N288="",-9999,'Weir Formula Data'!N288)</f>
        <v>117.80554676436283</v>
      </c>
      <c r="I288" s="10">
        <f t="shared" si="136"/>
        <v>342.1583450787316</v>
      </c>
      <c r="J288" s="10">
        <f t="shared" si="137"/>
        <v>0</v>
      </c>
      <c r="K288" s="24">
        <f>'Weir Formula Data'!C288</f>
        <v>1</v>
      </c>
      <c r="L288" s="24">
        <f>'Weir Formula Data'!D288</f>
        <v>0</v>
      </c>
      <c r="M288" s="24">
        <f>'Weir Formula Data'!E288</f>
        <v>1</v>
      </c>
      <c r="N288" s="24">
        <f>'Weir Formula Data'!F288</f>
        <v>0</v>
      </c>
      <c r="O288" s="24">
        <f>'Weir Formula Data'!G288</f>
        <v>1</v>
      </c>
      <c r="AC288">
        <f t="shared" si="138"/>
        <v>201804</v>
      </c>
      <c r="AD288" s="3">
        <v>43202</v>
      </c>
      <c r="AE288" s="10">
        <f t="shared" si="125"/>
        <v>181.79910907270801</v>
      </c>
      <c r="AF288" s="10">
        <f t="shared" si="126"/>
        <v>0</v>
      </c>
      <c r="AG288" s="10">
        <f t="shared" si="127"/>
        <v>88.397202261250413</v>
      </c>
      <c r="AH288" s="10">
        <f t="shared" si="128"/>
        <v>0</v>
      </c>
      <c r="AI288" s="10">
        <f t="shared" si="129"/>
        <v>141.87754478466147</v>
      </c>
      <c r="AJ288" s="10">
        <f t="shared" si="139"/>
        <v>412.07385611861991</v>
      </c>
      <c r="AL288">
        <f t="shared" si="140"/>
        <v>201804</v>
      </c>
      <c r="AM288" s="3">
        <f t="shared" si="141"/>
        <v>43202</v>
      </c>
      <c r="AN288" s="10">
        <f t="shared" si="142"/>
        <v>181.32070861264071</v>
      </c>
      <c r="AO288" s="10">
        <f t="shared" si="143"/>
        <v>0</v>
      </c>
      <c r="AP288" s="10">
        <f t="shared" si="144"/>
        <v>88.164586917610137</v>
      </c>
      <c r="AQ288" s="10">
        <f t="shared" si="145"/>
        <v>0</v>
      </c>
      <c r="AR288" s="10">
        <f t="shared" si="146"/>
        <v>141.50419706560828</v>
      </c>
      <c r="AS288" s="10">
        <f t="shared" si="147"/>
        <v>410.98949259585913</v>
      </c>
      <c r="AU288">
        <f t="shared" si="148"/>
        <v>201804</v>
      </c>
      <c r="AV288" s="3">
        <f t="shared" si="149"/>
        <v>43202</v>
      </c>
      <c r="AW288" s="10">
        <f t="shared" si="130"/>
        <v>178.97947263700519</v>
      </c>
      <c r="AX288" s="10">
        <f t="shared" si="131"/>
        <v>0</v>
      </c>
      <c r="AY288" s="10">
        <f t="shared" si="132"/>
        <v>87.026194594703881</v>
      </c>
      <c r="AZ288" s="10">
        <f t="shared" si="133"/>
        <v>0</v>
      </c>
      <c r="BA288" s="10">
        <f t="shared" si="134"/>
        <v>139.67707693460784</v>
      </c>
      <c r="BB288">
        <f t="shared" si="150"/>
        <v>405.68274416631692</v>
      </c>
    </row>
    <row r="289" spans="2:54" x14ac:dyDescent="0.25">
      <c r="B289">
        <f t="shared" si="135"/>
        <v>201804</v>
      </c>
      <c r="C289" s="3">
        <f>'Weir Formula Data'!I289</f>
        <v>43203</v>
      </c>
      <c r="D289" s="10">
        <f>IF('Weir Formula Data'!P289="",-9999,'Weir Formula Data'!P289)</f>
        <v>38.756500877676764</v>
      </c>
      <c r="E289" s="10">
        <f>IF('Weir Formula Data'!Q289="",-9999,'Weir Formula Data'!Q289)</f>
        <v>0</v>
      </c>
      <c r="F289" s="10">
        <f>IF('Weir Formula Data'!R289="",-9999,'Weir Formula Data'!R289)</f>
        <v>-42.888055855656376</v>
      </c>
      <c r="G289" s="10">
        <f>IF('Weir Formula Data'!M289="",-9999,'Weir Formula Data'!M289)</f>
        <v>0</v>
      </c>
      <c r="H289" s="10">
        <f>IF('Weir Formula Data'!N289="",-9999,'Weir Formula Data'!N289)</f>
        <v>65.714267613871499</v>
      </c>
      <c r="I289" s="10">
        <f t="shared" si="136"/>
        <v>61.582712635891887</v>
      </c>
      <c r="J289" s="10">
        <f t="shared" si="137"/>
        <v>-42.888055855656376</v>
      </c>
      <c r="K289" s="24">
        <f>'Weir Formula Data'!C289</f>
        <v>1</v>
      </c>
      <c r="L289" s="24">
        <f>'Weir Formula Data'!D289</f>
        <v>0</v>
      </c>
      <c r="M289" s="24">
        <f>'Weir Formula Data'!E289</f>
        <v>1</v>
      </c>
      <c r="N289" s="24">
        <f>'Weir Formula Data'!F289</f>
        <v>0</v>
      </c>
      <c r="O289" s="24">
        <f>'Weir Formula Data'!G289</f>
        <v>1</v>
      </c>
      <c r="AC289">
        <f t="shared" si="138"/>
        <v>201804</v>
      </c>
      <c r="AD289" s="3">
        <v>43203</v>
      </c>
      <c r="AE289" s="10">
        <f t="shared" si="125"/>
        <v>46.675876815613172</v>
      </c>
      <c r="AF289" s="10">
        <f t="shared" si="126"/>
        <v>0</v>
      </c>
      <c r="AG289" s="10">
        <f t="shared" si="127"/>
        <v>-51.651660151104778</v>
      </c>
      <c r="AH289" s="10">
        <f t="shared" si="128"/>
        <v>0</v>
      </c>
      <c r="AI289" s="10">
        <f t="shared" si="129"/>
        <v>79.142104955610492</v>
      </c>
      <c r="AJ289" s="10">
        <f t="shared" si="139"/>
        <v>74.166321620118879</v>
      </c>
      <c r="AL289">
        <f t="shared" si="140"/>
        <v>201804</v>
      </c>
      <c r="AM289" s="3">
        <f t="shared" si="141"/>
        <v>43203</v>
      </c>
      <c r="AN289" s="10">
        <f t="shared" si="142"/>
        <v>46.553050245909233</v>
      </c>
      <c r="AO289" s="10">
        <f t="shared" si="143"/>
        <v>0</v>
      </c>
      <c r="AP289" s="10">
        <f t="shared" si="144"/>
        <v>-42.888055855656376</v>
      </c>
      <c r="AQ289" s="10">
        <f t="shared" si="145"/>
        <v>0</v>
      </c>
      <c r="AR289" s="10">
        <f t="shared" si="146"/>
        <v>78.933844202218594</v>
      </c>
      <c r="AS289" s="10">
        <f t="shared" si="147"/>
        <v>82.598838592471452</v>
      </c>
      <c r="AU289">
        <f t="shared" si="148"/>
        <v>201804</v>
      </c>
      <c r="AV289" s="3">
        <f t="shared" si="149"/>
        <v>43203</v>
      </c>
      <c r="AW289" s="10">
        <f t="shared" si="130"/>
        <v>45.951951359603136</v>
      </c>
      <c r="AX289" s="10">
        <f t="shared" si="131"/>
        <v>0</v>
      </c>
      <c r="AY289" s="10">
        <f t="shared" si="132"/>
        <v>0</v>
      </c>
      <c r="AZ289" s="10">
        <f t="shared" si="133"/>
        <v>0</v>
      </c>
      <c r="BA289" s="10">
        <f t="shared" si="134"/>
        <v>77.914640399434859</v>
      </c>
      <c r="BB289">
        <f t="shared" si="150"/>
        <v>123.86659175903799</v>
      </c>
    </row>
    <row r="290" spans="2:54" x14ac:dyDescent="0.25">
      <c r="B290">
        <f t="shared" si="135"/>
        <v>201804</v>
      </c>
      <c r="C290" s="3">
        <f>'Weir Formula Data'!I290</f>
        <v>43204</v>
      </c>
      <c r="D290" s="10">
        <f>IF('Weir Formula Data'!P290="",-9999,'Weir Formula Data'!P290)</f>
        <v>-50.919991553938274</v>
      </c>
      <c r="E290" s="10">
        <f>IF('Weir Formula Data'!Q290="",-9999,'Weir Formula Data'!Q290)</f>
        <v>0</v>
      </c>
      <c r="F290" s="10">
        <f>IF('Weir Formula Data'!R290="",-9999,'Weir Formula Data'!R290)</f>
        <v>-96.794980440156607</v>
      </c>
      <c r="G290" s="10">
        <f>IF('Weir Formula Data'!M290="",-9999,'Weir Formula Data'!M290)</f>
        <v>0</v>
      </c>
      <c r="H290" s="10">
        <f>IF('Weir Formula Data'!N290="",-9999,'Weir Formula Data'!N290)</f>
        <v>-20.159739685844141</v>
      </c>
      <c r="I290" s="10">
        <f t="shared" si="136"/>
        <v>-167.874711679939</v>
      </c>
      <c r="J290" s="10">
        <f t="shared" si="137"/>
        <v>-167.874711679939</v>
      </c>
      <c r="K290" s="24">
        <f>'Weir Formula Data'!C290</f>
        <v>0</v>
      </c>
      <c r="L290" s="24">
        <f>'Weir Formula Data'!D290</f>
        <v>0</v>
      </c>
      <c r="M290" s="24">
        <f>'Weir Formula Data'!E290</f>
        <v>0</v>
      </c>
      <c r="N290" s="24">
        <f>'Weir Formula Data'!F290</f>
        <v>0</v>
      </c>
      <c r="O290" s="24">
        <f>'Weir Formula Data'!G290</f>
        <v>0</v>
      </c>
      <c r="AC290">
        <f t="shared" si="138"/>
        <v>201804</v>
      </c>
      <c r="AD290" s="3">
        <v>43204</v>
      </c>
      <c r="AE290" s="10">
        <f t="shared" si="125"/>
        <v>-61.324815176817332</v>
      </c>
      <c r="AF290" s="10">
        <f t="shared" si="126"/>
        <v>0</v>
      </c>
      <c r="AG290" s="10">
        <f t="shared" si="127"/>
        <v>-116.57374843136935</v>
      </c>
      <c r="AH290" s="10">
        <f t="shared" si="128"/>
        <v>0</v>
      </c>
      <c r="AI290" s="10">
        <f t="shared" si="129"/>
        <v>-24.279114597604909</v>
      </c>
      <c r="AJ290" s="10">
        <f t="shared" si="139"/>
        <v>-202.17767820579161</v>
      </c>
      <c r="AL290">
        <f t="shared" si="140"/>
        <v>201804</v>
      </c>
      <c r="AM290" s="3">
        <f t="shared" si="141"/>
        <v>43204</v>
      </c>
      <c r="AN290" s="10">
        <f t="shared" si="142"/>
        <v>-50.919991553938274</v>
      </c>
      <c r="AO290" s="10">
        <f t="shared" si="143"/>
        <v>0</v>
      </c>
      <c r="AP290" s="10">
        <f t="shared" si="144"/>
        <v>-96.794980440156607</v>
      </c>
      <c r="AQ290" s="10">
        <f t="shared" si="145"/>
        <v>0</v>
      </c>
      <c r="AR290" s="10">
        <f t="shared" si="146"/>
        <v>-20.159739685844141</v>
      </c>
      <c r="AS290" s="10">
        <f t="shared" si="147"/>
        <v>-167.874711679939</v>
      </c>
      <c r="AU290">
        <f t="shared" si="148"/>
        <v>201804</v>
      </c>
      <c r="AV290" s="3">
        <f t="shared" si="149"/>
        <v>43204</v>
      </c>
      <c r="AW290" s="10">
        <f t="shared" si="130"/>
        <v>0</v>
      </c>
      <c r="AX290" s="10">
        <f t="shared" si="131"/>
        <v>0</v>
      </c>
      <c r="AY290" s="10">
        <f t="shared" si="132"/>
        <v>0</v>
      </c>
      <c r="AZ290" s="10">
        <f t="shared" si="133"/>
        <v>0</v>
      </c>
      <c r="BA290" s="10">
        <f t="shared" si="134"/>
        <v>0</v>
      </c>
      <c r="BB290">
        <f t="shared" si="150"/>
        <v>0</v>
      </c>
    </row>
    <row r="291" spans="2:54" x14ac:dyDescent="0.25">
      <c r="B291">
        <f t="shared" si="135"/>
        <v>201804</v>
      </c>
      <c r="C291" s="3">
        <f>'Weir Formula Data'!I291</f>
        <v>43205</v>
      </c>
      <c r="D291" s="10">
        <f>IF('Weir Formula Data'!P291="",-9999,'Weir Formula Data'!P291)</f>
        <v>0</v>
      </c>
      <c r="E291" s="10">
        <f>IF('Weir Formula Data'!Q291="",-9999,'Weir Formula Data'!Q291)</f>
        <v>0</v>
      </c>
      <c r="F291" s="10">
        <f>IF('Weir Formula Data'!R291="",-9999,'Weir Formula Data'!R291)</f>
        <v>0</v>
      </c>
      <c r="G291" s="10">
        <f>IF('Weir Formula Data'!M291="",-9999,'Weir Formula Data'!M291)</f>
        <v>0</v>
      </c>
      <c r="H291" s="10">
        <f>IF('Weir Formula Data'!N291="",-9999,'Weir Formula Data'!N291)</f>
        <v>0</v>
      </c>
      <c r="I291" s="10">
        <f t="shared" si="136"/>
        <v>0</v>
      </c>
      <c r="J291" s="10">
        <f t="shared" si="137"/>
        <v>0</v>
      </c>
      <c r="K291" s="24">
        <f>'Weir Formula Data'!C291</f>
        <v>0</v>
      </c>
      <c r="L291" s="24">
        <f>'Weir Formula Data'!D291</f>
        <v>0</v>
      </c>
      <c r="M291" s="24">
        <f>'Weir Formula Data'!E291</f>
        <v>0</v>
      </c>
      <c r="N291" s="24">
        <f>'Weir Formula Data'!F291</f>
        <v>0</v>
      </c>
      <c r="O291" s="24">
        <f>'Weir Formula Data'!G291</f>
        <v>0</v>
      </c>
      <c r="AC291">
        <f t="shared" si="138"/>
        <v>201804</v>
      </c>
      <c r="AD291" s="3">
        <v>43205</v>
      </c>
      <c r="AE291" s="10">
        <f t="shared" si="125"/>
        <v>0</v>
      </c>
      <c r="AF291" s="10">
        <f t="shared" si="126"/>
        <v>0</v>
      </c>
      <c r="AG291" s="10">
        <f t="shared" si="127"/>
        <v>0</v>
      </c>
      <c r="AH291" s="10">
        <f t="shared" si="128"/>
        <v>0</v>
      </c>
      <c r="AI291" s="10">
        <f t="shared" si="129"/>
        <v>0</v>
      </c>
      <c r="AJ291" s="10">
        <f t="shared" si="139"/>
        <v>0</v>
      </c>
      <c r="AL291">
        <f t="shared" si="140"/>
        <v>201804</v>
      </c>
      <c r="AM291" s="3">
        <f t="shared" si="141"/>
        <v>43205</v>
      </c>
      <c r="AN291" s="10">
        <f t="shared" si="142"/>
        <v>0</v>
      </c>
      <c r="AO291" s="10">
        <f t="shared" si="143"/>
        <v>0</v>
      </c>
      <c r="AP291" s="10">
        <f t="shared" si="144"/>
        <v>0</v>
      </c>
      <c r="AQ291" s="10">
        <f t="shared" si="145"/>
        <v>0</v>
      </c>
      <c r="AR291" s="10">
        <f t="shared" si="146"/>
        <v>0</v>
      </c>
      <c r="AS291" s="10">
        <f t="shared" si="147"/>
        <v>0</v>
      </c>
      <c r="AU291">
        <f t="shared" si="148"/>
        <v>201804</v>
      </c>
      <c r="AV291" s="3">
        <f t="shared" si="149"/>
        <v>43205</v>
      </c>
      <c r="AW291" s="10">
        <f t="shared" si="130"/>
        <v>0</v>
      </c>
      <c r="AX291" s="10">
        <f t="shared" si="131"/>
        <v>0</v>
      </c>
      <c r="AY291" s="10">
        <f t="shared" si="132"/>
        <v>0</v>
      </c>
      <c r="AZ291" s="10">
        <f t="shared" si="133"/>
        <v>0</v>
      </c>
      <c r="BA291" s="10">
        <f t="shared" si="134"/>
        <v>0</v>
      </c>
      <c r="BB291">
        <f t="shared" si="150"/>
        <v>0</v>
      </c>
    </row>
    <row r="292" spans="2:54" x14ac:dyDescent="0.25">
      <c r="B292">
        <f t="shared" si="135"/>
        <v>201804</v>
      </c>
      <c r="C292" s="3">
        <f>'Weir Formula Data'!I292</f>
        <v>43206</v>
      </c>
      <c r="D292" s="10">
        <f>IF('Weir Formula Data'!P292="",-9999,'Weir Formula Data'!P292)</f>
        <v>0</v>
      </c>
      <c r="E292" s="10">
        <f>IF('Weir Formula Data'!Q292="",-9999,'Weir Formula Data'!Q292)</f>
        <v>0</v>
      </c>
      <c r="F292" s="10">
        <f>IF('Weir Formula Data'!R292="",-9999,'Weir Formula Data'!R292)</f>
        <v>0</v>
      </c>
      <c r="G292" s="10">
        <f>IF('Weir Formula Data'!M292="",-9999,'Weir Formula Data'!M292)</f>
        <v>0</v>
      </c>
      <c r="H292" s="10">
        <f>IF('Weir Formula Data'!N292="",-9999,'Weir Formula Data'!N292)</f>
        <v>0</v>
      </c>
      <c r="I292" s="10">
        <f t="shared" si="136"/>
        <v>0</v>
      </c>
      <c r="J292" s="10">
        <f t="shared" si="137"/>
        <v>0</v>
      </c>
      <c r="K292" s="24">
        <f>'Weir Formula Data'!C292</f>
        <v>0</v>
      </c>
      <c r="L292" s="24">
        <f>'Weir Formula Data'!D292</f>
        <v>0</v>
      </c>
      <c r="M292" s="24">
        <f>'Weir Formula Data'!E292</f>
        <v>0</v>
      </c>
      <c r="N292" s="24">
        <f>'Weir Formula Data'!F292</f>
        <v>0</v>
      </c>
      <c r="O292" s="24">
        <f>'Weir Formula Data'!G292</f>
        <v>0</v>
      </c>
      <c r="AC292">
        <f t="shared" si="138"/>
        <v>201804</v>
      </c>
      <c r="AD292" s="3">
        <v>43206</v>
      </c>
      <c r="AE292" s="10">
        <f t="shared" si="125"/>
        <v>0</v>
      </c>
      <c r="AF292" s="10">
        <f t="shared" si="126"/>
        <v>0</v>
      </c>
      <c r="AG292" s="10">
        <f t="shared" si="127"/>
        <v>0</v>
      </c>
      <c r="AH292" s="10">
        <f t="shared" si="128"/>
        <v>0</v>
      </c>
      <c r="AI292" s="10">
        <f t="shared" si="129"/>
        <v>0</v>
      </c>
      <c r="AJ292" s="10">
        <f t="shared" si="139"/>
        <v>0</v>
      </c>
      <c r="AL292">
        <f t="shared" si="140"/>
        <v>201804</v>
      </c>
      <c r="AM292" s="3">
        <f t="shared" si="141"/>
        <v>43206</v>
      </c>
      <c r="AN292" s="10">
        <f t="shared" si="142"/>
        <v>0</v>
      </c>
      <c r="AO292" s="10">
        <f t="shared" si="143"/>
        <v>0</v>
      </c>
      <c r="AP292" s="10">
        <f t="shared" si="144"/>
        <v>0</v>
      </c>
      <c r="AQ292" s="10">
        <f t="shared" si="145"/>
        <v>0</v>
      </c>
      <c r="AR292" s="10">
        <f t="shared" si="146"/>
        <v>0</v>
      </c>
      <c r="AS292" s="10">
        <f t="shared" si="147"/>
        <v>0</v>
      </c>
      <c r="AU292">
        <f t="shared" si="148"/>
        <v>201804</v>
      </c>
      <c r="AV292" s="3">
        <f t="shared" si="149"/>
        <v>43206</v>
      </c>
      <c r="AW292" s="10">
        <f t="shared" si="130"/>
        <v>0</v>
      </c>
      <c r="AX292" s="10">
        <f t="shared" si="131"/>
        <v>0</v>
      </c>
      <c r="AY292" s="10">
        <f t="shared" si="132"/>
        <v>0</v>
      </c>
      <c r="AZ292" s="10">
        <f t="shared" si="133"/>
        <v>0</v>
      </c>
      <c r="BA292" s="10">
        <f t="shared" si="134"/>
        <v>0</v>
      </c>
      <c r="BB292">
        <f t="shared" si="150"/>
        <v>0</v>
      </c>
    </row>
    <row r="293" spans="2:54" x14ac:dyDescent="0.25">
      <c r="B293">
        <f t="shared" si="135"/>
        <v>201804</v>
      </c>
      <c r="C293" s="3">
        <f>'Weir Formula Data'!I293</f>
        <v>43207</v>
      </c>
      <c r="D293" s="10">
        <f>IF('Weir Formula Data'!P293="",-9999,'Weir Formula Data'!P293)</f>
        <v>0</v>
      </c>
      <c r="E293" s="10">
        <f>IF('Weir Formula Data'!Q293="",-9999,'Weir Formula Data'!Q293)</f>
        <v>0</v>
      </c>
      <c r="F293" s="10">
        <f>IF('Weir Formula Data'!R293="",-9999,'Weir Formula Data'!R293)</f>
        <v>0</v>
      </c>
      <c r="G293" s="10">
        <f>IF('Weir Formula Data'!M293="",-9999,'Weir Formula Data'!M293)</f>
        <v>0</v>
      </c>
      <c r="H293" s="10">
        <f>IF('Weir Formula Data'!N293="",-9999,'Weir Formula Data'!N293)</f>
        <v>0</v>
      </c>
      <c r="I293" s="10">
        <f t="shared" si="136"/>
        <v>0</v>
      </c>
      <c r="J293" s="10">
        <f t="shared" si="137"/>
        <v>0</v>
      </c>
      <c r="K293" s="24">
        <f>'Weir Formula Data'!C293</f>
        <v>0</v>
      </c>
      <c r="L293" s="24">
        <f>'Weir Formula Data'!D293</f>
        <v>0</v>
      </c>
      <c r="M293" s="24">
        <f>'Weir Formula Data'!E293</f>
        <v>0</v>
      </c>
      <c r="N293" s="24">
        <f>'Weir Formula Data'!F293</f>
        <v>0</v>
      </c>
      <c r="O293" s="24">
        <f>'Weir Formula Data'!G293</f>
        <v>0</v>
      </c>
      <c r="AC293">
        <f t="shared" si="138"/>
        <v>201804</v>
      </c>
      <c r="AD293" s="3">
        <v>43207</v>
      </c>
      <c r="AE293" s="10">
        <f t="shared" si="125"/>
        <v>0</v>
      </c>
      <c r="AF293" s="10">
        <f t="shared" si="126"/>
        <v>0</v>
      </c>
      <c r="AG293" s="10">
        <f t="shared" si="127"/>
        <v>0</v>
      </c>
      <c r="AH293" s="10">
        <f t="shared" si="128"/>
        <v>0</v>
      </c>
      <c r="AI293" s="10">
        <f t="shared" si="129"/>
        <v>0</v>
      </c>
      <c r="AJ293" s="10">
        <f t="shared" si="139"/>
        <v>0</v>
      </c>
      <c r="AL293">
        <f t="shared" si="140"/>
        <v>201804</v>
      </c>
      <c r="AM293" s="3">
        <f t="shared" si="141"/>
        <v>43207</v>
      </c>
      <c r="AN293" s="10">
        <f t="shared" si="142"/>
        <v>0</v>
      </c>
      <c r="AO293" s="10">
        <f t="shared" si="143"/>
        <v>0</v>
      </c>
      <c r="AP293" s="10">
        <f t="shared" si="144"/>
        <v>0</v>
      </c>
      <c r="AQ293" s="10">
        <f t="shared" si="145"/>
        <v>0</v>
      </c>
      <c r="AR293" s="10">
        <f t="shared" si="146"/>
        <v>0</v>
      </c>
      <c r="AS293" s="10">
        <f t="shared" si="147"/>
        <v>0</v>
      </c>
      <c r="AU293">
        <f t="shared" si="148"/>
        <v>201804</v>
      </c>
      <c r="AV293" s="3">
        <f t="shared" si="149"/>
        <v>43207</v>
      </c>
      <c r="AW293" s="10">
        <f t="shared" si="130"/>
        <v>0</v>
      </c>
      <c r="AX293" s="10">
        <f t="shared" si="131"/>
        <v>0</v>
      </c>
      <c r="AY293" s="10">
        <f t="shared" si="132"/>
        <v>0</v>
      </c>
      <c r="AZ293" s="10">
        <f t="shared" si="133"/>
        <v>0</v>
      </c>
      <c r="BA293" s="10">
        <f t="shared" si="134"/>
        <v>0</v>
      </c>
      <c r="BB293">
        <f t="shared" si="150"/>
        <v>0</v>
      </c>
    </row>
    <row r="294" spans="2:54" x14ac:dyDescent="0.25">
      <c r="B294">
        <f t="shared" si="135"/>
        <v>201804</v>
      </c>
      <c r="C294" s="3">
        <f>'Weir Formula Data'!I294</f>
        <v>43208</v>
      </c>
      <c r="D294" s="10">
        <f>IF('Weir Formula Data'!P294="",-9999,'Weir Formula Data'!P294)</f>
        <v>0</v>
      </c>
      <c r="E294" s="10">
        <f>IF('Weir Formula Data'!Q294="",-9999,'Weir Formula Data'!Q294)</f>
        <v>0</v>
      </c>
      <c r="F294" s="10">
        <f>IF('Weir Formula Data'!R294="",-9999,'Weir Formula Data'!R294)</f>
        <v>0</v>
      </c>
      <c r="G294" s="10">
        <f>IF('Weir Formula Data'!M294="",-9999,'Weir Formula Data'!M294)</f>
        <v>0</v>
      </c>
      <c r="H294" s="10">
        <f>IF('Weir Formula Data'!N294="",-9999,'Weir Formula Data'!N294)</f>
        <v>0</v>
      </c>
      <c r="I294" s="10">
        <f t="shared" si="136"/>
        <v>0</v>
      </c>
      <c r="J294" s="10">
        <f t="shared" si="137"/>
        <v>0</v>
      </c>
      <c r="K294" s="24">
        <f>'Weir Formula Data'!C294</f>
        <v>0</v>
      </c>
      <c r="L294" s="24">
        <f>'Weir Formula Data'!D294</f>
        <v>0</v>
      </c>
      <c r="M294" s="24">
        <f>'Weir Formula Data'!E294</f>
        <v>0</v>
      </c>
      <c r="N294" s="24">
        <f>'Weir Formula Data'!F294</f>
        <v>0</v>
      </c>
      <c r="O294" s="24">
        <f>'Weir Formula Data'!G294</f>
        <v>0</v>
      </c>
      <c r="AC294">
        <f t="shared" si="138"/>
        <v>201804</v>
      </c>
      <c r="AD294" s="3">
        <v>43208</v>
      </c>
      <c r="AE294" s="10">
        <f t="shared" si="125"/>
        <v>0</v>
      </c>
      <c r="AF294" s="10">
        <f t="shared" si="126"/>
        <v>0</v>
      </c>
      <c r="AG294" s="10">
        <f t="shared" si="127"/>
        <v>0</v>
      </c>
      <c r="AH294" s="10">
        <f t="shared" si="128"/>
        <v>0</v>
      </c>
      <c r="AI294" s="10">
        <f t="shared" si="129"/>
        <v>0</v>
      </c>
      <c r="AJ294" s="10">
        <f t="shared" si="139"/>
        <v>0</v>
      </c>
      <c r="AL294">
        <f t="shared" si="140"/>
        <v>201804</v>
      </c>
      <c r="AM294" s="3">
        <f t="shared" si="141"/>
        <v>43208</v>
      </c>
      <c r="AN294" s="10">
        <f t="shared" si="142"/>
        <v>0</v>
      </c>
      <c r="AO294" s="10">
        <f t="shared" si="143"/>
        <v>0</v>
      </c>
      <c r="AP294" s="10">
        <f t="shared" si="144"/>
        <v>0</v>
      </c>
      <c r="AQ294" s="10">
        <f t="shared" si="145"/>
        <v>0</v>
      </c>
      <c r="AR294" s="10">
        <f t="shared" si="146"/>
        <v>0</v>
      </c>
      <c r="AS294" s="10">
        <f t="shared" si="147"/>
        <v>0</v>
      </c>
      <c r="AU294">
        <f t="shared" si="148"/>
        <v>201804</v>
      </c>
      <c r="AV294" s="3">
        <f t="shared" si="149"/>
        <v>43208</v>
      </c>
      <c r="AW294" s="10">
        <f t="shared" si="130"/>
        <v>0</v>
      </c>
      <c r="AX294" s="10">
        <f t="shared" si="131"/>
        <v>0</v>
      </c>
      <c r="AY294" s="10">
        <f t="shared" si="132"/>
        <v>0</v>
      </c>
      <c r="AZ294" s="10">
        <f t="shared" si="133"/>
        <v>0</v>
      </c>
      <c r="BA294" s="10">
        <f t="shared" si="134"/>
        <v>0</v>
      </c>
      <c r="BB294">
        <f t="shared" si="150"/>
        <v>0</v>
      </c>
    </row>
    <row r="295" spans="2:54" x14ac:dyDescent="0.25">
      <c r="B295">
        <f t="shared" si="135"/>
        <v>201804</v>
      </c>
      <c r="C295" s="3">
        <f>'Weir Formula Data'!I295</f>
        <v>43209</v>
      </c>
      <c r="D295" s="10">
        <f>IF('Weir Formula Data'!P295="",-9999,'Weir Formula Data'!P295)</f>
        <v>165.65732567881048</v>
      </c>
      <c r="E295" s="10">
        <f>IF('Weir Formula Data'!Q295="",-9999,'Weir Formula Data'!Q295)</f>
        <v>0</v>
      </c>
      <c r="F295" s="10">
        <f>IF('Weir Formula Data'!R295="",-9999,'Weir Formula Data'!R295)</f>
        <v>106.59255461852563</v>
      </c>
      <c r="G295" s="10">
        <f>IF('Weir Formula Data'!M295="",-9999,'Weir Formula Data'!M295)</f>
        <v>0</v>
      </c>
      <c r="H295" s="10">
        <f>IF('Weir Formula Data'!N295="",-9999,'Weir Formula Data'!N295)</f>
        <v>98.956108585849393</v>
      </c>
      <c r="I295" s="10">
        <f t="shared" si="136"/>
        <v>371.20598888318551</v>
      </c>
      <c r="J295" s="10">
        <f t="shared" si="137"/>
        <v>0</v>
      </c>
      <c r="K295" s="24">
        <f>'Weir Formula Data'!C295</f>
        <v>1</v>
      </c>
      <c r="L295" s="24">
        <f>'Weir Formula Data'!D295</f>
        <v>0</v>
      </c>
      <c r="M295" s="24">
        <f>'Weir Formula Data'!E295</f>
        <v>1</v>
      </c>
      <c r="N295" s="24">
        <f>'Weir Formula Data'!F295</f>
        <v>0</v>
      </c>
      <c r="O295" s="24">
        <f>'Weir Formula Data'!G295</f>
        <v>1</v>
      </c>
      <c r="AC295">
        <f t="shared" si="138"/>
        <v>201804</v>
      </c>
      <c r="AD295" s="3">
        <v>43209</v>
      </c>
      <c r="AE295" s="10">
        <f t="shared" si="125"/>
        <v>199.50719884110379</v>
      </c>
      <c r="AF295" s="10">
        <f t="shared" si="126"/>
        <v>0</v>
      </c>
      <c r="AG295" s="10">
        <f t="shared" si="127"/>
        <v>128.37332669785803</v>
      </c>
      <c r="AH295" s="10">
        <f t="shared" si="128"/>
        <v>0</v>
      </c>
      <c r="AI295" s="10">
        <f t="shared" si="129"/>
        <v>119.17647439544658</v>
      </c>
      <c r="AJ295" s="10">
        <f t="shared" si="139"/>
        <v>447.0569999344084</v>
      </c>
      <c r="AL295">
        <f t="shared" si="140"/>
        <v>201804</v>
      </c>
      <c r="AM295" s="3">
        <f t="shared" si="141"/>
        <v>43209</v>
      </c>
      <c r="AN295" s="10">
        <f t="shared" si="142"/>
        <v>198.98219992224688</v>
      </c>
      <c r="AO295" s="10">
        <f t="shared" si="143"/>
        <v>0</v>
      </c>
      <c r="AP295" s="10">
        <f t="shared" si="144"/>
        <v>128.03551503934182</v>
      </c>
      <c r="AQ295" s="10">
        <f t="shared" si="145"/>
        <v>0</v>
      </c>
      <c r="AR295" s="10">
        <f t="shared" si="146"/>
        <v>118.86286405670076</v>
      </c>
      <c r="AS295" s="10">
        <f t="shared" si="147"/>
        <v>445.88057901828944</v>
      </c>
      <c r="AU295">
        <f t="shared" si="148"/>
        <v>201804</v>
      </c>
      <c r="AV295" s="3">
        <f t="shared" si="149"/>
        <v>43209</v>
      </c>
      <c r="AW295" s="10">
        <f t="shared" si="130"/>
        <v>196.41291653187417</v>
      </c>
      <c r="AX295" s="10">
        <f t="shared" si="131"/>
        <v>0</v>
      </c>
      <c r="AY295" s="10">
        <f t="shared" si="132"/>
        <v>126.38230423808957</v>
      </c>
      <c r="AZ295" s="10">
        <f t="shared" si="133"/>
        <v>0</v>
      </c>
      <c r="BA295" s="10">
        <f t="shared" si="134"/>
        <v>117.32809168775348</v>
      </c>
      <c r="BB295">
        <f t="shared" si="150"/>
        <v>440.12331245771725</v>
      </c>
    </row>
    <row r="296" spans="2:54" x14ac:dyDescent="0.25">
      <c r="B296">
        <f t="shared" si="135"/>
        <v>201804</v>
      </c>
      <c r="C296" s="3">
        <f>'Weir Formula Data'!I296</f>
        <v>43210</v>
      </c>
      <c r="D296" s="10">
        <f>IF('Weir Formula Data'!P296="",-9999,'Weir Formula Data'!P296)</f>
        <v>259.97632302157621</v>
      </c>
      <c r="E296" s="10">
        <f>IF('Weir Formula Data'!Q296="",-9999,'Weir Formula Data'!Q296)</f>
        <v>0</v>
      </c>
      <c r="F296" s="10">
        <f>IF('Weir Formula Data'!R296="",-9999,'Weir Formula Data'!R296)</f>
        <v>198.96461533364757</v>
      </c>
      <c r="G296" s="10">
        <f>IF('Weir Formula Data'!M296="",-9999,'Weir Formula Data'!M296)</f>
        <v>0</v>
      </c>
      <c r="H296" s="10">
        <f>IF('Weir Formula Data'!N296="",-9999,'Weir Formula Data'!N296)</f>
        <v>162.6597560029837</v>
      </c>
      <c r="I296" s="10">
        <f t="shared" si="136"/>
        <v>621.60069435820753</v>
      </c>
      <c r="J296" s="10">
        <f t="shared" si="137"/>
        <v>0</v>
      </c>
      <c r="K296" s="24">
        <f>'Weir Formula Data'!C296</f>
        <v>1</v>
      </c>
      <c r="L296" s="24">
        <f>'Weir Formula Data'!D296</f>
        <v>0</v>
      </c>
      <c r="M296" s="24">
        <f>'Weir Formula Data'!E296</f>
        <v>1</v>
      </c>
      <c r="N296" s="24">
        <f>'Weir Formula Data'!F296</f>
        <v>0</v>
      </c>
      <c r="O296" s="24">
        <f>'Weir Formula Data'!G296</f>
        <v>1</v>
      </c>
      <c r="AC296">
        <f t="shared" si="138"/>
        <v>201804</v>
      </c>
      <c r="AD296" s="3">
        <v>43210</v>
      </c>
      <c r="AE296" s="10">
        <f t="shared" si="125"/>
        <v>313.09902993127366</v>
      </c>
      <c r="AF296" s="10">
        <f t="shared" si="126"/>
        <v>0</v>
      </c>
      <c r="AG296" s="10">
        <f t="shared" si="127"/>
        <v>239.6203905324254</v>
      </c>
      <c r="AH296" s="10">
        <f t="shared" si="128"/>
        <v>0</v>
      </c>
      <c r="AI296" s="10">
        <f t="shared" si="129"/>
        <v>195.89711563527709</v>
      </c>
      <c r="AJ296" s="10">
        <f t="shared" si="139"/>
        <v>748.61653609897621</v>
      </c>
      <c r="AL296">
        <f t="shared" si="140"/>
        <v>201804</v>
      </c>
      <c r="AM296" s="3">
        <f t="shared" si="141"/>
        <v>43210</v>
      </c>
      <c r="AN296" s="10">
        <f t="shared" si="142"/>
        <v>312.27511654286513</v>
      </c>
      <c r="AO296" s="10">
        <f t="shared" si="143"/>
        <v>0</v>
      </c>
      <c r="AP296" s="10">
        <f t="shared" si="144"/>
        <v>238.98983460914874</v>
      </c>
      <c r="AQ296" s="10">
        <f t="shared" si="145"/>
        <v>0</v>
      </c>
      <c r="AR296" s="10">
        <f t="shared" si="146"/>
        <v>195.38161657302211</v>
      </c>
      <c r="AS296" s="10">
        <f t="shared" si="147"/>
        <v>746.64656772503599</v>
      </c>
      <c r="AU296">
        <f t="shared" si="148"/>
        <v>201804</v>
      </c>
      <c r="AV296" s="3">
        <f t="shared" si="149"/>
        <v>43210</v>
      </c>
      <c r="AW296" s="10">
        <f t="shared" si="130"/>
        <v>308.24298065094217</v>
      </c>
      <c r="AX296" s="10">
        <f t="shared" si="131"/>
        <v>0</v>
      </c>
      <c r="AY296" s="10">
        <f t="shared" si="132"/>
        <v>235.90396756793029</v>
      </c>
      <c r="AZ296" s="10">
        <f t="shared" si="133"/>
        <v>0</v>
      </c>
      <c r="BA296" s="10">
        <f t="shared" si="134"/>
        <v>192.85882437130061</v>
      </c>
      <c r="BB296">
        <f t="shared" si="150"/>
        <v>737.00577259017314</v>
      </c>
    </row>
    <row r="297" spans="2:54" x14ac:dyDescent="0.25">
      <c r="B297">
        <f t="shared" si="135"/>
        <v>201804</v>
      </c>
      <c r="C297" s="3">
        <f>'Weir Formula Data'!I297</f>
        <v>43211</v>
      </c>
      <c r="D297" s="10">
        <f>IF('Weir Formula Data'!P297="",-9999,'Weir Formula Data'!P297)</f>
        <v>238.46543568129593</v>
      </c>
      <c r="E297" s="10">
        <f>IF('Weir Formula Data'!Q297="",-9999,'Weir Formula Data'!Q297)</f>
        <v>0</v>
      </c>
      <c r="F297" s="10">
        <f>IF('Weir Formula Data'!R297="",-9999,'Weir Formula Data'!R297)</f>
        <v>172.58215389723412</v>
      </c>
      <c r="G297" s="10">
        <f>IF('Weir Formula Data'!M297="",-9999,'Weir Formula Data'!M297)</f>
        <v>0</v>
      </c>
      <c r="H297" s="10">
        <f>IF('Weir Formula Data'!N297="",-9999,'Weir Formula Data'!N297)</f>
        <v>147.39538224227886</v>
      </c>
      <c r="I297" s="10">
        <f t="shared" si="136"/>
        <v>558.44297182080891</v>
      </c>
      <c r="J297" s="10">
        <f t="shared" si="137"/>
        <v>0</v>
      </c>
      <c r="K297" s="24">
        <f>'Weir Formula Data'!C297</f>
        <v>1</v>
      </c>
      <c r="L297" s="24">
        <f>'Weir Formula Data'!D297</f>
        <v>0</v>
      </c>
      <c r="M297" s="24">
        <f>'Weir Formula Data'!E297</f>
        <v>1</v>
      </c>
      <c r="N297" s="24">
        <f>'Weir Formula Data'!F297</f>
        <v>0</v>
      </c>
      <c r="O297" s="24">
        <f>'Weir Formula Data'!G297</f>
        <v>1</v>
      </c>
      <c r="AC297">
        <f t="shared" si="138"/>
        <v>201804</v>
      </c>
      <c r="AD297" s="3">
        <v>43211</v>
      </c>
      <c r="AE297" s="10">
        <f t="shared" si="125"/>
        <v>287.19267861079703</v>
      </c>
      <c r="AF297" s="10">
        <f t="shared" si="126"/>
        <v>0</v>
      </c>
      <c r="AG297" s="10">
        <f t="shared" si="127"/>
        <v>207.8470236852655</v>
      </c>
      <c r="AH297" s="10">
        <f t="shared" si="128"/>
        <v>0</v>
      </c>
      <c r="AI297" s="10">
        <f t="shared" si="129"/>
        <v>177.51366993746086</v>
      </c>
      <c r="AJ297" s="10">
        <f t="shared" si="139"/>
        <v>672.55337223352331</v>
      </c>
      <c r="AL297">
        <f t="shared" si="140"/>
        <v>201804</v>
      </c>
      <c r="AM297" s="3">
        <f t="shared" si="141"/>
        <v>43211</v>
      </c>
      <c r="AN297" s="10">
        <f t="shared" si="142"/>
        <v>286.4369372307861</v>
      </c>
      <c r="AO297" s="10">
        <f t="shared" si="143"/>
        <v>0</v>
      </c>
      <c r="AP297" s="10">
        <f t="shared" si="144"/>
        <v>207.30007869603079</v>
      </c>
      <c r="AQ297" s="10">
        <f t="shared" si="145"/>
        <v>0</v>
      </c>
      <c r="AR297" s="10">
        <f t="shared" si="146"/>
        <v>177.04654651865275</v>
      </c>
      <c r="AS297" s="10">
        <f t="shared" si="147"/>
        <v>670.78356244546967</v>
      </c>
      <c r="AU297">
        <f t="shared" si="148"/>
        <v>201804</v>
      </c>
      <c r="AV297" s="3">
        <f t="shared" si="149"/>
        <v>43211</v>
      </c>
      <c r="AW297" s="10">
        <f t="shared" si="130"/>
        <v>282.73842718564714</v>
      </c>
      <c r="AX297" s="10">
        <f t="shared" si="131"/>
        <v>0</v>
      </c>
      <c r="AY297" s="10">
        <f t="shared" si="132"/>
        <v>204.62339380047339</v>
      </c>
      <c r="AZ297" s="10">
        <f t="shared" si="133"/>
        <v>0</v>
      </c>
      <c r="BA297" s="10">
        <f t="shared" si="134"/>
        <v>174.76049906581039</v>
      </c>
      <c r="BB297">
        <f t="shared" si="150"/>
        <v>662.12232005193096</v>
      </c>
    </row>
    <row r="298" spans="2:54" x14ac:dyDescent="0.25">
      <c r="B298">
        <f t="shared" si="135"/>
        <v>201804</v>
      </c>
      <c r="C298" s="3">
        <f>'Weir Formula Data'!I298</f>
        <v>43212</v>
      </c>
      <c r="D298" s="10">
        <f>IF('Weir Formula Data'!P298="",-9999,'Weir Formula Data'!P298)</f>
        <v>246.1798517309702</v>
      </c>
      <c r="E298" s="10">
        <f>IF('Weir Formula Data'!Q298="",-9999,'Weir Formula Data'!Q298)</f>
        <v>0</v>
      </c>
      <c r="F298" s="10">
        <f>IF('Weir Formula Data'!R298="",-9999,'Weir Formula Data'!R298)</f>
        <v>204.63238111023972</v>
      </c>
      <c r="G298" s="10">
        <f>IF('Weir Formula Data'!M298="",-9999,'Weir Formula Data'!M298)</f>
        <v>0</v>
      </c>
      <c r="H298" s="10">
        <f>IF('Weir Formula Data'!N298="",-9999,'Weir Formula Data'!N298)</f>
        <v>156.9936176323082</v>
      </c>
      <c r="I298" s="10">
        <f t="shared" si="136"/>
        <v>607.80585047351815</v>
      </c>
      <c r="J298" s="10">
        <f t="shared" si="137"/>
        <v>0</v>
      </c>
      <c r="K298" s="24">
        <f>'Weir Formula Data'!C298</f>
        <v>1</v>
      </c>
      <c r="L298" s="24">
        <f>'Weir Formula Data'!D298</f>
        <v>0</v>
      </c>
      <c r="M298" s="24">
        <f>'Weir Formula Data'!E298</f>
        <v>1</v>
      </c>
      <c r="N298" s="24">
        <f>'Weir Formula Data'!F298</f>
        <v>0</v>
      </c>
      <c r="O298" s="24">
        <f>'Weir Formula Data'!G298</f>
        <v>1</v>
      </c>
      <c r="AC298">
        <f t="shared" si="138"/>
        <v>201804</v>
      </c>
      <c r="AD298" s="3">
        <v>43212</v>
      </c>
      <c r="AE298" s="10">
        <f t="shared" si="125"/>
        <v>296.4834330670742</v>
      </c>
      <c r="AF298" s="10">
        <f t="shared" si="126"/>
        <v>0</v>
      </c>
      <c r="AG298" s="10">
        <f t="shared" si="127"/>
        <v>246.44628892926286</v>
      </c>
      <c r="AH298" s="10">
        <f t="shared" si="128"/>
        <v>0</v>
      </c>
      <c r="AI298" s="10">
        <f t="shared" si="129"/>
        <v>189.07317718312953</v>
      </c>
      <c r="AJ298" s="10">
        <f t="shared" si="139"/>
        <v>732.00289917946657</v>
      </c>
      <c r="AL298">
        <f t="shared" si="140"/>
        <v>201804</v>
      </c>
      <c r="AM298" s="3">
        <f t="shared" si="141"/>
        <v>43212</v>
      </c>
      <c r="AN298" s="10">
        <f t="shared" si="142"/>
        <v>295.70324326578702</v>
      </c>
      <c r="AO298" s="10">
        <f t="shared" si="143"/>
        <v>0</v>
      </c>
      <c r="AP298" s="10">
        <f t="shared" si="144"/>
        <v>245.79777080061524</v>
      </c>
      <c r="AQ298" s="10">
        <f t="shared" si="145"/>
        <v>0</v>
      </c>
      <c r="AR298" s="10">
        <f t="shared" si="146"/>
        <v>188.57563516869305</v>
      </c>
      <c r="AS298" s="10">
        <f t="shared" si="147"/>
        <v>730.07664923509537</v>
      </c>
      <c r="AU298">
        <f t="shared" si="148"/>
        <v>201804</v>
      </c>
      <c r="AV298" s="3">
        <f t="shared" si="149"/>
        <v>43212</v>
      </c>
      <c r="AW298" s="10">
        <f t="shared" si="130"/>
        <v>291.88508550243438</v>
      </c>
      <c r="AX298" s="10">
        <f t="shared" si="131"/>
        <v>0</v>
      </c>
      <c r="AY298" s="10">
        <f t="shared" si="132"/>
        <v>242.62399882425041</v>
      </c>
      <c r="AZ298" s="10">
        <f t="shared" si="133"/>
        <v>0</v>
      </c>
      <c r="BA298" s="10">
        <f t="shared" si="134"/>
        <v>186.14072266165863</v>
      </c>
      <c r="BB298">
        <f t="shared" si="150"/>
        <v>720.64980698834347</v>
      </c>
    </row>
    <row r="299" spans="2:54" x14ac:dyDescent="0.25">
      <c r="B299">
        <f t="shared" si="135"/>
        <v>201804</v>
      </c>
      <c r="C299" s="3">
        <f>'Weir Formula Data'!I299</f>
        <v>43213</v>
      </c>
      <c r="D299" s="10">
        <f>IF('Weir Formula Data'!P299="",-9999,'Weir Formula Data'!P299)</f>
        <v>242.58140632218101</v>
      </c>
      <c r="E299" s="10">
        <f>IF('Weir Formula Data'!Q299="",-9999,'Weir Formula Data'!Q299)</f>
        <v>0</v>
      </c>
      <c r="F299" s="10">
        <f>IF('Weir Formula Data'!R299="",-9999,'Weir Formula Data'!R299)</f>
        <v>212.55157572820349</v>
      </c>
      <c r="G299" s="10">
        <f>IF('Weir Formula Data'!M299="",-9999,'Weir Formula Data'!M299)</f>
        <v>0</v>
      </c>
      <c r="H299" s="10">
        <f>IF('Weir Formula Data'!N299="",-9999,'Weir Formula Data'!N299)</f>
        <v>162.14510868928508</v>
      </c>
      <c r="I299" s="10">
        <f t="shared" si="136"/>
        <v>617.27809073966955</v>
      </c>
      <c r="J299" s="10">
        <f t="shared" si="137"/>
        <v>0</v>
      </c>
      <c r="K299" s="24">
        <f>'Weir Formula Data'!C299</f>
        <v>1</v>
      </c>
      <c r="L299" s="24">
        <f>'Weir Formula Data'!D299</f>
        <v>0</v>
      </c>
      <c r="M299" s="24">
        <f>'Weir Formula Data'!E299</f>
        <v>1</v>
      </c>
      <c r="N299" s="24">
        <f>'Weir Formula Data'!F299</f>
        <v>0</v>
      </c>
      <c r="O299" s="24">
        <f>'Weir Formula Data'!G299</f>
        <v>1</v>
      </c>
      <c r="AC299">
        <f t="shared" si="138"/>
        <v>201804</v>
      </c>
      <c r="AD299" s="3">
        <v>43213</v>
      </c>
      <c r="AE299" s="10">
        <f t="shared" si="125"/>
        <v>292.14969315700154</v>
      </c>
      <c r="AF299" s="10">
        <f t="shared" si="126"/>
        <v>0</v>
      </c>
      <c r="AG299" s="10">
        <f t="shared" si="127"/>
        <v>255.98366573305603</v>
      </c>
      <c r="AH299" s="10">
        <f t="shared" si="128"/>
        <v>0</v>
      </c>
      <c r="AI299" s="10">
        <f t="shared" si="129"/>
        <v>195.27730698192369</v>
      </c>
      <c r="AJ299" s="10">
        <f t="shared" si="139"/>
        <v>743.41066587198134</v>
      </c>
      <c r="AL299">
        <f t="shared" si="140"/>
        <v>201804</v>
      </c>
      <c r="AM299" s="3">
        <f t="shared" si="141"/>
        <v>43213</v>
      </c>
      <c r="AN299" s="10">
        <f t="shared" si="142"/>
        <v>291.38090749942756</v>
      </c>
      <c r="AO299" s="10">
        <f t="shared" si="143"/>
        <v>0</v>
      </c>
      <c r="AP299" s="10">
        <f t="shared" si="144"/>
        <v>255.31005020170912</v>
      </c>
      <c r="AQ299" s="10">
        <f t="shared" si="145"/>
        <v>0</v>
      </c>
      <c r="AR299" s="10">
        <f t="shared" si="146"/>
        <v>194.7634389328592</v>
      </c>
      <c r="AS299" s="10">
        <f t="shared" si="147"/>
        <v>741.45439663399588</v>
      </c>
      <c r="AU299">
        <f t="shared" si="148"/>
        <v>201804</v>
      </c>
      <c r="AV299" s="3">
        <f t="shared" si="149"/>
        <v>43213</v>
      </c>
      <c r="AW299" s="10">
        <f t="shared" si="130"/>
        <v>287.61856028343271</v>
      </c>
      <c r="AX299" s="10">
        <f t="shared" si="131"/>
        <v>0</v>
      </c>
      <c r="AY299" s="10">
        <f t="shared" si="132"/>
        <v>252.01345446784555</v>
      </c>
      <c r="AZ299" s="10">
        <f t="shared" si="133"/>
        <v>0</v>
      </c>
      <c r="BA299" s="10">
        <f t="shared" si="134"/>
        <v>192.24862871919387</v>
      </c>
      <c r="BB299">
        <f t="shared" si="150"/>
        <v>731.88064347047214</v>
      </c>
    </row>
    <row r="300" spans="2:54" x14ac:dyDescent="0.25">
      <c r="B300">
        <f t="shared" si="135"/>
        <v>201804</v>
      </c>
      <c r="C300" s="3">
        <f>'Weir Formula Data'!I300</f>
        <v>43214</v>
      </c>
      <c r="D300" s="10">
        <f>IF('Weir Formula Data'!P300="",-9999,'Weir Formula Data'!P300)</f>
        <v>225.07137507543985</v>
      </c>
      <c r="E300" s="10">
        <f>IF('Weir Formula Data'!Q300="",-9999,'Weir Formula Data'!Q300)</f>
        <v>0</v>
      </c>
      <c r="F300" s="10">
        <f>IF('Weir Formula Data'!R300="",-9999,'Weir Formula Data'!R300)</f>
        <v>178.14269426690214</v>
      </c>
      <c r="G300" s="10">
        <f>IF('Weir Formula Data'!M300="",-9999,'Weir Formula Data'!M300)</f>
        <v>0</v>
      </c>
      <c r="H300" s="10">
        <f>IF('Weir Formula Data'!N300="",-9999,'Weir Formula Data'!N300)</f>
        <v>147.40096713164056</v>
      </c>
      <c r="I300" s="10">
        <f t="shared" si="136"/>
        <v>550.61503647398251</v>
      </c>
      <c r="J300" s="10">
        <f t="shared" si="137"/>
        <v>0</v>
      </c>
      <c r="K300" s="24">
        <f>'Weir Formula Data'!C300</f>
        <v>1</v>
      </c>
      <c r="L300" s="24">
        <f>'Weir Formula Data'!D300</f>
        <v>0</v>
      </c>
      <c r="M300" s="24">
        <f>'Weir Formula Data'!E300</f>
        <v>1</v>
      </c>
      <c r="N300" s="24">
        <f>'Weir Formula Data'!F300</f>
        <v>0</v>
      </c>
      <c r="O300" s="24">
        <f>'Weir Formula Data'!G300</f>
        <v>1</v>
      </c>
      <c r="AC300">
        <f t="shared" si="138"/>
        <v>201804</v>
      </c>
      <c r="AD300" s="3">
        <v>43214</v>
      </c>
      <c r="AE300" s="10">
        <f t="shared" si="125"/>
        <v>271.06171970733493</v>
      </c>
      <c r="AF300" s="10">
        <f t="shared" si="126"/>
        <v>0</v>
      </c>
      <c r="AG300" s="10">
        <f t="shared" si="127"/>
        <v>214.54378658814051</v>
      </c>
      <c r="AH300" s="10">
        <f t="shared" si="128"/>
        <v>0</v>
      </c>
      <c r="AI300" s="10">
        <f t="shared" si="129"/>
        <v>177.52039602474875</v>
      </c>
      <c r="AJ300" s="10">
        <f t="shared" si="139"/>
        <v>663.12590232022421</v>
      </c>
      <c r="AL300">
        <f t="shared" si="140"/>
        <v>201804</v>
      </c>
      <c r="AM300" s="3">
        <f t="shared" si="141"/>
        <v>43214</v>
      </c>
      <c r="AN300" s="10">
        <f t="shared" si="142"/>
        <v>270.34842660003619</v>
      </c>
      <c r="AO300" s="10">
        <f t="shared" si="143"/>
        <v>0</v>
      </c>
      <c r="AP300" s="10">
        <f t="shared" si="144"/>
        <v>213.97921921082022</v>
      </c>
      <c r="AQ300" s="10">
        <f t="shared" si="145"/>
        <v>0</v>
      </c>
      <c r="AR300" s="10">
        <f t="shared" si="146"/>
        <v>177.05325490638603</v>
      </c>
      <c r="AS300" s="10">
        <f t="shared" si="147"/>
        <v>661.38090071724241</v>
      </c>
      <c r="AU300">
        <f t="shared" si="148"/>
        <v>201804</v>
      </c>
      <c r="AV300" s="3">
        <f t="shared" si="149"/>
        <v>43214</v>
      </c>
      <c r="AW300" s="10">
        <f t="shared" si="130"/>
        <v>266.85765344370219</v>
      </c>
      <c r="AX300" s="10">
        <f t="shared" si="131"/>
        <v>0</v>
      </c>
      <c r="AY300" s="10">
        <f t="shared" si="132"/>
        <v>211.2162924062211</v>
      </c>
      <c r="AZ300" s="10">
        <f t="shared" si="133"/>
        <v>0</v>
      </c>
      <c r="BA300" s="10">
        <f t="shared" si="134"/>
        <v>174.76712083399084</v>
      </c>
      <c r="BB300">
        <f t="shared" si="150"/>
        <v>652.84106668391416</v>
      </c>
    </row>
    <row r="301" spans="2:54" x14ac:dyDescent="0.25">
      <c r="B301">
        <f t="shared" si="135"/>
        <v>201804</v>
      </c>
      <c r="C301" s="3">
        <f>'Weir Formula Data'!I301</f>
        <v>43215</v>
      </c>
      <c r="D301" s="10">
        <f>IF('Weir Formula Data'!P301="",-9999,'Weir Formula Data'!P301)</f>
        <v>231.46360354127464</v>
      </c>
      <c r="E301" s="10">
        <f>IF('Weir Formula Data'!Q301="",-9999,'Weir Formula Data'!Q301)</f>
        <v>0</v>
      </c>
      <c r="F301" s="10">
        <f>IF('Weir Formula Data'!R301="",-9999,'Weir Formula Data'!R301)</f>
        <v>159.79908249719111</v>
      </c>
      <c r="G301" s="10">
        <f>IF('Weir Formula Data'!M301="",-9999,'Weir Formula Data'!M301)</f>
        <v>0</v>
      </c>
      <c r="H301" s="10">
        <f>IF('Weir Formula Data'!N301="",-9999,'Weir Formula Data'!N301)</f>
        <v>141.69678312437557</v>
      </c>
      <c r="I301" s="10">
        <f t="shared" si="136"/>
        <v>532.95946916284129</v>
      </c>
      <c r="J301" s="10">
        <f t="shared" si="137"/>
        <v>0</v>
      </c>
      <c r="K301" s="24">
        <f>'Weir Formula Data'!C301</f>
        <v>1</v>
      </c>
      <c r="L301" s="24">
        <f>'Weir Formula Data'!D301</f>
        <v>0</v>
      </c>
      <c r="M301" s="24">
        <f>'Weir Formula Data'!E301</f>
        <v>1</v>
      </c>
      <c r="N301" s="24">
        <f>'Weir Formula Data'!F301</f>
        <v>0</v>
      </c>
      <c r="O301" s="24">
        <f>'Weir Formula Data'!G301</f>
        <v>1</v>
      </c>
      <c r="AC301">
        <f t="shared" si="138"/>
        <v>201804</v>
      </c>
      <c r="AD301" s="3">
        <v>43215</v>
      </c>
      <c r="AE301" s="10">
        <f t="shared" si="125"/>
        <v>278.76011511692707</v>
      </c>
      <c r="AF301" s="10">
        <f t="shared" si="126"/>
        <v>0</v>
      </c>
      <c r="AG301" s="10">
        <f t="shared" si="127"/>
        <v>192.451901512684</v>
      </c>
      <c r="AH301" s="10">
        <f t="shared" si="128"/>
        <v>0</v>
      </c>
      <c r="AI301" s="10">
        <f t="shared" si="129"/>
        <v>170.65063781574472</v>
      </c>
      <c r="AJ301" s="10">
        <f t="shared" si="139"/>
        <v>641.86265444535582</v>
      </c>
      <c r="AL301">
        <f t="shared" si="140"/>
        <v>201804</v>
      </c>
      <c r="AM301" s="3">
        <f t="shared" si="141"/>
        <v>43215</v>
      </c>
      <c r="AN301" s="10">
        <f t="shared" si="142"/>
        <v>278.02656384706353</v>
      </c>
      <c r="AO301" s="10">
        <f t="shared" si="143"/>
        <v>0</v>
      </c>
      <c r="AP301" s="10">
        <f t="shared" si="144"/>
        <v>191.94546845757111</v>
      </c>
      <c r="AQ301" s="10">
        <f t="shared" si="145"/>
        <v>0</v>
      </c>
      <c r="AR301" s="10">
        <f t="shared" si="146"/>
        <v>170.20157431890888</v>
      </c>
      <c r="AS301" s="10">
        <f t="shared" si="147"/>
        <v>640.17360662354349</v>
      </c>
      <c r="AU301">
        <f t="shared" si="148"/>
        <v>201804</v>
      </c>
      <c r="AV301" s="3">
        <f t="shared" si="149"/>
        <v>43215</v>
      </c>
      <c r="AW301" s="10">
        <f t="shared" si="130"/>
        <v>274.43664960923832</v>
      </c>
      <c r="AX301" s="10">
        <f t="shared" si="131"/>
        <v>0</v>
      </c>
      <c r="AY301" s="10">
        <f t="shared" si="132"/>
        <v>189.46704423591689</v>
      </c>
      <c r="AZ301" s="10">
        <f t="shared" si="133"/>
        <v>0</v>
      </c>
      <c r="BA301" s="10">
        <f t="shared" si="134"/>
        <v>168.00391001484687</v>
      </c>
      <c r="BB301">
        <f t="shared" si="150"/>
        <v>631.90760386000204</v>
      </c>
    </row>
    <row r="302" spans="2:54" x14ac:dyDescent="0.25">
      <c r="B302">
        <f t="shared" si="135"/>
        <v>201804</v>
      </c>
      <c r="C302" s="3">
        <f>'Weir Formula Data'!I302</f>
        <v>43216</v>
      </c>
      <c r="D302" s="10">
        <f>IF('Weir Formula Data'!P302="",-9999,'Weir Formula Data'!P302)</f>
        <v>219.09185024683813</v>
      </c>
      <c r="E302" s="10">
        <f>IF('Weir Formula Data'!Q302="",-9999,'Weir Formula Data'!Q302)</f>
        <v>0</v>
      </c>
      <c r="F302" s="10">
        <f>IF('Weir Formula Data'!R302="",-9999,'Weir Formula Data'!R302)</f>
        <v>167.08290403530097</v>
      </c>
      <c r="G302" s="10">
        <f>IF('Weir Formula Data'!M302="",-9999,'Weir Formula Data'!M302)</f>
        <v>0</v>
      </c>
      <c r="H302" s="10">
        <f>IF('Weir Formula Data'!N302="",-9999,'Weir Formula Data'!N302)</f>
        <v>130.87651354332976</v>
      </c>
      <c r="I302" s="10">
        <f t="shared" si="136"/>
        <v>517.05126782546893</v>
      </c>
      <c r="J302" s="10">
        <f t="shared" si="137"/>
        <v>0</v>
      </c>
      <c r="K302" s="24">
        <f>'Weir Formula Data'!C302</f>
        <v>1</v>
      </c>
      <c r="L302" s="24">
        <f>'Weir Formula Data'!D302</f>
        <v>0</v>
      </c>
      <c r="M302" s="24">
        <f>'Weir Formula Data'!E302</f>
        <v>1</v>
      </c>
      <c r="N302" s="24">
        <f>'Weir Formula Data'!F302</f>
        <v>0</v>
      </c>
      <c r="O302" s="24">
        <f>'Weir Formula Data'!G302</f>
        <v>1</v>
      </c>
      <c r="AC302">
        <f t="shared" si="138"/>
        <v>201804</v>
      </c>
      <c r="AD302" s="3">
        <v>43216</v>
      </c>
      <c r="AE302" s="10">
        <f t="shared" si="125"/>
        <v>263.86035843902522</v>
      </c>
      <c r="AF302" s="10">
        <f t="shared" si="126"/>
        <v>0</v>
      </c>
      <c r="AG302" s="10">
        <f t="shared" si="127"/>
        <v>201.22407519092101</v>
      </c>
      <c r="AH302" s="10">
        <f t="shared" si="128"/>
        <v>0</v>
      </c>
      <c r="AI302" s="10">
        <f t="shared" si="129"/>
        <v>157.61938993114737</v>
      </c>
      <c r="AJ302" s="10">
        <f t="shared" si="139"/>
        <v>622.7038235610936</v>
      </c>
      <c r="AL302">
        <f t="shared" si="140"/>
        <v>201804</v>
      </c>
      <c r="AM302" s="3">
        <f t="shared" si="141"/>
        <v>43216</v>
      </c>
      <c r="AN302" s="10">
        <f t="shared" si="142"/>
        <v>263.16601555959852</v>
      </c>
      <c r="AO302" s="10">
        <f t="shared" si="143"/>
        <v>0</v>
      </c>
      <c r="AP302" s="10">
        <f t="shared" si="144"/>
        <v>200.69455834873753</v>
      </c>
      <c r="AQ302" s="10">
        <f t="shared" si="145"/>
        <v>0</v>
      </c>
      <c r="AR302" s="10">
        <f t="shared" si="146"/>
        <v>157.20461788389588</v>
      </c>
      <c r="AS302" s="10">
        <f t="shared" si="147"/>
        <v>621.06519179223187</v>
      </c>
      <c r="AU302">
        <f t="shared" si="148"/>
        <v>201804</v>
      </c>
      <c r="AV302" s="3">
        <f t="shared" si="149"/>
        <v>43216</v>
      </c>
      <c r="AW302" s="10">
        <f t="shared" si="130"/>
        <v>259.767982605133</v>
      </c>
      <c r="AX302" s="10">
        <f t="shared" si="131"/>
        <v>0</v>
      </c>
      <c r="AY302" s="10">
        <f t="shared" si="132"/>
        <v>198.10316476928628</v>
      </c>
      <c r="AZ302" s="10">
        <f t="shared" si="133"/>
        <v>0</v>
      </c>
      <c r="BA302" s="10">
        <f t="shared" si="134"/>
        <v>155.17477192894711</v>
      </c>
      <c r="BB302">
        <f t="shared" si="150"/>
        <v>613.04591930336642</v>
      </c>
    </row>
    <row r="303" spans="2:54" x14ac:dyDescent="0.25">
      <c r="B303">
        <f t="shared" si="135"/>
        <v>201804</v>
      </c>
      <c r="C303" s="3">
        <f>'Weir Formula Data'!I303</f>
        <v>43217</v>
      </c>
      <c r="D303" s="10">
        <f>IF('Weir Formula Data'!P303="",-9999,'Weir Formula Data'!P303)</f>
        <v>251.82808917480574</v>
      </c>
      <c r="E303" s="10">
        <f>IF('Weir Formula Data'!Q303="",-9999,'Weir Formula Data'!Q303)</f>
        <v>0</v>
      </c>
      <c r="F303" s="10">
        <f>IF('Weir Formula Data'!R303="",-9999,'Weir Formula Data'!R303)</f>
        <v>225.3823164797391</v>
      </c>
      <c r="G303" s="10">
        <f>IF('Weir Formula Data'!M303="",-9999,'Weir Formula Data'!M303)</f>
        <v>0</v>
      </c>
      <c r="H303" s="10">
        <f>IF('Weir Formula Data'!N303="",-9999,'Weir Formula Data'!N303)</f>
        <v>157.29960165499355</v>
      </c>
      <c r="I303" s="10">
        <f t="shared" si="136"/>
        <v>634.51000730953842</v>
      </c>
      <c r="J303" s="10">
        <f t="shared" si="137"/>
        <v>0</v>
      </c>
      <c r="K303" s="24">
        <f>'Weir Formula Data'!C303</f>
        <v>1</v>
      </c>
      <c r="L303" s="24">
        <f>'Weir Formula Data'!D303</f>
        <v>0</v>
      </c>
      <c r="M303" s="24">
        <f>'Weir Formula Data'!E303</f>
        <v>1</v>
      </c>
      <c r="N303" s="24">
        <f>'Weir Formula Data'!F303</f>
        <v>0</v>
      </c>
      <c r="O303" s="24">
        <f>'Weir Formula Data'!G303</f>
        <v>1</v>
      </c>
      <c r="AC303">
        <f t="shared" si="138"/>
        <v>201804</v>
      </c>
      <c r="AD303" s="3">
        <v>43217</v>
      </c>
      <c r="AE303" s="10">
        <f t="shared" si="125"/>
        <v>303.2858127758588</v>
      </c>
      <c r="AF303" s="10">
        <f t="shared" si="126"/>
        <v>0</v>
      </c>
      <c r="AG303" s="10">
        <f t="shared" si="127"/>
        <v>271.43619785565267</v>
      </c>
      <c r="AH303" s="10">
        <f t="shared" si="128"/>
        <v>0</v>
      </c>
      <c r="AI303" s="10">
        <f t="shared" si="129"/>
        <v>189.44168497477679</v>
      </c>
      <c r="AJ303" s="10">
        <f t="shared" si="139"/>
        <v>764.16369560628823</v>
      </c>
      <c r="AL303">
        <f t="shared" si="140"/>
        <v>201804</v>
      </c>
      <c r="AM303" s="3">
        <f t="shared" si="141"/>
        <v>43217</v>
      </c>
      <c r="AN303" s="10">
        <f t="shared" si="142"/>
        <v>302.48772265812437</v>
      </c>
      <c r="AO303" s="10">
        <f t="shared" si="143"/>
        <v>0</v>
      </c>
      <c r="AP303" s="10">
        <f t="shared" si="144"/>
        <v>270.72191931713064</v>
      </c>
      <c r="AQ303" s="10">
        <f t="shared" si="145"/>
        <v>0</v>
      </c>
      <c r="AR303" s="10">
        <f t="shared" si="146"/>
        <v>188.94317323998268</v>
      </c>
      <c r="AS303" s="10">
        <f t="shared" si="147"/>
        <v>762.15281521523764</v>
      </c>
      <c r="AU303">
        <f t="shared" si="148"/>
        <v>201804</v>
      </c>
      <c r="AV303" s="3">
        <f t="shared" si="149"/>
        <v>43217</v>
      </c>
      <c r="AW303" s="10">
        <f t="shared" si="130"/>
        <v>298.58196283678927</v>
      </c>
      <c r="AX303" s="10">
        <f t="shared" si="131"/>
        <v>0</v>
      </c>
      <c r="AY303" s="10">
        <f t="shared" si="132"/>
        <v>267.22632357548582</v>
      </c>
      <c r="AZ303" s="10">
        <f t="shared" si="133"/>
        <v>0</v>
      </c>
      <c r="BA303" s="10">
        <f t="shared" si="134"/>
        <v>186.50351503477896</v>
      </c>
      <c r="BB303">
        <f t="shared" si="150"/>
        <v>752.31180144705399</v>
      </c>
    </row>
    <row r="304" spans="2:54" x14ac:dyDescent="0.25">
      <c r="B304">
        <f t="shared" si="135"/>
        <v>201804</v>
      </c>
      <c r="C304" s="3">
        <f>'Weir Formula Data'!I304</f>
        <v>43218</v>
      </c>
      <c r="D304" s="10">
        <f>IF('Weir Formula Data'!P304="",-9999,'Weir Formula Data'!P304)</f>
        <v>255.22864972953664</v>
      </c>
      <c r="E304" s="10">
        <f>IF('Weir Formula Data'!Q304="",-9999,'Weir Formula Data'!Q304)</f>
        <v>0</v>
      </c>
      <c r="F304" s="10">
        <f>IF('Weir Formula Data'!R304="",-9999,'Weir Formula Data'!R304)</f>
        <v>228.7111223356608</v>
      </c>
      <c r="G304" s="10">
        <f>IF('Weir Formula Data'!M304="",-9999,'Weir Formula Data'!M304)</f>
        <v>0</v>
      </c>
      <c r="H304" s="10">
        <f>IF('Weir Formula Data'!N304="",-9999,'Weir Formula Data'!N304)</f>
        <v>160.11480447642819</v>
      </c>
      <c r="I304" s="10">
        <f t="shared" si="136"/>
        <v>644.05457654162558</v>
      </c>
      <c r="J304" s="10">
        <f t="shared" si="137"/>
        <v>0</v>
      </c>
      <c r="K304" s="24">
        <f>'Weir Formula Data'!C304</f>
        <v>1</v>
      </c>
      <c r="L304" s="24">
        <f>'Weir Formula Data'!D304</f>
        <v>0</v>
      </c>
      <c r="M304" s="24">
        <f>'Weir Formula Data'!E304</f>
        <v>1</v>
      </c>
      <c r="N304" s="24">
        <f>'Weir Formula Data'!F304</f>
        <v>0</v>
      </c>
      <c r="O304" s="24">
        <f>'Weir Formula Data'!G304</f>
        <v>1</v>
      </c>
      <c r="AC304">
        <f t="shared" si="138"/>
        <v>201804</v>
      </c>
      <c r="AD304" s="3">
        <v>43218</v>
      </c>
      <c r="AE304" s="10">
        <f t="shared" si="125"/>
        <v>307.38123269154255</v>
      </c>
      <c r="AF304" s="10">
        <f t="shared" si="126"/>
        <v>0</v>
      </c>
      <c r="AG304" s="10">
        <f t="shared" si="127"/>
        <v>275.44520095333911</v>
      </c>
      <c r="AH304" s="10">
        <f t="shared" si="128"/>
        <v>0</v>
      </c>
      <c r="AI304" s="10">
        <f t="shared" si="129"/>
        <v>192.83213708290131</v>
      </c>
      <c r="AJ304" s="10">
        <f t="shared" si="139"/>
        <v>775.65857072778306</v>
      </c>
      <c r="AL304">
        <f t="shared" si="140"/>
        <v>201804</v>
      </c>
      <c r="AM304" s="3">
        <f t="shared" si="141"/>
        <v>43218</v>
      </c>
      <c r="AN304" s="10">
        <f t="shared" si="142"/>
        <v>306.57236556405365</v>
      </c>
      <c r="AO304" s="10">
        <f t="shared" si="143"/>
        <v>0</v>
      </c>
      <c r="AP304" s="10">
        <f t="shared" si="144"/>
        <v>274.72037280906744</v>
      </c>
      <c r="AQ304" s="10">
        <f t="shared" si="145"/>
        <v>0</v>
      </c>
      <c r="AR304" s="10">
        <f t="shared" si="146"/>
        <v>192.32470344603283</v>
      </c>
      <c r="AS304" s="10">
        <f t="shared" si="147"/>
        <v>773.6174418191539</v>
      </c>
      <c r="AU304">
        <f t="shared" si="148"/>
        <v>201804</v>
      </c>
      <c r="AV304" s="3">
        <f t="shared" si="149"/>
        <v>43218</v>
      </c>
      <c r="AW304" s="10">
        <f t="shared" si="130"/>
        <v>302.61386431570696</v>
      </c>
      <c r="AX304" s="10">
        <f t="shared" si="131"/>
        <v>0</v>
      </c>
      <c r="AY304" s="10">
        <f t="shared" si="132"/>
        <v>271.17314852905076</v>
      </c>
      <c r="AZ304" s="10">
        <f t="shared" si="133"/>
        <v>0</v>
      </c>
      <c r="BA304" s="10">
        <f t="shared" si="134"/>
        <v>189.84138249413195</v>
      </c>
      <c r="BB304">
        <f t="shared" si="150"/>
        <v>763.62839533888973</v>
      </c>
    </row>
    <row r="305" spans="2:54" x14ac:dyDescent="0.25">
      <c r="B305">
        <f t="shared" si="135"/>
        <v>201804</v>
      </c>
      <c r="C305" s="3">
        <f>'Weir Formula Data'!I305</f>
        <v>43219</v>
      </c>
      <c r="D305" s="10">
        <f>IF('Weir Formula Data'!P305="",-9999,'Weir Formula Data'!P305)</f>
        <v>268.55035700300232</v>
      </c>
      <c r="E305" s="10">
        <f>IF('Weir Formula Data'!Q305="",-9999,'Weir Formula Data'!Q305)</f>
        <v>0</v>
      </c>
      <c r="F305" s="10">
        <f>IF('Weir Formula Data'!R305="",-9999,'Weir Formula Data'!R305)</f>
        <v>239.60161707920815</v>
      </c>
      <c r="G305" s="10">
        <f>IF('Weir Formula Data'!M305="",-9999,'Weir Formula Data'!M305)</f>
        <v>0</v>
      </c>
      <c r="H305" s="10">
        <f>IF('Weir Formula Data'!N305="",-9999,'Weir Formula Data'!N305)</f>
        <v>166.72982196098002</v>
      </c>
      <c r="I305" s="10">
        <f t="shared" si="136"/>
        <v>674.88179604319043</v>
      </c>
      <c r="J305" s="10">
        <f t="shared" si="137"/>
        <v>0</v>
      </c>
      <c r="K305" s="24">
        <f>'Weir Formula Data'!C305</f>
        <v>1</v>
      </c>
      <c r="L305" s="24">
        <f>'Weir Formula Data'!D305</f>
        <v>0</v>
      </c>
      <c r="M305" s="24">
        <f>'Weir Formula Data'!E305</f>
        <v>1</v>
      </c>
      <c r="N305" s="24">
        <f>'Weir Formula Data'!F305</f>
        <v>0</v>
      </c>
      <c r="O305" s="24">
        <f>'Weir Formula Data'!G305</f>
        <v>1</v>
      </c>
      <c r="AC305">
        <f t="shared" si="138"/>
        <v>201804</v>
      </c>
      <c r="AD305" s="3">
        <v>43219</v>
      </c>
      <c r="AE305" s="10">
        <f t="shared" si="125"/>
        <v>323.42505382060875</v>
      </c>
      <c r="AF305" s="10">
        <f t="shared" si="126"/>
        <v>0</v>
      </c>
      <c r="AG305" s="10">
        <f t="shared" si="127"/>
        <v>288.5610235792069</v>
      </c>
      <c r="AH305" s="10">
        <f t="shared" si="128"/>
        <v>0</v>
      </c>
      <c r="AI305" s="10">
        <f t="shared" si="129"/>
        <v>200.7988454866497</v>
      </c>
      <c r="AJ305" s="10">
        <f t="shared" si="139"/>
        <v>812.78492288646544</v>
      </c>
      <c r="AL305">
        <f t="shared" si="140"/>
        <v>201804</v>
      </c>
      <c r="AM305" s="3">
        <f t="shared" si="141"/>
        <v>43219</v>
      </c>
      <c r="AN305" s="10">
        <f t="shared" si="142"/>
        <v>322.57396772159387</v>
      </c>
      <c r="AO305" s="10">
        <f t="shared" si="143"/>
        <v>0</v>
      </c>
      <c r="AP305" s="10">
        <f t="shared" si="144"/>
        <v>287.80168142873151</v>
      </c>
      <c r="AQ305" s="10">
        <f t="shared" si="145"/>
        <v>0</v>
      </c>
      <c r="AR305" s="10">
        <f t="shared" si="146"/>
        <v>200.27044762732149</v>
      </c>
      <c r="AS305" s="10">
        <f t="shared" si="147"/>
        <v>810.6460967776469</v>
      </c>
      <c r="AU305">
        <f t="shared" si="148"/>
        <v>201804</v>
      </c>
      <c r="AV305" s="3">
        <f t="shared" si="149"/>
        <v>43219</v>
      </c>
      <c r="AW305" s="10">
        <f t="shared" si="130"/>
        <v>318.40885175766567</v>
      </c>
      <c r="AX305" s="10">
        <f t="shared" si="131"/>
        <v>0</v>
      </c>
      <c r="AY305" s="10">
        <f t="shared" si="132"/>
        <v>284.08554963350002</v>
      </c>
      <c r="AZ305" s="10">
        <f t="shared" si="133"/>
        <v>0</v>
      </c>
      <c r="BA305" s="10">
        <f t="shared" si="134"/>
        <v>197.6845302192697</v>
      </c>
      <c r="BB305">
        <f t="shared" si="150"/>
        <v>800.17893161043537</v>
      </c>
    </row>
    <row r="306" spans="2:54" x14ac:dyDescent="0.25">
      <c r="B306">
        <f t="shared" si="135"/>
        <v>201804</v>
      </c>
      <c r="C306" s="3">
        <f>'Weir Formula Data'!I306</f>
        <v>43220</v>
      </c>
      <c r="D306" s="10">
        <f>IF('Weir Formula Data'!P306="",-9999,'Weir Formula Data'!P306)</f>
        <v>271.84804258485252</v>
      </c>
      <c r="E306" s="10">
        <f>IF('Weir Formula Data'!Q306="",-9999,'Weir Formula Data'!Q306)</f>
        <v>0</v>
      </c>
      <c r="F306" s="10">
        <f>IF('Weir Formula Data'!R306="",-9999,'Weir Formula Data'!R306)</f>
        <v>244.79685518231312</v>
      </c>
      <c r="G306" s="10">
        <f>IF('Weir Formula Data'!M306="",-9999,'Weir Formula Data'!M306)</f>
        <v>0</v>
      </c>
      <c r="H306" s="10">
        <f>IF('Weir Formula Data'!N306="",-9999,'Weir Formula Data'!N306)</f>
        <v>179.49588416385117</v>
      </c>
      <c r="I306" s="10">
        <f t="shared" si="136"/>
        <v>696.14078193101682</v>
      </c>
      <c r="J306" s="10">
        <f t="shared" si="137"/>
        <v>0</v>
      </c>
      <c r="K306" s="24">
        <f>'Weir Formula Data'!C306</f>
        <v>1</v>
      </c>
      <c r="L306" s="24">
        <f>'Weir Formula Data'!D306</f>
        <v>0</v>
      </c>
      <c r="M306" s="24">
        <f>'Weir Formula Data'!E306</f>
        <v>1</v>
      </c>
      <c r="N306" s="24">
        <f>'Weir Formula Data'!F306</f>
        <v>0</v>
      </c>
      <c r="O306" s="24">
        <f>'Weir Formula Data'!G306</f>
        <v>1</v>
      </c>
      <c r="AC306">
        <f t="shared" si="138"/>
        <v>201804</v>
      </c>
      <c r="AD306" s="3">
        <v>43220</v>
      </c>
      <c r="AE306" s="10">
        <f t="shared" si="125"/>
        <v>327.39657762975946</v>
      </c>
      <c r="AF306" s="10">
        <f t="shared" si="126"/>
        <v>0</v>
      </c>
      <c r="AG306" s="10">
        <f t="shared" si="127"/>
        <v>294.81783955167202</v>
      </c>
      <c r="AH306" s="10">
        <f t="shared" si="128"/>
        <v>0</v>
      </c>
      <c r="AI306" s="10">
        <f t="shared" si="129"/>
        <v>216.17348285864426</v>
      </c>
      <c r="AJ306" s="10">
        <f t="shared" si="139"/>
        <v>838.38790004007569</v>
      </c>
      <c r="AL306">
        <f t="shared" si="140"/>
        <v>201804</v>
      </c>
      <c r="AM306" s="3">
        <f t="shared" si="141"/>
        <v>43220</v>
      </c>
      <c r="AN306" s="10">
        <f t="shared" si="142"/>
        <v>326.5350405509397</v>
      </c>
      <c r="AO306" s="10">
        <f t="shared" si="143"/>
        <v>0</v>
      </c>
      <c r="AP306" s="10">
        <f t="shared" si="144"/>
        <v>294.04203272403157</v>
      </c>
      <c r="AQ306" s="10">
        <f t="shared" si="145"/>
        <v>0</v>
      </c>
      <c r="AR306" s="10">
        <f t="shared" si="146"/>
        <v>215.60462697050806</v>
      </c>
      <c r="AS306" s="10">
        <f t="shared" si="147"/>
        <v>836.18170024547942</v>
      </c>
      <c r="AU306">
        <f t="shared" si="148"/>
        <v>201804</v>
      </c>
      <c r="AV306" s="3">
        <f t="shared" si="149"/>
        <v>43220</v>
      </c>
      <c r="AW306" s="10">
        <f t="shared" si="130"/>
        <v>322.31877871249372</v>
      </c>
      <c r="AX306" s="10">
        <f t="shared" si="131"/>
        <v>0</v>
      </c>
      <c r="AY306" s="10">
        <f t="shared" si="132"/>
        <v>290.24532472178572</v>
      </c>
      <c r="AZ306" s="10">
        <f t="shared" si="133"/>
        <v>0</v>
      </c>
      <c r="BA306" s="10">
        <f t="shared" si="134"/>
        <v>212.82071269486289</v>
      </c>
      <c r="BB306">
        <f t="shared" si="150"/>
        <v>825.38481612914234</v>
      </c>
    </row>
    <row r="307" spans="2:54" x14ac:dyDescent="0.25">
      <c r="B307">
        <f t="shared" si="135"/>
        <v>201805</v>
      </c>
      <c r="C307" s="3">
        <f>'Weir Formula Data'!I307</f>
        <v>43221</v>
      </c>
      <c r="D307" s="10">
        <f>IF('Weir Formula Data'!P307="",-9999,'Weir Formula Data'!P307)</f>
        <v>274.22945066177584</v>
      </c>
      <c r="E307" s="10">
        <f>IF('Weir Formula Data'!Q307="",-9999,'Weir Formula Data'!Q307)</f>
        <v>0</v>
      </c>
      <c r="F307" s="10">
        <f>IF('Weir Formula Data'!R307="",-9999,'Weir Formula Data'!R307)</f>
        <v>248.94310936560422</v>
      </c>
      <c r="G307" s="10">
        <f>IF('Weir Formula Data'!M307="",-9999,'Weir Formula Data'!M307)</f>
        <v>0</v>
      </c>
      <c r="H307" s="10">
        <f>IF('Weir Formula Data'!N307="",-9999,'Weir Formula Data'!N307)</f>
        <v>185.8327652459202</v>
      </c>
      <c r="I307" s="10">
        <f t="shared" si="136"/>
        <v>709.00532527330029</v>
      </c>
      <c r="J307" s="10">
        <f t="shared" si="137"/>
        <v>0</v>
      </c>
      <c r="K307" s="24">
        <f>'Weir Formula Data'!C307</f>
        <v>1</v>
      </c>
      <c r="L307" s="24">
        <f>'Weir Formula Data'!D307</f>
        <v>0</v>
      </c>
      <c r="M307" s="24">
        <f>'Weir Formula Data'!E307</f>
        <v>1</v>
      </c>
      <c r="N307" s="24">
        <f>'Weir Formula Data'!F307</f>
        <v>0</v>
      </c>
      <c r="O307" s="24">
        <f>'Weir Formula Data'!G307</f>
        <v>1</v>
      </c>
      <c r="AC307">
        <f t="shared" si="138"/>
        <v>201805</v>
      </c>
      <c r="AD307" s="3">
        <v>43221</v>
      </c>
      <c r="AE307" s="10">
        <f t="shared" si="125"/>
        <v>790.08668018615572</v>
      </c>
      <c r="AF307" s="10">
        <f t="shared" si="126"/>
        <v>0</v>
      </c>
      <c r="AG307" s="10">
        <f t="shared" si="127"/>
        <v>717.23381408977525</v>
      </c>
      <c r="AH307" s="10">
        <f t="shared" si="128"/>
        <v>0</v>
      </c>
      <c r="AI307" s="10">
        <f t="shared" si="129"/>
        <v>535.40563279634546</v>
      </c>
      <c r="AJ307" s="10">
        <f t="shared" si="139"/>
        <v>2042.7261270722765</v>
      </c>
      <c r="AL307">
        <f t="shared" si="140"/>
        <v>201805</v>
      </c>
      <c r="AM307" s="3">
        <f t="shared" si="141"/>
        <v>43221</v>
      </c>
      <c r="AN307" s="10">
        <f t="shared" si="142"/>
        <v>762.19936588603957</v>
      </c>
      <c r="AO307" s="10">
        <f t="shared" si="143"/>
        <v>0</v>
      </c>
      <c r="AP307" s="10">
        <f t="shared" si="144"/>
        <v>691.91795280291001</v>
      </c>
      <c r="AQ307" s="10">
        <f t="shared" si="145"/>
        <v>0</v>
      </c>
      <c r="AR307" s="10">
        <f t="shared" si="146"/>
        <v>516.50767446558837</v>
      </c>
      <c r="AS307" s="10">
        <f t="shared" si="147"/>
        <v>1970.6249931545381</v>
      </c>
      <c r="AU307">
        <f t="shared" si="148"/>
        <v>201805</v>
      </c>
      <c r="AV307" s="3">
        <f t="shared" si="149"/>
        <v>43221</v>
      </c>
      <c r="AW307" s="10">
        <f t="shared" si="130"/>
        <v>747.37448325716923</v>
      </c>
      <c r="AX307" s="10">
        <f t="shared" si="131"/>
        <v>0</v>
      </c>
      <c r="AY307" s="10">
        <f t="shared" si="132"/>
        <v>678.46005333695177</v>
      </c>
      <c r="AZ307" s="10">
        <f t="shared" si="133"/>
        <v>0</v>
      </c>
      <c r="BA307" s="10">
        <f t="shared" si="134"/>
        <v>506.46152906902023</v>
      </c>
      <c r="BB307">
        <f t="shared" si="150"/>
        <v>1932.2960656631412</v>
      </c>
    </row>
    <row r="308" spans="2:54" x14ac:dyDescent="0.25">
      <c r="B308">
        <f t="shared" si="135"/>
        <v>201805</v>
      </c>
      <c r="C308" s="3">
        <f>'Weir Formula Data'!I308</f>
        <v>43222</v>
      </c>
      <c r="D308" s="10">
        <f>IF('Weir Formula Data'!P308="",-9999,'Weir Formula Data'!P308)</f>
        <v>268.11577435485572</v>
      </c>
      <c r="E308" s="10">
        <f>IF('Weir Formula Data'!Q308="",-9999,'Weir Formula Data'!Q308)</f>
        <v>0</v>
      </c>
      <c r="F308" s="10">
        <f>IF('Weir Formula Data'!R308="",-9999,'Weir Formula Data'!R308)</f>
        <v>236.52477587235524</v>
      </c>
      <c r="G308" s="10">
        <f>IF('Weir Formula Data'!M308="",-9999,'Weir Formula Data'!M308)</f>
        <v>0</v>
      </c>
      <c r="H308" s="10">
        <f>IF('Weir Formula Data'!N308="",-9999,'Weir Formula Data'!N308)</f>
        <v>186.05309099930994</v>
      </c>
      <c r="I308" s="10">
        <f t="shared" si="136"/>
        <v>690.69364122652087</v>
      </c>
      <c r="J308" s="10">
        <f t="shared" si="137"/>
        <v>0</v>
      </c>
      <c r="K308" s="24">
        <f>'Weir Formula Data'!C308</f>
        <v>1</v>
      </c>
      <c r="L308" s="24">
        <f>'Weir Formula Data'!D308</f>
        <v>0</v>
      </c>
      <c r="M308" s="24">
        <f>'Weir Formula Data'!E308</f>
        <v>1</v>
      </c>
      <c r="N308" s="24">
        <f>'Weir Formula Data'!F308</f>
        <v>0</v>
      </c>
      <c r="O308" s="24">
        <f>'Weir Formula Data'!G308</f>
        <v>1</v>
      </c>
      <c r="AC308">
        <f t="shared" si="138"/>
        <v>201805</v>
      </c>
      <c r="AD308" s="3">
        <v>43222</v>
      </c>
      <c r="AE308" s="10">
        <f t="shared" si="125"/>
        <v>772.47247352304703</v>
      </c>
      <c r="AF308" s="10">
        <f t="shared" si="126"/>
        <v>0</v>
      </c>
      <c r="AG308" s="10">
        <f t="shared" si="127"/>
        <v>681.45516282001483</v>
      </c>
      <c r="AH308" s="10">
        <f t="shared" si="128"/>
        <v>0</v>
      </c>
      <c r="AI308" s="10">
        <f t="shared" si="129"/>
        <v>536.04041670680851</v>
      </c>
      <c r="AJ308" s="10">
        <f t="shared" si="139"/>
        <v>1989.9680530498704</v>
      </c>
      <c r="AL308">
        <f t="shared" si="140"/>
        <v>201805</v>
      </c>
      <c r="AM308" s="3">
        <f t="shared" si="141"/>
        <v>43222</v>
      </c>
      <c r="AN308" s="10">
        <f t="shared" si="142"/>
        <v>745.2068795096792</v>
      </c>
      <c r="AO308" s="10">
        <f t="shared" si="143"/>
        <v>0</v>
      </c>
      <c r="AP308" s="10">
        <f t="shared" si="144"/>
        <v>657.40216359400472</v>
      </c>
      <c r="AQ308" s="10">
        <f t="shared" si="145"/>
        <v>0</v>
      </c>
      <c r="AR308" s="10">
        <f t="shared" si="146"/>
        <v>517.12005270985344</v>
      </c>
      <c r="AS308" s="10">
        <f t="shared" si="147"/>
        <v>1919.7290958135372</v>
      </c>
      <c r="AU308">
        <f t="shared" si="148"/>
        <v>201805</v>
      </c>
      <c r="AV308" s="3">
        <f t="shared" si="149"/>
        <v>43222</v>
      </c>
      <c r="AW308" s="10">
        <f t="shared" si="130"/>
        <v>730.71250308086235</v>
      </c>
      <c r="AX308" s="10">
        <f t="shared" si="131"/>
        <v>0</v>
      </c>
      <c r="AY308" s="10">
        <f t="shared" si="132"/>
        <v>644.61560098132497</v>
      </c>
      <c r="AZ308" s="10">
        <f t="shared" si="133"/>
        <v>0</v>
      </c>
      <c r="BA308" s="10">
        <f t="shared" si="134"/>
        <v>507.06199647210383</v>
      </c>
      <c r="BB308">
        <f t="shared" si="150"/>
        <v>1882.3901005342912</v>
      </c>
    </row>
    <row r="309" spans="2:54" x14ac:dyDescent="0.25">
      <c r="B309">
        <f t="shared" si="135"/>
        <v>201805</v>
      </c>
      <c r="C309" s="3">
        <f>'Weir Formula Data'!I309</f>
        <v>43223</v>
      </c>
      <c r="D309" s="10">
        <f>IF('Weir Formula Data'!P309="",-9999,'Weir Formula Data'!P309)</f>
        <v>80.591545077769894</v>
      </c>
      <c r="E309" s="10">
        <f>IF('Weir Formula Data'!Q309="",-9999,'Weir Formula Data'!Q309)</f>
        <v>0</v>
      </c>
      <c r="F309" s="10">
        <f>IF('Weir Formula Data'!R309="",-9999,'Weir Formula Data'!R309)</f>
        <v>68.820142591486828</v>
      </c>
      <c r="G309" s="10">
        <f>IF('Weir Formula Data'!M309="",-9999,'Weir Formula Data'!M309)</f>
        <v>0</v>
      </c>
      <c r="H309" s="10">
        <f>IF('Weir Formula Data'!N309="",-9999,'Weir Formula Data'!N309)</f>
        <v>234.17272894238866</v>
      </c>
      <c r="I309" s="10">
        <f t="shared" si="136"/>
        <v>383.58441661164534</v>
      </c>
      <c r="J309" s="10">
        <f t="shared" si="137"/>
        <v>0</v>
      </c>
      <c r="K309" s="24">
        <f>'Weir Formula Data'!C309</f>
        <v>0</v>
      </c>
      <c r="L309" s="24">
        <f>'Weir Formula Data'!D309</f>
        <v>0</v>
      </c>
      <c r="M309" s="24">
        <f>'Weir Formula Data'!E309</f>
        <v>1</v>
      </c>
      <c r="N309" s="24">
        <f>'Weir Formula Data'!F309</f>
        <v>0</v>
      </c>
      <c r="O309" s="24">
        <f>'Weir Formula Data'!G309</f>
        <v>2</v>
      </c>
      <c r="AC309">
        <f t="shared" si="138"/>
        <v>201805</v>
      </c>
      <c r="AD309" s="3">
        <v>43223</v>
      </c>
      <c r="AE309" s="10">
        <f t="shared" si="125"/>
        <v>232.19353773968498</v>
      </c>
      <c r="AF309" s="10">
        <f t="shared" si="126"/>
        <v>0</v>
      </c>
      <c r="AG309" s="10">
        <f t="shared" si="127"/>
        <v>198.27876932557604</v>
      </c>
      <c r="AH309" s="10">
        <f t="shared" si="128"/>
        <v>0</v>
      </c>
      <c r="AI309" s="10">
        <f t="shared" si="129"/>
        <v>674.67864430220141</v>
      </c>
      <c r="AJ309" s="10">
        <f t="shared" si="139"/>
        <v>1105.1509513674623</v>
      </c>
      <c r="AL309">
        <f t="shared" si="140"/>
        <v>201805</v>
      </c>
      <c r="AM309" s="3">
        <f t="shared" si="141"/>
        <v>43223</v>
      </c>
      <c r="AN309" s="10">
        <f t="shared" si="142"/>
        <v>223.99791271803952</v>
      </c>
      <c r="AO309" s="10">
        <f t="shared" si="143"/>
        <v>0</v>
      </c>
      <c r="AP309" s="10">
        <f t="shared" si="144"/>
        <v>191.28021777687795</v>
      </c>
      <c r="AQ309" s="10">
        <f t="shared" si="145"/>
        <v>0</v>
      </c>
      <c r="AR309" s="10">
        <f t="shared" si="146"/>
        <v>650.86483263181776</v>
      </c>
      <c r="AS309" s="10">
        <f t="shared" si="147"/>
        <v>1066.1429631267351</v>
      </c>
      <c r="AU309">
        <f t="shared" si="148"/>
        <v>201805</v>
      </c>
      <c r="AV309" s="3">
        <f t="shared" si="149"/>
        <v>43223</v>
      </c>
      <c r="AW309" s="10">
        <f t="shared" si="130"/>
        <v>219.64112246894686</v>
      </c>
      <c r="AX309" s="10">
        <f t="shared" si="131"/>
        <v>0</v>
      </c>
      <c r="AY309" s="10">
        <f t="shared" si="132"/>
        <v>187.55979119994089</v>
      </c>
      <c r="AZ309" s="10">
        <f t="shared" si="133"/>
        <v>0</v>
      </c>
      <c r="BA309" s="10">
        <f t="shared" si="134"/>
        <v>638.20542200660782</v>
      </c>
      <c r="BB309">
        <f t="shared" si="150"/>
        <v>1045.4063356754955</v>
      </c>
    </row>
    <row r="310" spans="2:54" x14ac:dyDescent="0.25">
      <c r="B310">
        <f t="shared" si="135"/>
        <v>201805</v>
      </c>
      <c r="C310" s="3">
        <f>'Weir Formula Data'!I310</f>
        <v>43224</v>
      </c>
      <c r="D310" s="10">
        <f>IF('Weir Formula Data'!P310="",-9999,'Weir Formula Data'!P310)</f>
        <v>0</v>
      </c>
      <c r="E310" s="10">
        <f>IF('Weir Formula Data'!Q310="",-9999,'Weir Formula Data'!Q310)</f>
        <v>0</v>
      </c>
      <c r="F310" s="10">
        <f>IF('Weir Formula Data'!R310="",-9999,'Weir Formula Data'!R310)</f>
        <v>-70.395943684121605</v>
      </c>
      <c r="G310" s="10">
        <f>IF('Weir Formula Data'!M310="",-9999,'Weir Formula Data'!M310)</f>
        <v>0</v>
      </c>
      <c r="H310" s="10">
        <f>IF('Weir Formula Data'!N310="",-9999,'Weir Formula Data'!N310)</f>
        <v>-34.977792527601871</v>
      </c>
      <c r="I310" s="10">
        <f t="shared" si="136"/>
        <v>-105.37373621172347</v>
      </c>
      <c r="J310" s="10">
        <f t="shared" si="137"/>
        <v>-105.37373621172347</v>
      </c>
      <c r="K310" s="24">
        <f>'Weir Formula Data'!C310</f>
        <v>0</v>
      </c>
      <c r="L310" s="24">
        <f>'Weir Formula Data'!D310</f>
        <v>0</v>
      </c>
      <c r="M310" s="24">
        <f>'Weir Formula Data'!E310</f>
        <v>0</v>
      </c>
      <c r="N310" s="24">
        <f>'Weir Formula Data'!F310</f>
        <v>0</v>
      </c>
      <c r="O310" s="24">
        <f>'Weir Formula Data'!G310</f>
        <v>0</v>
      </c>
      <c r="AC310">
        <f t="shared" si="138"/>
        <v>201805</v>
      </c>
      <c r="AD310" s="3">
        <v>43224</v>
      </c>
      <c r="AE310" s="10">
        <f t="shared" si="125"/>
        <v>0</v>
      </c>
      <c r="AF310" s="10">
        <f t="shared" si="126"/>
        <v>0</v>
      </c>
      <c r="AG310" s="10">
        <f t="shared" si="127"/>
        <v>-202.8188340447702</v>
      </c>
      <c r="AH310" s="10">
        <f t="shared" si="128"/>
        <v>0</v>
      </c>
      <c r="AI310" s="10">
        <f t="shared" si="129"/>
        <v>-100.7750550193737</v>
      </c>
      <c r="AJ310" s="10">
        <f t="shared" si="139"/>
        <v>-303.59388906414392</v>
      </c>
      <c r="AL310">
        <f t="shared" si="140"/>
        <v>201805</v>
      </c>
      <c r="AM310" s="3">
        <f t="shared" si="141"/>
        <v>43224</v>
      </c>
      <c r="AN310" s="10">
        <f t="shared" si="142"/>
        <v>0</v>
      </c>
      <c r="AO310" s="10">
        <f t="shared" si="143"/>
        <v>0</v>
      </c>
      <c r="AP310" s="10">
        <f t="shared" si="144"/>
        <v>-70.395943684121605</v>
      </c>
      <c r="AQ310" s="10">
        <f t="shared" si="145"/>
        <v>0</v>
      </c>
      <c r="AR310" s="10">
        <f t="shared" si="146"/>
        <v>-34.977792527601871</v>
      </c>
      <c r="AS310" s="10">
        <f t="shared" si="147"/>
        <v>-105.37373621172347</v>
      </c>
      <c r="AU310">
        <f t="shared" si="148"/>
        <v>201805</v>
      </c>
      <c r="AV310" s="3">
        <f t="shared" si="149"/>
        <v>43224</v>
      </c>
      <c r="AW310" s="10">
        <f t="shared" si="130"/>
        <v>0</v>
      </c>
      <c r="AX310" s="10">
        <f t="shared" si="131"/>
        <v>0</v>
      </c>
      <c r="AY310" s="10">
        <f t="shared" si="132"/>
        <v>0</v>
      </c>
      <c r="AZ310" s="10">
        <f t="shared" si="133"/>
        <v>0</v>
      </c>
      <c r="BA310" s="10">
        <f t="shared" si="134"/>
        <v>0</v>
      </c>
      <c r="BB310">
        <f t="shared" si="150"/>
        <v>0</v>
      </c>
    </row>
    <row r="311" spans="2:54" x14ac:dyDescent="0.25">
      <c r="B311">
        <f t="shared" si="135"/>
        <v>201805</v>
      </c>
      <c r="C311" s="3">
        <f>'Weir Formula Data'!I311</f>
        <v>43225</v>
      </c>
      <c r="D311" s="10">
        <f>IF('Weir Formula Data'!P311="",-9999,'Weir Formula Data'!P311)</f>
        <v>0</v>
      </c>
      <c r="E311" s="10">
        <f>IF('Weir Formula Data'!Q311="",-9999,'Weir Formula Data'!Q311)</f>
        <v>0</v>
      </c>
      <c r="F311" s="10">
        <f>IF('Weir Formula Data'!R311="",-9999,'Weir Formula Data'!R311)</f>
        <v>0</v>
      </c>
      <c r="G311" s="10">
        <f>IF('Weir Formula Data'!M311="",-9999,'Weir Formula Data'!M311)</f>
        <v>0</v>
      </c>
      <c r="H311" s="10">
        <f>IF('Weir Formula Data'!N311="",-9999,'Weir Formula Data'!N311)</f>
        <v>0</v>
      </c>
      <c r="I311" s="10">
        <f t="shared" si="136"/>
        <v>0</v>
      </c>
      <c r="J311" s="10">
        <f t="shared" si="137"/>
        <v>0</v>
      </c>
      <c r="K311" s="24">
        <f>'Weir Formula Data'!C311</f>
        <v>0</v>
      </c>
      <c r="L311" s="24">
        <f>'Weir Formula Data'!D311</f>
        <v>0</v>
      </c>
      <c r="M311" s="24">
        <f>'Weir Formula Data'!E311</f>
        <v>0</v>
      </c>
      <c r="N311" s="24">
        <f>'Weir Formula Data'!F311</f>
        <v>0</v>
      </c>
      <c r="O311" s="24">
        <f>'Weir Formula Data'!G311</f>
        <v>0</v>
      </c>
      <c r="AC311">
        <f t="shared" si="138"/>
        <v>201805</v>
      </c>
      <c r="AD311" s="3">
        <v>43225</v>
      </c>
      <c r="AE311" s="10">
        <f t="shared" si="125"/>
        <v>0</v>
      </c>
      <c r="AF311" s="10">
        <f t="shared" si="126"/>
        <v>0</v>
      </c>
      <c r="AG311" s="10">
        <f t="shared" si="127"/>
        <v>0</v>
      </c>
      <c r="AH311" s="10">
        <f t="shared" si="128"/>
        <v>0</v>
      </c>
      <c r="AI311" s="10">
        <f t="shared" si="129"/>
        <v>0</v>
      </c>
      <c r="AJ311" s="10">
        <f t="shared" si="139"/>
        <v>0</v>
      </c>
      <c r="AL311">
        <f t="shared" si="140"/>
        <v>201805</v>
      </c>
      <c r="AM311" s="3">
        <f t="shared" si="141"/>
        <v>43225</v>
      </c>
      <c r="AN311" s="10">
        <f t="shared" si="142"/>
        <v>0</v>
      </c>
      <c r="AO311" s="10">
        <f t="shared" si="143"/>
        <v>0</v>
      </c>
      <c r="AP311" s="10">
        <f t="shared" si="144"/>
        <v>0</v>
      </c>
      <c r="AQ311" s="10">
        <f t="shared" si="145"/>
        <v>0</v>
      </c>
      <c r="AR311" s="10">
        <f t="shared" si="146"/>
        <v>0</v>
      </c>
      <c r="AS311" s="10">
        <f t="shared" si="147"/>
        <v>0</v>
      </c>
      <c r="AU311">
        <f t="shared" si="148"/>
        <v>201805</v>
      </c>
      <c r="AV311" s="3">
        <f t="shared" si="149"/>
        <v>43225</v>
      </c>
      <c r="AW311" s="10">
        <f t="shared" si="130"/>
        <v>0</v>
      </c>
      <c r="AX311" s="10">
        <f t="shared" si="131"/>
        <v>0</v>
      </c>
      <c r="AY311" s="10">
        <f t="shared" si="132"/>
        <v>0</v>
      </c>
      <c r="AZ311" s="10">
        <f t="shared" si="133"/>
        <v>0</v>
      </c>
      <c r="BA311" s="10">
        <f t="shared" si="134"/>
        <v>0</v>
      </c>
      <c r="BB311">
        <f t="shared" si="150"/>
        <v>0</v>
      </c>
    </row>
    <row r="312" spans="2:54" x14ac:dyDescent="0.25">
      <c r="B312">
        <f t="shared" si="135"/>
        <v>201805</v>
      </c>
      <c r="C312" s="3">
        <f>'Weir Formula Data'!I312</f>
        <v>43226</v>
      </c>
      <c r="D312" s="10">
        <f>IF('Weir Formula Data'!P312="",-9999,'Weir Formula Data'!P312)</f>
        <v>0</v>
      </c>
      <c r="E312" s="10">
        <f>IF('Weir Formula Data'!Q312="",-9999,'Weir Formula Data'!Q312)</f>
        <v>0</v>
      </c>
      <c r="F312" s="10">
        <f>IF('Weir Formula Data'!R312="",-9999,'Weir Formula Data'!R312)</f>
        <v>0</v>
      </c>
      <c r="G312" s="10">
        <f>IF('Weir Formula Data'!M312="",-9999,'Weir Formula Data'!M312)</f>
        <v>0</v>
      </c>
      <c r="H312" s="10">
        <f>IF('Weir Formula Data'!N312="",-9999,'Weir Formula Data'!N312)</f>
        <v>0</v>
      </c>
      <c r="I312" s="10">
        <f t="shared" si="136"/>
        <v>0</v>
      </c>
      <c r="J312" s="10">
        <f t="shared" si="137"/>
        <v>0</v>
      </c>
      <c r="K312" s="24">
        <f>'Weir Formula Data'!C312</f>
        <v>0</v>
      </c>
      <c r="L312" s="24">
        <f>'Weir Formula Data'!D312</f>
        <v>0</v>
      </c>
      <c r="M312" s="24">
        <f>'Weir Formula Data'!E312</f>
        <v>0</v>
      </c>
      <c r="N312" s="24">
        <f>'Weir Formula Data'!F312</f>
        <v>0</v>
      </c>
      <c r="O312" s="24">
        <f>'Weir Formula Data'!G312</f>
        <v>0</v>
      </c>
      <c r="AC312">
        <f t="shared" si="138"/>
        <v>201805</v>
      </c>
      <c r="AD312" s="3">
        <v>43226</v>
      </c>
      <c r="AE312" s="10">
        <f t="shared" si="125"/>
        <v>0</v>
      </c>
      <c r="AF312" s="10">
        <f t="shared" si="126"/>
        <v>0</v>
      </c>
      <c r="AG312" s="10">
        <f t="shared" si="127"/>
        <v>0</v>
      </c>
      <c r="AH312" s="10">
        <f t="shared" si="128"/>
        <v>0</v>
      </c>
      <c r="AI312" s="10">
        <f t="shared" si="129"/>
        <v>0</v>
      </c>
      <c r="AJ312" s="10">
        <f t="shared" si="139"/>
        <v>0</v>
      </c>
      <c r="AL312">
        <f t="shared" si="140"/>
        <v>201805</v>
      </c>
      <c r="AM312" s="3">
        <f t="shared" si="141"/>
        <v>43226</v>
      </c>
      <c r="AN312" s="10">
        <f t="shared" si="142"/>
        <v>0</v>
      </c>
      <c r="AO312" s="10">
        <f t="shared" si="143"/>
        <v>0</v>
      </c>
      <c r="AP312" s="10">
        <f t="shared" si="144"/>
        <v>0</v>
      </c>
      <c r="AQ312" s="10">
        <f t="shared" si="145"/>
        <v>0</v>
      </c>
      <c r="AR312" s="10">
        <f t="shared" si="146"/>
        <v>0</v>
      </c>
      <c r="AS312" s="10">
        <f t="shared" si="147"/>
        <v>0</v>
      </c>
      <c r="AU312">
        <f t="shared" si="148"/>
        <v>201805</v>
      </c>
      <c r="AV312" s="3">
        <f t="shared" si="149"/>
        <v>43226</v>
      </c>
      <c r="AW312" s="10">
        <f t="shared" si="130"/>
        <v>0</v>
      </c>
      <c r="AX312" s="10">
        <f t="shared" si="131"/>
        <v>0</v>
      </c>
      <c r="AY312" s="10">
        <f t="shared" si="132"/>
        <v>0</v>
      </c>
      <c r="AZ312" s="10">
        <f t="shared" si="133"/>
        <v>0</v>
      </c>
      <c r="BA312" s="10">
        <f t="shared" si="134"/>
        <v>0</v>
      </c>
      <c r="BB312">
        <f t="shared" si="150"/>
        <v>0</v>
      </c>
    </row>
    <row r="313" spans="2:54" x14ac:dyDescent="0.25">
      <c r="B313">
        <f t="shared" si="135"/>
        <v>201805</v>
      </c>
      <c r="C313" s="3">
        <f>'Weir Formula Data'!I313</f>
        <v>43227</v>
      </c>
      <c r="D313" s="10">
        <f>IF('Weir Formula Data'!P313="",-9999,'Weir Formula Data'!P313)</f>
        <v>0</v>
      </c>
      <c r="E313" s="10">
        <f>IF('Weir Formula Data'!Q313="",-9999,'Weir Formula Data'!Q313)</f>
        <v>0</v>
      </c>
      <c r="F313" s="10">
        <f>IF('Weir Formula Data'!R313="",-9999,'Weir Formula Data'!R313)</f>
        <v>0</v>
      </c>
      <c r="G313" s="10">
        <f>IF('Weir Formula Data'!M313="",-9999,'Weir Formula Data'!M313)</f>
        <v>0</v>
      </c>
      <c r="H313" s="10">
        <f>IF('Weir Formula Data'!N313="",-9999,'Weir Formula Data'!N313)</f>
        <v>0</v>
      </c>
      <c r="I313" s="10">
        <f t="shared" si="136"/>
        <v>0</v>
      </c>
      <c r="J313" s="10">
        <f t="shared" si="137"/>
        <v>0</v>
      </c>
      <c r="K313" s="24">
        <f>'Weir Formula Data'!C313</f>
        <v>0</v>
      </c>
      <c r="L313" s="24">
        <f>'Weir Formula Data'!D313</f>
        <v>0</v>
      </c>
      <c r="M313" s="24">
        <f>'Weir Formula Data'!E313</f>
        <v>0</v>
      </c>
      <c r="N313" s="24">
        <f>'Weir Formula Data'!F313</f>
        <v>0</v>
      </c>
      <c r="O313" s="24">
        <f>'Weir Formula Data'!G313</f>
        <v>0</v>
      </c>
      <c r="AC313">
        <f t="shared" si="138"/>
        <v>201805</v>
      </c>
      <c r="AD313" s="3">
        <v>43227</v>
      </c>
      <c r="AE313" s="10">
        <f t="shared" si="125"/>
        <v>0</v>
      </c>
      <c r="AF313" s="10">
        <f t="shared" si="126"/>
        <v>0</v>
      </c>
      <c r="AG313" s="10">
        <f t="shared" si="127"/>
        <v>0</v>
      </c>
      <c r="AH313" s="10">
        <f t="shared" si="128"/>
        <v>0</v>
      </c>
      <c r="AI313" s="10">
        <f t="shared" si="129"/>
        <v>0</v>
      </c>
      <c r="AJ313" s="10">
        <f t="shared" si="139"/>
        <v>0</v>
      </c>
      <c r="AL313">
        <f t="shared" si="140"/>
        <v>201805</v>
      </c>
      <c r="AM313" s="3">
        <f t="shared" si="141"/>
        <v>43227</v>
      </c>
      <c r="AN313" s="10">
        <f t="shared" si="142"/>
        <v>0</v>
      </c>
      <c r="AO313" s="10">
        <f t="shared" si="143"/>
        <v>0</v>
      </c>
      <c r="AP313" s="10">
        <f t="shared" si="144"/>
        <v>0</v>
      </c>
      <c r="AQ313" s="10">
        <f t="shared" si="145"/>
        <v>0</v>
      </c>
      <c r="AR313" s="10">
        <f t="shared" si="146"/>
        <v>0</v>
      </c>
      <c r="AS313" s="10">
        <f t="shared" si="147"/>
        <v>0</v>
      </c>
      <c r="AU313">
        <f t="shared" si="148"/>
        <v>201805</v>
      </c>
      <c r="AV313" s="3">
        <f t="shared" si="149"/>
        <v>43227</v>
      </c>
      <c r="AW313" s="10">
        <f t="shared" si="130"/>
        <v>0</v>
      </c>
      <c r="AX313" s="10">
        <f t="shared" si="131"/>
        <v>0</v>
      </c>
      <c r="AY313" s="10">
        <f t="shared" si="132"/>
        <v>0</v>
      </c>
      <c r="AZ313" s="10">
        <f t="shared" si="133"/>
        <v>0</v>
      </c>
      <c r="BA313" s="10">
        <f t="shared" si="134"/>
        <v>0</v>
      </c>
      <c r="BB313">
        <f t="shared" si="150"/>
        <v>0</v>
      </c>
    </row>
    <row r="314" spans="2:54" x14ac:dyDescent="0.25">
      <c r="B314">
        <f t="shared" si="135"/>
        <v>201805</v>
      </c>
      <c r="C314" s="3">
        <f>'Weir Formula Data'!I314</f>
        <v>43228</v>
      </c>
      <c r="D314" s="10">
        <f>IF('Weir Formula Data'!P314="",-9999,'Weir Formula Data'!P314)</f>
        <v>0</v>
      </c>
      <c r="E314" s="10">
        <f>IF('Weir Formula Data'!Q314="",-9999,'Weir Formula Data'!Q314)</f>
        <v>0</v>
      </c>
      <c r="F314" s="10">
        <f>IF('Weir Formula Data'!R314="",-9999,'Weir Formula Data'!R314)</f>
        <v>0</v>
      </c>
      <c r="G314" s="10">
        <f>IF('Weir Formula Data'!M314="",-9999,'Weir Formula Data'!M314)</f>
        <v>0</v>
      </c>
      <c r="H314" s="10">
        <f>IF('Weir Formula Data'!N314="",-9999,'Weir Formula Data'!N314)</f>
        <v>0</v>
      </c>
      <c r="I314" s="10">
        <f t="shared" si="136"/>
        <v>0</v>
      </c>
      <c r="J314" s="10">
        <f t="shared" si="137"/>
        <v>0</v>
      </c>
      <c r="K314" s="24">
        <f>'Weir Formula Data'!C314</f>
        <v>0</v>
      </c>
      <c r="L314" s="24">
        <f>'Weir Formula Data'!D314</f>
        <v>0</v>
      </c>
      <c r="M314" s="24">
        <f>'Weir Formula Data'!E314</f>
        <v>0</v>
      </c>
      <c r="N314" s="24">
        <f>'Weir Formula Data'!F314</f>
        <v>0</v>
      </c>
      <c r="O314" s="24">
        <f>'Weir Formula Data'!G314</f>
        <v>0</v>
      </c>
      <c r="AC314">
        <f t="shared" si="138"/>
        <v>201805</v>
      </c>
      <c r="AD314" s="3">
        <v>43228</v>
      </c>
      <c r="AE314" s="10">
        <f t="shared" si="125"/>
        <v>0</v>
      </c>
      <c r="AF314" s="10">
        <f t="shared" si="126"/>
        <v>0</v>
      </c>
      <c r="AG314" s="10">
        <f t="shared" si="127"/>
        <v>0</v>
      </c>
      <c r="AH314" s="10">
        <f t="shared" si="128"/>
        <v>0</v>
      </c>
      <c r="AI314" s="10">
        <f t="shared" si="129"/>
        <v>0</v>
      </c>
      <c r="AJ314" s="10">
        <f t="shared" si="139"/>
        <v>0</v>
      </c>
      <c r="AL314">
        <f t="shared" si="140"/>
        <v>201805</v>
      </c>
      <c r="AM314" s="3">
        <f t="shared" si="141"/>
        <v>43228</v>
      </c>
      <c r="AN314" s="10">
        <f t="shared" si="142"/>
        <v>0</v>
      </c>
      <c r="AO314" s="10">
        <f t="shared" si="143"/>
        <v>0</v>
      </c>
      <c r="AP314" s="10">
        <f t="shared" si="144"/>
        <v>0</v>
      </c>
      <c r="AQ314" s="10">
        <f t="shared" si="145"/>
        <v>0</v>
      </c>
      <c r="AR314" s="10">
        <f t="shared" si="146"/>
        <v>0</v>
      </c>
      <c r="AS314" s="10">
        <f t="shared" si="147"/>
        <v>0</v>
      </c>
      <c r="AU314">
        <f t="shared" si="148"/>
        <v>201805</v>
      </c>
      <c r="AV314" s="3">
        <f t="shared" si="149"/>
        <v>43228</v>
      </c>
      <c r="AW314" s="10">
        <f t="shared" si="130"/>
        <v>0</v>
      </c>
      <c r="AX314" s="10">
        <f t="shared" si="131"/>
        <v>0</v>
      </c>
      <c r="AY314" s="10">
        <f t="shared" si="132"/>
        <v>0</v>
      </c>
      <c r="AZ314" s="10">
        <f t="shared" si="133"/>
        <v>0</v>
      </c>
      <c r="BA314" s="10">
        <f t="shared" si="134"/>
        <v>0</v>
      </c>
      <c r="BB314">
        <f t="shared" si="150"/>
        <v>0</v>
      </c>
    </row>
    <row r="315" spans="2:54" x14ac:dyDescent="0.25">
      <c r="B315">
        <f t="shared" si="135"/>
        <v>201805</v>
      </c>
      <c r="C315" s="3">
        <f>'Weir Formula Data'!I315</f>
        <v>43229</v>
      </c>
      <c r="D315" s="10">
        <f>IF('Weir Formula Data'!P315="",-9999,'Weir Formula Data'!P315)</f>
        <v>0</v>
      </c>
      <c r="E315" s="10">
        <f>IF('Weir Formula Data'!Q315="",-9999,'Weir Formula Data'!Q315)</f>
        <v>0</v>
      </c>
      <c r="F315" s="10">
        <f>IF('Weir Formula Data'!R315="",-9999,'Weir Formula Data'!R315)</f>
        <v>0</v>
      </c>
      <c r="G315" s="10">
        <f>IF('Weir Formula Data'!M315="",-9999,'Weir Formula Data'!M315)</f>
        <v>0</v>
      </c>
      <c r="H315" s="10">
        <f>IF('Weir Formula Data'!N315="",-9999,'Weir Formula Data'!N315)</f>
        <v>87.089015552186297</v>
      </c>
      <c r="I315" s="10">
        <f t="shared" si="136"/>
        <v>87.089015552186297</v>
      </c>
      <c r="J315" s="10">
        <f t="shared" si="137"/>
        <v>0</v>
      </c>
      <c r="K315" s="24">
        <f>'Weir Formula Data'!C315</f>
        <v>0</v>
      </c>
      <c r="L315" s="24">
        <f>'Weir Formula Data'!D315</f>
        <v>0</v>
      </c>
      <c r="M315" s="24">
        <f>'Weir Formula Data'!E315</f>
        <v>0</v>
      </c>
      <c r="N315" s="24">
        <f>'Weir Formula Data'!F315</f>
        <v>0</v>
      </c>
      <c r="O315" s="24">
        <f>'Weir Formula Data'!G315</f>
        <v>2</v>
      </c>
      <c r="AC315">
        <f t="shared" si="138"/>
        <v>201805</v>
      </c>
      <c r="AD315" s="3">
        <v>43229</v>
      </c>
      <c r="AE315" s="10">
        <f t="shared" si="125"/>
        <v>0</v>
      </c>
      <c r="AF315" s="10">
        <f t="shared" si="126"/>
        <v>0</v>
      </c>
      <c r="AG315" s="10">
        <f t="shared" si="127"/>
        <v>0</v>
      </c>
      <c r="AH315" s="10">
        <f t="shared" si="128"/>
        <v>0</v>
      </c>
      <c r="AI315" s="10">
        <f t="shared" si="129"/>
        <v>250.91349967065486</v>
      </c>
      <c r="AJ315" s="10">
        <f t="shared" si="139"/>
        <v>250.91349967065486</v>
      </c>
      <c r="AL315">
        <f t="shared" si="140"/>
        <v>201805</v>
      </c>
      <c r="AM315" s="3">
        <f t="shared" si="141"/>
        <v>43229</v>
      </c>
      <c r="AN315" s="10">
        <f t="shared" si="142"/>
        <v>0</v>
      </c>
      <c r="AO315" s="10">
        <f t="shared" si="143"/>
        <v>0</v>
      </c>
      <c r="AP315" s="10">
        <f t="shared" si="144"/>
        <v>0</v>
      </c>
      <c r="AQ315" s="10">
        <f t="shared" si="145"/>
        <v>0</v>
      </c>
      <c r="AR315" s="10">
        <f t="shared" si="146"/>
        <v>242.05712504374816</v>
      </c>
      <c r="AS315" s="10">
        <f t="shared" si="147"/>
        <v>242.05712504374816</v>
      </c>
      <c r="AU315">
        <f t="shared" si="148"/>
        <v>201805</v>
      </c>
      <c r="AV315" s="3">
        <f t="shared" si="149"/>
        <v>43229</v>
      </c>
      <c r="AW315" s="10">
        <f t="shared" si="130"/>
        <v>0</v>
      </c>
      <c r="AX315" s="10">
        <f t="shared" si="131"/>
        <v>0</v>
      </c>
      <c r="AY315" s="10">
        <f t="shared" si="132"/>
        <v>0</v>
      </c>
      <c r="AZ315" s="10">
        <f t="shared" si="133"/>
        <v>0</v>
      </c>
      <c r="BA315" s="10">
        <f t="shared" si="134"/>
        <v>237.34908062798843</v>
      </c>
      <c r="BB315">
        <f t="shared" si="150"/>
        <v>237.34908062798843</v>
      </c>
    </row>
    <row r="316" spans="2:54" x14ac:dyDescent="0.25">
      <c r="B316">
        <f t="shared" si="135"/>
        <v>201805</v>
      </c>
      <c r="C316" s="3">
        <f>'Weir Formula Data'!I316</f>
        <v>43230</v>
      </c>
      <c r="D316" s="10">
        <f>IF('Weir Formula Data'!P316="",-9999,'Weir Formula Data'!P316)</f>
        <v>0</v>
      </c>
      <c r="E316" s="10">
        <f>IF('Weir Formula Data'!Q316="",-9999,'Weir Formula Data'!Q316)</f>
        <v>0</v>
      </c>
      <c r="F316" s="10">
        <f>IF('Weir Formula Data'!R316="",-9999,'Weir Formula Data'!R316)</f>
        <v>0</v>
      </c>
      <c r="G316" s="10">
        <f>IF('Weir Formula Data'!M316="",-9999,'Weir Formula Data'!M316)</f>
        <v>0</v>
      </c>
      <c r="H316" s="10">
        <f>IF('Weir Formula Data'!N316="",-9999,'Weir Formula Data'!N316)</f>
        <v>-258.75058313622077</v>
      </c>
      <c r="I316" s="10">
        <f t="shared" si="136"/>
        <v>-258.75058313622077</v>
      </c>
      <c r="J316" s="10">
        <f t="shared" si="137"/>
        <v>-258.75058313622077</v>
      </c>
      <c r="K316" s="24">
        <f>'Weir Formula Data'!C316</f>
        <v>0</v>
      </c>
      <c r="L316" s="24">
        <f>'Weir Formula Data'!D316</f>
        <v>0</v>
      </c>
      <c r="M316" s="24">
        <f>'Weir Formula Data'!E316</f>
        <v>0</v>
      </c>
      <c r="N316" s="24">
        <f>'Weir Formula Data'!F316</f>
        <v>0</v>
      </c>
      <c r="O316" s="24">
        <f>'Weir Formula Data'!G316</f>
        <v>2</v>
      </c>
      <c r="AC316">
        <f t="shared" si="138"/>
        <v>201805</v>
      </c>
      <c r="AD316" s="3">
        <v>43230</v>
      </c>
      <c r="AE316" s="10">
        <f t="shared" si="125"/>
        <v>0</v>
      </c>
      <c r="AF316" s="10">
        <f t="shared" si="126"/>
        <v>0</v>
      </c>
      <c r="AG316" s="10">
        <f t="shared" si="127"/>
        <v>0</v>
      </c>
      <c r="AH316" s="10">
        <f t="shared" si="128"/>
        <v>0</v>
      </c>
      <c r="AI316" s="10">
        <f t="shared" si="129"/>
        <v>-745.4902773315597</v>
      </c>
      <c r="AJ316" s="10">
        <f t="shared" si="139"/>
        <v>-745.4902773315597</v>
      </c>
      <c r="AL316">
        <f t="shared" si="140"/>
        <v>201805</v>
      </c>
      <c r="AM316" s="3">
        <f t="shared" si="141"/>
        <v>43230</v>
      </c>
      <c r="AN316" s="10">
        <f t="shared" si="142"/>
        <v>0</v>
      </c>
      <c r="AO316" s="10">
        <f t="shared" si="143"/>
        <v>0</v>
      </c>
      <c r="AP316" s="10">
        <f t="shared" si="144"/>
        <v>0</v>
      </c>
      <c r="AQ316" s="10">
        <f t="shared" si="145"/>
        <v>0</v>
      </c>
      <c r="AR316" s="10">
        <f t="shared" si="146"/>
        <v>-258.75058313622077</v>
      </c>
      <c r="AS316" s="10">
        <f t="shared" si="147"/>
        <v>-258.75058313622077</v>
      </c>
      <c r="AU316">
        <f t="shared" si="148"/>
        <v>201805</v>
      </c>
      <c r="AV316" s="3">
        <f t="shared" si="149"/>
        <v>43230</v>
      </c>
      <c r="AW316" s="10">
        <f t="shared" si="130"/>
        <v>0</v>
      </c>
      <c r="AX316" s="10">
        <f t="shared" si="131"/>
        <v>0</v>
      </c>
      <c r="AY316" s="10">
        <f t="shared" si="132"/>
        <v>0</v>
      </c>
      <c r="AZ316" s="10">
        <f t="shared" si="133"/>
        <v>0</v>
      </c>
      <c r="BA316" s="10">
        <f t="shared" si="134"/>
        <v>0</v>
      </c>
      <c r="BB316">
        <f t="shared" si="150"/>
        <v>0</v>
      </c>
    </row>
    <row r="317" spans="2:54" x14ac:dyDescent="0.25">
      <c r="B317">
        <f t="shared" si="135"/>
        <v>201805</v>
      </c>
      <c r="C317" s="3">
        <f>'Weir Formula Data'!I317</f>
        <v>43231</v>
      </c>
      <c r="D317" s="10">
        <f>IF('Weir Formula Data'!P317="",-9999,'Weir Formula Data'!P317)</f>
        <v>0</v>
      </c>
      <c r="E317" s="10">
        <f>IF('Weir Formula Data'!Q317="",-9999,'Weir Formula Data'!Q317)</f>
        <v>0</v>
      </c>
      <c r="F317" s="10">
        <f>IF('Weir Formula Data'!R317="",-9999,'Weir Formula Data'!R317)</f>
        <v>0</v>
      </c>
      <c r="G317" s="10">
        <f>IF('Weir Formula Data'!M317="",-9999,'Weir Formula Data'!M317)</f>
        <v>0</v>
      </c>
      <c r="H317" s="10">
        <f>IF('Weir Formula Data'!N317="",-9999,'Weir Formula Data'!N317)</f>
        <v>-92.844604621257545</v>
      </c>
      <c r="I317" s="10">
        <f t="shared" si="136"/>
        <v>-92.844604621257545</v>
      </c>
      <c r="J317" s="10">
        <f t="shared" si="137"/>
        <v>-92.844604621257545</v>
      </c>
      <c r="K317" s="24">
        <f>'Weir Formula Data'!C317</f>
        <v>0</v>
      </c>
      <c r="L317" s="24">
        <f>'Weir Formula Data'!D317</f>
        <v>0</v>
      </c>
      <c r="M317" s="24">
        <f>'Weir Formula Data'!E317</f>
        <v>0</v>
      </c>
      <c r="N317" s="24">
        <f>'Weir Formula Data'!F317</f>
        <v>0</v>
      </c>
      <c r="O317" s="24">
        <f>'Weir Formula Data'!G317</f>
        <v>0</v>
      </c>
      <c r="AC317">
        <f t="shared" si="138"/>
        <v>201805</v>
      </c>
      <c r="AD317" s="3">
        <v>43231</v>
      </c>
      <c r="AE317" s="10">
        <f t="shared" si="125"/>
        <v>0</v>
      </c>
      <c r="AF317" s="10">
        <f t="shared" si="126"/>
        <v>0</v>
      </c>
      <c r="AG317" s="10">
        <f t="shared" si="127"/>
        <v>0</v>
      </c>
      <c r="AH317" s="10">
        <f t="shared" si="128"/>
        <v>0</v>
      </c>
      <c r="AI317" s="10">
        <f t="shared" si="129"/>
        <v>-267.49601569555415</v>
      </c>
      <c r="AJ317" s="10">
        <f t="shared" si="139"/>
        <v>-267.49601569555415</v>
      </c>
      <c r="AL317">
        <f t="shared" si="140"/>
        <v>201805</v>
      </c>
      <c r="AM317" s="3">
        <f t="shared" si="141"/>
        <v>43231</v>
      </c>
      <c r="AN317" s="10">
        <f t="shared" si="142"/>
        <v>0</v>
      </c>
      <c r="AO317" s="10">
        <f t="shared" si="143"/>
        <v>0</v>
      </c>
      <c r="AP317" s="10">
        <f t="shared" si="144"/>
        <v>0</v>
      </c>
      <c r="AQ317" s="10">
        <f t="shared" si="145"/>
        <v>0</v>
      </c>
      <c r="AR317" s="10">
        <f t="shared" si="146"/>
        <v>-92.844604621257545</v>
      </c>
      <c r="AS317" s="10">
        <f t="shared" si="147"/>
        <v>-92.844604621257545</v>
      </c>
      <c r="AU317">
        <f t="shared" si="148"/>
        <v>201805</v>
      </c>
      <c r="AV317" s="3">
        <f t="shared" si="149"/>
        <v>43231</v>
      </c>
      <c r="AW317" s="10">
        <f t="shared" si="130"/>
        <v>0</v>
      </c>
      <c r="AX317" s="10">
        <f t="shared" si="131"/>
        <v>0</v>
      </c>
      <c r="AY317" s="10">
        <f t="shared" si="132"/>
        <v>0</v>
      </c>
      <c r="AZ317" s="10">
        <f t="shared" si="133"/>
        <v>0</v>
      </c>
      <c r="BA317" s="10">
        <f t="shared" si="134"/>
        <v>0</v>
      </c>
      <c r="BB317">
        <f t="shared" si="150"/>
        <v>0</v>
      </c>
    </row>
    <row r="318" spans="2:54" x14ac:dyDescent="0.25">
      <c r="B318">
        <f t="shared" si="135"/>
        <v>201805</v>
      </c>
      <c r="C318" s="3">
        <f>'Weir Formula Data'!I318</f>
        <v>43232</v>
      </c>
      <c r="D318" s="10">
        <f>IF('Weir Formula Data'!P318="",-9999,'Weir Formula Data'!P318)</f>
        <v>0</v>
      </c>
      <c r="E318" s="10">
        <f>IF('Weir Formula Data'!Q318="",-9999,'Weir Formula Data'!Q318)</f>
        <v>0</v>
      </c>
      <c r="F318" s="10">
        <f>IF('Weir Formula Data'!R318="",-9999,'Weir Formula Data'!R318)</f>
        <v>0</v>
      </c>
      <c r="G318" s="10">
        <f>IF('Weir Formula Data'!M318="",-9999,'Weir Formula Data'!M318)</f>
        <v>0</v>
      </c>
      <c r="H318" s="10">
        <f>IF('Weir Formula Data'!N318="",-9999,'Weir Formula Data'!N318)</f>
        <v>0</v>
      </c>
      <c r="I318" s="10">
        <f t="shared" si="136"/>
        <v>0</v>
      </c>
      <c r="J318" s="10">
        <f t="shared" si="137"/>
        <v>0</v>
      </c>
      <c r="K318" s="24">
        <f>'Weir Formula Data'!C318</f>
        <v>0</v>
      </c>
      <c r="L318" s="24">
        <f>'Weir Formula Data'!D318</f>
        <v>0</v>
      </c>
      <c r="M318" s="24">
        <f>'Weir Formula Data'!E318</f>
        <v>0</v>
      </c>
      <c r="N318" s="24">
        <f>'Weir Formula Data'!F318</f>
        <v>0</v>
      </c>
      <c r="O318" s="24">
        <f>'Weir Formula Data'!G318</f>
        <v>0</v>
      </c>
      <c r="AC318">
        <f t="shared" si="138"/>
        <v>201805</v>
      </c>
      <c r="AD318" s="3">
        <v>43232</v>
      </c>
      <c r="AE318" s="10">
        <f t="shared" si="125"/>
        <v>0</v>
      </c>
      <c r="AF318" s="10">
        <f t="shared" si="126"/>
        <v>0</v>
      </c>
      <c r="AG318" s="10">
        <f t="shared" si="127"/>
        <v>0</v>
      </c>
      <c r="AH318" s="10">
        <f t="shared" si="128"/>
        <v>0</v>
      </c>
      <c r="AI318" s="10">
        <f t="shared" si="129"/>
        <v>0</v>
      </c>
      <c r="AJ318" s="10">
        <f t="shared" si="139"/>
        <v>0</v>
      </c>
      <c r="AL318">
        <f t="shared" si="140"/>
        <v>201805</v>
      </c>
      <c r="AM318" s="3">
        <f t="shared" si="141"/>
        <v>43232</v>
      </c>
      <c r="AN318" s="10">
        <f t="shared" si="142"/>
        <v>0</v>
      </c>
      <c r="AO318" s="10">
        <f t="shared" si="143"/>
        <v>0</v>
      </c>
      <c r="AP318" s="10">
        <f t="shared" si="144"/>
        <v>0</v>
      </c>
      <c r="AQ318" s="10">
        <f t="shared" si="145"/>
        <v>0</v>
      </c>
      <c r="AR318" s="10">
        <f t="shared" si="146"/>
        <v>0</v>
      </c>
      <c r="AS318" s="10">
        <f t="shared" si="147"/>
        <v>0</v>
      </c>
      <c r="AU318">
        <f t="shared" si="148"/>
        <v>201805</v>
      </c>
      <c r="AV318" s="3">
        <f t="shared" si="149"/>
        <v>43232</v>
      </c>
      <c r="AW318" s="10">
        <f t="shared" si="130"/>
        <v>0</v>
      </c>
      <c r="AX318" s="10">
        <f t="shared" si="131"/>
        <v>0</v>
      </c>
      <c r="AY318" s="10">
        <f t="shared" si="132"/>
        <v>0</v>
      </c>
      <c r="AZ318" s="10">
        <f t="shared" si="133"/>
        <v>0</v>
      </c>
      <c r="BA318" s="10">
        <f t="shared" si="134"/>
        <v>0</v>
      </c>
      <c r="BB318">
        <f t="shared" si="150"/>
        <v>0</v>
      </c>
    </row>
    <row r="319" spans="2:54" x14ac:dyDescent="0.25">
      <c r="B319">
        <f t="shared" si="135"/>
        <v>201805</v>
      </c>
      <c r="C319" s="3">
        <f>'Weir Formula Data'!I319</f>
        <v>43233</v>
      </c>
      <c r="D319" s="10">
        <f>IF('Weir Formula Data'!P319="",-9999,'Weir Formula Data'!P319)</f>
        <v>0</v>
      </c>
      <c r="E319" s="10">
        <f>IF('Weir Formula Data'!Q319="",-9999,'Weir Formula Data'!Q319)</f>
        <v>0</v>
      </c>
      <c r="F319" s="10">
        <f>IF('Weir Formula Data'!R319="",-9999,'Weir Formula Data'!R319)</f>
        <v>0</v>
      </c>
      <c r="G319" s="10">
        <f>IF('Weir Formula Data'!M319="",-9999,'Weir Formula Data'!M319)</f>
        <v>0</v>
      </c>
      <c r="H319" s="10">
        <f>IF('Weir Formula Data'!N319="",-9999,'Weir Formula Data'!N319)</f>
        <v>0</v>
      </c>
      <c r="I319" s="10">
        <f t="shared" si="136"/>
        <v>0</v>
      </c>
      <c r="J319" s="10">
        <f t="shared" si="137"/>
        <v>0</v>
      </c>
      <c r="K319" s="24">
        <f>'Weir Formula Data'!C319</f>
        <v>0</v>
      </c>
      <c r="L319" s="24">
        <f>'Weir Formula Data'!D319</f>
        <v>0</v>
      </c>
      <c r="M319" s="24">
        <f>'Weir Formula Data'!E319</f>
        <v>0</v>
      </c>
      <c r="N319" s="24">
        <f>'Weir Formula Data'!F319</f>
        <v>0</v>
      </c>
      <c r="O319" s="24">
        <f>'Weir Formula Data'!G319</f>
        <v>0</v>
      </c>
      <c r="AC319">
        <f t="shared" si="138"/>
        <v>201805</v>
      </c>
      <c r="AD319" s="3">
        <v>43233</v>
      </c>
      <c r="AE319" s="10">
        <f t="shared" si="125"/>
        <v>0</v>
      </c>
      <c r="AF319" s="10">
        <f t="shared" si="126"/>
        <v>0</v>
      </c>
      <c r="AG319" s="10">
        <f t="shared" si="127"/>
        <v>0</v>
      </c>
      <c r="AH319" s="10">
        <f t="shared" si="128"/>
        <v>0</v>
      </c>
      <c r="AI319" s="10">
        <f t="shared" si="129"/>
        <v>0</v>
      </c>
      <c r="AJ319" s="10">
        <f t="shared" si="139"/>
        <v>0</v>
      </c>
      <c r="AL319">
        <f t="shared" si="140"/>
        <v>201805</v>
      </c>
      <c r="AM319" s="3">
        <f t="shared" si="141"/>
        <v>43233</v>
      </c>
      <c r="AN319" s="10">
        <f t="shared" si="142"/>
        <v>0</v>
      </c>
      <c r="AO319" s="10">
        <f t="shared" si="143"/>
        <v>0</v>
      </c>
      <c r="AP319" s="10">
        <f t="shared" si="144"/>
        <v>0</v>
      </c>
      <c r="AQ319" s="10">
        <f t="shared" si="145"/>
        <v>0</v>
      </c>
      <c r="AR319" s="10">
        <f t="shared" si="146"/>
        <v>0</v>
      </c>
      <c r="AS319" s="10">
        <f t="shared" si="147"/>
        <v>0</v>
      </c>
      <c r="AU319">
        <f t="shared" si="148"/>
        <v>201805</v>
      </c>
      <c r="AV319" s="3">
        <f t="shared" si="149"/>
        <v>43233</v>
      </c>
      <c r="AW319" s="10">
        <f t="shared" si="130"/>
        <v>0</v>
      </c>
      <c r="AX319" s="10">
        <f t="shared" si="131"/>
        <v>0</v>
      </c>
      <c r="AY319" s="10">
        <f t="shared" si="132"/>
        <v>0</v>
      </c>
      <c r="AZ319" s="10">
        <f t="shared" si="133"/>
        <v>0</v>
      </c>
      <c r="BA319" s="10">
        <f t="shared" si="134"/>
        <v>0</v>
      </c>
      <c r="BB319">
        <f t="shared" si="150"/>
        <v>0</v>
      </c>
    </row>
    <row r="320" spans="2:54" x14ac:dyDescent="0.25">
      <c r="B320">
        <f t="shared" si="135"/>
        <v>201805</v>
      </c>
      <c r="C320" s="3">
        <f>'Weir Formula Data'!I320</f>
        <v>43234</v>
      </c>
      <c r="D320" s="10">
        <f>IF('Weir Formula Data'!P320="",-9999,'Weir Formula Data'!P320)</f>
        <v>0</v>
      </c>
      <c r="E320" s="10">
        <f>IF('Weir Formula Data'!Q320="",-9999,'Weir Formula Data'!Q320)</f>
        <v>0</v>
      </c>
      <c r="F320" s="10">
        <f>IF('Weir Formula Data'!R320="",-9999,'Weir Formula Data'!R320)</f>
        <v>0</v>
      </c>
      <c r="G320" s="10">
        <f>IF('Weir Formula Data'!M320="",-9999,'Weir Formula Data'!M320)</f>
        <v>0</v>
      </c>
      <c r="H320" s="10">
        <f>IF('Weir Formula Data'!N320="",-9999,'Weir Formula Data'!N320)</f>
        <v>0</v>
      </c>
      <c r="I320" s="10">
        <f t="shared" si="136"/>
        <v>0</v>
      </c>
      <c r="J320" s="10">
        <f t="shared" si="137"/>
        <v>0</v>
      </c>
      <c r="K320" s="24">
        <f>'Weir Formula Data'!C320</f>
        <v>0</v>
      </c>
      <c r="L320" s="24">
        <f>'Weir Formula Data'!D320</f>
        <v>0</v>
      </c>
      <c r="M320" s="24">
        <f>'Weir Formula Data'!E320</f>
        <v>0</v>
      </c>
      <c r="N320" s="24">
        <f>'Weir Formula Data'!F320</f>
        <v>0</v>
      </c>
      <c r="O320" s="24">
        <f>'Weir Formula Data'!G320</f>
        <v>0</v>
      </c>
      <c r="AC320">
        <f t="shared" si="138"/>
        <v>201805</v>
      </c>
      <c r="AD320" s="3">
        <v>43234</v>
      </c>
      <c r="AE320" s="10">
        <f t="shared" si="125"/>
        <v>0</v>
      </c>
      <c r="AF320" s="10">
        <f t="shared" si="126"/>
        <v>0</v>
      </c>
      <c r="AG320" s="10">
        <f t="shared" si="127"/>
        <v>0</v>
      </c>
      <c r="AH320" s="10">
        <f t="shared" si="128"/>
        <v>0</v>
      </c>
      <c r="AI320" s="10">
        <f t="shared" si="129"/>
        <v>0</v>
      </c>
      <c r="AJ320" s="10">
        <f t="shared" si="139"/>
        <v>0</v>
      </c>
      <c r="AL320">
        <f t="shared" si="140"/>
        <v>201805</v>
      </c>
      <c r="AM320" s="3">
        <f t="shared" si="141"/>
        <v>43234</v>
      </c>
      <c r="AN320" s="10">
        <f t="shared" si="142"/>
        <v>0</v>
      </c>
      <c r="AO320" s="10">
        <f t="shared" si="143"/>
        <v>0</v>
      </c>
      <c r="AP320" s="10">
        <f t="shared" si="144"/>
        <v>0</v>
      </c>
      <c r="AQ320" s="10">
        <f t="shared" si="145"/>
        <v>0</v>
      </c>
      <c r="AR320" s="10">
        <f t="shared" si="146"/>
        <v>0</v>
      </c>
      <c r="AS320" s="10">
        <f t="shared" si="147"/>
        <v>0</v>
      </c>
      <c r="AU320">
        <f t="shared" si="148"/>
        <v>201805</v>
      </c>
      <c r="AV320" s="3">
        <f t="shared" si="149"/>
        <v>43234</v>
      </c>
      <c r="AW320" s="10">
        <f t="shared" si="130"/>
        <v>0</v>
      </c>
      <c r="AX320" s="10">
        <f t="shared" si="131"/>
        <v>0</v>
      </c>
      <c r="AY320" s="10">
        <f t="shared" si="132"/>
        <v>0</v>
      </c>
      <c r="AZ320" s="10">
        <f t="shared" si="133"/>
        <v>0</v>
      </c>
      <c r="BA320" s="10">
        <f t="shared" si="134"/>
        <v>0</v>
      </c>
      <c r="BB320">
        <f t="shared" si="150"/>
        <v>0</v>
      </c>
    </row>
    <row r="321" spans="2:54" x14ac:dyDescent="0.25">
      <c r="B321">
        <f t="shared" si="135"/>
        <v>201805</v>
      </c>
      <c r="C321" s="3">
        <f>'Weir Formula Data'!I321</f>
        <v>43235</v>
      </c>
      <c r="D321" s="10">
        <f>IF('Weir Formula Data'!P321="",-9999,'Weir Formula Data'!P321)</f>
        <v>185.85204034735537</v>
      </c>
      <c r="E321" s="10">
        <f>IF('Weir Formula Data'!Q321="",-9999,'Weir Formula Data'!Q321)</f>
        <v>0</v>
      </c>
      <c r="F321" s="10">
        <f>IF('Weir Formula Data'!R321="",-9999,'Weir Formula Data'!R321)</f>
        <v>148.97532168243166</v>
      </c>
      <c r="G321" s="10">
        <f>IF('Weir Formula Data'!M321="",-9999,'Weir Formula Data'!M321)</f>
        <v>0</v>
      </c>
      <c r="H321" s="10">
        <f>IF('Weir Formula Data'!N321="",-9999,'Weir Formula Data'!N321)</f>
        <v>113.23976151016275</v>
      </c>
      <c r="I321" s="10">
        <f t="shared" si="136"/>
        <v>448.06712353994976</v>
      </c>
      <c r="J321" s="10">
        <f t="shared" si="137"/>
        <v>0</v>
      </c>
      <c r="K321" s="24">
        <f>'Weir Formula Data'!C321</f>
        <v>1</v>
      </c>
      <c r="L321" s="24">
        <f>'Weir Formula Data'!D321</f>
        <v>0</v>
      </c>
      <c r="M321" s="24">
        <f>'Weir Formula Data'!E321</f>
        <v>1</v>
      </c>
      <c r="N321" s="24">
        <f>'Weir Formula Data'!F321</f>
        <v>0</v>
      </c>
      <c r="O321" s="24">
        <f>'Weir Formula Data'!G321</f>
        <v>1</v>
      </c>
      <c r="AC321">
        <f t="shared" si="138"/>
        <v>201805</v>
      </c>
      <c r="AD321" s="3">
        <v>43235</v>
      </c>
      <c r="AE321" s="10">
        <f t="shared" si="125"/>
        <v>535.46116658699566</v>
      </c>
      <c r="AF321" s="10">
        <f t="shared" si="126"/>
        <v>0</v>
      </c>
      <c r="AG321" s="10">
        <f t="shared" si="127"/>
        <v>429.21508632166558</v>
      </c>
      <c r="AH321" s="10">
        <f t="shared" si="128"/>
        <v>0</v>
      </c>
      <c r="AI321" s="10">
        <f t="shared" si="129"/>
        <v>326.25681530823044</v>
      </c>
      <c r="AJ321" s="10">
        <f t="shared" si="139"/>
        <v>1290.9330682168916</v>
      </c>
      <c r="AL321">
        <f t="shared" si="140"/>
        <v>201805</v>
      </c>
      <c r="AM321" s="3">
        <f t="shared" si="141"/>
        <v>43235</v>
      </c>
      <c r="AN321" s="10">
        <f t="shared" si="142"/>
        <v>516.56124810640563</v>
      </c>
      <c r="AO321" s="10">
        <f t="shared" si="143"/>
        <v>0</v>
      </c>
      <c r="AP321" s="10">
        <f t="shared" si="144"/>
        <v>414.06528527479372</v>
      </c>
      <c r="AQ321" s="10">
        <f t="shared" si="145"/>
        <v>0</v>
      </c>
      <c r="AR321" s="10">
        <f t="shared" si="146"/>
        <v>314.7410834534524</v>
      </c>
      <c r="AS321" s="10">
        <f t="shared" si="147"/>
        <v>1245.3676168346517</v>
      </c>
      <c r="AU321">
        <f t="shared" si="148"/>
        <v>201805</v>
      </c>
      <c r="AV321" s="3">
        <f t="shared" si="149"/>
        <v>43235</v>
      </c>
      <c r="AW321" s="10">
        <f t="shared" si="130"/>
        <v>506.51406069514604</v>
      </c>
      <c r="AX321" s="10">
        <f t="shared" si="131"/>
        <v>0</v>
      </c>
      <c r="AY321" s="10">
        <f t="shared" si="132"/>
        <v>406.01165845531619</v>
      </c>
      <c r="AZ321" s="10">
        <f t="shared" si="133"/>
        <v>0</v>
      </c>
      <c r="BA321" s="10">
        <f t="shared" si="134"/>
        <v>308.61932603732441</v>
      </c>
      <c r="BB321">
        <f t="shared" si="150"/>
        <v>1221.1450451877868</v>
      </c>
    </row>
    <row r="322" spans="2:54" x14ac:dyDescent="0.25">
      <c r="B322">
        <f t="shared" si="135"/>
        <v>201805</v>
      </c>
      <c r="C322" s="3">
        <f>'Weir Formula Data'!I322</f>
        <v>43236</v>
      </c>
      <c r="D322" s="10">
        <f>IF('Weir Formula Data'!P322="",-9999,'Weir Formula Data'!P322)</f>
        <v>277.95214645927598</v>
      </c>
      <c r="E322" s="10">
        <f>IF('Weir Formula Data'!Q322="",-9999,'Weir Formula Data'!Q322)</f>
        <v>0</v>
      </c>
      <c r="F322" s="10">
        <f>IF('Weir Formula Data'!R322="",-9999,'Weir Formula Data'!R322)</f>
        <v>91.64057176485791</v>
      </c>
      <c r="G322" s="10">
        <f>IF('Weir Formula Data'!M322="",-9999,'Weir Formula Data'!M322)</f>
        <v>0</v>
      </c>
      <c r="H322" s="10">
        <f>IF('Weir Formula Data'!N322="",-9999,'Weir Formula Data'!N322)</f>
        <v>181.67546528315054</v>
      </c>
      <c r="I322" s="10">
        <f t="shared" si="136"/>
        <v>551.26818350728445</v>
      </c>
      <c r="J322" s="10">
        <f t="shared" si="137"/>
        <v>0</v>
      </c>
      <c r="K322" s="24">
        <f>'Weir Formula Data'!C322</f>
        <v>1</v>
      </c>
      <c r="L322" s="24">
        <f>'Weir Formula Data'!D322</f>
        <v>0</v>
      </c>
      <c r="M322" s="24">
        <f>'Weir Formula Data'!E322</f>
        <v>0</v>
      </c>
      <c r="N322" s="24">
        <f>'Weir Formula Data'!F322</f>
        <v>0</v>
      </c>
      <c r="O322" s="24">
        <f>'Weir Formula Data'!G322</f>
        <v>1</v>
      </c>
      <c r="AC322">
        <f t="shared" si="138"/>
        <v>201805</v>
      </c>
      <c r="AD322" s="3">
        <v>43236</v>
      </c>
      <c r="AE322" s="10">
        <f t="shared" si="125"/>
        <v>800.81219619799163</v>
      </c>
      <c r="AF322" s="10">
        <f t="shared" si="126"/>
        <v>0</v>
      </c>
      <c r="AG322" s="10">
        <f t="shared" si="127"/>
        <v>264.02705814904641</v>
      </c>
      <c r="AH322" s="10">
        <f t="shared" si="128"/>
        <v>0</v>
      </c>
      <c r="AI322" s="10">
        <f t="shared" si="129"/>
        <v>523.42797205204477</v>
      </c>
      <c r="AJ322" s="10">
        <f t="shared" si="139"/>
        <v>1588.267226399083</v>
      </c>
      <c r="AL322">
        <f t="shared" si="140"/>
        <v>201805</v>
      </c>
      <c r="AM322" s="3">
        <f t="shared" si="141"/>
        <v>43236</v>
      </c>
      <c r="AN322" s="10">
        <f t="shared" si="142"/>
        <v>772.54630845327256</v>
      </c>
      <c r="AO322" s="10">
        <f t="shared" si="143"/>
        <v>0</v>
      </c>
      <c r="AP322" s="10">
        <f t="shared" si="144"/>
        <v>254.70782047679168</v>
      </c>
      <c r="AQ322" s="10">
        <f t="shared" si="145"/>
        <v>0</v>
      </c>
      <c r="AR322" s="10">
        <f t="shared" si="146"/>
        <v>504.95278352380825</v>
      </c>
      <c r="AS322" s="10">
        <f t="shared" si="147"/>
        <v>1532.2069124538725</v>
      </c>
      <c r="AU322">
        <f t="shared" si="148"/>
        <v>201805</v>
      </c>
      <c r="AV322" s="3">
        <f t="shared" si="149"/>
        <v>43236</v>
      </c>
      <c r="AW322" s="10">
        <f t="shared" si="130"/>
        <v>757.5201763665932</v>
      </c>
      <c r="AX322" s="10">
        <f t="shared" si="131"/>
        <v>0</v>
      </c>
      <c r="AY322" s="10">
        <f t="shared" si="132"/>
        <v>249.75371829273345</v>
      </c>
      <c r="AZ322" s="10">
        <f t="shared" si="133"/>
        <v>0</v>
      </c>
      <c r="BA322" s="10">
        <f t="shared" si="134"/>
        <v>495.13138234728046</v>
      </c>
      <c r="BB322">
        <f t="shared" si="150"/>
        <v>1502.4052770066071</v>
      </c>
    </row>
    <row r="323" spans="2:54" x14ac:dyDescent="0.25">
      <c r="B323">
        <f t="shared" si="135"/>
        <v>201805</v>
      </c>
      <c r="C323" s="3">
        <f>'Weir Formula Data'!I323</f>
        <v>43237</v>
      </c>
      <c r="D323" s="10">
        <f>IF('Weir Formula Data'!P323="",-9999,'Weir Formula Data'!P323)</f>
        <v>248.20242007592233</v>
      </c>
      <c r="E323" s="10">
        <f>IF('Weir Formula Data'!Q323="",-9999,'Weir Formula Data'!Q323)</f>
        <v>0</v>
      </c>
      <c r="F323" s="10">
        <f>IF('Weir Formula Data'!R323="",-9999,'Weir Formula Data'!R323)</f>
        <v>104.06141415303738</v>
      </c>
      <c r="G323" s="10">
        <f>IF('Weir Formula Data'!M323="",-9999,'Weir Formula Data'!M323)</f>
        <v>0</v>
      </c>
      <c r="H323" s="10">
        <f>IF('Weir Formula Data'!N323="",-9999,'Weir Formula Data'!N323)</f>
        <v>169.74264563347791</v>
      </c>
      <c r="I323" s="10">
        <f t="shared" si="136"/>
        <v>522.00647986243757</v>
      </c>
      <c r="J323" s="10">
        <f t="shared" si="137"/>
        <v>0</v>
      </c>
      <c r="K323" s="24">
        <f>'Weir Formula Data'!C323</f>
        <v>1</v>
      </c>
      <c r="L323" s="24">
        <f>'Weir Formula Data'!D323</f>
        <v>0</v>
      </c>
      <c r="M323" s="24">
        <f>'Weir Formula Data'!E323</f>
        <v>1</v>
      </c>
      <c r="N323" s="24">
        <f>'Weir Formula Data'!F323</f>
        <v>0</v>
      </c>
      <c r="O323" s="24">
        <f>'Weir Formula Data'!G323</f>
        <v>1</v>
      </c>
      <c r="AC323">
        <f t="shared" si="138"/>
        <v>201805</v>
      </c>
      <c r="AD323" s="3">
        <v>43237</v>
      </c>
      <c r="AE323" s="10">
        <f t="shared" ref="AE323:AE367" si="151">D323*VLOOKUP($AL323,$R$3:$AA$45,9,FALSE)</f>
        <v>715.09980280644311</v>
      </c>
      <c r="AF323" s="10">
        <f t="shared" ref="AF323:AF367" si="152">E323*VLOOKUP($AL323,$R$3:$AA$45,9,FALSE)</f>
        <v>0</v>
      </c>
      <c r="AG323" s="10">
        <f t="shared" ref="AG323:AG367" si="153">F323*VLOOKUP($AL323,$R$3:$AA$45,9,FALSE)</f>
        <v>299.81293783450673</v>
      </c>
      <c r="AH323" s="10">
        <f t="shared" ref="AH323:AH367" si="154">G323*VLOOKUP($AL323,$R$3:$AA$45,9,FALSE)</f>
        <v>0</v>
      </c>
      <c r="AI323" s="10">
        <f t="shared" ref="AI323:AI367" si="155">H323*VLOOKUP($AL323,$R$3:$AA$45,9,FALSE)</f>
        <v>489.04814217046845</v>
      </c>
      <c r="AJ323" s="10">
        <f t="shared" si="139"/>
        <v>1503.9608828114183</v>
      </c>
      <c r="AL323">
        <f t="shared" si="140"/>
        <v>201805</v>
      </c>
      <c r="AM323" s="3">
        <f t="shared" si="141"/>
        <v>43237</v>
      </c>
      <c r="AN323" s="10">
        <f t="shared" si="142"/>
        <v>689.85926470230038</v>
      </c>
      <c r="AO323" s="10">
        <f t="shared" si="143"/>
        <v>0</v>
      </c>
      <c r="AP323" s="10">
        <f t="shared" si="144"/>
        <v>289.23058296344112</v>
      </c>
      <c r="AQ323" s="10">
        <f t="shared" si="145"/>
        <v>0</v>
      </c>
      <c r="AR323" s="10">
        <f t="shared" si="146"/>
        <v>471.78644216891627</v>
      </c>
      <c r="AS323" s="10">
        <f t="shared" si="147"/>
        <v>1450.8762898346577</v>
      </c>
      <c r="AU323">
        <f t="shared" si="148"/>
        <v>201805</v>
      </c>
      <c r="AV323" s="3">
        <f t="shared" si="149"/>
        <v>43237</v>
      </c>
      <c r="AW323" s="10">
        <f t="shared" ref="AW323:AW367" si="156">IF(D323&lt;0,0,D323*VLOOKUP($AL323,$R$3:$Y$45,7,FALSE))</f>
        <v>676.44140700340063</v>
      </c>
      <c r="AX323" s="10">
        <f t="shared" ref="AX323:AX367" si="157">IF(E323&lt;0,0,E323*VLOOKUP($AL323,$R$3:$Y$45,7,FALSE))</f>
        <v>0</v>
      </c>
      <c r="AY323" s="10">
        <f t="shared" ref="AY323:AY367" si="158">IF(F323&lt;0,0,F323*VLOOKUP($AL323,$R$3:$Y$45,7,FALSE))</f>
        <v>283.60500829489189</v>
      </c>
      <c r="AZ323" s="10">
        <f t="shared" ref="AZ323:AZ367" si="159">IF(G323&lt;0,0,G323*VLOOKUP($AL323,$R$3:$Y$45,7,FALSE))</f>
        <v>0</v>
      </c>
      <c r="BA323" s="10">
        <f t="shared" ref="BA323:BA367" si="160">IF(H323&lt;0,0,H323*VLOOKUP($AL323,$R$3:$Y$45,7,FALSE))</f>
        <v>462.61013089907419</v>
      </c>
      <c r="BB323">
        <f t="shared" si="150"/>
        <v>1422.6565461973667</v>
      </c>
    </row>
    <row r="324" spans="2:54" x14ac:dyDescent="0.25">
      <c r="B324">
        <f t="shared" ref="B324:B367" si="161">YEAR(C324)*100+MONTH(C324)</f>
        <v>201805</v>
      </c>
      <c r="C324" s="3">
        <f>'Weir Formula Data'!I324</f>
        <v>43238</v>
      </c>
      <c r="D324" s="10">
        <f>IF('Weir Formula Data'!P324="",-9999,'Weir Formula Data'!P324)</f>
        <v>81.435277746778013</v>
      </c>
      <c r="E324" s="10">
        <f>IF('Weir Formula Data'!Q324="",-9999,'Weir Formula Data'!Q324)</f>
        <v>0</v>
      </c>
      <c r="F324" s="10">
        <f>IF('Weir Formula Data'!R324="",-9999,'Weir Formula Data'!R324)</f>
        <v>163.67695645689483</v>
      </c>
      <c r="G324" s="10">
        <f>IF('Weir Formula Data'!M324="",-9999,'Weir Formula Data'!M324)</f>
        <v>0</v>
      </c>
      <c r="H324" s="10">
        <f>IF('Weir Formula Data'!N324="",-9999,'Weir Formula Data'!N324)</f>
        <v>283.40303546689825</v>
      </c>
      <c r="I324" s="10">
        <f t="shared" ref="I324:I367" si="162">SUM(D324:H324)</f>
        <v>528.51526967057112</v>
      </c>
      <c r="J324" s="10">
        <f t="shared" ref="J324:J367" si="163">SUMIF(D324:H324,"&lt;0",D324:H324)</f>
        <v>0</v>
      </c>
      <c r="K324" s="24">
        <f>'Weir Formula Data'!C324</f>
        <v>0</v>
      </c>
      <c r="L324" s="24">
        <f>'Weir Formula Data'!D324</f>
        <v>0</v>
      </c>
      <c r="M324" s="24">
        <f>'Weir Formula Data'!E324</f>
        <v>1</v>
      </c>
      <c r="N324" s="24">
        <f>'Weir Formula Data'!F324</f>
        <v>0</v>
      </c>
      <c r="O324" s="24">
        <f>'Weir Formula Data'!G324</f>
        <v>2</v>
      </c>
      <c r="AC324">
        <f t="shared" ref="AC324:AC367" si="164">B324</f>
        <v>201805</v>
      </c>
      <c r="AD324" s="3">
        <v>43238</v>
      </c>
      <c r="AE324" s="10">
        <f t="shared" si="151"/>
        <v>234.62442888508357</v>
      </c>
      <c r="AF324" s="10">
        <f t="shared" si="152"/>
        <v>0</v>
      </c>
      <c r="AG324" s="10">
        <f t="shared" si="153"/>
        <v>471.57219196525722</v>
      </c>
      <c r="AH324" s="10">
        <f t="shared" si="154"/>
        <v>0</v>
      </c>
      <c r="AI324" s="10">
        <f t="shared" si="155"/>
        <v>816.51683619819039</v>
      </c>
      <c r="AJ324" s="10">
        <f t="shared" ref="AJ324:AJ367" si="165">SUM(AE324:AI324)</f>
        <v>1522.7134570485312</v>
      </c>
      <c r="AL324">
        <f t="shared" ref="AL324:AL367" si="166">B324</f>
        <v>201805</v>
      </c>
      <c r="AM324" s="3">
        <f t="shared" ref="AM324:AM367" si="167">AD324</f>
        <v>43238</v>
      </c>
      <c r="AN324" s="10">
        <f t="shared" ref="AN324:AN367" si="168">IF(D324&lt;0,D324,D324*VLOOKUP(AL324,$R$3:$V$45,5,FALSE))</f>
        <v>226.34300185322687</v>
      </c>
      <c r="AO324" s="10">
        <f t="shared" ref="AO324:AO367" si="169">IF(E324&lt;0,E324,E324*VLOOKUP($AL324,$R$3:$V$45,5,FALSE))</f>
        <v>0</v>
      </c>
      <c r="AP324" s="10">
        <f t="shared" ref="AP324:AP366" si="170">IF(F324&lt;0,F324,F324*VLOOKUP($AL324,$R$3:$V$45,5,FALSE))</f>
        <v>454.9273322779236</v>
      </c>
      <c r="AQ324" s="10">
        <f t="shared" ref="AQ324:AQ367" si="171">IF(G324&lt;0,G324,G324*VLOOKUP($AL324,$R$3:$V$45,5,FALSE))</f>
        <v>0</v>
      </c>
      <c r="AR324" s="10">
        <f t="shared" ref="AR324:AR367" si="172">IF(H324&lt;0,H324,H324*VLOOKUP($AL324,$R$3:$V$45,5,FALSE))</f>
        <v>787.69662923427825</v>
      </c>
      <c r="AS324" s="10">
        <f t="shared" ref="AS324:AS367" si="173">SUM(AN324:AR324)</f>
        <v>1468.9669633654287</v>
      </c>
      <c r="AU324">
        <f t="shared" ref="AU324:AU367" si="174">B324</f>
        <v>201805</v>
      </c>
      <c r="AV324" s="3">
        <f t="shared" ref="AV324:AV367" si="175">AD324</f>
        <v>43238</v>
      </c>
      <c r="AW324" s="10">
        <f t="shared" si="156"/>
        <v>221.94059929751288</v>
      </c>
      <c r="AX324" s="10">
        <f t="shared" si="157"/>
        <v>0</v>
      </c>
      <c r="AY324" s="10">
        <f t="shared" si="158"/>
        <v>446.07893301712744</v>
      </c>
      <c r="AZ324" s="10">
        <f t="shared" si="159"/>
        <v>0</v>
      </c>
      <c r="BA324" s="10">
        <f t="shared" si="160"/>
        <v>772.37582132205932</v>
      </c>
      <c r="BB324">
        <f t="shared" ref="BB324:BB367" si="176">SUM(AW324:BA324)</f>
        <v>1440.3953536366996</v>
      </c>
    </row>
    <row r="325" spans="2:54" x14ac:dyDescent="0.25">
      <c r="B325">
        <f t="shared" si="161"/>
        <v>201805</v>
      </c>
      <c r="C325" s="3">
        <f>'Weir Formula Data'!I325</f>
        <v>43239</v>
      </c>
      <c r="D325" s="10">
        <f>IF('Weir Formula Data'!P325="",-9999,'Weir Formula Data'!P325)</f>
        <v>0</v>
      </c>
      <c r="E325" s="10">
        <f>IF('Weir Formula Data'!Q325="",-9999,'Weir Formula Data'!Q325)</f>
        <v>0</v>
      </c>
      <c r="F325" s="10">
        <f>IF('Weir Formula Data'!R325="",-9999,'Weir Formula Data'!R325)</f>
        <v>184.00996288283974</v>
      </c>
      <c r="G325" s="10">
        <f>IF('Weir Formula Data'!M325="",-9999,'Weir Formula Data'!M325)</f>
        <v>0</v>
      </c>
      <c r="H325" s="10">
        <f>IF('Weir Formula Data'!N325="",-9999,'Weir Formula Data'!N325)</f>
        <v>324.69985048304858</v>
      </c>
      <c r="I325" s="10">
        <f t="shared" si="162"/>
        <v>508.70981336588829</v>
      </c>
      <c r="J325" s="10">
        <f t="shared" si="163"/>
        <v>0</v>
      </c>
      <c r="K325" s="24">
        <f>'Weir Formula Data'!C325</f>
        <v>0</v>
      </c>
      <c r="L325" s="24">
        <f>'Weir Formula Data'!D325</f>
        <v>0</v>
      </c>
      <c r="M325" s="24">
        <f>'Weir Formula Data'!E325</f>
        <v>1</v>
      </c>
      <c r="N325" s="24">
        <f>'Weir Formula Data'!F325</f>
        <v>0</v>
      </c>
      <c r="O325" s="24">
        <f>'Weir Formula Data'!G325</f>
        <v>2</v>
      </c>
      <c r="AC325">
        <f t="shared" si="164"/>
        <v>201805</v>
      </c>
      <c r="AD325" s="3">
        <v>43239</v>
      </c>
      <c r="AE325" s="10">
        <f t="shared" si="151"/>
        <v>0</v>
      </c>
      <c r="AF325" s="10">
        <f t="shared" si="152"/>
        <v>0</v>
      </c>
      <c r="AG325" s="10">
        <f t="shared" si="153"/>
        <v>530.15392892498426</v>
      </c>
      <c r="AH325" s="10">
        <f t="shared" si="154"/>
        <v>0</v>
      </c>
      <c r="AI325" s="10">
        <f t="shared" si="155"/>
        <v>935.4977239169724</v>
      </c>
      <c r="AJ325" s="10">
        <f t="shared" si="165"/>
        <v>1465.6516528419565</v>
      </c>
      <c r="AL325">
        <f t="shared" si="166"/>
        <v>201805</v>
      </c>
      <c r="AM325" s="3">
        <f t="shared" si="167"/>
        <v>43239</v>
      </c>
      <c r="AN325" s="10">
        <f t="shared" si="168"/>
        <v>0</v>
      </c>
      <c r="AO325" s="10">
        <f t="shared" si="169"/>
        <v>0</v>
      </c>
      <c r="AP325" s="10">
        <f t="shared" si="170"/>
        <v>511.44133749148614</v>
      </c>
      <c r="AQ325" s="10">
        <f t="shared" si="171"/>
        <v>0</v>
      </c>
      <c r="AR325" s="10">
        <f t="shared" si="172"/>
        <v>902.47790506903402</v>
      </c>
      <c r="AS325" s="10">
        <f t="shared" si="173"/>
        <v>1413.9192425605202</v>
      </c>
      <c r="AU325">
        <f t="shared" si="174"/>
        <v>201805</v>
      </c>
      <c r="AV325" s="3">
        <f t="shared" si="175"/>
        <v>43239</v>
      </c>
      <c r="AW325" s="10">
        <f t="shared" si="156"/>
        <v>0</v>
      </c>
      <c r="AX325" s="10">
        <f t="shared" si="157"/>
        <v>0</v>
      </c>
      <c r="AY325" s="10">
        <f t="shared" si="158"/>
        <v>501.49373304674901</v>
      </c>
      <c r="AZ325" s="10">
        <f t="shared" si="159"/>
        <v>0</v>
      </c>
      <c r="BA325" s="10">
        <f t="shared" si="160"/>
        <v>884.92458553531287</v>
      </c>
      <c r="BB325">
        <f t="shared" si="176"/>
        <v>1386.4183185820618</v>
      </c>
    </row>
    <row r="326" spans="2:54" x14ac:dyDescent="0.25">
      <c r="B326">
        <f t="shared" si="161"/>
        <v>201805</v>
      </c>
      <c r="C326" s="3">
        <f>'Weir Formula Data'!I326</f>
        <v>43240</v>
      </c>
      <c r="D326" s="10">
        <f>IF('Weir Formula Data'!P326="",-9999,'Weir Formula Data'!P326)</f>
        <v>0</v>
      </c>
      <c r="E326" s="10">
        <f>IF('Weir Formula Data'!Q326="",-9999,'Weir Formula Data'!Q326)</f>
        <v>0</v>
      </c>
      <c r="F326" s="10">
        <f>IF('Weir Formula Data'!R326="",-9999,'Weir Formula Data'!R326)</f>
        <v>175.82784680510079</v>
      </c>
      <c r="G326" s="10">
        <f>IF('Weir Formula Data'!M326="",-9999,'Weir Formula Data'!M326)</f>
        <v>0</v>
      </c>
      <c r="H326" s="10">
        <f>IF('Weir Formula Data'!N326="",-9999,'Weir Formula Data'!N326)</f>
        <v>288.23107172161252</v>
      </c>
      <c r="I326" s="10">
        <f t="shared" si="162"/>
        <v>464.05891852671334</v>
      </c>
      <c r="J326" s="10">
        <f t="shared" si="163"/>
        <v>0</v>
      </c>
      <c r="K326" s="24">
        <f>'Weir Formula Data'!C326</f>
        <v>0</v>
      </c>
      <c r="L326" s="24">
        <f>'Weir Formula Data'!D326</f>
        <v>0</v>
      </c>
      <c r="M326" s="24">
        <f>'Weir Formula Data'!E326</f>
        <v>1</v>
      </c>
      <c r="N326" s="24">
        <f>'Weir Formula Data'!F326</f>
        <v>0</v>
      </c>
      <c r="O326" s="24">
        <f>'Weir Formula Data'!G326</f>
        <v>2</v>
      </c>
      <c r="AC326">
        <f t="shared" si="164"/>
        <v>201805</v>
      </c>
      <c r="AD326" s="3">
        <v>43240</v>
      </c>
      <c r="AE326" s="10">
        <f t="shared" si="151"/>
        <v>0</v>
      </c>
      <c r="AF326" s="10">
        <f t="shared" si="152"/>
        <v>0</v>
      </c>
      <c r="AG326" s="10">
        <f t="shared" si="153"/>
        <v>506.5803086841309</v>
      </c>
      <c r="AH326" s="10">
        <f t="shared" si="154"/>
        <v>0</v>
      </c>
      <c r="AI326" s="10">
        <f t="shared" si="155"/>
        <v>830.42696557014597</v>
      </c>
      <c r="AJ326" s="10">
        <f t="shared" si="165"/>
        <v>1337.0072742542768</v>
      </c>
      <c r="AL326">
        <f t="shared" si="166"/>
        <v>201805</v>
      </c>
      <c r="AM326" s="3">
        <f t="shared" si="167"/>
        <v>43240</v>
      </c>
      <c r="AN326" s="10">
        <f t="shared" si="168"/>
        <v>0</v>
      </c>
      <c r="AO326" s="10">
        <f t="shared" si="169"/>
        <v>0</v>
      </c>
      <c r="AP326" s="10">
        <f t="shared" si="170"/>
        <v>488.69978412802061</v>
      </c>
      <c r="AQ326" s="10">
        <f t="shared" si="171"/>
        <v>0</v>
      </c>
      <c r="AR326" s="10">
        <f t="shared" si="172"/>
        <v>801.11577937638572</v>
      </c>
      <c r="AS326" s="10">
        <f t="shared" si="173"/>
        <v>1289.8155635044063</v>
      </c>
      <c r="AU326">
        <f t="shared" si="174"/>
        <v>201805</v>
      </c>
      <c r="AV326" s="3">
        <f t="shared" si="175"/>
        <v>43240</v>
      </c>
      <c r="AW326" s="10">
        <f t="shared" si="156"/>
        <v>0</v>
      </c>
      <c r="AX326" s="10">
        <f t="shared" si="157"/>
        <v>0</v>
      </c>
      <c r="AY326" s="10">
        <f t="shared" si="158"/>
        <v>479.19450602793961</v>
      </c>
      <c r="AZ326" s="10">
        <f t="shared" si="159"/>
        <v>0</v>
      </c>
      <c r="BA326" s="10">
        <f t="shared" si="160"/>
        <v>785.53396714595328</v>
      </c>
      <c r="BB326">
        <f t="shared" si="176"/>
        <v>1264.7284731738928</v>
      </c>
    </row>
    <row r="327" spans="2:54" x14ac:dyDescent="0.25">
      <c r="B327">
        <f t="shared" si="161"/>
        <v>201805</v>
      </c>
      <c r="C327" s="3">
        <f>'Weir Formula Data'!I327</f>
        <v>43241</v>
      </c>
      <c r="D327" s="10">
        <f>IF('Weir Formula Data'!P327="",-9999,'Weir Formula Data'!P327)</f>
        <v>0</v>
      </c>
      <c r="E327" s="10">
        <f>IF('Weir Formula Data'!Q327="",-9999,'Weir Formula Data'!Q327)</f>
        <v>0</v>
      </c>
      <c r="F327" s="10">
        <f>IF('Weir Formula Data'!R327="",-9999,'Weir Formula Data'!R327)</f>
        <v>102.93368684069286</v>
      </c>
      <c r="G327" s="10">
        <f>IF('Weir Formula Data'!M327="",-9999,'Weir Formula Data'!M327)</f>
        <v>0</v>
      </c>
      <c r="H327" s="10">
        <f>IF('Weir Formula Data'!N327="",-9999,'Weir Formula Data'!N327)</f>
        <v>270.16606990884935</v>
      </c>
      <c r="I327" s="10">
        <f t="shared" si="162"/>
        <v>373.09975674954222</v>
      </c>
      <c r="J327" s="10">
        <f t="shared" si="163"/>
        <v>0</v>
      </c>
      <c r="K327" s="24">
        <f>'Weir Formula Data'!C327</f>
        <v>0</v>
      </c>
      <c r="L327" s="24">
        <f>'Weir Formula Data'!D327</f>
        <v>0</v>
      </c>
      <c r="M327" s="24">
        <f>'Weir Formula Data'!E327</f>
        <v>1</v>
      </c>
      <c r="N327" s="24">
        <f>'Weir Formula Data'!F327</f>
        <v>0</v>
      </c>
      <c r="O327" s="24">
        <f>'Weir Formula Data'!G327</f>
        <v>2</v>
      </c>
      <c r="AC327">
        <f t="shared" si="164"/>
        <v>201805</v>
      </c>
      <c r="AD327" s="3">
        <v>43241</v>
      </c>
      <c r="AE327" s="10">
        <f t="shared" si="151"/>
        <v>0</v>
      </c>
      <c r="AF327" s="10">
        <f t="shared" si="152"/>
        <v>0</v>
      </c>
      <c r="AG327" s="10">
        <f t="shared" si="153"/>
        <v>296.56382536239499</v>
      </c>
      <c r="AH327" s="10">
        <f t="shared" si="154"/>
        <v>0</v>
      </c>
      <c r="AI327" s="10">
        <f t="shared" si="155"/>
        <v>778.37961151915238</v>
      </c>
      <c r="AJ327" s="10">
        <f t="shared" si="165"/>
        <v>1074.9434368815473</v>
      </c>
      <c r="AL327">
        <f t="shared" si="166"/>
        <v>201805</v>
      </c>
      <c r="AM327" s="3">
        <f t="shared" si="167"/>
        <v>43241</v>
      </c>
      <c r="AN327" s="10">
        <f t="shared" si="168"/>
        <v>0</v>
      </c>
      <c r="AO327" s="10">
        <f t="shared" si="169"/>
        <v>0</v>
      </c>
      <c r="AP327" s="10">
        <f t="shared" si="170"/>
        <v>286.09615287109665</v>
      </c>
      <c r="AQ327" s="10">
        <f t="shared" si="171"/>
        <v>0</v>
      </c>
      <c r="AR327" s="10">
        <f t="shared" si="172"/>
        <v>750.90551606152178</v>
      </c>
      <c r="AS327" s="10">
        <f t="shared" si="173"/>
        <v>1037.0016689326185</v>
      </c>
      <c r="AU327">
        <f t="shared" si="174"/>
        <v>201805</v>
      </c>
      <c r="AV327" s="3">
        <f t="shared" si="175"/>
        <v>43241</v>
      </c>
      <c r="AW327" s="10">
        <f t="shared" si="156"/>
        <v>0</v>
      </c>
      <c r="AX327" s="10">
        <f t="shared" si="157"/>
        <v>0</v>
      </c>
      <c r="AY327" s="10">
        <f t="shared" si="158"/>
        <v>280.53154329948552</v>
      </c>
      <c r="AZ327" s="10">
        <f t="shared" si="159"/>
        <v>0</v>
      </c>
      <c r="BA327" s="10">
        <f t="shared" si="160"/>
        <v>736.30030036701305</v>
      </c>
      <c r="BB327">
        <f t="shared" si="176"/>
        <v>1016.8318436664986</v>
      </c>
    </row>
    <row r="328" spans="2:54" x14ac:dyDescent="0.25">
      <c r="B328">
        <f t="shared" si="161"/>
        <v>201805</v>
      </c>
      <c r="C328" s="3">
        <f>'Weir Formula Data'!I328</f>
        <v>43242</v>
      </c>
      <c r="D328" s="10">
        <f>IF('Weir Formula Data'!P328="",-9999,'Weir Formula Data'!P328)</f>
        <v>0</v>
      </c>
      <c r="E328" s="10">
        <f>IF('Weir Formula Data'!Q328="",-9999,'Weir Formula Data'!Q328)</f>
        <v>0</v>
      </c>
      <c r="F328" s="10">
        <f>IF('Weir Formula Data'!R328="",-9999,'Weir Formula Data'!R328)</f>
        <v>183.13672142979269</v>
      </c>
      <c r="G328" s="10">
        <f>IF('Weir Formula Data'!M328="",-9999,'Weir Formula Data'!M328)</f>
        <v>0</v>
      </c>
      <c r="H328" s="10">
        <f>IF('Weir Formula Data'!N328="",-9999,'Weir Formula Data'!N328)</f>
        <v>290.67900228347469</v>
      </c>
      <c r="I328" s="10">
        <f t="shared" si="162"/>
        <v>473.8157237132674</v>
      </c>
      <c r="J328" s="10">
        <f t="shared" si="163"/>
        <v>0</v>
      </c>
      <c r="K328" s="24">
        <f>'Weir Formula Data'!C328</f>
        <v>0</v>
      </c>
      <c r="L328" s="24">
        <f>'Weir Formula Data'!D328</f>
        <v>0</v>
      </c>
      <c r="M328" s="24">
        <f>'Weir Formula Data'!E328</f>
        <v>1</v>
      </c>
      <c r="N328" s="24">
        <f>'Weir Formula Data'!F328</f>
        <v>0</v>
      </c>
      <c r="O328" s="24">
        <f>'Weir Formula Data'!G328</f>
        <v>2</v>
      </c>
      <c r="AC328">
        <f t="shared" si="164"/>
        <v>201805</v>
      </c>
      <c r="AD328" s="3">
        <v>43242</v>
      </c>
      <c r="AE328" s="10">
        <f t="shared" si="151"/>
        <v>0</v>
      </c>
      <c r="AF328" s="10">
        <f t="shared" si="152"/>
        <v>0</v>
      </c>
      <c r="AG328" s="10">
        <f t="shared" si="153"/>
        <v>527.63801956888153</v>
      </c>
      <c r="AH328" s="10">
        <f t="shared" si="154"/>
        <v>0</v>
      </c>
      <c r="AI328" s="10">
        <f t="shared" si="155"/>
        <v>837.47973589178923</v>
      </c>
      <c r="AJ328" s="10">
        <f t="shared" si="165"/>
        <v>1365.1177554606707</v>
      </c>
      <c r="AL328">
        <f t="shared" si="166"/>
        <v>201805</v>
      </c>
      <c r="AM328" s="3">
        <f t="shared" si="167"/>
        <v>43242</v>
      </c>
      <c r="AN328" s="10">
        <f t="shared" si="168"/>
        <v>0</v>
      </c>
      <c r="AO328" s="10">
        <f t="shared" si="169"/>
        <v>0</v>
      </c>
      <c r="AP328" s="10">
        <f t="shared" si="170"/>
        <v>509.01423099299853</v>
      </c>
      <c r="AQ328" s="10">
        <f t="shared" si="171"/>
        <v>0</v>
      </c>
      <c r="AR328" s="10">
        <f t="shared" si="172"/>
        <v>807.91961141368802</v>
      </c>
      <c r="AS328" s="10">
        <f t="shared" si="173"/>
        <v>1316.9338424066866</v>
      </c>
      <c r="AU328">
        <f t="shared" si="174"/>
        <v>201805</v>
      </c>
      <c r="AV328" s="3">
        <f t="shared" si="175"/>
        <v>43242</v>
      </c>
      <c r="AW328" s="10">
        <f t="shared" si="156"/>
        <v>0</v>
      </c>
      <c r="AX328" s="10">
        <f t="shared" si="157"/>
        <v>0</v>
      </c>
      <c r="AY328" s="10">
        <f t="shared" si="158"/>
        <v>499.11383410389357</v>
      </c>
      <c r="AZ328" s="10">
        <f t="shared" si="159"/>
        <v>0</v>
      </c>
      <c r="BA328" s="10">
        <f t="shared" si="160"/>
        <v>792.20546371317505</v>
      </c>
      <c r="BB328">
        <f t="shared" si="176"/>
        <v>1291.3192978170687</v>
      </c>
    </row>
    <row r="329" spans="2:54" x14ac:dyDescent="0.25">
      <c r="B329">
        <f t="shared" si="161"/>
        <v>201805</v>
      </c>
      <c r="C329" s="3">
        <f>'Weir Formula Data'!I329</f>
        <v>43243</v>
      </c>
      <c r="D329" s="10">
        <f>IF('Weir Formula Data'!P329="",-9999,'Weir Formula Data'!P329)</f>
        <v>0</v>
      </c>
      <c r="E329" s="10">
        <f>IF('Weir Formula Data'!Q329="",-9999,'Weir Formula Data'!Q329)</f>
        <v>0</v>
      </c>
      <c r="F329" s="10">
        <f>IF('Weir Formula Data'!R329="",-9999,'Weir Formula Data'!R329)</f>
        <v>219.0637139411032</v>
      </c>
      <c r="G329" s="10">
        <f>IF('Weir Formula Data'!M329="",-9999,'Weir Formula Data'!M329)</f>
        <v>0</v>
      </c>
      <c r="H329" s="10">
        <f>IF('Weir Formula Data'!N329="",-9999,'Weir Formula Data'!N329)</f>
        <v>315.85352709766568</v>
      </c>
      <c r="I329" s="10">
        <f t="shared" si="162"/>
        <v>534.91724103876891</v>
      </c>
      <c r="J329" s="10">
        <f t="shared" si="163"/>
        <v>0</v>
      </c>
      <c r="K329" s="24">
        <f>'Weir Formula Data'!C329</f>
        <v>0</v>
      </c>
      <c r="L329" s="24">
        <f>'Weir Formula Data'!D329</f>
        <v>0</v>
      </c>
      <c r="M329" s="24">
        <f>'Weir Formula Data'!E329</f>
        <v>1</v>
      </c>
      <c r="N329" s="24">
        <f>'Weir Formula Data'!F329</f>
        <v>0</v>
      </c>
      <c r="O329" s="24">
        <f>'Weir Formula Data'!G329</f>
        <v>2</v>
      </c>
      <c r="AC329">
        <f t="shared" si="164"/>
        <v>201805</v>
      </c>
      <c r="AD329" s="3">
        <v>43243</v>
      </c>
      <c r="AE329" s="10">
        <f t="shared" si="151"/>
        <v>0</v>
      </c>
      <c r="AF329" s="10">
        <f t="shared" si="152"/>
        <v>0</v>
      </c>
      <c r="AG329" s="10">
        <f t="shared" si="153"/>
        <v>631.14782923313862</v>
      </c>
      <c r="AH329" s="10">
        <f t="shared" si="154"/>
        <v>0</v>
      </c>
      <c r="AI329" s="10">
        <f t="shared" si="155"/>
        <v>910.01044580536382</v>
      </c>
      <c r="AJ329" s="10">
        <f t="shared" si="165"/>
        <v>1541.1582750385023</v>
      </c>
      <c r="AL329">
        <f t="shared" si="166"/>
        <v>201805</v>
      </c>
      <c r="AM329" s="3">
        <f t="shared" si="167"/>
        <v>43243</v>
      </c>
      <c r="AN329" s="10">
        <f t="shared" si="168"/>
        <v>0</v>
      </c>
      <c r="AO329" s="10">
        <f t="shared" si="169"/>
        <v>0</v>
      </c>
      <c r="AP329" s="10">
        <f t="shared" si="170"/>
        <v>608.87050406735614</v>
      </c>
      <c r="AQ329" s="10">
        <f t="shared" si="171"/>
        <v>0</v>
      </c>
      <c r="AR329" s="10">
        <f t="shared" si="172"/>
        <v>877.89023930778865</v>
      </c>
      <c r="AS329" s="10">
        <f t="shared" si="173"/>
        <v>1486.7607433751448</v>
      </c>
      <c r="AU329">
        <f t="shared" si="174"/>
        <v>201805</v>
      </c>
      <c r="AV329" s="3">
        <f t="shared" si="175"/>
        <v>43243</v>
      </c>
      <c r="AW329" s="10">
        <f t="shared" si="156"/>
        <v>0</v>
      </c>
      <c r="AX329" s="10">
        <f t="shared" si="157"/>
        <v>0</v>
      </c>
      <c r="AY329" s="10">
        <f t="shared" si="158"/>
        <v>597.02788891575904</v>
      </c>
      <c r="AZ329" s="10">
        <f t="shared" si="159"/>
        <v>0</v>
      </c>
      <c r="BA329" s="10">
        <f t="shared" si="160"/>
        <v>860.81515325908833</v>
      </c>
      <c r="BB329">
        <f t="shared" si="176"/>
        <v>1457.8430421748474</v>
      </c>
    </row>
    <row r="330" spans="2:54" x14ac:dyDescent="0.25">
      <c r="B330">
        <f t="shared" si="161"/>
        <v>201805</v>
      </c>
      <c r="C330" s="3">
        <f>'Weir Formula Data'!I330</f>
        <v>43244</v>
      </c>
      <c r="D330" s="10">
        <f>IF('Weir Formula Data'!P330="",-9999,'Weir Formula Data'!P330)</f>
        <v>0</v>
      </c>
      <c r="E330" s="10">
        <f>IF('Weir Formula Data'!Q330="",-9999,'Weir Formula Data'!Q330)</f>
        <v>0</v>
      </c>
      <c r="F330" s="10">
        <f>IF('Weir Formula Data'!R330="",-9999,'Weir Formula Data'!R330)</f>
        <v>248.99100829679301</v>
      </c>
      <c r="G330" s="10">
        <f>IF('Weir Formula Data'!M330="",-9999,'Weir Formula Data'!M330)</f>
        <v>0</v>
      </c>
      <c r="H330" s="10">
        <f>IF('Weir Formula Data'!N330="",-9999,'Weir Formula Data'!N330)</f>
        <v>348.40808589769068</v>
      </c>
      <c r="I330" s="10">
        <f t="shared" si="162"/>
        <v>597.39909419448372</v>
      </c>
      <c r="J330" s="10">
        <f t="shared" si="163"/>
        <v>0</v>
      </c>
      <c r="K330" s="24">
        <f>'Weir Formula Data'!C330</f>
        <v>0</v>
      </c>
      <c r="L330" s="24">
        <f>'Weir Formula Data'!D330</f>
        <v>0</v>
      </c>
      <c r="M330" s="24">
        <f>'Weir Formula Data'!E330</f>
        <v>1</v>
      </c>
      <c r="N330" s="24">
        <f>'Weir Formula Data'!F330</f>
        <v>0</v>
      </c>
      <c r="O330" s="24">
        <f>'Weir Formula Data'!G330</f>
        <v>2</v>
      </c>
      <c r="AC330">
        <f t="shared" si="164"/>
        <v>201805</v>
      </c>
      <c r="AD330" s="3">
        <v>43244</v>
      </c>
      <c r="AE330" s="10">
        <f t="shared" si="151"/>
        <v>0</v>
      </c>
      <c r="AF330" s="10">
        <f t="shared" si="152"/>
        <v>0</v>
      </c>
      <c r="AG330" s="10">
        <f t="shared" si="153"/>
        <v>717.37181643575263</v>
      </c>
      <c r="AH330" s="10">
        <f t="shared" si="154"/>
        <v>0</v>
      </c>
      <c r="AI330" s="10">
        <f t="shared" si="155"/>
        <v>1003.8038849314917</v>
      </c>
      <c r="AJ330" s="10">
        <f t="shared" si="165"/>
        <v>1721.1757013672443</v>
      </c>
      <c r="AL330">
        <f t="shared" si="166"/>
        <v>201805</v>
      </c>
      <c r="AM330" s="3">
        <f t="shared" si="167"/>
        <v>43244</v>
      </c>
      <c r="AN330" s="10">
        <f t="shared" si="168"/>
        <v>0</v>
      </c>
      <c r="AO330" s="10">
        <f t="shared" si="169"/>
        <v>0</v>
      </c>
      <c r="AP330" s="10">
        <f t="shared" si="170"/>
        <v>692.0510841456254</v>
      </c>
      <c r="AQ330" s="10">
        <f t="shared" si="171"/>
        <v>0</v>
      </c>
      <c r="AR330" s="10">
        <f t="shared" si="172"/>
        <v>968.37309596012665</v>
      </c>
      <c r="AS330" s="10">
        <f t="shared" si="173"/>
        <v>1660.4241801057519</v>
      </c>
      <c r="AU330">
        <f t="shared" si="174"/>
        <v>201805</v>
      </c>
      <c r="AV330" s="3">
        <f t="shared" si="175"/>
        <v>43244</v>
      </c>
      <c r="AW330" s="10">
        <f t="shared" si="156"/>
        <v>0</v>
      </c>
      <c r="AX330" s="10">
        <f t="shared" si="157"/>
        <v>0</v>
      </c>
      <c r="AY330" s="10">
        <f t="shared" si="158"/>
        <v>678.59059525671785</v>
      </c>
      <c r="AZ330" s="10">
        <f t="shared" si="159"/>
        <v>0</v>
      </c>
      <c r="BA330" s="10">
        <f t="shared" si="160"/>
        <v>949.53810588915451</v>
      </c>
      <c r="BB330">
        <f t="shared" si="176"/>
        <v>1628.1287011458724</v>
      </c>
    </row>
    <row r="331" spans="2:54" x14ac:dyDescent="0.25">
      <c r="B331">
        <f t="shared" si="161"/>
        <v>201805</v>
      </c>
      <c r="C331" s="3">
        <f>'Weir Formula Data'!I331</f>
        <v>43245</v>
      </c>
      <c r="D331" s="10">
        <f>IF('Weir Formula Data'!P331="",-9999,'Weir Formula Data'!P331)</f>
        <v>199.30554736030544</v>
      </c>
      <c r="E331" s="10">
        <f>IF('Weir Formula Data'!Q331="",-9999,'Weir Formula Data'!Q331)</f>
        <v>0</v>
      </c>
      <c r="F331" s="10">
        <f>IF('Weir Formula Data'!R331="",-9999,'Weir Formula Data'!R331)</f>
        <v>275.11978004308156</v>
      </c>
      <c r="G331" s="10">
        <f>IF('Weir Formula Data'!M331="",-9999,'Weir Formula Data'!M331)</f>
        <v>0</v>
      </c>
      <c r="H331" s="10">
        <f>IF('Weir Formula Data'!N331="",-9999,'Weir Formula Data'!N331)</f>
        <v>386.17758907012376</v>
      </c>
      <c r="I331" s="10">
        <f t="shared" si="162"/>
        <v>860.60291647351073</v>
      </c>
      <c r="J331" s="10">
        <f t="shared" si="163"/>
        <v>0</v>
      </c>
      <c r="K331" s="24">
        <f>'Weir Formula Data'!C331</f>
        <v>1</v>
      </c>
      <c r="L331" s="24">
        <f>'Weir Formula Data'!D331</f>
        <v>0</v>
      </c>
      <c r="M331" s="24">
        <f>'Weir Formula Data'!E331</f>
        <v>1</v>
      </c>
      <c r="N331" s="24">
        <f>'Weir Formula Data'!F331</f>
        <v>0</v>
      </c>
      <c r="O331" s="24">
        <f>'Weir Formula Data'!G331</f>
        <v>2</v>
      </c>
      <c r="AC331">
        <f t="shared" si="164"/>
        <v>201805</v>
      </c>
      <c r="AD331" s="3">
        <v>43245</v>
      </c>
      <c r="AE331" s="10">
        <f t="shared" si="151"/>
        <v>574.22227217602608</v>
      </c>
      <c r="AF331" s="10">
        <f t="shared" si="152"/>
        <v>0</v>
      </c>
      <c r="AG331" s="10">
        <f t="shared" si="153"/>
        <v>792.65182183469301</v>
      </c>
      <c r="AH331" s="10">
        <f t="shared" si="154"/>
        <v>0</v>
      </c>
      <c r="AI331" s="10">
        <f t="shared" si="155"/>
        <v>1112.6221803471547</v>
      </c>
      <c r="AJ331" s="10">
        <f t="shared" si="165"/>
        <v>2479.4962743578735</v>
      </c>
      <c r="AL331">
        <f t="shared" si="166"/>
        <v>201805</v>
      </c>
      <c r="AM331" s="3">
        <f t="shared" si="167"/>
        <v>43245</v>
      </c>
      <c r="AN331" s="10">
        <f t="shared" si="168"/>
        <v>553.95422136098557</v>
      </c>
      <c r="AO331" s="10">
        <f t="shared" si="169"/>
        <v>0</v>
      </c>
      <c r="AP331" s="10">
        <f t="shared" si="170"/>
        <v>764.6739669481185</v>
      </c>
      <c r="AQ331" s="10">
        <f t="shared" si="171"/>
        <v>0</v>
      </c>
      <c r="AR331" s="10">
        <f t="shared" si="172"/>
        <v>1073.3504836855798</v>
      </c>
      <c r="AS331" s="10">
        <f t="shared" si="173"/>
        <v>2391.9786719946842</v>
      </c>
      <c r="AU331">
        <f t="shared" si="174"/>
        <v>201805</v>
      </c>
      <c r="AV331" s="3">
        <f t="shared" si="175"/>
        <v>43245</v>
      </c>
      <c r="AW331" s="10">
        <f t="shared" si="156"/>
        <v>543.17973547054237</v>
      </c>
      <c r="AX331" s="10">
        <f t="shared" si="157"/>
        <v>0</v>
      </c>
      <c r="AY331" s="10">
        <f t="shared" si="158"/>
        <v>749.80095298781362</v>
      </c>
      <c r="AZ331" s="10">
        <f t="shared" si="159"/>
        <v>0</v>
      </c>
      <c r="BA331" s="10">
        <f t="shared" si="160"/>
        <v>1052.4736689669237</v>
      </c>
      <c r="BB331">
        <f t="shared" si="176"/>
        <v>2345.4543574252793</v>
      </c>
    </row>
    <row r="332" spans="2:54" x14ac:dyDescent="0.25">
      <c r="B332">
        <f t="shared" si="161"/>
        <v>201805</v>
      </c>
      <c r="C332" s="3">
        <f>'Weir Formula Data'!I332</f>
        <v>43246</v>
      </c>
      <c r="D332" s="10">
        <f>IF('Weir Formula Data'!P332="",-9999,'Weir Formula Data'!P332)</f>
        <v>333.69705335338767</v>
      </c>
      <c r="E332" s="10">
        <f>IF('Weir Formula Data'!Q332="",-9999,'Weir Formula Data'!Q332)</f>
        <v>0</v>
      </c>
      <c r="F332" s="10">
        <f>IF('Weir Formula Data'!R332="",-9999,'Weir Formula Data'!R332)</f>
        <v>315.52772205692713</v>
      </c>
      <c r="G332" s="10">
        <f>IF('Weir Formula Data'!M332="",-9999,'Weir Formula Data'!M332)</f>
        <v>0</v>
      </c>
      <c r="H332" s="10">
        <f>IF('Weir Formula Data'!N332="",-9999,'Weir Formula Data'!N332)</f>
        <v>303.967955406915</v>
      </c>
      <c r="I332" s="10">
        <f t="shared" si="162"/>
        <v>953.19273081722986</v>
      </c>
      <c r="J332" s="10">
        <f t="shared" si="163"/>
        <v>0</v>
      </c>
      <c r="K332" s="24">
        <f>'Weir Formula Data'!C332</f>
        <v>1</v>
      </c>
      <c r="L332" s="24">
        <f>'Weir Formula Data'!D332</f>
        <v>0</v>
      </c>
      <c r="M332" s="24">
        <f>'Weir Formula Data'!E332</f>
        <v>1</v>
      </c>
      <c r="N332" s="24">
        <f>'Weir Formula Data'!F332</f>
        <v>0</v>
      </c>
      <c r="O332" s="24">
        <f>'Weir Formula Data'!G332</f>
        <v>1</v>
      </c>
      <c r="AC332">
        <f t="shared" si="164"/>
        <v>201805</v>
      </c>
      <c r="AD332" s="3">
        <v>43246</v>
      </c>
      <c r="AE332" s="10">
        <f t="shared" si="151"/>
        <v>961.41970322894281</v>
      </c>
      <c r="AF332" s="10">
        <f t="shared" si="152"/>
        <v>0</v>
      </c>
      <c r="AG332" s="10">
        <f t="shared" si="153"/>
        <v>909.07176390083509</v>
      </c>
      <c r="AH332" s="10">
        <f t="shared" si="154"/>
        <v>0</v>
      </c>
      <c r="AI332" s="10">
        <f t="shared" si="155"/>
        <v>875.76674274357333</v>
      </c>
      <c r="AJ332" s="10">
        <f t="shared" si="165"/>
        <v>2746.258209873351</v>
      </c>
      <c r="AL332">
        <f t="shared" si="166"/>
        <v>201805</v>
      </c>
      <c r="AM332" s="3">
        <f t="shared" si="167"/>
        <v>43246</v>
      </c>
      <c r="AN332" s="10">
        <f t="shared" si="168"/>
        <v>927.48492858883276</v>
      </c>
      <c r="AO332" s="10">
        <f t="shared" si="169"/>
        <v>0</v>
      </c>
      <c r="AP332" s="10">
        <f t="shared" si="170"/>
        <v>876.98468961261869</v>
      </c>
      <c r="AQ332" s="10">
        <f t="shared" si="171"/>
        <v>0</v>
      </c>
      <c r="AR332" s="10">
        <f t="shared" si="172"/>
        <v>844.85521996897785</v>
      </c>
      <c r="AS332" s="10">
        <f t="shared" si="173"/>
        <v>2649.3248381704293</v>
      </c>
      <c r="AU332">
        <f t="shared" si="174"/>
        <v>201805</v>
      </c>
      <c r="AV332" s="3">
        <f t="shared" si="175"/>
        <v>43246</v>
      </c>
      <c r="AW332" s="10">
        <f t="shared" si="156"/>
        <v>909.44521900393727</v>
      </c>
      <c r="AX332" s="10">
        <f t="shared" si="157"/>
        <v>0</v>
      </c>
      <c r="AY332" s="10">
        <f t="shared" si="158"/>
        <v>859.92721663019256</v>
      </c>
      <c r="AZ332" s="10">
        <f t="shared" si="159"/>
        <v>0</v>
      </c>
      <c r="BA332" s="10">
        <f t="shared" si="160"/>
        <v>828.42266959566609</v>
      </c>
      <c r="BB332">
        <f t="shared" si="176"/>
        <v>2597.7951052297958</v>
      </c>
    </row>
    <row r="333" spans="2:54" x14ac:dyDescent="0.25">
      <c r="B333">
        <f t="shared" si="161"/>
        <v>201805</v>
      </c>
      <c r="C333" s="3">
        <f>'Weir Formula Data'!I333</f>
        <v>43247</v>
      </c>
      <c r="D333" s="10">
        <f>IF('Weir Formula Data'!P333="",-9999,'Weir Formula Data'!P333)</f>
        <v>300.10729518979895</v>
      </c>
      <c r="E333" s="10">
        <f>IF('Weir Formula Data'!Q333="",-9999,'Weir Formula Data'!Q333)</f>
        <v>0</v>
      </c>
      <c r="F333" s="10">
        <f>IF('Weir Formula Data'!R333="",-9999,'Weir Formula Data'!R333)</f>
        <v>266.60172510762737</v>
      </c>
      <c r="G333" s="10">
        <f>IF('Weir Formula Data'!M333="",-9999,'Weir Formula Data'!M333)</f>
        <v>0</v>
      </c>
      <c r="H333" s="10">
        <f>IF('Weir Formula Data'!N333="",-9999,'Weir Formula Data'!N333)</f>
        <v>204.64959556705958</v>
      </c>
      <c r="I333" s="10">
        <f t="shared" si="162"/>
        <v>771.35861586448596</v>
      </c>
      <c r="J333" s="10">
        <f t="shared" si="163"/>
        <v>0</v>
      </c>
      <c r="K333" s="24">
        <f>'Weir Formula Data'!C333</f>
        <v>1</v>
      </c>
      <c r="L333" s="24">
        <f>'Weir Formula Data'!D333</f>
        <v>0</v>
      </c>
      <c r="M333" s="24">
        <f>'Weir Formula Data'!E333</f>
        <v>1</v>
      </c>
      <c r="N333" s="24">
        <f>'Weir Formula Data'!F333</f>
        <v>0</v>
      </c>
      <c r="O333" s="24">
        <f>'Weir Formula Data'!G333</f>
        <v>1</v>
      </c>
      <c r="AC333">
        <f t="shared" si="164"/>
        <v>201805</v>
      </c>
      <c r="AD333" s="3">
        <v>43247</v>
      </c>
      <c r="AE333" s="10">
        <f t="shared" si="151"/>
        <v>864.64373532439561</v>
      </c>
      <c r="AF333" s="10">
        <f t="shared" si="152"/>
        <v>0</v>
      </c>
      <c r="AG333" s="10">
        <f t="shared" si="153"/>
        <v>768.11032299364831</v>
      </c>
      <c r="AH333" s="10">
        <f t="shared" si="154"/>
        <v>0</v>
      </c>
      <c r="AI333" s="10">
        <f t="shared" si="155"/>
        <v>589.61909150465726</v>
      </c>
      <c r="AJ333" s="10">
        <f t="shared" si="165"/>
        <v>2222.3731498227012</v>
      </c>
      <c r="AL333">
        <f t="shared" si="166"/>
        <v>201805</v>
      </c>
      <c r="AM333" s="3">
        <f t="shared" si="167"/>
        <v>43247</v>
      </c>
      <c r="AN333" s="10">
        <f t="shared" si="168"/>
        <v>834.12481605981998</v>
      </c>
      <c r="AO333" s="10">
        <f t="shared" si="169"/>
        <v>0</v>
      </c>
      <c r="AP333" s="10">
        <f t="shared" si="170"/>
        <v>740.99869773572016</v>
      </c>
      <c r="AQ333" s="10">
        <f t="shared" si="171"/>
        <v>0</v>
      </c>
      <c r="AR333" s="10">
        <f t="shared" si="172"/>
        <v>568.807586470469</v>
      </c>
      <c r="AS333" s="10">
        <f t="shared" si="173"/>
        <v>2143.9311002660088</v>
      </c>
      <c r="AU333">
        <f t="shared" si="174"/>
        <v>201805</v>
      </c>
      <c r="AV333" s="3">
        <f t="shared" si="175"/>
        <v>43247</v>
      </c>
      <c r="AW333" s="10">
        <f t="shared" si="156"/>
        <v>817.90097352022406</v>
      </c>
      <c r="AX333" s="10">
        <f t="shared" si="157"/>
        <v>0</v>
      </c>
      <c r="AY333" s="10">
        <f t="shared" si="158"/>
        <v>726.58617102191511</v>
      </c>
      <c r="AZ333" s="10">
        <f t="shared" si="159"/>
        <v>0</v>
      </c>
      <c r="BA333" s="10">
        <f t="shared" si="160"/>
        <v>557.74420058319106</v>
      </c>
      <c r="BB333">
        <f t="shared" si="176"/>
        <v>2102.2313451253303</v>
      </c>
    </row>
    <row r="334" spans="2:54" x14ac:dyDescent="0.25">
      <c r="B334">
        <f t="shared" si="161"/>
        <v>201805</v>
      </c>
      <c r="C334" s="3">
        <f>'Weir Formula Data'!I334</f>
        <v>43248</v>
      </c>
      <c r="D334" s="10">
        <f>IF('Weir Formula Data'!P334="",-9999,'Weir Formula Data'!P334)</f>
        <v>235.34466835704572</v>
      </c>
      <c r="E334" s="10">
        <f>IF('Weir Formula Data'!Q334="",-9999,'Weir Formula Data'!Q334)</f>
        <v>0</v>
      </c>
      <c r="F334" s="10">
        <f>IF('Weir Formula Data'!R334="",-9999,'Weir Formula Data'!R334)</f>
        <v>147.54913941556006</v>
      </c>
      <c r="G334" s="10">
        <f>IF('Weir Formula Data'!M334="",-9999,'Weir Formula Data'!M334)</f>
        <v>0</v>
      </c>
      <c r="H334" s="10">
        <f>IF('Weir Formula Data'!N334="",-9999,'Weir Formula Data'!N334)</f>
        <v>180.14826215181995</v>
      </c>
      <c r="I334" s="10">
        <f t="shared" si="162"/>
        <v>563.04206992442573</v>
      </c>
      <c r="J334" s="10">
        <f t="shared" si="163"/>
        <v>0</v>
      </c>
      <c r="K334" s="24">
        <f>'Weir Formula Data'!C334</f>
        <v>1</v>
      </c>
      <c r="L334" s="24">
        <f>'Weir Formula Data'!D334</f>
        <v>0</v>
      </c>
      <c r="M334" s="24">
        <f>'Weir Formula Data'!E334</f>
        <v>1</v>
      </c>
      <c r="N334" s="24">
        <f>'Weir Formula Data'!F334</f>
        <v>0</v>
      </c>
      <c r="O334" s="24">
        <f>'Weir Formula Data'!G334</f>
        <v>1</v>
      </c>
      <c r="AC334">
        <f t="shared" si="164"/>
        <v>201805</v>
      </c>
      <c r="AD334" s="3">
        <v>43248</v>
      </c>
      <c r="AE334" s="10">
        <f t="shared" si="151"/>
        <v>678.05513694101614</v>
      </c>
      <c r="AF334" s="10">
        <f t="shared" si="152"/>
        <v>0</v>
      </c>
      <c r="AG334" s="10">
        <f t="shared" si="153"/>
        <v>425.10609069827899</v>
      </c>
      <c r="AH334" s="10">
        <f t="shared" si="154"/>
        <v>0</v>
      </c>
      <c r="AI334" s="10">
        <f t="shared" si="155"/>
        <v>519.02792366522476</v>
      </c>
      <c r="AJ334" s="10">
        <f t="shared" si="165"/>
        <v>1622.18915130452</v>
      </c>
      <c r="AL334">
        <f t="shared" si="166"/>
        <v>201805</v>
      </c>
      <c r="AM334" s="3">
        <f t="shared" si="167"/>
        <v>43248</v>
      </c>
      <c r="AN334" s="10">
        <f t="shared" si="168"/>
        <v>654.12214681362013</v>
      </c>
      <c r="AO334" s="10">
        <f t="shared" si="169"/>
        <v>0</v>
      </c>
      <c r="AP334" s="10">
        <f t="shared" si="170"/>
        <v>410.10132291836487</v>
      </c>
      <c r="AQ334" s="10">
        <f t="shared" si="171"/>
        <v>0</v>
      </c>
      <c r="AR334" s="10">
        <f t="shared" si="172"/>
        <v>500.70804155510177</v>
      </c>
      <c r="AS334" s="10">
        <f t="shared" si="173"/>
        <v>1564.9315112870868</v>
      </c>
      <c r="AU334">
        <f t="shared" si="174"/>
        <v>201805</v>
      </c>
      <c r="AV334" s="3">
        <f t="shared" si="175"/>
        <v>43248</v>
      </c>
      <c r="AW334" s="10">
        <f t="shared" si="156"/>
        <v>641.39938097900972</v>
      </c>
      <c r="AX334" s="10">
        <f t="shared" si="157"/>
        <v>0</v>
      </c>
      <c r="AY334" s="10">
        <f t="shared" si="158"/>
        <v>402.12479571259666</v>
      </c>
      <c r="AZ334" s="10">
        <f t="shared" si="159"/>
        <v>0</v>
      </c>
      <c r="BA334" s="10">
        <f t="shared" si="160"/>
        <v>490.9692011944083</v>
      </c>
      <c r="BB334">
        <f t="shared" si="176"/>
        <v>1534.4933778860147</v>
      </c>
    </row>
    <row r="335" spans="2:54" x14ac:dyDescent="0.25">
      <c r="B335">
        <f t="shared" si="161"/>
        <v>201805</v>
      </c>
      <c r="C335" s="3">
        <f>'Weir Formula Data'!I335</f>
        <v>43249</v>
      </c>
      <c r="D335" s="10">
        <f>IF('Weir Formula Data'!P335="",-9999,'Weir Formula Data'!P335)</f>
        <v>-25.454289133624854</v>
      </c>
      <c r="E335" s="10">
        <f>IF('Weir Formula Data'!Q335="",-9999,'Weir Formula Data'!Q335)</f>
        <v>0</v>
      </c>
      <c r="F335" s="10">
        <f>IF('Weir Formula Data'!R335="",-9999,'Weir Formula Data'!R335)</f>
        <v>-60.02864161219339</v>
      </c>
      <c r="G335" s="10">
        <f>IF('Weir Formula Data'!M335="",-9999,'Weir Formula Data'!M335)</f>
        <v>0</v>
      </c>
      <c r="H335" s="10">
        <f>IF('Weir Formula Data'!N335="",-9999,'Weir Formula Data'!N335)</f>
        <v>13.803131730928422</v>
      </c>
      <c r="I335" s="10">
        <f t="shared" si="162"/>
        <v>-71.679799014889809</v>
      </c>
      <c r="J335" s="10">
        <f t="shared" si="163"/>
        <v>-85.482930745818237</v>
      </c>
      <c r="K335" s="24">
        <f>'Weir Formula Data'!C335</f>
        <v>0</v>
      </c>
      <c r="L335" s="24">
        <f>'Weir Formula Data'!D335</f>
        <v>0</v>
      </c>
      <c r="M335" s="24">
        <f>'Weir Formula Data'!E335</f>
        <v>0</v>
      </c>
      <c r="N335" s="24">
        <f>'Weir Formula Data'!F335</f>
        <v>0</v>
      </c>
      <c r="O335" s="24">
        <f>'Weir Formula Data'!G335</f>
        <v>0</v>
      </c>
      <c r="AC335">
        <f t="shared" si="164"/>
        <v>201805</v>
      </c>
      <c r="AD335" s="3">
        <v>43249</v>
      </c>
      <c r="AE335" s="10">
        <f t="shared" si="151"/>
        <v>-73.336743189149502</v>
      </c>
      <c r="AF335" s="10">
        <f t="shared" si="152"/>
        <v>0</v>
      </c>
      <c r="AG335" s="10">
        <f t="shared" si="153"/>
        <v>-172.94944088976817</v>
      </c>
      <c r="AH335" s="10">
        <f t="shared" si="154"/>
        <v>0</v>
      </c>
      <c r="AI335" s="10">
        <f t="shared" si="155"/>
        <v>39.7684147313268</v>
      </c>
      <c r="AJ335" s="10">
        <f t="shared" si="165"/>
        <v>-206.51776934759087</v>
      </c>
      <c r="AL335">
        <f t="shared" si="166"/>
        <v>201805</v>
      </c>
      <c r="AM335" s="3">
        <f t="shared" si="167"/>
        <v>43249</v>
      </c>
      <c r="AN335" s="10">
        <f t="shared" si="168"/>
        <v>-25.454289133624854</v>
      </c>
      <c r="AO335" s="10">
        <f t="shared" si="169"/>
        <v>0</v>
      </c>
      <c r="AP335" s="10">
        <f t="shared" si="170"/>
        <v>-60.02864161219339</v>
      </c>
      <c r="AQ335" s="10">
        <f t="shared" si="171"/>
        <v>0</v>
      </c>
      <c r="AR335" s="10">
        <f t="shared" si="172"/>
        <v>38.36472788450061</v>
      </c>
      <c r="AS335" s="10">
        <f t="shared" si="173"/>
        <v>-47.118202861317627</v>
      </c>
      <c r="AU335">
        <f t="shared" si="174"/>
        <v>201805</v>
      </c>
      <c r="AV335" s="3">
        <f t="shared" si="175"/>
        <v>43249</v>
      </c>
      <c r="AW335" s="10">
        <f t="shared" si="156"/>
        <v>0</v>
      </c>
      <c r="AX335" s="10">
        <f t="shared" si="157"/>
        <v>0</v>
      </c>
      <c r="AY335" s="10">
        <f t="shared" si="158"/>
        <v>0</v>
      </c>
      <c r="AZ335" s="10">
        <f t="shared" si="159"/>
        <v>0</v>
      </c>
      <c r="BA335" s="10">
        <f t="shared" si="160"/>
        <v>37.618528643944813</v>
      </c>
      <c r="BB335">
        <f t="shared" si="176"/>
        <v>37.618528643944813</v>
      </c>
    </row>
    <row r="336" spans="2:54" x14ac:dyDescent="0.25">
      <c r="B336">
        <f t="shared" si="161"/>
        <v>201805</v>
      </c>
      <c r="C336" s="3">
        <f>'Weir Formula Data'!I336</f>
        <v>43250</v>
      </c>
      <c r="D336" s="10">
        <f>IF('Weir Formula Data'!P336="",-9999,'Weir Formula Data'!P336)</f>
        <v>0</v>
      </c>
      <c r="E336" s="10">
        <f>IF('Weir Formula Data'!Q336="",-9999,'Weir Formula Data'!Q336)</f>
        <v>0</v>
      </c>
      <c r="F336" s="10">
        <f>IF('Weir Formula Data'!R336="",-9999,'Weir Formula Data'!R336)</f>
        <v>0</v>
      </c>
      <c r="G336" s="10">
        <f>IF('Weir Formula Data'!M336="",-9999,'Weir Formula Data'!M336)</f>
        <v>0</v>
      </c>
      <c r="H336" s="10">
        <f>IF('Weir Formula Data'!N336="",-9999,'Weir Formula Data'!N336)</f>
        <v>0</v>
      </c>
      <c r="I336" s="10">
        <f t="shared" si="162"/>
        <v>0</v>
      </c>
      <c r="J336" s="10">
        <f t="shared" si="163"/>
        <v>0</v>
      </c>
      <c r="K336" s="24">
        <f>'Weir Formula Data'!C336</f>
        <v>0</v>
      </c>
      <c r="L336" s="24">
        <f>'Weir Formula Data'!D336</f>
        <v>0</v>
      </c>
      <c r="M336" s="24">
        <f>'Weir Formula Data'!E336</f>
        <v>0</v>
      </c>
      <c r="N336" s="24">
        <f>'Weir Formula Data'!F336</f>
        <v>0</v>
      </c>
      <c r="O336" s="24">
        <f>'Weir Formula Data'!G336</f>
        <v>0</v>
      </c>
      <c r="AC336">
        <f t="shared" si="164"/>
        <v>201805</v>
      </c>
      <c r="AD336" s="3">
        <v>43250</v>
      </c>
      <c r="AE336" s="10">
        <f t="shared" si="151"/>
        <v>0</v>
      </c>
      <c r="AF336" s="10">
        <f t="shared" si="152"/>
        <v>0</v>
      </c>
      <c r="AG336" s="10">
        <f t="shared" si="153"/>
        <v>0</v>
      </c>
      <c r="AH336" s="10">
        <f t="shared" si="154"/>
        <v>0</v>
      </c>
      <c r="AI336" s="10">
        <f t="shared" si="155"/>
        <v>0</v>
      </c>
      <c r="AJ336" s="10">
        <f t="shared" si="165"/>
        <v>0</v>
      </c>
      <c r="AL336">
        <f t="shared" si="166"/>
        <v>201805</v>
      </c>
      <c r="AM336" s="3">
        <f t="shared" si="167"/>
        <v>43250</v>
      </c>
      <c r="AN336" s="10">
        <f t="shared" si="168"/>
        <v>0</v>
      </c>
      <c r="AO336" s="10">
        <f t="shared" si="169"/>
        <v>0</v>
      </c>
      <c r="AP336" s="10">
        <f t="shared" si="170"/>
        <v>0</v>
      </c>
      <c r="AQ336" s="10">
        <f t="shared" si="171"/>
        <v>0</v>
      </c>
      <c r="AR336" s="10">
        <f t="shared" si="172"/>
        <v>0</v>
      </c>
      <c r="AS336" s="10">
        <f t="shared" si="173"/>
        <v>0</v>
      </c>
      <c r="AU336">
        <f t="shared" si="174"/>
        <v>201805</v>
      </c>
      <c r="AV336" s="3">
        <f t="shared" si="175"/>
        <v>43250</v>
      </c>
      <c r="AW336" s="10">
        <f t="shared" si="156"/>
        <v>0</v>
      </c>
      <c r="AX336" s="10">
        <f t="shared" si="157"/>
        <v>0</v>
      </c>
      <c r="AY336" s="10">
        <f t="shared" si="158"/>
        <v>0</v>
      </c>
      <c r="AZ336" s="10">
        <f t="shared" si="159"/>
        <v>0</v>
      </c>
      <c r="BA336" s="10">
        <f t="shared" si="160"/>
        <v>0</v>
      </c>
      <c r="BB336">
        <f t="shared" si="176"/>
        <v>0</v>
      </c>
    </row>
    <row r="337" spans="2:54" x14ac:dyDescent="0.25">
      <c r="B337">
        <f t="shared" si="161"/>
        <v>201805</v>
      </c>
      <c r="C337" s="3">
        <f>'Weir Formula Data'!I337</f>
        <v>43251</v>
      </c>
      <c r="D337" s="10">
        <f>IF('Weir Formula Data'!P337="",-9999,'Weir Formula Data'!P337)</f>
        <v>0</v>
      </c>
      <c r="E337" s="10">
        <f>IF('Weir Formula Data'!Q337="",-9999,'Weir Formula Data'!Q337)</f>
        <v>0</v>
      </c>
      <c r="F337" s="10">
        <f>IF('Weir Formula Data'!R337="",-9999,'Weir Formula Data'!R337)</f>
        <v>0</v>
      </c>
      <c r="G337" s="10">
        <f>IF('Weir Formula Data'!M337="",-9999,'Weir Formula Data'!M337)</f>
        <v>0</v>
      </c>
      <c r="H337" s="10">
        <f>IF('Weir Formula Data'!N337="",-9999,'Weir Formula Data'!N337)</f>
        <v>0</v>
      </c>
      <c r="I337" s="10">
        <f t="shared" si="162"/>
        <v>0</v>
      </c>
      <c r="J337" s="10">
        <f t="shared" si="163"/>
        <v>0</v>
      </c>
      <c r="K337" s="24">
        <f>'Weir Formula Data'!C337</f>
        <v>0</v>
      </c>
      <c r="L337" s="24">
        <f>'Weir Formula Data'!D337</f>
        <v>0</v>
      </c>
      <c r="M337" s="24">
        <f>'Weir Formula Data'!E337</f>
        <v>0</v>
      </c>
      <c r="N337" s="24">
        <f>'Weir Formula Data'!F337</f>
        <v>0</v>
      </c>
      <c r="O337" s="24">
        <f>'Weir Formula Data'!G337</f>
        <v>0</v>
      </c>
      <c r="AC337">
        <f t="shared" si="164"/>
        <v>201805</v>
      </c>
      <c r="AD337" s="3">
        <v>43251</v>
      </c>
      <c r="AE337" s="10">
        <f t="shared" si="151"/>
        <v>0</v>
      </c>
      <c r="AF337" s="10">
        <f t="shared" si="152"/>
        <v>0</v>
      </c>
      <c r="AG337" s="10">
        <f t="shared" si="153"/>
        <v>0</v>
      </c>
      <c r="AH337" s="10">
        <f t="shared" si="154"/>
        <v>0</v>
      </c>
      <c r="AI337" s="10">
        <f t="shared" si="155"/>
        <v>0</v>
      </c>
      <c r="AJ337" s="10">
        <f t="shared" si="165"/>
        <v>0</v>
      </c>
      <c r="AL337">
        <f t="shared" si="166"/>
        <v>201805</v>
      </c>
      <c r="AM337" s="3">
        <f t="shared" si="167"/>
        <v>43251</v>
      </c>
      <c r="AN337" s="10">
        <f t="shared" si="168"/>
        <v>0</v>
      </c>
      <c r="AO337" s="10">
        <f t="shared" si="169"/>
        <v>0</v>
      </c>
      <c r="AP337" s="10">
        <f t="shared" si="170"/>
        <v>0</v>
      </c>
      <c r="AQ337" s="10">
        <f t="shared" si="171"/>
        <v>0</v>
      </c>
      <c r="AR337" s="10">
        <f t="shared" si="172"/>
        <v>0</v>
      </c>
      <c r="AS337" s="10">
        <f t="shared" si="173"/>
        <v>0</v>
      </c>
      <c r="AU337">
        <f t="shared" si="174"/>
        <v>201805</v>
      </c>
      <c r="AV337" s="3">
        <f t="shared" si="175"/>
        <v>43251</v>
      </c>
      <c r="AW337" s="10">
        <f t="shared" si="156"/>
        <v>0</v>
      </c>
      <c r="AX337" s="10">
        <f t="shared" si="157"/>
        <v>0</v>
      </c>
      <c r="AY337" s="10">
        <f t="shared" si="158"/>
        <v>0</v>
      </c>
      <c r="AZ337" s="10">
        <f t="shared" si="159"/>
        <v>0</v>
      </c>
      <c r="BA337" s="10">
        <f t="shared" si="160"/>
        <v>0</v>
      </c>
      <c r="BB337">
        <f t="shared" si="176"/>
        <v>0</v>
      </c>
    </row>
    <row r="338" spans="2:54" x14ac:dyDescent="0.25">
      <c r="B338">
        <f t="shared" si="161"/>
        <v>201806</v>
      </c>
      <c r="C338" s="3">
        <f>'Weir Formula Data'!I338</f>
        <v>43252</v>
      </c>
      <c r="D338" s="10">
        <f>IF('Weir Formula Data'!P338="",-9999,'Weir Formula Data'!P338)</f>
        <v>0</v>
      </c>
      <c r="E338" s="10">
        <f>IF('Weir Formula Data'!Q338="",-9999,'Weir Formula Data'!Q338)</f>
        <v>0</v>
      </c>
      <c r="F338" s="10">
        <f>IF('Weir Formula Data'!R338="",-9999,'Weir Formula Data'!R338)</f>
        <v>0</v>
      </c>
      <c r="G338" s="10">
        <f>IF('Weir Formula Data'!M338="",-9999,'Weir Formula Data'!M338)</f>
        <v>0</v>
      </c>
      <c r="H338" s="10">
        <f>IF('Weir Formula Data'!N338="",-9999,'Weir Formula Data'!N338)</f>
        <v>251.07637228011819</v>
      </c>
      <c r="I338" s="10">
        <f t="shared" si="162"/>
        <v>251.07637228011819</v>
      </c>
      <c r="J338" s="10">
        <f t="shared" si="163"/>
        <v>0</v>
      </c>
      <c r="K338" s="24">
        <f>'Weir Formula Data'!C338</f>
        <v>0</v>
      </c>
      <c r="L338" s="24">
        <f>'Weir Formula Data'!D338</f>
        <v>0</v>
      </c>
      <c r="M338" s="24">
        <f>'Weir Formula Data'!E338</f>
        <v>0</v>
      </c>
      <c r="N338" s="24">
        <f>'Weir Formula Data'!F338</f>
        <v>0</v>
      </c>
      <c r="O338" s="24">
        <f>'Weir Formula Data'!G338</f>
        <v>2</v>
      </c>
      <c r="AC338">
        <f t="shared" si="164"/>
        <v>201806</v>
      </c>
      <c r="AD338" s="3">
        <v>43252</v>
      </c>
      <c r="AE338" s="10">
        <f t="shared" si="151"/>
        <v>0</v>
      </c>
      <c r="AF338" s="10">
        <f t="shared" si="152"/>
        <v>0</v>
      </c>
      <c r="AG338" s="10">
        <f t="shared" si="153"/>
        <v>0</v>
      </c>
      <c r="AH338" s="10">
        <f t="shared" si="154"/>
        <v>0</v>
      </c>
      <c r="AI338" s="10">
        <f t="shared" si="155"/>
        <v>581.69305236205196</v>
      </c>
      <c r="AJ338" s="10">
        <f t="shared" si="165"/>
        <v>581.69305236205196</v>
      </c>
      <c r="AL338">
        <f t="shared" si="166"/>
        <v>201806</v>
      </c>
      <c r="AM338" s="3">
        <f t="shared" si="167"/>
        <v>43252</v>
      </c>
      <c r="AN338" s="10">
        <f t="shared" si="168"/>
        <v>0</v>
      </c>
      <c r="AO338" s="10">
        <f t="shared" si="169"/>
        <v>0</v>
      </c>
      <c r="AP338" s="10">
        <f t="shared" si="170"/>
        <v>0</v>
      </c>
      <c r="AQ338" s="10">
        <f t="shared" si="171"/>
        <v>0</v>
      </c>
      <c r="AR338" s="10">
        <f t="shared" si="172"/>
        <v>581.69305236205196</v>
      </c>
      <c r="AS338" s="10">
        <f t="shared" si="173"/>
        <v>581.69305236205196</v>
      </c>
      <c r="AU338">
        <f t="shared" si="174"/>
        <v>201806</v>
      </c>
      <c r="AV338" s="3">
        <f t="shared" si="175"/>
        <v>43252</v>
      </c>
      <c r="AW338" s="10">
        <f t="shared" si="156"/>
        <v>0</v>
      </c>
      <c r="AX338" s="10">
        <f t="shared" si="157"/>
        <v>0</v>
      </c>
      <c r="AY338" s="10">
        <f t="shared" si="158"/>
        <v>0</v>
      </c>
      <c r="AZ338" s="10">
        <f t="shared" si="159"/>
        <v>0</v>
      </c>
      <c r="BA338" s="10">
        <f t="shared" si="160"/>
        <v>581.69305236205196</v>
      </c>
      <c r="BB338">
        <f t="shared" si="176"/>
        <v>581.69305236205196</v>
      </c>
    </row>
    <row r="339" spans="2:54" x14ac:dyDescent="0.25">
      <c r="B339">
        <f t="shared" si="161"/>
        <v>201806</v>
      </c>
      <c r="C339" s="3">
        <f>'Weir Formula Data'!I339</f>
        <v>43253</v>
      </c>
      <c r="D339" s="10">
        <f>IF('Weir Formula Data'!P339="",-9999,'Weir Formula Data'!P339)</f>
        <v>0</v>
      </c>
      <c r="E339" s="10">
        <f>IF('Weir Formula Data'!Q339="",-9999,'Weir Formula Data'!Q339)</f>
        <v>0</v>
      </c>
      <c r="F339" s="10">
        <f>IF('Weir Formula Data'!R339="",-9999,'Weir Formula Data'!R339)</f>
        <v>0</v>
      </c>
      <c r="G339" s="10">
        <f>IF('Weir Formula Data'!M339="",-9999,'Weir Formula Data'!M339)</f>
        <v>0</v>
      </c>
      <c r="H339" s="10">
        <f>IF('Weir Formula Data'!N339="",-9999,'Weir Formula Data'!N339)</f>
        <v>365.68224069866432</v>
      </c>
      <c r="I339" s="10">
        <f t="shared" si="162"/>
        <v>365.68224069866432</v>
      </c>
      <c r="J339" s="10">
        <f t="shared" si="163"/>
        <v>0</v>
      </c>
      <c r="K339" s="24">
        <f>'Weir Formula Data'!C339</f>
        <v>0</v>
      </c>
      <c r="L339" s="24">
        <f>'Weir Formula Data'!D339</f>
        <v>0</v>
      </c>
      <c r="M339" s="24">
        <f>'Weir Formula Data'!E339</f>
        <v>0</v>
      </c>
      <c r="N339" s="24">
        <f>'Weir Formula Data'!F339</f>
        <v>0</v>
      </c>
      <c r="O339" s="24">
        <f>'Weir Formula Data'!G339</f>
        <v>2</v>
      </c>
      <c r="AC339">
        <f t="shared" si="164"/>
        <v>201806</v>
      </c>
      <c r="AD339" s="3">
        <v>43253</v>
      </c>
      <c r="AE339" s="10">
        <f t="shared" si="151"/>
        <v>0</v>
      </c>
      <c r="AF339" s="10">
        <f t="shared" si="152"/>
        <v>0</v>
      </c>
      <c r="AG339" s="10">
        <f t="shared" si="153"/>
        <v>0</v>
      </c>
      <c r="AH339" s="10">
        <f t="shared" si="154"/>
        <v>0</v>
      </c>
      <c r="AI339" s="10">
        <f t="shared" si="155"/>
        <v>847.21161475633096</v>
      </c>
      <c r="AJ339" s="10">
        <f t="shared" si="165"/>
        <v>847.21161475633096</v>
      </c>
      <c r="AL339">
        <f t="shared" si="166"/>
        <v>201806</v>
      </c>
      <c r="AM339" s="3">
        <f t="shared" si="167"/>
        <v>43253</v>
      </c>
      <c r="AN339" s="10">
        <f t="shared" si="168"/>
        <v>0</v>
      </c>
      <c r="AO339" s="10">
        <f t="shared" si="169"/>
        <v>0</v>
      </c>
      <c r="AP339" s="10">
        <f t="shared" si="170"/>
        <v>0</v>
      </c>
      <c r="AQ339" s="10">
        <f t="shared" si="171"/>
        <v>0</v>
      </c>
      <c r="AR339" s="10">
        <f t="shared" si="172"/>
        <v>847.21161475633096</v>
      </c>
      <c r="AS339" s="10">
        <f t="shared" si="173"/>
        <v>847.21161475633096</v>
      </c>
      <c r="AU339">
        <f t="shared" si="174"/>
        <v>201806</v>
      </c>
      <c r="AV339" s="3">
        <f t="shared" si="175"/>
        <v>43253</v>
      </c>
      <c r="AW339" s="10">
        <f t="shared" si="156"/>
        <v>0</v>
      </c>
      <c r="AX339" s="10">
        <f t="shared" si="157"/>
        <v>0</v>
      </c>
      <c r="AY339" s="10">
        <f t="shared" si="158"/>
        <v>0</v>
      </c>
      <c r="AZ339" s="10">
        <f t="shared" si="159"/>
        <v>0</v>
      </c>
      <c r="BA339" s="10">
        <f t="shared" si="160"/>
        <v>847.21161475633096</v>
      </c>
      <c r="BB339">
        <f t="shared" si="176"/>
        <v>847.21161475633096</v>
      </c>
    </row>
    <row r="340" spans="2:54" x14ac:dyDescent="0.25">
      <c r="B340">
        <f t="shared" si="161"/>
        <v>201806</v>
      </c>
      <c r="C340" s="3">
        <f>'Weir Formula Data'!I340</f>
        <v>43254</v>
      </c>
      <c r="D340" s="10">
        <f>IF('Weir Formula Data'!P340="",-9999,'Weir Formula Data'!P340)</f>
        <v>0</v>
      </c>
      <c r="E340" s="10">
        <f>IF('Weir Formula Data'!Q340="",-9999,'Weir Formula Data'!Q340)</f>
        <v>0</v>
      </c>
      <c r="F340" s="10">
        <f>IF('Weir Formula Data'!R340="",-9999,'Weir Formula Data'!R340)</f>
        <v>0</v>
      </c>
      <c r="G340" s="10">
        <f>IF('Weir Formula Data'!M340="",-9999,'Weir Formula Data'!M340)</f>
        <v>0</v>
      </c>
      <c r="H340" s="10">
        <f>IF('Weir Formula Data'!N340="",-9999,'Weir Formula Data'!N340)</f>
        <v>346.69622703196296</v>
      </c>
      <c r="I340" s="10">
        <f t="shared" si="162"/>
        <v>346.69622703196296</v>
      </c>
      <c r="J340" s="10">
        <f t="shared" si="163"/>
        <v>0</v>
      </c>
      <c r="K340" s="24">
        <f>'Weir Formula Data'!C340</f>
        <v>0</v>
      </c>
      <c r="L340" s="24">
        <f>'Weir Formula Data'!D340</f>
        <v>0</v>
      </c>
      <c r="M340" s="24">
        <f>'Weir Formula Data'!E340</f>
        <v>0</v>
      </c>
      <c r="N340" s="24">
        <f>'Weir Formula Data'!F340</f>
        <v>0</v>
      </c>
      <c r="O340" s="24">
        <f>'Weir Formula Data'!G340</f>
        <v>2</v>
      </c>
      <c r="AC340">
        <f t="shared" si="164"/>
        <v>201806</v>
      </c>
      <c r="AD340" s="3">
        <v>43254</v>
      </c>
      <c r="AE340" s="10">
        <f t="shared" si="151"/>
        <v>0</v>
      </c>
      <c r="AF340" s="10">
        <f t="shared" si="152"/>
        <v>0</v>
      </c>
      <c r="AG340" s="10">
        <f t="shared" si="153"/>
        <v>0</v>
      </c>
      <c r="AH340" s="10">
        <f t="shared" si="154"/>
        <v>0</v>
      </c>
      <c r="AI340" s="10">
        <f t="shared" si="155"/>
        <v>803.22487023841336</v>
      </c>
      <c r="AJ340" s="10">
        <f t="shared" si="165"/>
        <v>803.22487023841336</v>
      </c>
      <c r="AL340">
        <f t="shared" si="166"/>
        <v>201806</v>
      </c>
      <c r="AM340" s="3">
        <f t="shared" si="167"/>
        <v>43254</v>
      </c>
      <c r="AN340" s="10">
        <f t="shared" si="168"/>
        <v>0</v>
      </c>
      <c r="AO340" s="10">
        <f t="shared" si="169"/>
        <v>0</v>
      </c>
      <c r="AP340" s="10">
        <f t="shared" si="170"/>
        <v>0</v>
      </c>
      <c r="AQ340" s="10">
        <f t="shared" si="171"/>
        <v>0</v>
      </c>
      <c r="AR340" s="10">
        <f t="shared" si="172"/>
        <v>803.22487023841336</v>
      </c>
      <c r="AS340" s="10">
        <f t="shared" si="173"/>
        <v>803.22487023841336</v>
      </c>
      <c r="AU340">
        <f t="shared" si="174"/>
        <v>201806</v>
      </c>
      <c r="AV340" s="3">
        <f t="shared" si="175"/>
        <v>43254</v>
      </c>
      <c r="AW340" s="10">
        <f t="shared" si="156"/>
        <v>0</v>
      </c>
      <c r="AX340" s="10">
        <f t="shared" si="157"/>
        <v>0</v>
      </c>
      <c r="AY340" s="10">
        <f t="shared" si="158"/>
        <v>0</v>
      </c>
      <c r="AZ340" s="10">
        <f t="shared" si="159"/>
        <v>0</v>
      </c>
      <c r="BA340" s="10">
        <f t="shared" si="160"/>
        <v>803.22487023841336</v>
      </c>
      <c r="BB340">
        <f t="shared" si="176"/>
        <v>803.22487023841336</v>
      </c>
    </row>
    <row r="341" spans="2:54" x14ac:dyDescent="0.25">
      <c r="B341">
        <f t="shared" si="161"/>
        <v>201806</v>
      </c>
      <c r="C341" s="3">
        <f>'Weir Formula Data'!I341</f>
        <v>43255</v>
      </c>
      <c r="D341" s="10">
        <f>IF('Weir Formula Data'!P341="",-9999,'Weir Formula Data'!P341)</f>
        <v>0</v>
      </c>
      <c r="E341" s="10">
        <f>IF('Weir Formula Data'!Q341="",-9999,'Weir Formula Data'!Q341)</f>
        <v>0</v>
      </c>
      <c r="F341" s="10">
        <f>IF('Weir Formula Data'!R341="",-9999,'Weir Formula Data'!R341)</f>
        <v>0</v>
      </c>
      <c r="G341" s="10">
        <f>IF('Weir Formula Data'!M341="",-9999,'Weir Formula Data'!M341)</f>
        <v>0</v>
      </c>
      <c r="H341" s="10">
        <f>IF('Weir Formula Data'!N341="",-9999,'Weir Formula Data'!N341)</f>
        <v>357.36688876624453</v>
      </c>
      <c r="I341" s="10">
        <f t="shared" si="162"/>
        <v>357.36688876624453</v>
      </c>
      <c r="J341" s="10">
        <f t="shared" si="163"/>
        <v>0</v>
      </c>
      <c r="K341" s="24">
        <f>'Weir Formula Data'!C341</f>
        <v>0</v>
      </c>
      <c r="L341" s="24">
        <f>'Weir Formula Data'!D341</f>
        <v>0</v>
      </c>
      <c r="M341" s="24">
        <f>'Weir Formula Data'!E341</f>
        <v>0</v>
      </c>
      <c r="N341" s="24">
        <f>'Weir Formula Data'!F341</f>
        <v>0</v>
      </c>
      <c r="O341" s="24">
        <f>'Weir Formula Data'!G341</f>
        <v>2</v>
      </c>
      <c r="AC341">
        <f t="shared" si="164"/>
        <v>201806</v>
      </c>
      <c r="AD341" s="3">
        <v>43255</v>
      </c>
      <c r="AE341" s="10">
        <f t="shared" si="151"/>
        <v>0</v>
      </c>
      <c r="AF341" s="10">
        <f t="shared" si="152"/>
        <v>0</v>
      </c>
      <c r="AG341" s="10">
        <f t="shared" si="153"/>
        <v>0</v>
      </c>
      <c r="AH341" s="10">
        <f t="shared" si="154"/>
        <v>0</v>
      </c>
      <c r="AI341" s="10">
        <f t="shared" si="155"/>
        <v>827.94663014982461</v>
      </c>
      <c r="AJ341" s="10">
        <f t="shared" si="165"/>
        <v>827.94663014982461</v>
      </c>
      <c r="AL341">
        <f t="shared" si="166"/>
        <v>201806</v>
      </c>
      <c r="AM341" s="3">
        <f t="shared" si="167"/>
        <v>43255</v>
      </c>
      <c r="AN341" s="10">
        <f t="shared" si="168"/>
        <v>0</v>
      </c>
      <c r="AO341" s="10">
        <f t="shared" si="169"/>
        <v>0</v>
      </c>
      <c r="AP341" s="10">
        <f t="shared" si="170"/>
        <v>0</v>
      </c>
      <c r="AQ341" s="10">
        <f t="shared" si="171"/>
        <v>0</v>
      </c>
      <c r="AR341" s="10">
        <f t="shared" si="172"/>
        <v>827.94663014982461</v>
      </c>
      <c r="AS341" s="10">
        <f t="shared" si="173"/>
        <v>827.94663014982461</v>
      </c>
      <c r="AU341">
        <f t="shared" si="174"/>
        <v>201806</v>
      </c>
      <c r="AV341" s="3">
        <f t="shared" si="175"/>
        <v>43255</v>
      </c>
      <c r="AW341" s="10">
        <f t="shared" si="156"/>
        <v>0</v>
      </c>
      <c r="AX341" s="10">
        <f t="shared" si="157"/>
        <v>0</v>
      </c>
      <c r="AY341" s="10">
        <f t="shared" si="158"/>
        <v>0</v>
      </c>
      <c r="AZ341" s="10">
        <f t="shared" si="159"/>
        <v>0</v>
      </c>
      <c r="BA341" s="10">
        <f t="shared" si="160"/>
        <v>827.94663014982461</v>
      </c>
      <c r="BB341">
        <f t="shared" si="176"/>
        <v>827.94663014982461</v>
      </c>
    </row>
    <row r="342" spans="2:54" x14ac:dyDescent="0.25">
      <c r="B342">
        <f t="shared" si="161"/>
        <v>201806</v>
      </c>
      <c r="C342" s="3">
        <f>'Weir Formula Data'!I342</f>
        <v>43256</v>
      </c>
      <c r="D342" s="10">
        <f>IF('Weir Formula Data'!P342="",-9999,'Weir Formula Data'!P342)</f>
        <v>206.59316187810688</v>
      </c>
      <c r="E342" s="10">
        <f>IF('Weir Formula Data'!Q342="",-9999,'Weir Formula Data'!Q342)</f>
        <v>0</v>
      </c>
      <c r="F342" s="10">
        <f>IF('Weir Formula Data'!R342="",-9999,'Weir Formula Data'!R342)</f>
        <v>186.75629909992179</v>
      </c>
      <c r="G342" s="10">
        <f>IF('Weir Formula Data'!M342="",-9999,'Weir Formula Data'!M342)</f>
        <v>0</v>
      </c>
      <c r="H342" s="10">
        <f>IF('Weir Formula Data'!N342="",-9999,'Weir Formula Data'!N342)</f>
        <v>257.20609895996211</v>
      </c>
      <c r="I342" s="10">
        <f t="shared" si="162"/>
        <v>650.55555993799078</v>
      </c>
      <c r="J342" s="10">
        <f t="shared" si="163"/>
        <v>0</v>
      </c>
      <c r="K342" s="24">
        <f>'Weir Formula Data'!C342</f>
        <v>1</v>
      </c>
      <c r="L342" s="24">
        <f>'Weir Formula Data'!D342</f>
        <v>0</v>
      </c>
      <c r="M342" s="24">
        <f>'Weir Formula Data'!E342</f>
        <v>1</v>
      </c>
      <c r="N342" s="24">
        <f>'Weir Formula Data'!F342</f>
        <v>0</v>
      </c>
      <c r="O342" s="24">
        <f>'Weir Formula Data'!G342</f>
        <v>1</v>
      </c>
      <c r="AC342">
        <f t="shared" si="164"/>
        <v>201806</v>
      </c>
      <c r="AD342" s="3">
        <v>43256</v>
      </c>
      <c r="AE342" s="10">
        <f t="shared" si="151"/>
        <v>478.63447220724254</v>
      </c>
      <c r="AF342" s="10">
        <f t="shared" si="152"/>
        <v>0</v>
      </c>
      <c r="AG342" s="10">
        <f t="shared" si="153"/>
        <v>432.67648279573393</v>
      </c>
      <c r="AH342" s="10">
        <f t="shared" si="154"/>
        <v>0</v>
      </c>
      <c r="AI342" s="10">
        <f t="shared" si="155"/>
        <v>595.89438636318789</v>
      </c>
      <c r="AJ342" s="10">
        <f t="shared" si="165"/>
        <v>1507.2053413661642</v>
      </c>
      <c r="AL342">
        <f t="shared" si="166"/>
        <v>201806</v>
      </c>
      <c r="AM342" s="3">
        <f t="shared" si="167"/>
        <v>43256</v>
      </c>
      <c r="AN342" s="10">
        <f t="shared" si="168"/>
        <v>478.63447220724254</v>
      </c>
      <c r="AO342" s="10">
        <f t="shared" si="169"/>
        <v>0</v>
      </c>
      <c r="AP342" s="10">
        <f t="shared" si="170"/>
        <v>432.67648279573393</v>
      </c>
      <c r="AQ342" s="10">
        <f t="shared" si="171"/>
        <v>0</v>
      </c>
      <c r="AR342" s="10">
        <f t="shared" si="172"/>
        <v>595.89438636318789</v>
      </c>
      <c r="AS342" s="10">
        <f t="shared" si="173"/>
        <v>1507.2053413661642</v>
      </c>
      <c r="AU342">
        <f t="shared" si="174"/>
        <v>201806</v>
      </c>
      <c r="AV342" s="3">
        <f t="shared" si="175"/>
        <v>43256</v>
      </c>
      <c r="AW342" s="10">
        <f t="shared" si="156"/>
        <v>478.63447220724254</v>
      </c>
      <c r="AX342" s="10">
        <f t="shared" si="157"/>
        <v>0</v>
      </c>
      <c r="AY342" s="10">
        <f t="shared" si="158"/>
        <v>432.67648279573393</v>
      </c>
      <c r="AZ342" s="10">
        <f t="shared" si="159"/>
        <v>0</v>
      </c>
      <c r="BA342" s="10">
        <f t="shared" si="160"/>
        <v>595.89438636318789</v>
      </c>
      <c r="BB342">
        <f t="shared" si="176"/>
        <v>1507.2053413661642</v>
      </c>
    </row>
    <row r="343" spans="2:54" x14ac:dyDescent="0.25">
      <c r="B343">
        <f t="shared" si="161"/>
        <v>201806</v>
      </c>
      <c r="C343" s="3">
        <f>'Weir Formula Data'!I343</f>
        <v>43257</v>
      </c>
      <c r="D343" s="10">
        <f>IF('Weir Formula Data'!P343="",-9999,'Weir Formula Data'!P343)</f>
        <v>322.61629074370177</v>
      </c>
      <c r="E343" s="10">
        <f>IF('Weir Formula Data'!Q343="",-9999,'Weir Formula Data'!Q343)</f>
        <v>0</v>
      </c>
      <c r="F343" s="10">
        <f>IF('Weir Formula Data'!R343="",-9999,'Weir Formula Data'!R343)</f>
        <v>314.65018003687481</v>
      </c>
      <c r="G343" s="10">
        <f>IF('Weir Formula Data'!M343="",-9999,'Weir Formula Data'!M343)</f>
        <v>0</v>
      </c>
      <c r="H343" s="10">
        <f>IF('Weir Formula Data'!N343="",-9999,'Weir Formula Data'!N343)</f>
        <v>218.98726969794765</v>
      </c>
      <c r="I343" s="10">
        <f t="shared" si="162"/>
        <v>856.25374047852426</v>
      </c>
      <c r="J343" s="10">
        <f t="shared" si="163"/>
        <v>0</v>
      </c>
      <c r="K343" s="24">
        <f>'Weir Formula Data'!C343</f>
        <v>1</v>
      </c>
      <c r="L343" s="24">
        <f>'Weir Formula Data'!D343</f>
        <v>0</v>
      </c>
      <c r="M343" s="24">
        <f>'Weir Formula Data'!E343</f>
        <v>1</v>
      </c>
      <c r="N343" s="24">
        <f>'Weir Formula Data'!F343</f>
        <v>0</v>
      </c>
      <c r="O343" s="24">
        <f>'Weir Formula Data'!G343</f>
        <v>1</v>
      </c>
      <c r="AC343">
        <f t="shared" si="164"/>
        <v>201806</v>
      </c>
      <c r="AD343" s="3">
        <v>43257</v>
      </c>
      <c r="AE343" s="10">
        <f t="shared" si="151"/>
        <v>747.43653972766708</v>
      </c>
      <c r="AF343" s="10">
        <f t="shared" si="152"/>
        <v>0</v>
      </c>
      <c r="AG343" s="10">
        <f t="shared" si="153"/>
        <v>728.98067623710187</v>
      </c>
      <c r="AH343" s="10">
        <f t="shared" si="154"/>
        <v>0</v>
      </c>
      <c r="AI343" s="10">
        <f t="shared" si="155"/>
        <v>507.34910729438673</v>
      </c>
      <c r="AJ343" s="10">
        <f t="shared" si="165"/>
        <v>1983.7663232591558</v>
      </c>
      <c r="AL343">
        <f t="shared" si="166"/>
        <v>201806</v>
      </c>
      <c r="AM343" s="3">
        <f t="shared" si="167"/>
        <v>43257</v>
      </c>
      <c r="AN343" s="10">
        <f t="shared" si="168"/>
        <v>747.43653972766708</v>
      </c>
      <c r="AO343" s="10">
        <f t="shared" si="169"/>
        <v>0</v>
      </c>
      <c r="AP343" s="10">
        <f t="shared" si="170"/>
        <v>728.98067623710187</v>
      </c>
      <c r="AQ343" s="10">
        <f t="shared" si="171"/>
        <v>0</v>
      </c>
      <c r="AR343" s="10">
        <f t="shared" si="172"/>
        <v>507.34910729438673</v>
      </c>
      <c r="AS343" s="10">
        <f t="shared" si="173"/>
        <v>1983.7663232591558</v>
      </c>
      <c r="AU343">
        <f t="shared" si="174"/>
        <v>201806</v>
      </c>
      <c r="AV343" s="3">
        <f t="shared" si="175"/>
        <v>43257</v>
      </c>
      <c r="AW343" s="10">
        <f t="shared" si="156"/>
        <v>747.43653972766708</v>
      </c>
      <c r="AX343" s="10">
        <f t="shared" si="157"/>
        <v>0</v>
      </c>
      <c r="AY343" s="10">
        <f t="shared" si="158"/>
        <v>728.98067623710187</v>
      </c>
      <c r="AZ343" s="10">
        <f t="shared" si="159"/>
        <v>0</v>
      </c>
      <c r="BA343" s="10">
        <f t="shared" si="160"/>
        <v>507.34910729438673</v>
      </c>
      <c r="BB343">
        <f t="shared" si="176"/>
        <v>1983.7663232591558</v>
      </c>
    </row>
    <row r="344" spans="2:54" x14ac:dyDescent="0.25">
      <c r="B344">
        <f t="shared" si="161"/>
        <v>201806</v>
      </c>
      <c r="C344" s="3">
        <f>'Weir Formula Data'!I344</f>
        <v>43258</v>
      </c>
      <c r="D344" s="10">
        <f>IF('Weir Formula Data'!P344="",-9999,'Weir Formula Data'!P344)</f>
        <v>290.09868993171057</v>
      </c>
      <c r="E344" s="10">
        <f>IF('Weir Formula Data'!Q344="",-9999,'Weir Formula Data'!Q344)</f>
        <v>0</v>
      </c>
      <c r="F344" s="10">
        <f>IF('Weir Formula Data'!R344="",-9999,'Weir Formula Data'!R344)</f>
        <v>276.46650589224595</v>
      </c>
      <c r="G344" s="10">
        <f>IF('Weir Formula Data'!M344="",-9999,'Weir Formula Data'!M344)</f>
        <v>0</v>
      </c>
      <c r="H344" s="10">
        <f>IF('Weir Formula Data'!N344="",-9999,'Weir Formula Data'!N344)</f>
        <v>226.73644486432019</v>
      </c>
      <c r="I344" s="10">
        <f t="shared" si="162"/>
        <v>793.30164068827673</v>
      </c>
      <c r="J344" s="10">
        <f t="shared" si="163"/>
        <v>0</v>
      </c>
      <c r="K344" s="24">
        <f>'Weir Formula Data'!C344</f>
        <v>1</v>
      </c>
      <c r="L344" s="24">
        <f>'Weir Formula Data'!D344</f>
        <v>0</v>
      </c>
      <c r="M344" s="24">
        <f>'Weir Formula Data'!E344</f>
        <v>1</v>
      </c>
      <c r="N344" s="24">
        <f>'Weir Formula Data'!F344</f>
        <v>0</v>
      </c>
      <c r="O344" s="24">
        <f>'Weir Formula Data'!G344</f>
        <v>1</v>
      </c>
      <c r="AC344">
        <f t="shared" si="164"/>
        <v>201806</v>
      </c>
      <c r="AD344" s="3">
        <v>43258</v>
      </c>
      <c r="AE344" s="10">
        <f t="shared" si="151"/>
        <v>672.09985113351013</v>
      </c>
      <c r="AF344" s="10">
        <f t="shared" si="152"/>
        <v>0</v>
      </c>
      <c r="AG344" s="10">
        <f t="shared" si="153"/>
        <v>640.51684444807631</v>
      </c>
      <c r="AH344" s="10">
        <f t="shared" si="154"/>
        <v>0</v>
      </c>
      <c r="AI344" s="10">
        <f t="shared" si="155"/>
        <v>525.30237511835549</v>
      </c>
      <c r="AJ344" s="10">
        <f t="shared" si="165"/>
        <v>1837.919070699942</v>
      </c>
      <c r="AL344">
        <f t="shared" si="166"/>
        <v>201806</v>
      </c>
      <c r="AM344" s="3">
        <f t="shared" si="167"/>
        <v>43258</v>
      </c>
      <c r="AN344" s="10">
        <f t="shared" si="168"/>
        <v>672.09985113351013</v>
      </c>
      <c r="AO344" s="10">
        <f t="shared" si="169"/>
        <v>0</v>
      </c>
      <c r="AP344" s="10">
        <f t="shared" si="170"/>
        <v>640.51684444807631</v>
      </c>
      <c r="AQ344" s="10">
        <f t="shared" si="171"/>
        <v>0</v>
      </c>
      <c r="AR344" s="10">
        <f t="shared" si="172"/>
        <v>525.30237511835549</v>
      </c>
      <c r="AS344" s="10">
        <f t="shared" si="173"/>
        <v>1837.919070699942</v>
      </c>
      <c r="AU344">
        <f t="shared" si="174"/>
        <v>201806</v>
      </c>
      <c r="AV344" s="3">
        <f t="shared" si="175"/>
        <v>43258</v>
      </c>
      <c r="AW344" s="10">
        <f t="shared" si="156"/>
        <v>672.09985113351013</v>
      </c>
      <c r="AX344" s="10">
        <f t="shared" si="157"/>
        <v>0</v>
      </c>
      <c r="AY344" s="10">
        <f t="shared" si="158"/>
        <v>640.51684444807631</v>
      </c>
      <c r="AZ344" s="10">
        <f t="shared" si="159"/>
        <v>0</v>
      </c>
      <c r="BA344" s="10">
        <f t="shared" si="160"/>
        <v>525.30237511835549</v>
      </c>
      <c r="BB344">
        <f t="shared" si="176"/>
        <v>1837.919070699942</v>
      </c>
    </row>
    <row r="345" spans="2:54" x14ac:dyDescent="0.25">
      <c r="B345">
        <f t="shared" si="161"/>
        <v>201806</v>
      </c>
      <c r="C345" s="3">
        <f>'Weir Formula Data'!I345</f>
        <v>43259</v>
      </c>
      <c r="D345" s="10">
        <f>IF('Weir Formula Data'!P345="",-9999,'Weir Formula Data'!P345)</f>
        <v>239.7943705033714</v>
      </c>
      <c r="E345" s="10">
        <f>IF('Weir Formula Data'!Q345="",-9999,'Weir Formula Data'!Q345)</f>
        <v>0</v>
      </c>
      <c r="F345" s="10">
        <f>IF('Weir Formula Data'!R345="",-9999,'Weir Formula Data'!R345)</f>
        <v>221.71363187233089</v>
      </c>
      <c r="G345" s="10">
        <f>IF('Weir Formula Data'!M345="",-9999,'Weir Formula Data'!M345)</f>
        <v>0</v>
      </c>
      <c r="H345" s="10">
        <f>IF('Weir Formula Data'!N345="",-9999,'Weir Formula Data'!N345)</f>
        <v>179.53328465109186</v>
      </c>
      <c r="I345" s="10">
        <f t="shared" si="162"/>
        <v>641.04128702679418</v>
      </c>
      <c r="J345" s="10">
        <f t="shared" si="163"/>
        <v>0</v>
      </c>
      <c r="K345" s="24">
        <f>'Weir Formula Data'!C345</f>
        <v>1</v>
      </c>
      <c r="L345" s="24">
        <f>'Weir Formula Data'!D345</f>
        <v>0</v>
      </c>
      <c r="M345" s="24">
        <f>'Weir Formula Data'!E345</f>
        <v>1</v>
      </c>
      <c r="N345" s="24">
        <f>'Weir Formula Data'!F345</f>
        <v>0</v>
      </c>
      <c r="O345" s="24">
        <f>'Weir Formula Data'!G345</f>
        <v>1</v>
      </c>
      <c r="AC345">
        <f t="shared" si="164"/>
        <v>201806</v>
      </c>
      <c r="AD345" s="3">
        <v>43259</v>
      </c>
      <c r="AE345" s="10">
        <f t="shared" si="151"/>
        <v>555.55494151286314</v>
      </c>
      <c r="AF345" s="10">
        <f t="shared" si="152"/>
        <v>0</v>
      </c>
      <c r="AG345" s="10">
        <f t="shared" si="153"/>
        <v>513.66553572076236</v>
      </c>
      <c r="AH345" s="10">
        <f t="shared" si="154"/>
        <v>0</v>
      </c>
      <c r="AI345" s="10">
        <f t="shared" si="155"/>
        <v>415.94222268260984</v>
      </c>
      <c r="AJ345" s="10">
        <f t="shared" si="165"/>
        <v>1485.1626999162352</v>
      </c>
      <c r="AL345">
        <f t="shared" si="166"/>
        <v>201806</v>
      </c>
      <c r="AM345" s="3">
        <f t="shared" si="167"/>
        <v>43259</v>
      </c>
      <c r="AN345" s="10">
        <f t="shared" si="168"/>
        <v>555.55494151286314</v>
      </c>
      <c r="AO345" s="10">
        <f t="shared" si="169"/>
        <v>0</v>
      </c>
      <c r="AP345" s="10">
        <f t="shared" si="170"/>
        <v>513.66553572076236</v>
      </c>
      <c r="AQ345" s="10">
        <f t="shared" si="171"/>
        <v>0</v>
      </c>
      <c r="AR345" s="10">
        <f t="shared" si="172"/>
        <v>415.94222268260984</v>
      </c>
      <c r="AS345" s="10">
        <f t="shared" si="173"/>
        <v>1485.1626999162352</v>
      </c>
      <c r="AU345">
        <f t="shared" si="174"/>
        <v>201806</v>
      </c>
      <c r="AV345" s="3">
        <f t="shared" si="175"/>
        <v>43259</v>
      </c>
      <c r="AW345" s="10">
        <f t="shared" si="156"/>
        <v>555.55494151286314</v>
      </c>
      <c r="AX345" s="10">
        <f t="shared" si="157"/>
        <v>0</v>
      </c>
      <c r="AY345" s="10">
        <f t="shared" si="158"/>
        <v>513.66553572076236</v>
      </c>
      <c r="AZ345" s="10">
        <f t="shared" si="159"/>
        <v>0</v>
      </c>
      <c r="BA345" s="10">
        <f t="shared" si="160"/>
        <v>415.94222268260984</v>
      </c>
      <c r="BB345">
        <f t="shared" si="176"/>
        <v>1485.1626999162352</v>
      </c>
    </row>
    <row r="346" spans="2:54" x14ac:dyDescent="0.25">
      <c r="B346">
        <f t="shared" si="161"/>
        <v>201806</v>
      </c>
      <c r="C346" s="3">
        <f>'Weir Formula Data'!I346</f>
        <v>43260</v>
      </c>
      <c r="D346" s="10">
        <f>IF('Weir Formula Data'!P346="",-9999,'Weir Formula Data'!P346)</f>
        <v>85.838326199628398</v>
      </c>
      <c r="E346" s="10">
        <f>IF('Weir Formula Data'!Q346="",-9999,'Weir Formula Data'!Q346)</f>
        <v>0</v>
      </c>
      <c r="F346" s="10">
        <f>IF('Weir Formula Data'!R346="",-9999,'Weir Formula Data'!R346)</f>
        <v>83.958315154583289</v>
      </c>
      <c r="G346" s="10">
        <f>IF('Weir Formula Data'!M346="",-9999,'Weir Formula Data'!M346)</f>
        <v>0</v>
      </c>
      <c r="H346" s="10">
        <f>IF('Weir Formula Data'!N346="",-9999,'Weir Formula Data'!N346)</f>
        <v>300.05506092542726</v>
      </c>
      <c r="I346" s="10">
        <f t="shared" si="162"/>
        <v>469.85170227963897</v>
      </c>
      <c r="J346" s="10">
        <f t="shared" si="163"/>
        <v>0</v>
      </c>
      <c r="K346" s="24">
        <f>'Weir Formula Data'!C346</f>
        <v>0</v>
      </c>
      <c r="L346" s="24">
        <f>'Weir Formula Data'!D346</f>
        <v>0</v>
      </c>
      <c r="M346" s="24">
        <f>'Weir Formula Data'!E346</f>
        <v>0</v>
      </c>
      <c r="N346" s="24">
        <f>'Weir Formula Data'!F346</f>
        <v>0</v>
      </c>
      <c r="O346" s="24">
        <f>'Weir Formula Data'!G346</f>
        <v>2</v>
      </c>
      <c r="AC346">
        <f t="shared" si="164"/>
        <v>201806</v>
      </c>
      <c r="AD346" s="3">
        <v>43260</v>
      </c>
      <c r="AE346" s="10">
        <f t="shared" si="151"/>
        <v>198.86999928852021</v>
      </c>
      <c r="AF346" s="10">
        <f t="shared" si="152"/>
        <v>0</v>
      </c>
      <c r="AG346" s="10">
        <f t="shared" si="153"/>
        <v>194.51439484300681</v>
      </c>
      <c r="AH346" s="10">
        <f t="shared" si="154"/>
        <v>0</v>
      </c>
      <c r="AI346" s="10">
        <f t="shared" si="155"/>
        <v>695.16674421145615</v>
      </c>
      <c r="AJ346" s="10">
        <f t="shared" si="165"/>
        <v>1088.5511383429832</v>
      </c>
      <c r="AL346">
        <f t="shared" si="166"/>
        <v>201806</v>
      </c>
      <c r="AM346" s="3">
        <f t="shared" si="167"/>
        <v>43260</v>
      </c>
      <c r="AN346" s="10">
        <f t="shared" si="168"/>
        <v>198.86999928852021</v>
      </c>
      <c r="AO346" s="10">
        <f t="shared" si="169"/>
        <v>0</v>
      </c>
      <c r="AP346" s="10">
        <f t="shared" si="170"/>
        <v>194.51439484300681</v>
      </c>
      <c r="AQ346" s="10">
        <f t="shared" si="171"/>
        <v>0</v>
      </c>
      <c r="AR346" s="10">
        <f t="shared" si="172"/>
        <v>695.16674421145615</v>
      </c>
      <c r="AS346" s="10">
        <f t="shared" si="173"/>
        <v>1088.5511383429832</v>
      </c>
      <c r="AU346">
        <f t="shared" si="174"/>
        <v>201806</v>
      </c>
      <c r="AV346" s="3">
        <f t="shared" si="175"/>
        <v>43260</v>
      </c>
      <c r="AW346" s="10">
        <f t="shared" si="156"/>
        <v>198.86999928852021</v>
      </c>
      <c r="AX346" s="10">
        <f t="shared" si="157"/>
        <v>0</v>
      </c>
      <c r="AY346" s="10">
        <f t="shared" si="158"/>
        <v>194.51439484300681</v>
      </c>
      <c r="AZ346" s="10">
        <f t="shared" si="159"/>
        <v>0</v>
      </c>
      <c r="BA346" s="10">
        <f t="shared" si="160"/>
        <v>695.16674421145615</v>
      </c>
      <c r="BB346">
        <f t="shared" si="176"/>
        <v>1088.5511383429832</v>
      </c>
    </row>
    <row r="347" spans="2:54" x14ac:dyDescent="0.25">
      <c r="B347">
        <f t="shared" si="161"/>
        <v>201806</v>
      </c>
      <c r="C347" s="3">
        <f>'Weir Formula Data'!I347</f>
        <v>43261</v>
      </c>
      <c r="D347" s="10">
        <f>IF('Weir Formula Data'!P347="",-9999,'Weir Formula Data'!P347)</f>
        <v>0</v>
      </c>
      <c r="E347" s="10">
        <f>IF('Weir Formula Data'!Q347="",-9999,'Weir Formula Data'!Q347)</f>
        <v>0</v>
      </c>
      <c r="F347" s="10">
        <f>IF('Weir Formula Data'!R347="",-9999,'Weir Formula Data'!R347)</f>
        <v>0</v>
      </c>
      <c r="G347" s="10">
        <f>IF('Weir Formula Data'!M347="",-9999,'Weir Formula Data'!M347)</f>
        <v>0</v>
      </c>
      <c r="H347" s="10">
        <f>IF('Weir Formula Data'!N347="",-9999,'Weir Formula Data'!N347)</f>
        <v>424.80778342988219</v>
      </c>
      <c r="I347" s="10">
        <f t="shared" si="162"/>
        <v>424.80778342988219</v>
      </c>
      <c r="J347" s="10">
        <f t="shared" si="163"/>
        <v>0</v>
      </c>
      <c r="K347" s="24">
        <f>'Weir Formula Data'!C347</f>
        <v>0</v>
      </c>
      <c r="L347" s="24">
        <f>'Weir Formula Data'!D347</f>
        <v>0</v>
      </c>
      <c r="M347" s="24">
        <f>'Weir Formula Data'!E347</f>
        <v>0</v>
      </c>
      <c r="N347" s="24">
        <f>'Weir Formula Data'!F347</f>
        <v>0</v>
      </c>
      <c r="O347" s="24">
        <f>'Weir Formula Data'!G347</f>
        <v>2</v>
      </c>
      <c r="AC347">
        <f t="shared" si="164"/>
        <v>201806</v>
      </c>
      <c r="AD347" s="3">
        <v>43261</v>
      </c>
      <c r="AE347" s="10">
        <f t="shared" si="151"/>
        <v>0</v>
      </c>
      <c r="AF347" s="10">
        <f t="shared" si="152"/>
        <v>0</v>
      </c>
      <c r="AG347" s="10">
        <f t="shared" si="153"/>
        <v>0</v>
      </c>
      <c r="AH347" s="10">
        <f t="shared" si="154"/>
        <v>0</v>
      </c>
      <c r="AI347" s="10">
        <f t="shared" si="155"/>
        <v>984.19351039051651</v>
      </c>
      <c r="AJ347" s="10">
        <f t="shared" si="165"/>
        <v>984.19351039051651</v>
      </c>
      <c r="AL347">
        <f t="shared" si="166"/>
        <v>201806</v>
      </c>
      <c r="AM347" s="3">
        <f t="shared" si="167"/>
        <v>43261</v>
      </c>
      <c r="AN347" s="10">
        <f t="shared" si="168"/>
        <v>0</v>
      </c>
      <c r="AO347" s="10">
        <f t="shared" si="169"/>
        <v>0</v>
      </c>
      <c r="AP347" s="10">
        <f t="shared" si="170"/>
        <v>0</v>
      </c>
      <c r="AQ347" s="10">
        <f t="shared" si="171"/>
        <v>0</v>
      </c>
      <c r="AR347" s="10">
        <f t="shared" si="172"/>
        <v>984.19351039051651</v>
      </c>
      <c r="AS347" s="10">
        <f t="shared" si="173"/>
        <v>984.19351039051651</v>
      </c>
      <c r="AU347">
        <f t="shared" si="174"/>
        <v>201806</v>
      </c>
      <c r="AV347" s="3">
        <f t="shared" si="175"/>
        <v>43261</v>
      </c>
      <c r="AW347" s="10">
        <f t="shared" si="156"/>
        <v>0</v>
      </c>
      <c r="AX347" s="10">
        <f t="shared" si="157"/>
        <v>0</v>
      </c>
      <c r="AY347" s="10">
        <f t="shared" si="158"/>
        <v>0</v>
      </c>
      <c r="AZ347" s="10">
        <f t="shared" si="159"/>
        <v>0</v>
      </c>
      <c r="BA347" s="10">
        <f t="shared" si="160"/>
        <v>984.19351039051651</v>
      </c>
      <c r="BB347">
        <f t="shared" si="176"/>
        <v>984.19351039051651</v>
      </c>
    </row>
    <row r="348" spans="2:54" x14ac:dyDescent="0.25">
      <c r="B348">
        <f t="shared" si="161"/>
        <v>201806</v>
      </c>
      <c r="C348" s="3">
        <f>'Weir Formula Data'!I348</f>
        <v>43262</v>
      </c>
      <c r="D348" s="10">
        <f>IF('Weir Formula Data'!P348="",-9999,'Weir Formula Data'!P348)</f>
        <v>0</v>
      </c>
      <c r="E348" s="10">
        <f>IF('Weir Formula Data'!Q348="",-9999,'Weir Formula Data'!Q348)</f>
        <v>0</v>
      </c>
      <c r="F348" s="10">
        <f>IF('Weir Formula Data'!R348="",-9999,'Weir Formula Data'!R348)</f>
        <v>0</v>
      </c>
      <c r="G348" s="10">
        <f>IF('Weir Formula Data'!M348="",-9999,'Weir Formula Data'!M348)</f>
        <v>0</v>
      </c>
      <c r="H348" s="10">
        <f>IF('Weir Formula Data'!N348="",-9999,'Weir Formula Data'!N348)</f>
        <v>445.44937594823381</v>
      </c>
      <c r="I348" s="10">
        <f t="shared" si="162"/>
        <v>445.44937594823381</v>
      </c>
      <c r="J348" s="10">
        <f t="shared" si="163"/>
        <v>0</v>
      </c>
      <c r="K348" s="24">
        <f>'Weir Formula Data'!C348</f>
        <v>0</v>
      </c>
      <c r="L348" s="24">
        <f>'Weir Formula Data'!D348</f>
        <v>0</v>
      </c>
      <c r="M348" s="24">
        <f>'Weir Formula Data'!E348</f>
        <v>0</v>
      </c>
      <c r="N348" s="24">
        <f>'Weir Formula Data'!F348</f>
        <v>0</v>
      </c>
      <c r="O348" s="24">
        <f>'Weir Formula Data'!G348</f>
        <v>2</v>
      </c>
      <c r="AC348">
        <f t="shared" si="164"/>
        <v>201806</v>
      </c>
      <c r="AD348" s="3">
        <v>43262</v>
      </c>
      <c r="AE348" s="10">
        <f t="shared" si="151"/>
        <v>0</v>
      </c>
      <c r="AF348" s="10">
        <f t="shared" si="152"/>
        <v>0</v>
      </c>
      <c r="AG348" s="10">
        <f t="shared" si="153"/>
        <v>0</v>
      </c>
      <c r="AH348" s="10">
        <f t="shared" si="154"/>
        <v>0</v>
      </c>
      <c r="AI348" s="10">
        <f t="shared" si="155"/>
        <v>1032.0158954623294</v>
      </c>
      <c r="AJ348" s="10">
        <f t="shared" si="165"/>
        <v>1032.0158954623294</v>
      </c>
      <c r="AL348">
        <f t="shared" si="166"/>
        <v>201806</v>
      </c>
      <c r="AM348" s="3">
        <f t="shared" si="167"/>
        <v>43262</v>
      </c>
      <c r="AN348" s="10">
        <f t="shared" si="168"/>
        <v>0</v>
      </c>
      <c r="AO348" s="10">
        <f t="shared" si="169"/>
        <v>0</v>
      </c>
      <c r="AP348" s="10">
        <f t="shared" si="170"/>
        <v>0</v>
      </c>
      <c r="AQ348" s="10">
        <f t="shared" si="171"/>
        <v>0</v>
      </c>
      <c r="AR348" s="10">
        <f t="shared" si="172"/>
        <v>1032.0158954623294</v>
      </c>
      <c r="AS348" s="10">
        <f t="shared" si="173"/>
        <v>1032.0158954623294</v>
      </c>
      <c r="AU348">
        <f t="shared" si="174"/>
        <v>201806</v>
      </c>
      <c r="AV348" s="3">
        <f t="shared" si="175"/>
        <v>43262</v>
      </c>
      <c r="AW348" s="10">
        <f t="shared" si="156"/>
        <v>0</v>
      </c>
      <c r="AX348" s="10">
        <f t="shared" si="157"/>
        <v>0</v>
      </c>
      <c r="AY348" s="10">
        <f t="shared" si="158"/>
        <v>0</v>
      </c>
      <c r="AZ348" s="10">
        <f t="shared" si="159"/>
        <v>0</v>
      </c>
      <c r="BA348" s="10">
        <f t="shared" si="160"/>
        <v>1032.0158954623294</v>
      </c>
      <c r="BB348">
        <f t="shared" si="176"/>
        <v>1032.0158954623294</v>
      </c>
    </row>
    <row r="349" spans="2:54" x14ac:dyDescent="0.25">
      <c r="B349">
        <f t="shared" si="161"/>
        <v>201806</v>
      </c>
      <c r="C349" s="3">
        <f>'Weir Formula Data'!I349</f>
        <v>43263</v>
      </c>
      <c r="D349" s="10">
        <f>IF('Weir Formula Data'!P349="",-9999,'Weir Formula Data'!P349)</f>
        <v>0</v>
      </c>
      <c r="E349" s="10">
        <f>IF('Weir Formula Data'!Q349="",-9999,'Weir Formula Data'!Q349)</f>
        <v>0</v>
      </c>
      <c r="F349" s="10">
        <f>IF('Weir Formula Data'!R349="",-9999,'Weir Formula Data'!R349)</f>
        <v>0</v>
      </c>
      <c r="G349" s="10">
        <f>IF('Weir Formula Data'!M349="",-9999,'Weir Formula Data'!M349)</f>
        <v>0</v>
      </c>
      <c r="H349" s="10">
        <f>IF('Weir Formula Data'!N349="",-9999,'Weir Formula Data'!N349)</f>
        <v>73.330979779554596</v>
      </c>
      <c r="I349" s="10">
        <f t="shared" si="162"/>
        <v>73.330979779554596</v>
      </c>
      <c r="J349" s="10">
        <f t="shared" si="163"/>
        <v>0</v>
      </c>
      <c r="K349" s="24">
        <f>'Weir Formula Data'!C349</f>
        <v>0</v>
      </c>
      <c r="L349" s="24">
        <f>'Weir Formula Data'!D349</f>
        <v>0</v>
      </c>
      <c r="M349" s="24">
        <f>'Weir Formula Data'!E349</f>
        <v>0</v>
      </c>
      <c r="N349" s="24">
        <f>'Weir Formula Data'!F349</f>
        <v>0</v>
      </c>
      <c r="O349" s="24">
        <f>'Weir Formula Data'!G349</f>
        <v>2</v>
      </c>
      <c r="AC349">
        <f t="shared" si="164"/>
        <v>201806</v>
      </c>
      <c r="AD349" s="3">
        <v>43263</v>
      </c>
      <c r="AE349" s="10">
        <f t="shared" si="151"/>
        <v>0</v>
      </c>
      <c r="AF349" s="10">
        <f t="shared" si="152"/>
        <v>0</v>
      </c>
      <c r="AG349" s="10">
        <f t="shared" si="153"/>
        <v>0</v>
      </c>
      <c r="AH349" s="10">
        <f t="shared" si="154"/>
        <v>0</v>
      </c>
      <c r="AI349" s="10">
        <f t="shared" si="155"/>
        <v>169.89301332217315</v>
      </c>
      <c r="AJ349" s="10">
        <f t="shared" si="165"/>
        <v>169.89301332217315</v>
      </c>
      <c r="AL349">
        <f t="shared" si="166"/>
        <v>201806</v>
      </c>
      <c r="AM349" s="3">
        <f t="shared" si="167"/>
        <v>43263</v>
      </c>
      <c r="AN349" s="10">
        <f t="shared" si="168"/>
        <v>0</v>
      </c>
      <c r="AO349" s="10">
        <f t="shared" si="169"/>
        <v>0</v>
      </c>
      <c r="AP349" s="10">
        <f t="shared" si="170"/>
        <v>0</v>
      </c>
      <c r="AQ349" s="10">
        <f t="shared" si="171"/>
        <v>0</v>
      </c>
      <c r="AR349" s="10">
        <f t="shared" si="172"/>
        <v>169.89301332217315</v>
      </c>
      <c r="AS349" s="10">
        <f t="shared" si="173"/>
        <v>169.89301332217315</v>
      </c>
      <c r="AU349">
        <f t="shared" si="174"/>
        <v>201806</v>
      </c>
      <c r="AV349" s="3">
        <f t="shared" si="175"/>
        <v>43263</v>
      </c>
      <c r="AW349" s="10">
        <f t="shared" si="156"/>
        <v>0</v>
      </c>
      <c r="AX349" s="10">
        <f t="shared" si="157"/>
        <v>0</v>
      </c>
      <c r="AY349" s="10">
        <f t="shared" si="158"/>
        <v>0</v>
      </c>
      <c r="AZ349" s="10">
        <f t="shared" si="159"/>
        <v>0</v>
      </c>
      <c r="BA349" s="10">
        <f t="shared" si="160"/>
        <v>169.89301332217315</v>
      </c>
      <c r="BB349">
        <f t="shared" si="176"/>
        <v>169.89301332217315</v>
      </c>
    </row>
    <row r="350" spans="2:54" x14ac:dyDescent="0.25">
      <c r="B350">
        <f t="shared" si="161"/>
        <v>201806</v>
      </c>
      <c r="C350" s="3">
        <f>'Weir Formula Data'!I350</f>
        <v>43264</v>
      </c>
      <c r="D350" s="10">
        <f>IF('Weir Formula Data'!P350="",-9999,'Weir Formula Data'!P350)</f>
        <v>0</v>
      </c>
      <c r="E350" s="10">
        <f>IF('Weir Formula Data'!Q350="",-9999,'Weir Formula Data'!Q350)</f>
        <v>0</v>
      </c>
      <c r="F350" s="10">
        <f>IF('Weir Formula Data'!R350="",-9999,'Weir Formula Data'!R350)</f>
        <v>0</v>
      </c>
      <c r="G350" s="10">
        <f>IF('Weir Formula Data'!M350="",-9999,'Weir Formula Data'!M350)</f>
        <v>0</v>
      </c>
      <c r="H350" s="10">
        <f>IF('Weir Formula Data'!N350="",-9999,'Weir Formula Data'!N350)</f>
        <v>108.97589392388157</v>
      </c>
      <c r="I350" s="10">
        <f t="shared" si="162"/>
        <v>108.97589392388157</v>
      </c>
      <c r="J350" s="10">
        <f t="shared" si="163"/>
        <v>0</v>
      </c>
      <c r="K350" s="24">
        <f>'Weir Formula Data'!C350</f>
        <v>0</v>
      </c>
      <c r="L350" s="24">
        <f>'Weir Formula Data'!D350</f>
        <v>0</v>
      </c>
      <c r="M350" s="24">
        <f>'Weir Formula Data'!E350</f>
        <v>0</v>
      </c>
      <c r="N350" s="24">
        <f>'Weir Formula Data'!F350</f>
        <v>0</v>
      </c>
      <c r="O350" s="24">
        <f>'Weir Formula Data'!G350</f>
        <v>0</v>
      </c>
      <c r="AC350">
        <f t="shared" si="164"/>
        <v>201806</v>
      </c>
      <c r="AD350" s="3">
        <v>43264</v>
      </c>
      <c r="AE350" s="10">
        <f t="shared" si="151"/>
        <v>0</v>
      </c>
      <c r="AF350" s="10">
        <f t="shared" si="152"/>
        <v>0</v>
      </c>
      <c r="AG350" s="10">
        <f t="shared" si="153"/>
        <v>0</v>
      </c>
      <c r="AH350" s="10">
        <f t="shared" si="154"/>
        <v>0</v>
      </c>
      <c r="AI350" s="10">
        <f t="shared" si="155"/>
        <v>252.47505288846142</v>
      </c>
      <c r="AJ350" s="10">
        <f t="shared" si="165"/>
        <v>252.47505288846142</v>
      </c>
      <c r="AL350">
        <f t="shared" si="166"/>
        <v>201806</v>
      </c>
      <c r="AM350" s="3">
        <f t="shared" si="167"/>
        <v>43264</v>
      </c>
      <c r="AN350" s="10">
        <f t="shared" si="168"/>
        <v>0</v>
      </c>
      <c r="AO350" s="10">
        <f t="shared" si="169"/>
        <v>0</v>
      </c>
      <c r="AP350" s="10">
        <f t="shared" si="170"/>
        <v>0</v>
      </c>
      <c r="AQ350" s="10">
        <f t="shared" si="171"/>
        <v>0</v>
      </c>
      <c r="AR350" s="10">
        <f t="shared" si="172"/>
        <v>252.47505288846142</v>
      </c>
      <c r="AS350" s="10">
        <f t="shared" si="173"/>
        <v>252.47505288846142</v>
      </c>
      <c r="AU350">
        <f t="shared" si="174"/>
        <v>201806</v>
      </c>
      <c r="AV350" s="3">
        <f t="shared" si="175"/>
        <v>43264</v>
      </c>
      <c r="AW350" s="10">
        <f t="shared" si="156"/>
        <v>0</v>
      </c>
      <c r="AX350" s="10">
        <f t="shared" si="157"/>
        <v>0</v>
      </c>
      <c r="AY350" s="10">
        <f t="shared" si="158"/>
        <v>0</v>
      </c>
      <c r="AZ350" s="10">
        <f t="shared" si="159"/>
        <v>0</v>
      </c>
      <c r="BA350" s="10">
        <f t="shared" si="160"/>
        <v>252.47505288846142</v>
      </c>
      <c r="BB350">
        <f t="shared" si="176"/>
        <v>252.47505288846142</v>
      </c>
    </row>
    <row r="351" spans="2:54" x14ac:dyDescent="0.25">
      <c r="B351">
        <f t="shared" si="161"/>
        <v>201806</v>
      </c>
      <c r="C351" s="3">
        <f>'Weir Formula Data'!I351</f>
        <v>43265</v>
      </c>
      <c r="D351" s="10">
        <f>IF('Weir Formula Data'!P351="",-9999,'Weir Formula Data'!P351)</f>
        <v>0</v>
      </c>
      <c r="E351" s="10">
        <f>IF('Weir Formula Data'!Q351="",-9999,'Weir Formula Data'!Q351)</f>
        <v>0</v>
      </c>
      <c r="F351" s="10">
        <f>IF('Weir Formula Data'!R351="",-9999,'Weir Formula Data'!R351)</f>
        <v>0</v>
      </c>
      <c r="G351" s="10">
        <f>IF('Weir Formula Data'!M351="",-9999,'Weir Formula Data'!M351)</f>
        <v>0</v>
      </c>
      <c r="H351" s="10">
        <f>IF('Weir Formula Data'!N351="",-9999,'Weir Formula Data'!N351)</f>
        <v>0</v>
      </c>
      <c r="I351" s="10">
        <f t="shared" si="162"/>
        <v>0</v>
      </c>
      <c r="J351" s="10">
        <f t="shared" si="163"/>
        <v>0</v>
      </c>
      <c r="K351" s="24">
        <f>'Weir Formula Data'!C351</f>
        <v>0</v>
      </c>
      <c r="L351" s="24">
        <f>'Weir Formula Data'!D351</f>
        <v>0</v>
      </c>
      <c r="M351" s="24">
        <f>'Weir Formula Data'!E351</f>
        <v>0</v>
      </c>
      <c r="N351" s="24">
        <f>'Weir Formula Data'!F351</f>
        <v>0</v>
      </c>
      <c r="O351" s="24">
        <f>'Weir Formula Data'!G351</f>
        <v>0</v>
      </c>
      <c r="AC351">
        <f t="shared" si="164"/>
        <v>201806</v>
      </c>
      <c r="AD351" s="3">
        <v>43265</v>
      </c>
      <c r="AE351" s="10">
        <f t="shared" si="151"/>
        <v>0</v>
      </c>
      <c r="AF351" s="10">
        <f t="shared" si="152"/>
        <v>0</v>
      </c>
      <c r="AG351" s="10">
        <f t="shared" si="153"/>
        <v>0</v>
      </c>
      <c r="AH351" s="10">
        <f t="shared" si="154"/>
        <v>0</v>
      </c>
      <c r="AI351" s="10">
        <f t="shared" si="155"/>
        <v>0</v>
      </c>
      <c r="AJ351" s="10">
        <f t="shared" si="165"/>
        <v>0</v>
      </c>
      <c r="AL351">
        <f t="shared" si="166"/>
        <v>201806</v>
      </c>
      <c r="AM351" s="3">
        <f t="shared" si="167"/>
        <v>43265</v>
      </c>
      <c r="AN351" s="10">
        <f t="shared" si="168"/>
        <v>0</v>
      </c>
      <c r="AO351" s="10">
        <f t="shared" si="169"/>
        <v>0</v>
      </c>
      <c r="AP351" s="10">
        <f t="shared" si="170"/>
        <v>0</v>
      </c>
      <c r="AQ351" s="10">
        <f t="shared" si="171"/>
        <v>0</v>
      </c>
      <c r="AR351" s="10">
        <f t="shared" si="172"/>
        <v>0</v>
      </c>
      <c r="AS351" s="10">
        <f t="shared" si="173"/>
        <v>0</v>
      </c>
      <c r="AU351">
        <f t="shared" si="174"/>
        <v>201806</v>
      </c>
      <c r="AV351" s="3">
        <f t="shared" si="175"/>
        <v>43265</v>
      </c>
      <c r="AW351" s="10">
        <f t="shared" si="156"/>
        <v>0</v>
      </c>
      <c r="AX351" s="10">
        <f t="shared" si="157"/>
        <v>0</v>
      </c>
      <c r="AY351" s="10">
        <f t="shared" si="158"/>
        <v>0</v>
      </c>
      <c r="AZ351" s="10">
        <f t="shared" si="159"/>
        <v>0</v>
      </c>
      <c r="BA351" s="10">
        <f t="shared" si="160"/>
        <v>0</v>
      </c>
      <c r="BB351">
        <f t="shared" si="176"/>
        <v>0</v>
      </c>
    </row>
    <row r="352" spans="2:54" x14ac:dyDescent="0.25">
      <c r="B352">
        <f t="shared" si="161"/>
        <v>201806</v>
      </c>
      <c r="C352" s="3">
        <f>'Weir Formula Data'!I352</f>
        <v>43266</v>
      </c>
      <c r="D352" s="10">
        <f>IF('Weir Formula Data'!P352="",-9999,'Weir Formula Data'!P352)</f>
        <v>0</v>
      </c>
      <c r="E352" s="10">
        <f>IF('Weir Formula Data'!Q352="",-9999,'Weir Formula Data'!Q352)</f>
        <v>0</v>
      </c>
      <c r="F352" s="10">
        <f>IF('Weir Formula Data'!R352="",-9999,'Weir Formula Data'!R352)</f>
        <v>0</v>
      </c>
      <c r="G352" s="10">
        <f>IF('Weir Formula Data'!M352="",-9999,'Weir Formula Data'!M352)</f>
        <v>0</v>
      </c>
      <c r="H352" s="10">
        <f>IF('Weir Formula Data'!N352="",-9999,'Weir Formula Data'!N352)</f>
        <v>0</v>
      </c>
      <c r="I352" s="10">
        <f t="shared" si="162"/>
        <v>0</v>
      </c>
      <c r="J352" s="10">
        <f t="shared" si="163"/>
        <v>0</v>
      </c>
      <c r="K352" s="24">
        <f>'Weir Formula Data'!C352</f>
        <v>0</v>
      </c>
      <c r="L352" s="24">
        <f>'Weir Formula Data'!D352</f>
        <v>0</v>
      </c>
      <c r="M352" s="24">
        <f>'Weir Formula Data'!E352</f>
        <v>0</v>
      </c>
      <c r="N352" s="24">
        <f>'Weir Formula Data'!F352</f>
        <v>0</v>
      </c>
      <c r="O352" s="24">
        <f>'Weir Formula Data'!G352</f>
        <v>0</v>
      </c>
      <c r="AC352">
        <f t="shared" si="164"/>
        <v>201806</v>
      </c>
      <c r="AD352" s="3">
        <v>43266</v>
      </c>
      <c r="AE352" s="10">
        <f t="shared" si="151"/>
        <v>0</v>
      </c>
      <c r="AF352" s="10">
        <f t="shared" si="152"/>
        <v>0</v>
      </c>
      <c r="AG352" s="10">
        <f t="shared" si="153"/>
        <v>0</v>
      </c>
      <c r="AH352" s="10">
        <f t="shared" si="154"/>
        <v>0</v>
      </c>
      <c r="AI352" s="10">
        <f t="shared" si="155"/>
        <v>0</v>
      </c>
      <c r="AJ352" s="10">
        <f t="shared" si="165"/>
        <v>0</v>
      </c>
      <c r="AL352">
        <f t="shared" si="166"/>
        <v>201806</v>
      </c>
      <c r="AM352" s="3">
        <f t="shared" si="167"/>
        <v>43266</v>
      </c>
      <c r="AN352" s="10">
        <f t="shared" si="168"/>
        <v>0</v>
      </c>
      <c r="AO352" s="10">
        <f t="shared" si="169"/>
        <v>0</v>
      </c>
      <c r="AP352" s="10">
        <f t="shared" si="170"/>
        <v>0</v>
      </c>
      <c r="AQ352" s="10">
        <f t="shared" si="171"/>
        <v>0</v>
      </c>
      <c r="AR352" s="10">
        <f t="shared" si="172"/>
        <v>0</v>
      </c>
      <c r="AS352" s="10">
        <f t="shared" si="173"/>
        <v>0</v>
      </c>
      <c r="AU352">
        <f t="shared" si="174"/>
        <v>201806</v>
      </c>
      <c r="AV352" s="3">
        <f t="shared" si="175"/>
        <v>43266</v>
      </c>
      <c r="AW352" s="10">
        <f t="shared" si="156"/>
        <v>0</v>
      </c>
      <c r="AX352" s="10">
        <f t="shared" si="157"/>
        <v>0</v>
      </c>
      <c r="AY352" s="10">
        <f t="shared" si="158"/>
        <v>0</v>
      </c>
      <c r="AZ352" s="10">
        <f t="shared" si="159"/>
        <v>0</v>
      </c>
      <c r="BA352" s="10">
        <f t="shared" si="160"/>
        <v>0</v>
      </c>
      <c r="BB352">
        <f t="shared" si="176"/>
        <v>0</v>
      </c>
    </row>
    <row r="353" spans="2:54" x14ac:dyDescent="0.25">
      <c r="B353">
        <f t="shared" si="161"/>
        <v>201806</v>
      </c>
      <c r="C353" s="3">
        <f>'Weir Formula Data'!I353</f>
        <v>43267</v>
      </c>
      <c r="D353" s="10">
        <f>IF('Weir Formula Data'!P353="",-9999,'Weir Formula Data'!P353)</f>
        <v>0</v>
      </c>
      <c r="E353" s="10">
        <f>IF('Weir Formula Data'!Q353="",-9999,'Weir Formula Data'!Q353)</f>
        <v>0</v>
      </c>
      <c r="F353" s="10">
        <f>IF('Weir Formula Data'!R353="",-9999,'Weir Formula Data'!R353)</f>
        <v>0</v>
      </c>
      <c r="G353" s="10">
        <f>IF('Weir Formula Data'!M353="",-9999,'Weir Formula Data'!M353)</f>
        <v>0</v>
      </c>
      <c r="H353" s="10">
        <f>IF('Weir Formula Data'!N353="",-9999,'Weir Formula Data'!N353)</f>
        <v>0</v>
      </c>
      <c r="I353" s="10">
        <f t="shared" si="162"/>
        <v>0</v>
      </c>
      <c r="J353" s="10">
        <f t="shared" si="163"/>
        <v>0</v>
      </c>
      <c r="K353" s="24">
        <f>'Weir Formula Data'!C353</f>
        <v>0</v>
      </c>
      <c r="L353" s="24">
        <f>'Weir Formula Data'!D353</f>
        <v>0</v>
      </c>
      <c r="M353" s="24">
        <f>'Weir Formula Data'!E353</f>
        <v>0</v>
      </c>
      <c r="N353" s="24">
        <f>'Weir Formula Data'!F353</f>
        <v>0</v>
      </c>
      <c r="O353" s="24">
        <f>'Weir Formula Data'!G353</f>
        <v>0</v>
      </c>
      <c r="AC353">
        <f t="shared" si="164"/>
        <v>201806</v>
      </c>
      <c r="AD353" s="3">
        <v>43267</v>
      </c>
      <c r="AE353" s="10">
        <f t="shared" si="151"/>
        <v>0</v>
      </c>
      <c r="AF353" s="10">
        <f t="shared" si="152"/>
        <v>0</v>
      </c>
      <c r="AG353" s="10">
        <f t="shared" si="153"/>
        <v>0</v>
      </c>
      <c r="AH353" s="10">
        <f t="shared" si="154"/>
        <v>0</v>
      </c>
      <c r="AI353" s="10">
        <f t="shared" si="155"/>
        <v>0</v>
      </c>
      <c r="AJ353" s="10">
        <f t="shared" si="165"/>
        <v>0</v>
      </c>
      <c r="AL353">
        <f t="shared" si="166"/>
        <v>201806</v>
      </c>
      <c r="AM353" s="3">
        <f t="shared" si="167"/>
        <v>43267</v>
      </c>
      <c r="AN353" s="10">
        <f t="shared" si="168"/>
        <v>0</v>
      </c>
      <c r="AO353" s="10">
        <f t="shared" si="169"/>
        <v>0</v>
      </c>
      <c r="AP353" s="10">
        <f t="shared" si="170"/>
        <v>0</v>
      </c>
      <c r="AQ353" s="10">
        <f t="shared" si="171"/>
        <v>0</v>
      </c>
      <c r="AR353" s="10">
        <f t="shared" si="172"/>
        <v>0</v>
      </c>
      <c r="AS353" s="10">
        <f t="shared" si="173"/>
        <v>0</v>
      </c>
      <c r="AU353">
        <f t="shared" si="174"/>
        <v>201806</v>
      </c>
      <c r="AV353" s="3">
        <f t="shared" si="175"/>
        <v>43267</v>
      </c>
      <c r="AW353" s="10">
        <f t="shared" si="156"/>
        <v>0</v>
      </c>
      <c r="AX353" s="10">
        <f t="shared" si="157"/>
        <v>0</v>
      </c>
      <c r="AY353" s="10">
        <f t="shared" si="158"/>
        <v>0</v>
      </c>
      <c r="AZ353" s="10">
        <f t="shared" si="159"/>
        <v>0</v>
      </c>
      <c r="BA353" s="10">
        <f t="shared" si="160"/>
        <v>0</v>
      </c>
      <c r="BB353">
        <f t="shared" si="176"/>
        <v>0</v>
      </c>
    </row>
    <row r="354" spans="2:54" x14ac:dyDescent="0.25">
      <c r="B354">
        <f t="shared" si="161"/>
        <v>201806</v>
      </c>
      <c r="C354" s="3">
        <f>'Weir Formula Data'!I354</f>
        <v>43268</v>
      </c>
      <c r="D354" s="10">
        <f>IF('Weir Formula Data'!P354="",-9999,'Weir Formula Data'!P354)</f>
        <v>0</v>
      </c>
      <c r="E354" s="10">
        <f>IF('Weir Formula Data'!Q354="",-9999,'Weir Formula Data'!Q354)</f>
        <v>0</v>
      </c>
      <c r="F354" s="10">
        <f>IF('Weir Formula Data'!R354="",-9999,'Weir Formula Data'!R354)</f>
        <v>0</v>
      </c>
      <c r="G354" s="10">
        <f>IF('Weir Formula Data'!M354="",-9999,'Weir Formula Data'!M354)</f>
        <v>0</v>
      </c>
      <c r="H354" s="10">
        <f>IF('Weir Formula Data'!N354="",-9999,'Weir Formula Data'!N354)</f>
        <v>0</v>
      </c>
      <c r="I354" s="10">
        <f t="shared" si="162"/>
        <v>0</v>
      </c>
      <c r="J354" s="10">
        <f t="shared" si="163"/>
        <v>0</v>
      </c>
      <c r="K354" s="24">
        <f>'Weir Formula Data'!C354</f>
        <v>0</v>
      </c>
      <c r="L354" s="24">
        <f>'Weir Formula Data'!D354</f>
        <v>0</v>
      </c>
      <c r="M354" s="24">
        <f>'Weir Formula Data'!E354</f>
        <v>0</v>
      </c>
      <c r="N354" s="24">
        <f>'Weir Formula Data'!F354</f>
        <v>0</v>
      </c>
      <c r="O354" s="24">
        <f>'Weir Formula Data'!G354</f>
        <v>0</v>
      </c>
      <c r="AC354">
        <f t="shared" si="164"/>
        <v>201806</v>
      </c>
      <c r="AD354" s="3">
        <v>43268</v>
      </c>
      <c r="AE354" s="10">
        <f t="shared" si="151"/>
        <v>0</v>
      </c>
      <c r="AF354" s="10">
        <f t="shared" si="152"/>
        <v>0</v>
      </c>
      <c r="AG354" s="10">
        <f t="shared" si="153"/>
        <v>0</v>
      </c>
      <c r="AH354" s="10">
        <f t="shared" si="154"/>
        <v>0</v>
      </c>
      <c r="AI354" s="10">
        <f t="shared" si="155"/>
        <v>0</v>
      </c>
      <c r="AJ354" s="10">
        <f t="shared" si="165"/>
        <v>0</v>
      </c>
      <c r="AL354">
        <f t="shared" si="166"/>
        <v>201806</v>
      </c>
      <c r="AM354" s="3">
        <f t="shared" si="167"/>
        <v>43268</v>
      </c>
      <c r="AN354" s="10">
        <f t="shared" si="168"/>
        <v>0</v>
      </c>
      <c r="AO354" s="10">
        <f t="shared" si="169"/>
        <v>0</v>
      </c>
      <c r="AP354" s="10">
        <f t="shared" si="170"/>
        <v>0</v>
      </c>
      <c r="AQ354" s="10">
        <f t="shared" si="171"/>
        <v>0</v>
      </c>
      <c r="AR354" s="10">
        <f t="shared" si="172"/>
        <v>0</v>
      </c>
      <c r="AS354" s="10">
        <f t="shared" si="173"/>
        <v>0</v>
      </c>
      <c r="AU354">
        <f t="shared" si="174"/>
        <v>201806</v>
      </c>
      <c r="AV354" s="3">
        <f t="shared" si="175"/>
        <v>43268</v>
      </c>
      <c r="AW354" s="10">
        <f t="shared" si="156"/>
        <v>0</v>
      </c>
      <c r="AX354" s="10">
        <f t="shared" si="157"/>
        <v>0</v>
      </c>
      <c r="AY354" s="10">
        <f t="shared" si="158"/>
        <v>0</v>
      </c>
      <c r="AZ354" s="10">
        <f t="shared" si="159"/>
        <v>0</v>
      </c>
      <c r="BA354" s="10">
        <f t="shared" si="160"/>
        <v>0</v>
      </c>
      <c r="BB354">
        <f t="shared" si="176"/>
        <v>0</v>
      </c>
    </row>
    <row r="355" spans="2:54" x14ac:dyDescent="0.25">
      <c r="B355">
        <f t="shared" si="161"/>
        <v>201806</v>
      </c>
      <c r="C355" s="3">
        <f>'Weir Formula Data'!I355</f>
        <v>43269</v>
      </c>
      <c r="D355" s="10">
        <f>IF('Weir Formula Data'!P355="",-9999,'Weir Formula Data'!P355)</f>
        <v>0</v>
      </c>
      <c r="E355" s="10">
        <f>IF('Weir Formula Data'!Q355="",-9999,'Weir Formula Data'!Q355)</f>
        <v>0</v>
      </c>
      <c r="F355" s="10">
        <f>IF('Weir Formula Data'!R355="",-9999,'Weir Formula Data'!R355)</f>
        <v>0</v>
      </c>
      <c r="G355" s="10">
        <f>IF('Weir Formula Data'!M355="",-9999,'Weir Formula Data'!M355)</f>
        <v>0</v>
      </c>
      <c r="H355" s="10">
        <f>IF('Weir Formula Data'!N355="",-9999,'Weir Formula Data'!N355)</f>
        <v>0</v>
      </c>
      <c r="I355" s="10">
        <f t="shared" si="162"/>
        <v>0</v>
      </c>
      <c r="J355" s="10">
        <f t="shared" si="163"/>
        <v>0</v>
      </c>
      <c r="K355" s="24">
        <f>'Weir Formula Data'!C355</f>
        <v>0</v>
      </c>
      <c r="L355" s="24">
        <f>'Weir Formula Data'!D355</f>
        <v>0</v>
      </c>
      <c r="M355" s="24">
        <f>'Weir Formula Data'!E355</f>
        <v>0</v>
      </c>
      <c r="N355" s="24">
        <f>'Weir Formula Data'!F355</f>
        <v>0</v>
      </c>
      <c r="O355" s="24">
        <f>'Weir Formula Data'!G355</f>
        <v>0</v>
      </c>
      <c r="AC355">
        <f t="shared" si="164"/>
        <v>201806</v>
      </c>
      <c r="AD355" s="3">
        <v>43269</v>
      </c>
      <c r="AE355" s="10">
        <f t="shared" si="151"/>
        <v>0</v>
      </c>
      <c r="AF355" s="10">
        <f t="shared" si="152"/>
        <v>0</v>
      </c>
      <c r="AG355" s="10">
        <f t="shared" si="153"/>
        <v>0</v>
      </c>
      <c r="AH355" s="10">
        <f t="shared" si="154"/>
        <v>0</v>
      </c>
      <c r="AI355" s="10">
        <f t="shared" si="155"/>
        <v>0</v>
      </c>
      <c r="AJ355" s="10">
        <f t="shared" si="165"/>
        <v>0</v>
      </c>
      <c r="AL355">
        <f t="shared" si="166"/>
        <v>201806</v>
      </c>
      <c r="AM355" s="3">
        <f t="shared" si="167"/>
        <v>43269</v>
      </c>
      <c r="AN355" s="10">
        <f t="shared" si="168"/>
        <v>0</v>
      </c>
      <c r="AO355" s="10">
        <f t="shared" si="169"/>
        <v>0</v>
      </c>
      <c r="AP355" s="10">
        <f t="shared" si="170"/>
        <v>0</v>
      </c>
      <c r="AQ355" s="10">
        <f t="shared" si="171"/>
        <v>0</v>
      </c>
      <c r="AR355" s="10">
        <f t="shared" si="172"/>
        <v>0</v>
      </c>
      <c r="AS355" s="10">
        <f t="shared" si="173"/>
        <v>0</v>
      </c>
      <c r="AU355">
        <f t="shared" si="174"/>
        <v>201806</v>
      </c>
      <c r="AV355" s="3">
        <f t="shared" si="175"/>
        <v>43269</v>
      </c>
      <c r="AW355" s="10">
        <f t="shared" si="156"/>
        <v>0</v>
      </c>
      <c r="AX355" s="10">
        <f t="shared" si="157"/>
        <v>0</v>
      </c>
      <c r="AY355" s="10">
        <f t="shared" si="158"/>
        <v>0</v>
      </c>
      <c r="AZ355" s="10">
        <f t="shared" si="159"/>
        <v>0</v>
      </c>
      <c r="BA355" s="10">
        <f t="shared" si="160"/>
        <v>0</v>
      </c>
      <c r="BB355">
        <f t="shared" si="176"/>
        <v>0</v>
      </c>
    </row>
    <row r="356" spans="2:54" x14ac:dyDescent="0.25">
      <c r="B356">
        <f t="shared" si="161"/>
        <v>201806</v>
      </c>
      <c r="C356" s="3">
        <f>'Weir Formula Data'!I356</f>
        <v>43270</v>
      </c>
      <c r="D356" s="10">
        <f>IF('Weir Formula Data'!P356="",-9999,'Weir Formula Data'!P356)</f>
        <v>0</v>
      </c>
      <c r="E356" s="10">
        <f>IF('Weir Formula Data'!Q356="",-9999,'Weir Formula Data'!Q356)</f>
        <v>0</v>
      </c>
      <c r="F356" s="10">
        <f>IF('Weir Formula Data'!R356="",-9999,'Weir Formula Data'!R356)</f>
        <v>0</v>
      </c>
      <c r="G356" s="10">
        <f>IF('Weir Formula Data'!M356="",-9999,'Weir Formula Data'!M356)</f>
        <v>0</v>
      </c>
      <c r="H356" s="10">
        <f>IF('Weir Formula Data'!N356="",-9999,'Weir Formula Data'!N356)</f>
        <v>0</v>
      </c>
      <c r="I356" s="10">
        <f t="shared" si="162"/>
        <v>0</v>
      </c>
      <c r="J356" s="10">
        <f t="shared" si="163"/>
        <v>0</v>
      </c>
      <c r="K356" s="24">
        <f>'Weir Formula Data'!C356</f>
        <v>0</v>
      </c>
      <c r="L356" s="24">
        <f>'Weir Formula Data'!D356</f>
        <v>0</v>
      </c>
      <c r="M356" s="24">
        <f>'Weir Formula Data'!E356</f>
        <v>0</v>
      </c>
      <c r="N356" s="24">
        <f>'Weir Formula Data'!F356</f>
        <v>0</v>
      </c>
      <c r="O356" s="24">
        <f>'Weir Formula Data'!G356</f>
        <v>0</v>
      </c>
      <c r="AC356">
        <f t="shared" si="164"/>
        <v>201806</v>
      </c>
      <c r="AD356" s="3">
        <v>43270</v>
      </c>
      <c r="AE356" s="10">
        <f t="shared" si="151"/>
        <v>0</v>
      </c>
      <c r="AF356" s="10">
        <f t="shared" si="152"/>
        <v>0</v>
      </c>
      <c r="AG356" s="10">
        <f t="shared" si="153"/>
        <v>0</v>
      </c>
      <c r="AH356" s="10">
        <f t="shared" si="154"/>
        <v>0</v>
      </c>
      <c r="AI356" s="10">
        <f t="shared" si="155"/>
        <v>0</v>
      </c>
      <c r="AJ356" s="10">
        <f t="shared" si="165"/>
        <v>0</v>
      </c>
      <c r="AL356">
        <f t="shared" si="166"/>
        <v>201806</v>
      </c>
      <c r="AM356" s="3">
        <f t="shared" si="167"/>
        <v>43270</v>
      </c>
      <c r="AN356" s="10">
        <f t="shared" si="168"/>
        <v>0</v>
      </c>
      <c r="AO356" s="10">
        <f t="shared" si="169"/>
        <v>0</v>
      </c>
      <c r="AP356" s="10">
        <f t="shared" si="170"/>
        <v>0</v>
      </c>
      <c r="AQ356" s="10">
        <f t="shared" si="171"/>
        <v>0</v>
      </c>
      <c r="AR356" s="10">
        <f t="shared" si="172"/>
        <v>0</v>
      </c>
      <c r="AS356" s="10">
        <f t="shared" si="173"/>
        <v>0</v>
      </c>
      <c r="AU356">
        <f t="shared" si="174"/>
        <v>201806</v>
      </c>
      <c r="AV356" s="3">
        <f t="shared" si="175"/>
        <v>43270</v>
      </c>
      <c r="AW356" s="10">
        <f t="shared" si="156"/>
        <v>0</v>
      </c>
      <c r="AX356" s="10">
        <f t="shared" si="157"/>
        <v>0</v>
      </c>
      <c r="AY356" s="10">
        <f t="shared" si="158"/>
        <v>0</v>
      </c>
      <c r="AZ356" s="10">
        <f t="shared" si="159"/>
        <v>0</v>
      </c>
      <c r="BA356" s="10">
        <f t="shared" si="160"/>
        <v>0</v>
      </c>
      <c r="BB356">
        <f t="shared" si="176"/>
        <v>0</v>
      </c>
    </row>
    <row r="357" spans="2:54" x14ac:dyDescent="0.25">
      <c r="B357">
        <f t="shared" si="161"/>
        <v>201806</v>
      </c>
      <c r="C357" s="3">
        <f>'Weir Formula Data'!I357</f>
        <v>43271</v>
      </c>
      <c r="D357" s="10">
        <f>IF('Weir Formula Data'!P357="",-9999,'Weir Formula Data'!P357)</f>
        <v>210.11930312757332</v>
      </c>
      <c r="E357" s="10">
        <f>IF('Weir Formula Data'!Q357="",-9999,'Weir Formula Data'!Q357)</f>
        <v>0</v>
      </c>
      <c r="F357" s="10">
        <f>IF('Weir Formula Data'!R357="",-9999,'Weir Formula Data'!R357)</f>
        <v>183.52073282891729</v>
      </c>
      <c r="G357" s="10">
        <f>IF('Weir Formula Data'!M357="",-9999,'Weir Formula Data'!M357)</f>
        <v>0</v>
      </c>
      <c r="H357" s="10">
        <f>IF('Weir Formula Data'!N357="",-9999,'Weir Formula Data'!N357)</f>
        <v>139.73618849278449</v>
      </c>
      <c r="I357" s="10">
        <f t="shared" si="162"/>
        <v>533.37622444927501</v>
      </c>
      <c r="J357" s="10">
        <f t="shared" si="163"/>
        <v>0</v>
      </c>
      <c r="K357" s="24">
        <f>'Weir Formula Data'!C357</f>
        <v>1</v>
      </c>
      <c r="L357" s="24">
        <f>'Weir Formula Data'!D357</f>
        <v>0</v>
      </c>
      <c r="M357" s="24">
        <f>'Weir Formula Data'!E357</f>
        <v>1</v>
      </c>
      <c r="N357" s="24">
        <f>'Weir Formula Data'!F357</f>
        <v>0</v>
      </c>
      <c r="O357" s="24">
        <f>'Weir Formula Data'!G357</f>
        <v>1</v>
      </c>
      <c r="AC357">
        <f t="shared" si="164"/>
        <v>201806</v>
      </c>
      <c r="AD357" s="3">
        <v>43271</v>
      </c>
      <c r="AE357" s="10">
        <f t="shared" si="151"/>
        <v>486.80382660660229</v>
      </c>
      <c r="AF357" s="10">
        <f t="shared" si="152"/>
        <v>0</v>
      </c>
      <c r="AG357" s="10">
        <f t="shared" si="153"/>
        <v>425.18033171147141</v>
      </c>
      <c r="AH357" s="10">
        <f t="shared" si="154"/>
        <v>0</v>
      </c>
      <c r="AI357" s="10">
        <f t="shared" si="155"/>
        <v>323.74041918656241</v>
      </c>
      <c r="AJ357" s="10">
        <f t="shared" si="165"/>
        <v>1235.724577504636</v>
      </c>
      <c r="AL357">
        <f t="shared" si="166"/>
        <v>201806</v>
      </c>
      <c r="AM357" s="3">
        <f t="shared" si="167"/>
        <v>43271</v>
      </c>
      <c r="AN357" s="10">
        <f t="shared" si="168"/>
        <v>486.80382660660229</v>
      </c>
      <c r="AO357" s="10">
        <f t="shared" si="169"/>
        <v>0</v>
      </c>
      <c r="AP357" s="10">
        <f t="shared" si="170"/>
        <v>425.18033171147141</v>
      </c>
      <c r="AQ357" s="10">
        <f t="shared" si="171"/>
        <v>0</v>
      </c>
      <c r="AR357" s="10">
        <f t="shared" si="172"/>
        <v>323.74041918656241</v>
      </c>
      <c r="AS357" s="10">
        <f t="shared" si="173"/>
        <v>1235.724577504636</v>
      </c>
      <c r="AU357">
        <f t="shared" si="174"/>
        <v>201806</v>
      </c>
      <c r="AV357" s="3">
        <f t="shared" si="175"/>
        <v>43271</v>
      </c>
      <c r="AW357" s="10">
        <f t="shared" si="156"/>
        <v>486.80382660660229</v>
      </c>
      <c r="AX357" s="10">
        <f t="shared" si="157"/>
        <v>0</v>
      </c>
      <c r="AY357" s="10">
        <f t="shared" si="158"/>
        <v>425.18033171147141</v>
      </c>
      <c r="AZ357" s="10">
        <f t="shared" si="159"/>
        <v>0</v>
      </c>
      <c r="BA357" s="10">
        <f t="shared" si="160"/>
        <v>323.74041918656241</v>
      </c>
      <c r="BB357">
        <f t="shared" si="176"/>
        <v>1235.724577504636</v>
      </c>
    </row>
    <row r="358" spans="2:54" x14ac:dyDescent="0.25">
      <c r="B358">
        <f t="shared" si="161"/>
        <v>201806</v>
      </c>
      <c r="C358" s="3">
        <f>'Weir Formula Data'!I358</f>
        <v>43272</v>
      </c>
      <c r="D358" s="10">
        <f>IF('Weir Formula Data'!P358="",-9999,'Weir Formula Data'!P358)</f>
        <v>311.09343258790409</v>
      </c>
      <c r="E358" s="10">
        <f>IF('Weir Formula Data'!Q358="",-9999,'Weir Formula Data'!Q358)</f>
        <v>0</v>
      </c>
      <c r="F358" s="10">
        <f>IF('Weir Formula Data'!R358="",-9999,'Weir Formula Data'!R358)</f>
        <v>290.18791905387121</v>
      </c>
      <c r="G358" s="10">
        <f>IF('Weir Formula Data'!M358="",-9999,'Weir Formula Data'!M358)</f>
        <v>0</v>
      </c>
      <c r="H358" s="10">
        <f>IF('Weir Formula Data'!N358="",-9999,'Weir Formula Data'!N358)</f>
        <v>206.17682740664068</v>
      </c>
      <c r="I358" s="10">
        <f t="shared" si="162"/>
        <v>807.4581790484159</v>
      </c>
      <c r="J358" s="10">
        <f t="shared" si="163"/>
        <v>0</v>
      </c>
      <c r="K358" s="24">
        <f>'Weir Formula Data'!C358</f>
        <v>1</v>
      </c>
      <c r="L358" s="24">
        <f>'Weir Formula Data'!D358</f>
        <v>0</v>
      </c>
      <c r="M358" s="24">
        <f>'Weir Formula Data'!E358</f>
        <v>1</v>
      </c>
      <c r="N358" s="24">
        <f>'Weir Formula Data'!F358</f>
        <v>0</v>
      </c>
      <c r="O358" s="24">
        <f>'Weir Formula Data'!G358</f>
        <v>1</v>
      </c>
      <c r="AC358">
        <f t="shared" si="164"/>
        <v>201806</v>
      </c>
      <c r="AD358" s="3">
        <v>43272</v>
      </c>
      <c r="AE358" s="10">
        <f t="shared" si="151"/>
        <v>720.7404134784681</v>
      </c>
      <c r="AF358" s="10">
        <f t="shared" si="152"/>
        <v>0</v>
      </c>
      <c r="AG358" s="10">
        <f t="shared" si="153"/>
        <v>672.30657691960403</v>
      </c>
      <c r="AH358" s="10">
        <f t="shared" si="154"/>
        <v>0</v>
      </c>
      <c r="AI358" s="10">
        <f t="shared" si="155"/>
        <v>477.66990964282678</v>
      </c>
      <c r="AJ358" s="10">
        <f t="shared" si="165"/>
        <v>1870.7169000408987</v>
      </c>
      <c r="AL358">
        <f t="shared" si="166"/>
        <v>201806</v>
      </c>
      <c r="AM358" s="3">
        <f t="shared" si="167"/>
        <v>43272</v>
      </c>
      <c r="AN358" s="10">
        <f t="shared" si="168"/>
        <v>720.7404134784681</v>
      </c>
      <c r="AO358" s="10">
        <f t="shared" si="169"/>
        <v>0</v>
      </c>
      <c r="AP358" s="10">
        <f t="shared" si="170"/>
        <v>672.30657691960403</v>
      </c>
      <c r="AQ358" s="10">
        <f t="shared" si="171"/>
        <v>0</v>
      </c>
      <c r="AR358" s="10">
        <f t="shared" si="172"/>
        <v>477.66990964282678</v>
      </c>
      <c r="AS358" s="10">
        <f t="shared" si="173"/>
        <v>1870.7169000408987</v>
      </c>
      <c r="AU358">
        <f t="shared" si="174"/>
        <v>201806</v>
      </c>
      <c r="AV358" s="3">
        <f t="shared" si="175"/>
        <v>43272</v>
      </c>
      <c r="AW358" s="10">
        <f t="shared" si="156"/>
        <v>720.7404134784681</v>
      </c>
      <c r="AX358" s="10">
        <f t="shared" si="157"/>
        <v>0</v>
      </c>
      <c r="AY358" s="10">
        <f t="shared" si="158"/>
        <v>672.30657691960403</v>
      </c>
      <c r="AZ358" s="10">
        <f t="shared" si="159"/>
        <v>0</v>
      </c>
      <c r="BA358" s="10">
        <f t="shared" si="160"/>
        <v>477.66990964282678</v>
      </c>
      <c r="BB358">
        <f t="shared" si="176"/>
        <v>1870.7169000408987</v>
      </c>
    </row>
    <row r="359" spans="2:54" x14ac:dyDescent="0.25">
      <c r="B359">
        <f t="shared" si="161"/>
        <v>201806</v>
      </c>
      <c r="C359" s="3">
        <f>'Weir Formula Data'!I359</f>
        <v>43273</v>
      </c>
      <c r="D359" s="10">
        <f>IF('Weir Formula Data'!P359="",-9999,'Weir Formula Data'!P359)</f>
        <v>320.16756829192684</v>
      </c>
      <c r="E359" s="10">
        <f>IF('Weir Formula Data'!Q359="",-9999,'Weir Formula Data'!Q359)</f>
        <v>0</v>
      </c>
      <c r="F359" s="10">
        <f>IF('Weir Formula Data'!R359="",-9999,'Weir Formula Data'!R359)</f>
        <v>295.41486602744561</v>
      </c>
      <c r="G359" s="10">
        <f>IF('Weir Formula Data'!M359="",-9999,'Weir Formula Data'!M359)</f>
        <v>0</v>
      </c>
      <c r="H359" s="10">
        <f>IF('Weir Formula Data'!N359="",-9999,'Weir Formula Data'!N359)</f>
        <v>215.65731615361599</v>
      </c>
      <c r="I359" s="10">
        <f t="shared" si="162"/>
        <v>831.23975047298836</v>
      </c>
      <c r="J359" s="10">
        <f t="shared" si="163"/>
        <v>0</v>
      </c>
      <c r="K359" s="24">
        <f>'Weir Formula Data'!C359</f>
        <v>1</v>
      </c>
      <c r="L359" s="24">
        <f>'Weir Formula Data'!D359</f>
        <v>0</v>
      </c>
      <c r="M359" s="24">
        <f>'Weir Formula Data'!E359</f>
        <v>1</v>
      </c>
      <c r="N359" s="24">
        <f>'Weir Formula Data'!F359</f>
        <v>0</v>
      </c>
      <c r="O359" s="24">
        <f>'Weir Formula Data'!G359</f>
        <v>1</v>
      </c>
      <c r="AC359">
        <f t="shared" si="164"/>
        <v>201806</v>
      </c>
      <c r="AD359" s="3">
        <v>43273</v>
      </c>
      <c r="AE359" s="10">
        <f t="shared" si="151"/>
        <v>741.76334625101742</v>
      </c>
      <c r="AF359" s="10">
        <f t="shared" si="152"/>
        <v>0</v>
      </c>
      <c r="AG359" s="10">
        <f t="shared" si="153"/>
        <v>684.4163533672297</v>
      </c>
      <c r="AH359" s="10">
        <f t="shared" si="154"/>
        <v>0</v>
      </c>
      <c r="AI359" s="10">
        <f t="shared" si="155"/>
        <v>499.63428003352021</v>
      </c>
      <c r="AJ359" s="10">
        <f t="shared" si="165"/>
        <v>1925.8139796517671</v>
      </c>
      <c r="AL359">
        <f t="shared" si="166"/>
        <v>201806</v>
      </c>
      <c r="AM359" s="3">
        <f t="shared" si="167"/>
        <v>43273</v>
      </c>
      <c r="AN359" s="10">
        <f t="shared" si="168"/>
        <v>741.76334625101742</v>
      </c>
      <c r="AO359" s="10">
        <f t="shared" si="169"/>
        <v>0</v>
      </c>
      <c r="AP359" s="10">
        <f t="shared" si="170"/>
        <v>684.4163533672297</v>
      </c>
      <c r="AQ359" s="10">
        <f t="shared" si="171"/>
        <v>0</v>
      </c>
      <c r="AR359" s="10">
        <f t="shared" si="172"/>
        <v>499.63428003352021</v>
      </c>
      <c r="AS359" s="10">
        <f t="shared" si="173"/>
        <v>1925.8139796517671</v>
      </c>
      <c r="AU359">
        <f t="shared" si="174"/>
        <v>201806</v>
      </c>
      <c r="AV359" s="3">
        <f t="shared" si="175"/>
        <v>43273</v>
      </c>
      <c r="AW359" s="10">
        <f t="shared" si="156"/>
        <v>741.76334625101742</v>
      </c>
      <c r="AX359" s="10">
        <f t="shared" si="157"/>
        <v>0</v>
      </c>
      <c r="AY359" s="10">
        <f t="shared" si="158"/>
        <v>684.4163533672297</v>
      </c>
      <c r="AZ359" s="10">
        <f t="shared" si="159"/>
        <v>0</v>
      </c>
      <c r="BA359" s="10">
        <f t="shared" si="160"/>
        <v>499.63428003352021</v>
      </c>
      <c r="BB359">
        <f t="shared" si="176"/>
        <v>1925.8139796517671</v>
      </c>
    </row>
    <row r="360" spans="2:54" x14ac:dyDescent="0.25">
      <c r="B360">
        <f t="shared" si="161"/>
        <v>201806</v>
      </c>
      <c r="C360" s="3">
        <f>'Weir Formula Data'!I360</f>
        <v>43274</v>
      </c>
      <c r="D360" s="10">
        <f>IF('Weir Formula Data'!P360="",-9999,'Weir Formula Data'!P360)</f>
        <v>304.76231923636288</v>
      </c>
      <c r="E360" s="10">
        <f>IF('Weir Formula Data'!Q360="",-9999,'Weir Formula Data'!Q360)</f>
        <v>0</v>
      </c>
      <c r="F360" s="10">
        <f>IF('Weir Formula Data'!R360="",-9999,'Weir Formula Data'!R360)</f>
        <v>275.13977676727967</v>
      </c>
      <c r="G360" s="10">
        <f>IF('Weir Formula Data'!M360="",-9999,'Weir Formula Data'!M360)</f>
        <v>0</v>
      </c>
      <c r="H360" s="10">
        <f>IF('Weir Formula Data'!N360="",-9999,'Weir Formula Data'!N360)</f>
        <v>208.1867391075842</v>
      </c>
      <c r="I360" s="10">
        <f t="shared" si="162"/>
        <v>788.08883511122679</v>
      </c>
      <c r="J360" s="10">
        <f t="shared" si="163"/>
        <v>0</v>
      </c>
      <c r="K360" s="24">
        <f>'Weir Formula Data'!C360</f>
        <v>1</v>
      </c>
      <c r="L360" s="24">
        <f>'Weir Formula Data'!D360</f>
        <v>0</v>
      </c>
      <c r="M360" s="24">
        <f>'Weir Formula Data'!E360</f>
        <v>1</v>
      </c>
      <c r="N360" s="24">
        <f>'Weir Formula Data'!F360</f>
        <v>0</v>
      </c>
      <c r="O360" s="24">
        <f>'Weir Formula Data'!G360</f>
        <v>1</v>
      </c>
      <c r="AC360">
        <f t="shared" si="164"/>
        <v>201806</v>
      </c>
      <c r="AD360" s="3">
        <v>43274</v>
      </c>
      <c r="AE360" s="10">
        <f t="shared" si="151"/>
        <v>706.07250738733103</v>
      </c>
      <c r="AF360" s="10">
        <f t="shared" si="152"/>
        <v>0</v>
      </c>
      <c r="AG360" s="10">
        <f t="shared" si="153"/>
        <v>637.44308204124081</v>
      </c>
      <c r="AH360" s="10">
        <f t="shared" si="154"/>
        <v>0</v>
      </c>
      <c r="AI360" s="10">
        <f t="shared" si="155"/>
        <v>482.32646757252178</v>
      </c>
      <c r="AJ360" s="10">
        <f t="shared" si="165"/>
        <v>1825.8420570010935</v>
      </c>
      <c r="AL360">
        <f t="shared" si="166"/>
        <v>201806</v>
      </c>
      <c r="AM360" s="3">
        <f t="shared" si="167"/>
        <v>43274</v>
      </c>
      <c r="AN360" s="10">
        <f t="shared" si="168"/>
        <v>706.07250738733103</v>
      </c>
      <c r="AO360" s="10">
        <f t="shared" si="169"/>
        <v>0</v>
      </c>
      <c r="AP360" s="10">
        <f t="shared" si="170"/>
        <v>637.44308204124081</v>
      </c>
      <c r="AQ360" s="10">
        <f t="shared" si="171"/>
        <v>0</v>
      </c>
      <c r="AR360" s="10">
        <f t="shared" si="172"/>
        <v>482.32646757252178</v>
      </c>
      <c r="AS360" s="10">
        <f t="shared" si="173"/>
        <v>1825.8420570010935</v>
      </c>
      <c r="AU360">
        <f t="shared" si="174"/>
        <v>201806</v>
      </c>
      <c r="AV360" s="3">
        <f t="shared" si="175"/>
        <v>43274</v>
      </c>
      <c r="AW360" s="10">
        <f t="shared" si="156"/>
        <v>706.07250738733103</v>
      </c>
      <c r="AX360" s="10">
        <f t="shared" si="157"/>
        <v>0</v>
      </c>
      <c r="AY360" s="10">
        <f t="shared" si="158"/>
        <v>637.44308204124081</v>
      </c>
      <c r="AZ360" s="10">
        <f t="shared" si="159"/>
        <v>0</v>
      </c>
      <c r="BA360" s="10">
        <f t="shared" si="160"/>
        <v>482.32646757252178</v>
      </c>
      <c r="BB360">
        <f t="shared" si="176"/>
        <v>1825.8420570010935</v>
      </c>
    </row>
    <row r="361" spans="2:54" x14ac:dyDescent="0.25">
      <c r="B361">
        <f t="shared" si="161"/>
        <v>201806</v>
      </c>
      <c r="C361" s="3">
        <f>'Weir Formula Data'!I361</f>
        <v>43275</v>
      </c>
      <c r="D361" s="10">
        <f>IF('Weir Formula Data'!P361="",-9999,'Weir Formula Data'!P361)</f>
        <v>339.54311254979604</v>
      </c>
      <c r="E361" s="10">
        <f>IF('Weir Formula Data'!Q361="",-9999,'Weir Formula Data'!Q361)</f>
        <v>0</v>
      </c>
      <c r="F361" s="10">
        <f>IF('Weir Formula Data'!R361="",-9999,'Weir Formula Data'!R361)</f>
        <v>307.94539388112509</v>
      </c>
      <c r="G361" s="10">
        <f>IF('Weir Formula Data'!M361="",-9999,'Weir Formula Data'!M361)</f>
        <v>0</v>
      </c>
      <c r="H361" s="10">
        <f>IF('Weir Formula Data'!N361="",-9999,'Weir Formula Data'!N361)</f>
        <v>217.78544069981254</v>
      </c>
      <c r="I361" s="10">
        <f t="shared" si="162"/>
        <v>865.27394713073363</v>
      </c>
      <c r="J361" s="10">
        <f t="shared" si="163"/>
        <v>0</v>
      </c>
      <c r="K361" s="24">
        <f>'Weir Formula Data'!C361</f>
        <v>1</v>
      </c>
      <c r="L361" s="24">
        <f>'Weir Formula Data'!D361</f>
        <v>0</v>
      </c>
      <c r="M361" s="24">
        <f>'Weir Formula Data'!E361</f>
        <v>1</v>
      </c>
      <c r="N361" s="24">
        <f>'Weir Formula Data'!F361</f>
        <v>0</v>
      </c>
      <c r="O361" s="24">
        <f>'Weir Formula Data'!G361</f>
        <v>1</v>
      </c>
      <c r="AC361">
        <f t="shared" si="164"/>
        <v>201806</v>
      </c>
      <c r="AD361" s="3">
        <v>43275</v>
      </c>
      <c r="AE361" s="10">
        <f t="shared" si="151"/>
        <v>786.6525541768101</v>
      </c>
      <c r="AF361" s="10">
        <f t="shared" si="152"/>
        <v>0</v>
      </c>
      <c r="AG361" s="10">
        <f t="shared" si="153"/>
        <v>713.44704601553076</v>
      </c>
      <c r="AH361" s="10">
        <f t="shared" si="154"/>
        <v>0</v>
      </c>
      <c r="AI361" s="10">
        <f t="shared" si="155"/>
        <v>504.56471315967104</v>
      </c>
      <c r="AJ361" s="10">
        <f t="shared" si="165"/>
        <v>2004.664313352012</v>
      </c>
      <c r="AL361">
        <f t="shared" si="166"/>
        <v>201806</v>
      </c>
      <c r="AM361" s="3">
        <f t="shared" si="167"/>
        <v>43275</v>
      </c>
      <c r="AN361" s="10">
        <f t="shared" si="168"/>
        <v>786.6525541768101</v>
      </c>
      <c r="AO361" s="10">
        <f t="shared" si="169"/>
        <v>0</v>
      </c>
      <c r="AP361" s="10">
        <f t="shared" si="170"/>
        <v>713.44704601553076</v>
      </c>
      <c r="AQ361" s="10">
        <f t="shared" si="171"/>
        <v>0</v>
      </c>
      <c r="AR361" s="10">
        <f t="shared" si="172"/>
        <v>504.56471315967104</v>
      </c>
      <c r="AS361" s="10">
        <f t="shared" si="173"/>
        <v>2004.664313352012</v>
      </c>
      <c r="AU361">
        <f t="shared" si="174"/>
        <v>201806</v>
      </c>
      <c r="AV361" s="3">
        <f t="shared" si="175"/>
        <v>43275</v>
      </c>
      <c r="AW361" s="10">
        <f t="shared" si="156"/>
        <v>786.6525541768101</v>
      </c>
      <c r="AX361" s="10">
        <f t="shared" si="157"/>
        <v>0</v>
      </c>
      <c r="AY361" s="10">
        <f t="shared" si="158"/>
        <v>713.44704601553076</v>
      </c>
      <c r="AZ361" s="10">
        <f t="shared" si="159"/>
        <v>0</v>
      </c>
      <c r="BA361" s="10">
        <f t="shared" si="160"/>
        <v>504.56471315967104</v>
      </c>
      <c r="BB361">
        <f t="shared" si="176"/>
        <v>2004.664313352012</v>
      </c>
    </row>
    <row r="362" spans="2:54" x14ac:dyDescent="0.25">
      <c r="B362">
        <f t="shared" si="161"/>
        <v>201806</v>
      </c>
      <c r="C362" s="3">
        <f>'Weir Formula Data'!I362</f>
        <v>43276</v>
      </c>
      <c r="D362" s="10">
        <f>IF('Weir Formula Data'!P362="",-9999,'Weir Formula Data'!P362)</f>
        <v>370.3466347052738</v>
      </c>
      <c r="E362" s="10">
        <f>IF('Weir Formula Data'!Q362="",-9999,'Weir Formula Data'!Q362)</f>
        <v>0</v>
      </c>
      <c r="F362" s="10">
        <f>IF('Weir Formula Data'!R362="",-9999,'Weir Formula Data'!R362)</f>
        <v>338.17572171329658</v>
      </c>
      <c r="G362" s="10">
        <f>IF('Weir Formula Data'!M362="",-9999,'Weir Formula Data'!M362)</f>
        <v>0</v>
      </c>
      <c r="H362" s="10">
        <f>IF('Weir Formula Data'!N362="",-9999,'Weir Formula Data'!N362)</f>
        <v>242.88144435278116</v>
      </c>
      <c r="I362" s="10">
        <f t="shared" si="162"/>
        <v>951.40380077135148</v>
      </c>
      <c r="J362" s="10">
        <f t="shared" si="163"/>
        <v>0</v>
      </c>
      <c r="K362" s="24">
        <f>'Weir Formula Data'!C362</f>
        <v>1</v>
      </c>
      <c r="L362" s="24">
        <f>'Weir Formula Data'!D362</f>
        <v>0</v>
      </c>
      <c r="M362" s="24">
        <f>'Weir Formula Data'!E362</f>
        <v>1</v>
      </c>
      <c r="N362" s="24">
        <f>'Weir Formula Data'!F362</f>
        <v>0</v>
      </c>
      <c r="O362" s="24">
        <f>'Weir Formula Data'!G362</f>
        <v>1</v>
      </c>
      <c r="AC362">
        <f t="shared" si="164"/>
        <v>201806</v>
      </c>
      <c r="AD362" s="3">
        <v>43276</v>
      </c>
      <c r="AE362" s="10">
        <f t="shared" si="151"/>
        <v>858.01807002921839</v>
      </c>
      <c r="AF362" s="10">
        <f t="shared" si="152"/>
        <v>0</v>
      </c>
      <c r="AG362" s="10">
        <f t="shared" si="153"/>
        <v>783.48458682794353</v>
      </c>
      <c r="AH362" s="10">
        <f t="shared" si="154"/>
        <v>0</v>
      </c>
      <c r="AI362" s="10">
        <f t="shared" si="155"/>
        <v>562.70706576104521</v>
      </c>
      <c r="AJ362" s="10">
        <f t="shared" si="165"/>
        <v>2204.2097226182073</v>
      </c>
      <c r="AL362">
        <f t="shared" si="166"/>
        <v>201806</v>
      </c>
      <c r="AM362" s="3">
        <f t="shared" si="167"/>
        <v>43276</v>
      </c>
      <c r="AN362" s="10">
        <f t="shared" si="168"/>
        <v>858.01807002921839</v>
      </c>
      <c r="AO362" s="10">
        <f t="shared" si="169"/>
        <v>0</v>
      </c>
      <c r="AP362" s="10">
        <f t="shared" si="170"/>
        <v>783.48458682794353</v>
      </c>
      <c r="AQ362" s="10">
        <f t="shared" si="171"/>
        <v>0</v>
      </c>
      <c r="AR362" s="10">
        <f t="shared" si="172"/>
        <v>562.70706576104521</v>
      </c>
      <c r="AS362" s="10">
        <f t="shared" si="173"/>
        <v>2204.2097226182073</v>
      </c>
      <c r="AU362">
        <f t="shared" si="174"/>
        <v>201806</v>
      </c>
      <c r="AV362" s="3">
        <f t="shared" si="175"/>
        <v>43276</v>
      </c>
      <c r="AW362" s="10">
        <f t="shared" si="156"/>
        <v>858.01807002921839</v>
      </c>
      <c r="AX362" s="10">
        <f t="shared" si="157"/>
        <v>0</v>
      </c>
      <c r="AY362" s="10">
        <f t="shared" si="158"/>
        <v>783.48458682794353</v>
      </c>
      <c r="AZ362" s="10">
        <f t="shared" si="159"/>
        <v>0</v>
      </c>
      <c r="BA362" s="10">
        <f t="shared" si="160"/>
        <v>562.70706576104521</v>
      </c>
      <c r="BB362">
        <f t="shared" si="176"/>
        <v>2204.2097226182073</v>
      </c>
    </row>
    <row r="363" spans="2:54" x14ac:dyDescent="0.25">
      <c r="B363">
        <f t="shared" si="161"/>
        <v>201806</v>
      </c>
      <c r="C363" s="3">
        <f>'Weir Formula Data'!I363</f>
        <v>43277</v>
      </c>
      <c r="D363" s="10">
        <f>IF('Weir Formula Data'!P363="",-9999,'Weir Formula Data'!P363)</f>
        <v>353.71639565075208</v>
      </c>
      <c r="E363" s="10">
        <f>IF('Weir Formula Data'!Q363="",-9999,'Weir Formula Data'!Q363)</f>
        <v>0</v>
      </c>
      <c r="F363" s="10">
        <f>IF('Weir Formula Data'!R363="",-9999,'Weir Formula Data'!R363)</f>
        <v>322.76934882413093</v>
      </c>
      <c r="G363" s="10">
        <f>IF('Weir Formula Data'!M363="",-9999,'Weir Formula Data'!M363)</f>
        <v>0</v>
      </c>
      <c r="H363" s="10">
        <f>IF('Weir Formula Data'!N363="",-9999,'Weir Formula Data'!N363)</f>
        <v>233.44775802641524</v>
      </c>
      <c r="I363" s="10">
        <f t="shared" si="162"/>
        <v>909.93350250129822</v>
      </c>
      <c r="J363" s="10">
        <f t="shared" si="163"/>
        <v>0</v>
      </c>
      <c r="K363" s="24">
        <f>'Weir Formula Data'!C363</f>
        <v>1</v>
      </c>
      <c r="L363" s="24">
        <f>'Weir Formula Data'!D363</f>
        <v>0</v>
      </c>
      <c r="M363" s="24">
        <f>'Weir Formula Data'!E363</f>
        <v>1</v>
      </c>
      <c r="N363" s="24">
        <f>'Weir Formula Data'!F363</f>
        <v>0</v>
      </c>
      <c r="O363" s="24">
        <f>'Weir Formula Data'!G363</f>
        <v>1</v>
      </c>
      <c r="AC363">
        <f t="shared" si="164"/>
        <v>201806</v>
      </c>
      <c r="AD363" s="3">
        <v>43277</v>
      </c>
      <c r="AE363" s="10">
        <f t="shared" si="151"/>
        <v>819.48917768747833</v>
      </c>
      <c r="AF363" s="10">
        <f t="shared" si="152"/>
        <v>0</v>
      </c>
      <c r="AG363" s="10">
        <f t="shared" si="153"/>
        <v>747.79114426964361</v>
      </c>
      <c r="AH363" s="10">
        <f t="shared" si="154"/>
        <v>0</v>
      </c>
      <c r="AI363" s="10">
        <f t="shared" si="155"/>
        <v>540.8511270903698</v>
      </c>
      <c r="AJ363" s="10">
        <f t="shared" si="165"/>
        <v>2108.1314490474915</v>
      </c>
      <c r="AL363">
        <f t="shared" si="166"/>
        <v>201806</v>
      </c>
      <c r="AM363" s="3">
        <f t="shared" si="167"/>
        <v>43277</v>
      </c>
      <c r="AN363" s="10">
        <f t="shared" si="168"/>
        <v>819.48917768747833</v>
      </c>
      <c r="AO363" s="10">
        <f t="shared" si="169"/>
        <v>0</v>
      </c>
      <c r="AP363" s="10">
        <f t="shared" si="170"/>
        <v>747.79114426964361</v>
      </c>
      <c r="AQ363" s="10">
        <f t="shared" si="171"/>
        <v>0</v>
      </c>
      <c r="AR363" s="10">
        <f t="shared" si="172"/>
        <v>540.8511270903698</v>
      </c>
      <c r="AS363" s="10">
        <f t="shared" si="173"/>
        <v>2108.1314490474915</v>
      </c>
      <c r="AU363">
        <f t="shared" si="174"/>
        <v>201806</v>
      </c>
      <c r="AV363" s="3">
        <f t="shared" si="175"/>
        <v>43277</v>
      </c>
      <c r="AW363" s="10">
        <f t="shared" si="156"/>
        <v>819.48917768747833</v>
      </c>
      <c r="AX363" s="10">
        <f t="shared" si="157"/>
        <v>0</v>
      </c>
      <c r="AY363" s="10">
        <f t="shared" si="158"/>
        <v>747.79114426964361</v>
      </c>
      <c r="AZ363" s="10">
        <f t="shared" si="159"/>
        <v>0</v>
      </c>
      <c r="BA363" s="10">
        <f t="shared" si="160"/>
        <v>540.8511270903698</v>
      </c>
      <c r="BB363">
        <f t="shared" si="176"/>
        <v>2108.1314490474915</v>
      </c>
    </row>
    <row r="364" spans="2:54" x14ac:dyDescent="0.25">
      <c r="B364">
        <f t="shared" si="161"/>
        <v>201806</v>
      </c>
      <c r="C364" s="3">
        <f>'Weir Formula Data'!I364</f>
        <v>43278</v>
      </c>
      <c r="D364" s="10">
        <f>IF('Weir Formula Data'!P364="",-9999,'Weir Formula Data'!P364)</f>
        <v>352.00750645011618</v>
      </c>
      <c r="E364" s="10">
        <f>IF('Weir Formula Data'!Q364="",-9999,'Weir Formula Data'!Q364)</f>
        <v>0</v>
      </c>
      <c r="F364" s="10">
        <f>IF('Weir Formula Data'!R364="",-9999,'Weir Formula Data'!R364)</f>
        <v>314.75537325765259</v>
      </c>
      <c r="G364" s="10">
        <f>IF('Weir Formula Data'!M364="",-9999,'Weir Formula Data'!M364)</f>
        <v>0</v>
      </c>
      <c r="H364" s="10">
        <f>IF('Weir Formula Data'!N364="",-9999,'Weir Formula Data'!N364)</f>
        <v>234.06673244265957</v>
      </c>
      <c r="I364" s="10">
        <f t="shared" si="162"/>
        <v>900.82961215042837</v>
      </c>
      <c r="J364" s="10">
        <f t="shared" si="163"/>
        <v>0</v>
      </c>
      <c r="K364" s="24">
        <f>'Weir Formula Data'!C364</f>
        <v>1</v>
      </c>
      <c r="L364" s="24">
        <f>'Weir Formula Data'!D364</f>
        <v>0</v>
      </c>
      <c r="M364" s="24">
        <f>'Weir Formula Data'!E364</f>
        <v>1</v>
      </c>
      <c r="N364" s="24">
        <f>'Weir Formula Data'!F364</f>
        <v>0</v>
      </c>
      <c r="O364" s="24">
        <f>'Weir Formula Data'!G364</f>
        <v>1</v>
      </c>
      <c r="AC364">
        <f t="shared" si="164"/>
        <v>201806</v>
      </c>
      <c r="AD364" s="3">
        <v>43278</v>
      </c>
      <c r="AE364" s="10">
        <f t="shared" si="151"/>
        <v>815.53002786290858</v>
      </c>
      <c r="AF364" s="10">
        <f t="shared" si="152"/>
        <v>0</v>
      </c>
      <c r="AG364" s="10">
        <f t="shared" si="153"/>
        <v>729.22438760319471</v>
      </c>
      <c r="AH364" s="10">
        <f t="shared" si="154"/>
        <v>0</v>
      </c>
      <c r="AI364" s="10">
        <f t="shared" si="155"/>
        <v>542.28516532443143</v>
      </c>
      <c r="AJ364" s="10">
        <f t="shared" si="165"/>
        <v>2087.0395807905347</v>
      </c>
      <c r="AL364">
        <f t="shared" si="166"/>
        <v>201806</v>
      </c>
      <c r="AM364" s="3">
        <f t="shared" si="167"/>
        <v>43278</v>
      </c>
      <c r="AN364" s="10">
        <f t="shared" si="168"/>
        <v>815.53002786290858</v>
      </c>
      <c r="AO364" s="10">
        <f t="shared" si="169"/>
        <v>0</v>
      </c>
      <c r="AP364" s="10">
        <f t="shared" si="170"/>
        <v>729.22438760319471</v>
      </c>
      <c r="AQ364" s="10">
        <f t="shared" si="171"/>
        <v>0</v>
      </c>
      <c r="AR364" s="10">
        <f t="shared" si="172"/>
        <v>542.28516532443143</v>
      </c>
      <c r="AS364" s="10">
        <f t="shared" si="173"/>
        <v>2087.0395807905347</v>
      </c>
      <c r="AU364">
        <f t="shared" si="174"/>
        <v>201806</v>
      </c>
      <c r="AV364" s="3">
        <f t="shared" si="175"/>
        <v>43278</v>
      </c>
      <c r="AW364" s="10">
        <f t="shared" si="156"/>
        <v>815.53002786290858</v>
      </c>
      <c r="AX364" s="10">
        <f t="shared" si="157"/>
        <v>0</v>
      </c>
      <c r="AY364" s="10">
        <f t="shared" si="158"/>
        <v>729.22438760319471</v>
      </c>
      <c r="AZ364" s="10">
        <f t="shared" si="159"/>
        <v>0</v>
      </c>
      <c r="BA364" s="10">
        <f t="shared" si="160"/>
        <v>542.28516532443143</v>
      </c>
      <c r="BB364">
        <f t="shared" si="176"/>
        <v>2087.0395807905347</v>
      </c>
    </row>
    <row r="365" spans="2:54" x14ac:dyDescent="0.25">
      <c r="B365">
        <f t="shared" si="161"/>
        <v>201806</v>
      </c>
      <c r="C365" s="3">
        <f>'Weir Formula Data'!I365</f>
        <v>43279</v>
      </c>
      <c r="D365" s="10">
        <f>IF('Weir Formula Data'!P365="",-9999,'Weir Formula Data'!P365)</f>
        <v>356.53816290544438</v>
      </c>
      <c r="E365" s="10">
        <f>IF('Weir Formula Data'!Q365="",-9999,'Weir Formula Data'!Q365)</f>
        <v>0</v>
      </c>
      <c r="F365" s="10">
        <f>IF('Weir Formula Data'!R365="",-9999,'Weir Formula Data'!R365)</f>
        <v>314.74165494338678</v>
      </c>
      <c r="G365" s="10">
        <f>IF('Weir Formula Data'!M365="",-9999,'Weir Formula Data'!M365)</f>
        <v>0</v>
      </c>
      <c r="H365" s="10">
        <f>IF('Weir Formula Data'!N365="",-9999,'Weir Formula Data'!N365)</f>
        <v>242.58886972553603</v>
      </c>
      <c r="I365" s="10">
        <f t="shared" si="162"/>
        <v>913.86868757436719</v>
      </c>
      <c r="J365" s="10">
        <f t="shared" si="163"/>
        <v>0</v>
      </c>
      <c r="K365" s="24">
        <f>'Weir Formula Data'!C365</f>
        <v>1</v>
      </c>
      <c r="L365" s="24">
        <f>'Weir Formula Data'!D365</f>
        <v>0</v>
      </c>
      <c r="M365" s="24">
        <f>'Weir Formula Data'!E365</f>
        <v>1</v>
      </c>
      <c r="N365" s="24">
        <f>'Weir Formula Data'!F365</f>
        <v>0</v>
      </c>
      <c r="O365" s="24">
        <f>'Weir Formula Data'!G365</f>
        <v>1</v>
      </c>
      <c r="AC365">
        <f t="shared" si="164"/>
        <v>201806</v>
      </c>
      <c r="AD365" s="3">
        <v>43279</v>
      </c>
      <c r="AE365" s="10">
        <f t="shared" si="151"/>
        <v>826.02664034288898</v>
      </c>
      <c r="AF365" s="10">
        <f t="shared" si="152"/>
        <v>0</v>
      </c>
      <c r="AG365" s="10">
        <f t="shared" si="153"/>
        <v>729.19260505023658</v>
      </c>
      <c r="AH365" s="10">
        <f t="shared" si="154"/>
        <v>0</v>
      </c>
      <c r="AI365" s="10">
        <f t="shared" si="155"/>
        <v>562.02922966511812</v>
      </c>
      <c r="AJ365" s="10">
        <f t="shared" si="165"/>
        <v>2117.2484750582439</v>
      </c>
      <c r="AL365">
        <f t="shared" si="166"/>
        <v>201806</v>
      </c>
      <c r="AM365" s="3">
        <f t="shared" si="167"/>
        <v>43279</v>
      </c>
      <c r="AN365" s="10">
        <f t="shared" si="168"/>
        <v>826.02664034288898</v>
      </c>
      <c r="AO365" s="10">
        <f t="shared" si="169"/>
        <v>0</v>
      </c>
      <c r="AP365" s="10">
        <f t="shared" si="170"/>
        <v>729.19260505023658</v>
      </c>
      <c r="AQ365" s="10">
        <f t="shared" si="171"/>
        <v>0</v>
      </c>
      <c r="AR365" s="10">
        <f t="shared" si="172"/>
        <v>562.02922966511812</v>
      </c>
      <c r="AS365" s="10">
        <f t="shared" si="173"/>
        <v>2117.2484750582439</v>
      </c>
      <c r="AU365">
        <f t="shared" si="174"/>
        <v>201806</v>
      </c>
      <c r="AV365" s="3">
        <f t="shared" si="175"/>
        <v>43279</v>
      </c>
      <c r="AW365" s="10">
        <f t="shared" si="156"/>
        <v>826.02664034288898</v>
      </c>
      <c r="AX365" s="10">
        <f t="shared" si="157"/>
        <v>0</v>
      </c>
      <c r="AY365" s="10">
        <f t="shared" si="158"/>
        <v>729.19260505023658</v>
      </c>
      <c r="AZ365" s="10">
        <f t="shared" si="159"/>
        <v>0</v>
      </c>
      <c r="BA365" s="10">
        <f t="shared" si="160"/>
        <v>562.02922966511812</v>
      </c>
      <c r="BB365">
        <f t="shared" si="176"/>
        <v>2117.2484750582439</v>
      </c>
    </row>
    <row r="366" spans="2:54" x14ac:dyDescent="0.25">
      <c r="B366">
        <f t="shared" si="161"/>
        <v>201806</v>
      </c>
      <c r="C366" s="3">
        <f>'Weir Formula Data'!I366</f>
        <v>43280</v>
      </c>
      <c r="D366" s="10">
        <f>IF('Weir Formula Data'!P366="",-9999,'Weir Formula Data'!P366)</f>
        <v>317.78700558654117</v>
      </c>
      <c r="E366" s="10">
        <f>IF('Weir Formula Data'!Q366="",-9999,'Weir Formula Data'!Q366)</f>
        <v>0</v>
      </c>
      <c r="F366" s="10">
        <f>IF('Weir Formula Data'!R366="",-9999,'Weir Formula Data'!R366)</f>
        <v>188.99957620182963</v>
      </c>
      <c r="G366" s="10">
        <f>IF('Weir Formula Data'!M366="",-9999,'Weir Formula Data'!M366)</f>
        <v>0</v>
      </c>
      <c r="H366" s="10">
        <f>IF('Weir Formula Data'!N366="",-9999,'Weir Formula Data'!N366)</f>
        <v>227.60403758045121</v>
      </c>
      <c r="I366" s="10">
        <f t="shared" si="162"/>
        <v>734.39061936882194</v>
      </c>
      <c r="J366" s="10">
        <f t="shared" si="163"/>
        <v>0</v>
      </c>
      <c r="K366" s="24">
        <f>'Weir Formula Data'!C366</f>
        <v>1</v>
      </c>
      <c r="L366" s="24">
        <f>'Weir Formula Data'!D366</f>
        <v>0</v>
      </c>
      <c r="M366" s="24">
        <f>'Weir Formula Data'!E366</f>
        <v>1</v>
      </c>
      <c r="N366" s="24">
        <f>'Weir Formula Data'!F366</f>
        <v>0</v>
      </c>
      <c r="O366" s="24">
        <f>'Weir Formula Data'!G366</f>
        <v>1</v>
      </c>
      <c r="AC366">
        <f t="shared" si="164"/>
        <v>201806</v>
      </c>
      <c r="AD366" s="3">
        <v>43280</v>
      </c>
      <c r="AE366" s="10">
        <f t="shared" si="151"/>
        <v>736.24806508831955</v>
      </c>
      <c r="AF366" s="10">
        <f t="shared" si="152"/>
        <v>0</v>
      </c>
      <c r="AG366" s="10">
        <f t="shared" si="153"/>
        <v>437.87370104790318</v>
      </c>
      <c r="AH366" s="10">
        <f t="shared" si="154"/>
        <v>0</v>
      </c>
      <c r="AI366" s="10">
        <f t="shared" si="155"/>
        <v>527.31241154938323</v>
      </c>
      <c r="AJ366" s="10">
        <f t="shared" si="165"/>
        <v>1701.4341776856058</v>
      </c>
      <c r="AL366">
        <f t="shared" si="166"/>
        <v>201806</v>
      </c>
      <c r="AM366" s="3">
        <f t="shared" si="167"/>
        <v>43280</v>
      </c>
      <c r="AN366" s="10">
        <f t="shared" si="168"/>
        <v>736.24806508831955</v>
      </c>
      <c r="AO366" s="10">
        <f t="shared" si="169"/>
        <v>0</v>
      </c>
      <c r="AP366" s="10">
        <f t="shared" si="170"/>
        <v>437.87370104790318</v>
      </c>
      <c r="AQ366" s="10">
        <f t="shared" si="171"/>
        <v>0</v>
      </c>
      <c r="AR366" s="10">
        <f t="shared" si="172"/>
        <v>527.31241154938323</v>
      </c>
      <c r="AS366" s="10">
        <f t="shared" si="173"/>
        <v>1701.4341776856058</v>
      </c>
      <c r="AU366">
        <f t="shared" si="174"/>
        <v>201806</v>
      </c>
      <c r="AV366" s="3">
        <f t="shared" si="175"/>
        <v>43280</v>
      </c>
      <c r="AW366" s="10">
        <f t="shared" si="156"/>
        <v>736.24806508831955</v>
      </c>
      <c r="AX366" s="10">
        <f t="shared" si="157"/>
        <v>0</v>
      </c>
      <c r="AY366" s="10">
        <f t="shared" si="158"/>
        <v>437.87370104790318</v>
      </c>
      <c r="AZ366" s="10">
        <f t="shared" si="159"/>
        <v>0</v>
      </c>
      <c r="BA366" s="10">
        <f t="shared" si="160"/>
        <v>527.31241154938323</v>
      </c>
      <c r="BB366">
        <f t="shared" si="176"/>
        <v>1701.4341776856058</v>
      </c>
    </row>
    <row r="367" spans="2:54" x14ac:dyDescent="0.25">
      <c r="B367">
        <f t="shared" si="161"/>
        <v>201806</v>
      </c>
      <c r="C367" s="3">
        <f>'Weir Formula Data'!I367</f>
        <v>43281</v>
      </c>
      <c r="D367" s="10">
        <f>IF('Weir Formula Data'!P367="",-9999,'Weir Formula Data'!P367)</f>
        <v>76.751898098833209</v>
      </c>
      <c r="E367" s="10">
        <f>IF('Weir Formula Data'!Q367="",-9999,'Weir Formula Data'!Q367)</f>
        <v>0</v>
      </c>
      <c r="F367" s="10">
        <f>IF('Weir Formula Data'!R367="",-9999,'Weir Formula Data'!R367)</f>
        <v>106.56845763345797</v>
      </c>
      <c r="G367" s="10">
        <f>IF('Weir Formula Data'!M367="",-9999,'Weir Formula Data'!M367)</f>
        <v>0</v>
      </c>
      <c r="H367" s="10">
        <f>IF('Weir Formula Data'!N367="",-9999,'Weir Formula Data'!N367)</f>
        <v>301.60158773502758</v>
      </c>
      <c r="I367" s="10">
        <f t="shared" si="162"/>
        <v>484.92194346731878</v>
      </c>
      <c r="J367" s="10">
        <f t="shared" si="163"/>
        <v>0</v>
      </c>
      <c r="K367" s="24">
        <f>'Weir Formula Data'!C367</f>
        <v>0</v>
      </c>
      <c r="L367" s="24">
        <f>'Weir Formula Data'!D367</f>
        <v>0</v>
      </c>
      <c r="M367" s="24">
        <f>'Weir Formula Data'!E367</f>
        <v>1</v>
      </c>
      <c r="N367" s="24">
        <f>'Weir Formula Data'!F367</f>
        <v>0</v>
      </c>
      <c r="O367" s="24">
        <f>'Weir Formula Data'!G367</f>
        <v>2</v>
      </c>
      <c r="AC367">
        <f t="shared" si="164"/>
        <v>201806</v>
      </c>
      <c r="AD367" s="3">
        <v>43281</v>
      </c>
      <c r="AE367" s="10">
        <f t="shared" si="151"/>
        <v>177.81858752476018</v>
      </c>
      <c r="AF367" s="10">
        <f t="shared" si="152"/>
        <v>0</v>
      </c>
      <c r="AG367" s="10">
        <f t="shared" si="153"/>
        <v>246.89751107747287</v>
      </c>
      <c r="AH367" s="10">
        <f t="shared" si="154"/>
        <v>0</v>
      </c>
      <c r="AI367" s="10">
        <f t="shared" si="155"/>
        <v>698.74973329269267</v>
      </c>
      <c r="AJ367" s="10">
        <f t="shared" si="165"/>
        <v>1123.4658318949257</v>
      </c>
      <c r="AL367">
        <f t="shared" si="166"/>
        <v>201806</v>
      </c>
      <c r="AM367" s="3">
        <f t="shared" si="167"/>
        <v>43281</v>
      </c>
      <c r="AN367" s="10">
        <f t="shared" si="168"/>
        <v>177.81858752476018</v>
      </c>
      <c r="AO367" s="10">
        <f t="shared" si="169"/>
        <v>0</v>
      </c>
      <c r="AP367" s="10">
        <f>IF(F367&lt;0,F367,F367*VLOOKUP($AL367,$R$3:$V$45,5,FALSE))</f>
        <v>246.89751107747287</v>
      </c>
      <c r="AQ367" s="10">
        <f t="shared" si="171"/>
        <v>0</v>
      </c>
      <c r="AR367" s="10">
        <f t="shared" si="172"/>
        <v>698.74973329269267</v>
      </c>
      <c r="AS367" s="10">
        <f t="shared" si="173"/>
        <v>1123.4658318949257</v>
      </c>
      <c r="AU367">
        <f t="shared" si="174"/>
        <v>201806</v>
      </c>
      <c r="AV367" s="3">
        <f t="shared" si="175"/>
        <v>43281</v>
      </c>
      <c r="AW367" s="10">
        <f t="shared" si="156"/>
        <v>177.81858752476018</v>
      </c>
      <c r="AX367" s="10">
        <f t="shared" si="157"/>
        <v>0</v>
      </c>
      <c r="AY367" s="10">
        <f t="shared" si="158"/>
        <v>246.89751107747287</v>
      </c>
      <c r="AZ367" s="10">
        <f t="shared" si="159"/>
        <v>0</v>
      </c>
      <c r="BA367" s="10">
        <f t="shared" si="160"/>
        <v>698.74973329269267</v>
      </c>
      <c r="BB367">
        <f t="shared" si="176"/>
        <v>1123.4658318949257</v>
      </c>
    </row>
    <row r="368" spans="2:54" x14ac:dyDescent="0.25">
      <c r="C368" s="3"/>
      <c r="D368" s="10"/>
      <c r="E368" s="10"/>
      <c r="F368" s="10"/>
      <c r="G368" s="29"/>
      <c r="H368" s="10"/>
      <c r="I368" s="10"/>
      <c r="J368" s="10"/>
      <c r="K368" s="24"/>
      <c r="L368" s="24"/>
      <c r="M368" s="24"/>
      <c r="N368" s="24"/>
      <c r="O368" s="24"/>
      <c r="AD368" s="3"/>
      <c r="AE368" s="10"/>
      <c r="AF368" s="10"/>
      <c r="AG368" s="10"/>
      <c r="AH368" s="10"/>
      <c r="AI368" s="10"/>
      <c r="AJ368" s="10"/>
      <c r="AM368" s="3"/>
      <c r="AN368" s="10"/>
      <c r="AO368" s="10"/>
      <c r="AP368" s="10"/>
      <c r="AQ368" s="10"/>
      <c r="AR368" s="10"/>
      <c r="AS368" s="10"/>
      <c r="AV368" s="3"/>
      <c r="AW368" s="10"/>
      <c r="AX368" s="10"/>
      <c r="AY368" s="10"/>
      <c r="AZ368" s="10"/>
      <c r="BA368" s="10"/>
    </row>
    <row r="369" spans="3:53" x14ac:dyDescent="0.25">
      <c r="C369" s="3"/>
      <c r="D369" s="10"/>
      <c r="E369" s="10"/>
      <c r="F369" s="10"/>
      <c r="G369" s="10"/>
      <c r="H369" s="10"/>
      <c r="I369" s="10"/>
      <c r="J369" s="10"/>
      <c r="AD369" s="3"/>
      <c r="AE369" s="10"/>
      <c r="AF369" s="10"/>
      <c r="AG369" s="10"/>
      <c r="AH369" s="10"/>
      <c r="AI369" s="10"/>
      <c r="AJ369" s="10"/>
      <c r="AM369" s="3"/>
      <c r="AN369" s="10"/>
      <c r="AO369" s="10"/>
      <c r="AP369" s="10"/>
      <c r="AQ369" s="10"/>
      <c r="AR369" s="10"/>
      <c r="AS369" s="10"/>
      <c r="AV369" s="3"/>
      <c r="AW369" s="10"/>
      <c r="AX369" s="10"/>
      <c r="AY369" s="10"/>
      <c r="AZ369" s="10"/>
      <c r="BA369" s="10"/>
    </row>
    <row r="370" spans="3:53" x14ac:dyDescent="0.25">
      <c r="C370" s="3"/>
      <c r="D370" s="10"/>
      <c r="E370" s="10"/>
      <c r="F370" s="10"/>
      <c r="G370" s="10"/>
      <c r="H370" s="10"/>
      <c r="I370" s="10"/>
      <c r="J370" s="10"/>
      <c r="AD370" s="3"/>
      <c r="AE370" s="10"/>
      <c r="AF370" s="10"/>
      <c r="AG370" s="10"/>
      <c r="AH370" s="10"/>
      <c r="AI370" s="10"/>
      <c r="AJ370" s="10"/>
      <c r="AM370" s="3"/>
      <c r="AN370" s="10"/>
      <c r="AO370" s="10"/>
      <c r="AP370" s="10"/>
      <c r="AQ370" s="10"/>
      <c r="AR370" s="10"/>
      <c r="AS370" s="10"/>
      <c r="AV370" s="3"/>
      <c r="AW370" s="10"/>
      <c r="AX370" s="10"/>
      <c r="AY370" s="10"/>
      <c r="AZ370" s="10"/>
      <c r="BA370" s="10"/>
    </row>
    <row r="371" spans="3:53" x14ac:dyDescent="0.25">
      <c r="C371" s="3"/>
      <c r="D371" s="10"/>
      <c r="E371" s="10"/>
      <c r="F371" s="10"/>
      <c r="G371" s="10"/>
      <c r="H371" s="10"/>
      <c r="I371" s="10"/>
      <c r="J371" s="10"/>
      <c r="AD371" s="3"/>
      <c r="AE371" s="10"/>
      <c r="AF371" s="10"/>
      <c r="AG371" s="10"/>
      <c r="AH371" s="10"/>
      <c r="AI371" s="10"/>
      <c r="AJ371" s="10"/>
      <c r="AM371" s="3"/>
      <c r="AN371" s="10"/>
      <c r="AO371" s="10"/>
      <c r="AP371" s="10"/>
      <c r="AQ371" s="10"/>
      <c r="AR371" s="10"/>
      <c r="AS371" s="10"/>
      <c r="AV371" s="3"/>
      <c r="AW371" s="10"/>
      <c r="AX371" s="10"/>
      <c r="AY371" s="10"/>
      <c r="AZ371" s="10"/>
      <c r="BA371" s="10"/>
    </row>
    <row r="372" spans="3:53" x14ac:dyDescent="0.25">
      <c r="C372" s="3"/>
      <c r="D372" s="10"/>
      <c r="E372" s="10"/>
      <c r="F372" s="10"/>
      <c r="G372" s="10"/>
      <c r="H372" s="10"/>
      <c r="I372" s="10"/>
      <c r="J372" s="10"/>
      <c r="AD372" s="3"/>
      <c r="AE372" s="10"/>
      <c r="AF372" s="10"/>
      <c r="AG372" s="10"/>
      <c r="AH372" s="10"/>
      <c r="AI372" s="10"/>
      <c r="AJ372" s="10"/>
      <c r="AM372" s="3"/>
      <c r="AN372" s="10"/>
      <c r="AO372" s="10"/>
      <c r="AP372" s="10"/>
      <c r="AQ372" s="10"/>
      <c r="AR372" s="10"/>
      <c r="AS372" s="10"/>
      <c r="AV372" s="3"/>
      <c r="AW372" s="10"/>
      <c r="AX372" s="10"/>
      <c r="AY372" s="10"/>
      <c r="AZ372" s="10"/>
      <c r="BA372" s="10"/>
    </row>
    <row r="373" spans="3:53" x14ac:dyDescent="0.25">
      <c r="C373" s="3"/>
      <c r="D373" s="10"/>
      <c r="E373" s="10"/>
      <c r="F373" s="10"/>
      <c r="G373" s="10"/>
      <c r="H373" s="10"/>
      <c r="I373" s="10"/>
      <c r="J373" s="10"/>
      <c r="AD373" s="3"/>
      <c r="AE373" s="10"/>
      <c r="AF373" s="10"/>
      <c r="AG373" s="10"/>
      <c r="AH373" s="10"/>
      <c r="AI373" s="10"/>
      <c r="AJ373" s="10"/>
      <c r="AM373" s="3"/>
      <c r="AN373" s="10"/>
      <c r="AO373" s="10"/>
      <c r="AP373" s="10"/>
      <c r="AQ373" s="10"/>
      <c r="AR373" s="10"/>
      <c r="AS373" s="10"/>
      <c r="AV373" s="3"/>
      <c r="AW373" s="10"/>
      <c r="AX373" s="10"/>
      <c r="AY373" s="10"/>
      <c r="AZ373" s="10"/>
      <c r="BA373" s="10"/>
    </row>
    <row r="374" spans="3:53" x14ac:dyDescent="0.25">
      <c r="C374" s="3"/>
      <c r="D374" s="10"/>
      <c r="E374" s="10"/>
      <c r="F374" s="10"/>
      <c r="G374" s="10"/>
      <c r="H374" s="10"/>
      <c r="I374" s="10"/>
      <c r="J374" s="10"/>
      <c r="AD374" s="3"/>
      <c r="AE374" s="10"/>
      <c r="AF374" s="10"/>
      <c r="AG374" s="10"/>
      <c r="AH374" s="10"/>
      <c r="AI374" s="10"/>
      <c r="AJ374" s="10"/>
      <c r="AM374" s="3"/>
      <c r="AN374" s="10"/>
      <c r="AO374" s="10"/>
      <c r="AP374" s="10"/>
      <c r="AQ374" s="10"/>
      <c r="AR374" s="10"/>
      <c r="AS374" s="10"/>
      <c r="AV374" s="3"/>
      <c r="AW374" s="10"/>
      <c r="AX374" s="10"/>
      <c r="AY374" s="10"/>
      <c r="AZ374" s="10"/>
      <c r="BA374" s="10"/>
    </row>
    <row r="375" spans="3:53" x14ac:dyDescent="0.25">
      <c r="C375" s="3"/>
      <c r="D375" s="10"/>
      <c r="E375" s="10"/>
      <c r="F375" s="10"/>
      <c r="G375" s="10"/>
      <c r="H375" s="10"/>
      <c r="I375" s="10"/>
      <c r="J375" s="10"/>
      <c r="AD375" s="3"/>
      <c r="AE375" s="10"/>
      <c r="AF375" s="10"/>
      <c r="AG375" s="10"/>
      <c r="AH375" s="10"/>
      <c r="AI375" s="10"/>
      <c r="AJ375" s="10"/>
      <c r="AM375" s="3"/>
      <c r="AN375" s="10"/>
      <c r="AO375" s="10"/>
      <c r="AP375" s="10"/>
      <c r="AQ375" s="10"/>
      <c r="AR375" s="10"/>
      <c r="AS375" s="10"/>
      <c r="AV375" s="3"/>
      <c r="AW375" s="10"/>
      <c r="AX375" s="10"/>
      <c r="AY375" s="10"/>
      <c r="AZ375" s="10"/>
      <c r="BA375" s="10"/>
    </row>
    <row r="376" spans="3:53" x14ac:dyDescent="0.25">
      <c r="C376" s="3"/>
      <c r="D376" s="10"/>
      <c r="E376" s="10"/>
      <c r="F376" s="10"/>
      <c r="G376" s="10"/>
      <c r="H376" s="10"/>
      <c r="I376" s="10"/>
      <c r="J376" s="10"/>
      <c r="AD376" s="3"/>
      <c r="AE376" s="10"/>
      <c r="AF376" s="10"/>
      <c r="AG376" s="10"/>
      <c r="AH376" s="10"/>
      <c r="AI376" s="10"/>
      <c r="AJ376" s="10"/>
      <c r="AM376" s="3"/>
      <c r="AN376" s="10"/>
      <c r="AO376" s="10"/>
      <c r="AP376" s="10"/>
      <c r="AQ376" s="10"/>
      <c r="AR376" s="10"/>
      <c r="AS376" s="10"/>
      <c r="AV376" s="3"/>
      <c r="AW376" s="10"/>
      <c r="AX376" s="10"/>
      <c r="AY376" s="10"/>
      <c r="AZ376" s="10"/>
      <c r="BA376" s="10"/>
    </row>
    <row r="377" spans="3:53" x14ac:dyDescent="0.25">
      <c r="C377" s="3"/>
      <c r="D377" s="10"/>
      <c r="E377" s="10"/>
      <c r="F377" s="10"/>
      <c r="G377" s="10"/>
      <c r="H377" s="10"/>
      <c r="I377" s="10"/>
      <c r="J377" s="10"/>
      <c r="AD377" s="3"/>
      <c r="AE377" s="10"/>
      <c r="AF377" s="10"/>
      <c r="AG377" s="10"/>
      <c r="AH377" s="10"/>
      <c r="AI377" s="10"/>
      <c r="AJ377" s="10"/>
      <c r="AM377" s="3"/>
      <c r="AN377" s="10"/>
      <c r="AO377" s="10"/>
      <c r="AP377" s="10"/>
      <c r="AQ377" s="10"/>
      <c r="AR377" s="10"/>
      <c r="AS377" s="10"/>
      <c r="AV377" s="3"/>
      <c r="AW377" s="10"/>
      <c r="AX377" s="10"/>
      <c r="AY377" s="10"/>
      <c r="AZ377" s="10"/>
      <c r="BA377" s="10"/>
    </row>
    <row r="378" spans="3:53" x14ac:dyDescent="0.25">
      <c r="C378" s="3"/>
      <c r="D378" s="10"/>
      <c r="E378" s="10"/>
      <c r="F378" s="10"/>
      <c r="G378" s="10"/>
      <c r="H378" s="10"/>
      <c r="I378" s="10"/>
      <c r="J378" s="10"/>
      <c r="AD378" s="3"/>
      <c r="AE378" s="10"/>
      <c r="AF378" s="10"/>
      <c r="AG378" s="10"/>
      <c r="AH378" s="10"/>
      <c r="AI378" s="10"/>
      <c r="AJ378" s="10"/>
      <c r="AM378" s="3"/>
      <c r="AN378" s="10"/>
      <c r="AO378" s="10"/>
      <c r="AP378" s="10"/>
      <c r="AQ378" s="10"/>
      <c r="AR378" s="10"/>
      <c r="AS378" s="10"/>
      <c r="AV378" s="3"/>
      <c r="AW378" s="10"/>
      <c r="AX378" s="10"/>
      <c r="AY378" s="10"/>
      <c r="AZ378" s="10"/>
      <c r="BA378" s="10"/>
    </row>
    <row r="379" spans="3:53" x14ac:dyDescent="0.25">
      <c r="C379" s="3"/>
      <c r="D379" s="10"/>
      <c r="E379" s="10"/>
      <c r="F379" s="10"/>
      <c r="G379" s="10"/>
      <c r="H379" s="10"/>
      <c r="I379" s="10"/>
      <c r="J379" s="10"/>
      <c r="AD379" s="3"/>
      <c r="AE379" s="10"/>
      <c r="AF379" s="10"/>
      <c r="AG379" s="10"/>
      <c r="AH379" s="10"/>
      <c r="AI379" s="10"/>
      <c r="AJ379" s="10"/>
      <c r="AM379" s="3"/>
      <c r="AN379" s="10"/>
      <c r="AO379" s="10"/>
      <c r="AP379" s="10"/>
      <c r="AQ379" s="10"/>
      <c r="AR379" s="10"/>
      <c r="AS379" s="10"/>
      <c r="AV379" s="3"/>
      <c r="AW379" s="10"/>
      <c r="AX379" s="10"/>
      <c r="AY379" s="10"/>
      <c r="AZ379" s="10"/>
      <c r="BA379" s="10"/>
    </row>
    <row r="380" spans="3:53" x14ac:dyDescent="0.25">
      <c r="C380" s="3"/>
      <c r="D380" s="10"/>
      <c r="E380" s="10"/>
      <c r="F380" s="10"/>
      <c r="G380" s="10"/>
      <c r="H380" s="10"/>
      <c r="I380" s="10"/>
      <c r="J380" s="10"/>
      <c r="AD380" s="3"/>
      <c r="AE380" s="10"/>
      <c r="AF380" s="10"/>
      <c r="AG380" s="10"/>
      <c r="AH380" s="10"/>
      <c r="AI380" s="10"/>
      <c r="AJ380" s="10"/>
      <c r="AM380" s="3"/>
      <c r="AN380" s="10"/>
      <c r="AO380" s="10"/>
      <c r="AP380" s="10"/>
      <c r="AQ380" s="10"/>
      <c r="AR380" s="10"/>
      <c r="AS380" s="10"/>
      <c r="AV380" s="3"/>
      <c r="AW380" s="10"/>
      <c r="AX380" s="10"/>
      <c r="AY380" s="10"/>
      <c r="AZ380" s="10"/>
      <c r="BA380" s="10"/>
    </row>
    <row r="381" spans="3:53" x14ac:dyDescent="0.25">
      <c r="C381" s="3"/>
      <c r="D381" s="10"/>
      <c r="E381" s="10"/>
      <c r="F381" s="10"/>
      <c r="G381" s="10"/>
      <c r="H381" s="10"/>
      <c r="I381" s="10"/>
      <c r="J381" s="10"/>
      <c r="AD381" s="3"/>
      <c r="AE381" s="10"/>
      <c r="AF381" s="10"/>
      <c r="AG381" s="10"/>
      <c r="AH381" s="10"/>
      <c r="AI381" s="10"/>
      <c r="AJ381" s="10"/>
      <c r="AM381" s="3"/>
      <c r="AN381" s="10"/>
      <c r="AO381" s="10"/>
      <c r="AP381" s="10"/>
      <c r="AQ381" s="10"/>
      <c r="AR381" s="10"/>
      <c r="AS381" s="10"/>
      <c r="AV381" s="3"/>
      <c r="AW381" s="10"/>
      <c r="AX381" s="10"/>
      <c r="AY381" s="10"/>
      <c r="AZ381" s="10"/>
      <c r="BA381" s="10"/>
    </row>
    <row r="382" spans="3:53" x14ac:dyDescent="0.25">
      <c r="C382" s="3"/>
      <c r="D382" s="10"/>
      <c r="E382" s="10"/>
      <c r="F382" s="10"/>
      <c r="G382" s="10"/>
      <c r="H382" s="10"/>
      <c r="I382" s="10"/>
      <c r="J382" s="10"/>
      <c r="AD382" s="3"/>
      <c r="AE382" s="10"/>
      <c r="AF382" s="10"/>
      <c r="AG382" s="10"/>
      <c r="AH382" s="10"/>
      <c r="AI382" s="10"/>
      <c r="AJ382" s="10"/>
      <c r="AM382" s="3"/>
      <c r="AN382" s="10"/>
      <c r="AO382" s="10"/>
      <c r="AP382" s="10"/>
      <c r="AQ382" s="10"/>
      <c r="AR382" s="10"/>
      <c r="AS382" s="10"/>
      <c r="AV382" s="3"/>
      <c r="AW382" s="10"/>
      <c r="AX382" s="10"/>
      <c r="AY382" s="10"/>
      <c r="AZ382" s="10"/>
      <c r="BA382" s="10"/>
    </row>
    <row r="383" spans="3:53" x14ac:dyDescent="0.25">
      <c r="C383" s="3"/>
      <c r="D383" s="10"/>
      <c r="E383" s="10"/>
      <c r="F383" s="10"/>
      <c r="G383" s="10"/>
      <c r="H383" s="10"/>
      <c r="I383" s="10"/>
      <c r="J383" s="10"/>
      <c r="AD383" s="3"/>
      <c r="AE383" s="10"/>
      <c r="AF383" s="10"/>
      <c r="AG383" s="10"/>
      <c r="AH383" s="10"/>
      <c r="AI383" s="10"/>
      <c r="AJ383" s="10"/>
      <c r="AM383" s="3"/>
      <c r="AN383" s="10"/>
      <c r="AO383" s="10"/>
      <c r="AP383" s="10"/>
      <c r="AQ383" s="10"/>
      <c r="AR383" s="10"/>
      <c r="AS383" s="10"/>
      <c r="AV383" s="3"/>
      <c r="AW383" s="10"/>
      <c r="AX383" s="10"/>
      <c r="AY383" s="10"/>
      <c r="AZ383" s="10"/>
      <c r="BA383" s="10"/>
    </row>
    <row r="384" spans="3:53" x14ac:dyDescent="0.25">
      <c r="C384" s="3"/>
      <c r="D384" s="10"/>
      <c r="E384" s="10"/>
      <c r="F384" s="10"/>
      <c r="G384" s="10"/>
      <c r="H384" s="10"/>
      <c r="I384" s="10"/>
      <c r="J384" s="10"/>
      <c r="AD384" s="3"/>
      <c r="AE384" s="10"/>
      <c r="AF384" s="10"/>
      <c r="AG384" s="10"/>
      <c r="AH384" s="10"/>
      <c r="AI384" s="10"/>
      <c r="AJ384" s="10"/>
      <c r="AM384" s="3"/>
      <c r="AN384" s="10"/>
      <c r="AO384" s="10"/>
      <c r="AP384" s="10"/>
      <c r="AQ384" s="10"/>
      <c r="AR384" s="10"/>
      <c r="AS384" s="10"/>
      <c r="AV384" s="3"/>
      <c r="AW384" s="10"/>
      <c r="AX384" s="10"/>
      <c r="AY384" s="10"/>
      <c r="AZ384" s="10"/>
      <c r="BA384" s="10"/>
    </row>
    <row r="385" spans="3:53" x14ac:dyDescent="0.25">
      <c r="C385" s="3"/>
      <c r="D385" s="10"/>
      <c r="E385" s="10"/>
      <c r="F385" s="10"/>
      <c r="G385" s="10"/>
      <c r="H385" s="10"/>
      <c r="I385" s="10"/>
      <c r="J385" s="10"/>
      <c r="AD385" s="3"/>
      <c r="AE385" s="10"/>
      <c r="AF385" s="10"/>
      <c r="AG385" s="10"/>
      <c r="AH385" s="10"/>
      <c r="AI385" s="10"/>
      <c r="AJ385" s="10"/>
      <c r="AM385" s="3"/>
      <c r="AN385" s="10"/>
      <c r="AO385" s="10"/>
      <c r="AP385" s="10"/>
      <c r="AQ385" s="10"/>
      <c r="AR385" s="10"/>
      <c r="AS385" s="10"/>
      <c r="AV385" s="3"/>
      <c r="AW385" s="10"/>
      <c r="AX385" s="10"/>
      <c r="AY385" s="10"/>
      <c r="AZ385" s="10"/>
      <c r="BA385" s="10"/>
    </row>
    <row r="386" spans="3:53" x14ac:dyDescent="0.25">
      <c r="C386" s="3"/>
      <c r="D386" s="10"/>
      <c r="E386" s="10"/>
      <c r="F386" s="10"/>
      <c r="G386" s="10"/>
      <c r="H386" s="10"/>
      <c r="I386" s="10"/>
      <c r="J386" s="10"/>
      <c r="AD386" s="3"/>
      <c r="AE386" s="10"/>
      <c r="AF386" s="10"/>
      <c r="AG386" s="10"/>
      <c r="AH386" s="10"/>
      <c r="AI386" s="10"/>
      <c r="AJ386" s="10"/>
      <c r="AM386" s="3"/>
      <c r="AN386" s="10"/>
      <c r="AO386" s="10"/>
      <c r="AP386" s="10"/>
      <c r="AQ386" s="10"/>
      <c r="AR386" s="10"/>
      <c r="AS386" s="10"/>
      <c r="AV386" s="3"/>
      <c r="AW386" s="10"/>
      <c r="AX386" s="10"/>
      <c r="AY386" s="10"/>
      <c r="AZ386" s="10"/>
      <c r="BA386" s="10"/>
    </row>
    <row r="387" spans="3:53" x14ac:dyDescent="0.25">
      <c r="C387" s="3"/>
      <c r="D387" s="10"/>
      <c r="E387" s="10"/>
      <c r="F387" s="10"/>
      <c r="G387" s="10"/>
      <c r="H387" s="10"/>
      <c r="I387" s="10"/>
      <c r="J387" s="10"/>
      <c r="AD387" s="3"/>
      <c r="AE387" s="10"/>
      <c r="AF387" s="10"/>
      <c r="AG387" s="10"/>
      <c r="AH387" s="10"/>
      <c r="AI387" s="10"/>
      <c r="AJ387" s="10"/>
      <c r="AM387" s="3"/>
      <c r="AN387" s="10"/>
      <c r="AO387" s="10"/>
      <c r="AP387" s="10"/>
      <c r="AQ387" s="10"/>
      <c r="AR387" s="10"/>
      <c r="AS387" s="10"/>
      <c r="AV387" s="3"/>
      <c r="AW387" s="10"/>
      <c r="AX387" s="10"/>
      <c r="AY387" s="10"/>
      <c r="AZ387" s="10"/>
      <c r="BA387" s="10"/>
    </row>
    <row r="388" spans="3:53" x14ac:dyDescent="0.25">
      <c r="C388" s="3"/>
      <c r="D388" s="10"/>
      <c r="E388" s="10"/>
      <c r="F388" s="10"/>
      <c r="G388" s="10"/>
      <c r="H388" s="10"/>
      <c r="I388" s="10"/>
      <c r="J388" s="10"/>
      <c r="AD388" s="3"/>
      <c r="AE388" s="10"/>
      <c r="AF388" s="10"/>
      <c r="AG388" s="10"/>
      <c r="AH388" s="10"/>
      <c r="AI388" s="10"/>
      <c r="AJ388" s="10"/>
      <c r="AM388" s="3"/>
      <c r="AN388" s="10"/>
      <c r="AO388" s="10"/>
      <c r="AP388" s="10"/>
      <c r="AQ388" s="10"/>
      <c r="AR388" s="10"/>
      <c r="AS388" s="10"/>
      <c r="AV388" s="3"/>
      <c r="AW388" s="10"/>
      <c r="AX388" s="10"/>
      <c r="AY388" s="10"/>
      <c r="AZ388" s="10"/>
      <c r="BA388" s="10"/>
    </row>
    <row r="389" spans="3:53" x14ac:dyDescent="0.25">
      <c r="C389" s="3"/>
      <c r="D389" s="10"/>
      <c r="E389" s="10"/>
      <c r="F389" s="10"/>
      <c r="G389" s="10"/>
      <c r="H389" s="10"/>
      <c r="I389" s="10"/>
      <c r="J389" s="10"/>
      <c r="AD389" s="3"/>
      <c r="AE389" s="10"/>
      <c r="AF389" s="10"/>
      <c r="AG389" s="10"/>
      <c r="AH389" s="10"/>
      <c r="AI389" s="10"/>
      <c r="AJ389" s="10"/>
      <c r="AM389" s="3"/>
      <c r="AN389" s="10"/>
      <c r="AO389" s="10"/>
      <c r="AP389" s="10"/>
      <c r="AQ389" s="10"/>
      <c r="AR389" s="10"/>
      <c r="AS389" s="10"/>
      <c r="AV389" s="3"/>
      <c r="AW389" s="10"/>
      <c r="AX389" s="10"/>
      <c r="AY389" s="10"/>
      <c r="AZ389" s="10"/>
      <c r="BA389" s="10"/>
    </row>
    <row r="390" spans="3:53" x14ac:dyDescent="0.25">
      <c r="C390" s="3"/>
      <c r="D390" s="10"/>
      <c r="E390" s="10"/>
      <c r="F390" s="10"/>
      <c r="G390" s="10"/>
      <c r="H390" s="10"/>
      <c r="I390" s="10"/>
      <c r="J390" s="10"/>
      <c r="AD390" s="3"/>
      <c r="AE390" s="10"/>
      <c r="AF390" s="10"/>
      <c r="AG390" s="10"/>
      <c r="AH390" s="10"/>
      <c r="AI390" s="10"/>
      <c r="AJ390" s="10"/>
      <c r="AM390" s="3"/>
      <c r="AN390" s="10"/>
      <c r="AO390" s="10"/>
      <c r="AP390" s="10"/>
      <c r="AQ390" s="10"/>
      <c r="AR390" s="10"/>
      <c r="AS390" s="10"/>
      <c r="AV390" s="3"/>
      <c r="AW390" s="10"/>
      <c r="AX390" s="10"/>
      <c r="AY390" s="10"/>
      <c r="AZ390" s="10"/>
      <c r="BA390" s="10"/>
    </row>
    <row r="391" spans="3:53" x14ac:dyDescent="0.25">
      <c r="C391" s="3"/>
      <c r="D391" s="10"/>
      <c r="E391" s="10"/>
      <c r="F391" s="10"/>
      <c r="G391" s="10"/>
      <c r="H391" s="10"/>
      <c r="I391" s="10"/>
      <c r="J391" s="10"/>
      <c r="AD391" s="3"/>
      <c r="AE391" s="10"/>
      <c r="AF391" s="10"/>
      <c r="AG391" s="10"/>
      <c r="AH391" s="10"/>
      <c r="AI391" s="10"/>
      <c r="AJ391" s="10"/>
      <c r="AM391" s="3"/>
      <c r="AN391" s="10"/>
      <c r="AO391" s="10"/>
      <c r="AP391" s="10"/>
      <c r="AQ391" s="10"/>
      <c r="AR391" s="10"/>
      <c r="AS391" s="10"/>
      <c r="AV391" s="3"/>
      <c r="AW391" s="10"/>
      <c r="AX391" s="10"/>
      <c r="AY391" s="10"/>
      <c r="AZ391" s="10"/>
      <c r="BA391" s="10"/>
    </row>
    <row r="392" spans="3:53" x14ac:dyDescent="0.25">
      <c r="C392" s="3"/>
      <c r="D392" s="10"/>
      <c r="E392" s="10"/>
      <c r="F392" s="10"/>
      <c r="G392" s="10"/>
      <c r="H392" s="10"/>
      <c r="I392" s="10"/>
      <c r="J392" s="10"/>
      <c r="AD392" s="3"/>
      <c r="AE392" s="10"/>
      <c r="AF392" s="10"/>
      <c r="AG392" s="10"/>
      <c r="AH392" s="10"/>
      <c r="AI392" s="10"/>
      <c r="AJ392" s="10"/>
      <c r="AM392" s="3"/>
      <c r="AN392" s="10"/>
      <c r="AO392" s="10"/>
      <c r="AP392" s="10"/>
      <c r="AQ392" s="10"/>
      <c r="AR392" s="10"/>
      <c r="AS392" s="10"/>
      <c r="AV392" s="3"/>
      <c r="AW392" s="10"/>
      <c r="AX392" s="10"/>
      <c r="AY392" s="10"/>
      <c r="AZ392" s="10"/>
      <c r="BA392" s="10"/>
    </row>
    <row r="393" spans="3:53" x14ac:dyDescent="0.25">
      <c r="C393" s="3"/>
      <c r="D393" s="10"/>
      <c r="E393" s="10"/>
      <c r="F393" s="10"/>
      <c r="G393" s="10"/>
      <c r="H393" s="10"/>
      <c r="I393" s="10"/>
      <c r="J393" s="10"/>
      <c r="AD393" s="3"/>
      <c r="AE393" s="10"/>
      <c r="AF393" s="10"/>
      <c r="AG393" s="10"/>
      <c r="AH393" s="10"/>
      <c r="AI393" s="10"/>
      <c r="AJ393" s="10"/>
      <c r="AM393" s="3"/>
      <c r="AN393" s="10"/>
      <c r="AO393" s="10"/>
      <c r="AP393" s="10"/>
      <c r="AQ393" s="10"/>
      <c r="AR393" s="10"/>
      <c r="AS393" s="10"/>
      <c r="AV393" s="3"/>
      <c r="AW393" s="10"/>
      <c r="AX393" s="10"/>
      <c r="AY393" s="10"/>
      <c r="AZ393" s="10"/>
      <c r="BA393" s="10"/>
    </row>
    <row r="394" spans="3:53" x14ac:dyDescent="0.25">
      <c r="C394" s="3"/>
      <c r="D394" s="10"/>
      <c r="E394" s="10"/>
      <c r="F394" s="10"/>
      <c r="G394" s="10"/>
      <c r="H394" s="10"/>
      <c r="I394" s="10"/>
      <c r="J394" s="10"/>
      <c r="AD394" s="3"/>
      <c r="AE394" s="10"/>
      <c r="AF394" s="10"/>
      <c r="AG394" s="10"/>
      <c r="AH394" s="10"/>
      <c r="AI394" s="10"/>
      <c r="AJ394" s="10"/>
      <c r="AM394" s="3"/>
      <c r="AN394" s="10"/>
      <c r="AO394" s="10"/>
      <c r="AP394" s="10"/>
      <c r="AQ394" s="10"/>
      <c r="AR394" s="10"/>
      <c r="AS394" s="10"/>
      <c r="AV394" s="3"/>
      <c r="AW394" s="10"/>
      <c r="AX394" s="10"/>
      <c r="AY394" s="10"/>
      <c r="AZ394" s="10"/>
      <c r="BA394" s="10"/>
    </row>
    <row r="395" spans="3:53" x14ac:dyDescent="0.25">
      <c r="C395" s="3"/>
      <c r="D395" s="10"/>
      <c r="E395" s="10"/>
      <c r="F395" s="10"/>
      <c r="G395" s="10"/>
      <c r="H395" s="10"/>
      <c r="I395" s="10"/>
      <c r="J395" s="10"/>
      <c r="AD395" s="3"/>
      <c r="AE395" s="10"/>
      <c r="AF395" s="10"/>
      <c r="AG395" s="10"/>
      <c r="AH395" s="10"/>
      <c r="AI395" s="10"/>
      <c r="AJ395" s="10"/>
      <c r="AM395" s="3"/>
      <c r="AN395" s="10"/>
      <c r="AO395" s="10"/>
      <c r="AP395" s="10"/>
      <c r="AQ395" s="10"/>
      <c r="AR395" s="10"/>
      <c r="AS395" s="10"/>
      <c r="AV395" s="3"/>
      <c r="AW395" s="10"/>
      <c r="AX395" s="10"/>
      <c r="AY395" s="10"/>
      <c r="AZ395" s="10"/>
      <c r="BA395" s="10"/>
    </row>
    <row r="396" spans="3:53" x14ac:dyDescent="0.25">
      <c r="C396" s="3"/>
      <c r="D396" s="10"/>
      <c r="E396" s="10"/>
      <c r="F396" s="10"/>
      <c r="G396" s="10"/>
      <c r="H396" s="10"/>
      <c r="I396" s="10"/>
      <c r="J396" s="10"/>
      <c r="AD396" s="3"/>
      <c r="AE396" s="10"/>
      <c r="AF396" s="10"/>
      <c r="AG396" s="10"/>
      <c r="AH396" s="10"/>
      <c r="AI396" s="10"/>
      <c r="AJ396" s="10"/>
      <c r="AM396" s="3"/>
      <c r="AN396" s="10"/>
      <c r="AO396" s="10"/>
      <c r="AP396" s="10"/>
      <c r="AQ396" s="10"/>
      <c r="AR396" s="10"/>
      <c r="AS396" s="10"/>
      <c r="AV396" s="3"/>
      <c r="AW396" s="10"/>
      <c r="AX396" s="10"/>
      <c r="AY396" s="10"/>
      <c r="AZ396" s="10"/>
      <c r="BA396" s="10"/>
    </row>
    <row r="397" spans="3:53" x14ac:dyDescent="0.25">
      <c r="C397" s="3"/>
      <c r="D397" s="10"/>
      <c r="E397" s="10"/>
      <c r="F397" s="10"/>
      <c r="G397" s="10"/>
      <c r="H397" s="10"/>
      <c r="I397" s="10"/>
      <c r="J397" s="10"/>
      <c r="AD397" s="3"/>
      <c r="AE397" s="10"/>
      <c r="AF397" s="10"/>
      <c r="AG397" s="10"/>
      <c r="AH397" s="10"/>
      <c r="AI397" s="10"/>
      <c r="AJ397" s="10"/>
      <c r="AM397" s="3"/>
      <c r="AN397" s="10"/>
      <c r="AO397" s="10"/>
      <c r="AP397" s="10"/>
      <c r="AQ397" s="10"/>
      <c r="AR397" s="10"/>
      <c r="AS397" s="10"/>
      <c r="AV397" s="3"/>
      <c r="AW397" s="10"/>
      <c r="AX397" s="10"/>
      <c r="AY397" s="10"/>
      <c r="AZ397" s="10"/>
      <c r="BA397" s="10"/>
    </row>
    <row r="398" spans="3:53" x14ac:dyDescent="0.25">
      <c r="C398" s="3"/>
      <c r="D398" s="10"/>
      <c r="E398" s="10"/>
      <c r="F398" s="10"/>
      <c r="G398" s="10"/>
      <c r="H398" s="10"/>
      <c r="I398" s="10"/>
      <c r="J398" s="10"/>
      <c r="AD398" s="3"/>
      <c r="AE398" s="10"/>
      <c r="AF398" s="10"/>
      <c r="AG398" s="10"/>
      <c r="AH398" s="10"/>
      <c r="AI398" s="10"/>
      <c r="AJ398" s="10"/>
      <c r="AM398" s="3"/>
      <c r="AN398" s="10"/>
      <c r="AO398" s="10"/>
      <c r="AP398" s="10"/>
      <c r="AQ398" s="10"/>
      <c r="AR398" s="10"/>
      <c r="AS398" s="10"/>
      <c r="AV398" s="3"/>
      <c r="AW398" s="10"/>
      <c r="AX398" s="10"/>
      <c r="AY398" s="10"/>
      <c r="AZ398" s="10"/>
      <c r="BA398" s="10"/>
    </row>
    <row r="399" spans="3:53" x14ac:dyDescent="0.25">
      <c r="C399" s="3"/>
      <c r="D399" s="10"/>
      <c r="E399" s="10"/>
      <c r="F399" s="10"/>
      <c r="G399" s="10"/>
      <c r="H399" s="10"/>
      <c r="I399" s="10"/>
      <c r="J399" s="10"/>
      <c r="AD399" s="3"/>
      <c r="AE399" s="10"/>
      <c r="AF399" s="10"/>
      <c r="AG399" s="10"/>
      <c r="AH399" s="10"/>
      <c r="AI399" s="10"/>
      <c r="AJ399" s="10"/>
      <c r="AM399" s="3"/>
      <c r="AN399" s="10"/>
      <c r="AO399" s="10"/>
      <c r="AP399" s="10"/>
      <c r="AQ399" s="10"/>
      <c r="AR399" s="10"/>
      <c r="AS399" s="10"/>
      <c r="AV399" s="3"/>
      <c r="AW399" s="10"/>
      <c r="AX399" s="10"/>
      <c r="AY399" s="10"/>
      <c r="AZ399" s="10"/>
      <c r="BA399" s="10"/>
    </row>
    <row r="400" spans="3:53" x14ac:dyDescent="0.25">
      <c r="C400" s="3"/>
      <c r="D400" s="10"/>
      <c r="E400" s="10"/>
      <c r="F400" s="10"/>
      <c r="G400" s="10"/>
      <c r="H400" s="10"/>
      <c r="I400" s="10"/>
      <c r="J400" s="10"/>
      <c r="AD400" s="3"/>
      <c r="AE400" s="10"/>
      <c r="AF400" s="10"/>
      <c r="AG400" s="10"/>
      <c r="AH400" s="10"/>
      <c r="AI400" s="10"/>
      <c r="AJ400" s="10"/>
      <c r="AM400" s="3"/>
      <c r="AN400" s="10"/>
      <c r="AO400" s="10"/>
      <c r="AP400" s="10"/>
      <c r="AQ400" s="10"/>
      <c r="AR400" s="10"/>
      <c r="AS400" s="10"/>
      <c r="AV400" s="3"/>
      <c r="AW400" s="10"/>
      <c r="AX400" s="10"/>
      <c r="AY400" s="10"/>
      <c r="AZ400" s="10"/>
      <c r="BA400" s="10"/>
    </row>
    <row r="401" spans="3:53" x14ac:dyDescent="0.25">
      <c r="C401" s="3"/>
      <c r="D401" s="10"/>
      <c r="E401" s="10"/>
      <c r="F401" s="10"/>
      <c r="G401" s="10"/>
      <c r="H401" s="10"/>
      <c r="I401" s="10"/>
      <c r="J401" s="10"/>
      <c r="AD401" s="3"/>
      <c r="AE401" s="10"/>
      <c r="AF401" s="10"/>
      <c r="AG401" s="10"/>
      <c r="AH401" s="10"/>
      <c r="AI401" s="10"/>
      <c r="AJ401" s="10"/>
      <c r="AM401" s="3"/>
      <c r="AN401" s="10"/>
      <c r="AO401" s="10"/>
      <c r="AP401" s="10"/>
      <c r="AQ401" s="10"/>
      <c r="AR401" s="10"/>
      <c r="AS401" s="10"/>
      <c r="AV401" s="3"/>
      <c r="AW401" s="10"/>
      <c r="AX401" s="10"/>
      <c r="AY401" s="10"/>
      <c r="AZ401" s="10"/>
      <c r="BA401" s="10"/>
    </row>
    <row r="402" spans="3:53" x14ac:dyDescent="0.25">
      <c r="C402" s="3"/>
      <c r="D402" s="10"/>
      <c r="E402" s="10"/>
      <c r="F402" s="10"/>
      <c r="G402" s="10"/>
      <c r="H402" s="10"/>
      <c r="I402" s="10"/>
      <c r="J402" s="10"/>
      <c r="AD402" s="3"/>
      <c r="AE402" s="10"/>
      <c r="AF402" s="10"/>
      <c r="AG402" s="10"/>
      <c r="AH402" s="10"/>
      <c r="AI402" s="10"/>
      <c r="AJ402" s="10"/>
      <c r="AM402" s="3"/>
      <c r="AN402" s="10"/>
      <c r="AO402" s="10"/>
      <c r="AP402" s="10"/>
      <c r="AQ402" s="10"/>
      <c r="AR402" s="10"/>
      <c r="AS402" s="10"/>
      <c r="AV402" s="3"/>
      <c r="AW402" s="10"/>
      <c r="AX402" s="10"/>
      <c r="AY402" s="10"/>
      <c r="AZ402" s="10"/>
      <c r="BA402" s="10"/>
    </row>
    <row r="403" spans="3:53" x14ac:dyDescent="0.25">
      <c r="C403" s="3"/>
      <c r="D403" s="10"/>
      <c r="E403" s="10"/>
      <c r="F403" s="10"/>
      <c r="G403" s="10"/>
      <c r="H403" s="10"/>
      <c r="I403" s="10"/>
      <c r="J403" s="10"/>
      <c r="AD403" s="3"/>
      <c r="AE403" s="10"/>
      <c r="AF403" s="10"/>
      <c r="AG403" s="10"/>
      <c r="AH403" s="10"/>
      <c r="AI403" s="10"/>
      <c r="AJ403" s="10"/>
      <c r="AM403" s="3"/>
      <c r="AN403" s="10"/>
      <c r="AO403" s="10"/>
      <c r="AP403" s="10"/>
      <c r="AQ403" s="10"/>
      <c r="AR403" s="10"/>
      <c r="AS403" s="10"/>
      <c r="AV403" s="3"/>
      <c r="AW403" s="10"/>
      <c r="AX403" s="10"/>
      <c r="AY403" s="10"/>
      <c r="AZ403" s="10"/>
      <c r="BA403" s="10"/>
    </row>
    <row r="404" spans="3:53" x14ac:dyDescent="0.25">
      <c r="C404" s="3"/>
      <c r="D404" s="10"/>
      <c r="E404" s="10"/>
      <c r="F404" s="10"/>
      <c r="G404" s="10"/>
      <c r="H404" s="10"/>
      <c r="I404" s="10"/>
      <c r="J404" s="10"/>
      <c r="AD404" s="3"/>
      <c r="AE404" s="10"/>
      <c r="AF404" s="10"/>
      <c r="AG404" s="10"/>
      <c r="AH404" s="10"/>
      <c r="AI404" s="10"/>
      <c r="AJ404" s="10"/>
      <c r="AM404" s="3"/>
      <c r="AN404" s="10"/>
      <c r="AO404" s="10"/>
      <c r="AP404" s="10"/>
      <c r="AQ404" s="10"/>
      <c r="AR404" s="10"/>
      <c r="AS404" s="10"/>
      <c r="AV404" s="3"/>
      <c r="AW404" s="10"/>
      <c r="AX404" s="10"/>
      <c r="AY404" s="10"/>
      <c r="AZ404" s="10"/>
      <c r="BA404" s="10"/>
    </row>
    <row r="405" spans="3:53" x14ac:dyDescent="0.25">
      <c r="C405" s="3"/>
      <c r="D405" s="10"/>
      <c r="E405" s="10"/>
      <c r="F405" s="10"/>
      <c r="G405" s="10"/>
      <c r="H405" s="10"/>
      <c r="I405" s="10"/>
      <c r="J405" s="10"/>
      <c r="AD405" s="3"/>
      <c r="AE405" s="10"/>
      <c r="AF405" s="10"/>
      <c r="AG405" s="10"/>
      <c r="AH405" s="10"/>
      <c r="AI405" s="10"/>
      <c r="AJ405" s="10"/>
      <c r="AM405" s="3"/>
      <c r="AN405" s="10"/>
      <c r="AO405" s="10"/>
      <c r="AP405" s="10"/>
      <c r="AQ405" s="10"/>
      <c r="AR405" s="10"/>
      <c r="AS405" s="10"/>
      <c r="AV405" s="3"/>
      <c r="AW405" s="10"/>
      <c r="AX405" s="10"/>
      <c r="AY405" s="10"/>
      <c r="AZ405" s="10"/>
      <c r="BA405" s="10"/>
    </row>
    <row r="406" spans="3:53" x14ac:dyDescent="0.25">
      <c r="C406" s="3"/>
      <c r="D406" s="10"/>
      <c r="E406" s="10"/>
      <c r="F406" s="10"/>
      <c r="G406" s="10"/>
      <c r="H406" s="10"/>
      <c r="I406" s="10"/>
      <c r="J406" s="10"/>
      <c r="AD406" s="3"/>
      <c r="AE406" s="10"/>
      <c r="AF406" s="10"/>
      <c r="AG406" s="10"/>
      <c r="AH406" s="10"/>
      <c r="AI406" s="10"/>
      <c r="AJ406" s="10"/>
      <c r="AM406" s="3"/>
      <c r="AN406" s="10"/>
      <c r="AO406" s="10"/>
      <c r="AP406" s="10"/>
      <c r="AQ406" s="10"/>
      <c r="AR406" s="10"/>
      <c r="AS406" s="10"/>
      <c r="AV406" s="3"/>
      <c r="AW406" s="10"/>
      <c r="AX406" s="10"/>
      <c r="AY406" s="10"/>
      <c r="AZ406" s="10"/>
      <c r="BA406" s="10"/>
    </row>
    <row r="407" spans="3:53" x14ac:dyDescent="0.25">
      <c r="C407" s="3"/>
      <c r="D407" s="10"/>
      <c r="E407" s="10"/>
      <c r="F407" s="10"/>
      <c r="G407" s="10"/>
      <c r="H407" s="10"/>
      <c r="I407" s="10"/>
      <c r="J407" s="10"/>
      <c r="AD407" s="3"/>
      <c r="AE407" s="10"/>
      <c r="AF407" s="10"/>
      <c r="AG407" s="10"/>
      <c r="AH407" s="10"/>
      <c r="AI407" s="10"/>
      <c r="AJ407" s="10"/>
      <c r="AM407" s="3"/>
      <c r="AN407" s="10"/>
      <c r="AO407" s="10"/>
      <c r="AP407" s="10"/>
      <c r="AQ407" s="10"/>
      <c r="AR407" s="10"/>
      <c r="AS407" s="10"/>
      <c r="AV407" s="3"/>
      <c r="AW407" s="10"/>
      <c r="AX407" s="10"/>
      <c r="AY407" s="10"/>
      <c r="AZ407" s="10"/>
      <c r="BA407" s="10"/>
    </row>
    <row r="408" spans="3:53" x14ac:dyDescent="0.25">
      <c r="C408" s="3"/>
      <c r="D408" s="10"/>
      <c r="E408" s="10"/>
      <c r="F408" s="10"/>
      <c r="G408" s="10"/>
      <c r="H408" s="10"/>
      <c r="I408" s="10"/>
      <c r="J408" s="10"/>
      <c r="AD408" s="3"/>
      <c r="AE408" s="10"/>
      <c r="AF408" s="10"/>
      <c r="AG408" s="10"/>
      <c r="AH408" s="10"/>
      <c r="AI408" s="10"/>
      <c r="AJ408" s="10"/>
      <c r="AM408" s="3"/>
      <c r="AN408" s="10"/>
      <c r="AO408" s="10"/>
      <c r="AP408" s="10"/>
      <c r="AQ408" s="10"/>
      <c r="AR408" s="10"/>
      <c r="AS408" s="10"/>
      <c r="AV408" s="3"/>
      <c r="AW408" s="10"/>
      <c r="AX408" s="10"/>
      <c r="AY408" s="10"/>
      <c r="AZ408" s="10"/>
      <c r="BA408" s="10"/>
    </row>
    <row r="409" spans="3:53" x14ac:dyDescent="0.25">
      <c r="C409" s="3"/>
      <c r="D409" s="10"/>
      <c r="E409" s="10"/>
      <c r="F409" s="10"/>
      <c r="G409" s="10"/>
      <c r="H409" s="10"/>
      <c r="I409" s="10"/>
      <c r="J409" s="10"/>
      <c r="AD409" s="3"/>
      <c r="AE409" s="10"/>
      <c r="AF409" s="10"/>
      <c r="AG409" s="10"/>
      <c r="AH409" s="10"/>
      <c r="AI409" s="10"/>
      <c r="AJ409" s="10"/>
      <c r="AM409" s="3"/>
      <c r="AN409" s="10"/>
      <c r="AO409" s="10"/>
      <c r="AP409" s="10"/>
      <c r="AQ409" s="10"/>
      <c r="AR409" s="10"/>
      <c r="AS409" s="10"/>
      <c r="AV409" s="3"/>
      <c r="AW409" s="10"/>
      <c r="AX409" s="10"/>
      <c r="AY409" s="10"/>
      <c r="AZ409" s="10"/>
      <c r="BA409" s="10"/>
    </row>
    <row r="410" spans="3:53" x14ac:dyDescent="0.25">
      <c r="C410" s="3"/>
      <c r="D410" s="10"/>
      <c r="E410" s="10"/>
      <c r="F410" s="10"/>
      <c r="G410" s="10"/>
      <c r="H410" s="10"/>
      <c r="I410" s="10"/>
      <c r="J410" s="10"/>
      <c r="AD410" s="3"/>
      <c r="AE410" s="10"/>
      <c r="AF410" s="10"/>
      <c r="AG410" s="10"/>
      <c r="AH410" s="10"/>
      <c r="AI410" s="10"/>
      <c r="AJ410" s="10"/>
      <c r="AM410" s="3"/>
      <c r="AN410" s="10"/>
      <c r="AO410" s="10"/>
      <c r="AP410" s="10"/>
      <c r="AQ410" s="10"/>
      <c r="AR410" s="10"/>
      <c r="AS410" s="10"/>
      <c r="AV410" s="3"/>
      <c r="AW410" s="10"/>
      <c r="AX410" s="10"/>
      <c r="AY410" s="10"/>
      <c r="AZ410" s="10"/>
      <c r="BA410" s="10"/>
    </row>
    <row r="411" spans="3:53" x14ac:dyDescent="0.25">
      <c r="C411" s="3"/>
      <c r="D411" s="10"/>
      <c r="E411" s="10"/>
      <c r="F411" s="10"/>
      <c r="G411" s="10"/>
      <c r="H411" s="10"/>
      <c r="I411" s="10"/>
      <c r="J411" s="10"/>
      <c r="AD411" s="3"/>
      <c r="AE411" s="10"/>
      <c r="AF411" s="10"/>
      <c r="AG411" s="10"/>
      <c r="AH411" s="10"/>
      <c r="AI411" s="10"/>
      <c r="AJ411" s="10"/>
      <c r="AM411" s="3"/>
      <c r="AN411" s="10"/>
      <c r="AO411" s="10"/>
      <c r="AP411" s="10"/>
      <c r="AQ411" s="10"/>
      <c r="AR411" s="10"/>
      <c r="AS411" s="10"/>
      <c r="AV411" s="3"/>
      <c r="AW411" s="10"/>
      <c r="AX411" s="10"/>
      <c r="AY411" s="10"/>
      <c r="AZ411" s="10"/>
      <c r="BA411" s="10"/>
    </row>
    <row r="412" spans="3:53" x14ac:dyDescent="0.25">
      <c r="C412" s="3"/>
      <c r="D412" s="10"/>
      <c r="E412" s="10"/>
      <c r="F412" s="10"/>
      <c r="G412" s="10"/>
      <c r="H412" s="10"/>
      <c r="I412" s="10"/>
      <c r="J412" s="10"/>
      <c r="AD412" s="3"/>
      <c r="AE412" s="10"/>
      <c r="AF412" s="10"/>
      <c r="AG412" s="10"/>
      <c r="AH412" s="10"/>
      <c r="AI412" s="10"/>
      <c r="AJ412" s="10"/>
      <c r="AM412" s="3"/>
      <c r="AN412" s="10"/>
      <c r="AO412" s="10"/>
      <c r="AP412" s="10"/>
      <c r="AQ412" s="10"/>
      <c r="AR412" s="10"/>
      <c r="AS412" s="10"/>
      <c r="AV412" s="3"/>
      <c r="AW412" s="10"/>
      <c r="AX412" s="10"/>
      <c r="AY412" s="10"/>
      <c r="AZ412" s="10"/>
      <c r="BA412" s="10"/>
    </row>
    <row r="413" spans="3:53" x14ac:dyDescent="0.25">
      <c r="C413" s="3"/>
      <c r="D413" s="10"/>
      <c r="E413" s="10"/>
      <c r="F413" s="10"/>
      <c r="G413" s="10"/>
      <c r="H413" s="10"/>
      <c r="I413" s="10"/>
      <c r="J413" s="10"/>
      <c r="AD413" s="3"/>
      <c r="AE413" s="10"/>
      <c r="AF413" s="10"/>
      <c r="AG413" s="10"/>
      <c r="AH413" s="10"/>
      <c r="AI413" s="10"/>
      <c r="AJ413" s="10"/>
      <c r="AM413" s="3"/>
      <c r="AN413" s="10"/>
      <c r="AO413" s="10"/>
      <c r="AP413" s="10"/>
      <c r="AQ413" s="10"/>
      <c r="AR413" s="10"/>
      <c r="AS413" s="10"/>
      <c r="AV413" s="3"/>
      <c r="AW413" s="10"/>
      <c r="AX413" s="10"/>
      <c r="AY413" s="10"/>
      <c r="AZ413" s="10"/>
      <c r="BA413" s="10"/>
    </row>
    <row r="414" spans="3:53" x14ac:dyDescent="0.25">
      <c r="C414" s="3"/>
      <c r="D414" s="10"/>
      <c r="E414" s="10"/>
      <c r="F414" s="10"/>
      <c r="G414" s="10"/>
      <c r="H414" s="10"/>
      <c r="I414" s="10"/>
      <c r="J414" s="10"/>
      <c r="AD414" s="3"/>
      <c r="AE414" s="10"/>
      <c r="AF414" s="10"/>
      <c r="AG414" s="10"/>
      <c r="AH414" s="10"/>
      <c r="AI414" s="10"/>
      <c r="AJ414" s="10"/>
      <c r="AM414" s="3"/>
      <c r="AN414" s="10"/>
      <c r="AO414" s="10"/>
      <c r="AP414" s="10"/>
      <c r="AQ414" s="10"/>
      <c r="AR414" s="10"/>
      <c r="AS414" s="10"/>
      <c r="AV414" s="3"/>
      <c r="AW414" s="10"/>
      <c r="AX414" s="10"/>
      <c r="AY414" s="10"/>
      <c r="AZ414" s="10"/>
      <c r="BA414" s="10"/>
    </row>
    <row r="415" spans="3:53" x14ac:dyDescent="0.25">
      <c r="C415" s="3"/>
      <c r="D415" s="10"/>
      <c r="E415" s="10"/>
      <c r="F415" s="10"/>
      <c r="G415" s="10"/>
      <c r="H415" s="10"/>
      <c r="I415" s="10"/>
      <c r="J415" s="10"/>
      <c r="AD415" s="3"/>
      <c r="AE415" s="10"/>
      <c r="AF415" s="10"/>
      <c r="AG415" s="10"/>
      <c r="AH415" s="10"/>
      <c r="AI415" s="10"/>
      <c r="AJ415" s="10"/>
      <c r="AM415" s="3"/>
      <c r="AN415" s="10"/>
      <c r="AO415" s="10"/>
      <c r="AP415" s="10"/>
      <c r="AQ415" s="10"/>
      <c r="AR415" s="10"/>
      <c r="AS415" s="10"/>
      <c r="AV415" s="3"/>
      <c r="AW415" s="10"/>
      <c r="AX415" s="10"/>
      <c r="AY415" s="10"/>
      <c r="AZ415" s="10"/>
      <c r="BA415" s="10"/>
    </row>
    <row r="416" spans="3:53" x14ac:dyDescent="0.25">
      <c r="C416" s="3"/>
      <c r="D416" s="10"/>
      <c r="E416" s="10"/>
      <c r="F416" s="10"/>
      <c r="G416" s="10"/>
      <c r="H416" s="10"/>
      <c r="I416" s="10"/>
      <c r="J416" s="10"/>
      <c r="AD416" s="3"/>
      <c r="AE416" s="10"/>
      <c r="AF416" s="10"/>
      <c r="AG416" s="10"/>
      <c r="AH416" s="10"/>
      <c r="AI416" s="10"/>
      <c r="AJ416" s="10"/>
      <c r="AM416" s="3"/>
      <c r="AN416" s="10"/>
      <c r="AO416" s="10"/>
      <c r="AP416" s="10"/>
      <c r="AQ416" s="10"/>
      <c r="AR416" s="10"/>
      <c r="AS416" s="10"/>
      <c r="AV416" s="3"/>
      <c r="AW416" s="10"/>
      <c r="AX416" s="10"/>
      <c r="AY416" s="10"/>
      <c r="AZ416" s="10"/>
      <c r="BA416" s="10"/>
    </row>
    <row r="417" spans="3:53" x14ac:dyDescent="0.25">
      <c r="C417" s="3"/>
      <c r="D417" s="10"/>
      <c r="E417" s="10"/>
      <c r="F417" s="10"/>
      <c r="G417" s="10"/>
      <c r="H417" s="10"/>
      <c r="I417" s="10"/>
      <c r="J417" s="10"/>
      <c r="AD417" s="3"/>
      <c r="AE417" s="10"/>
      <c r="AF417" s="10"/>
      <c r="AG417" s="10"/>
      <c r="AH417" s="10"/>
      <c r="AI417" s="10"/>
      <c r="AJ417" s="10"/>
      <c r="AM417" s="3"/>
      <c r="AN417" s="10"/>
      <c r="AO417" s="10"/>
      <c r="AP417" s="10"/>
      <c r="AQ417" s="10"/>
      <c r="AR417" s="10"/>
      <c r="AS417" s="10"/>
      <c r="AV417" s="3"/>
      <c r="AW417" s="10"/>
      <c r="AX417" s="10"/>
      <c r="AY417" s="10"/>
      <c r="AZ417" s="10"/>
      <c r="BA417" s="10"/>
    </row>
    <row r="418" spans="3:53" x14ac:dyDescent="0.25">
      <c r="C418" s="3"/>
      <c r="D418" s="10"/>
      <c r="E418" s="10"/>
      <c r="F418" s="10"/>
      <c r="G418" s="10"/>
      <c r="H418" s="10"/>
      <c r="I418" s="10"/>
      <c r="J418" s="10"/>
      <c r="AD418" s="3"/>
      <c r="AE418" s="10"/>
      <c r="AF418" s="10"/>
      <c r="AG418" s="10"/>
      <c r="AH418" s="10"/>
      <c r="AI418" s="10"/>
      <c r="AJ418" s="10"/>
      <c r="AM418" s="3"/>
      <c r="AN418" s="10"/>
      <c r="AO418" s="10"/>
      <c r="AP418" s="10"/>
      <c r="AQ418" s="10"/>
      <c r="AR418" s="10"/>
      <c r="AS418" s="10"/>
      <c r="AV418" s="3"/>
      <c r="AW418" s="10"/>
      <c r="AX418" s="10"/>
      <c r="AY418" s="10"/>
      <c r="AZ418" s="10"/>
      <c r="BA418" s="10"/>
    </row>
    <row r="419" spans="3:53" x14ac:dyDescent="0.25">
      <c r="C419" s="3"/>
      <c r="D419" s="10"/>
      <c r="E419" s="10"/>
      <c r="F419" s="10"/>
      <c r="G419" s="10"/>
      <c r="H419" s="10"/>
      <c r="I419" s="10"/>
      <c r="J419" s="10"/>
      <c r="AD419" s="3"/>
      <c r="AE419" s="10"/>
      <c r="AF419" s="10"/>
      <c r="AG419" s="10"/>
      <c r="AH419" s="10"/>
      <c r="AI419" s="10"/>
      <c r="AJ419" s="10"/>
      <c r="AM419" s="3"/>
      <c r="AN419" s="10"/>
      <c r="AO419" s="10"/>
      <c r="AP419" s="10"/>
      <c r="AQ419" s="10"/>
      <c r="AR419" s="10"/>
      <c r="AS419" s="10"/>
      <c r="AV419" s="3"/>
      <c r="AW419" s="10"/>
      <c r="AX419" s="10"/>
      <c r="AY419" s="10"/>
      <c r="AZ419" s="10"/>
      <c r="BA419" s="10"/>
    </row>
    <row r="420" spans="3:53" x14ac:dyDescent="0.25">
      <c r="C420" s="3"/>
      <c r="D420" s="10"/>
      <c r="E420" s="10"/>
      <c r="F420" s="10"/>
      <c r="G420" s="10"/>
      <c r="H420" s="10"/>
      <c r="I420" s="10"/>
      <c r="J420" s="10"/>
      <c r="AD420" s="3"/>
      <c r="AE420" s="10"/>
      <c r="AF420" s="10"/>
      <c r="AG420" s="10"/>
      <c r="AH420" s="10"/>
      <c r="AI420" s="10"/>
      <c r="AJ420" s="10"/>
      <c r="AM420" s="3"/>
      <c r="AN420" s="10"/>
      <c r="AO420" s="10"/>
      <c r="AP420" s="10"/>
      <c r="AQ420" s="10"/>
      <c r="AR420" s="10"/>
      <c r="AS420" s="10"/>
      <c r="AV420" s="3"/>
      <c r="AW420" s="10"/>
      <c r="AX420" s="10"/>
      <c r="AY420" s="10"/>
      <c r="AZ420" s="10"/>
      <c r="BA420" s="10"/>
    </row>
    <row r="421" spans="3:53" x14ac:dyDescent="0.25">
      <c r="C421" s="3"/>
      <c r="D421" s="10"/>
      <c r="E421" s="10"/>
      <c r="F421" s="10"/>
      <c r="G421" s="10"/>
      <c r="H421" s="10"/>
      <c r="I421" s="10"/>
      <c r="J421" s="10"/>
      <c r="AD421" s="3"/>
      <c r="AE421" s="10"/>
      <c r="AF421" s="10"/>
      <c r="AG421" s="10"/>
      <c r="AH421" s="10"/>
      <c r="AI421" s="10"/>
      <c r="AJ421" s="10"/>
      <c r="AM421" s="3"/>
      <c r="AN421" s="10"/>
      <c r="AO421" s="10"/>
      <c r="AP421" s="10"/>
      <c r="AQ421" s="10"/>
      <c r="AR421" s="10"/>
      <c r="AS421" s="10"/>
      <c r="AV421" s="3"/>
      <c r="AW421" s="10"/>
      <c r="AX421" s="10"/>
      <c r="AY421" s="10"/>
      <c r="AZ421" s="10"/>
      <c r="BA421" s="10"/>
    </row>
    <row r="422" spans="3:53" x14ac:dyDescent="0.25">
      <c r="C422" s="3"/>
      <c r="D422" s="10"/>
      <c r="E422" s="10"/>
      <c r="F422" s="10"/>
      <c r="G422" s="10"/>
      <c r="H422" s="10"/>
      <c r="I422" s="10"/>
      <c r="J422" s="10"/>
      <c r="AD422" s="3"/>
      <c r="AE422" s="10"/>
      <c r="AF422" s="10"/>
      <c r="AG422" s="10"/>
      <c r="AH422" s="10"/>
      <c r="AI422" s="10"/>
      <c r="AJ422" s="10"/>
      <c r="AM422" s="3"/>
      <c r="AN422" s="10"/>
      <c r="AO422" s="10"/>
      <c r="AP422" s="10"/>
      <c r="AQ422" s="10"/>
      <c r="AR422" s="10"/>
      <c r="AS422" s="10"/>
      <c r="AV422" s="3"/>
      <c r="AW422" s="10"/>
      <c r="AX422" s="10"/>
      <c r="AY422" s="10"/>
      <c r="AZ422" s="10"/>
      <c r="BA422" s="10"/>
    </row>
    <row r="423" spans="3:53" x14ac:dyDescent="0.25">
      <c r="C423" s="3"/>
      <c r="D423" s="10"/>
      <c r="E423" s="10"/>
      <c r="F423" s="10"/>
      <c r="G423" s="10"/>
      <c r="H423" s="10"/>
      <c r="I423" s="10"/>
      <c r="J423" s="10"/>
      <c r="AD423" s="3"/>
      <c r="AE423" s="10"/>
      <c r="AF423" s="10"/>
      <c r="AG423" s="10"/>
      <c r="AH423" s="10"/>
      <c r="AI423" s="10"/>
      <c r="AJ423" s="10"/>
      <c r="AM423" s="3"/>
      <c r="AN423" s="10"/>
      <c r="AO423" s="10"/>
      <c r="AP423" s="10"/>
      <c r="AQ423" s="10"/>
      <c r="AR423" s="10"/>
      <c r="AS423" s="10"/>
      <c r="AV423" s="3"/>
      <c r="AW423" s="10"/>
      <c r="AX423" s="10"/>
      <c r="AY423" s="10"/>
      <c r="AZ423" s="10"/>
      <c r="BA423" s="10"/>
    </row>
    <row r="424" spans="3:53" x14ac:dyDescent="0.25">
      <c r="C424" s="3"/>
      <c r="D424" s="10"/>
      <c r="E424" s="10"/>
      <c r="F424" s="10"/>
      <c r="G424" s="10"/>
      <c r="H424" s="10"/>
      <c r="I424" s="10"/>
      <c r="J424" s="10"/>
      <c r="AD424" s="3"/>
      <c r="AE424" s="10"/>
      <c r="AF424" s="10"/>
      <c r="AG424" s="10"/>
      <c r="AH424" s="10"/>
      <c r="AI424" s="10"/>
      <c r="AJ424" s="10"/>
      <c r="AM424" s="3"/>
      <c r="AN424" s="10"/>
      <c r="AO424" s="10"/>
      <c r="AP424" s="10"/>
      <c r="AQ424" s="10"/>
      <c r="AR424" s="10"/>
      <c r="AS424" s="10"/>
      <c r="AV424" s="3"/>
      <c r="AW424" s="10"/>
      <c r="AX424" s="10"/>
      <c r="AY424" s="10"/>
      <c r="AZ424" s="10"/>
      <c r="BA424" s="10"/>
    </row>
    <row r="425" spans="3:53" x14ac:dyDescent="0.25">
      <c r="C425" s="3"/>
      <c r="D425" s="10"/>
      <c r="E425" s="10"/>
      <c r="F425" s="10"/>
      <c r="G425" s="10"/>
      <c r="H425" s="10"/>
      <c r="I425" s="10"/>
      <c r="J425" s="10"/>
      <c r="AD425" s="3"/>
      <c r="AE425" s="10"/>
      <c r="AF425" s="10"/>
      <c r="AG425" s="10"/>
      <c r="AH425" s="10"/>
      <c r="AI425" s="10"/>
      <c r="AJ425" s="10"/>
      <c r="AM425" s="3"/>
      <c r="AN425" s="10"/>
      <c r="AO425" s="10"/>
      <c r="AP425" s="10"/>
      <c r="AQ425" s="10"/>
      <c r="AR425" s="10"/>
      <c r="AS425" s="10"/>
      <c r="AV425" s="3"/>
      <c r="AW425" s="10"/>
      <c r="AX425" s="10"/>
      <c r="AY425" s="10"/>
      <c r="AZ425" s="10"/>
      <c r="BA425" s="10"/>
    </row>
    <row r="426" spans="3:53" x14ac:dyDescent="0.25">
      <c r="C426" s="3"/>
      <c r="D426" s="10"/>
      <c r="E426" s="10"/>
      <c r="F426" s="10"/>
      <c r="G426" s="10"/>
      <c r="H426" s="10"/>
      <c r="I426" s="10"/>
      <c r="J426" s="10"/>
      <c r="AD426" s="3"/>
      <c r="AE426" s="10"/>
      <c r="AF426" s="10"/>
      <c r="AG426" s="10"/>
      <c r="AH426" s="10"/>
      <c r="AI426" s="10"/>
      <c r="AJ426" s="10"/>
      <c r="AM426" s="3"/>
      <c r="AN426" s="10"/>
      <c r="AO426" s="10"/>
      <c r="AP426" s="10"/>
      <c r="AQ426" s="10"/>
      <c r="AR426" s="10"/>
      <c r="AS426" s="10"/>
      <c r="AV426" s="3"/>
      <c r="AW426" s="10"/>
      <c r="AX426" s="10"/>
      <c r="AY426" s="10"/>
      <c r="AZ426" s="10"/>
      <c r="BA426" s="10"/>
    </row>
    <row r="427" spans="3:53" x14ac:dyDescent="0.25">
      <c r="C427" s="3"/>
      <c r="D427" s="10"/>
      <c r="E427" s="10"/>
      <c r="F427" s="10"/>
      <c r="G427" s="10"/>
      <c r="H427" s="10"/>
      <c r="I427" s="10"/>
      <c r="J427" s="10"/>
      <c r="AD427" s="3"/>
      <c r="AE427" s="10"/>
      <c r="AF427" s="10"/>
      <c r="AG427" s="10"/>
      <c r="AH427" s="10"/>
      <c r="AI427" s="10"/>
      <c r="AJ427" s="10"/>
      <c r="AM427" s="3"/>
      <c r="AN427" s="10"/>
      <c r="AO427" s="10"/>
      <c r="AP427" s="10"/>
      <c r="AQ427" s="10"/>
      <c r="AR427" s="10"/>
      <c r="AS427" s="10"/>
      <c r="AV427" s="3"/>
      <c r="AW427" s="10"/>
      <c r="AX427" s="10"/>
      <c r="AY427" s="10"/>
      <c r="AZ427" s="10"/>
      <c r="BA427" s="10"/>
    </row>
    <row r="428" spans="3:53" x14ac:dyDescent="0.25">
      <c r="C428" s="3"/>
      <c r="D428" s="10"/>
      <c r="E428" s="10"/>
      <c r="F428" s="10"/>
      <c r="G428" s="10"/>
      <c r="H428" s="10"/>
      <c r="I428" s="10"/>
      <c r="J428" s="10"/>
      <c r="AD428" s="3"/>
      <c r="AE428" s="10"/>
      <c r="AF428" s="10"/>
      <c r="AG428" s="10"/>
      <c r="AH428" s="10"/>
      <c r="AI428" s="10"/>
      <c r="AJ428" s="10"/>
      <c r="AM428" s="3"/>
      <c r="AN428" s="10"/>
      <c r="AO428" s="10"/>
      <c r="AP428" s="10"/>
      <c r="AQ428" s="10"/>
      <c r="AR428" s="10"/>
      <c r="AS428" s="10"/>
      <c r="AV428" s="3"/>
      <c r="AW428" s="10"/>
      <c r="AX428" s="10"/>
      <c r="AY428" s="10"/>
      <c r="AZ428" s="10"/>
      <c r="BA428" s="10"/>
    </row>
    <row r="429" spans="3:53" x14ac:dyDescent="0.25">
      <c r="C429" s="3"/>
      <c r="D429" s="10"/>
      <c r="E429" s="10"/>
      <c r="F429" s="10"/>
      <c r="G429" s="10"/>
      <c r="H429" s="10"/>
      <c r="I429" s="10"/>
      <c r="J429" s="10"/>
      <c r="AD429" s="3"/>
      <c r="AE429" s="10"/>
      <c r="AF429" s="10"/>
      <c r="AG429" s="10"/>
      <c r="AH429" s="10"/>
      <c r="AI429" s="10"/>
      <c r="AJ429" s="10"/>
      <c r="AM429" s="3"/>
      <c r="AN429" s="10"/>
      <c r="AO429" s="10"/>
      <c r="AP429" s="10"/>
      <c r="AQ429" s="10"/>
      <c r="AR429" s="10"/>
      <c r="AS429" s="10"/>
      <c r="AV429" s="3"/>
      <c r="AW429" s="10"/>
      <c r="AX429" s="10"/>
      <c r="AY429" s="10"/>
      <c r="AZ429" s="10"/>
      <c r="BA429" s="10"/>
    </row>
    <row r="430" spans="3:53" x14ac:dyDescent="0.25">
      <c r="C430" s="3"/>
      <c r="D430" s="10"/>
      <c r="E430" s="10"/>
      <c r="F430" s="10"/>
      <c r="G430" s="10"/>
      <c r="H430" s="10"/>
      <c r="I430" s="10"/>
      <c r="J430" s="10"/>
      <c r="AD430" s="3"/>
      <c r="AE430" s="10"/>
      <c r="AF430" s="10"/>
      <c r="AG430" s="10"/>
      <c r="AH430" s="10"/>
      <c r="AI430" s="10"/>
      <c r="AJ430" s="10"/>
      <c r="AM430" s="3"/>
      <c r="AN430" s="10"/>
      <c r="AO430" s="10"/>
      <c r="AP430" s="10"/>
      <c r="AQ430" s="10"/>
      <c r="AR430" s="10"/>
      <c r="AS430" s="10"/>
      <c r="AV430" s="3"/>
      <c r="AW430" s="10"/>
      <c r="AX430" s="10"/>
      <c r="AY430" s="10"/>
      <c r="AZ430" s="10"/>
      <c r="BA430" s="10"/>
    </row>
    <row r="431" spans="3:53" x14ac:dyDescent="0.25">
      <c r="C431" s="3"/>
      <c r="D431" s="10"/>
      <c r="E431" s="10"/>
      <c r="F431" s="10"/>
      <c r="G431" s="10"/>
      <c r="H431" s="10"/>
      <c r="I431" s="10"/>
      <c r="J431" s="10"/>
      <c r="AD431" s="3"/>
      <c r="AE431" s="10"/>
      <c r="AF431" s="10"/>
      <c r="AG431" s="10"/>
      <c r="AH431" s="10"/>
      <c r="AI431" s="10"/>
      <c r="AJ431" s="10"/>
      <c r="AM431" s="3"/>
      <c r="AN431" s="10"/>
      <c r="AO431" s="10"/>
      <c r="AP431" s="10"/>
      <c r="AQ431" s="10"/>
      <c r="AR431" s="10"/>
      <c r="AS431" s="10"/>
      <c r="AV431" s="3"/>
      <c r="AW431" s="10"/>
      <c r="AX431" s="10"/>
      <c r="AY431" s="10"/>
      <c r="AZ431" s="10"/>
      <c r="BA431" s="10"/>
    </row>
    <row r="432" spans="3:53" x14ac:dyDescent="0.25">
      <c r="C432" s="3"/>
      <c r="D432" s="10"/>
      <c r="E432" s="10"/>
      <c r="F432" s="10"/>
      <c r="G432" s="10"/>
      <c r="H432" s="10"/>
      <c r="I432" s="10"/>
      <c r="J432" s="10"/>
      <c r="AD432" s="3"/>
      <c r="AE432" s="10"/>
      <c r="AF432" s="10"/>
      <c r="AG432" s="10"/>
      <c r="AH432" s="10"/>
      <c r="AI432" s="10"/>
      <c r="AJ432" s="10"/>
      <c r="AM432" s="3"/>
      <c r="AN432" s="10"/>
      <c r="AO432" s="10"/>
      <c r="AP432" s="10"/>
      <c r="AQ432" s="10"/>
      <c r="AR432" s="10"/>
      <c r="AS432" s="10"/>
      <c r="AV432" s="3"/>
      <c r="AW432" s="10"/>
      <c r="AX432" s="10"/>
      <c r="AY432" s="10"/>
      <c r="AZ432" s="10"/>
      <c r="BA432" s="10"/>
    </row>
    <row r="433" spans="3:53" x14ac:dyDescent="0.25">
      <c r="C433" s="3"/>
      <c r="D433" s="10"/>
      <c r="E433" s="10"/>
      <c r="F433" s="10"/>
      <c r="G433" s="10"/>
      <c r="H433" s="10"/>
      <c r="I433" s="10"/>
      <c r="J433" s="10"/>
      <c r="AD433" s="3"/>
      <c r="AE433" s="10"/>
      <c r="AF433" s="10"/>
      <c r="AG433" s="10"/>
      <c r="AH433" s="10"/>
      <c r="AI433" s="10"/>
      <c r="AJ433" s="10"/>
      <c r="AM433" s="3"/>
      <c r="AN433" s="10"/>
      <c r="AO433" s="10"/>
      <c r="AP433" s="10"/>
      <c r="AQ433" s="10"/>
      <c r="AR433" s="10"/>
      <c r="AS433" s="10"/>
      <c r="AV433" s="3"/>
      <c r="AW433" s="10"/>
      <c r="AX433" s="10"/>
      <c r="AY433" s="10"/>
      <c r="AZ433" s="10"/>
      <c r="BA433" s="10"/>
    </row>
    <row r="434" spans="3:53" x14ac:dyDescent="0.25">
      <c r="C434" s="3"/>
      <c r="D434" s="10"/>
      <c r="E434" s="10"/>
      <c r="F434" s="10"/>
      <c r="G434" s="10"/>
      <c r="H434" s="10"/>
      <c r="I434" s="10"/>
      <c r="J434" s="10"/>
      <c r="AD434" s="3"/>
      <c r="AE434" s="10"/>
      <c r="AF434" s="10"/>
      <c r="AG434" s="10"/>
      <c r="AH434" s="10"/>
      <c r="AI434" s="10"/>
      <c r="AJ434" s="10"/>
      <c r="AM434" s="3"/>
      <c r="AN434" s="10"/>
      <c r="AO434" s="10"/>
      <c r="AP434" s="10"/>
      <c r="AQ434" s="10"/>
      <c r="AR434" s="10"/>
      <c r="AS434" s="10"/>
      <c r="AV434" s="3"/>
      <c r="AW434" s="10"/>
      <c r="AX434" s="10"/>
      <c r="AY434" s="10"/>
      <c r="AZ434" s="10"/>
      <c r="BA434" s="10"/>
    </row>
    <row r="435" spans="3:53" x14ac:dyDescent="0.25">
      <c r="C435" s="3"/>
      <c r="D435" s="10"/>
      <c r="E435" s="10"/>
      <c r="F435" s="10"/>
      <c r="G435" s="10"/>
      <c r="H435" s="10"/>
      <c r="I435" s="10"/>
      <c r="J435" s="10"/>
      <c r="AD435" s="3"/>
      <c r="AE435" s="10"/>
      <c r="AF435" s="10"/>
      <c r="AG435" s="10"/>
      <c r="AH435" s="10"/>
      <c r="AI435" s="10"/>
      <c r="AJ435" s="10"/>
      <c r="AM435" s="3"/>
      <c r="AN435" s="10"/>
      <c r="AO435" s="10"/>
      <c r="AP435" s="10"/>
      <c r="AQ435" s="10"/>
      <c r="AR435" s="10"/>
      <c r="AS435" s="10"/>
      <c r="AV435" s="3"/>
      <c r="AW435" s="10"/>
      <c r="AX435" s="10"/>
      <c r="AY435" s="10"/>
      <c r="AZ435" s="10"/>
      <c r="BA435" s="10"/>
    </row>
    <row r="436" spans="3:53" x14ac:dyDescent="0.25">
      <c r="C436" s="3"/>
      <c r="D436" s="10"/>
      <c r="E436" s="10"/>
      <c r="F436" s="10"/>
      <c r="G436" s="10"/>
      <c r="H436" s="10"/>
      <c r="I436" s="10"/>
      <c r="J436" s="10"/>
      <c r="AD436" s="3"/>
      <c r="AE436" s="10"/>
      <c r="AF436" s="10"/>
      <c r="AG436" s="10"/>
      <c r="AH436" s="10"/>
      <c r="AI436" s="10"/>
      <c r="AJ436" s="10"/>
      <c r="AM436" s="3"/>
      <c r="AN436" s="10"/>
      <c r="AO436" s="10"/>
      <c r="AP436" s="10"/>
      <c r="AQ436" s="10"/>
      <c r="AR436" s="10"/>
      <c r="AS436" s="10"/>
      <c r="AV436" s="3"/>
      <c r="AW436" s="10"/>
      <c r="AX436" s="10"/>
      <c r="AY436" s="10"/>
      <c r="AZ436" s="10"/>
      <c r="BA436" s="10"/>
    </row>
    <row r="437" spans="3:53" x14ac:dyDescent="0.25">
      <c r="C437" s="3"/>
      <c r="D437" s="10"/>
      <c r="E437" s="10"/>
      <c r="F437" s="10"/>
      <c r="G437" s="10"/>
      <c r="H437" s="10"/>
      <c r="I437" s="10"/>
      <c r="J437" s="10"/>
      <c r="AD437" s="3"/>
      <c r="AE437" s="10"/>
      <c r="AF437" s="10"/>
      <c r="AG437" s="10"/>
      <c r="AH437" s="10"/>
      <c r="AI437" s="10"/>
      <c r="AJ437" s="10"/>
      <c r="AM437" s="3"/>
      <c r="AN437" s="10"/>
      <c r="AO437" s="10"/>
      <c r="AP437" s="10"/>
      <c r="AQ437" s="10"/>
      <c r="AR437" s="10"/>
      <c r="AS437" s="10"/>
      <c r="AV437" s="3"/>
      <c r="AW437" s="10"/>
      <c r="AX437" s="10"/>
      <c r="AY437" s="10"/>
      <c r="AZ437" s="10"/>
      <c r="BA437" s="10"/>
    </row>
    <row r="438" spans="3:53" x14ac:dyDescent="0.25">
      <c r="C438" s="3"/>
      <c r="D438" s="10"/>
      <c r="E438" s="10"/>
      <c r="F438" s="10"/>
      <c r="G438" s="10"/>
      <c r="H438" s="10"/>
      <c r="I438" s="10"/>
      <c r="J438" s="10"/>
      <c r="AD438" s="3"/>
      <c r="AE438" s="10"/>
      <c r="AF438" s="10"/>
      <c r="AG438" s="10"/>
      <c r="AH438" s="10"/>
      <c r="AI438" s="10"/>
      <c r="AJ438" s="10"/>
      <c r="AM438" s="3"/>
      <c r="AN438" s="10"/>
      <c r="AO438" s="10"/>
      <c r="AP438" s="10"/>
      <c r="AQ438" s="10"/>
      <c r="AR438" s="10"/>
      <c r="AS438" s="10"/>
      <c r="AV438" s="3"/>
      <c r="AW438" s="10"/>
      <c r="AX438" s="10"/>
      <c r="AY438" s="10"/>
      <c r="AZ438" s="10"/>
      <c r="BA438" s="10"/>
    </row>
    <row r="439" spans="3:53" x14ac:dyDescent="0.25">
      <c r="C439" s="3"/>
      <c r="D439" s="10"/>
      <c r="E439" s="10"/>
      <c r="F439" s="10"/>
      <c r="G439" s="10"/>
      <c r="H439" s="10"/>
      <c r="I439" s="10"/>
      <c r="J439" s="10"/>
      <c r="AD439" s="3"/>
      <c r="AE439" s="10"/>
      <c r="AF439" s="10"/>
      <c r="AG439" s="10"/>
      <c r="AH439" s="10"/>
      <c r="AI439" s="10"/>
      <c r="AJ439" s="10"/>
      <c r="AM439" s="3"/>
      <c r="AN439" s="10"/>
      <c r="AO439" s="10"/>
      <c r="AP439" s="10"/>
      <c r="AQ439" s="10"/>
      <c r="AR439" s="10"/>
      <c r="AS439" s="10"/>
      <c r="AV439" s="3"/>
      <c r="AW439" s="10"/>
      <c r="AX439" s="10"/>
      <c r="AY439" s="10"/>
      <c r="AZ439" s="10"/>
      <c r="BA439" s="10"/>
    </row>
    <row r="440" spans="3:53" x14ac:dyDescent="0.25">
      <c r="C440" s="3"/>
      <c r="D440" s="10"/>
      <c r="E440" s="10"/>
      <c r="F440" s="10"/>
      <c r="G440" s="10"/>
      <c r="H440" s="10"/>
      <c r="I440" s="10"/>
      <c r="J440" s="10"/>
      <c r="AD440" s="3"/>
      <c r="AE440" s="10"/>
      <c r="AF440" s="10"/>
      <c r="AG440" s="10"/>
      <c r="AH440" s="10"/>
      <c r="AI440" s="10"/>
      <c r="AJ440" s="10"/>
      <c r="AM440" s="3"/>
      <c r="AN440" s="10"/>
      <c r="AO440" s="10"/>
      <c r="AP440" s="10"/>
      <c r="AQ440" s="10"/>
      <c r="AR440" s="10"/>
      <c r="AS440" s="10"/>
      <c r="AV440" s="3"/>
      <c r="AW440" s="10"/>
      <c r="AX440" s="10"/>
      <c r="AY440" s="10"/>
      <c r="AZ440" s="10"/>
      <c r="BA440" s="10"/>
    </row>
    <row r="441" spans="3:53" x14ac:dyDescent="0.25">
      <c r="C441" s="3"/>
      <c r="D441" s="10"/>
      <c r="E441" s="10"/>
      <c r="F441" s="10"/>
      <c r="G441" s="10"/>
      <c r="H441" s="10"/>
      <c r="I441" s="10"/>
      <c r="J441" s="10"/>
      <c r="AD441" s="3"/>
      <c r="AE441" s="10"/>
      <c r="AF441" s="10"/>
      <c r="AG441" s="10"/>
      <c r="AH441" s="10"/>
      <c r="AI441" s="10"/>
      <c r="AJ441" s="10"/>
      <c r="AM441" s="3"/>
      <c r="AN441" s="10"/>
      <c r="AO441" s="10"/>
      <c r="AP441" s="10"/>
      <c r="AQ441" s="10"/>
      <c r="AR441" s="10"/>
      <c r="AS441" s="10"/>
      <c r="AV441" s="3"/>
      <c r="AW441" s="10"/>
      <c r="AX441" s="10"/>
      <c r="AY441" s="10"/>
      <c r="AZ441" s="10"/>
      <c r="BA441" s="10"/>
    </row>
    <row r="442" spans="3:53" x14ac:dyDescent="0.25">
      <c r="C442" s="3"/>
      <c r="D442" s="10"/>
      <c r="E442" s="10"/>
      <c r="F442" s="10"/>
      <c r="G442" s="10"/>
      <c r="H442" s="10"/>
      <c r="I442" s="10"/>
      <c r="J442" s="10"/>
      <c r="AD442" s="3"/>
      <c r="AE442" s="10"/>
      <c r="AF442" s="10"/>
      <c r="AG442" s="10"/>
      <c r="AH442" s="10"/>
      <c r="AI442" s="10"/>
      <c r="AJ442" s="10"/>
      <c r="AM442" s="3"/>
      <c r="AN442" s="10"/>
      <c r="AO442" s="10"/>
      <c r="AP442" s="10"/>
      <c r="AQ442" s="10"/>
      <c r="AR442" s="10"/>
      <c r="AS442" s="10"/>
      <c r="AV442" s="3"/>
      <c r="AW442" s="10"/>
      <c r="AX442" s="10"/>
      <c r="AY442" s="10"/>
      <c r="AZ442" s="10"/>
      <c r="BA442" s="10"/>
    </row>
    <row r="443" spans="3:53" x14ac:dyDescent="0.25">
      <c r="C443" s="3"/>
      <c r="D443" s="10"/>
      <c r="E443" s="10"/>
      <c r="F443" s="10"/>
      <c r="G443" s="10"/>
      <c r="H443" s="10"/>
      <c r="I443" s="10"/>
      <c r="J443" s="10"/>
      <c r="AD443" s="3"/>
      <c r="AE443" s="10"/>
      <c r="AF443" s="10"/>
      <c r="AG443" s="10"/>
      <c r="AH443" s="10"/>
      <c r="AI443" s="10"/>
      <c r="AJ443" s="10"/>
      <c r="AM443" s="3"/>
      <c r="AN443" s="10"/>
      <c r="AO443" s="10"/>
      <c r="AP443" s="10"/>
      <c r="AQ443" s="10"/>
      <c r="AR443" s="10"/>
      <c r="AS443" s="10"/>
      <c r="AV443" s="3"/>
      <c r="AW443" s="10"/>
      <c r="AX443" s="10"/>
      <c r="AY443" s="10"/>
      <c r="AZ443" s="10"/>
      <c r="BA443" s="10"/>
    </row>
    <row r="444" spans="3:53" x14ac:dyDescent="0.25">
      <c r="C444" s="3"/>
      <c r="D444" s="10"/>
      <c r="E444" s="10"/>
      <c r="F444" s="10"/>
      <c r="G444" s="10"/>
      <c r="H444" s="10"/>
      <c r="I444" s="10"/>
      <c r="J444" s="10"/>
      <c r="AD444" s="3"/>
      <c r="AE444" s="10"/>
      <c r="AF444" s="10"/>
      <c r="AG444" s="10"/>
      <c r="AH444" s="10"/>
      <c r="AI444" s="10"/>
      <c r="AJ444" s="10"/>
      <c r="AM444" s="3"/>
      <c r="AN444" s="10"/>
      <c r="AO444" s="10"/>
      <c r="AP444" s="10"/>
      <c r="AQ444" s="10"/>
      <c r="AR444" s="10"/>
      <c r="AS444" s="10"/>
      <c r="AV444" s="3"/>
      <c r="AW444" s="10"/>
      <c r="AX444" s="10"/>
      <c r="AY444" s="10"/>
      <c r="AZ444" s="10"/>
      <c r="BA444" s="10"/>
    </row>
    <row r="445" spans="3:53" x14ac:dyDescent="0.25">
      <c r="C445" s="3"/>
      <c r="D445" s="10"/>
      <c r="E445" s="10"/>
      <c r="F445" s="10"/>
      <c r="G445" s="10"/>
      <c r="H445" s="10"/>
      <c r="I445" s="10"/>
      <c r="J445" s="10"/>
      <c r="AD445" s="3"/>
      <c r="AE445" s="10"/>
      <c r="AF445" s="10"/>
      <c r="AG445" s="10"/>
      <c r="AH445" s="10"/>
      <c r="AI445" s="10"/>
      <c r="AJ445" s="10"/>
      <c r="AM445" s="3"/>
      <c r="AN445" s="10"/>
      <c r="AO445" s="10"/>
      <c r="AP445" s="10"/>
      <c r="AQ445" s="10"/>
      <c r="AR445" s="10"/>
      <c r="AS445" s="10"/>
      <c r="AV445" s="3"/>
      <c r="AW445" s="10"/>
      <c r="AX445" s="10"/>
      <c r="AY445" s="10"/>
      <c r="AZ445" s="10"/>
      <c r="BA445" s="10"/>
    </row>
    <row r="446" spans="3:53" x14ac:dyDescent="0.25">
      <c r="C446" s="3"/>
      <c r="D446" s="10"/>
      <c r="E446" s="10"/>
      <c r="F446" s="10"/>
      <c r="G446" s="10"/>
      <c r="H446" s="10"/>
      <c r="I446" s="10"/>
      <c r="J446" s="10"/>
      <c r="AD446" s="3"/>
      <c r="AE446" s="10"/>
      <c r="AF446" s="10"/>
      <c r="AG446" s="10"/>
      <c r="AH446" s="10"/>
      <c r="AI446" s="10"/>
      <c r="AJ446" s="10"/>
      <c r="AM446" s="3"/>
      <c r="AN446" s="10"/>
      <c r="AO446" s="10"/>
      <c r="AP446" s="10"/>
      <c r="AQ446" s="10"/>
      <c r="AR446" s="10"/>
      <c r="AS446" s="10"/>
      <c r="AV446" s="3"/>
      <c r="AW446" s="10"/>
      <c r="AX446" s="10"/>
      <c r="AY446" s="10"/>
      <c r="AZ446" s="10"/>
      <c r="BA446" s="10"/>
    </row>
    <row r="447" spans="3:53" x14ac:dyDescent="0.25">
      <c r="C447" s="3"/>
      <c r="D447" s="10"/>
      <c r="E447" s="10"/>
      <c r="F447" s="10"/>
      <c r="G447" s="10"/>
      <c r="H447" s="10"/>
      <c r="I447" s="10"/>
      <c r="J447" s="10"/>
      <c r="AD447" s="3"/>
      <c r="AE447" s="10"/>
      <c r="AF447" s="10"/>
      <c r="AG447" s="10"/>
      <c r="AH447" s="10"/>
      <c r="AI447" s="10"/>
      <c r="AJ447" s="10"/>
      <c r="AM447" s="3"/>
      <c r="AN447" s="10"/>
      <c r="AO447" s="10"/>
      <c r="AP447" s="10"/>
      <c r="AQ447" s="10"/>
      <c r="AR447" s="10"/>
      <c r="AS447" s="10"/>
      <c r="AV447" s="3"/>
      <c r="AW447" s="10"/>
      <c r="AX447" s="10"/>
      <c r="AY447" s="10"/>
      <c r="AZ447" s="10"/>
      <c r="BA447" s="10"/>
    </row>
    <row r="448" spans="3:53" x14ac:dyDescent="0.25">
      <c r="C448" s="3"/>
      <c r="D448" s="10"/>
      <c r="E448" s="10"/>
      <c r="F448" s="10"/>
      <c r="G448" s="10"/>
      <c r="H448" s="10"/>
      <c r="I448" s="10"/>
      <c r="J448" s="10"/>
      <c r="AD448" s="3"/>
      <c r="AE448" s="10"/>
      <c r="AF448" s="10"/>
      <c r="AG448" s="10"/>
      <c r="AH448" s="10"/>
      <c r="AI448" s="10"/>
      <c r="AJ448" s="10"/>
      <c r="AM448" s="3"/>
      <c r="AN448" s="10"/>
      <c r="AO448" s="10"/>
      <c r="AP448" s="10"/>
      <c r="AQ448" s="10"/>
      <c r="AR448" s="10"/>
      <c r="AS448" s="10"/>
      <c r="AV448" s="3"/>
      <c r="AW448" s="10"/>
      <c r="AX448" s="10"/>
      <c r="AY448" s="10"/>
      <c r="AZ448" s="10"/>
      <c r="BA448" s="10"/>
    </row>
    <row r="449" spans="3:53" x14ac:dyDescent="0.25">
      <c r="C449" s="3"/>
      <c r="D449" s="10"/>
      <c r="E449" s="10"/>
      <c r="F449" s="10"/>
      <c r="G449" s="10"/>
      <c r="H449" s="10"/>
      <c r="I449" s="10"/>
      <c r="J449" s="10"/>
      <c r="AD449" s="3"/>
      <c r="AE449" s="10"/>
      <c r="AF449" s="10"/>
      <c r="AG449" s="10"/>
      <c r="AH449" s="10"/>
      <c r="AI449" s="10"/>
      <c r="AJ449" s="10"/>
      <c r="AM449" s="3"/>
      <c r="AN449" s="10"/>
      <c r="AO449" s="10"/>
      <c r="AP449" s="10"/>
      <c r="AQ449" s="10"/>
      <c r="AR449" s="10"/>
      <c r="AS449" s="10"/>
      <c r="AV449" s="3"/>
      <c r="AW449" s="10"/>
      <c r="AX449" s="10"/>
      <c r="AY449" s="10"/>
      <c r="AZ449" s="10"/>
      <c r="BA449" s="10"/>
    </row>
    <row r="450" spans="3:53" x14ac:dyDescent="0.25">
      <c r="C450" s="3"/>
      <c r="D450" s="10"/>
      <c r="E450" s="10"/>
      <c r="F450" s="10"/>
      <c r="G450" s="10"/>
      <c r="H450" s="10"/>
      <c r="I450" s="10"/>
      <c r="J450" s="10"/>
      <c r="AD450" s="3"/>
      <c r="AE450" s="10"/>
      <c r="AF450" s="10"/>
      <c r="AG450" s="10"/>
      <c r="AH450" s="10"/>
      <c r="AI450" s="10"/>
      <c r="AJ450" s="10"/>
      <c r="AM450" s="3"/>
      <c r="AN450" s="10"/>
      <c r="AO450" s="10"/>
      <c r="AP450" s="10"/>
      <c r="AQ450" s="10"/>
      <c r="AR450" s="10"/>
      <c r="AS450" s="10"/>
      <c r="AV450" s="3"/>
      <c r="AW450" s="10"/>
      <c r="AX450" s="10"/>
      <c r="AY450" s="10"/>
      <c r="AZ450" s="10"/>
      <c r="BA450" s="10"/>
    </row>
    <row r="451" spans="3:53" x14ac:dyDescent="0.25">
      <c r="C451" s="3"/>
      <c r="D451" s="10"/>
      <c r="E451" s="10"/>
      <c r="F451" s="10"/>
      <c r="G451" s="10"/>
      <c r="H451" s="10"/>
      <c r="I451" s="10"/>
      <c r="J451" s="10"/>
      <c r="AD451" s="3"/>
      <c r="AE451" s="10"/>
      <c r="AF451" s="10"/>
      <c r="AG451" s="10"/>
      <c r="AH451" s="10"/>
      <c r="AI451" s="10"/>
      <c r="AJ451" s="10"/>
      <c r="AM451" s="3"/>
      <c r="AN451" s="10"/>
      <c r="AO451" s="10"/>
      <c r="AP451" s="10"/>
      <c r="AQ451" s="10"/>
      <c r="AR451" s="10"/>
      <c r="AS451" s="10"/>
      <c r="AV451" s="3"/>
      <c r="AW451" s="10"/>
      <c r="AX451" s="10"/>
      <c r="AY451" s="10"/>
      <c r="AZ451" s="10"/>
      <c r="BA451" s="10"/>
    </row>
    <row r="452" spans="3:53" x14ac:dyDescent="0.25">
      <c r="C452" s="3"/>
      <c r="D452" s="10"/>
      <c r="E452" s="10"/>
      <c r="F452" s="10"/>
      <c r="G452" s="10"/>
      <c r="H452" s="10"/>
      <c r="I452" s="10"/>
      <c r="J452" s="10"/>
      <c r="AD452" s="3"/>
      <c r="AE452" s="10"/>
      <c r="AF452" s="10"/>
      <c r="AG452" s="10"/>
      <c r="AH452" s="10"/>
      <c r="AI452" s="10"/>
      <c r="AJ452" s="10"/>
      <c r="AM452" s="3"/>
      <c r="AN452" s="10"/>
      <c r="AO452" s="10"/>
      <c r="AP452" s="10"/>
      <c r="AQ452" s="10"/>
      <c r="AR452" s="10"/>
      <c r="AS452" s="10"/>
      <c r="AV452" s="3"/>
      <c r="AW452" s="10"/>
      <c r="AX452" s="10"/>
      <c r="AY452" s="10"/>
      <c r="AZ452" s="10"/>
      <c r="BA452" s="10"/>
    </row>
    <row r="453" spans="3:53" x14ac:dyDescent="0.25">
      <c r="C453" s="3"/>
      <c r="D453" s="10"/>
      <c r="E453" s="10"/>
      <c r="F453" s="10"/>
      <c r="G453" s="10"/>
      <c r="H453" s="10"/>
      <c r="I453" s="10"/>
      <c r="J453" s="10"/>
      <c r="AD453" s="3"/>
      <c r="AE453" s="10"/>
      <c r="AF453" s="10"/>
      <c r="AG453" s="10"/>
      <c r="AH453" s="10"/>
      <c r="AI453" s="10"/>
      <c r="AJ453" s="10"/>
      <c r="AM453" s="3"/>
      <c r="AN453" s="10"/>
      <c r="AO453" s="10"/>
      <c r="AP453" s="10"/>
      <c r="AQ453" s="10"/>
      <c r="AR453" s="10"/>
      <c r="AS453" s="10"/>
      <c r="AV453" s="3"/>
      <c r="AW453" s="10"/>
      <c r="AX453" s="10"/>
      <c r="AY453" s="10"/>
      <c r="AZ453" s="10"/>
      <c r="BA453" s="10"/>
    </row>
    <row r="454" spans="3:53" x14ac:dyDescent="0.25">
      <c r="C454" s="3"/>
      <c r="D454" s="10"/>
      <c r="E454" s="10"/>
      <c r="F454" s="10"/>
      <c r="G454" s="10"/>
      <c r="H454" s="10"/>
      <c r="I454" s="10"/>
      <c r="J454" s="10"/>
      <c r="AD454" s="3"/>
      <c r="AE454" s="10"/>
      <c r="AF454" s="10"/>
      <c r="AG454" s="10"/>
      <c r="AH454" s="10"/>
      <c r="AI454" s="10"/>
      <c r="AJ454" s="10"/>
      <c r="AM454" s="3"/>
      <c r="AN454" s="10"/>
      <c r="AO454" s="10"/>
      <c r="AP454" s="10"/>
      <c r="AQ454" s="10"/>
      <c r="AR454" s="10"/>
      <c r="AS454" s="10"/>
      <c r="AV454" s="3"/>
      <c r="AW454" s="10"/>
      <c r="AX454" s="10"/>
      <c r="AY454" s="10"/>
      <c r="AZ454" s="10"/>
      <c r="BA454" s="10"/>
    </row>
    <row r="455" spans="3:53" x14ac:dyDescent="0.25">
      <c r="C455" s="3"/>
      <c r="D455" s="10"/>
      <c r="E455" s="10"/>
      <c r="F455" s="10"/>
      <c r="G455" s="10"/>
      <c r="H455" s="10"/>
      <c r="I455" s="10"/>
      <c r="J455" s="10"/>
      <c r="AD455" s="3"/>
      <c r="AE455" s="10"/>
      <c r="AF455" s="10"/>
      <c r="AG455" s="10"/>
      <c r="AH455" s="10"/>
      <c r="AI455" s="10"/>
      <c r="AJ455" s="10"/>
      <c r="AM455" s="3"/>
      <c r="AN455" s="10"/>
      <c r="AO455" s="10"/>
      <c r="AP455" s="10"/>
      <c r="AQ455" s="10"/>
      <c r="AR455" s="10"/>
      <c r="AS455" s="10"/>
      <c r="AV455" s="3"/>
      <c r="AW455" s="10"/>
      <c r="AX455" s="10"/>
      <c r="AY455" s="10"/>
      <c r="AZ455" s="10"/>
      <c r="BA455" s="10"/>
    </row>
    <row r="456" spans="3:53" x14ac:dyDescent="0.25">
      <c r="C456" s="3"/>
      <c r="D456" s="10"/>
      <c r="E456" s="10"/>
      <c r="F456" s="10"/>
      <c r="G456" s="10"/>
      <c r="H456" s="10"/>
      <c r="I456" s="10"/>
      <c r="J456" s="10"/>
      <c r="AD456" s="3"/>
      <c r="AE456" s="10"/>
      <c r="AF456" s="10"/>
      <c r="AG456" s="10"/>
      <c r="AH456" s="10"/>
      <c r="AI456" s="10"/>
      <c r="AJ456" s="10"/>
      <c r="AM456" s="3"/>
      <c r="AN456" s="10"/>
      <c r="AO456" s="10"/>
      <c r="AP456" s="10"/>
      <c r="AQ456" s="10"/>
      <c r="AR456" s="10"/>
      <c r="AS456" s="10"/>
      <c r="AV456" s="3"/>
      <c r="AW456" s="10"/>
      <c r="AX456" s="10"/>
      <c r="AY456" s="10"/>
      <c r="AZ456" s="10"/>
      <c r="BA456" s="10"/>
    </row>
    <row r="457" spans="3:53" x14ac:dyDescent="0.25">
      <c r="C457" s="3"/>
      <c r="D457" s="10"/>
      <c r="E457" s="10"/>
      <c r="F457" s="10"/>
      <c r="G457" s="10"/>
      <c r="H457" s="10"/>
      <c r="I457" s="10"/>
      <c r="J457" s="10"/>
      <c r="AD457" s="3"/>
      <c r="AE457" s="10"/>
      <c r="AF457" s="10"/>
      <c r="AG457" s="10"/>
      <c r="AH457" s="10"/>
      <c r="AI457" s="10"/>
      <c r="AJ457" s="10"/>
      <c r="AM457" s="3"/>
      <c r="AN457" s="10"/>
      <c r="AO457" s="10"/>
      <c r="AP457" s="10"/>
      <c r="AQ457" s="10"/>
      <c r="AR457" s="10"/>
      <c r="AS457" s="10"/>
      <c r="AV457" s="3"/>
      <c r="AW457" s="10"/>
      <c r="AX457" s="10"/>
      <c r="AY457" s="10"/>
      <c r="AZ457" s="10"/>
      <c r="BA457" s="10"/>
    </row>
    <row r="458" spans="3:53" x14ac:dyDescent="0.25">
      <c r="C458" s="3"/>
      <c r="D458" s="10"/>
      <c r="E458" s="10"/>
      <c r="F458" s="10"/>
      <c r="G458" s="10"/>
      <c r="H458" s="10"/>
      <c r="I458" s="10"/>
      <c r="J458" s="10"/>
      <c r="AD458" s="3"/>
      <c r="AE458" s="10"/>
      <c r="AF458" s="10"/>
      <c r="AG458" s="10"/>
      <c r="AH458" s="10"/>
      <c r="AI458" s="10"/>
      <c r="AJ458" s="10"/>
      <c r="AM458" s="3"/>
      <c r="AN458" s="10"/>
      <c r="AO458" s="10"/>
      <c r="AP458" s="10"/>
      <c r="AQ458" s="10"/>
      <c r="AR458" s="10"/>
      <c r="AS458" s="10"/>
      <c r="AV458" s="3"/>
      <c r="AW458" s="10"/>
      <c r="AX458" s="10"/>
      <c r="AY458" s="10"/>
      <c r="AZ458" s="10"/>
      <c r="BA458" s="10"/>
    </row>
    <row r="459" spans="3:53" x14ac:dyDescent="0.25">
      <c r="C459" s="3"/>
      <c r="D459" s="10"/>
      <c r="E459" s="10"/>
      <c r="F459" s="10"/>
      <c r="G459" s="10"/>
      <c r="H459" s="10"/>
      <c r="I459" s="10"/>
      <c r="J459" s="10"/>
      <c r="AD459" s="3"/>
      <c r="AE459" s="10"/>
      <c r="AF459" s="10"/>
      <c r="AG459" s="10"/>
      <c r="AH459" s="10"/>
      <c r="AI459" s="10"/>
      <c r="AJ459" s="10"/>
      <c r="AM459" s="3"/>
      <c r="AN459" s="10"/>
      <c r="AO459" s="10"/>
      <c r="AP459" s="10"/>
      <c r="AQ459" s="10"/>
      <c r="AR459" s="10"/>
      <c r="AS459" s="10"/>
      <c r="AV459" s="3"/>
      <c r="AW459" s="10"/>
      <c r="AX459" s="10"/>
      <c r="AY459" s="10"/>
      <c r="AZ459" s="10"/>
      <c r="BA459" s="10"/>
    </row>
    <row r="460" spans="3:53" x14ac:dyDescent="0.25">
      <c r="C460" s="3"/>
      <c r="D460" s="10"/>
      <c r="E460" s="10"/>
      <c r="F460" s="10"/>
      <c r="G460" s="10"/>
      <c r="H460" s="10"/>
      <c r="I460" s="10"/>
      <c r="J460" s="10"/>
      <c r="AD460" s="3"/>
      <c r="AE460" s="10"/>
      <c r="AF460" s="10"/>
      <c r="AG460" s="10"/>
      <c r="AH460" s="10"/>
      <c r="AI460" s="10"/>
      <c r="AJ460" s="10"/>
      <c r="AM460" s="3"/>
      <c r="AN460" s="10"/>
      <c r="AO460" s="10"/>
      <c r="AP460" s="10"/>
      <c r="AQ460" s="10"/>
      <c r="AR460" s="10"/>
      <c r="AS460" s="10"/>
      <c r="AV460" s="3"/>
      <c r="AW460" s="10"/>
      <c r="AX460" s="10"/>
      <c r="AY460" s="10"/>
      <c r="AZ460" s="10"/>
      <c r="BA460" s="10"/>
    </row>
    <row r="461" spans="3:53" x14ac:dyDescent="0.25">
      <c r="C461" s="3"/>
      <c r="D461" s="10"/>
      <c r="E461" s="10"/>
      <c r="F461" s="10"/>
      <c r="G461" s="10"/>
      <c r="H461" s="10"/>
      <c r="I461" s="10"/>
      <c r="J461" s="10"/>
      <c r="AD461" s="3"/>
      <c r="AE461" s="10"/>
      <c r="AF461" s="10"/>
      <c r="AG461" s="10"/>
      <c r="AH461" s="10"/>
      <c r="AI461" s="10"/>
      <c r="AJ461" s="10"/>
      <c r="AM461" s="3"/>
      <c r="AN461" s="10"/>
      <c r="AO461" s="10"/>
      <c r="AP461" s="10"/>
      <c r="AQ461" s="10"/>
      <c r="AR461" s="10"/>
      <c r="AS461" s="10"/>
      <c r="AV461" s="3"/>
      <c r="AW461" s="10"/>
      <c r="AX461" s="10"/>
      <c r="AY461" s="10"/>
      <c r="AZ461" s="10"/>
      <c r="BA461" s="10"/>
    </row>
    <row r="462" spans="3:53" x14ac:dyDescent="0.25">
      <c r="C462" s="3"/>
      <c r="D462" s="10"/>
      <c r="E462" s="10"/>
      <c r="F462" s="10"/>
      <c r="G462" s="10"/>
      <c r="H462" s="10"/>
      <c r="I462" s="10"/>
      <c r="J462" s="10"/>
      <c r="AD462" s="3"/>
      <c r="AE462" s="10"/>
      <c r="AF462" s="10"/>
      <c r="AG462" s="10"/>
      <c r="AH462" s="10"/>
      <c r="AI462" s="10"/>
      <c r="AJ462" s="10"/>
      <c r="AM462" s="3"/>
      <c r="AN462" s="10"/>
      <c r="AO462" s="10"/>
      <c r="AP462" s="10"/>
      <c r="AQ462" s="10"/>
      <c r="AR462" s="10"/>
      <c r="AS462" s="10"/>
      <c r="AV462" s="3"/>
      <c r="AW462" s="10"/>
      <c r="AX462" s="10"/>
      <c r="AY462" s="10"/>
      <c r="AZ462" s="10"/>
      <c r="BA462" s="10"/>
    </row>
    <row r="463" spans="3:53" x14ac:dyDescent="0.25">
      <c r="C463" s="3"/>
      <c r="D463" s="10"/>
      <c r="E463" s="10"/>
      <c r="F463" s="10"/>
      <c r="G463" s="10"/>
      <c r="H463" s="10"/>
      <c r="I463" s="10"/>
      <c r="J463" s="10"/>
      <c r="AD463" s="3"/>
      <c r="AE463" s="10"/>
      <c r="AF463" s="10"/>
      <c r="AG463" s="10"/>
      <c r="AH463" s="10"/>
      <c r="AI463" s="10"/>
      <c r="AJ463" s="10"/>
      <c r="AM463" s="3"/>
      <c r="AN463" s="10"/>
      <c r="AO463" s="10"/>
      <c r="AP463" s="10"/>
      <c r="AQ463" s="10"/>
      <c r="AR463" s="10"/>
      <c r="AS463" s="10"/>
      <c r="AV463" s="3"/>
      <c r="AW463" s="10"/>
      <c r="AX463" s="10"/>
      <c r="AY463" s="10"/>
      <c r="AZ463" s="10"/>
      <c r="BA463" s="10"/>
    </row>
    <row r="464" spans="3:53" x14ac:dyDescent="0.25">
      <c r="C464" s="3"/>
      <c r="D464" s="10"/>
      <c r="E464" s="10"/>
      <c r="F464" s="10"/>
      <c r="G464" s="10"/>
      <c r="H464" s="10"/>
      <c r="I464" s="10"/>
      <c r="J464" s="10"/>
      <c r="AD464" s="3"/>
      <c r="AE464" s="10"/>
      <c r="AF464" s="10"/>
      <c r="AG464" s="10"/>
      <c r="AH464" s="10"/>
      <c r="AI464" s="10"/>
      <c r="AJ464" s="10"/>
      <c r="AM464" s="3"/>
      <c r="AN464" s="10"/>
      <c r="AO464" s="10"/>
      <c r="AP464" s="10"/>
      <c r="AQ464" s="10"/>
      <c r="AR464" s="10"/>
      <c r="AS464" s="10"/>
      <c r="AV464" s="3"/>
      <c r="AW464" s="10"/>
      <c r="AX464" s="10"/>
      <c r="AY464" s="10"/>
      <c r="AZ464" s="10"/>
      <c r="BA464" s="10"/>
    </row>
    <row r="465" spans="3:53" x14ac:dyDescent="0.25">
      <c r="C465" s="3"/>
      <c r="D465" s="10"/>
      <c r="E465" s="10"/>
      <c r="F465" s="10"/>
      <c r="G465" s="10"/>
      <c r="H465" s="10"/>
      <c r="I465" s="10"/>
      <c r="J465" s="10"/>
      <c r="AD465" s="3"/>
      <c r="AE465" s="10"/>
      <c r="AF465" s="10"/>
      <c r="AG465" s="10"/>
      <c r="AH465" s="10"/>
      <c r="AI465" s="10"/>
      <c r="AJ465" s="10"/>
      <c r="AM465" s="3"/>
      <c r="AN465" s="10"/>
      <c r="AO465" s="10"/>
      <c r="AP465" s="10"/>
      <c r="AQ465" s="10"/>
      <c r="AR465" s="10"/>
      <c r="AS465" s="10"/>
      <c r="AV465" s="3"/>
      <c r="AW465" s="10"/>
      <c r="AX465" s="10"/>
      <c r="AY465" s="10"/>
      <c r="AZ465" s="10"/>
      <c r="BA465" s="10"/>
    </row>
    <row r="466" spans="3:53" x14ac:dyDescent="0.25">
      <c r="C466" s="3"/>
      <c r="D466" s="10"/>
      <c r="E466" s="10"/>
      <c r="F466" s="10"/>
      <c r="G466" s="10"/>
      <c r="H466" s="10"/>
      <c r="I466" s="10"/>
      <c r="J466" s="10"/>
      <c r="AD466" s="3"/>
      <c r="AE466" s="10"/>
      <c r="AF466" s="10"/>
      <c r="AG466" s="10"/>
      <c r="AH466" s="10"/>
      <c r="AI466" s="10"/>
      <c r="AJ466" s="10"/>
      <c r="AM466" s="3"/>
      <c r="AN466" s="10"/>
      <c r="AO466" s="10"/>
      <c r="AP466" s="10"/>
      <c r="AQ466" s="10"/>
      <c r="AR466" s="10"/>
      <c r="AS466" s="10"/>
      <c r="AV466" s="3"/>
      <c r="AW466" s="10"/>
      <c r="AX466" s="10"/>
      <c r="AY466" s="10"/>
      <c r="AZ466" s="10"/>
      <c r="BA466" s="10"/>
    </row>
    <row r="467" spans="3:53" x14ac:dyDescent="0.25">
      <c r="C467" s="3"/>
      <c r="D467" s="10"/>
      <c r="E467" s="10"/>
      <c r="F467" s="10"/>
      <c r="G467" s="10"/>
      <c r="H467" s="10"/>
      <c r="I467" s="10"/>
      <c r="J467" s="10"/>
      <c r="AD467" s="3"/>
      <c r="AE467" s="10"/>
      <c r="AF467" s="10"/>
      <c r="AG467" s="10"/>
      <c r="AH467" s="10"/>
      <c r="AI467" s="10"/>
      <c r="AJ467" s="10"/>
      <c r="AM467" s="3"/>
      <c r="AN467" s="10"/>
      <c r="AO467" s="10"/>
      <c r="AP467" s="10"/>
      <c r="AQ467" s="10"/>
      <c r="AR467" s="10"/>
      <c r="AS467" s="10"/>
      <c r="AV467" s="3"/>
      <c r="AW467" s="10"/>
      <c r="AX467" s="10"/>
      <c r="AY467" s="10"/>
      <c r="AZ467" s="10"/>
      <c r="BA467" s="10"/>
    </row>
    <row r="468" spans="3:53" x14ac:dyDescent="0.25">
      <c r="C468" s="3"/>
      <c r="D468" s="10"/>
      <c r="E468" s="10"/>
      <c r="F468" s="10"/>
      <c r="G468" s="10"/>
      <c r="H468" s="10"/>
      <c r="I468" s="10"/>
      <c r="J468" s="10"/>
      <c r="AD468" s="3"/>
      <c r="AE468" s="10"/>
      <c r="AF468" s="10"/>
      <c r="AG468" s="10"/>
      <c r="AH468" s="10"/>
      <c r="AI468" s="10"/>
      <c r="AJ468" s="10"/>
      <c r="AM468" s="3"/>
      <c r="AN468" s="10"/>
      <c r="AO468" s="10"/>
      <c r="AP468" s="10"/>
      <c r="AQ468" s="10"/>
      <c r="AR468" s="10"/>
      <c r="AS468" s="10"/>
      <c r="AV468" s="3"/>
      <c r="AW468" s="10"/>
      <c r="AX468" s="10"/>
      <c r="AY468" s="10"/>
      <c r="AZ468" s="10"/>
      <c r="BA468" s="10"/>
    </row>
    <row r="469" spans="3:53" x14ac:dyDescent="0.25">
      <c r="C469" s="3"/>
      <c r="D469" s="10"/>
      <c r="E469" s="10"/>
      <c r="F469" s="10"/>
      <c r="G469" s="10"/>
      <c r="H469" s="10"/>
      <c r="I469" s="10"/>
      <c r="J469" s="10"/>
      <c r="AD469" s="3"/>
      <c r="AE469" s="10"/>
      <c r="AF469" s="10"/>
      <c r="AG469" s="10"/>
      <c r="AH469" s="10"/>
      <c r="AI469" s="10"/>
      <c r="AJ469" s="10"/>
      <c r="AM469" s="3"/>
      <c r="AN469" s="10"/>
      <c r="AO469" s="10"/>
      <c r="AP469" s="10"/>
      <c r="AQ469" s="10"/>
      <c r="AR469" s="10"/>
      <c r="AS469" s="10"/>
      <c r="AV469" s="3"/>
      <c r="AW469" s="10"/>
      <c r="AX469" s="10"/>
      <c r="AY469" s="10"/>
      <c r="AZ469" s="10"/>
      <c r="BA469" s="10"/>
    </row>
    <row r="470" spans="3:53" x14ac:dyDescent="0.25">
      <c r="C470" s="3"/>
      <c r="D470" s="10"/>
      <c r="E470" s="10"/>
      <c r="F470" s="10"/>
      <c r="G470" s="10"/>
      <c r="H470" s="10"/>
      <c r="I470" s="10"/>
      <c r="J470" s="10"/>
      <c r="AD470" s="3"/>
      <c r="AE470" s="10"/>
      <c r="AF470" s="10"/>
      <c r="AG470" s="10"/>
      <c r="AH470" s="10"/>
      <c r="AI470" s="10"/>
      <c r="AJ470" s="10"/>
      <c r="AM470" s="3"/>
      <c r="AN470" s="10"/>
      <c r="AO470" s="10"/>
      <c r="AP470" s="10"/>
      <c r="AQ470" s="10"/>
      <c r="AR470" s="10"/>
      <c r="AS470" s="10"/>
      <c r="AV470" s="3"/>
      <c r="AW470" s="10"/>
      <c r="AX470" s="10"/>
      <c r="AY470" s="10"/>
      <c r="AZ470" s="10"/>
      <c r="BA470" s="10"/>
    </row>
    <row r="471" spans="3:53" x14ac:dyDescent="0.25">
      <c r="C471" s="3"/>
      <c r="D471" s="10"/>
      <c r="E471" s="10"/>
      <c r="F471" s="10"/>
      <c r="G471" s="10"/>
      <c r="H471" s="10"/>
      <c r="I471" s="10"/>
      <c r="J471" s="10"/>
      <c r="AD471" s="3"/>
      <c r="AE471" s="10"/>
      <c r="AF471" s="10"/>
      <c r="AG471" s="10"/>
      <c r="AH471" s="10"/>
      <c r="AI471" s="10"/>
      <c r="AJ471" s="10"/>
      <c r="AM471" s="3"/>
      <c r="AN471" s="10"/>
      <c r="AO471" s="10"/>
      <c r="AP471" s="10"/>
      <c r="AQ471" s="10"/>
      <c r="AR471" s="10"/>
      <c r="AS471" s="10"/>
      <c r="AV471" s="3"/>
      <c r="AW471" s="10"/>
      <c r="AX471" s="10"/>
      <c r="AY471" s="10"/>
      <c r="AZ471" s="10"/>
      <c r="BA471" s="10"/>
    </row>
    <row r="472" spans="3:53" x14ac:dyDescent="0.25">
      <c r="C472" s="3"/>
      <c r="D472" s="10"/>
      <c r="E472" s="10"/>
      <c r="F472" s="10"/>
      <c r="G472" s="10"/>
      <c r="H472" s="10"/>
      <c r="I472" s="10"/>
      <c r="J472" s="10"/>
      <c r="AD472" s="3"/>
      <c r="AE472" s="10"/>
      <c r="AF472" s="10"/>
      <c r="AG472" s="10"/>
      <c r="AH472" s="10"/>
      <c r="AI472" s="10"/>
      <c r="AJ472" s="10"/>
      <c r="AM472" s="3"/>
      <c r="AN472" s="10"/>
      <c r="AO472" s="10"/>
      <c r="AP472" s="10"/>
      <c r="AQ472" s="10"/>
      <c r="AR472" s="10"/>
      <c r="AS472" s="10"/>
      <c r="AV472" s="3"/>
      <c r="AW472" s="10"/>
      <c r="AX472" s="10"/>
      <c r="AY472" s="10"/>
      <c r="AZ472" s="10"/>
      <c r="BA472" s="10"/>
    </row>
    <row r="473" spans="3:53" x14ac:dyDescent="0.25">
      <c r="C473" s="3"/>
      <c r="D473" s="10"/>
      <c r="E473" s="10"/>
      <c r="F473" s="10"/>
      <c r="G473" s="10"/>
      <c r="H473" s="10"/>
      <c r="I473" s="10"/>
      <c r="J473" s="10"/>
      <c r="AD473" s="3"/>
      <c r="AE473" s="10"/>
      <c r="AF473" s="10"/>
      <c r="AG473" s="10"/>
      <c r="AH473" s="10"/>
      <c r="AI473" s="10"/>
      <c r="AJ473" s="10"/>
      <c r="AM473" s="3"/>
      <c r="AN473" s="10"/>
      <c r="AO473" s="10"/>
      <c r="AP473" s="10"/>
      <c r="AQ473" s="10"/>
      <c r="AR473" s="10"/>
      <c r="AS473" s="10"/>
      <c r="AV473" s="3"/>
      <c r="AW473" s="10"/>
      <c r="AX473" s="10"/>
      <c r="AY473" s="10"/>
      <c r="AZ473" s="10"/>
      <c r="BA473" s="10"/>
    </row>
    <row r="474" spans="3:53" x14ac:dyDescent="0.25">
      <c r="C474" s="3"/>
      <c r="D474" s="10"/>
      <c r="E474" s="10"/>
      <c r="F474" s="10"/>
      <c r="G474" s="10"/>
      <c r="H474" s="10"/>
      <c r="I474" s="10"/>
      <c r="J474" s="10"/>
      <c r="AD474" s="3"/>
      <c r="AE474" s="10"/>
      <c r="AF474" s="10"/>
      <c r="AG474" s="10"/>
      <c r="AH474" s="10"/>
      <c r="AI474" s="10"/>
      <c r="AJ474" s="10"/>
      <c r="AM474" s="3"/>
      <c r="AN474" s="10"/>
      <c r="AO474" s="10"/>
      <c r="AP474" s="10"/>
      <c r="AQ474" s="10"/>
      <c r="AR474" s="10"/>
      <c r="AS474" s="10"/>
      <c r="AV474" s="3"/>
      <c r="AW474" s="10"/>
      <c r="AX474" s="10"/>
      <c r="AY474" s="10"/>
      <c r="AZ474" s="10"/>
      <c r="BA474" s="10"/>
    </row>
    <row r="475" spans="3:53" x14ac:dyDescent="0.25">
      <c r="C475" s="3"/>
      <c r="D475" s="10"/>
      <c r="E475" s="10"/>
      <c r="F475" s="10"/>
      <c r="G475" s="10"/>
      <c r="H475" s="10"/>
      <c r="I475" s="10"/>
      <c r="J475" s="10"/>
      <c r="AD475" s="3"/>
      <c r="AE475" s="10"/>
      <c r="AF475" s="10"/>
      <c r="AG475" s="10"/>
      <c r="AH475" s="10"/>
      <c r="AI475" s="10"/>
      <c r="AJ475" s="10"/>
      <c r="AM475" s="3"/>
      <c r="AN475" s="10"/>
      <c r="AO475" s="10"/>
      <c r="AP475" s="10"/>
      <c r="AQ475" s="10"/>
      <c r="AR475" s="10"/>
      <c r="AS475" s="10"/>
      <c r="AV475" s="3"/>
      <c r="AW475" s="10"/>
      <c r="AX475" s="10"/>
      <c r="AY475" s="10"/>
      <c r="AZ475" s="10"/>
      <c r="BA475" s="10"/>
    </row>
    <row r="476" spans="3:53" x14ac:dyDescent="0.25">
      <c r="C476" s="3"/>
      <c r="D476" s="10"/>
      <c r="E476" s="10"/>
      <c r="F476" s="10"/>
      <c r="G476" s="10"/>
      <c r="H476" s="10"/>
      <c r="I476" s="10"/>
      <c r="J476" s="10"/>
      <c r="AD476" s="3"/>
      <c r="AE476" s="10"/>
      <c r="AF476" s="10"/>
      <c r="AG476" s="10"/>
      <c r="AH476" s="10"/>
      <c r="AI476" s="10"/>
      <c r="AJ476" s="10"/>
      <c r="AM476" s="3"/>
      <c r="AN476" s="10"/>
      <c r="AO476" s="10"/>
      <c r="AP476" s="10"/>
      <c r="AQ476" s="10"/>
      <c r="AR476" s="10"/>
      <c r="AS476" s="10"/>
      <c r="AV476" s="3"/>
      <c r="AW476" s="10"/>
      <c r="AX476" s="10"/>
      <c r="AY476" s="10"/>
      <c r="AZ476" s="10"/>
      <c r="BA476" s="10"/>
    </row>
    <row r="477" spans="3:53" x14ac:dyDescent="0.25">
      <c r="C477" s="3"/>
      <c r="D477" s="10"/>
      <c r="E477" s="10"/>
      <c r="F477" s="10"/>
      <c r="G477" s="10"/>
      <c r="H477" s="10"/>
      <c r="I477" s="10"/>
      <c r="J477" s="10"/>
      <c r="AD477" s="3"/>
      <c r="AE477" s="10"/>
      <c r="AF477" s="10"/>
      <c r="AG477" s="10"/>
      <c r="AH477" s="10"/>
      <c r="AI477" s="10"/>
      <c r="AJ477" s="10"/>
      <c r="AM477" s="3"/>
      <c r="AN477" s="10"/>
      <c r="AO477" s="10"/>
      <c r="AP477" s="10"/>
      <c r="AQ477" s="10"/>
      <c r="AR477" s="10"/>
      <c r="AS477" s="10"/>
      <c r="AV477" s="3"/>
      <c r="AW477" s="10"/>
      <c r="AX477" s="10"/>
      <c r="AY477" s="10"/>
      <c r="AZ477" s="10"/>
      <c r="BA477" s="10"/>
    </row>
    <row r="478" spans="3:53" x14ac:dyDescent="0.25">
      <c r="C478" s="3"/>
      <c r="D478" s="10"/>
      <c r="E478" s="10"/>
      <c r="F478" s="10"/>
      <c r="G478" s="10"/>
      <c r="H478" s="10"/>
      <c r="I478" s="10"/>
      <c r="J478" s="10"/>
      <c r="AD478" s="3"/>
      <c r="AE478" s="10"/>
      <c r="AF478" s="10"/>
      <c r="AG478" s="10"/>
      <c r="AH478" s="10"/>
      <c r="AI478" s="10"/>
      <c r="AJ478" s="10"/>
      <c r="AM478" s="3"/>
      <c r="AN478" s="10"/>
      <c r="AO478" s="10"/>
      <c r="AP478" s="10"/>
      <c r="AQ478" s="10"/>
      <c r="AR478" s="10"/>
      <c r="AS478" s="10"/>
      <c r="AV478" s="3"/>
      <c r="AW478" s="10"/>
      <c r="AX478" s="10"/>
      <c r="AY478" s="10"/>
      <c r="AZ478" s="10"/>
      <c r="BA478" s="10"/>
    </row>
    <row r="479" spans="3:53" x14ac:dyDescent="0.25">
      <c r="C479" s="3"/>
      <c r="D479" s="10"/>
      <c r="E479" s="10"/>
      <c r="F479" s="10"/>
      <c r="G479" s="10"/>
      <c r="H479" s="10"/>
      <c r="I479" s="10"/>
      <c r="J479" s="10"/>
      <c r="AD479" s="3"/>
      <c r="AE479" s="10"/>
      <c r="AF479" s="10"/>
      <c r="AG479" s="10"/>
      <c r="AH479" s="10"/>
      <c r="AI479" s="10"/>
      <c r="AJ479" s="10"/>
      <c r="AM479" s="3"/>
      <c r="AN479" s="10"/>
      <c r="AO479" s="10"/>
      <c r="AP479" s="10"/>
      <c r="AQ479" s="10"/>
      <c r="AR479" s="10"/>
      <c r="AS479" s="10"/>
      <c r="AV479" s="3"/>
      <c r="AW479" s="10"/>
      <c r="AX479" s="10"/>
      <c r="AY479" s="10"/>
      <c r="AZ479" s="10"/>
      <c r="BA479" s="10"/>
    </row>
    <row r="480" spans="3:53" x14ac:dyDescent="0.25">
      <c r="C480" s="3"/>
      <c r="D480" s="10"/>
      <c r="E480" s="10"/>
      <c r="F480" s="10"/>
      <c r="G480" s="10"/>
      <c r="H480" s="10"/>
      <c r="I480" s="10"/>
      <c r="J480" s="10"/>
      <c r="AD480" s="3"/>
      <c r="AE480" s="10"/>
      <c r="AF480" s="10"/>
      <c r="AG480" s="10"/>
      <c r="AH480" s="10"/>
      <c r="AI480" s="10"/>
      <c r="AJ480" s="10"/>
      <c r="AM480" s="3"/>
      <c r="AN480" s="10"/>
      <c r="AO480" s="10"/>
      <c r="AP480" s="10"/>
      <c r="AQ480" s="10"/>
      <c r="AR480" s="10"/>
      <c r="AS480" s="10"/>
      <c r="AV480" s="3"/>
      <c r="AW480" s="10"/>
      <c r="AX480" s="10"/>
      <c r="AY480" s="10"/>
      <c r="AZ480" s="10"/>
      <c r="BA480" s="10"/>
    </row>
    <row r="481" spans="3:53" x14ac:dyDescent="0.25">
      <c r="C481" s="3"/>
      <c r="D481" s="10"/>
      <c r="E481" s="10"/>
      <c r="F481" s="10"/>
      <c r="G481" s="10"/>
      <c r="H481" s="10"/>
      <c r="I481" s="10"/>
      <c r="J481" s="10"/>
      <c r="AD481" s="3"/>
      <c r="AE481" s="10"/>
      <c r="AF481" s="10"/>
      <c r="AG481" s="10"/>
      <c r="AH481" s="10"/>
      <c r="AI481" s="10"/>
      <c r="AJ481" s="10"/>
      <c r="AM481" s="3"/>
      <c r="AN481" s="10"/>
      <c r="AO481" s="10"/>
      <c r="AP481" s="10"/>
      <c r="AQ481" s="10"/>
      <c r="AR481" s="10"/>
      <c r="AS481" s="10"/>
      <c r="AV481" s="3"/>
      <c r="AW481" s="10"/>
      <c r="AX481" s="10"/>
      <c r="AY481" s="10"/>
      <c r="AZ481" s="10"/>
      <c r="BA481" s="10"/>
    </row>
    <row r="482" spans="3:53" x14ac:dyDescent="0.25">
      <c r="C482" s="3"/>
      <c r="D482" s="10"/>
      <c r="E482" s="10"/>
      <c r="F482" s="10"/>
      <c r="G482" s="10"/>
      <c r="H482" s="10"/>
      <c r="I482" s="10"/>
      <c r="J482" s="10"/>
      <c r="AD482" s="3"/>
      <c r="AE482" s="10"/>
      <c r="AF482" s="10"/>
      <c r="AG482" s="10"/>
      <c r="AH482" s="10"/>
      <c r="AI482" s="10"/>
      <c r="AJ482" s="10"/>
      <c r="AM482" s="3"/>
      <c r="AN482" s="10"/>
      <c r="AO482" s="10"/>
      <c r="AP482" s="10"/>
      <c r="AQ482" s="10"/>
      <c r="AR482" s="10"/>
      <c r="AS482" s="10"/>
      <c r="AV482" s="3"/>
      <c r="AW482" s="10"/>
      <c r="AX482" s="10"/>
      <c r="AY482" s="10"/>
      <c r="AZ482" s="10"/>
      <c r="BA482" s="10"/>
    </row>
    <row r="483" spans="3:53" x14ac:dyDescent="0.25">
      <c r="C483" s="3"/>
      <c r="D483" s="10"/>
      <c r="E483" s="10"/>
      <c r="F483" s="10"/>
      <c r="G483" s="10"/>
      <c r="H483" s="10"/>
      <c r="I483" s="10"/>
      <c r="J483" s="10"/>
      <c r="AD483" s="3"/>
      <c r="AE483" s="10"/>
      <c r="AF483" s="10"/>
      <c r="AG483" s="10"/>
      <c r="AH483" s="10"/>
      <c r="AI483" s="10"/>
      <c r="AJ483" s="10"/>
      <c r="AM483" s="3"/>
      <c r="AN483" s="10"/>
      <c r="AO483" s="10"/>
      <c r="AP483" s="10"/>
      <c r="AQ483" s="10"/>
      <c r="AR483" s="10"/>
      <c r="AS483" s="10"/>
      <c r="AV483" s="3"/>
      <c r="AW483" s="10"/>
      <c r="AX483" s="10"/>
      <c r="AY483" s="10"/>
      <c r="AZ483" s="10"/>
      <c r="BA483" s="10"/>
    </row>
    <row r="484" spans="3:53" x14ac:dyDescent="0.25">
      <c r="C484" s="3"/>
      <c r="D484" s="10"/>
      <c r="E484" s="10"/>
      <c r="F484" s="10"/>
      <c r="G484" s="10"/>
      <c r="H484" s="10"/>
      <c r="I484" s="10"/>
      <c r="J484" s="10"/>
      <c r="AD484" s="3"/>
      <c r="AE484" s="10"/>
      <c r="AF484" s="10"/>
      <c r="AG484" s="10"/>
      <c r="AH484" s="10"/>
      <c r="AI484" s="10"/>
      <c r="AJ484" s="10"/>
      <c r="AM484" s="3"/>
      <c r="AN484" s="10"/>
      <c r="AO484" s="10"/>
      <c r="AP484" s="10"/>
      <c r="AQ484" s="10"/>
      <c r="AR484" s="10"/>
      <c r="AS484" s="10"/>
      <c r="AV484" s="3"/>
      <c r="AW484" s="10"/>
      <c r="AX484" s="10"/>
      <c r="AY484" s="10"/>
      <c r="AZ484" s="10"/>
      <c r="BA484" s="10"/>
    </row>
    <row r="485" spans="3:53" x14ac:dyDescent="0.25">
      <c r="C485" s="3"/>
      <c r="D485" s="10"/>
      <c r="E485" s="10"/>
      <c r="F485" s="10"/>
      <c r="G485" s="10"/>
      <c r="H485" s="10"/>
      <c r="I485" s="10"/>
      <c r="J485" s="10"/>
      <c r="AD485" s="3"/>
      <c r="AE485" s="10"/>
      <c r="AF485" s="10"/>
      <c r="AG485" s="10"/>
      <c r="AH485" s="10"/>
      <c r="AI485" s="10"/>
      <c r="AJ485" s="10"/>
      <c r="AM485" s="3"/>
      <c r="AN485" s="10"/>
      <c r="AO485" s="10"/>
      <c r="AP485" s="10"/>
      <c r="AQ485" s="10"/>
      <c r="AR485" s="10"/>
      <c r="AS485" s="10"/>
      <c r="AV485" s="3"/>
      <c r="AW485" s="10"/>
      <c r="AX485" s="10"/>
      <c r="AY485" s="10"/>
      <c r="AZ485" s="10"/>
      <c r="BA485" s="10"/>
    </row>
    <row r="486" spans="3:53" x14ac:dyDescent="0.25">
      <c r="C486" s="3"/>
      <c r="D486" s="10"/>
      <c r="E486" s="10"/>
      <c r="F486" s="10"/>
      <c r="G486" s="10"/>
      <c r="H486" s="10"/>
      <c r="I486" s="10"/>
      <c r="J486" s="10"/>
      <c r="AD486" s="3"/>
      <c r="AE486" s="10"/>
      <c r="AF486" s="10"/>
      <c r="AG486" s="10"/>
      <c r="AH486" s="10"/>
      <c r="AI486" s="10"/>
      <c r="AJ486" s="10"/>
      <c r="AM486" s="3"/>
      <c r="AN486" s="10"/>
      <c r="AO486" s="10"/>
      <c r="AP486" s="10"/>
      <c r="AQ486" s="10"/>
      <c r="AR486" s="10"/>
      <c r="AS486" s="10"/>
      <c r="AV486" s="3"/>
      <c r="AW486" s="10"/>
      <c r="AX486" s="10"/>
      <c r="AY486" s="10"/>
      <c r="AZ486" s="10"/>
      <c r="BA486" s="10"/>
    </row>
    <row r="487" spans="3:53" x14ac:dyDescent="0.25">
      <c r="C487" s="3"/>
      <c r="D487" s="10"/>
      <c r="E487" s="10"/>
      <c r="F487" s="10"/>
      <c r="G487" s="10"/>
      <c r="H487" s="10"/>
      <c r="I487" s="10"/>
      <c r="J487" s="10"/>
      <c r="AD487" s="3"/>
      <c r="AE487" s="10"/>
      <c r="AF487" s="10"/>
      <c r="AG487" s="10"/>
      <c r="AH487" s="10"/>
      <c r="AI487" s="10"/>
      <c r="AJ487" s="10"/>
      <c r="AM487" s="3"/>
      <c r="AN487" s="10"/>
      <c r="AO487" s="10"/>
      <c r="AP487" s="10"/>
      <c r="AQ487" s="10"/>
      <c r="AR487" s="10"/>
      <c r="AS487" s="10"/>
      <c r="AV487" s="3"/>
      <c r="AW487" s="10"/>
      <c r="AX487" s="10"/>
      <c r="AY487" s="10"/>
      <c r="AZ487" s="10"/>
      <c r="BA487" s="10"/>
    </row>
    <row r="488" spans="3:53" x14ac:dyDescent="0.25">
      <c r="C488" s="3"/>
      <c r="D488" s="10"/>
      <c r="E488" s="10"/>
      <c r="F488" s="10"/>
      <c r="G488" s="10"/>
      <c r="H488" s="10"/>
      <c r="I488" s="10"/>
      <c r="J488" s="10"/>
      <c r="AD488" s="3"/>
      <c r="AE488" s="10"/>
      <c r="AF488" s="10"/>
      <c r="AG488" s="10"/>
      <c r="AH488" s="10"/>
      <c r="AI488" s="10"/>
      <c r="AJ488" s="10"/>
      <c r="AM488" s="3"/>
      <c r="AN488" s="10"/>
      <c r="AO488" s="10"/>
      <c r="AP488" s="10"/>
      <c r="AQ488" s="10"/>
      <c r="AR488" s="10"/>
      <c r="AS488" s="10"/>
      <c r="AV488" s="3"/>
      <c r="AW488" s="10"/>
      <c r="AX488" s="10"/>
      <c r="AY488" s="10"/>
      <c r="AZ488" s="10"/>
      <c r="BA488" s="10"/>
    </row>
    <row r="489" spans="3:53" x14ac:dyDescent="0.25">
      <c r="C489" s="3"/>
      <c r="D489" s="10"/>
      <c r="E489" s="10"/>
      <c r="F489" s="10"/>
      <c r="G489" s="10"/>
      <c r="H489" s="10"/>
      <c r="I489" s="10"/>
      <c r="J489" s="10"/>
      <c r="AD489" s="3"/>
      <c r="AE489" s="10"/>
      <c r="AF489" s="10"/>
      <c r="AG489" s="10"/>
      <c r="AH489" s="10"/>
      <c r="AI489" s="10"/>
      <c r="AJ489" s="10"/>
      <c r="AM489" s="3"/>
      <c r="AN489" s="10"/>
      <c r="AO489" s="10"/>
      <c r="AP489" s="10"/>
      <c r="AQ489" s="10"/>
      <c r="AR489" s="10"/>
      <c r="AS489" s="10"/>
      <c r="AV489" s="3"/>
      <c r="AW489" s="10"/>
      <c r="AX489" s="10"/>
      <c r="AY489" s="10"/>
      <c r="AZ489" s="10"/>
      <c r="BA489" s="10"/>
    </row>
    <row r="490" spans="3:53" x14ac:dyDescent="0.25">
      <c r="C490" s="3"/>
      <c r="D490" s="10"/>
      <c r="E490" s="10"/>
      <c r="F490" s="10"/>
      <c r="G490" s="10"/>
      <c r="H490" s="10"/>
      <c r="I490" s="10"/>
      <c r="J490" s="10"/>
      <c r="AD490" s="3"/>
      <c r="AE490" s="10"/>
      <c r="AF490" s="10"/>
      <c r="AG490" s="10"/>
      <c r="AH490" s="10"/>
      <c r="AI490" s="10"/>
      <c r="AJ490" s="10"/>
      <c r="AM490" s="3"/>
      <c r="AN490" s="10"/>
      <c r="AO490" s="10"/>
      <c r="AP490" s="10"/>
      <c r="AQ490" s="10"/>
      <c r="AR490" s="10"/>
      <c r="AS490" s="10"/>
      <c r="AV490" s="3"/>
      <c r="AW490" s="10"/>
      <c r="AX490" s="10"/>
      <c r="AY490" s="10"/>
      <c r="AZ490" s="10"/>
      <c r="BA490" s="10"/>
    </row>
    <row r="491" spans="3:53" x14ac:dyDescent="0.25">
      <c r="C491" s="3"/>
      <c r="D491" s="10"/>
      <c r="E491" s="10"/>
      <c r="F491" s="10"/>
      <c r="G491" s="10"/>
      <c r="H491" s="10"/>
      <c r="I491" s="10"/>
      <c r="J491" s="10"/>
      <c r="AD491" s="3"/>
      <c r="AE491" s="10"/>
      <c r="AF491" s="10"/>
      <c r="AG491" s="10"/>
      <c r="AH491" s="10"/>
      <c r="AI491" s="10"/>
      <c r="AJ491" s="10"/>
      <c r="AM491" s="3"/>
      <c r="AN491" s="10"/>
      <c r="AO491" s="10"/>
      <c r="AP491" s="10"/>
      <c r="AQ491" s="10"/>
      <c r="AR491" s="10"/>
      <c r="AS491" s="10"/>
      <c r="AV491" s="3"/>
      <c r="AW491" s="10"/>
      <c r="AX491" s="10"/>
      <c r="AY491" s="10"/>
      <c r="AZ491" s="10"/>
      <c r="BA491" s="10"/>
    </row>
    <row r="492" spans="3:53" x14ac:dyDescent="0.25">
      <c r="C492" s="3"/>
      <c r="D492" s="10"/>
      <c r="E492" s="10"/>
      <c r="F492" s="10"/>
      <c r="G492" s="10"/>
      <c r="H492" s="10"/>
      <c r="I492" s="10"/>
      <c r="J492" s="10"/>
      <c r="AD492" s="3"/>
      <c r="AE492" s="10"/>
      <c r="AF492" s="10"/>
      <c r="AG492" s="10"/>
      <c r="AH492" s="10"/>
      <c r="AI492" s="10"/>
      <c r="AJ492" s="10"/>
      <c r="AM492" s="3"/>
      <c r="AN492" s="10"/>
      <c r="AO492" s="10"/>
      <c r="AP492" s="10"/>
      <c r="AQ492" s="10"/>
      <c r="AR492" s="10"/>
      <c r="AS492" s="10"/>
      <c r="AV492" s="3"/>
      <c r="AW492" s="10"/>
      <c r="AX492" s="10"/>
      <c r="AY492" s="10"/>
      <c r="AZ492" s="10"/>
      <c r="BA492" s="10"/>
    </row>
    <row r="493" spans="3:53" x14ac:dyDescent="0.25">
      <c r="C493" s="3"/>
      <c r="D493" s="10"/>
      <c r="E493" s="10"/>
      <c r="F493" s="10"/>
      <c r="G493" s="10"/>
      <c r="H493" s="10"/>
      <c r="I493" s="10"/>
      <c r="J493" s="10"/>
      <c r="AD493" s="3"/>
      <c r="AE493" s="10"/>
      <c r="AF493" s="10"/>
      <c r="AG493" s="10"/>
      <c r="AH493" s="10"/>
      <c r="AI493" s="10"/>
      <c r="AJ493" s="10"/>
      <c r="AM493" s="3"/>
      <c r="AN493" s="10"/>
      <c r="AO493" s="10"/>
      <c r="AP493" s="10"/>
      <c r="AQ493" s="10"/>
      <c r="AR493" s="10"/>
      <c r="AS493" s="10"/>
      <c r="AV493" s="3"/>
      <c r="AW493" s="10"/>
      <c r="AX493" s="10"/>
      <c r="AY493" s="10"/>
      <c r="AZ493" s="10"/>
      <c r="BA493" s="10"/>
    </row>
    <row r="494" spans="3:53" x14ac:dyDescent="0.25">
      <c r="C494" s="3"/>
      <c r="D494" s="10"/>
      <c r="E494" s="10"/>
      <c r="F494" s="10"/>
      <c r="G494" s="10"/>
      <c r="H494" s="10"/>
      <c r="I494" s="10"/>
      <c r="J494" s="10"/>
      <c r="AD494" s="3"/>
      <c r="AE494" s="10"/>
      <c r="AF494" s="10"/>
      <c r="AG494" s="10"/>
      <c r="AH494" s="10"/>
      <c r="AI494" s="10"/>
      <c r="AJ494" s="10"/>
      <c r="AM494" s="3"/>
      <c r="AN494" s="10"/>
      <c r="AO494" s="10"/>
      <c r="AP494" s="10"/>
      <c r="AQ494" s="10"/>
      <c r="AR494" s="10"/>
      <c r="AS494" s="10"/>
      <c r="AV494" s="3"/>
      <c r="AW494" s="10"/>
      <c r="AX494" s="10"/>
      <c r="AY494" s="10"/>
      <c r="AZ494" s="10"/>
      <c r="BA494" s="10"/>
    </row>
    <row r="495" spans="3:53" x14ac:dyDescent="0.25">
      <c r="C495" s="3"/>
      <c r="D495" s="10"/>
      <c r="E495" s="10"/>
      <c r="F495" s="10"/>
      <c r="G495" s="10"/>
      <c r="H495" s="10"/>
      <c r="I495" s="10"/>
      <c r="J495" s="10"/>
      <c r="AD495" s="3"/>
      <c r="AE495" s="10"/>
      <c r="AF495" s="10"/>
      <c r="AG495" s="10"/>
      <c r="AH495" s="10"/>
      <c r="AI495" s="10"/>
      <c r="AJ495" s="10"/>
      <c r="AM495" s="3"/>
      <c r="AN495" s="10"/>
      <c r="AO495" s="10"/>
      <c r="AP495" s="10"/>
      <c r="AQ495" s="10"/>
      <c r="AR495" s="10"/>
      <c r="AS495" s="10"/>
      <c r="AV495" s="3"/>
      <c r="AW495" s="10"/>
      <c r="AX495" s="10"/>
      <c r="AY495" s="10"/>
      <c r="AZ495" s="10"/>
      <c r="BA495" s="10"/>
    </row>
    <row r="496" spans="3:53" x14ac:dyDescent="0.25">
      <c r="C496" s="3"/>
      <c r="D496" s="10"/>
      <c r="E496" s="10"/>
      <c r="F496" s="10"/>
      <c r="G496" s="10"/>
      <c r="H496" s="10"/>
      <c r="I496" s="10"/>
      <c r="J496" s="10"/>
      <c r="AD496" s="3"/>
      <c r="AE496" s="10"/>
      <c r="AF496" s="10"/>
      <c r="AG496" s="10"/>
      <c r="AH496" s="10"/>
      <c r="AI496" s="10"/>
      <c r="AJ496" s="10"/>
      <c r="AM496" s="3"/>
      <c r="AN496" s="10"/>
      <c r="AO496" s="10"/>
      <c r="AP496" s="10"/>
      <c r="AQ496" s="10"/>
      <c r="AR496" s="10"/>
      <c r="AS496" s="10"/>
      <c r="AV496" s="3"/>
      <c r="AW496" s="10"/>
      <c r="AX496" s="10"/>
      <c r="AY496" s="10"/>
      <c r="AZ496" s="10"/>
      <c r="BA496" s="10"/>
    </row>
    <row r="497" spans="3:53" x14ac:dyDescent="0.25">
      <c r="C497" s="3"/>
      <c r="D497" s="10"/>
      <c r="E497" s="10"/>
      <c r="F497" s="10"/>
      <c r="G497" s="10"/>
      <c r="H497" s="10"/>
      <c r="I497" s="10"/>
      <c r="J497" s="10"/>
      <c r="AD497" s="3"/>
      <c r="AE497" s="10"/>
      <c r="AF497" s="10"/>
      <c r="AG497" s="10"/>
      <c r="AH497" s="10"/>
      <c r="AI497" s="10"/>
      <c r="AJ497" s="10"/>
      <c r="AM497" s="3"/>
      <c r="AN497" s="10"/>
      <c r="AO497" s="10"/>
      <c r="AP497" s="10"/>
      <c r="AQ497" s="10"/>
      <c r="AR497" s="10"/>
      <c r="AS497" s="10"/>
      <c r="AV497" s="3"/>
      <c r="AW497" s="10"/>
      <c r="AX497" s="10"/>
      <c r="AY497" s="10"/>
      <c r="AZ497" s="10"/>
      <c r="BA497" s="10"/>
    </row>
    <row r="498" spans="3:53" x14ac:dyDescent="0.25">
      <c r="C498" s="3"/>
      <c r="D498" s="10"/>
      <c r="E498" s="10"/>
      <c r="F498" s="10"/>
      <c r="G498" s="10"/>
      <c r="H498" s="10"/>
      <c r="I498" s="10"/>
      <c r="J498" s="10"/>
      <c r="AD498" s="3"/>
      <c r="AE498" s="10"/>
      <c r="AF498" s="10"/>
      <c r="AG498" s="10"/>
      <c r="AH498" s="10"/>
      <c r="AI498" s="10"/>
      <c r="AJ498" s="10"/>
      <c r="AM498" s="3"/>
      <c r="AN498" s="10"/>
      <c r="AO498" s="10"/>
      <c r="AP498" s="10"/>
      <c r="AQ498" s="10"/>
      <c r="AR498" s="10"/>
      <c r="AS498" s="10"/>
      <c r="AV498" s="3"/>
      <c r="AW498" s="10"/>
      <c r="AX498" s="10"/>
      <c r="AY498" s="10"/>
      <c r="AZ498" s="10"/>
      <c r="BA498" s="10"/>
    </row>
    <row r="499" spans="3:53" x14ac:dyDescent="0.25">
      <c r="C499" s="3"/>
      <c r="D499" s="10"/>
      <c r="E499" s="10"/>
      <c r="F499" s="10"/>
      <c r="G499" s="10"/>
      <c r="H499" s="10"/>
      <c r="I499" s="10"/>
      <c r="J499" s="10"/>
      <c r="AD499" s="3"/>
      <c r="AE499" s="10"/>
      <c r="AF499" s="10"/>
      <c r="AG499" s="10"/>
      <c r="AH499" s="10"/>
      <c r="AI499" s="10"/>
      <c r="AJ499" s="10"/>
      <c r="AM499" s="3"/>
      <c r="AN499" s="10"/>
      <c r="AO499" s="10"/>
      <c r="AP499" s="10"/>
      <c r="AQ499" s="10"/>
      <c r="AR499" s="10"/>
      <c r="AS499" s="10"/>
      <c r="AV499" s="3"/>
      <c r="AW499" s="10"/>
      <c r="AX499" s="10"/>
      <c r="AY499" s="10"/>
      <c r="AZ499" s="10"/>
      <c r="BA499" s="10"/>
    </row>
    <row r="500" spans="3:53" x14ac:dyDescent="0.25">
      <c r="C500" s="3"/>
      <c r="D500" s="10"/>
      <c r="E500" s="10"/>
      <c r="F500" s="10"/>
      <c r="G500" s="10"/>
      <c r="H500" s="10"/>
      <c r="I500" s="10"/>
      <c r="J500" s="10"/>
      <c r="AD500" s="3"/>
      <c r="AE500" s="10"/>
      <c r="AF500" s="10"/>
      <c r="AG500" s="10"/>
      <c r="AH500" s="10"/>
      <c r="AI500" s="10"/>
      <c r="AJ500" s="10"/>
      <c r="AM500" s="3"/>
      <c r="AN500" s="10"/>
      <c r="AO500" s="10"/>
      <c r="AP500" s="10"/>
      <c r="AQ500" s="10"/>
      <c r="AR500" s="10"/>
      <c r="AS500" s="10"/>
      <c r="AV500" s="3"/>
      <c r="AW500" s="10"/>
      <c r="AX500" s="10"/>
      <c r="AY500" s="10"/>
      <c r="AZ500" s="10"/>
      <c r="BA500" s="10"/>
    </row>
    <row r="501" spans="3:53" x14ac:dyDescent="0.25">
      <c r="C501" s="3"/>
      <c r="D501" s="10"/>
      <c r="E501" s="10"/>
      <c r="F501" s="10"/>
      <c r="G501" s="10"/>
      <c r="H501" s="10"/>
      <c r="I501" s="10"/>
      <c r="J501" s="10"/>
      <c r="AD501" s="3"/>
      <c r="AE501" s="10"/>
      <c r="AF501" s="10"/>
      <c r="AG501" s="10"/>
      <c r="AH501" s="10"/>
      <c r="AI501" s="10"/>
      <c r="AJ501" s="10"/>
      <c r="AM501" s="3"/>
      <c r="AN501" s="10"/>
      <c r="AO501" s="10"/>
      <c r="AP501" s="10"/>
      <c r="AQ501" s="10"/>
      <c r="AR501" s="10"/>
      <c r="AS501" s="10"/>
      <c r="AV501" s="3"/>
      <c r="AW501" s="10"/>
      <c r="AX501" s="10"/>
      <c r="AY501" s="10"/>
      <c r="AZ501" s="10"/>
      <c r="BA501" s="10"/>
    </row>
    <row r="502" spans="3:53" x14ac:dyDescent="0.25">
      <c r="C502" s="3"/>
      <c r="D502" s="10"/>
      <c r="E502" s="10"/>
      <c r="F502" s="10"/>
      <c r="G502" s="10"/>
      <c r="H502" s="10"/>
      <c r="I502" s="10"/>
      <c r="J502" s="10"/>
      <c r="AD502" s="3"/>
      <c r="AE502" s="10"/>
      <c r="AF502" s="10"/>
      <c r="AG502" s="10"/>
      <c r="AH502" s="10"/>
      <c r="AI502" s="10"/>
      <c r="AJ502" s="10"/>
      <c r="AM502" s="3"/>
      <c r="AN502" s="10"/>
      <c r="AO502" s="10"/>
      <c r="AP502" s="10"/>
      <c r="AQ502" s="10"/>
      <c r="AR502" s="10"/>
      <c r="AS502" s="10"/>
      <c r="AV502" s="3"/>
      <c r="AW502" s="10"/>
      <c r="AX502" s="10"/>
      <c r="AY502" s="10"/>
      <c r="AZ502" s="10"/>
      <c r="BA502" s="10"/>
    </row>
    <row r="503" spans="3:53" x14ac:dyDescent="0.25">
      <c r="C503" s="3"/>
      <c r="D503" s="10"/>
      <c r="E503" s="10"/>
      <c r="F503" s="10"/>
      <c r="G503" s="10"/>
      <c r="H503" s="10"/>
      <c r="I503" s="10"/>
      <c r="J503" s="10"/>
      <c r="AD503" s="3"/>
      <c r="AE503" s="10"/>
      <c r="AF503" s="10"/>
      <c r="AG503" s="10"/>
      <c r="AH503" s="10"/>
      <c r="AI503" s="10"/>
      <c r="AJ503" s="10"/>
      <c r="AM503" s="3"/>
      <c r="AN503" s="10"/>
      <c r="AO503" s="10"/>
      <c r="AP503" s="10"/>
      <c r="AQ503" s="10"/>
      <c r="AR503" s="10"/>
      <c r="AS503" s="10"/>
      <c r="AV503" s="3"/>
      <c r="AW503" s="10"/>
      <c r="AX503" s="10"/>
      <c r="AY503" s="10"/>
      <c r="AZ503" s="10"/>
      <c r="BA503" s="10"/>
    </row>
    <row r="504" spans="3:53" x14ac:dyDescent="0.25">
      <c r="C504" s="3"/>
      <c r="D504" s="10"/>
      <c r="E504" s="10"/>
      <c r="F504" s="10"/>
      <c r="G504" s="10"/>
      <c r="H504" s="10"/>
      <c r="I504" s="10"/>
      <c r="J504" s="10"/>
      <c r="AD504" s="3"/>
      <c r="AE504" s="10"/>
      <c r="AF504" s="10"/>
      <c r="AG504" s="10"/>
      <c r="AH504" s="10"/>
      <c r="AI504" s="10"/>
      <c r="AJ504" s="10"/>
      <c r="AM504" s="3"/>
      <c r="AN504" s="10"/>
      <c r="AO504" s="10"/>
      <c r="AP504" s="10"/>
      <c r="AQ504" s="10"/>
      <c r="AR504" s="10"/>
      <c r="AS504" s="10"/>
      <c r="AV504" s="3"/>
      <c r="AW504" s="10"/>
      <c r="AX504" s="10"/>
      <c r="AY504" s="10"/>
      <c r="AZ504" s="10"/>
      <c r="BA504" s="10"/>
    </row>
    <row r="505" spans="3:53" x14ac:dyDescent="0.25">
      <c r="C505" s="3"/>
      <c r="D505" s="10"/>
      <c r="E505" s="10"/>
      <c r="F505" s="10"/>
      <c r="G505" s="10"/>
      <c r="H505" s="10"/>
      <c r="I505" s="10"/>
      <c r="J505" s="10"/>
      <c r="AD505" s="3"/>
      <c r="AE505" s="10"/>
      <c r="AF505" s="10"/>
      <c r="AG505" s="10"/>
      <c r="AH505" s="10"/>
      <c r="AI505" s="10"/>
      <c r="AJ505" s="10"/>
      <c r="AM505" s="3"/>
      <c r="AN505" s="10"/>
      <c r="AO505" s="10"/>
      <c r="AP505" s="10"/>
      <c r="AQ505" s="10"/>
      <c r="AR505" s="10"/>
      <c r="AS505" s="10"/>
      <c r="AV505" s="3"/>
      <c r="AW505" s="10"/>
      <c r="AX505" s="10"/>
      <c r="AY505" s="10"/>
      <c r="AZ505" s="10"/>
      <c r="BA505" s="10"/>
    </row>
    <row r="506" spans="3:53" x14ac:dyDescent="0.25">
      <c r="C506" s="3"/>
      <c r="D506" s="10"/>
      <c r="E506" s="10"/>
      <c r="F506" s="10"/>
      <c r="G506" s="10"/>
      <c r="H506" s="10"/>
      <c r="I506" s="10"/>
      <c r="J506" s="10"/>
      <c r="AD506" s="3"/>
      <c r="AE506" s="10"/>
      <c r="AF506" s="10"/>
      <c r="AG506" s="10"/>
      <c r="AH506" s="10"/>
      <c r="AI506" s="10"/>
      <c r="AJ506" s="10"/>
      <c r="AM506" s="3"/>
      <c r="AN506" s="10"/>
      <c r="AO506" s="10"/>
      <c r="AP506" s="10"/>
      <c r="AQ506" s="10"/>
      <c r="AR506" s="10"/>
      <c r="AS506" s="10"/>
      <c r="AV506" s="3"/>
      <c r="AW506" s="10"/>
      <c r="AX506" s="10"/>
      <c r="AY506" s="10"/>
      <c r="AZ506" s="10"/>
      <c r="BA506" s="10"/>
    </row>
    <row r="507" spans="3:53" x14ac:dyDescent="0.25">
      <c r="C507" s="3"/>
      <c r="D507" s="10"/>
      <c r="E507" s="10"/>
      <c r="F507" s="10"/>
      <c r="G507" s="10"/>
      <c r="H507" s="10"/>
      <c r="I507" s="10"/>
      <c r="J507" s="10"/>
      <c r="AD507" s="3"/>
      <c r="AE507" s="10"/>
      <c r="AF507" s="10"/>
      <c r="AG507" s="10"/>
      <c r="AH507" s="10"/>
      <c r="AI507" s="10"/>
      <c r="AJ507" s="10"/>
      <c r="AM507" s="3"/>
      <c r="AN507" s="10"/>
      <c r="AO507" s="10"/>
      <c r="AP507" s="10"/>
      <c r="AQ507" s="10"/>
      <c r="AR507" s="10"/>
      <c r="AS507" s="10"/>
      <c r="AV507" s="3"/>
      <c r="AW507" s="10"/>
      <c r="AX507" s="10"/>
      <c r="AY507" s="10"/>
      <c r="AZ507" s="10"/>
      <c r="BA507" s="10"/>
    </row>
    <row r="508" spans="3:53" x14ac:dyDescent="0.25">
      <c r="C508" s="3"/>
      <c r="D508" s="10"/>
      <c r="E508" s="10"/>
      <c r="F508" s="10"/>
      <c r="G508" s="10"/>
      <c r="H508" s="10"/>
      <c r="I508" s="10"/>
      <c r="J508" s="10"/>
      <c r="AD508" s="3"/>
      <c r="AE508" s="10"/>
      <c r="AF508" s="10"/>
      <c r="AG508" s="10"/>
      <c r="AH508" s="10"/>
      <c r="AI508" s="10"/>
      <c r="AJ508" s="10"/>
      <c r="AM508" s="3"/>
      <c r="AN508" s="10"/>
      <c r="AO508" s="10"/>
      <c r="AP508" s="10"/>
      <c r="AQ508" s="10"/>
      <c r="AR508" s="10"/>
      <c r="AS508" s="10"/>
      <c r="AV508" s="3"/>
      <c r="AW508" s="10"/>
      <c r="AX508" s="10"/>
      <c r="AY508" s="10"/>
      <c r="AZ508" s="10"/>
      <c r="BA508" s="10"/>
    </row>
    <row r="509" spans="3:53" x14ac:dyDescent="0.25">
      <c r="C509" s="3"/>
      <c r="D509" s="10"/>
      <c r="E509" s="10"/>
      <c r="F509" s="10"/>
      <c r="G509" s="10"/>
      <c r="H509" s="10"/>
      <c r="I509" s="10"/>
      <c r="J509" s="10"/>
      <c r="AD509" s="3"/>
      <c r="AE509" s="10"/>
      <c r="AF509" s="10"/>
      <c r="AG509" s="10"/>
      <c r="AH509" s="10"/>
      <c r="AI509" s="10"/>
      <c r="AJ509" s="10"/>
      <c r="AM509" s="3"/>
      <c r="AN509" s="10"/>
      <c r="AO509" s="10"/>
      <c r="AP509" s="10"/>
      <c r="AQ509" s="10"/>
      <c r="AR509" s="10"/>
      <c r="AS509" s="10"/>
      <c r="AV509" s="3"/>
      <c r="AW509" s="10"/>
      <c r="AX509" s="10"/>
      <c r="AY509" s="10"/>
      <c r="AZ509" s="10"/>
      <c r="BA509" s="10"/>
    </row>
    <row r="510" spans="3:53" x14ac:dyDescent="0.25">
      <c r="C510" s="3"/>
      <c r="D510" s="10"/>
      <c r="E510" s="10"/>
      <c r="F510" s="10"/>
      <c r="G510" s="10"/>
      <c r="H510" s="10"/>
      <c r="I510" s="10"/>
      <c r="J510" s="10"/>
      <c r="AD510" s="3"/>
      <c r="AE510" s="10"/>
      <c r="AF510" s="10"/>
      <c r="AG510" s="10"/>
      <c r="AH510" s="10"/>
      <c r="AI510" s="10"/>
      <c r="AJ510" s="10"/>
      <c r="AM510" s="3"/>
      <c r="AN510" s="10"/>
      <c r="AO510" s="10"/>
      <c r="AP510" s="10"/>
      <c r="AQ510" s="10"/>
      <c r="AR510" s="10"/>
      <c r="AS510" s="10"/>
      <c r="AV510" s="3"/>
      <c r="AW510" s="10"/>
      <c r="AX510" s="10"/>
      <c r="AY510" s="10"/>
      <c r="AZ510" s="10"/>
      <c r="BA510" s="10"/>
    </row>
    <row r="511" spans="3:53" x14ac:dyDescent="0.25">
      <c r="C511" s="3"/>
      <c r="D511" s="10"/>
      <c r="E511" s="10"/>
      <c r="F511" s="10"/>
      <c r="G511" s="10"/>
      <c r="H511" s="10"/>
      <c r="I511" s="10"/>
      <c r="J511" s="10"/>
      <c r="AD511" s="3"/>
      <c r="AE511" s="10"/>
      <c r="AF511" s="10"/>
      <c r="AG511" s="10"/>
      <c r="AH511" s="10"/>
      <c r="AI511" s="10"/>
      <c r="AJ511" s="10"/>
      <c r="AM511" s="3"/>
      <c r="AN511" s="10"/>
      <c r="AO511" s="10"/>
      <c r="AP511" s="10"/>
      <c r="AQ511" s="10"/>
      <c r="AR511" s="10"/>
      <c r="AS511" s="10"/>
      <c r="AV511" s="3"/>
      <c r="AW511" s="10"/>
      <c r="AX511" s="10"/>
      <c r="AY511" s="10"/>
      <c r="AZ511" s="10"/>
      <c r="BA511" s="10"/>
    </row>
    <row r="512" spans="3:53" x14ac:dyDescent="0.25">
      <c r="C512" s="3"/>
      <c r="D512" s="10"/>
      <c r="E512" s="10"/>
      <c r="F512" s="10"/>
      <c r="G512" s="10"/>
      <c r="H512" s="10"/>
      <c r="I512" s="10"/>
      <c r="J512" s="10"/>
      <c r="AD512" s="3"/>
      <c r="AE512" s="10"/>
      <c r="AF512" s="10"/>
      <c r="AG512" s="10"/>
      <c r="AH512" s="10"/>
      <c r="AI512" s="10"/>
      <c r="AJ512" s="10"/>
      <c r="AM512" s="3"/>
      <c r="AN512" s="10"/>
      <c r="AO512" s="10"/>
      <c r="AP512" s="10"/>
      <c r="AQ512" s="10"/>
      <c r="AR512" s="10"/>
      <c r="AS512" s="10"/>
      <c r="AV512" s="3"/>
      <c r="AW512" s="10"/>
      <c r="AX512" s="10"/>
      <c r="AY512" s="10"/>
      <c r="AZ512" s="10"/>
      <c r="BA512" s="10"/>
    </row>
    <row r="513" spans="3:53" x14ac:dyDescent="0.25">
      <c r="C513" s="3"/>
      <c r="D513" s="10"/>
      <c r="E513" s="10"/>
      <c r="F513" s="10"/>
      <c r="G513" s="10"/>
      <c r="H513" s="10"/>
      <c r="I513" s="10"/>
      <c r="J513" s="10"/>
      <c r="AD513" s="3"/>
      <c r="AE513" s="10"/>
      <c r="AF513" s="10"/>
      <c r="AG513" s="10"/>
      <c r="AH513" s="10"/>
      <c r="AI513" s="10"/>
      <c r="AJ513" s="10"/>
      <c r="AM513" s="3"/>
      <c r="AN513" s="10"/>
      <c r="AO513" s="10"/>
      <c r="AP513" s="10"/>
      <c r="AQ513" s="10"/>
      <c r="AR513" s="10"/>
      <c r="AS513" s="10"/>
      <c r="AV513" s="3"/>
      <c r="AW513" s="10"/>
      <c r="AX513" s="10"/>
      <c r="AY513" s="10"/>
      <c r="AZ513" s="10"/>
      <c r="BA513" s="10"/>
    </row>
    <row r="514" spans="3:53" x14ac:dyDescent="0.25">
      <c r="C514" s="3"/>
      <c r="D514" s="10"/>
      <c r="E514" s="10"/>
      <c r="F514" s="10"/>
      <c r="G514" s="10"/>
      <c r="H514" s="10"/>
      <c r="I514" s="10"/>
      <c r="J514" s="10"/>
      <c r="AD514" s="3"/>
      <c r="AE514" s="10"/>
      <c r="AF514" s="10"/>
      <c r="AG514" s="10"/>
      <c r="AH514" s="10"/>
      <c r="AI514" s="10"/>
      <c r="AJ514" s="10"/>
      <c r="AM514" s="3"/>
      <c r="AN514" s="10"/>
      <c r="AO514" s="10"/>
      <c r="AP514" s="10"/>
      <c r="AQ514" s="10"/>
      <c r="AR514" s="10"/>
      <c r="AS514" s="10"/>
      <c r="AV514" s="3"/>
      <c r="AW514" s="10"/>
      <c r="AX514" s="10"/>
      <c r="AY514" s="10"/>
      <c r="AZ514" s="10"/>
      <c r="BA514" s="10"/>
    </row>
    <row r="515" spans="3:53" x14ac:dyDescent="0.25">
      <c r="C515" s="3"/>
      <c r="D515" s="10"/>
      <c r="E515" s="10"/>
      <c r="F515" s="10"/>
      <c r="G515" s="10"/>
      <c r="H515" s="10"/>
      <c r="I515" s="10"/>
      <c r="J515" s="10"/>
      <c r="AD515" s="3"/>
      <c r="AE515" s="10"/>
      <c r="AF515" s="10"/>
      <c r="AG515" s="10"/>
      <c r="AH515" s="10"/>
      <c r="AI515" s="10"/>
      <c r="AJ515" s="10"/>
      <c r="AM515" s="3"/>
      <c r="AN515" s="10"/>
      <c r="AO515" s="10"/>
      <c r="AP515" s="10"/>
      <c r="AQ515" s="10"/>
      <c r="AR515" s="10"/>
      <c r="AS515" s="10"/>
      <c r="AV515" s="3"/>
      <c r="AW515" s="10"/>
      <c r="AX515" s="10"/>
      <c r="AY515" s="10"/>
      <c r="AZ515" s="10"/>
      <c r="BA515" s="10"/>
    </row>
    <row r="516" spans="3:53" x14ac:dyDescent="0.25">
      <c r="C516" s="3"/>
      <c r="D516" s="10"/>
      <c r="E516" s="10"/>
      <c r="F516" s="10"/>
      <c r="G516" s="10"/>
      <c r="H516" s="10"/>
      <c r="I516" s="10"/>
      <c r="J516" s="10"/>
      <c r="AD516" s="3"/>
      <c r="AE516" s="10"/>
      <c r="AF516" s="10"/>
      <c r="AG516" s="10"/>
      <c r="AH516" s="10"/>
      <c r="AI516" s="10"/>
      <c r="AJ516" s="10"/>
      <c r="AM516" s="3"/>
      <c r="AN516" s="10"/>
      <c r="AO516" s="10"/>
      <c r="AP516" s="10"/>
      <c r="AQ516" s="10"/>
      <c r="AR516" s="10"/>
      <c r="AS516" s="10"/>
      <c r="AV516" s="3"/>
      <c r="AW516" s="10"/>
      <c r="AX516" s="10"/>
      <c r="AY516" s="10"/>
      <c r="AZ516" s="10"/>
      <c r="BA516" s="10"/>
    </row>
    <row r="517" spans="3:53" x14ac:dyDescent="0.25">
      <c r="C517" s="3"/>
      <c r="D517" s="10"/>
      <c r="E517" s="10"/>
      <c r="F517" s="10"/>
      <c r="G517" s="10"/>
      <c r="H517" s="10"/>
      <c r="I517" s="10"/>
      <c r="J517" s="10"/>
      <c r="AD517" s="3"/>
      <c r="AE517" s="10"/>
      <c r="AF517" s="10"/>
      <c r="AG517" s="10"/>
      <c r="AH517" s="10"/>
      <c r="AI517" s="10"/>
      <c r="AJ517" s="10"/>
      <c r="AM517" s="3"/>
      <c r="AN517" s="10"/>
      <c r="AO517" s="10"/>
      <c r="AP517" s="10"/>
      <c r="AQ517" s="10"/>
      <c r="AR517" s="10"/>
      <c r="AS517" s="10"/>
      <c r="AV517" s="3"/>
      <c r="AW517" s="10"/>
      <c r="AX517" s="10"/>
      <c r="AY517" s="10"/>
      <c r="AZ517" s="10"/>
      <c r="BA517" s="10"/>
    </row>
    <row r="518" spans="3:53" x14ac:dyDescent="0.25">
      <c r="C518" s="3"/>
      <c r="D518" s="10"/>
      <c r="E518" s="10"/>
      <c r="F518" s="10"/>
      <c r="G518" s="10"/>
      <c r="H518" s="10"/>
      <c r="I518" s="10"/>
      <c r="J518" s="10"/>
      <c r="AD518" s="3"/>
      <c r="AE518" s="10"/>
      <c r="AF518" s="10"/>
      <c r="AG518" s="10"/>
      <c r="AH518" s="10"/>
      <c r="AI518" s="10"/>
      <c r="AJ518" s="10"/>
      <c r="AM518" s="3"/>
      <c r="AN518" s="10"/>
      <c r="AO518" s="10"/>
      <c r="AP518" s="10"/>
      <c r="AQ518" s="10"/>
      <c r="AR518" s="10"/>
      <c r="AS518" s="10"/>
      <c r="AV518" s="3"/>
      <c r="AW518" s="10"/>
      <c r="AX518" s="10"/>
      <c r="AY518" s="10"/>
      <c r="AZ518" s="10"/>
      <c r="BA518" s="10"/>
    </row>
    <row r="519" spans="3:53" x14ac:dyDescent="0.25">
      <c r="C519" s="3"/>
      <c r="D519" s="10"/>
      <c r="E519" s="10"/>
      <c r="F519" s="10"/>
      <c r="G519" s="10"/>
      <c r="H519" s="10"/>
      <c r="I519" s="10"/>
      <c r="J519" s="10"/>
      <c r="AD519" s="3"/>
      <c r="AE519" s="10"/>
      <c r="AF519" s="10"/>
      <c r="AG519" s="10"/>
      <c r="AH519" s="10"/>
      <c r="AI519" s="10"/>
      <c r="AJ519" s="10"/>
      <c r="AM519" s="3"/>
      <c r="AN519" s="10"/>
      <c r="AO519" s="10"/>
      <c r="AP519" s="10"/>
      <c r="AQ519" s="10"/>
      <c r="AR519" s="10"/>
      <c r="AS519" s="10"/>
      <c r="AV519" s="3"/>
      <c r="AW519" s="10"/>
      <c r="AX519" s="10"/>
      <c r="AY519" s="10"/>
      <c r="AZ519" s="10"/>
      <c r="BA519" s="10"/>
    </row>
    <row r="520" spans="3:53" x14ac:dyDescent="0.25">
      <c r="C520" s="3"/>
      <c r="D520" s="10"/>
      <c r="E520" s="10"/>
      <c r="F520" s="10"/>
      <c r="G520" s="10"/>
      <c r="H520" s="10"/>
      <c r="I520" s="10"/>
      <c r="J520" s="10"/>
      <c r="AD520" s="3"/>
      <c r="AE520" s="10"/>
      <c r="AF520" s="10"/>
      <c r="AG520" s="10"/>
      <c r="AH520" s="10"/>
      <c r="AI520" s="10"/>
      <c r="AJ520" s="10"/>
      <c r="AM520" s="3"/>
      <c r="AN520" s="10"/>
      <c r="AO520" s="10"/>
      <c r="AP520" s="10"/>
      <c r="AQ520" s="10"/>
      <c r="AR520" s="10"/>
      <c r="AS520" s="10"/>
      <c r="AV520" s="3"/>
      <c r="AW520" s="10"/>
      <c r="AX520" s="10"/>
      <c r="AY520" s="10"/>
      <c r="AZ520" s="10"/>
      <c r="BA520" s="10"/>
    </row>
    <row r="521" spans="3:53" x14ac:dyDescent="0.25">
      <c r="C521" s="3"/>
      <c r="D521" s="10"/>
      <c r="E521" s="10"/>
      <c r="F521" s="10"/>
      <c r="G521" s="10"/>
      <c r="H521" s="10"/>
      <c r="I521" s="10"/>
      <c r="J521" s="10"/>
      <c r="AD521" s="3"/>
      <c r="AE521" s="10"/>
      <c r="AF521" s="10"/>
      <c r="AG521" s="10"/>
      <c r="AH521" s="10"/>
      <c r="AI521" s="10"/>
      <c r="AJ521" s="10"/>
      <c r="AM521" s="3"/>
      <c r="AN521" s="10"/>
      <c r="AO521" s="10"/>
      <c r="AP521" s="10"/>
      <c r="AQ521" s="10"/>
      <c r="AR521" s="10"/>
      <c r="AS521" s="10"/>
      <c r="AV521" s="3"/>
      <c r="AW521" s="10"/>
      <c r="AX521" s="10"/>
      <c r="AY521" s="10"/>
      <c r="AZ521" s="10"/>
      <c r="BA521" s="10"/>
    </row>
    <row r="522" spans="3:53" x14ac:dyDescent="0.25">
      <c r="C522" s="3"/>
      <c r="D522" s="10"/>
      <c r="E522" s="10"/>
      <c r="F522" s="10"/>
      <c r="G522" s="10"/>
      <c r="H522" s="10"/>
      <c r="I522" s="10"/>
      <c r="J522" s="10"/>
      <c r="AD522" s="3"/>
      <c r="AE522" s="10"/>
      <c r="AF522" s="10"/>
      <c r="AG522" s="10"/>
      <c r="AH522" s="10"/>
      <c r="AI522" s="10"/>
      <c r="AJ522" s="10"/>
      <c r="AM522" s="3"/>
      <c r="AN522" s="10"/>
      <c r="AO522" s="10"/>
      <c r="AP522" s="10"/>
      <c r="AQ522" s="10"/>
      <c r="AR522" s="10"/>
      <c r="AS522" s="10"/>
      <c r="AV522" s="3"/>
      <c r="AW522" s="10"/>
      <c r="AX522" s="10"/>
      <c r="AY522" s="10"/>
      <c r="AZ522" s="10"/>
      <c r="BA522" s="10"/>
    </row>
    <row r="523" spans="3:53" x14ac:dyDescent="0.25">
      <c r="C523" s="3"/>
      <c r="D523" s="10"/>
      <c r="E523" s="10"/>
      <c r="F523" s="10"/>
      <c r="G523" s="10"/>
      <c r="H523" s="10"/>
      <c r="I523" s="10"/>
      <c r="J523" s="10"/>
      <c r="AD523" s="3"/>
      <c r="AE523" s="10"/>
      <c r="AF523" s="10"/>
      <c r="AG523" s="10"/>
      <c r="AH523" s="10"/>
      <c r="AI523" s="10"/>
      <c r="AJ523" s="10"/>
      <c r="AM523" s="3"/>
      <c r="AN523" s="10"/>
      <c r="AO523" s="10"/>
      <c r="AP523" s="10"/>
      <c r="AQ523" s="10"/>
      <c r="AR523" s="10"/>
      <c r="AS523" s="10"/>
      <c r="AV523" s="3"/>
      <c r="AW523" s="10"/>
      <c r="AX523" s="10"/>
      <c r="AY523" s="10"/>
      <c r="AZ523" s="10"/>
      <c r="BA523" s="10"/>
    </row>
    <row r="524" spans="3:53" x14ac:dyDescent="0.25">
      <c r="C524" s="3"/>
      <c r="D524" s="10"/>
      <c r="E524" s="10"/>
      <c r="F524" s="10"/>
      <c r="G524" s="10"/>
      <c r="H524" s="10"/>
      <c r="I524" s="10"/>
      <c r="J524" s="10"/>
      <c r="AD524" s="3"/>
      <c r="AE524" s="10"/>
      <c r="AF524" s="10"/>
      <c r="AG524" s="10"/>
      <c r="AH524" s="10"/>
      <c r="AI524" s="10"/>
      <c r="AJ524" s="10"/>
      <c r="AM524" s="3"/>
      <c r="AN524" s="10"/>
      <c r="AO524" s="10"/>
      <c r="AP524" s="10"/>
      <c r="AQ524" s="10"/>
      <c r="AR524" s="10"/>
      <c r="AS524" s="10"/>
      <c r="AV524" s="3"/>
      <c r="AW524" s="10"/>
      <c r="AX524" s="10"/>
      <c r="AY524" s="10"/>
      <c r="AZ524" s="10"/>
      <c r="BA524" s="10"/>
    </row>
    <row r="525" spans="3:53" x14ac:dyDescent="0.25">
      <c r="C525" s="3"/>
      <c r="D525" s="10"/>
      <c r="E525" s="10"/>
      <c r="F525" s="10"/>
      <c r="G525" s="10"/>
      <c r="H525" s="10"/>
      <c r="I525" s="10"/>
      <c r="J525" s="10"/>
      <c r="AD525" s="3"/>
      <c r="AE525" s="10"/>
      <c r="AF525" s="10"/>
      <c r="AG525" s="10"/>
      <c r="AH525" s="10"/>
      <c r="AI525" s="10"/>
      <c r="AJ525" s="10"/>
      <c r="AM525" s="3"/>
      <c r="AN525" s="10"/>
      <c r="AO525" s="10"/>
      <c r="AP525" s="10"/>
      <c r="AQ525" s="10"/>
      <c r="AR525" s="10"/>
      <c r="AS525" s="10"/>
      <c r="AV525" s="3"/>
      <c r="AW525" s="10"/>
      <c r="AX525" s="10"/>
      <c r="AY525" s="10"/>
      <c r="AZ525" s="10"/>
      <c r="BA525" s="10"/>
    </row>
    <row r="526" spans="3:53" x14ac:dyDescent="0.25">
      <c r="C526" s="3"/>
      <c r="D526" s="10"/>
      <c r="E526" s="10"/>
      <c r="F526" s="10"/>
      <c r="G526" s="10"/>
      <c r="H526" s="10"/>
      <c r="I526" s="10"/>
      <c r="J526" s="10"/>
      <c r="AD526" s="3"/>
      <c r="AE526" s="10"/>
      <c r="AF526" s="10"/>
      <c r="AG526" s="10"/>
      <c r="AH526" s="10"/>
      <c r="AI526" s="10"/>
      <c r="AJ526" s="10"/>
      <c r="AM526" s="3"/>
      <c r="AN526" s="10"/>
      <c r="AO526" s="10"/>
      <c r="AP526" s="10"/>
      <c r="AQ526" s="10"/>
      <c r="AR526" s="10"/>
      <c r="AS526" s="10"/>
      <c r="AV526" s="3"/>
      <c r="AW526" s="10"/>
      <c r="AX526" s="10"/>
      <c r="AY526" s="10"/>
      <c r="AZ526" s="10"/>
      <c r="BA526" s="10"/>
    </row>
    <row r="527" spans="3:53" x14ac:dyDescent="0.25">
      <c r="C527" s="3"/>
      <c r="D527" s="10"/>
      <c r="E527" s="10"/>
      <c r="F527" s="10"/>
      <c r="G527" s="10"/>
      <c r="H527" s="10"/>
      <c r="I527" s="10"/>
      <c r="J527" s="10"/>
      <c r="AD527" s="3"/>
      <c r="AE527" s="10"/>
      <c r="AF527" s="10"/>
      <c r="AG527" s="10"/>
      <c r="AH527" s="10"/>
      <c r="AI527" s="10"/>
      <c r="AJ527" s="10"/>
      <c r="AM527" s="3"/>
      <c r="AN527" s="10"/>
      <c r="AO527" s="10"/>
      <c r="AP527" s="10"/>
      <c r="AQ527" s="10"/>
      <c r="AR527" s="10"/>
      <c r="AS527" s="10"/>
      <c r="AV527" s="3"/>
      <c r="AW527" s="10"/>
      <c r="AX527" s="10"/>
      <c r="AY527" s="10"/>
      <c r="AZ527" s="10"/>
      <c r="BA527" s="10"/>
    </row>
    <row r="528" spans="3:53" x14ac:dyDescent="0.25">
      <c r="C528" s="3"/>
      <c r="D528" s="10"/>
      <c r="E528" s="10"/>
      <c r="F528" s="10"/>
      <c r="G528" s="10"/>
      <c r="H528" s="10"/>
      <c r="I528" s="10"/>
      <c r="J528" s="10"/>
      <c r="AD528" s="3"/>
      <c r="AE528" s="10"/>
      <c r="AF528" s="10"/>
      <c r="AG528" s="10"/>
      <c r="AH528" s="10"/>
      <c r="AI528" s="10"/>
      <c r="AJ528" s="10"/>
      <c r="AM528" s="3"/>
      <c r="AN528" s="10"/>
      <c r="AO528" s="10"/>
      <c r="AP528" s="10"/>
      <c r="AQ528" s="10"/>
      <c r="AR528" s="10"/>
      <c r="AS528" s="10"/>
      <c r="AV528" s="3"/>
      <c r="AW528" s="10"/>
      <c r="AX528" s="10"/>
      <c r="AY528" s="10"/>
      <c r="AZ528" s="10"/>
      <c r="BA528" s="10"/>
    </row>
    <row r="529" spans="3:53" x14ac:dyDescent="0.25">
      <c r="C529" s="3"/>
      <c r="D529" s="10"/>
      <c r="E529" s="10"/>
      <c r="F529" s="10"/>
      <c r="G529" s="10"/>
      <c r="H529" s="10"/>
      <c r="I529" s="10"/>
      <c r="J529" s="10"/>
      <c r="AD529" s="3"/>
      <c r="AE529" s="10"/>
      <c r="AF529" s="10"/>
      <c r="AG529" s="10"/>
      <c r="AH529" s="10"/>
      <c r="AI529" s="10"/>
      <c r="AJ529" s="10"/>
      <c r="AM529" s="3"/>
      <c r="AN529" s="10"/>
      <c r="AO529" s="10"/>
      <c r="AP529" s="10"/>
      <c r="AQ529" s="10"/>
      <c r="AR529" s="10"/>
      <c r="AS529" s="10"/>
      <c r="AV529" s="3"/>
      <c r="AW529" s="10"/>
      <c r="AX529" s="10"/>
      <c r="AY529" s="10"/>
      <c r="AZ529" s="10"/>
      <c r="BA529" s="10"/>
    </row>
    <row r="530" spans="3:53" x14ac:dyDescent="0.25">
      <c r="C530" s="3"/>
      <c r="D530" s="10"/>
      <c r="E530" s="10"/>
      <c r="F530" s="10"/>
      <c r="G530" s="10"/>
      <c r="H530" s="10"/>
      <c r="I530" s="10"/>
      <c r="J530" s="10"/>
      <c r="AD530" s="3"/>
      <c r="AE530" s="10"/>
      <c r="AF530" s="10"/>
      <c r="AG530" s="10"/>
      <c r="AH530" s="10"/>
      <c r="AI530" s="10"/>
      <c r="AJ530" s="10"/>
      <c r="AM530" s="3"/>
      <c r="AN530" s="10"/>
      <c r="AO530" s="10"/>
      <c r="AP530" s="10"/>
      <c r="AQ530" s="10"/>
      <c r="AR530" s="10"/>
      <c r="AS530" s="10"/>
      <c r="AV530" s="3"/>
      <c r="AW530" s="10"/>
      <c r="AX530" s="10"/>
      <c r="AY530" s="10"/>
      <c r="AZ530" s="10"/>
      <c r="BA530" s="10"/>
    </row>
    <row r="531" spans="3:53" x14ac:dyDescent="0.25">
      <c r="C531" s="3"/>
      <c r="D531" s="10"/>
      <c r="E531" s="10"/>
      <c r="F531" s="10"/>
      <c r="G531" s="10"/>
      <c r="H531" s="10"/>
      <c r="I531" s="10"/>
      <c r="J531" s="10"/>
      <c r="AD531" s="3"/>
      <c r="AE531" s="10"/>
      <c r="AF531" s="10"/>
      <c r="AG531" s="10"/>
      <c r="AH531" s="10"/>
      <c r="AI531" s="10"/>
      <c r="AJ531" s="10"/>
      <c r="AM531" s="3"/>
      <c r="AN531" s="10"/>
      <c r="AO531" s="10"/>
      <c r="AP531" s="10"/>
      <c r="AQ531" s="10"/>
      <c r="AR531" s="10"/>
      <c r="AS531" s="10"/>
      <c r="AV531" s="3"/>
      <c r="AW531" s="10"/>
      <c r="AX531" s="10"/>
      <c r="AY531" s="10"/>
      <c r="AZ531" s="10"/>
      <c r="BA531" s="10"/>
    </row>
    <row r="532" spans="3:53" x14ac:dyDescent="0.25">
      <c r="C532" s="3"/>
      <c r="D532" s="10"/>
      <c r="E532" s="10"/>
      <c r="F532" s="10"/>
      <c r="G532" s="10"/>
      <c r="H532" s="10"/>
      <c r="I532" s="10"/>
      <c r="J532" s="10"/>
      <c r="AD532" s="3"/>
      <c r="AE532" s="10"/>
      <c r="AF532" s="10"/>
      <c r="AG532" s="10"/>
      <c r="AH532" s="10"/>
      <c r="AI532" s="10"/>
      <c r="AJ532" s="10"/>
      <c r="AM532" s="3"/>
      <c r="AN532" s="10"/>
      <c r="AO532" s="10"/>
      <c r="AP532" s="10"/>
      <c r="AQ532" s="10"/>
      <c r="AR532" s="10"/>
      <c r="AS532" s="10"/>
      <c r="AV532" s="3"/>
      <c r="AW532" s="10"/>
      <c r="AX532" s="10"/>
      <c r="AY532" s="10"/>
      <c r="AZ532" s="10"/>
      <c r="BA532" s="10"/>
    </row>
    <row r="533" spans="3:53" x14ac:dyDescent="0.25">
      <c r="C533" s="3"/>
      <c r="D533" s="10"/>
      <c r="E533" s="10"/>
      <c r="F533" s="10"/>
      <c r="G533" s="10"/>
      <c r="H533" s="10"/>
      <c r="I533" s="10"/>
      <c r="J533" s="10"/>
      <c r="AD533" s="3"/>
      <c r="AE533" s="10"/>
      <c r="AF533" s="10"/>
      <c r="AG533" s="10"/>
      <c r="AH533" s="10"/>
      <c r="AI533" s="10"/>
      <c r="AJ533" s="10"/>
      <c r="AM533" s="3"/>
      <c r="AN533" s="10"/>
      <c r="AO533" s="10"/>
      <c r="AP533" s="10"/>
      <c r="AQ533" s="10"/>
      <c r="AR533" s="10"/>
      <c r="AS533" s="10"/>
      <c r="AV533" s="3"/>
      <c r="AW533" s="10"/>
      <c r="AX533" s="10"/>
      <c r="AY533" s="10"/>
      <c r="AZ533" s="10"/>
      <c r="BA533" s="10"/>
    </row>
    <row r="534" spans="3:53" x14ac:dyDescent="0.25">
      <c r="C534" s="3"/>
      <c r="D534" s="10"/>
      <c r="E534" s="10"/>
      <c r="F534" s="10"/>
      <c r="G534" s="10"/>
      <c r="H534" s="10"/>
      <c r="I534" s="10"/>
      <c r="J534" s="10"/>
      <c r="AD534" s="3"/>
      <c r="AE534" s="10"/>
      <c r="AF534" s="10"/>
      <c r="AG534" s="10"/>
      <c r="AH534" s="10"/>
      <c r="AI534" s="10"/>
      <c r="AJ534" s="10"/>
      <c r="AM534" s="3"/>
      <c r="AN534" s="10"/>
      <c r="AO534" s="10"/>
      <c r="AP534" s="10"/>
      <c r="AQ534" s="10"/>
      <c r="AR534" s="10"/>
      <c r="AS534" s="10"/>
      <c r="AV534" s="3"/>
      <c r="AW534" s="10"/>
      <c r="AX534" s="10"/>
      <c r="AY534" s="10"/>
      <c r="AZ534" s="10"/>
      <c r="BA534" s="10"/>
    </row>
    <row r="535" spans="3:53" x14ac:dyDescent="0.25">
      <c r="C535" s="3"/>
      <c r="D535" s="10"/>
      <c r="E535" s="10"/>
      <c r="F535" s="10"/>
      <c r="G535" s="10"/>
      <c r="H535" s="10"/>
      <c r="I535" s="10"/>
      <c r="J535" s="10"/>
      <c r="AD535" s="3"/>
      <c r="AE535" s="10"/>
      <c r="AF535" s="10"/>
      <c r="AG535" s="10"/>
      <c r="AH535" s="10"/>
      <c r="AI535" s="10"/>
      <c r="AJ535" s="10"/>
      <c r="AM535" s="3"/>
      <c r="AN535" s="10"/>
      <c r="AO535" s="10"/>
      <c r="AP535" s="10"/>
      <c r="AQ535" s="10"/>
      <c r="AR535" s="10"/>
      <c r="AS535" s="10"/>
      <c r="AV535" s="3"/>
      <c r="AW535" s="10"/>
      <c r="AX535" s="10"/>
      <c r="AY535" s="10"/>
      <c r="AZ535" s="10"/>
      <c r="BA535" s="10"/>
    </row>
    <row r="536" spans="3:53" x14ac:dyDescent="0.25">
      <c r="C536" s="3"/>
      <c r="D536" s="10"/>
      <c r="E536" s="10"/>
      <c r="F536" s="10"/>
      <c r="G536" s="10"/>
      <c r="H536" s="10"/>
      <c r="I536" s="10"/>
      <c r="J536" s="10"/>
      <c r="AD536" s="3"/>
      <c r="AE536" s="10"/>
      <c r="AF536" s="10"/>
      <c r="AG536" s="10"/>
      <c r="AH536" s="10"/>
      <c r="AI536" s="10"/>
      <c r="AJ536" s="10"/>
      <c r="AM536" s="3"/>
      <c r="AN536" s="10"/>
      <c r="AO536" s="10"/>
      <c r="AP536" s="10"/>
      <c r="AQ536" s="10"/>
      <c r="AR536" s="10"/>
      <c r="AS536" s="10"/>
      <c r="AV536" s="3"/>
      <c r="AW536" s="10"/>
      <c r="AX536" s="10"/>
      <c r="AY536" s="10"/>
      <c r="AZ536" s="10"/>
      <c r="BA536" s="10"/>
    </row>
    <row r="537" spans="3:53" x14ac:dyDescent="0.25">
      <c r="C537" s="3"/>
      <c r="D537" s="10"/>
      <c r="E537" s="10"/>
      <c r="F537" s="10"/>
      <c r="G537" s="10"/>
      <c r="H537" s="10"/>
      <c r="I537" s="10"/>
      <c r="J537" s="10"/>
      <c r="AD537" s="3"/>
      <c r="AE537" s="10"/>
      <c r="AF537" s="10"/>
      <c r="AG537" s="10"/>
      <c r="AH537" s="10"/>
      <c r="AI537" s="10"/>
      <c r="AJ537" s="10"/>
      <c r="AM537" s="3"/>
      <c r="AN537" s="10"/>
      <c r="AO537" s="10"/>
      <c r="AP537" s="10"/>
      <c r="AQ537" s="10"/>
      <c r="AR537" s="10"/>
      <c r="AS537" s="10"/>
      <c r="AV537" s="3"/>
      <c r="AW537" s="10"/>
      <c r="AX537" s="10"/>
      <c r="AY537" s="10"/>
      <c r="AZ537" s="10"/>
      <c r="BA537" s="10"/>
    </row>
    <row r="538" spans="3:53" x14ac:dyDescent="0.25">
      <c r="C538" s="3"/>
      <c r="D538" s="10"/>
      <c r="E538" s="10"/>
      <c r="F538" s="10"/>
      <c r="G538" s="10"/>
      <c r="H538" s="10"/>
      <c r="I538" s="10"/>
      <c r="J538" s="10"/>
      <c r="AD538" s="3"/>
      <c r="AE538" s="10"/>
      <c r="AF538" s="10"/>
      <c r="AG538" s="10"/>
      <c r="AH538" s="10"/>
      <c r="AI538" s="10"/>
      <c r="AJ538" s="10"/>
      <c r="AM538" s="3"/>
      <c r="AN538" s="10"/>
      <c r="AO538" s="10"/>
      <c r="AP538" s="10"/>
      <c r="AQ538" s="10"/>
      <c r="AR538" s="10"/>
      <c r="AS538" s="10"/>
      <c r="AV538" s="3"/>
      <c r="AW538" s="10"/>
      <c r="AX538" s="10"/>
      <c r="AY538" s="10"/>
      <c r="AZ538" s="10"/>
      <c r="BA538" s="10"/>
    </row>
    <row r="539" spans="3:53" x14ac:dyDescent="0.25">
      <c r="C539" s="3"/>
      <c r="D539" s="10"/>
      <c r="E539" s="10"/>
      <c r="F539" s="10"/>
      <c r="G539" s="10"/>
      <c r="H539" s="10"/>
      <c r="I539" s="10"/>
      <c r="J539" s="10"/>
      <c r="AD539" s="3"/>
      <c r="AE539" s="10"/>
      <c r="AF539" s="10"/>
      <c r="AG539" s="10"/>
      <c r="AH539" s="10"/>
      <c r="AI539" s="10"/>
      <c r="AJ539" s="10"/>
      <c r="AM539" s="3"/>
      <c r="AN539" s="10"/>
      <c r="AO539" s="10"/>
      <c r="AP539" s="10"/>
      <c r="AQ539" s="10"/>
      <c r="AR539" s="10"/>
      <c r="AS539" s="10"/>
      <c r="AV539" s="3"/>
      <c r="AW539" s="10"/>
      <c r="AX539" s="10"/>
      <c r="AY539" s="10"/>
      <c r="AZ539" s="10"/>
      <c r="BA539" s="10"/>
    </row>
    <row r="540" spans="3:53" x14ac:dyDescent="0.25">
      <c r="C540" s="3"/>
      <c r="D540" s="10"/>
      <c r="E540" s="10"/>
      <c r="F540" s="10"/>
      <c r="G540" s="10"/>
      <c r="H540" s="10"/>
      <c r="I540" s="10"/>
      <c r="J540" s="10"/>
      <c r="AD540" s="3"/>
      <c r="AE540" s="10"/>
      <c r="AF540" s="10"/>
      <c r="AG540" s="10"/>
      <c r="AH540" s="10"/>
      <c r="AI540" s="10"/>
      <c r="AJ540" s="10"/>
      <c r="AM540" s="3"/>
      <c r="AN540" s="10"/>
      <c r="AO540" s="10"/>
      <c r="AP540" s="10"/>
      <c r="AQ540" s="10"/>
      <c r="AR540" s="10"/>
      <c r="AS540" s="10"/>
      <c r="AV540" s="3"/>
      <c r="AW540" s="10"/>
      <c r="AX540" s="10"/>
      <c r="AY540" s="10"/>
      <c r="AZ540" s="10"/>
      <c r="BA540" s="10"/>
    </row>
    <row r="541" spans="3:53" x14ac:dyDescent="0.25">
      <c r="C541" s="3"/>
      <c r="D541" s="10"/>
      <c r="E541" s="10"/>
      <c r="F541" s="10"/>
      <c r="G541" s="10"/>
      <c r="H541" s="10"/>
      <c r="I541" s="10"/>
      <c r="J541" s="10"/>
      <c r="AD541" s="3"/>
      <c r="AE541" s="10"/>
      <c r="AF541" s="10"/>
      <c r="AG541" s="10"/>
      <c r="AH541" s="10"/>
      <c r="AI541" s="10"/>
      <c r="AJ541" s="10"/>
      <c r="AM541" s="3"/>
      <c r="AN541" s="10"/>
      <c r="AO541" s="10"/>
      <c r="AP541" s="10"/>
      <c r="AQ541" s="10"/>
      <c r="AR541" s="10"/>
      <c r="AS541" s="10"/>
      <c r="AV541" s="3"/>
      <c r="AW541" s="10"/>
      <c r="AX541" s="10"/>
      <c r="AY541" s="10"/>
      <c r="AZ541" s="10"/>
      <c r="BA541" s="10"/>
    </row>
    <row r="542" spans="3:53" x14ac:dyDescent="0.25">
      <c r="C542" s="3"/>
      <c r="D542" s="10"/>
      <c r="E542" s="10"/>
      <c r="F542" s="10"/>
      <c r="G542" s="10"/>
      <c r="H542" s="10"/>
      <c r="I542" s="10"/>
      <c r="J542" s="10"/>
      <c r="AD542" s="3"/>
      <c r="AE542" s="10"/>
      <c r="AF542" s="10"/>
      <c r="AG542" s="10"/>
      <c r="AH542" s="10"/>
      <c r="AI542" s="10"/>
      <c r="AJ542" s="10"/>
      <c r="AM542" s="3"/>
      <c r="AN542" s="10"/>
      <c r="AO542" s="10"/>
      <c r="AP542" s="10"/>
      <c r="AQ542" s="10"/>
      <c r="AR542" s="10"/>
      <c r="AS542" s="10"/>
      <c r="AV542" s="3"/>
      <c r="AW542" s="10"/>
      <c r="AX542" s="10"/>
      <c r="AY542" s="10"/>
      <c r="AZ542" s="10"/>
      <c r="BA542" s="10"/>
    </row>
    <row r="543" spans="3:53" x14ac:dyDescent="0.25">
      <c r="C543" s="3"/>
      <c r="D543" s="10"/>
      <c r="E543" s="10"/>
      <c r="F543" s="10"/>
      <c r="G543" s="10"/>
      <c r="H543" s="10"/>
      <c r="I543" s="10"/>
      <c r="J543" s="10"/>
      <c r="AD543" s="3"/>
      <c r="AE543" s="10"/>
      <c r="AF543" s="10"/>
      <c r="AG543" s="10"/>
      <c r="AH543" s="10"/>
      <c r="AI543" s="10"/>
      <c r="AJ543" s="10"/>
      <c r="AM543" s="3"/>
      <c r="AN543" s="10"/>
      <c r="AO543" s="10"/>
      <c r="AP543" s="10"/>
      <c r="AQ543" s="10"/>
      <c r="AR543" s="10"/>
      <c r="AS543" s="10"/>
      <c r="AV543" s="3"/>
      <c r="AW543" s="10"/>
      <c r="AX543" s="10"/>
      <c r="AY543" s="10"/>
      <c r="AZ543" s="10"/>
      <c r="BA543" s="10"/>
    </row>
    <row r="544" spans="3:53" x14ac:dyDescent="0.25">
      <c r="C544" s="3"/>
      <c r="D544" s="10"/>
      <c r="E544" s="10"/>
      <c r="F544" s="10"/>
      <c r="G544" s="10"/>
      <c r="H544" s="10"/>
      <c r="I544" s="10"/>
      <c r="J544" s="10"/>
      <c r="AD544" s="3"/>
      <c r="AE544" s="10"/>
      <c r="AF544" s="10"/>
      <c r="AG544" s="10"/>
      <c r="AH544" s="10"/>
      <c r="AI544" s="10"/>
      <c r="AJ544" s="10"/>
      <c r="AM544" s="3"/>
      <c r="AN544" s="10"/>
      <c r="AO544" s="10"/>
      <c r="AP544" s="10"/>
      <c r="AQ544" s="10"/>
      <c r="AR544" s="10"/>
      <c r="AS544" s="10"/>
      <c r="AV544" s="3"/>
      <c r="AW544" s="10"/>
      <c r="AX544" s="10"/>
      <c r="AY544" s="10"/>
      <c r="AZ544" s="10"/>
      <c r="BA544" s="10"/>
    </row>
    <row r="545" spans="3:53" x14ac:dyDescent="0.25">
      <c r="C545" s="3"/>
      <c r="D545" s="10"/>
      <c r="E545" s="10"/>
      <c r="F545" s="10"/>
      <c r="G545" s="10"/>
      <c r="H545" s="10"/>
      <c r="I545" s="10"/>
      <c r="J545" s="10"/>
      <c r="AD545" s="3"/>
      <c r="AE545" s="10"/>
      <c r="AF545" s="10"/>
      <c r="AG545" s="10"/>
      <c r="AH545" s="10"/>
      <c r="AI545" s="10"/>
      <c r="AJ545" s="10"/>
      <c r="AM545" s="3"/>
      <c r="AN545" s="10"/>
      <c r="AO545" s="10"/>
      <c r="AP545" s="10"/>
      <c r="AQ545" s="10"/>
      <c r="AR545" s="10"/>
      <c r="AS545" s="10"/>
      <c r="AV545" s="3"/>
      <c r="AW545" s="10"/>
      <c r="AX545" s="10"/>
      <c r="AY545" s="10"/>
      <c r="AZ545" s="10"/>
      <c r="BA545" s="10"/>
    </row>
    <row r="546" spans="3:53" x14ac:dyDescent="0.25">
      <c r="C546" s="3"/>
      <c r="D546" s="10"/>
      <c r="E546" s="10"/>
      <c r="F546" s="10"/>
      <c r="G546" s="10"/>
      <c r="H546" s="10"/>
      <c r="I546" s="10"/>
      <c r="J546" s="10"/>
      <c r="AD546" s="3"/>
      <c r="AE546" s="10"/>
      <c r="AF546" s="10"/>
      <c r="AG546" s="10"/>
      <c r="AH546" s="10"/>
      <c r="AI546" s="10"/>
      <c r="AJ546" s="10"/>
      <c r="AM546" s="3"/>
      <c r="AN546" s="10"/>
      <c r="AO546" s="10"/>
      <c r="AP546" s="10"/>
      <c r="AQ546" s="10"/>
      <c r="AR546" s="10"/>
      <c r="AS546" s="10"/>
      <c r="AV546" s="3"/>
      <c r="AW546" s="10"/>
      <c r="AX546" s="10"/>
      <c r="AY546" s="10"/>
      <c r="AZ546" s="10"/>
      <c r="BA546" s="10"/>
    </row>
    <row r="547" spans="3:53" x14ac:dyDescent="0.25">
      <c r="C547" s="3"/>
      <c r="D547" s="10"/>
      <c r="E547" s="10"/>
      <c r="F547" s="10"/>
      <c r="G547" s="10"/>
      <c r="H547" s="10"/>
      <c r="I547" s="10"/>
      <c r="J547" s="10"/>
      <c r="AD547" s="3"/>
      <c r="AE547" s="10"/>
      <c r="AF547" s="10"/>
      <c r="AG547" s="10"/>
      <c r="AH547" s="10"/>
      <c r="AI547" s="10"/>
      <c r="AJ547" s="10"/>
      <c r="AM547" s="3"/>
      <c r="AN547" s="10"/>
      <c r="AO547" s="10"/>
      <c r="AP547" s="10"/>
      <c r="AQ547" s="10"/>
      <c r="AR547" s="10"/>
      <c r="AS547" s="10"/>
      <c r="AV547" s="3"/>
      <c r="AW547" s="10"/>
      <c r="AX547" s="10"/>
      <c r="AY547" s="10"/>
      <c r="AZ547" s="10"/>
      <c r="BA547" s="10"/>
    </row>
    <row r="548" spans="3:53" x14ac:dyDescent="0.25">
      <c r="C548" s="3"/>
      <c r="D548" s="10"/>
      <c r="E548" s="10"/>
      <c r="F548" s="10"/>
      <c r="G548" s="10"/>
      <c r="H548" s="10"/>
      <c r="I548" s="10"/>
      <c r="J548" s="10"/>
      <c r="AD548" s="3"/>
      <c r="AE548" s="10"/>
      <c r="AF548" s="10"/>
      <c r="AG548" s="10"/>
      <c r="AH548" s="10"/>
      <c r="AI548" s="10"/>
      <c r="AJ548" s="10"/>
      <c r="AM548" s="3"/>
      <c r="AN548" s="10"/>
      <c r="AO548" s="10"/>
      <c r="AP548" s="10"/>
      <c r="AQ548" s="10"/>
      <c r="AR548" s="10"/>
      <c r="AS548" s="10"/>
      <c r="AV548" s="3"/>
      <c r="AW548" s="10"/>
      <c r="AX548" s="10"/>
      <c r="AY548" s="10"/>
      <c r="AZ548" s="10"/>
      <c r="BA548" s="10"/>
    </row>
    <row r="549" spans="3:53" x14ac:dyDescent="0.25">
      <c r="C549" s="3"/>
      <c r="D549" s="10"/>
      <c r="E549" s="10"/>
      <c r="F549" s="10"/>
      <c r="G549" s="10"/>
      <c r="H549" s="10"/>
      <c r="I549" s="10"/>
      <c r="J549" s="10"/>
      <c r="AD549" s="3"/>
      <c r="AE549" s="10"/>
      <c r="AF549" s="10"/>
      <c r="AG549" s="10"/>
      <c r="AH549" s="10"/>
      <c r="AI549" s="10"/>
      <c r="AJ549" s="10"/>
      <c r="AM549" s="3"/>
      <c r="AN549" s="10"/>
      <c r="AO549" s="10"/>
      <c r="AP549" s="10"/>
      <c r="AQ549" s="10"/>
      <c r="AR549" s="10"/>
      <c r="AS549" s="10"/>
      <c r="AV549" s="3"/>
      <c r="AW549" s="10"/>
      <c r="AX549" s="10"/>
      <c r="AY549" s="10"/>
      <c r="AZ549" s="10"/>
      <c r="BA549" s="10"/>
    </row>
    <row r="550" spans="3:53" x14ac:dyDescent="0.25">
      <c r="C550" s="3"/>
      <c r="D550" s="10"/>
      <c r="E550" s="10"/>
      <c r="F550" s="10"/>
      <c r="G550" s="10"/>
      <c r="H550" s="10"/>
      <c r="I550" s="10"/>
      <c r="J550" s="10"/>
      <c r="AD550" s="3"/>
      <c r="AE550" s="10"/>
      <c r="AF550" s="10"/>
      <c r="AG550" s="10"/>
      <c r="AH550" s="10"/>
      <c r="AI550" s="10"/>
      <c r="AJ550" s="10"/>
      <c r="AM550" s="3"/>
      <c r="AN550" s="10"/>
      <c r="AO550" s="10"/>
      <c r="AP550" s="10"/>
      <c r="AQ550" s="10"/>
      <c r="AR550" s="10"/>
      <c r="AS550" s="10"/>
      <c r="AV550" s="3"/>
      <c r="AW550" s="10"/>
      <c r="AX550" s="10"/>
      <c r="AY550" s="10"/>
      <c r="AZ550" s="10"/>
      <c r="BA550" s="10"/>
    </row>
    <row r="551" spans="3:53" x14ac:dyDescent="0.25">
      <c r="C551" s="3"/>
      <c r="D551" s="10"/>
      <c r="E551" s="10"/>
      <c r="F551" s="10"/>
      <c r="G551" s="10"/>
      <c r="H551" s="10"/>
      <c r="I551" s="10"/>
      <c r="J551" s="10"/>
      <c r="AD551" s="3"/>
      <c r="AE551" s="10"/>
      <c r="AF551" s="10"/>
      <c r="AG551" s="10"/>
      <c r="AH551" s="10"/>
      <c r="AI551" s="10"/>
      <c r="AJ551" s="10"/>
      <c r="AM551" s="3"/>
      <c r="AN551" s="10"/>
      <c r="AO551" s="10"/>
      <c r="AP551" s="10"/>
      <c r="AQ551" s="10"/>
      <c r="AR551" s="10"/>
      <c r="AS551" s="10"/>
      <c r="AV551" s="3"/>
      <c r="AW551" s="10"/>
      <c r="AX551" s="10"/>
      <c r="AY551" s="10"/>
      <c r="AZ551" s="10"/>
      <c r="BA551" s="10"/>
    </row>
    <row r="552" spans="3:53" x14ac:dyDescent="0.25">
      <c r="C552" s="3"/>
      <c r="D552" s="10"/>
      <c r="E552" s="10"/>
      <c r="F552" s="10"/>
      <c r="G552" s="10"/>
      <c r="H552" s="10"/>
      <c r="I552" s="10"/>
      <c r="J552" s="10"/>
      <c r="AD552" s="3"/>
      <c r="AE552" s="10"/>
      <c r="AF552" s="10"/>
      <c r="AG552" s="10"/>
      <c r="AH552" s="10"/>
      <c r="AI552" s="10"/>
      <c r="AJ552" s="10"/>
      <c r="AM552" s="3"/>
      <c r="AN552" s="10"/>
      <c r="AO552" s="10"/>
      <c r="AP552" s="10"/>
      <c r="AQ552" s="10"/>
      <c r="AR552" s="10"/>
      <c r="AS552" s="10"/>
      <c r="AV552" s="3"/>
      <c r="AW552" s="10"/>
      <c r="AX552" s="10"/>
      <c r="AY552" s="10"/>
      <c r="AZ552" s="10"/>
      <c r="BA552" s="10"/>
    </row>
    <row r="553" spans="3:53" x14ac:dyDescent="0.25">
      <c r="C553" s="3"/>
      <c r="D553" s="10"/>
      <c r="E553" s="10"/>
      <c r="F553" s="10"/>
      <c r="G553" s="10"/>
      <c r="H553" s="10"/>
      <c r="I553" s="10"/>
      <c r="J553" s="10"/>
      <c r="AD553" s="3"/>
      <c r="AE553" s="10"/>
      <c r="AF553" s="10"/>
      <c r="AG553" s="10"/>
      <c r="AH553" s="10"/>
      <c r="AI553" s="10"/>
      <c r="AJ553" s="10"/>
      <c r="AM553" s="3"/>
      <c r="AN553" s="10"/>
      <c r="AO553" s="10"/>
      <c r="AP553" s="10"/>
      <c r="AQ553" s="10"/>
      <c r="AR553" s="10"/>
      <c r="AS553" s="10"/>
      <c r="AV553" s="3"/>
      <c r="AW553" s="10"/>
      <c r="AX553" s="10"/>
      <c r="AY553" s="10"/>
      <c r="AZ553" s="10"/>
      <c r="BA553" s="10"/>
    </row>
    <row r="554" spans="3:53" x14ac:dyDescent="0.25">
      <c r="C554" s="3"/>
      <c r="D554" s="10"/>
      <c r="E554" s="10"/>
      <c r="F554" s="10"/>
      <c r="G554" s="10"/>
      <c r="H554" s="10"/>
      <c r="I554" s="10"/>
      <c r="J554" s="10"/>
      <c r="AD554" s="3"/>
      <c r="AE554" s="10"/>
      <c r="AF554" s="10"/>
      <c r="AG554" s="10"/>
      <c r="AH554" s="10"/>
      <c r="AI554" s="10"/>
      <c r="AJ554" s="10"/>
      <c r="AM554" s="3"/>
      <c r="AN554" s="10"/>
      <c r="AO554" s="10"/>
      <c r="AP554" s="10"/>
      <c r="AQ554" s="10"/>
      <c r="AR554" s="10"/>
      <c r="AS554" s="10"/>
      <c r="AV554" s="3"/>
      <c r="AW554" s="10"/>
      <c r="AX554" s="10"/>
      <c r="AY554" s="10"/>
      <c r="AZ554" s="10"/>
      <c r="BA554" s="10"/>
    </row>
    <row r="555" spans="3:53" x14ac:dyDescent="0.25">
      <c r="C555" s="3"/>
      <c r="D555" s="10"/>
      <c r="E555" s="10"/>
      <c r="F555" s="10"/>
      <c r="G555" s="10"/>
      <c r="H555" s="10"/>
      <c r="I555" s="10"/>
      <c r="J555" s="10"/>
      <c r="AD555" s="3"/>
      <c r="AE555" s="10"/>
      <c r="AF555" s="10"/>
      <c r="AG555" s="10"/>
      <c r="AH555" s="10"/>
      <c r="AI555" s="10"/>
      <c r="AJ555" s="10"/>
      <c r="AM555" s="3"/>
      <c r="AN555" s="10"/>
      <c r="AO555" s="10"/>
      <c r="AP555" s="10"/>
      <c r="AQ555" s="10"/>
      <c r="AR555" s="10"/>
      <c r="AS555" s="10"/>
      <c r="AV555" s="3"/>
      <c r="AW555" s="10"/>
      <c r="AX555" s="10"/>
      <c r="AY555" s="10"/>
      <c r="AZ555" s="10"/>
      <c r="BA555" s="10"/>
    </row>
    <row r="556" spans="3:53" x14ac:dyDescent="0.25">
      <c r="C556" s="3"/>
      <c r="D556" s="10"/>
      <c r="E556" s="10"/>
      <c r="F556" s="10"/>
      <c r="G556" s="10"/>
      <c r="H556" s="10"/>
      <c r="I556" s="10"/>
      <c r="J556" s="10"/>
      <c r="AD556" s="3"/>
      <c r="AE556" s="10"/>
      <c r="AF556" s="10"/>
      <c r="AG556" s="10"/>
      <c r="AH556" s="10"/>
      <c r="AI556" s="10"/>
      <c r="AJ556" s="10"/>
      <c r="AM556" s="3"/>
      <c r="AN556" s="10"/>
      <c r="AO556" s="10"/>
      <c r="AP556" s="10"/>
      <c r="AQ556" s="10"/>
      <c r="AR556" s="10"/>
      <c r="AS556" s="10"/>
      <c r="AV556" s="3"/>
      <c r="AW556" s="10"/>
      <c r="AX556" s="10"/>
      <c r="AY556" s="10"/>
      <c r="AZ556" s="10"/>
      <c r="BA556" s="10"/>
    </row>
    <row r="557" spans="3:53" x14ac:dyDescent="0.25">
      <c r="C557" s="3"/>
      <c r="D557" s="10"/>
      <c r="E557" s="10"/>
      <c r="F557" s="10"/>
      <c r="G557" s="10"/>
      <c r="H557" s="10"/>
      <c r="I557" s="10"/>
      <c r="J557" s="10"/>
      <c r="AD557" s="3"/>
      <c r="AE557" s="10"/>
      <c r="AF557" s="10"/>
      <c r="AG557" s="10"/>
      <c r="AH557" s="10"/>
      <c r="AI557" s="10"/>
      <c r="AJ557" s="10"/>
      <c r="AM557" s="3"/>
      <c r="AN557" s="10"/>
      <c r="AO557" s="10"/>
      <c r="AP557" s="10"/>
      <c r="AQ557" s="10"/>
      <c r="AR557" s="10"/>
      <c r="AS557" s="10"/>
      <c r="AV557" s="3"/>
      <c r="AW557" s="10"/>
      <c r="AX557" s="10"/>
      <c r="AY557" s="10"/>
      <c r="AZ557" s="10"/>
      <c r="BA557" s="10"/>
    </row>
    <row r="558" spans="3:53" x14ac:dyDescent="0.25">
      <c r="C558" s="3"/>
      <c r="D558" s="10"/>
      <c r="E558" s="10"/>
      <c r="F558" s="10"/>
      <c r="G558" s="10"/>
      <c r="H558" s="10"/>
      <c r="I558" s="10"/>
      <c r="J558" s="10"/>
      <c r="AD558" s="3"/>
      <c r="AE558" s="10"/>
      <c r="AF558" s="10"/>
      <c r="AG558" s="10"/>
      <c r="AH558" s="10"/>
      <c r="AI558" s="10"/>
      <c r="AJ558" s="10"/>
      <c r="AM558" s="3"/>
      <c r="AN558" s="10"/>
      <c r="AO558" s="10"/>
      <c r="AP558" s="10"/>
      <c r="AQ558" s="10"/>
      <c r="AR558" s="10"/>
      <c r="AS558" s="10"/>
      <c r="AV558" s="3"/>
      <c r="AW558" s="10"/>
      <c r="AX558" s="10"/>
      <c r="AY558" s="10"/>
      <c r="AZ558" s="10"/>
      <c r="BA558" s="10"/>
    </row>
    <row r="559" spans="3:53" x14ac:dyDescent="0.25">
      <c r="C559" s="3"/>
      <c r="D559" s="10"/>
      <c r="E559" s="10"/>
      <c r="F559" s="10"/>
      <c r="G559" s="10"/>
      <c r="H559" s="10"/>
      <c r="I559" s="10"/>
      <c r="J559" s="10"/>
      <c r="AD559" s="3"/>
      <c r="AE559" s="10"/>
      <c r="AF559" s="10"/>
      <c r="AG559" s="10"/>
      <c r="AH559" s="10"/>
      <c r="AI559" s="10"/>
      <c r="AJ559" s="10"/>
      <c r="AM559" s="3"/>
      <c r="AN559" s="10"/>
      <c r="AO559" s="10"/>
      <c r="AP559" s="10"/>
      <c r="AQ559" s="10"/>
      <c r="AR559" s="10"/>
      <c r="AS559" s="10"/>
      <c r="AV559" s="3"/>
      <c r="AW559" s="10"/>
      <c r="AX559" s="10"/>
      <c r="AY559" s="10"/>
      <c r="AZ559" s="10"/>
      <c r="BA559" s="10"/>
    </row>
    <row r="560" spans="3:53" x14ac:dyDescent="0.25">
      <c r="C560" s="3"/>
      <c r="D560" s="10"/>
      <c r="E560" s="10"/>
      <c r="F560" s="10"/>
      <c r="G560" s="10"/>
      <c r="H560" s="10"/>
      <c r="I560" s="10"/>
      <c r="J560" s="10"/>
      <c r="AD560" s="3"/>
      <c r="AE560" s="10"/>
      <c r="AF560" s="10"/>
      <c r="AG560" s="10"/>
      <c r="AH560" s="10"/>
      <c r="AI560" s="10"/>
      <c r="AJ560" s="10"/>
      <c r="AM560" s="3"/>
      <c r="AN560" s="10"/>
      <c r="AO560" s="10"/>
      <c r="AP560" s="10"/>
      <c r="AQ560" s="10"/>
      <c r="AR560" s="10"/>
      <c r="AS560" s="10"/>
      <c r="AV560" s="3"/>
      <c r="AW560" s="10"/>
      <c r="AX560" s="10"/>
      <c r="AY560" s="10"/>
      <c r="AZ560" s="10"/>
      <c r="BA560" s="10"/>
    </row>
    <row r="561" spans="3:53" x14ac:dyDescent="0.25">
      <c r="C561" s="3"/>
      <c r="D561" s="10"/>
      <c r="E561" s="10"/>
      <c r="F561" s="10"/>
      <c r="G561" s="10"/>
      <c r="H561" s="10"/>
      <c r="I561" s="10"/>
      <c r="J561" s="10"/>
      <c r="AD561" s="3"/>
      <c r="AE561" s="10"/>
      <c r="AF561" s="10"/>
      <c r="AG561" s="10"/>
      <c r="AH561" s="10"/>
      <c r="AI561" s="10"/>
      <c r="AJ561" s="10"/>
      <c r="AM561" s="3"/>
      <c r="AN561" s="10"/>
      <c r="AO561" s="10"/>
      <c r="AP561" s="10"/>
      <c r="AQ561" s="10"/>
      <c r="AR561" s="10"/>
      <c r="AS561" s="10"/>
      <c r="AV561" s="3"/>
      <c r="AW561" s="10"/>
      <c r="AX561" s="10"/>
      <c r="AY561" s="10"/>
      <c r="AZ561" s="10"/>
      <c r="BA561" s="10"/>
    </row>
    <row r="562" spans="3:53" x14ac:dyDescent="0.25">
      <c r="C562" s="3"/>
      <c r="D562" s="10"/>
      <c r="E562" s="10"/>
      <c r="F562" s="10"/>
      <c r="G562" s="10"/>
      <c r="H562" s="10"/>
      <c r="I562" s="10"/>
      <c r="J562" s="10"/>
      <c r="AD562" s="3"/>
      <c r="AE562" s="10"/>
      <c r="AF562" s="10"/>
      <c r="AG562" s="10"/>
      <c r="AH562" s="10"/>
      <c r="AI562" s="10"/>
      <c r="AJ562" s="10"/>
      <c r="AM562" s="3"/>
      <c r="AN562" s="10"/>
      <c r="AO562" s="10"/>
      <c r="AP562" s="10"/>
      <c r="AQ562" s="10"/>
      <c r="AR562" s="10"/>
      <c r="AS562" s="10"/>
      <c r="AV562" s="3"/>
      <c r="AW562" s="10"/>
      <c r="AX562" s="10"/>
      <c r="AY562" s="10"/>
      <c r="AZ562" s="10"/>
      <c r="BA562" s="10"/>
    </row>
    <row r="563" spans="3:53" x14ac:dyDescent="0.25">
      <c r="C563" s="3"/>
      <c r="D563" s="10"/>
      <c r="E563" s="10"/>
      <c r="F563" s="10"/>
      <c r="G563" s="10"/>
      <c r="H563" s="10"/>
      <c r="I563" s="10"/>
      <c r="J563" s="10"/>
      <c r="AD563" s="3"/>
      <c r="AE563" s="10"/>
      <c r="AF563" s="10"/>
      <c r="AG563" s="10"/>
      <c r="AH563" s="10"/>
      <c r="AI563" s="10"/>
      <c r="AJ563" s="10"/>
      <c r="AM563" s="3"/>
      <c r="AN563" s="10"/>
      <c r="AO563" s="10"/>
      <c r="AP563" s="10"/>
      <c r="AQ563" s="10"/>
      <c r="AR563" s="10"/>
      <c r="AS563" s="10"/>
      <c r="AV563" s="3"/>
      <c r="AW563" s="10"/>
      <c r="AX563" s="10"/>
      <c r="AY563" s="10"/>
      <c r="AZ563" s="10"/>
      <c r="BA563" s="10"/>
    </row>
    <row r="564" spans="3:53" x14ac:dyDescent="0.25">
      <c r="C564" s="3"/>
      <c r="D564" s="10"/>
      <c r="E564" s="10"/>
      <c r="F564" s="10"/>
      <c r="G564" s="10"/>
      <c r="H564" s="10"/>
      <c r="I564" s="10"/>
      <c r="J564" s="10"/>
      <c r="AD564" s="3"/>
      <c r="AE564" s="10"/>
      <c r="AF564" s="10"/>
      <c r="AG564" s="10"/>
      <c r="AH564" s="10"/>
      <c r="AI564" s="10"/>
      <c r="AJ564" s="10"/>
      <c r="AM564" s="3"/>
      <c r="AN564" s="10"/>
      <c r="AO564" s="10"/>
      <c r="AP564" s="10"/>
      <c r="AQ564" s="10"/>
      <c r="AR564" s="10"/>
      <c r="AS564" s="10"/>
      <c r="AV564" s="3"/>
      <c r="AW564" s="10"/>
      <c r="AX564" s="10"/>
      <c r="AY564" s="10"/>
      <c r="AZ564" s="10"/>
      <c r="BA564" s="10"/>
    </row>
    <row r="565" spans="3:53" x14ac:dyDescent="0.25">
      <c r="C565" s="3"/>
      <c r="D565" s="10"/>
      <c r="E565" s="10"/>
      <c r="F565" s="10"/>
      <c r="G565" s="10"/>
      <c r="H565" s="10"/>
      <c r="I565" s="10"/>
      <c r="J565" s="10"/>
      <c r="AD565" s="3"/>
      <c r="AE565" s="10"/>
      <c r="AF565" s="10"/>
      <c r="AG565" s="10"/>
      <c r="AH565" s="10"/>
      <c r="AI565" s="10"/>
      <c r="AJ565" s="10"/>
      <c r="AM565" s="3"/>
      <c r="AN565" s="10"/>
      <c r="AO565" s="10"/>
      <c r="AP565" s="10"/>
      <c r="AQ565" s="10"/>
      <c r="AR565" s="10"/>
      <c r="AS565" s="10"/>
      <c r="AV565" s="3"/>
      <c r="AW565" s="10"/>
      <c r="AX565" s="10"/>
      <c r="AY565" s="10"/>
      <c r="AZ565" s="10"/>
      <c r="BA565" s="10"/>
    </row>
    <row r="566" spans="3:53" x14ac:dyDescent="0.25">
      <c r="C566" s="3"/>
      <c r="D566" s="10"/>
      <c r="E566" s="10"/>
      <c r="F566" s="10"/>
      <c r="G566" s="10"/>
      <c r="H566" s="10"/>
      <c r="I566" s="10"/>
      <c r="J566" s="10"/>
      <c r="AD566" s="3"/>
      <c r="AE566" s="10"/>
      <c r="AF566" s="10"/>
      <c r="AG566" s="10"/>
      <c r="AH566" s="10"/>
      <c r="AI566" s="10"/>
      <c r="AJ566" s="10"/>
      <c r="AM566" s="3"/>
      <c r="AN566" s="10"/>
      <c r="AO566" s="10"/>
      <c r="AP566" s="10"/>
      <c r="AQ566" s="10"/>
      <c r="AR566" s="10"/>
      <c r="AS566" s="10"/>
      <c r="AV566" s="3"/>
      <c r="AW566" s="10"/>
      <c r="AX566" s="10"/>
      <c r="AY566" s="10"/>
      <c r="AZ566" s="10"/>
      <c r="BA566" s="10"/>
    </row>
    <row r="567" spans="3:53" x14ac:dyDescent="0.25">
      <c r="C567" s="3"/>
      <c r="D567" s="10"/>
      <c r="E567" s="10"/>
      <c r="F567" s="10"/>
      <c r="G567" s="10"/>
      <c r="H567" s="10"/>
      <c r="I567" s="10"/>
      <c r="J567" s="10"/>
      <c r="AD567" s="3"/>
      <c r="AE567" s="10"/>
      <c r="AF567" s="10"/>
      <c r="AG567" s="10"/>
      <c r="AH567" s="10"/>
      <c r="AI567" s="10"/>
      <c r="AJ567" s="10"/>
      <c r="AM567" s="3"/>
      <c r="AN567" s="10"/>
      <c r="AO567" s="10"/>
      <c r="AP567" s="10"/>
      <c r="AQ567" s="10"/>
      <c r="AR567" s="10"/>
      <c r="AS567" s="10"/>
      <c r="AV567" s="3"/>
      <c r="AW567" s="10"/>
      <c r="AX567" s="10"/>
      <c r="AY567" s="10"/>
      <c r="AZ567" s="10"/>
      <c r="BA567" s="10"/>
    </row>
    <row r="568" spans="3:53" x14ac:dyDescent="0.25">
      <c r="C568" s="3"/>
      <c r="D568" s="10"/>
      <c r="E568" s="10"/>
      <c r="F568" s="10"/>
      <c r="G568" s="10"/>
      <c r="H568" s="10"/>
      <c r="I568" s="10"/>
      <c r="J568" s="10"/>
      <c r="AD568" s="3"/>
      <c r="AE568" s="10"/>
      <c r="AF568" s="10"/>
      <c r="AG568" s="10"/>
      <c r="AH568" s="10"/>
      <c r="AI568" s="10"/>
      <c r="AJ568" s="10"/>
      <c r="AM568" s="3"/>
      <c r="AN568" s="10"/>
      <c r="AO568" s="10"/>
      <c r="AP568" s="10"/>
      <c r="AQ568" s="10"/>
      <c r="AR568" s="10"/>
      <c r="AS568" s="10"/>
      <c r="AV568" s="3"/>
      <c r="AW568" s="10"/>
      <c r="AX568" s="10"/>
      <c r="AY568" s="10"/>
      <c r="AZ568" s="10"/>
      <c r="BA568" s="10"/>
    </row>
    <row r="569" spans="3:53" x14ac:dyDescent="0.25">
      <c r="C569" s="3"/>
      <c r="D569" s="10"/>
      <c r="E569" s="10"/>
      <c r="F569" s="10"/>
      <c r="G569" s="10"/>
      <c r="H569" s="10"/>
      <c r="I569" s="10"/>
      <c r="J569" s="10"/>
      <c r="AD569" s="3"/>
      <c r="AE569" s="10"/>
      <c r="AF569" s="10"/>
      <c r="AG569" s="10"/>
      <c r="AH569" s="10"/>
      <c r="AI569" s="10"/>
      <c r="AJ569" s="10"/>
      <c r="AM569" s="3"/>
      <c r="AN569" s="10"/>
      <c r="AO569" s="10"/>
      <c r="AP569" s="10"/>
      <c r="AQ569" s="10"/>
      <c r="AR569" s="10"/>
      <c r="AS569" s="10"/>
      <c r="AV569" s="3"/>
      <c r="AW569" s="10"/>
      <c r="AX569" s="10"/>
      <c r="AY569" s="10"/>
      <c r="AZ569" s="10"/>
      <c r="BA569" s="10"/>
    </row>
    <row r="570" spans="3:53" x14ac:dyDescent="0.25">
      <c r="C570" s="3"/>
      <c r="D570" s="10"/>
      <c r="E570" s="10"/>
      <c r="F570" s="10"/>
      <c r="G570" s="10"/>
      <c r="H570" s="10"/>
      <c r="I570" s="10"/>
      <c r="J570" s="10"/>
      <c r="AD570" s="3"/>
      <c r="AE570" s="10"/>
      <c r="AF570" s="10"/>
      <c r="AG570" s="10"/>
      <c r="AH570" s="10"/>
      <c r="AI570" s="10"/>
      <c r="AJ570" s="10"/>
      <c r="AM570" s="3"/>
      <c r="AN570" s="10"/>
      <c r="AO570" s="10"/>
      <c r="AP570" s="10"/>
      <c r="AQ570" s="10"/>
      <c r="AR570" s="10"/>
      <c r="AS570" s="10"/>
      <c r="AV570" s="3"/>
      <c r="AW570" s="10"/>
      <c r="AX570" s="10"/>
      <c r="AY570" s="10"/>
      <c r="AZ570" s="10"/>
      <c r="BA570" s="10"/>
    </row>
    <row r="571" spans="3:53" x14ac:dyDescent="0.25">
      <c r="C571" s="3"/>
      <c r="D571" s="10"/>
      <c r="E571" s="10"/>
      <c r="F571" s="10"/>
      <c r="G571" s="10"/>
      <c r="H571" s="10"/>
      <c r="I571" s="10"/>
      <c r="J571" s="10"/>
      <c r="AD571" s="3"/>
      <c r="AE571" s="10"/>
      <c r="AF571" s="10"/>
      <c r="AG571" s="10"/>
      <c r="AH571" s="10"/>
      <c r="AI571" s="10"/>
      <c r="AJ571" s="10"/>
      <c r="AM571" s="3"/>
      <c r="AN571" s="10"/>
      <c r="AO571" s="10"/>
      <c r="AP571" s="10"/>
      <c r="AQ571" s="10"/>
      <c r="AR571" s="10"/>
      <c r="AS571" s="10"/>
      <c r="AV571" s="3"/>
      <c r="AW571" s="10"/>
      <c r="AX571" s="10"/>
      <c r="AY571" s="10"/>
      <c r="AZ571" s="10"/>
      <c r="BA571" s="10"/>
    </row>
    <row r="572" spans="3:53" x14ac:dyDescent="0.25">
      <c r="C572" s="3"/>
      <c r="D572" s="10"/>
      <c r="E572" s="10"/>
      <c r="F572" s="10"/>
      <c r="G572" s="10"/>
      <c r="H572" s="10"/>
      <c r="I572" s="10"/>
      <c r="J572" s="10"/>
      <c r="AD572" s="3"/>
      <c r="AE572" s="10"/>
      <c r="AF572" s="10"/>
      <c r="AG572" s="10"/>
      <c r="AH572" s="10"/>
      <c r="AI572" s="10"/>
      <c r="AJ572" s="10"/>
      <c r="AM572" s="3"/>
      <c r="AN572" s="10"/>
      <c r="AO572" s="10"/>
      <c r="AP572" s="10"/>
      <c r="AQ572" s="10"/>
      <c r="AR572" s="10"/>
      <c r="AS572" s="10"/>
      <c r="AV572" s="3"/>
      <c r="AW572" s="10"/>
      <c r="AX572" s="10"/>
      <c r="AY572" s="10"/>
      <c r="AZ572" s="10"/>
      <c r="BA572" s="10"/>
    </row>
    <row r="573" spans="3:53" x14ac:dyDescent="0.25">
      <c r="C573" s="3"/>
      <c r="D573" s="10"/>
      <c r="E573" s="10"/>
      <c r="F573" s="10"/>
      <c r="G573" s="10"/>
      <c r="H573" s="10"/>
      <c r="I573" s="10"/>
      <c r="J573" s="10"/>
      <c r="AD573" s="3"/>
      <c r="AE573" s="10"/>
      <c r="AF573" s="10"/>
      <c r="AG573" s="10"/>
      <c r="AH573" s="10"/>
      <c r="AI573" s="10"/>
      <c r="AJ573" s="10"/>
      <c r="AM573" s="3"/>
      <c r="AN573" s="10"/>
      <c r="AO573" s="10"/>
      <c r="AP573" s="10"/>
      <c r="AQ573" s="10"/>
      <c r="AR573" s="10"/>
      <c r="AS573" s="10"/>
      <c r="AV573" s="3"/>
      <c r="AW573" s="10"/>
      <c r="AX573" s="10"/>
      <c r="AY573" s="10"/>
      <c r="AZ573" s="10"/>
      <c r="BA573" s="10"/>
    </row>
    <row r="574" spans="3:53" x14ac:dyDescent="0.25">
      <c r="C574" s="3"/>
      <c r="D574" s="10"/>
      <c r="E574" s="10"/>
      <c r="F574" s="10"/>
      <c r="G574" s="10"/>
      <c r="H574" s="10"/>
      <c r="I574" s="10"/>
      <c r="J574" s="10"/>
      <c r="AD574" s="3"/>
      <c r="AE574" s="10"/>
      <c r="AF574" s="10"/>
      <c r="AG574" s="10"/>
      <c r="AH574" s="10"/>
      <c r="AI574" s="10"/>
      <c r="AJ574" s="10"/>
      <c r="AM574" s="3"/>
      <c r="AN574" s="10"/>
      <c r="AO574" s="10"/>
      <c r="AP574" s="10"/>
      <c r="AQ574" s="10"/>
      <c r="AR574" s="10"/>
      <c r="AS574" s="10"/>
      <c r="AV574" s="3"/>
      <c r="AW574" s="10"/>
      <c r="AX574" s="10"/>
      <c r="AY574" s="10"/>
      <c r="AZ574" s="10"/>
      <c r="BA574" s="10"/>
    </row>
    <row r="575" spans="3:53" x14ac:dyDescent="0.25">
      <c r="C575" s="3"/>
      <c r="D575" s="10"/>
      <c r="E575" s="10"/>
      <c r="F575" s="10"/>
      <c r="G575" s="10"/>
      <c r="H575" s="10"/>
      <c r="I575" s="10"/>
      <c r="J575" s="10"/>
      <c r="AD575" s="3"/>
      <c r="AE575" s="10"/>
      <c r="AF575" s="10"/>
      <c r="AG575" s="10"/>
      <c r="AH575" s="10"/>
      <c r="AI575" s="10"/>
      <c r="AJ575" s="10"/>
      <c r="AM575" s="3"/>
      <c r="AN575" s="10"/>
      <c r="AO575" s="10"/>
      <c r="AP575" s="10"/>
      <c r="AQ575" s="10"/>
      <c r="AR575" s="10"/>
      <c r="AS575" s="10"/>
      <c r="AV575" s="3"/>
      <c r="AW575" s="10"/>
      <c r="AX575" s="10"/>
      <c r="AY575" s="10"/>
      <c r="AZ575" s="10"/>
      <c r="BA575" s="10"/>
    </row>
    <row r="576" spans="3:53" x14ac:dyDescent="0.25">
      <c r="C576" s="3"/>
      <c r="D576" s="10"/>
      <c r="E576" s="10"/>
      <c r="F576" s="10"/>
      <c r="G576" s="10"/>
      <c r="H576" s="10"/>
      <c r="I576" s="10"/>
      <c r="J576" s="10"/>
      <c r="AD576" s="3"/>
      <c r="AE576" s="10"/>
      <c r="AF576" s="10"/>
      <c r="AG576" s="10"/>
      <c r="AH576" s="10"/>
      <c r="AI576" s="10"/>
      <c r="AJ576" s="10"/>
      <c r="AM576" s="3"/>
      <c r="AN576" s="10"/>
      <c r="AO576" s="10"/>
      <c r="AP576" s="10"/>
      <c r="AQ576" s="10"/>
      <c r="AR576" s="10"/>
      <c r="AS576" s="10"/>
      <c r="AV576" s="3"/>
      <c r="AW576" s="10"/>
      <c r="AX576" s="10"/>
      <c r="AY576" s="10"/>
      <c r="AZ576" s="10"/>
      <c r="BA576" s="10"/>
    </row>
    <row r="577" spans="3:53" x14ac:dyDescent="0.25">
      <c r="C577" s="3"/>
      <c r="D577" s="10"/>
      <c r="E577" s="10"/>
      <c r="F577" s="10"/>
      <c r="G577" s="10"/>
      <c r="H577" s="10"/>
      <c r="I577" s="10"/>
      <c r="J577" s="10"/>
      <c r="AD577" s="3"/>
      <c r="AE577" s="10"/>
      <c r="AF577" s="10"/>
      <c r="AG577" s="10"/>
      <c r="AH577" s="10"/>
      <c r="AI577" s="10"/>
      <c r="AJ577" s="10"/>
      <c r="AM577" s="3"/>
      <c r="AN577" s="10"/>
      <c r="AO577" s="10"/>
      <c r="AP577" s="10"/>
      <c r="AQ577" s="10"/>
      <c r="AR577" s="10"/>
      <c r="AS577" s="10"/>
      <c r="AV577" s="3"/>
      <c r="AW577" s="10"/>
      <c r="AX577" s="10"/>
      <c r="AY577" s="10"/>
      <c r="AZ577" s="10"/>
      <c r="BA577" s="10"/>
    </row>
    <row r="578" spans="3:53" x14ac:dyDescent="0.25">
      <c r="C578" s="3"/>
      <c r="D578" s="10"/>
      <c r="E578" s="10"/>
      <c r="F578" s="10"/>
      <c r="G578" s="10"/>
      <c r="H578" s="10"/>
      <c r="I578" s="10"/>
      <c r="J578" s="10"/>
      <c r="AD578" s="3"/>
      <c r="AE578" s="10"/>
      <c r="AF578" s="10"/>
      <c r="AG578" s="10"/>
      <c r="AH578" s="10"/>
      <c r="AI578" s="10"/>
      <c r="AJ578" s="10"/>
      <c r="AM578" s="3"/>
      <c r="AN578" s="10"/>
      <c r="AO578" s="10"/>
      <c r="AP578" s="10"/>
      <c r="AQ578" s="10"/>
      <c r="AR578" s="10"/>
      <c r="AS578" s="10"/>
      <c r="AV578" s="3"/>
      <c r="AW578" s="10"/>
      <c r="AX578" s="10"/>
      <c r="AY578" s="10"/>
      <c r="AZ578" s="10"/>
      <c r="BA578" s="10"/>
    </row>
    <row r="579" spans="3:53" x14ac:dyDescent="0.25">
      <c r="C579" s="3"/>
      <c r="D579" s="10"/>
      <c r="E579" s="10"/>
      <c r="F579" s="10"/>
      <c r="G579" s="10"/>
      <c r="H579" s="10"/>
      <c r="I579" s="10"/>
      <c r="J579" s="10"/>
      <c r="AD579" s="3"/>
      <c r="AE579" s="10"/>
      <c r="AF579" s="10"/>
      <c r="AG579" s="10"/>
      <c r="AH579" s="10"/>
      <c r="AI579" s="10"/>
      <c r="AJ579" s="10"/>
      <c r="AM579" s="3"/>
      <c r="AN579" s="10"/>
      <c r="AO579" s="10"/>
      <c r="AP579" s="10"/>
      <c r="AQ579" s="10"/>
      <c r="AR579" s="10"/>
      <c r="AS579" s="10"/>
      <c r="AV579" s="3"/>
      <c r="AW579" s="10"/>
      <c r="AX579" s="10"/>
      <c r="AY579" s="10"/>
      <c r="AZ579" s="10"/>
      <c r="BA579" s="10"/>
    </row>
    <row r="580" spans="3:53" x14ac:dyDescent="0.25">
      <c r="C580" s="3"/>
      <c r="D580" s="10"/>
      <c r="E580" s="10"/>
      <c r="F580" s="10"/>
      <c r="G580" s="10"/>
      <c r="H580" s="10"/>
      <c r="I580" s="10"/>
      <c r="J580" s="10"/>
      <c r="AD580" s="3"/>
      <c r="AE580" s="10"/>
      <c r="AF580" s="10"/>
      <c r="AG580" s="10"/>
      <c r="AH580" s="10"/>
      <c r="AI580" s="10"/>
      <c r="AJ580" s="10"/>
      <c r="AM580" s="3"/>
      <c r="AN580" s="10"/>
      <c r="AO580" s="10"/>
      <c r="AP580" s="10"/>
      <c r="AQ580" s="10"/>
      <c r="AR580" s="10"/>
      <c r="AS580" s="10"/>
      <c r="AV580" s="3"/>
      <c r="AW580" s="10"/>
      <c r="AX580" s="10"/>
      <c r="AY580" s="10"/>
      <c r="AZ580" s="10"/>
      <c r="BA580" s="10"/>
    </row>
    <row r="581" spans="3:53" x14ac:dyDescent="0.25">
      <c r="C581" s="3"/>
      <c r="D581" s="10"/>
      <c r="E581" s="10"/>
      <c r="F581" s="10"/>
      <c r="G581" s="10"/>
      <c r="H581" s="10"/>
      <c r="I581" s="10"/>
      <c r="J581" s="10"/>
      <c r="AD581" s="3"/>
      <c r="AE581" s="10"/>
      <c r="AF581" s="10"/>
      <c r="AG581" s="10"/>
      <c r="AH581" s="10"/>
      <c r="AI581" s="10"/>
      <c r="AJ581" s="10"/>
      <c r="AM581" s="3"/>
      <c r="AN581" s="10"/>
      <c r="AO581" s="10"/>
      <c r="AP581" s="10"/>
      <c r="AQ581" s="10"/>
      <c r="AR581" s="10"/>
      <c r="AS581" s="10"/>
      <c r="AV581" s="3"/>
      <c r="AW581" s="10"/>
      <c r="AX581" s="10"/>
      <c r="AY581" s="10"/>
      <c r="AZ581" s="10"/>
      <c r="BA581" s="10"/>
    </row>
    <row r="582" spans="3:53" x14ac:dyDescent="0.25">
      <c r="C582" s="3"/>
      <c r="D582" s="10"/>
      <c r="E582" s="10"/>
      <c r="F582" s="10"/>
      <c r="G582" s="10"/>
      <c r="H582" s="10"/>
      <c r="I582" s="10"/>
      <c r="J582" s="10"/>
      <c r="AD582" s="3"/>
      <c r="AE582" s="10"/>
      <c r="AF582" s="10"/>
      <c r="AG582" s="10"/>
      <c r="AH582" s="10"/>
      <c r="AI582" s="10"/>
      <c r="AJ582" s="10"/>
      <c r="AM582" s="3"/>
      <c r="AN582" s="10"/>
      <c r="AO582" s="10"/>
      <c r="AP582" s="10"/>
      <c r="AQ582" s="10"/>
      <c r="AR582" s="10"/>
      <c r="AS582" s="10"/>
      <c r="AV582" s="3"/>
      <c r="AW582" s="10"/>
      <c r="AX582" s="10"/>
      <c r="AY582" s="10"/>
      <c r="AZ582" s="10"/>
      <c r="BA582" s="10"/>
    </row>
    <row r="583" spans="3:53" x14ac:dyDescent="0.25">
      <c r="C583" s="3"/>
      <c r="D583" s="10"/>
      <c r="E583" s="10"/>
      <c r="F583" s="10"/>
      <c r="G583" s="10"/>
      <c r="H583" s="10"/>
      <c r="I583" s="10"/>
      <c r="J583" s="10"/>
      <c r="AD583" s="3"/>
      <c r="AE583" s="10"/>
      <c r="AF583" s="10"/>
      <c r="AG583" s="10"/>
      <c r="AH583" s="10"/>
      <c r="AI583" s="10"/>
      <c r="AJ583" s="10"/>
      <c r="AM583" s="3"/>
      <c r="AN583" s="10"/>
      <c r="AO583" s="10"/>
      <c r="AP583" s="10"/>
      <c r="AQ583" s="10"/>
      <c r="AR583" s="10"/>
      <c r="AS583" s="10"/>
      <c r="AV583" s="3"/>
      <c r="AW583" s="10"/>
      <c r="AX583" s="10"/>
      <c r="AY583" s="10"/>
      <c r="AZ583" s="10"/>
      <c r="BA583" s="10"/>
    </row>
    <row r="584" spans="3:53" x14ac:dyDescent="0.25">
      <c r="C584" s="3"/>
      <c r="D584" s="10"/>
      <c r="E584" s="10"/>
      <c r="F584" s="10"/>
      <c r="G584" s="10"/>
      <c r="H584" s="10"/>
      <c r="I584" s="10"/>
      <c r="J584" s="10"/>
      <c r="AD584" s="3"/>
      <c r="AE584" s="10"/>
      <c r="AF584" s="10"/>
      <c r="AG584" s="10"/>
      <c r="AH584" s="10"/>
      <c r="AI584" s="10"/>
      <c r="AJ584" s="10"/>
      <c r="AM584" s="3"/>
      <c r="AN584" s="10"/>
      <c r="AO584" s="10"/>
      <c r="AP584" s="10"/>
      <c r="AQ584" s="10"/>
      <c r="AR584" s="10"/>
      <c r="AS584" s="10"/>
      <c r="AV584" s="3"/>
      <c r="AW584" s="10"/>
      <c r="AX584" s="10"/>
      <c r="AY584" s="10"/>
      <c r="AZ584" s="10"/>
      <c r="BA584" s="10"/>
    </row>
    <row r="585" spans="3:53" x14ac:dyDescent="0.25">
      <c r="C585" s="3"/>
      <c r="D585" s="10"/>
      <c r="E585" s="10"/>
      <c r="F585" s="10"/>
      <c r="G585" s="10"/>
      <c r="H585" s="10"/>
      <c r="I585" s="10"/>
      <c r="J585" s="10"/>
      <c r="AD585" s="3"/>
      <c r="AE585" s="10"/>
      <c r="AF585" s="10"/>
      <c r="AG585" s="10"/>
      <c r="AH585" s="10"/>
      <c r="AI585" s="10"/>
      <c r="AJ585" s="10"/>
      <c r="AM585" s="3"/>
      <c r="AN585" s="10"/>
      <c r="AO585" s="10"/>
      <c r="AP585" s="10"/>
      <c r="AQ585" s="10"/>
      <c r="AR585" s="10"/>
      <c r="AS585" s="10"/>
      <c r="AV585" s="3"/>
      <c r="AW585" s="10"/>
      <c r="AX585" s="10"/>
      <c r="AY585" s="10"/>
      <c r="AZ585" s="10"/>
      <c r="BA585" s="10"/>
    </row>
    <row r="586" spans="3:53" x14ac:dyDescent="0.25">
      <c r="C586" s="3"/>
      <c r="D586" s="10"/>
      <c r="E586" s="10"/>
      <c r="F586" s="10"/>
      <c r="G586" s="10"/>
      <c r="H586" s="10"/>
      <c r="I586" s="10"/>
      <c r="J586" s="10"/>
      <c r="AD586" s="3"/>
      <c r="AE586" s="10"/>
      <c r="AF586" s="10"/>
      <c r="AG586" s="10"/>
      <c r="AH586" s="10"/>
      <c r="AI586" s="10"/>
      <c r="AJ586" s="10"/>
      <c r="AM586" s="3"/>
      <c r="AN586" s="10"/>
      <c r="AO586" s="10"/>
      <c r="AP586" s="10"/>
      <c r="AQ586" s="10"/>
      <c r="AR586" s="10"/>
      <c r="AS586" s="10"/>
      <c r="AV586" s="3"/>
      <c r="AW586" s="10"/>
      <c r="AX586" s="10"/>
      <c r="AY586" s="10"/>
      <c r="AZ586" s="10"/>
      <c r="BA586" s="10"/>
    </row>
    <row r="587" spans="3:53" x14ac:dyDescent="0.25">
      <c r="C587" s="3"/>
      <c r="D587" s="10"/>
      <c r="E587" s="10"/>
      <c r="F587" s="10"/>
      <c r="G587" s="10"/>
      <c r="H587" s="10"/>
      <c r="I587" s="10"/>
      <c r="J587" s="10"/>
      <c r="AD587" s="3"/>
      <c r="AE587" s="10"/>
      <c r="AF587" s="10"/>
      <c r="AG587" s="10"/>
      <c r="AH587" s="10"/>
      <c r="AI587" s="10"/>
      <c r="AJ587" s="10"/>
      <c r="AM587" s="3"/>
      <c r="AN587" s="10"/>
      <c r="AO587" s="10"/>
      <c r="AP587" s="10"/>
      <c r="AQ587" s="10"/>
      <c r="AR587" s="10"/>
      <c r="AS587" s="10"/>
      <c r="AV587" s="3"/>
      <c r="AW587" s="10"/>
      <c r="AX587" s="10"/>
      <c r="AY587" s="10"/>
      <c r="AZ587" s="10"/>
      <c r="BA587" s="10"/>
    </row>
    <row r="588" spans="3:53" x14ac:dyDescent="0.25">
      <c r="C588" s="3"/>
      <c r="D588" s="10"/>
      <c r="E588" s="10"/>
      <c r="F588" s="10"/>
      <c r="G588" s="10"/>
      <c r="H588" s="10"/>
      <c r="I588" s="10"/>
      <c r="J588" s="10"/>
      <c r="AD588" s="3"/>
      <c r="AE588" s="10"/>
      <c r="AF588" s="10"/>
      <c r="AG588" s="10"/>
      <c r="AH588" s="10"/>
      <c r="AI588" s="10"/>
      <c r="AJ588" s="10"/>
      <c r="AM588" s="3"/>
      <c r="AN588" s="10"/>
      <c r="AO588" s="10"/>
      <c r="AP588" s="10"/>
      <c r="AQ588" s="10"/>
      <c r="AR588" s="10"/>
      <c r="AS588" s="10"/>
      <c r="AV588" s="3"/>
      <c r="AW588" s="10"/>
      <c r="AX588" s="10"/>
      <c r="AY588" s="10"/>
      <c r="AZ588" s="10"/>
      <c r="BA588" s="10"/>
    </row>
    <row r="589" spans="3:53" x14ac:dyDescent="0.25">
      <c r="C589" s="3"/>
      <c r="D589" s="10"/>
      <c r="E589" s="10"/>
      <c r="F589" s="10"/>
      <c r="G589" s="10"/>
      <c r="H589" s="10"/>
      <c r="I589" s="10"/>
      <c r="J589" s="10"/>
      <c r="AD589" s="3"/>
      <c r="AE589" s="10"/>
      <c r="AF589" s="10"/>
      <c r="AG589" s="10"/>
      <c r="AH589" s="10"/>
      <c r="AI589" s="10"/>
      <c r="AJ589" s="10"/>
      <c r="AM589" s="3"/>
      <c r="AN589" s="10"/>
      <c r="AO589" s="10"/>
      <c r="AP589" s="10"/>
      <c r="AQ589" s="10"/>
      <c r="AR589" s="10"/>
      <c r="AS589" s="10"/>
      <c r="AV589" s="3"/>
      <c r="AW589" s="10"/>
      <c r="AX589" s="10"/>
      <c r="AY589" s="10"/>
      <c r="AZ589" s="10"/>
      <c r="BA589" s="10"/>
    </row>
    <row r="590" spans="3:53" x14ac:dyDescent="0.25">
      <c r="C590" s="3"/>
      <c r="D590" s="10"/>
      <c r="E590" s="10"/>
      <c r="F590" s="10"/>
      <c r="G590" s="10"/>
      <c r="H590" s="10"/>
      <c r="I590" s="10"/>
      <c r="J590" s="10"/>
      <c r="AD590" s="3"/>
      <c r="AE590" s="10"/>
      <c r="AF590" s="10"/>
      <c r="AG590" s="10"/>
      <c r="AH590" s="10"/>
      <c r="AI590" s="10"/>
      <c r="AJ590" s="10"/>
      <c r="AM590" s="3"/>
      <c r="AN590" s="10"/>
      <c r="AO590" s="10"/>
      <c r="AP590" s="10"/>
      <c r="AQ590" s="10"/>
      <c r="AR590" s="10"/>
      <c r="AS590" s="10"/>
      <c r="AV590" s="3"/>
      <c r="AW590" s="10"/>
      <c r="AX590" s="10"/>
      <c r="AY590" s="10"/>
      <c r="AZ590" s="10"/>
      <c r="BA590" s="10"/>
    </row>
    <row r="591" spans="3:53" x14ac:dyDescent="0.25">
      <c r="C591" s="3"/>
      <c r="D591" s="10"/>
      <c r="E591" s="10"/>
      <c r="F591" s="10"/>
      <c r="G591" s="10"/>
      <c r="H591" s="10"/>
      <c r="I591" s="10"/>
      <c r="J591" s="10"/>
      <c r="AD591" s="3"/>
      <c r="AE591" s="10"/>
      <c r="AF591" s="10"/>
      <c r="AG591" s="10"/>
      <c r="AH591" s="10"/>
      <c r="AI591" s="10"/>
      <c r="AJ591" s="10"/>
      <c r="AM591" s="3"/>
      <c r="AN591" s="10"/>
      <c r="AO591" s="10"/>
      <c r="AP591" s="10"/>
      <c r="AQ591" s="10"/>
      <c r="AR591" s="10"/>
      <c r="AS591" s="10"/>
      <c r="AV591" s="3"/>
      <c r="AW591" s="10"/>
      <c r="AX591" s="10"/>
      <c r="AY591" s="10"/>
      <c r="AZ591" s="10"/>
      <c r="BA591" s="10"/>
    </row>
    <row r="592" spans="3:53" x14ac:dyDescent="0.25">
      <c r="C592" s="3"/>
      <c r="D592" s="10"/>
      <c r="E592" s="10"/>
      <c r="F592" s="10"/>
      <c r="G592" s="10"/>
      <c r="H592" s="10"/>
      <c r="I592" s="10"/>
      <c r="J592" s="10"/>
      <c r="AD592" s="3"/>
      <c r="AE592" s="10"/>
      <c r="AF592" s="10"/>
      <c r="AG592" s="10"/>
      <c r="AH592" s="10"/>
      <c r="AI592" s="10"/>
      <c r="AJ592" s="10"/>
      <c r="AM592" s="3"/>
      <c r="AN592" s="10"/>
      <c r="AO592" s="10"/>
      <c r="AP592" s="10"/>
      <c r="AQ592" s="10"/>
      <c r="AR592" s="10"/>
      <c r="AS592" s="10"/>
      <c r="AV592" s="3"/>
      <c r="AW592" s="10"/>
      <c r="AX592" s="10"/>
      <c r="AY592" s="10"/>
      <c r="AZ592" s="10"/>
      <c r="BA592" s="10"/>
    </row>
    <row r="593" spans="3:53" x14ac:dyDescent="0.25">
      <c r="C593" s="3"/>
      <c r="D593" s="10"/>
      <c r="E593" s="10"/>
      <c r="F593" s="10"/>
      <c r="G593" s="10"/>
      <c r="H593" s="10"/>
      <c r="I593" s="10"/>
      <c r="J593" s="10"/>
      <c r="AD593" s="3"/>
      <c r="AE593" s="10"/>
      <c r="AF593" s="10"/>
      <c r="AG593" s="10"/>
      <c r="AH593" s="10"/>
      <c r="AI593" s="10"/>
      <c r="AJ593" s="10"/>
      <c r="AM593" s="3"/>
      <c r="AN593" s="10"/>
      <c r="AO593" s="10"/>
      <c r="AP593" s="10"/>
      <c r="AQ593" s="10"/>
      <c r="AR593" s="10"/>
      <c r="AS593" s="10"/>
      <c r="AV593" s="3"/>
      <c r="AW593" s="10"/>
      <c r="AX593" s="10"/>
      <c r="AY593" s="10"/>
      <c r="AZ593" s="10"/>
      <c r="BA593" s="10"/>
    </row>
    <row r="594" spans="3:53" x14ac:dyDescent="0.25">
      <c r="C594" s="3"/>
      <c r="D594" s="10"/>
      <c r="E594" s="10"/>
      <c r="F594" s="10"/>
      <c r="G594" s="10"/>
      <c r="H594" s="10"/>
      <c r="I594" s="10"/>
      <c r="J594" s="10"/>
      <c r="AD594" s="3"/>
      <c r="AE594" s="10"/>
      <c r="AF594" s="10"/>
      <c r="AG594" s="10"/>
      <c r="AH594" s="10"/>
      <c r="AI594" s="10"/>
      <c r="AJ594" s="10"/>
      <c r="AM594" s="3"/>
      <c r="AN594" s="10"/>
      <c r="AO594" s="10"/>
      <c r="AP594" s="10"/>
      <c r="AQ594" s="10"/>
      <c r="AR594" s="10"/>
      <c r="AS594" s="10"/>
      <c r="AV594" s="3"/>
      <c r="AW594" s="10"/>
      <c r="AX594" s="10"/>
      <c r="AY594" s="10"/>
      <c r="AZ594" s="10"/>
      <c r="BA594" s="10"/>
    </row>
    <row r="595" spans="3:53" x14ac:dyDescent="0.25">
      <c r="C595" s="3"/>
      <c r="D595" s="10"/>
      <c r="E595" s="10"/>
      <c r="F595" s="10"/>
      <c r="G595" s="10"/>
      <c r="H595" s="10"/>
      <c r="I595" s="10"/>
      <c r="J595" s="10"/>
      <c r="AD595" s="3"/>
      <c r="AE595" s="10"/>
      <c r="AF595" s="10"/>
      <c r="AG595" s="10"/>
      <c r="AH595" s="10"/>
      <c r="AI595" s="10"/>
      <c r="AJ595" s="10"/>
      <c r="AM595" s="3"/>
      <c r="AN595" s="10"/>
      <c r="AO595" s="10"/>
      <c r="AP595" s="10"/>
      <c r="AQ595" s="10"/>
      <c r="AR595" s="10"/>
      <c r="AS595" s="10"/>
      <c r="AV595" s="3"/>
      <c r="AW595" s="10"/>
      <c r="AX595" s="10"/>
      <c r="AY595" s="10"/>
      <c r="AZ595" s="10"/>
      <c r="BA595" s="10"/>
    </row>
    <row r="596" spans="3:53" x14ac:dyDescent="0.25">
      <c r="C596" s="3"/>
      <c r="D596" s="10"/>
      <c r="E596" s="10"/>
      <c r="F596" s="10"/>
      <c r="G596" s="10"/>
      <c r="H596" s="10"/>
      <c r="I596" s="10"/>
      <c r="J596" s="10"/>
      <c r="AD596" s="3"/>
      <c r="AE596" s="10"/>
      <c r="AF596" s="10"/>
      <c r="AG596" s="10"/>
      <c r="AH596" s="10"/>
      <c r="AI596" s="10"/>
      <c r="AJ596" s="10"/>
      <c r="AM596" s="3"/>
      <c r="AN596" s="10"/>
      <c r="AO596" s="10"/>
      <c r="AP596" s="10"/>
      <c r="AQ596" s="10"/>
      <c r="AR596" s="10"/>
      <c r="AS596" s="10"/>
      <c r="AV596" s="3"/>
      <c r="AW596" s="10"/>
      <c r="AX596" s="10"/>
      <c r="AY596" s="10"/>
      <c r="AZ596" s="10"/>
      <c r="BA596" s="10"/>
    </row>
    <row r="597" spans="3:53" x14ac:dyDescent="0.25">
      <c r="C597" s="3"/>
      <c r="D597" s="10"/>
      <c r="E597" s="10"/>
      <c r="F597" s="10"/>
      <c r="G597" s="10"/>
      <c r="H597" s="10"/>
      <c r="I597" s="10"/>
      <c r="J597" s="10"/>
      <c r="AD597" s="3"/>
      <c r="AE597" s="10"/>
      <c r="AF597" s="10"/>
      <c r="AG597" s="10"/>
      <c r="AH597" s="10"/>
      <c r="AI597" s="10"/>
      <c r="AJ597" s="10"/>
      <c r="AM597" s="3"/>
      <c r="AN597" s="10"/>
      <c r="AO597" s="10"/>
      <c r="AP597" s="10"/>
      <c r="AQ597" s="10"/>
      <c r="AR597" s="10"/>
      <c r="AS597" s="10"/>
      <c r="AV597" s="3"/>
      <c r="AW597" s="10"/>
      <c r="AX597" s="10"/>
      <c r="AY597" s="10"/>
      <c r="AZ597" s="10"/>
      <c r="BA597" s="10"/>
    </row>
    <row r="598" spans="3:53" x14ac:dyDescent="0.25">
      <c r="C598" s="3"/>
      <c r="D598" s="10"/>
      <c r="E598" s="10"/>
      <c r="F598" s="10"/>
      <c r="G598" s="10"/>
      <c r="H598" s="10"/>
      <c r="I598" s="10"/>
      <c r="J598" s="10"/>
      <c r="AD598" s="3"/>
      <c r="AE598" s="10"/>
      <c r="AF598" s="10"/>
      <c r="AG598" s="10"/>
      <c r="AH598" s="10"/>
      <c r="AI598" s="10"/>
      <c r="AJ598" s="10"/>
      <c r="AM598" s="3"/>
      <c r="AN598" s="10"/>
      <c r="AO598" s="10"/>
      <c r="AP598" s="10"/>
      <c r="AQ598" s="10"/>
      <c r="AR598" s="10"/>
      <c r="AS598" s="10"/>
      <c r="AV598" s="3"/>
      <c r="AW598" s="10"/>
      <c r="AX598" s="10"/>
      <c r="AY598" s="10"/>
      <c r="AZ598" s="10"/>
      <c r="BA598" s="10"/>
    </row>
    <row r="599" spans="3:53" x14ac:dyDescent="0.25">
      <c r="C599" s="3"/>
      <c r="D599" s="10"/>
      <c r="E599" s="10"/>
      <c r="F599" s="10"/>
      <c r="G599" s="10"/>
      <c r="H599" s="10"/>
      <c r="I599" s="10"/>
      <c r="J599" s="10"/>
      <c r="AD599" s="3"/>
      <c r="AE599" s="10"/>
      <c r="AF599" s="10"/>
      <c r="AG599" s="10"/>
      <c r="AH599" s="10"/>
      <c r="AI599" s="10"/>
      <c r="AJ599" s="10"/>
      <c r="AM599" s="3"/>
      <c r="AN599" s="10"/>
      <c r="AO599" s="10"/>
      <c r="AP599" s="10"/>
      <c r="AQ599" s="10"/>
      <c r="AR599" s="10"/>
      <c r="AS599" s="10"/>
      <c r="AV599" s="3"/>
      <c r="AW599" s="10"/>
      <c r="AX599" s="10"/>
      <c r="AY599" s="10"/>
      <c r="AZ599" s="10"/>
      <c r="BA599" s="10"/>
    </row>
    <row r="600" spans="3:53" x14ac:dyDescent="0.25">
      <c r="C600" s="3"/>
      <c r="D600" s="10"/>
      <c r="E600" s="10"/>
      <c r="F600" s="10"/>
      <c r="G600" s="10"/>
      <c r="H600" s="10"/>
      <c r="I600" s="10"/>
      <c r="J600" s="10"/>
      <c r="AD600" s="3"/>
      <c r="AE600" s="10"/>
      <c r="AF600" s="10"/>
      <c r="AG600" s="10"/>
      <c r="AH600" s="10"/>
      <c r="AI600" s="10"/>
      <c r="AJ600" s="10"/>
      <c r="AM600" s="3"/>
      <c r="AN600" s="10"/>
      <c r="AO600" s="10"/>
      <c r="AP600" s="10"/>
      <c r="AQ600" s="10"/>
      <c r="AR600" s="10"/>
      <c r="AS600" s="10"/>
      <c r="AV600" s="3"/>
      <c r="AW600" s="10"/>
      <c r="AX600" s="10"/>
      <c r="AY600" s="10"/>
      <c r="AZ600" s="10"/>
      <c r="BA600" s="10"/>
    </row>
    <row r="601" spans="3:53" x14ac:dyDescent="0.25">
      <c r="C601" s="3"/>
      <c r="D601" s="10"/>
      <c r="E601" s="10"/>
      <c r="F601" s="10"/>
      <c r="G601" s="10"/>
      <c r="H601" s="10"/>
      <c r="I601" s="10"/>
      <c r="J601" s="10"/>
      <c r="AD601" s="3"/>
      <c r="AE601" s="10"/>
      <c r="AF601" s="10"/>
      <c r="AG601" s="10"/>
      <c r="AH601" s="10"/>
      <c r="AI601" s="10"/>
      <c r="AJ601" s="10"/>
      <c r="AM601" s="3"/>
      <c r="AN601" s="10"/>
      <c r="AO601" s="10"/>
      <c r="AP601" s="10"/>
      <c r="AQ601" s="10"/>
      <c r="AR601" s="10"/>
      <c r="AS601" s="10"/>
      <c r="AV601" s="3"/>
      <c r="AW601" s="10"/>
      <c r="AX601" s="10"/>
      <c r="AY601" s="10"/>
      <c r="AZ601" s="10"/>
      <c r="BA601" s="10"/>
    </row>
    <row r="602" spans="3:53" x14ac:dyDescent="0.25">
      <c r="C602" s="3"/>
      <c r="D602" s="10"/>
      <c r="E602" s="10"/>
      <c r="F602" s="10"/>
      <c r="G602" s="10"/>
      <c r="H602" s="10"/>
      <c r="I602" s="10"/>
      <c r="J602" s="10"/>
      <c r="AD602" s="3"/>
      <c r="AE602" s="10"/>
      <c r="AF602" s="10"/>
      <c r="AG602" s="10"/>
      <c r="AH602" s="10"/>
      <c r="AI602" s="10"/>
      <c r="AJ602" s="10"/>
      <c r="AM602" s="3"/>
      <c r="AN602" s="10"/>
      <c r="AO602" s="10"/>
      <c r="AP602" s="10"/>
      <c r="AQ602" s="10"/>
      <c r="AR602" s="10"/>
      <c r="AS602" s="10"/>
      <c r="AV602" s="3"/>
      <c r="AW602" s="10"/>
      <c r="AX602" s="10"/>
      <c r="AY602" s="10"/>
      <c r="AZ602" s="10"/>
      <c r="BA602" s="10"/>
    </row>
    <row r="603" spans="3:53" x14ac:dyDescent="0.25">
      <c r="C603" s="3"/>
      <c r="D603" s="10"/>
      <c r="E603" s="10"/>
      <c r="F603" s="10"/>
      <c r="G603" s="10"/>
      <c r="H603" s="10"/>
      <c r="I603" s="10"/>
      <c r="J603" s="10"/>
      <c r="AD603" s="3"/>
      <c r="AE603" s="10"/>
      <c r="AF603" s="10"/>
      <c r="AG603" s="10"/>
      <c r="AH603" s="10"/>
      <c r="AI603" s="10"/>
      <c r="AJ603" s="10"/>
      <c r="AM603" s="3"/>
      <c r="AN603" s="10"/>
      <c r="AO603" s="10"/>
      <c r="AP603" s="10"/>
      <c r="AQ603" s="10"/>
      <c r="AR603" s="10"/>
      <c r="AS603" s="10"/>
      <c r="AV603" s="3"/>
      <c r="AW603" s="10"/>
      <c r="AX603" s="10"/>
      <c r="AY603" s="10"/>
      <c r="AZ603" s="10"/>
      <c r="BA603" s="10"/>
    </row>
    <row r="604" spans="3:53" x14ac:dyDescent="0.25">
      <c r="C604" s="3"/>
      <c r="D604" s="10"/>
      <c r="E604" s="10"/>
      <c r="F604" s="10"/>
      <c r="G604" s="10"/>
      <c r="H604" s="10"/>
      <c r="I604" s="10"/>
      <c r="J604" s="10"/>
      <c r="AD604" s="3"/>
      <c r="AE604" s="10"/>
      <c r="AF604" s="10"/>
      <c r="AG604" s="10"/>
      <c r="AH604" s="10"/>
      <c r="AI604" s="10"/>
      <c r="AJ604" s="10"/>
      <c r="AM604" s="3"/>
      <c r="AN604" s="10"/>
      <c r="AO604" s="10"/>
      <c r="AP604" s="10"/>
      <c r="AQ604" s="10"/>
      <c r="AR604" s="10"/>
      <c r="AS604" s="10"/>
      <c r="AV604" s="3"/>
      <c r="AW604" s="10"/>
      <c r="AX604" s="10"/>
      <c r="AY604" s="10"/>
      <c r="AZ604" s="10"/>
      <c r="BA604" s="10"/>
    </row>
    <row r="605" spans="3:53" x14ac:dyDescent="0.25">
      <c r="C605" s="3"/>
      <c r="D605" s="10"/>
      <c r="E605" s="10"/>
      <c r="F605" s="10"/>
      <c r="G605" s="10"/>
      <c r="H605" s="10"/>
      <c r="I605" s="10"/>
      <c r="J605" s="10"/>
      <c r="AD605" s="3"/>
      <c r="AE605" s="10"/>
      <c r="AF605" s="10"/>
      <c r="AG605" s="10"/>
      <c r="AH605" s="10"/>
      <c r="AI605" s="10"/>
      <c r="AJ605" s="10"/>
      <c r="AM605" s="3"/>
      <c r="AN605" s="10"/>
      <c r="AO605" s="10"/>
      <c r="AP605" s="10"/>
      <c r="AQ605" s="10"/>
      <c r="AR605" s="10"/>
      <c r="AS605" s="10"/>
      <c r="AV605" s="3"/>
      <c r="AW605" s="10"/>
      <c r="AX605" s="10"/>
      <c r="AY605" s="10"/>
      <c r="AZ605" s="10"/>
      <c r="BA605" s="10"/>
    </row>
    <row r="606" spans="3:53" x14ac:dyDescent="0.25">
      <c r="C606" s="3"/>
      <c r="D606" s="10"/>
      <c r="E606" s="10"/>
      <c r="F606" s="10"/>
      <c r="G606" s="10"/>
      <c r="H606" s="10"/>
      <c r="I606" s="10"/>
      <c r="J606" s="10"/>
      <c r="AD606" s="3"/>
      <c r="AE606" s="10"/>
      <c r="AF606" s="10"/>
      <c r="AG606" s="10"/>
      <c r="AH606" s="10"/>
      <c r="AI606" s="10"/>
      <c r="AJ606" s="10"/>
      <c r="AM606" s="3"/>
      <c r="AN606" s="10"/>
      <c r="AO606" s="10"/>
      <c r="AP606" s="10"/>
      <c r="AQ606" s="10"/>
      <c r="AR606" s="10"/>
      <c r="AS606" s="10"/>
      <c r="AV606" s="3"/>
      <c r="AW606" s="10"/>
      <c r="AX606" s="10"/>
      <c r="AY606" s="10"/>
      <c r="AZ606" s="10"/>
      <c r="BA606" s="10"/>
    </row>
    <row r="607" spans="3:53" x14ac:dyDescent="0.25">
      <c r="C607" s="3"/>
      <c r="D607" s="10"/>
      <c r="E607" s="10"/>
      <c r="F607" s="10"/>
      <c r="G607" s="10"/>
      <c r="H607" s="10"/>
      <c r="I607" s="10"/>
      <c r="J607" s="10"/>
      <c r="AD607" s="3"/>
      <c r="AE607" s="10"/>
      <c r="AF607" s="10"/>
      <c r="AG607" s="10"/>
      <c r="AH607" s="10"/>
      <c r="AI607" s="10"/>
      <c r="AJ607" s="10"/>
      <c r="AM607" s="3"/>
      <c r="AN607" s="10"/>
      <c r="AO607" s="10"/>
      <c r="AP607" s="10"/>
      <c r="AQ607" s="10"/>
      <c r="AR607" s="10"/>
      <c r="AS607" s="10"/>
      <c r="AV607" s="3"/>
      <c r="AW607" s="10"/>
      <c r="AX607" s="10"/>
      <c r="AY607" s="10"/>
      <c r="AZ607" s="10"/>
      <c r="BA607" s="10"/>
    </row>
    <row r="608" spans="3:53" x14ac:dyDescent="0.25">
      <c r="C608" s="3"/>
      <c r="D608" s="10"/>
      <c r="E608" s="10"/>
      <c r="F608" s="10"/>
      <c r="G608" s="10"/>
      <c r="H608" s="10"/>
      <c r="I608" s="10"/>
      <c r="J608" s="10"/>
      <c r="AD608" s="3"/>
      <c r="AE608" s="10"/>
      <c r="AF608" s="10"/>
      <c r="AG608" s="10"/>
      <c r="AH608" s="10"/>
      <c r="AI608" s="10"/>
      <c r="AJ608" s="10"/>
      <c r="AM608" s="3"/>
      <c r="AN608" s="10"/>
      <c r="AO608" s="10"/>
      <c r="AP608" s="10"/>
      <c r="AQ608" s="10"/>
      <c r="AR608" s="10"/>
      <c r="AS608" s="10"/>
      <c r="AV608" s="3"/>
      <c r="AW608" s="10"/>
      <c r="AX608" s="10"/>
      <c r="AY608" s="10"/>
      <c r="AZ608" s="10"/>
      <c r="BA608" s="10"/>
    </row>
    <row r="609" spans="3:53" x14ac:dyDescent="0.25">
      <c r="C609" s="3"/>
      <c r="D609" s="10"/>
      <c r="E609" s="10"/>
      <c r="F609" s="10"/>
      <c r="G609" s="10"/>
      <c r="H609" s="10"/>
      <c r="I609" s="10"/>
      <c r="J609" s="10"/>
      <c r="AD609" s="3"/>
      <c r="AE609" s="10"/>
      <c r="AF609" s="10"/>
      <c r="AG609" s="10"/>
      <c r="AH609" s="10"/>
      <c r="AI609" s="10"/>
      <c r="AJ609" s="10"/>
      <c r="AM609" s="3"/>
      <c r="AN609" s="10"/>
      <c r="AO609" s="10"/>
      <c r="AP609" s="10"/>
      <c r="AQ609" s="10"/>
      <c r="AR609" s="10"/>
      <c r="AS609" s="10"/>
      <c r="AV609" s="3"/>
      <c r="AW609" s="10"/>
      <c r="AX609" s="10"/>
      <c r="AY609" s="10"/>
      <c r="AZ609" s="10"/>
      <c r="BA609" s="10"/>
    </row>
    <row r="610" spans="3:53" x14ac:dyDescent="0.25">
      <c r="C610" s="3"/>
      <c r="D610" s="10"/>
      <c r="E610" s="10"/>
      <c r="F610" s="10"/>
      <c r="G610" s="10"/>
      <c r="H610" s="10"/>
      <c r="I610" s="10"/>
      <c r="J610" s="10"/>
      <c r="AD610" s="3"/>
      <c r="AE610" s="10"/>
      <c r="AF610" s="10"/>
      <c r="AG610" s="10"/>
      <c r="AH610" s="10"/>
      <c r="AI610" s="10"/>
      <c r="AJ610" s="10"/>
      <c r="AM610" s="3"/>
      <c r="AN610" s="10"/>
      <c r="AO610" s="10"/>
      <c r="AP610" s="10"/>
      <c r="AQ610" s="10"/>
      <c r="AR610" s="10"/>
      <c r="AS610" s="10"/>
      <c r="AV610" s="3"/>
      <c r="AW610" s="10"/>
      <c r="AX610" s="10"/>
      <c r="AY610" s="10"/>
      <c r="AZ610" s="10"/>
      <c r="BA610" s="10"/>
    </row>
    <row r="611" spans="3:53" x14ac:dyDescent="0.25">
      <c r="C611" s="3"/>
      <c r="D611" s="10"/>
      <c r="E611" s="10"/>
      <c r="F611" s="10"/>
      <c r="G611" s="10"/>
      <c r="H611" s="10"/>
      <c r="I611" s="10"/>
      <c r="J611" s="10"/>
      <c r="AD611" s="3"/>
      <c r="AE611" s="10"/>
      <c r="AF611" s="10"/>
      <c r="AG611" s="10"/>
      <c r="AH611" s="10"/>
      <c r="AI611" s="10"/>
      <c r="AJ611" s="10"/>
      <c r="AM611" s="3"/>
      <c r="AN611" s="10"/>
      <c r="AO611" s="10"/>
      <c r="AP611" s="10"/>
      <c r="AQ611" s="10"/>
      <c r="AR611" s="10"/>
      <c r="AS611" s="10"/>
      <c r="AV611" s="3"/>
      <c r="AW611" s="10"/>
      <c r="AX611" s="10"/>
      <c r="AY611" s="10"/>
      <c r="AZ611" s="10"/>
      <c r="BA611" s="10"/>
    </row>
    <row r="612" spans="3:53" x14ac:dyDescent="0.25">
      <c r="C612" s="3"/>
      <c r="D612" s="10"/>
      <c r="E612" s="10"/>
      <c r="F612" s="10"/>
      <c r="G612" s="10"/>
      <c r="H612" s="10"/>
      <c r="I612" s="10"/>
      <c r="J612" s="10"/>
      <c r="AD612" s="3"/>
      <c r="AE612" s="10"/>
      <c r="AF612" s="10"/>
      <c r="AG612" s="10"/>
      <c r="AH612" s="10"/>
      <c r="AI612" s="10"/>
      <c r="AJ612" s="10"/>
      <c r="AM612" s="3"/>
      <c r="AN612" s="10"/>
      <c r="AO612" s="10"/>
      <c r="AP612" s="10"/>
      <c r="AQ612" s="10"/>
      <c r="AR612" s="10"/>
      <c r="AS612" s="10"/>
      <c r="AV612" s="3"/>
      <c r="AW612" s="10"/>
      <c r="AX612" s="10"/>
      <c r="AY612" s="10"/>
      <c r="AZ612" s="10"/>
      <c r="BA612" s="10"/>
    </row>
    <row r="613" spans="3:53" x14ac:dyDescent="0.25">
      <c r="C613" s="3"/>
      <c r="D613" s="10"/>
      <c r="E613" s="10"/>
      <c r="F613" s="10"/>
      <c r="G613" s="10"/>
      <c r="H613" s="10"/>
      <c r="I613" s="10"/>
      <c r="J613" s="10"/>
      <c r="AD613" s="3"/>
      <c r="AE613" s="10"/>
      <c r="AF613" s="10"/>
      <c r="AG613" s="10"/>
      <c r="AH613" s="10"/>
      <c r="AI613" s="10"/>
      <c r="AJ613" s="10"/>
      <c r="AM613" s="3"/>
      <c r="AN613" s="10"/>
      <c r="AO613" s="10"/>
      <c r="AP613" s="10"/>
      <c r="AQ613" s="10"/>
      <c r="AR613" s="10"/>
      <c r="AS613" s="10"/>
      <c r="AV613" s="3"/>
      <c r="AW613" s="10"/>
      <c r="AX613" s="10"/>
      <c r="AY613" s="10"/>
      <c r="AZ613" s="10"/>
      <c r="BA613" s="10"/>
    </row>
    <row r="614" spans="3:53" x14ac:dyDescent="0.25">
      <c r="C614" s="3"/>
      <c r="D614" s="10"/>
      <c r="E614" s="10"/>
      <c r="F614" s="10"/>
      <c r="G614" s="10"/>
      <c r="H614" s="10"/>
      <c r="I614" s="10"/>
      <c r="J614" s="10"/>
      <c r="AD614" s="3"/>
      <c r="AE614" s="10"/>
      <c r="AF614" s="10"/>
      <c r="AG614" s="10"/>
      <c r="AH614" s="10"/>
      <c r="AI614" s="10"/>
      <c r="AJ614" s="10"/>
      <c r="AM614" s="3"/>
      <c r="AN614" s="10"/>
      <c r="AO614" s="10"/>
      <c r="AP614" s="10"/>
      <c r="AQ614" s="10"/>
      <c r="AR614" s="10"/>
      <c r="AS614" s="10"/>
      <c r="AV614" s="3"/>
      <c r="AW614" s="10"/>
      <c r="AX614" s="10"/>
      <c r="AY614" s="10"/>
      <c r="AZ614" s="10"/>
      <c r="BA614" s="10"/>
    </row>
    <row r="615" spans="3:53" x14ac:dyDescent="0.25">
      <c r="C615" s="3"/>
      <c r="D615" s="10"/>
      <c r="E615" s="10"/>
      <c r="F615" s="10"/>
      <c r="G615" s="10"/>
      <c r="H615" s="10"/>
      <c r="I615" s="10"/>
      <c r="J615" s="10"/>
      <c r="AD615" s="3"/>
      <c r="AE615" s="10"/>
      <c r="AF615" s="10"/>
      <c r="AG615" s="10"/>
      <c r="AH615" s="10"/>
      <c r="AI615" s="10"/>
      <c r="AJ615" s="10"/>
      <c r="AM615" s="3"/>
      <c r="AN615" s="10"/>
      <c r="AO615" s="10"/>
      <c r="AP615" s="10"/>
      <c r="AQ615" s="10"/>
      <c r="AR615" s="10"/>
      <c r="AS615" s="10"/>
      <c r="AV615" s="3"/>
      <c r="AW615" s="10"/>
      <c r="AX615" s="10"/>
      <c r="AY615" s="10"/>
      <c r="AZ615" s="10"/>
      <c r="BA615" s="10"/>
    </row>
    <row r="616" spans="3:53" x14ac:dyDescent="0.25">
      <c r="C616" s="3"/>
      <c r="D616" s="10"/>
      <c r="E616" s="10"/>
      <c r="F616" s="10"/>
      <c r="G616" s="10"/>
      <c r="H616" s="10"/>
      <c r="I616" s="10"/>
      <c r="J616" s="10"/>
      <c r="AD616" s="3"/>
      <c r="AE616" s="10"/>
      <c r="AF616" s="10"/>
      <c r="AG616" s="10"/>
      <c r="AH616" s="10"/>
      <c r="AI616" s="10"/>
      <c r="AJ616" s="10"/>
      <c r="AM616" s="3"/>
      <c r="AN616" s="10"/>
      <c r="AO616" s="10"/>
      <c r="AP616" s="10"/>
      <c r="AQ616" s="10"/>
      <c r="AR616" s="10"/>
      <c r="AS616" s="10"/>
      <c r="AV616" s="3"/>
      <c r="AW616" s="10"/>
      <c r="AX616" s="10"/>
      <c r="AY616" s="10"/>
      <c r="AZ616" s="10"/>
      <c r="BA616" s="10"/>
    </row>
    <row r="617" spans="3:53" x14ac:dyDescent="0.25">
      <c r="C617" s="3"/>
      <c r="D617" s="10"/>
      <c r="E617" s="10"/>
      <c r="F617" s="10"/>
      <c r="G617" s="10"/>
      <c r="H617" s="10"/>
      <c r="I617" s="10"/>
      <c r="J617" s="10"/>
      <c r="AD617" s="3"/>
      <c r="AE617" s="10"/>
      <c r="AF617" s="10"/>
      <c r="AG617" s="10"/>
      <c r="AH617" s="10"/>
      <c r="AI617" s="10"/>
      <c r="AJ617" s="10"/>
      <c r="AM617" s="3"/>
      <c r="AN617" s="10"/>
      <c r="AO617" s="10"/>
      <c r="AP617" s="10"/>
      <c r="AQ617" s="10"/>
      <c r="AR617" s="10"/>
      <c r="AS617" s="10"/>
      <c r="AV617" s="3"/>
      <c r="AW617" s="10"/>
      <c r="AX617" s="10"/>
      <c r="AY617" s="10"/>
      <c r="AZ617" s="10"/>
      <c r="BA617" s="10"/>
    </row>
    <row r="618" spans="3:53" x14ac:dyDescent="0.25">
      <c r="C618" s="3"/>
      <c r="D618" s="10"/>
      <c r="E618" s="10"/>
      <c r="F618" s="10"/>
      <c r="G618" s="10"/>
      <c r="H618" s="10"/>
      <c r="I618" s="10"/>
      <c r="J618" s="10"/>
      <c r="AD618" s="3"/>
      <c r="AE618" s="10"/>
      <c r="AF618" s="10"/>
      <c r="AG618" s="10"/>
      <c r="AH618" s="10"/>
      <c r="AI618" s="10"/>
      <c r="AJ618" s="10"/>
      <c r="AM618" s="3"/>
      <c r="AN618" s="10"/>
      <c r="AO618" s="10"/>
      <c r="AP618" s="10"/>
      <c r="AQ618" s="10"/>
      <c r="AR618" s="10"/>
      <c r="AS618" s="10"/>
      <c r="AV618" s="3"/>
      <c r="AW618" s="10"/>
      <c r="AX618" s="10"/>
      <c r="AY618" s="10"/>
      <c r="AZ618" s="10"/>
      <c r="BA618" s="10"/>
    </row>
    <row r="619" spans="3:53" x14ac:dyDescent="0.25">
      <c r="C619" s="3"/>
      <c r="D619" s="10"/>
      <c r="E619" s="10"/>
      <c r="F619" s="10"/>
      <c r="G619" s="10"/>
      <c r="H619" s="10"/>
      <c r="I619" s="10"/>
      <c r="J619" s="10"/>
      <c r="AD619" s="3"/>
      <c r="AE619" s="10"/>
      <c r="AF619" s="10"/>
      <c r="AG619" s="10"/>
      <c r="AH619" s="10"/>
      <c r="AI619" s="10"/>
      <c r="AJ619" s="10"/>
      <c r="AM619" s="3"/>
      <c r="AN619" s="10"/>
      <c r="AO619" s="10"/>
      <c r="AP619" s="10"/>
      <c r="AQ619" s="10"/>
      <c r="AR619" s="10"/>
      <c r="AS619" s="10"/>
      <c r="AV619" s="3"/>
      <c r="AW619" s="10"/>
      <c r="AX619" s="10"/>
      <c r="AY619" s="10"/>
      <c r="AZ619" s="10"/>
      <c r="BA619" s="10"/>
    </row>
    <row r="620" spans="3:53" x14ac:dyDescent="0.25">
      <c r="C620" s="3"/>
      <c r="D620" s="10"/>
      <c r="E620" s="10"/>
      <c r="F620" s="10"/>
      <c r="G620" s="10"/>
      <c r="H620" s="10"/>
      <c r="I620" s="10"/>
      <c r="J620" s="10"/>
      <c r="AD620" s="3"/>
      <c r="AE620" s="10"/>
      <c r="AF620" s="10"/>
      <c r="AG620" s="10"/>
      <c r="AH620" s="10"/>
      <c r="AI620" s="10"/>
      <c r="AJ620" s="10"/>
      <c r="AM620" s="3"/>
      <c r="AN620" s="10"/>
      <c r="AO620" s="10"/>
      <c r="AP620" s="10"/>
      <c r="AQ620" s="10"/>
      <c r="AR620" s="10"/>
      <c r="AS620" s="10"/>
      <c r="AV620" s="3"/>
      <c r="AW620" s="10"/>
      <c r="AX620" s="10"/>
      <c r="AY620" s="10"/>
      <c r="AZ620" s="10"/>
      <c r="BA620" s="10"/>
    </row>
    <row r="621" spans="3:53" x14ac:dyDescent="0.25">
      <c r="C621" s="3"/>
      <c r="D621" s="10"/>
      <c r="E621" s="10"/>
      <c r="F621" s="10"/>
      <c r="G621" s="10"/>
      <c r="H621" s="10"/>
      <c r="I621" s="10"/>
      <c r="J621" s="10"/>
      <c r="AD621" s="3"/>
      <c r="AE621" s="10"/>
      <c r="AF621" s="10"/>
      <c r="AG621" s="10"/>
      <c r="AH621" s="10"/>
      <c r="AI621" s="10"/>
      <c r="AJ621" s="10"/>
      <c r="AM621" s="3"/>
      <c r="AN621" s="10"/>
      <c r="AO621" s="10"/>
      <c r="AP621" s="10"/>
      <c r="AQ621" s="10"/>
      <c r="AR621" s="10"/>
      <c r="AS621" s="10"/>
      <c r="AV621" s="3"/>
      <c r="AW621" s="10"/>
      <c r="AX621" s="10"/>
      <c r="AY621" s="10"/>
      <c r="AZ621" s="10"/>
      <c r="BA621" s="10"/>
    </row>
    <row r="622" spans="3:53" x14ac:dyDescent="0.25">
      <c r="C622" s="3"/>
      <c r="D622" s="10"/>
      <c r="E622" s="10"/>
      <c r="F622" s="10"/>
      <c r="G622" s="10"/>
      <c r="H622" s="10"/>
      <c r="I622" s="10"/>
      <c r="J622" s="10"/>
      <c r="AD622" s="3"/>
      <c r="AE622" s="10"/>
      <c r="AF622" s="10"/>
      <c r="AG622" s="10"/>
      <c r="AH622" s="10"/>
      <c r="AI622" s="10"/>
      <c r="AJ622" s="10"/>
      <c r="AM622" s="3"/>
      <c r="AN622" s="10"/>
      <c r="AO622" s="10"/>
      <c r="AP622" s="10"/>
      <c r="AQ622" s="10"/>
      <c r="AR622" s="10"/>
      <c r="AS622" s="10"/>
      <c r="AV622" s="3"/>
      <c r="AW622" s="10"/>
      <c r="AX622" s="10"/>
      <c r="AY622" s="10"/>
      <c r="AZ622" s="10"/>
      <c r="BA622" s="10"/>
    </row>
    <row r="623" spans="3:53" x14ac:dyDescent="0.25">
      <c r="C623" s="3"/>
      <c r="D623" s="10"/>
      <c r="E623" s="10"/>
      <c r="F623" s="10"/>
      <c r="G623" s="10"/>
      <c r="H623" s="10"/>
      <c r="I623" s="10"/>
      <c r="J623" s="10"/>
      <c r="AD623" s="3"/>
      <c r="AE623" s="10"/>
      <c r="AF623" s="10"/>
      <c r="AG623" s="10"/>
      <c r="AH623" s="10"/>
      <c r="AI623" s="10"/>
      <c r="AJ623" s="10"/>
      <c r="AM623" s="3"/>
      <c r="AN623" s="10"/>
      <c r="AO623" s="10"/>
      <c r="AP623" s="10"/>
      <c r="AQ623" s="10"/>
      <c r="AR623" s="10"/>
      <c r="AS623" s="10"/>
      <c r="AV623" s="3"/>
      <c r="AW623" s="10"/>
      <c r="AX623" s="10"/>
      <c r="AY623" s="10"/>
      <c r="AZ623" s="10"/>
      <c r="BA623" s="10"/>
    </row>
    <row r="624" spans="3:53" x14ac:dyDescent="0.25">
      <c r="C624" s="3"/>
      <c r="D624" s="10"/>
      <c r="E624" s="10"/>
      <c r="F624" s="10"/>
      <c r="G624" s="10"/>
      <c r="H624" s="10"/>
      <c r="I624" s="10"/>
      <c r="J624" s="10"/>
      <c r="AD624" s="3"/>
      <c r="AE624" s="10"/>
      <c r="AF624" s="10"/>
      <c r="AG624" s="10"/>
      <c r="AH624" s="10"/>
      <c r="AI624" s="10"/>
      <c r="AJ624" s="10"/>
      <c r="AM624" s="3"/>
      <c r="AN624" s="10"/>
      <c r="AO624" s="10"/>
      <c r="AP624" s="10"/>
      <c r="AQ624" s="10"/>
      <c r="AR624" s="10"/>
      <c r="AS624" s="10"/>
      <c r="AV624" s="3"/>
      <c r="AW624" s="10"/>
      <c r="AX624" s="10"/>
      <c r="AY624" s="10"/>
      <c r="AZ624" s="10"/>
      <c r="BA624" s="10"/>
    </row>
    <row r="625" spans="3:53" x14ac:dyDescent="0.25">
      <c r="C625" s="3"/>
      <c r="D625" s="10"/>
      <c r="E625" s="10"/>
      <c r="F625" s="10"/>
      <c r="G625" s="10"/>
      <c r="H625" s="10"/>
      <c r="I625" s="10"/>
      <c r="J625" s="10"/>
      <c r="AD625" s="3"/>
      <c r="AE625" s="10"/>
      <c r="AF625" s="10"/>
      <c r="AG625" s="10"/>
      <c r="AH625" s="10"/>
      <c r="AI625" s="10"/>
      <c r="AJ625" s="10"/>
      <c r="AM625" s="3"/>
      <c r="AN625" s="10"/>
      <c r="AO625" s="10"/>
      <c r="AP625" s="10"/>
      <c r="AQ625" s="10"/>
      <c r="AR625" s="10"/>
      <c r="AS625" s="10"/>
      <c r="AV625" s="3"/>
      <c r="AW625" s="10"/>
      <c r="AX625" s="10"/>
      <c r="AY625" s="10"/>
      <c r="AZ625" s="10"/>
      <c r="BA625" s="10"/>
    </row>
    <row r="626" spans="3:53" x14ac:dyDescent="0.25">
      <c r="C626" s="3"/>
      <c r="D626" s="10"/>
      <c r="E626" s="10"/>
      <c r="F626" s="10"/>
      <c r="G626" s="10"/>
      <c r="H626" s="10"/>
      <c r="I626" s="10"/>
      <c r="J626" s="10"/>
      <c r="AD626" s="3"/>
      <c r="AE626" s="10"/>
      <c r="AF626" s="10"/>
      <c r="AG626" s="10"/>
      <c r="AH626" s="10"/>
      <c r="AI626" s="10"/>
      <c r="AJ626" s="10"/>
      <c r="AM626" s="3"/>
      <c r="AN626" s="10"/>
      <c r="AO626" s="10"/>
      <c r="AP626" s="10"/>
      <c r="AQ626" s="10"/>
      <c r="AR626" s="10"/>
      <c r="AS626" s="10"/>
      <c r="AV626" s="3"/>
      <c r="AW626" s="10"/>
      <c r="AX626" s="10"/>
      <c r="AY626" s="10"/>
      <c r="AZ626" s="10"/>
      <c r="BA626" s="10"/>
    </row>
    <row r="627" spans="3:53" x14ac:dyDescent="0.25">
      <c r="C627" s="3"/>
      <c r="D627" s="10"/>
      <c r="E627" s="10"/>
      <c r="F627" s="10"/>
      <c r="G627" s="10"/>
      <c r="H627" s="10"/>
      <c r="I627" s="10"/>
      <c r="J627" s="10"/>
      <c r="AD627" s="3"/>
      <c r="AE627" s="10"/>
      <c r="AF627" s="10"/>
      <c r="AG627" s="10"/>
      <c r="AH627" s="10"/>
      <c r="AI627" s="10"/>
      <c r="AJ627" s="10"/>
      <c r="AM627" s="3"/>
      <c r="AN627" s="10"/>
      <c r="AO627" s="10"/>
      <c r="AP627" s="10"/>
      <c r="AQ627" s="10"/>
      <c r="AR627" s="10"/>
      <c r="AS627" s="10"/>
      <c r="AV627" s="3"/>
      <c r="AW627" s="10"/>
      <c r="AX627" s="10"/>
      <c r="AY627" s="10"/>
      <c r="AZ627" s="10"/>
      <c r="BA627" s="10"/>
    </row>
    <row r="628" spans="3:53" x14ac:dyDescent="0.25">
      <c r="C628" s="3"/>
      <c r="D628" s="10"/>
      <c r="E628" s="10"/>
      <c r="F628" s="10"/>
      <c r="G628" s="10"/>
      <c r="H628" s="10"/>
      <c r="I628" s="10"/>
      <c r="J628" s="10"/>
      <c r="AD628" s="3"/>
      <c r="AE628" s="10"/>
      <c r="AF628" s="10"/>
      <c r="AG628" s="10"/>
      <c r="AH628" s="10"/>
      <c r="AI628" s="10"/>
      <c r="AJ628" s="10"/>
      <c r="AM628" s="3"/>
      <c r="AN628" s="10"/>
      <c r="AO628" s="10"/>
      <c r="AP628" s="10"/>
      <c r="AQ628" s="10"/>
      <c r="AR628" s="10"/>
      <c r="AS628" s="10"/>
      <c r="AV628" s="3"/>
      <c r="AW628" s="10"/>
      <c r="AX628" s="10"/>
      <c r="AY628" s="10"/>
      <c r="AZ628" s="10"/>
      <c r="BA628" s="10"/>
    </row>
    <row r="629" spans="3:53" x14ac:dyDescent="0.25">
      <c r="C629" s="3"/>
      <c r="D629" s="10"/>
      <c r="E629" s="10"/>
      <c r="F629" s="10"/>
      <c r="G629" s="10"/>
      <c r="H629" s="10"/>
      <c r="I629" s="10"/>
      <c r="J629" s="10"/>
      <c r="AD629" s="3"/>
      <c r="AE629" s="10"/>
      <c r="AF629" s="10"/>
      <c r="AG629" s="10"/>
      <c r="AH629" s="10"/>
      <c r="AI629" s="10"/>
      <c r="AJ629" s="10"/>
      <c r="AM629" s="3"/>
      <c r="AN629" s="10"/>
      <c r="AO629" s="10"/>
      <c r="AP629" s="10"/>
      <c r="AQ629" s="10"/>
      <c r="AR629" s="10"/>
      <c r="AS629" s="10"/>
      <c r="AV629" s="3"/>
      <c r="AW629" s="10"/>
      <c r="AX629" s="10"/>
      <c r="AY629" s="10"/>
      <c r="AZ629" s="10"/>
      <c r="BA629" s="10"/>
    </row>
    <row r="630" spans="3:53" x14ac:dyDescent="0.25">
      <c r="C630" s="3"/>
      <c r="D630" s="10"/>
      <c r="E630" s="10"/>
      <c r="F630" s="10"/>
      <c r="G630" s="10"/>
      <c r="H630" s="10"/>
      <c r="I630" s="10"/>
      <c r="J630" s="10"/>
      <c r="AD630" s="3"/>
      <c r="AE630" s="10"/>
      <c r="AF630" s="10"/>
      <c r="AG630" s="10"/>
      <c r="AH630" s="10"/>
      <c r="AI630" s="10"/>
      <c r="AJ630" s="10"/>
      <c r="AM630" s="3"/>
      <c r="AN630" s="10"/>
      <c r="AO630" s="10"/>
      <c r="AP630" s="10"/>
      <c r="AQ630" s="10"/>
      <c r="AR630" s="10"/>
      <c r="AS630" s="10"/>
      <c r="AV630" s="3"/>
      <c r="AW630" s="10"/>
      <c r="AX630" s="10"/>
      <c r="AY630" s="10"/>
      <c r="AZ630" s="10"/>
      <c r="BA630" s="10"/>
    </row>
    <row r="631" spans="3:53" x14ac:dyDescent="0.25">
      <c r="C631" s="3"/>
      <c r="D631" s="10"/>
      <c r="E631" s="10"/>
      <c r="F631" s="10"/>
      <c r="G631" s="10"/>
      <c r="H631" s="10"/>
      <c r="I631" s="10"/>
      <c r="J631" s="10"/>
      <c r="AD631" s="3"/>
      <c r="AE631" s="10"/>
      <c r="AF631" s="10"/>
      <c r="AG631" s="10"/>
      <c r="AH631" s="10"/>
      <c r="AI631" s="10"/>
      <c r="AJ631" s="10"/>
      <c r="AM631" s="3"/>
      <c r="AN631" s="10"/>
      <c r="AO631" s="10"/>
      <c r="AP631" s="10"/>
      <c r="AQ631" s="10"/>
      <c r="AR631" s="10"/>
      <c r="AS631" s="10"/>
      <c r="AV631" s="3"/>
      <c r="AW631" s="10"/>
      <c r="AX631" s="10"/>
      <c r="AY631" s="10"/>
      <c r="AZ631" s="10"/>
      <c r="BA631" s="10"/>
    </row>
    <row r="632" spans="3:53" x14ac:dyDescent="0.25">
      <c r="C632" s="3"/>
      <c r="D632" s="10"/>
      <c r="E632" s="10"/>
      <c r="F632" s="10"/>
      <c r="G632" s="10"/>
      <c r="H632" s="10"/>
      <c r="I632" s="10"/>
      <c r="J632" s="10"/>
      <c r="AD632" s="3"/>
      <c r="AE632" s="10"/>
      <c r="AF632" s="10"/>
      <c r="AG632" s="10"/>
      <c r="AH632" s="10"/>
      <c r="AI632" s="10"/>
      <c r="AJ632" s="10"/>
      <c r="AM632" s="3"/>
      <c r="AN632" s="10"/>
      <c r="AO632" s="10"/>
      <c r="AP632" s="10"/>
      <c r="AQ632" s="10"/>
      <c r="AR632" s="10"/>
      <c r="AS632" s="10"/>
      <c r="AV632" s="3"/>
      <c r="AW632" s="10"/>
      <c r="AX632" s="10"/>
      <c r="AY632" s="10"/>
      <c r="AZ632" s="10"/>
      <c r="BA632" s="10"/>
    </row>
    <row r="633" spans="3:53" x14ac:dyDescent="0.25">
      <c r="C633" s="3"/>
      <c r="D633" s="10"/>
      <c r="E633" s="10"/>
      <c r="F633" s="10"/>
      <c r="G633" s="10"/>
      <c r="H633" s="10"/>
      <c r="I633" s="10"/>
      <c r="J633" s="10"/>
      <c r="AD633" s="3"/>
      <c r="AE633" s="10"/>
      <c r="AF633" s="10"/>
      <c r="AG633" s="10"/>
      <c r="AH633" s="10"/>
      <c r="AI633" s="10"/>
      <c r="AJ633" s="10"/>
      <c r="AM633" s="3"/>
      <c r="AN633" s="10"/>
      <c r="AO633" s="10"/>
      <c r="AP633" s="10"/>
      <c r="AQ633" s="10"/>
      <c r="AR633" s="10"/>
      <c r="AS633" s="10"/>
      <c r="AV633" s="3"/>
      <c r="AW633" s="10"/>
      <c r="AX633" s="10"/>
      <c r="AY633" s="10"/>
      <c r="AZ633" s="10"/>
      <c r="BA633" s="10"/>
    </row>
    <row r="634" spans="3:53" x14ac:dyDescent="0.25">
      <c r="C634" s="3"/>
      <c r="D634" s="10"/>
      <c r="E634" s="10"/>
      <c r="F634" s="10"/>
      <c r="G634" s="10"/>
      <c r="H634" s="10"/>
      <c r="I634" s="10"/>
      <c r="J634" s="10"/>
      <c r="AD634" s="3"/>
      <c r="AE634" s="10"/>
      <c r="AF634" s="10"/>
      <c r="AG634" s="10"/>
      <c r="AH634" s="10"/>
      <c r="AI634" s="10"/>
      <c r="AJ634" s="10"/>
      <c r="AM634" s="3"/>
      <c r="AN634" s="10"/>
      <c r="AO634" s="10"/>
      <c r="AP634" s="10"/>
      <c r="AQ634" s="10"/>
      <c r="AR634" s="10"/>
      <c r="AS634" s="10"/>
      <c r="AV634" s="3"/>
      <c r="AW634" s="10"/>
      <c r="AX634" s="10"/>
      <c r="AY634" s="10"/>
      <c r="AZ634" s="10"/>
      <c r="BA634" s="10"/>
    </row>
    <row r="635" spans="3:53" x14ac:dyDescent="0.25">
      <c r="C635" s="3"/>
      <c r="D635" s="10"/>
      <c r="E635" s="10"/>
      <c r="F635" s="10"/>
      <c r="G635" s="10"/>
      <c r="H635" s="10"/>
      <c r="I635" s="10"/>
      <c r="J635" s="10"/>
      <c r="AD635" s="3"/>
      <c r="AE635" s="10"/>
      <c r="AF635" s="10"/>
      <c r="AG635" s="10"/>
      <c r="AH635" s="10"/>
      <c r="AI635" s="10"/>
      <c r="AJ635" s="10"/>
      <c r="AM635" s="3"/>
      <c r="AN635" s="10"/>
      <c r="AO635" s="10"/>
      <c r="AP635" s="10"/>
      <c r="AQ635" s="10"/>
      <c r="AR635" s="10"/>
      <c r="AS635" s="10"/>
      <c r="AV635" s="3"/>
      <c r="AW635" s="10"/>
      <c r="AX635" s="10"/>
      <c r="AY635" s="10"/>
      <c r="AZ635" s="10"/>
      <c r="BA635" s="10"/>
    </row>
    <row r="636" spans="3:53" x14ac:dyDescent="0.25">
      <c r="C636" s="3"/>
      <c r="D636" s="10"/>
      <c r="E636" s="10"/>
      <c r="F636" s="10"/>
      <c r="G636" s="10"/>
      <c r="H636" s="10"/>
      <c r="I636" s="10"/>
      <c r="J636" s="10"/>
      <c r="AD636" s="3"/>
      <c r="AE636" s="10"/>
      <c r="AF636" s="10"/>
      <c r="AG636" s="10"/>
      <c r="AH636" s="10"/>
      <c r="AI636" s="10"/>
      <c r="AJ636" s="10"/>
      <c r="AM636" s="3"/>
      <c r="AN636" s="10"/>
      <c r="AO636" s="10"/>
      <c r="AP636" s="10"/>
      <c r="AQ636" s="10"/>
      <c r="AR636" s="10"/>
      <c r="AS636" s="10"/>
      <c r="AV636" s="3"/>
      <c r="AW636" s="10"/>
      <c r="AX636" s="10"/>
      <c r="AY636" s="10"/>
      <c r="AZ636" s="10"/>
      <c r="BA636" s="10"/>
    </row>
    <row r="637" spans="3:53" x14ac:dyDescent="0.25">
      <c r="C637" s="3"/>
      <c r="D637" s="10"/>
      <c r="E637" s="10"/>
      <c r="F637" s="10"/>
      <c r="G637" s="10"/>
      <c r="H637" s="10"/>
      <c r="I637" s="10"/>
      <c r="J637" s="10"/>
      <c r="AD637" s="3"/>
      <c r="AE637" s="10"/>
      <c r="AF637" s="10"/>
      <c r="AG637" s="10"/>
      <c r="AH637" s="10"/>
      <c r="AI637" s="10"/>
      <c r="AJ637" s="10"/>
      <c r="AM637" s="3"/>
      <c r="AN637" s="10"/>
      <c r="AO637" s="10"/>
      <c r="AP637" s="10"/>
      <c r="AQ637" s="10"/>
      <c r="AR637" s="10"/>
      <c r="AS637" s="10"/>
      <c r="AV637" s="3"/>
      <c r="AW637" s="10"/>
      <c r="AX637" s="10"/>
      <c r="AY637" s="10"/>
      <c r="AZ637" s="10"/>
      <c r="BA637" s="10"/>
    </row>
    <row r="638" spans="3:53" x14ac:dyDescent="0.25">
      <c r="C638" s="3"/>
      <c r="D638" s="10"/>
      <c r="E638" s="10"/>
      <c r="F638" s="10"/>
      <c r="G638" s="10"/>
      <c r="H638" s="10"/>
      <c r="I638" s="10"/>
      <c r="J638" s="10"/>
      <c r="AD638" s="3"/>
      <c r="AE638" s="10"/>
      <c r="AF638" s="10"/>
      <c r="AG638" s="10"/>
      <c r="AH638" s="10"/>
      <c r="AI638" s="10"/>
      <c r="AJ638" s="10"/>
      <c r="AM638" s="3"/>
      <c r="AN638" s="10"/>
      <c r="AO638" s="10"/>
      <c r="AP638" s="10"/>
      <c r="AQ638" s="10"/>
      <c r="AR638" s="10"/>
      <c r="AS638" s="10"/>
      <c r="AV638" s="3"/>
      <c r="AW638" s="10"/>
      <c r="AX638" s="10"/>
      <c r="AY638" s="10"/>
      <c r="AZ638" s="10"/>
      <c r="BA638" s="10"/>
    </row>
    <row r="639" spans="3:53" x14ac:dyDescent="0.25">
      <c r="C639" s="3"/>
      <c r="D639" s="10"/>
      <c r="E639" s="10"/>
      <c r="F639" s="10"/>
      <c r="G639" s="10"/>
      <c r="H639" s="10"/>
      <c r="I639" s="10"/>
      <c r="J639" s="10"/>
      <c r="AD639" s="3"/>
      <c r="AE639" s="10"/>
      <c r="AF639" s="10"/>
      <c r="AG639" s="10"/>
      <c r="AH639" s="10"/>
      <c r="AI639" s="10"/>
      <c r="AJ639" s="10"/>
      <c r="AM639" s="3"/>
      <c r="AN639" s="10"/>
      <c r="AO639" s="10"/>
      <c r="AP639" s="10"/>
      <c r="AQ639" s="10"/>
      <c r="AR639" s="10"/>
      <c r="AS639" s="10"/>
      <c r="AV639" s="3"/>
      <c r="AW639" s="10"/>
      <c r="AX639" s="10"/>
      <c r="AY639" s="10"/>
      <c r="AZ639" s="10"/>
      <c r="BA639" s="10"/>
    </row>
    <row r="640" spans="3:53" x14ac:dyDescent="0.25">
      <c r="C640" s="3"/>
      <c r="D640" s="10"/>
      <c r="E640" s="10"/>
      <c r="F640" s="10"/>
      <c r="G640" s="10"/>
      <c r="H640" s="10"/>
      <c r="I640" s="10"/>
      <c r="J640" s="10"/>
      <c r="AD640" s="3"/>
      <c r="AE640" s="10"/>
      <c r="AF640" s="10"/>
      <c r="AG640" s="10"/>
      <c r="AH640" s="10"/>
      <c r="AI640" s="10"/>
      <c r="AJ640" s="10"/>
      <c r="AM640" s="3"/>
      <c r="AN640" s="10"/>
      <c r="AO640" s="10"/>
      <c r="AP640" s="10"/>
      <c r="AQ640" s="10"/>
      <c r="AR640" s="10"/>
      <c r="AS640" s="10"/>
      <c r="AV640" s="3"/>
      <c r="AW640" s="10"/>
      <c r="AX640" s="10"/>
      <c r="AY640" s="10"/>
      <c r="AZ640" s="10"/>
      <c r="BA640" s="10"/>
    </row>
    <row r="641" spans="3:53" x14ac:dyDescent="0.25">
      <c r="C641" s="3"/>
      <c r="D641" s="10"/>
      <c r="E641" s="10"/>
      <c r="F641" s="10"/>
      <c r="G641" s="10"/>
      <c r="H641" s="10"/>
      <c r="I641" s="10"/>
      <c r="J641" s="10"/>
      <c r="AD641" s="3"/>
      <c r="AE641" s="10"/>
      <c r="AF641" s="10"/>
      <c r="AG641" s="10"/>
      <c r="AH641" s="10"/>
      <c r="AI641" s="10"/>
      <c r="AJ641" s="10"/>
      <c r="AM641" s="3"/>
      <c r="AN641" s="10"/>
      <c r="AO641" s="10"/>
      <c r="AP641" s="10"/>
      <c r="AQ641" s="10"/>
      <c r="AR641" s="10"/>
      <c r="AS641" s="10"/>
      <c r="AV641" s="3"/>
      <c r="AW641" s="10"/>
      <c r="AX641" s="10"/>
      <c r="AY641" s="10"/>
      <c r="AZ641" s="10"/>
      <c r="BA641" s="10"/>
    </row>
    <row r="642" spans="3:53" x14ac:dyDescent="0.25">
      <c r="C642" s="3"/>
      <c r="D642" s="10"/>
      <c r="E642" s="10"/>
      <c r="F642" s="10"/>
      <c r="G642" s="10"/>
      <c r="H642" s="10"/>
      <c r="I642" s="10"/>
      <c r="J642" s="10"/>
      <c r="AD642" s="3"/>
      <c r="AE642" s="10"/>
      <c r="AF642" s="10"/>
      <c r="AG642" s="10"/>
      <c r="AH642" s="10"/>
      <c r="AI642" s="10"/>
      <c r="AJ642" s="10"/>
      <c r="AM642" s="3"/>
      <c r="AN642" s="10"/>
      <c r="AO642" s="10"/>
      <c r="AP642" s="10"/>
      <c r="AQ642" s="10"/>
      <c r="AR642" s="10"/>
      <c r="AS642" s="10"/>
      <c r="AV642" s="3"/>
      <c r="AW642" s="10"/>
      <c r="AX642" s="10"/>
      <c r="AY642" s="10"/>
      <c r="AZ642" s="10"/>
      <c r="BA642" s="10"/>
    </row>
    <row r="643" spans="3:53" x14ac:dyDescent="0.25">
      <c r="C643" s="3"/>
      <c r="D643" s="10"/>
      <c r="E643" s="10"/>
      <c r="F643" s="10"/>
      <c r="G643" s="10"/>
      <c r="H643" s="10"/>
      <c r="I643" s="10"/>
      <c r="J643" s="10"/>
      <c r="AD643" s="3"/>
      <c r="AE643" s="10"/>
      <c r="AF643" s="10"/>
      <c r="AG643" s="10"/>
      <c r="AH643" s="10"/>
      <c r="AI643" s="10"/>
      <c r="AJ643" s="10"/>
      <c r="AM643" s="3"/>
      <c r="AN643" s="10"/>
      <c r="AO643" s="10"/>
      <c r="AP643" s="10"/>
      <c r="AQ643" s="10"/>
      <c r="AR643" s="10"/>
      <c r="AS643" s="10"/>
      <c r="AV643" s="3"/>
      <c r="AW643" s="10"/>
      <c r="AX643" s="10"/>
      <c r="AY643" s="10"/>
      <c r="AZ643" s="10"/>
      <c r="BA643" s="10"/>
    </row>
    <row r="644" spans="3:53" x14ac:dyDescent="0.25">
      <c r="C644" s="3"/>
      <c r="D644" s="10"/>
      <c r="E644" s="10"/>
      <c r="F644" s="10"/>
      <c r="G644" s="10"/>
      <c r="H644" s="10"/>
      <c r="I644" s="10"/>
      <c r="J644" s="10"/>
      <c r="AD644" s="3"/>
      <c r="AE644" s="10"/>
      <c r="AF644" s="10"/>
      <c r="AG644" s="10"/>
      <c r="AH644" s="10"/>
      <c r="AI644" s="10"/>
      <c r="AJ644" s="10"/>
      <c r="AM644" s="3"/>
      <c r="AN644" s="10"/>
      <c r="AO644" s="10"/>
      <c r="AP644" s="10"/>
      <c r="AQ644" s="10"/>
      <c r="AR644" s="10"/>
      <c r="AS644" s="10"/>
      <c r="AV644" s="3"/>
      <c r="AW644" s="10"/>
      <c r="AX644" s="10"/>
      <c r="AY644" s="10"/>
      <c r="AZ644" s="10"/>
      <c r="BA644" s="10"/>
    </row>
    <row r="645" spans="3:53" x14ac:dyDescent="0.25">
      <c r="C645" s="3"/>
      <c r="D645" s="10"/>
      <c r="E645" s="10"/>
      <c r="F645" s="10"/>
      <c r="G645" s="10"/>
      <c r="H645" s="10"/>
      <c r="I645" s="10"/>
      <c r="J645" s="10"/>
      <c r="AD645" s="3"/>
      <c r="AE645" s="10"/>
      <c r="AF645" s="10"/>
      <c r="AG645" s="10"/>
      <c r="AH645" s="10"/>
      <c r="AI645" s="10"/>
      <c r="AJ645" s="10"/>
      <c r="AM645" s="3"/>
      <c r="AN645" s="10"/>
      <c r="AO645" s="10"/>
      <c r="AP645" s="10"/>
      <c r="AQ645" s="10"/>
      <c r="AR645" s="10"/>
      <c r="AS645" s="10"/>
      <c r="AV645" s="3"/>
      <c r="AW645" s="10"/>
      <c r="AX645" s="10"/>
      <c r="AY645" s="10"/>
      <c r="AZ645" s="10"/>
      <c r="BA645" s="10"/>
    </row>
    <row r="646" spans="3:53" x14ac:dyDescent="0.25">
      <c r="C646" s="3"/>
      <c r="D646" s="10"/>
      <c r="E646" s="10"/>
      <c r="F646" s="10"/>
      <c r="G646" s="10"/>
      <c r="H646" s="10"/>
      <c r="I646" s="10"/>
      <c r="J646" s="10"/>
      <c r="AD646" s="3"/>
      <c r="AE646" s="10"/>
      <c r="AF646" s="10"/>
      <c r="AG646" s="10"/>
      <c r="AH646" s="10"/>
      <c r="AI646" s="10"/>
      <c r="AJ646" s="10"/>
      <c r="AM646" s="3"/>
      <c r="AN646" s="10"/>
      <c r="AO646" s="10"/>
      <c r="AP646" s="10"/>
      <c r="AQ646" s="10"/>
      <c r="AR646" s="10"/>
      <c r="AS646" s="10"/>
      <c r="AV646" s="3"/>
      <c r="AW646" s="10"/>
      <c r="AX646" s="10"/>
      <c r="AY646" s="10"/>
      <c r="AZ646" s="10"/>
      <c r="BA646" s="10"/>
    </row>
    <row r="647" spans="3:53" x14ac:dyDescent="0.25">
      <c r="C647" s="3"/>
      <c r="D647" s="10"/>
      <c r="E647" s="10"/>
      <c r="F647" s="10"/>
      <c r="G647" s="10"/>
      <c r="H647" s="10"/>
      <c r="I647" s="10"/>
      <c r="J647" s="10"/>
      <c r="AD647" s="3"/>
      <c r="AE647" s="10"/>
      <c r="AF647" s="10"/>
      <c r="AG647" s="10"/>
      <c r="AH647" s="10"/>
      <c r="AI647" s="10"/>
      <c r="AJ647" s="10"/>
      <c r="AM647" s="3"/>
      <c r="AN647" s="10"/>
      <c r="AO647" s="10"/>
      <c r="AP647" s="10"/>
      <c r="AQ647" s="10"/>
      <c r="AR647" s="10"/>
      <c r="AS647" s="10"/>
      <c r="AV647" s="3"/>
      <c r="AW647" s="10"/>
      <c r="AX647" s="10"/>
      <c r="AY647" s="10"/>
      <c r="AZ647" s="10"/>
      <c r="BA647" s="10"/>
    </row>
    <row r="648" spans="3:53" x14ac:dyDescent="0.25">
      <c r="C648" s="3"/>
      <c r="D648" s="10"/>
      <c r="E648" s="10"/>
      <c r="F648" s="10"/>
      <c r="G648" s="10"/>
      <c r="H648" s="10"/>
      <c r="I648" s="10"/>
      <c r="J648" s="10"/>
      <c r="AD648" s="3"/>
      <c r="AE648" s="10"/>
      <c r="AF648" s="10"/>
      <c r="AG648" s="10"/>
      <c r="AH648" s="10"/>
      <c r="AI648" s="10"/>
      <c r="AJ648" s="10"/>
      <c r="AM648" s="3"/>
      <c r="AN648" s="10"/>
      <c r="AO648" s="10"/>
      <c r="AP648" s="10"/>
      <c r="AQ648" s="10"/>
      <c r="AR648" s="10"/>
      <c r="AS648" s="10"/>
      <c r="AV648" s="3"/>
      <c r="AW648" s="10"/>
      <c r="AX648" s="10"/>
      <c r="AY648" s="10"/>
      <c r="AZ648" s="10"/>
      <c r="BA648" s="10"/>
    </row>
    <row r="649" spans="3:53" x14ac:dyDescent="0.25">
      <c r="C649" s="3"/>
      <c r="D649" s="10"/>
      <c r="E649" s="10"/>
      <c r="F649" s="10"/>
      <c r="G649" s="10"/>
      <c r="H649" s="10"/>
      <c r="I649" s="10"/>
      <c r="J649" s="10"/>
      <c r="AD649" s="3"/>
      <c r="AE649" s="10"/>
      <c r="AF649" s="10"/>
      <c r="AG649" s="10"/>
      <c r="AH649" s="10"/>
      <c r="AI649" s="10"/>
      <c r="AJ649" s="10"/>
      <c r="AM649" s="3"/>
      <c r="AN649" s="10"/>
      <c r="AO649" s="10"/>
      <c r="AP649" s="10"/>
      <c r="AQ649" s="10"/>
      <c r="AR649" s="10"/>
      <c r="AS649" s="10"/>
      <c r="AV649" s="3"/>
      <c r="AW649" s="10"/>
      <c r="AX649" s="10"/>
      <c r="AY649" s="10"/>
      <c r="AZ649" s="10"/>
      <c r="BA649" s="10"/>
    </row>
    <row r="650" spans="3:53" x14ac:dyDescent="0.25">
      <c r="C650" s="3"/>
      <c r="D650" s="10"/>
      <c r="E650" s="10"/>
      <c r="F650" s="10"/>
      <c r="G650" s="10"/>
      <c r="H650" s="10"/>
      <c r="I650" s="10"/>
      <c r="J650" s="10"/>
      <c r="AD650" s="3"/>
      <c r="AE650" s="10"/>
      <c r="AF650" s="10"/>
      <c r="AG650" s="10"/>
      <c r="AH650" s="10"/>
      <c r="AI650" s="10"/>
      <c r="AJ650" s="10"/>
      <c r="AM650" s="3"/>
      <c r="AN650" s="10"/>
      <c r="AO650" s="10"/>
      <c r="AP650" s="10"/>
      <c r="AQ650" s="10"/>
      <c r="AR650" s="10"/>
      <c r="AS650" s="10"/>
      <c r="AV650" s="3"/>
      <c r="AW650" s="10"/>
      <c r="AX650" s="10"/>
      <c r="AY650" s="10"/>
      <c r="AZ650" s="10"/>
      <c r="BA650" s="10"/>
    </row>
    <row r="651" spans="3:53" x14ac:dyDescent="0.25">
      <c r="C651" s="3"/>
      <c r="D651" s="10"/>
      <c r="E651" s="10"/>
      <c r="F651" s="10"/>
      <c r="G651" s="10"/>
      <c r="H651" s="10"/>
      <c r="I651" s="10"/>
      <c r="J651" s="10"/>
      <c r="AD651" s="3"/>
      <c r="AE651" s="10"/>
      <c r="AF651" s="10"/>
      <c r="AG651" s="10"/>
      <c r="AH651" s="10"/>
      <c r="AI651" s="10"/>
      <c r="AJ651" s="10"/>
      <c r="AM651" s="3"/>
      <c r="AN651" s="10"/>
      <c r="AO651" s="10"/>
      <c r="AP651" s="10"/>
      <c r="AQ651" s="10"/>
      <c r="AR651" s="10"/>
      <c r="AS651" s="10"/>
      <c r="AV651" s="3"/>
      <c r="AW651" s="10"/>
      <c r="AX651" s="10"/>
      <c r="AY651" s="10"/>
      <c r="AZ651" s="10"/>
      <c r="BA651" s="10"/>
    </row>
    <row r="652" spans="3:53" x14ac:dyDescent="0.25">
      <c r="C652" s="3"/>
      <c r="D652" s="10"/>
      <c r="E652" s="10"/>
      <c r="F652" s="10"/>
      <c r="G652" s="10"/>
      <c r="H652" s="10"/>
      <c r="I652" s="10"/>
      <c r="J652" s="10"/>
      <c r="AD652" s="3"/>
      <c r="AE652" s="10"/>
      <c r="AF652" s="10"/>
      <c r="AG652" s="10"/>
      <c r="AH652" s="10"/>
      <c r="AI652" s="10"/>
      <c r="AJ652" s="10"/>
      <c r="AM652" s="3"/>
      <c r="AN652" s="10"/>
      <c r="AO652" s="10"/>
      <c r="AP652" s="10"/>
      <c r="AQ652" s="10"/>
      <c r="AR652" s="10"/>
      <c r="AS652" s="10"/>
      <c r="AV652" s="3"/>
      <c r="AW652" s="10"/>
      <c r="AX652" s="10"/>
      <c r="AY652" s="10"/>
      <c r="AZ652" s="10"/>
      <c r="BA652" s="10"/>
    </row>
    <row r="653" spans="3:53" x14ac:dyDescent="0.25">
      <c r="C653" s="3"/>
      <c r="D653" s="10"/>
      <c r="E653" s="10"/>
      <c r="F653" s="10"/>
      <c r="G653" s="10"/>
      <c r="H653" s="10"/>
      <c r="I653" s="10"/>
      <c r="J653" s="10"/>
      <c r="AD653" s="3"/>
      <c r="AE653" s="10"/>
      <c r="AF653" s="10"/>
      <c r="AG653" s="10"/>
      <c r="AH653" s="10"/>
      <c r="AI653" s="10"/>
      <c r="AJ653" s="10"/>
      <c r="AM653" s="3"/>
      <c r="AN653" s="10"/>
      <c r="AO653" s="10"/>
      <c r="AP653" s="10"/>
      <c r="AQ653" s="10"/>
      <c r="AR653" s="10"/>
      <c r="AS653" s="10"/>
      <c r="AV653" s="3"/>
      <c r="AW653" s="10"/>
      <c r="AX653" s="10"/>
      <c r="AY653" s="10"/>
      <c r="AZ653" s="10"/>
      <c r="BA653" s="10"/>
    </row>
    <row r="654" spans="3:53" x14ac:dyDescent="0.25">
      <c r="C654" s="3"/>
      <c r="D654" s="10"/>
      <c r="E654" s="10"/>
      <c r="F654" s="10"/>
      <c r="G654" s="10"/>
      <c r="H654" s="10"/>
      <c r="I654" s="10"/>
      <c r="J654" s="10"/>
      <c r="AD654" s="3"/>
      <c r="AE654" s="10"/>
      <c r="AF654" s="10"/>
      <c r="AG654" s="10"/>
      <c r="AH654" s="10"/>
      <c r="AI654" s="10"/>
      <c r="AJ654" s="10"/>
      <c r="AM654" s="3"/>
      <c r="AN654" s="10"/>
      <c r="AO654" s="10"/>
      <c r="AP654" s="10"/>
      <c r="AQ654" s="10"/>
      <c r="AR654" s="10"/>
      <c r="AS654" s="10"/>
      <c r="AV654" s="3"/>
      <c r="AW654" s="10"/>
      <c r="AX654" s="10"/>
      <c r="AY654" s="10"/>
      <c r="AZ654" s="10"/>
      <c r="BA654" s="10"/>
    </row>
    <row r="655" spans="3:53" x14ac:dyDescent="0.25">
      <c r="C655" s="3"/>
      <c r="D655" s="10"/>
      <c r="E655" s="10"/>
      <c r="F655" s="10"/>
      <c r="G655" s="10"/>
      <c r="H655" s="10"/>
      <c r="I655" s="10"/>
      <c r="J655" s="10"/>
      <c r="AD655" s="3"/>
      <c r="AE655" s="10"/>
      <c r="AF655" s="10"/>
      <c r="AG655" s="10"/>
      <c r="AH655" s="10"/>
      <c r="AI655" s="10"/>
      <c r="AJ655" s="10"/>
      <c r="AM655" s="3"/>
      <c r="AN655" s="10"/>
      <c r="AO655" s="10"/>
      <c r="AP655" s="10"/>
      <c r="AQ655" s="10"/>
      <c r="AR655" s="10"/>
      <c r="AS655" s="10"/>
      <c r="AV655" s="3"/>
      <c r="AW655" s="10"/>
      <c r="AX655" s="10"/>
      <c r="AY655" s="10"/>
      <c r="AZ655" s="10"/>
      <c r="BA655" s="10"/>
    </row>
    <row r="656" spans="3:53" x14ac:dyDescent="0.25">
      <c r="C656" s="3"/>
      <c r="D656" s="10"/>
      <c r="E656" s="10"/>
      <c r="F656" s="10"/>
      <c r="G656" s="10"/>
      <c r="H656" s="10"/>
      <c r="I656" s="10"/>
      <c r="J656" s="10"/>
      <c r="AD656" s="3"/>
      <c r="AE656" s="10"/>
      <c r="AF656" s="10"/>
      <c r="AG656" s="10"/>
      <c r="AH656" s="10"/>
      <c r="AI656" s="10"/>
      <c r="AJ656" s="10"/>
      <c r="AM656" s="3"/>
      <c r="AN656" s="10"/>
      <c r="AO656" s="10"/>
      <c r="AP656" s="10"/>
      <c r="AQ656" s="10"/>
      <c r="AR656" s="10"/>
      <c r="AS656" s="10"/>
      <c r="AV656" s="3"/>
      <c r="AW656" s="10"/>
      <c r="AX656" s="10"/>
      <c r="AY656" s="10"/>
      <c r="AZ656" s="10"/>
      <c r="BA656" s="10"/>
    </row>
    <row r="657" spans="3:53" x14ac:dyDescent="0.25">
      <c r="C657" s="3"/>
      <c r="D657" s="10"/>
      <c r="E657" s="10"/>
      <c r="F657" s="10"/>
      <c r="G657" s="10"/>
      <c r="H657" s="10"/>
      <c r="I657" s="10"/>
      <c r="J657" s="10"/>
      <c r="AD657" s="3"/>
      <c r="AE657" s="10"/>
      <c r="AF657" s="10"/>
      <c r="AG657" s="10"/>
      <c r="AH657" s="10"/>
      <c r="AI657" s="10"/>
      <c r="AJ657" s="10"/>
      <c r="AM657" s="3"/>
      <c r="AN657" s="10"/>
      <c r="AO657" s="10"/>
      <c r="AP657" s="10"/>
      <c r="AQ657" s="10"/>
      <c r="AR657" s="10"/>
      <c r="AS657" s="10"/>
      <c r="AV657" s="3"/>
      <c r="AW657" s="10"/>
      <c r="AX657" s="10"/>
      <c r="AY657" s="10"/>
      <c r="AZ657" s="10"/>
      <c r="BA657" s="10"/>
    </row>
    <row r="658" spans="3:53" x14ac:dyDescent="0.25">
      <c r="C658" s="3"/>
      <c r="D658" s="10"/>
      <c r="E658" s="10"/>
      <c r="F658" s="10"/>
      <c r="G658" s="10"/>
      <c r="H658" s="10"/>
      <c r="I658" s="10"/>
      <c r="J658" s="10"/>
      <c r="AD658" s="3"/>
      <c r="AE658" s="10"/>
      <c r="AF658" s="10"/>
      <c r="AG658" s="10"/>
      <c r="AH658" s="10"/>
      <c r="AI658" s="10"/>
      <c r="AJ658" s="10"/>
      <c r="AM658" s="3"/>
      <c r="AN658" s="10"/>
      <c r="AO658" s="10"/>
      <c r="AP658" s="10"/>
      <c r="AQ658" s="10"/>
      <c r="AR658" s="10"/>
      <c r="AS658" s="10"/>
      <c r="AV658" s="3"/>
      <c r="AW658" s="10"/>
      <c r="AX658" s="10"/>
      <c r="AY658" s="10"/>
      <c r="AZ658" s="10"/>
      <c r="BA658" s="10"/>
    </row>
    <row r="659" spans="3:53" x14ac:dyDescent="0.25">
      <c r="C659" s="3"/>
      <c r="D659" s="10"/>
      <c r="E659" s="10"/>
      <c r="F659" s="10"/>
      <c r="G659" s="10"/>
      <c r="H659" s="10"/>
      <c r="I659" s="10"/>
      <c r="J659" s="10"/>
      <c r="AD659" s="3"/>
      <c r="AE659" s="10"/>
      <c r="AF659" s="10"/>
      <c r="AG659" s="10"/>
      <c r="AH659" s="10"/>
      <c r="AI659" s="10"/>
      <c r="AJ659" s="10"/>
      <c r="AM659" s="3"/>
      <c r="AN659" s="10"/>
      <c r="AO659" s="10"/>
      <c r="AP659" s="10"/>
      <c r="AQ659" s="10"/>
      <c r="AR659" s="10"/>
      <c r="AS659" s="10"/>
      <c r="AV659" s="3"/>
      <c r="AW659" s="10"/>
      <c r="AX659" s="10"/>
      <c r="AY659" s="10"/>
      <c r="AZ659" s="10"/>
      <c r="BA659" s="10"/>
    </row>
    <row r="660" spans="3:53" x14ac:dyDescent="0.25">
      <c r="C660" s="3"/>
      <c r="D660" s="10"/>
      <c r="E660" s="10"/>
      <c r="F660" s="10"/>
      <c r="G660" s="10"/>
      <c r="H660" s="10"/>
      <c r="I660" s="10"/>
      <c r="J660" s="10"/>
      <c r="AD660" s="3"/>
      <c r="AE660" s="10"/>
      <c r="AF660" s="10"/>
      <c r="AG660" s="10"/>
      <c r="AH660" s="10"/>
      <c r="AI660" s="10"/>
      <c r="AJ660" s="10"/>
      <c r="AM660" s="3"/>
      <c r="AN660" s="10"/>
      <c r="AO660" s="10"/>
      <c r="AP660" s="10"/>
      <c r="AQ660" s="10"/>
      <c r="AR660" s="10"/>
      <c r="AS660" s="10"/>
      <c r="AV660" s="3"/>
      <c r="AW660" s="10"/>
      <c r="AX660" s="10"/>
      <c r="AY660" s="10"/>
      <c r="AZ660" s="10"/>
      <c r="BA660" s="10"/>
    </row>
    <row r="661" spans="3:53" x14ac:dyDescent="0.25">
      <c r="C661" s="3"/>
      <c r="D661" s="10"/>
      <c r="E661" s="10"/>
      <c r="F661" s="10"/>
      <c r="G661" s="10"/>
      <c r="H661" s="10"/>
      <c r="I661" s="10"/>
      <c r="J661" s="10"/>
      <c r="AD661" s="3"/>
      <c r="AE661" s="10"/>
      <c r="AF661" s="10"/>
      <c r="AG661" s="10"/>
      <c r="AH661" s="10"/>
      <c r="AI661" s="10"/>
      <c r="AJ661" s="10"/>
      <c r="AM661" s="3"/>
      <c r="AN661" s="10"/>
      <c r="AO661" s="10"/>
      <c r="AP661" s="10"/>
      <c r="AQ661" s="10"/>
      <c r="AR661" s="10"/>
      <c r="AS661" s="10"/>
      <c r="AV661" s="3"/>
      <c r="AW661" s="10"/>
      <c r="AX661" s="10"/>
      <c r="AY661" s="10"/>
      <c r="AZ661" s="10"/>
      <c r="BA661" s="10"/>
    </row>
    <row r="662" spans="3:53" x14ac:dyDescent="0.25">
      <c r="C662" s="3"/>
      <c r="D662" s="10"/>
      <c r="E662" s="10"/>
      <c r="F662" s="10"/>
      <c r="G662" s="10"/>
      <c r="H662" s="10"/>
      <c r="I662" s="10"/>
      <c r="J662" s="10"/>
      <c r="AD662" s="3"/>
      <c r="AE662" s="10"/>
      <c r="AF662" s="10"/>
      <c r="AG662" s="10"/>
      <c r="AH662" s="10"/>
      <c r="AI662" s="10"/>
      <c r="AJ662" s="10"/>
      <c r="AM662" s="3"/>
      <c r="AN662" s="10"/>
      <c r="AO662" s="10"/>
      <c r="AP662" s="10"/>
      <c r="AQ662" s="10"/>
      <c r="AR662" s="10"/>
      <c r="AS662" s="10"/>
      <c r="AV662" s="3"/>
      <c r="AW662" s="10"/>
      <c r="AX662" s="10"/>
      <c r="AY662" s="10"/>
      <c r="AZ662" s="10"/>
      <c r="BA662" s="10"/>
    </row>
    <row r="663" spans="3:53" x14ac:dyDescent="0.25">
      <c r="C663" s="3"/>
      <c r="D663" s="10"/>
      <c r="E663" s="10"/>
      <c r="F663" s="10"/>
      <c r="G663" s="10"/>
      <c r="H663" s="10"/>
      <c r="I663" s="10"/>
      <c r="J663" s="10"/>
      <c r="AD663" s="3"/>
      <c r="AE663" s="10"/>
      <c r="AF663" s="10"/>
      <c r="AG663" s="10"/>
      <c r="AH663" s="10"/>
      <c r="AI663" s="10"/>
      <c r="AJ663" s="10"/>
      <c r="AM663" s="3"/>
      <c r="AN663" s="10"/>
      <c r="AO663" s="10"/>
      <c r="AP663" s="10"/>
      <c r="AQ663" s="10"/>
      <c r="AR663" s="10"/>
      <c r="AS663" s="10"/>
      <c r="AV663" s="3"/>
      <c r="AW663" s="10"/>
      <c r="AX663" s="10"/>
      <c r="AY663" s="10"/>
      <c r="AZ663" s="10"/>
      <c r="BA663" s="10"/>
    </row>
    <row r="664" spans="3:53" x14ac:dyDescent="0.25">
      <c r="C664" s="3"/>
      <c r="D664" s="10"/>
      <c r="E664" s="10"/>
      <c r="F664" s="10"/>
      <c r="G664" s="10"/>
      <c r="H664" s="10"/>
      <c r="I664" s="10"/>
      <c r="J664" s="10"/>
      <c r="AD664" s="3"/>
      <c r="AE664" s="10"/>
      <c r="AF664" s="10"/>
      <c r="AG664" s="10"/>
      <c r="AH664" s="10"/>
      <c r="AI664" s="10"/>
      <c r="AJ664" s="10"/>
      <c r="AM664" s="3"/>
      <c r="AN664" s="10"/>
      <c r="AO664" s="10"/>
      <c r="AP664" s="10"/>
      <c r="AQ664" s="10"/>
      <c r="AR664" s="10"/>
      <c r="AS664" s="10"/>
      <c r="AV664" s="3"/>
      <c r="AW664" s="10"/>
      <c r="AX664" s="10"/>
      <c r="AY664" s="10"/>
      <c r="AZ664" s="10"/>
      <c r="BA664" s="10"/>
    </row>
    <row r="665" spans="3:53" x14ac:dyDescent="0.25">
      <c r="C665" s="3"/>
      <c r="D665" s="10"/>
      <c r="E665" s="10"/>
      <c r="F665" s="10"/>
      <c r="G665" s="10"/>
      <c r="H665" s="10"/>
      <c r="I665" s="10"/>
      <c r="J665" s="10"/>
      <c r="AD665" s="3"/>
      <c r="AE665" s="10"/>
      <c r="AF665" s="10"/>
      <c r="AG665" s="10"/>
      <c r="AH665" s="10"/>
      <c r="AI665" s="10"/>
      <c r="AJ665" s="10"/>
      <c r="AM665" s="3"/>
      <c r="AN665" s="10"/>
      <c r="AO665" s="10"/>
      <c r="AP665" s="10"/>
      <c r="AQ665" s="10"/>
      <c r="AR665" s="10"/>
      <c r="AS665" s="10"/>
      <c r="AV665" s="3"/>
      <c r="AW665" s="10"/>
      <c r="AX665" s="10"/>
      <c r="AY665" s="10"/>
      <c r="AZ665" s="10"/>
      <c r="BA665" s="10"/>
    </row>
    <row r="666" spans="3:53" x14ac:dyDescent="0.25">
      <c r="C666" s="3"/>
      <c r="D666" s="10"/>
      <c r="E666" s="10"/>
      <c r="F666" s="10"/>
      <c r="G666" s="10"/>
      <c r="H666" s="10"/>
      <c r="I666" s="10"/>
      <c r="J666" s="10"/>
      <c r="AD666" s="3"/>
      <c r="AE666" s="10"/>
      <c r="AF666" s="10"/>
      <c r="AG666" s="10"/>
      <c r="AH666" s="10"/>
      <c r="AI666" s="10"/>
      <c r="AJ666" s="10"/>
      <c r="AM666" s="3"/>
      <c r="AN666" s="10"/>
      <c r="AO666" s="10"/>
      <c r="AP666" s="10"/>
      <c r="AQ666" s="10"/>
      <c r="AR666" s="10"/>
      <c r="AS666" s="10"/>
      <c r="AV666" s="3"/>
      <c r="AW666" s="10"/>
      <c r="AX666" s="10"/>
      <c r="AY666" s="10"/>
      <c r="AZ666" s="10"/>
      <c r="BA666" s="10"/>
    </row>
    <row r="667" spans="3:53" x14ac:dyDescent="0.25">
      <c r="C667" s="3"/>
      <c r="D667" s="10"/>
      <c r="E667" s="10"/>
      <c r="F667" s="10"/>
      <c r="G667" s="10"/>
      <c r="H667" s="10"/>
      <c r="I667" s="10"/>
      <c r="J667" s="10"/>
      <c r="AD667" s="3"/>
      <c r="AE667" s="10"/>
      <c r="AF667" s="10"/>
      <c r="AG667" s="10"/>
      <c r="AH667" s="10"/>
      <c r="AI667" s="10"/>
      <c r="AJ667" s="10"/>
      <c r="AM667" s="3"/>
      <c r="AN667" s="10"/>
      <c r="AO667" s="10"/>
      <c r="AP667" s="10"/>
      <c r="AQ667" s="10"/>
      <c r="AR667" s="10"/>
      <c r="AS667" s="10"/>
      <c r="AV667" s="3"/>
      <c r="AW667" s="10"/>
      <c r="AX667" s="10"/>
      <c r="AY667" s="10"/>
      <c r="AZ667" s="10"/>
      <c r="BA667" s="10"/>
    </row>
    <row r="668" spans="3:53" x14ac:dyDescent="0.25">
      <c r="C668" s="3"/>
      <c r="D668" s="10"/>
      <c r="E668" s="10"/>
      <c r="F668" s="10"/>
      <c r="G668" s="10"/>
      <c r="H668" s="10"/>
      <c r="I668" s="10"/>
      <c r="J668" s="10"/>
      <c r="AD668" s="3"/>
      <c r="AE668" s="10"/>
      <c r="AF668" s="10"/>
      <c r="AG668" s="10"/>
      <c r="AH668" s="10"/>
      <c r="AI668" s="10"/>
      <c r="AJ668" s="10"/>
      <c r="AM668" s="3"/>
      <c r="AN668" s="10"/>
      <c r="AO668" s="10"/>
      <c r="AP668" s="10"/>
      <c r="AQ668" s="10"/>
      <c r="AR668" s="10"/>
      <c r="AS668" s="10"/>
      <c r="AV668" s="3"/>
      <c r="AW668" s="10"/>
      <c r="AX668" s="10"/>
      <c r="AY668" s="10"/>
      <c r="AZ668" s="10"/>
      <c r="BA668" s="10"/>
    </row>
    <row r="669" spans="3:53" x14ac:dyDescent="0.25">
      <c r="C669" s="3"/>
      <c r="D669" s="10"/>
      <c r="E669" s="10"/>
      <c r="F669" s="10"/>
      <c r="G669" s="10"/>
      <c r="H669" s="10"/>
      <c r="I669" s="10"/>
      <c r="J669" s="10"/>
      <c r="AD669" s="3"/>
      <c r="AE669" s="10"/>
      <c r="AF669" s="10"/>
      <c r="AG669" s="10"/>
      <c r="AH669" s="10"/>
      <c r="AI669" s="10"/>
      <c r="AJ669" s="10"/>
      <c r="AM669" s="3"/>
      <c r="AN669" s="10"/>
      <c r="AO669" s="10"/>
      <c r="AP669" s="10"/>
      <c r="AQ669" s="10"/>
      <c r="AR669" s="10"/>
      <c r="AS669" s="10"/>
      <c r="AV669" s="3"/>
      <c r="AW669" s="10"/>
      <c r="AX669" s="10"/>
      <c r="AY669" s="10"/>
      <c r="AZ669" s="10"/>
      <c r="BA669" s="10"/>
    </row>
    <row r="670" spans="3:53" x14ac:dyDescent="0.25">
      <c r="C670" s="3"/>
      <c r="D670" s="10"/>
      <c r="E670" s="10"/>
      <c r="F670" s="10"/>
      <c r="G670" s="10"/>
      <c r="H670" s="10"/>
      <c r="I670" s="10"/>
      <c r="J670" s="10"/>
      <c r="AD670" s="3"/>
      <c r="AE670" s="10"/>
      <c r="AF670" s="10"/>
      <c r="AG670" s="10"/>
      <c r="AH670" s="10"/>
      <c r="AI670" s="10"/>
      <c r="AJ670" s="10"/>
      <c r="AM670" s="3"/>
      <c r="AN670" s="10"/>
      <c r="AO670" s="10"/>
      <c r="AP670" s="10"/>
      <c r="AQ670" s="10"/>
      <c r="AR670" s="10"/>
      <c r="AS670" s="10"/>
      <c r="AV670" s="3"/>
      <c r="AW670" s="10"/>
      <c r="AX670" s="10"/>
      <c r="AY670" s="10"/>
      <c r="AZ670" s="10"/>
      <c r="BA670" s="10"/>
    </row>
    <row r="671" spans="3:53" x14ac:dyDescent="0.25">
      <c r="C671" s="3"/>
      <c r="D671" s="10"/>
      <c r="E671" s="10"/>
      <c r="F671" s="10"/>
      <c r="G671" s="10"/>
      <c r="H671" s="10"/>
      <c r="I671" s="10"/>
      <c r="J671" s="10"/>
      <c r="AD671" s="3"/>
      <c r="AE671" s="10"/>
      <c r="AF671" s="10"/>
      <c r="AG671" s="10"/>
      <c r="AH671" s="10"/>
      <c r="AI671" s="10"/>
      <c r="AJ671" s="10"/>
      <c r="AM671" s="3"/>
      <c r="AN671" s="10"/>
      <c r="AO671" s="10"/>
      <c r="AP671" s="10"/>
      <c r="AQ671" s="10"/>
      <c r="AR671" s="10"/>
      <c r="AS671" s="10"/>
      <c r="AV671" s="3"/>
      <c r="AW671" s="10"/>
      <c r="AX671" s="10"/>
      <c r="AY671" s="10"/>
      <c r="AZ671" s="10"/>
      <c r="BA671" s="10"/>
    </row>
    <row r="672" spans="3:53" x14ac:dyDescent="0.25">
      <c r="C672" s="3"/>
      <c r="D672" s="10"/>
      <c r="E672" s="10"/>
      <c r="F672" s="10"/>
      <c r="G672" s="10"/>
      <c r="H672" s="10"/>
      <c r="I672" s="10"/>
      <c r="J672" s="10"/>
      <c r="AD672" s="3"/>
      <c r="AE672" s="10"/>
      <c r="AF672" s="10"/>
      <c r="AG672" s="10"/>
      <c r="AH672" s="10"/>
      <c r="AI672" s="10"/>
      <c r="AJ672" s="10"/>
      <c r="AM672" s="3"/>
      <c r="AN672" s="10"/>
      <c r="AO672" s="10"/>
      <c r="AP672" s="10"/>
      <c r="AQ672" s="10"/>
      <c r="AR672" s="10"/>
      <c r="AS672" s="10"/>
      <c r="AV672" s="3"/>
      <c r="AW672" s="10"/>
      <c r="AX672" s="10"/>
      <c r="AY672" s="10"/>
      <c r="AZ672" s="10"/>
      <c r="BA672" s="10"/>
    </row>
    <row r="673" spans="3:53" x14ac:dyDescent="0.25">
      <c r="C673" s="3"/>
      <c r="D673" s="10"/>
      <c r="E673" s="10"/>
      <c r="F673" s="10"/>
      <c r="G673" s="10"/>
      <c r="H673" s="10"/>
      <c r="I673" s="10"/>
      <c r="J673" s="10"/>
      <c r="AD673" s="3"/>
      <c r="AE673" s="10"/>
      <c r="AF673" s="10"/>
      <c r="AG673" s="10"/>
      <c r="AH673" s="10"/>
      <c r="AI673" s="10"/>
      <c r="AJ673" s="10"/>
      <c r="AM673" s="3"/>
      <c r="AN673" s="10"/>
      <c r="AO673" s="10"/>
      <c r="AP673" s="10"/>
      <c r="AQ673" s="10"/>
      <c r="AR673" s="10"/>
      <c r="AS673" s="10"/>
      <c r="AV673" s="3"/>
      <c r="AW673" s="10"/>
      <c r="AX673" s="10"/>
      <c r="AY673" s="10"/>
      <c r="AZ673" s="10"/>
      <c r="BA673" s="10"/>
    </row>
    <row r="674" spans="3:53" x14ac:dyDescent="0.25">
      <c r="C674" s="3"/>
      <c r="D674" s="10"/>
      <c r="E674" s="10"/>
      <c r="F674" s="10"/>
      <c r="G674" s="10"/>
      <c r="H674" s="10"/>
      <c r="I674" s="10"/>
      <c r="J674" s="10"/>
      <c r="AD674" s="3"/>
      <c r="AE674" s="10"/>
      <c r="AF674" s="10"/>
      <c r="AG674" s="10"/>
      <c r="AH674" s="10"/>
      <c r="AI674" s="10"/>
      <c r="AJ674" s="10"/>
      <c r="AM674" s="3"/>
      <c r="AN674" s="10"/>
      <c r="AO674" s="10"/>
      <c r="AP674" s="10"/>
      <c r="AQ674" s="10"/>
      <c r="AR674" s="10"/>
      <c r="AS674" s="10"/>
      <c r="AV674" s="3"/>
      <c r="AW674" s="10"/>
      <c r="AX674" s="10"/>
      <c r="AY674" s="10"/>
      <c r="AZ674" s="10"/>
      <c r="BA674" s="10"/>
    </row>
    <row r="675" spans="3:53" x14ac:dyDescent="0.25">
      <c r="C675" s="3"/>
      <c r="D675" s="10"/>
      <c r="E675" s="10"/>
      <c r="F675" s="10"/>
      <c r="G675" s="10"/>
      <c r="H675" s="10"/>
      <c r="I675" s="10"/>
      <c r="J675" s="10"/>
      <c r="AD675" s="3"/>
      <c r="AE675" s="10"/>
      <c r="AF675" s="10"/>
      <c r="AG675" s="10"/>
      <c r="AH675" s="10"/>
      <c r="AI675" s="10"/>
      <c r="AJ675" s="10"/>
      <c r="AM675" s="3"/>
      <c r="AN675" s="10"/>
      <c r="AO675" s="10"/>
      <c r="AP675" s="10"/>
      <c r="AQ675" s="10"/>
      <c r="AR675" s="10"/>
      <c r="AS675" s="10"/>
      <c r="AV675" s="3"/>
      <c r="AW675" s="10"/>
      <c r="AX675" s="10"/>
      <c r="AY675" s="10"/>
      <c r="AZ675" s="10"/>
      <c r="BA675" s="10"/>
    </row>
    <row r="676" spans="3:53" x14ac:dyDescent="0.25">
      <c r="C676" s="3"/>
      <c r="D676" s="10"/>
      <c r="E676" s="10"/>
      <c r="F676" s="10"/>
      <c r="G676" s="10"/>
      <c r="H676" s="10"/>
      <c r="I676" s="10"/>
      <c r="J676" s="10"/>
      <c r="AD676" s="3"/>
      <c r="AE676" s="10"/>
      <c r="AF676" s="10"/>
      <c r="AG676" s="10"/>
      <c r="AH676" s="10"/>
      <c r="AI676" s="10"/>
      <c r="AJ676" s="10"/>
      <c r="AM676" s="3"/>
      <c r="AN676" s="10"/>
      <c r="AO676" s="10"/>
      <c r="AP676" s="10"/>
      <c r="AQ676" s="10"/>
      <c r="AR676" s="10"/>
      <c r="AS676" s="10"/>
      <c r="AV676" s="3"/>
      <c r="AW676" s="10"/>
      <c r="AX676" s="10"/>
      <c r="AY676" s="10"/>
      <c r="AZ676" s="10"/>
      <c r="BA676" s="10"/>
    </row>
    <row r="677" spans="3:53" x14ac:dyDescent="0.25">
      <c r="C677" s="3"/>
      <c r="D677" s="10"/>
      <c r="E677" s="10"/>
      <c r="F677" s="10"/>
      <c r="G677" s="10"/>
      <c r="H677" s="10"/>
      <c r="I677" s="10"/>
      <c r="J677" s="10"/>
      <c r="AD677" s="3"/>
      <c r="AE677" s="10"/>
      <c r="AF677" s="10"/>
      <c r="AG677" s="10"/>
      <c r="AH677" s="10"/>
      <c r="AI677" s="10"/>
      <c r="AJ677" s="10"/>
      <c r="AM677" s="3"/>
      <c r="AN677" s="10"/>
      <c r="AO677" s="10"/>
      <c r="AP677" s="10"/>
      <c r="AQ677" s="10"/>
      <c r="AR677" s="10"/>
      <c r="AS677" s="10"/>
      <c r="AV677" s="3"/>
      <c r="AW677" s="10"/>
      <c r="AX677" s="10"/>
      <c r="AY677" s="10"/>
      <c r="AZ677" s="10"/>
      <c r="BA677" s="10"/>
    </row>
    <row r="678" spans="3:53" x14ac:dyDescent="0.25">
      <c r="C678" s="3"/>
      <c r="D678" s="10"/>
      <c r="E678" s="10"/>
      <c r="F678" s="10"/>
      <c r="G678" s="10"/>
      <c r="H678" s="10"/>
      <c r="I678" s="10"/>
      <c r="J678" s="10"/>
      <c r="AD678" s="3"/>
      <c r="AE678" s="10"/>
      <c r="AF678" s="10"/>
      <c r="AG678" s="10"/>
      <c r="AH678" s="10"/>
      <c r="AI678" s="10"/>
      <c r="AJ678" s="10"/>
      <c r="AM678" s="3"/>
      <c r="AN678" s="10"/>
      <c r="AO678" s="10"/>
      <c r="AP678" s="10"/>
      <c r="AQ678" s="10"/>
      <c r="AR678" s="10"/>
      <c r="AS678" s="10"/>
      <c r="AV678" s="3"/>
      <c r="AW678" s="10"/>
      <c r="AX678" s="10"/>
      <c r="AY678" s="10"/>
      <c r="AZ678" s="10"/>
      <c r="BA678" s="10"/>
    </row>
    <row r="679" spans="3:53" x14ac:dyDescent="0.25">
      <c r="C679" s="3"/>
      <c r="D679" s="10"/>
      <c r="E679" s="10"/>
      <c r="F679" s="10"/>
      <c r="G679" s="10"/>
      <c r="H679" s="10"/>
      <c r="I679" s="10"/>
      <c r="J679" s="10"/>
      <c r="AD679" s="3"/>
      <c r="AE679" s="10"/>
      <c r="AF679" s="10"/>
      <c r="AG679" s="10"/>
      <c r="AH679" s="10"/>
      <c r="AI679" s="10"/>
      <c r="AJ679" s="10"/>
      <c r="AM679" s="3"/>
      <c r="AN679" s="10"/>
      <c r="AO679" s="10"/>
      <c r="AP679" s="10"/>
      <c r="AQ679" s="10"/>
      <c r="AR679" s="10"/>
      <c r="AS679" s="10"/>
      <c r="AV679" s="3"/>
      <c r="AW679" s="10"/>
      <c r="AX679" s="10"/>
      <c r="AY679" s="10"/>
      <c r="AZ679" s="10"/>
      <c r="BA679" s="10"/>
    </row>
    <row r="680" spans="3:53" x14ac:dyDescent="0.25">
      <c r="C680" s="3"/>
      <c r="D680" s="10"/>
      <c r="E680" s="10"/>
      <c r="F680" s="10"/>
      <c r="G680" s="10"/>
      <c r="H680" s="10"/>
      <c r="I680" s="10"/>
      <c r="J680" s="10"/>
      <c r="AD680" s="3"/>
      <c r="AE680" s="10"/>
      <c r="AF680" s="10"/>
      <c r="AG680" s="10"/>
      <c r="AH680" s="10"/>
      <c r="AI680" s="10"/>
      <c r="AJ680" s="10"/>
      <c r="AM680" s="3"/>
      <c r="AN680" s="10"/>
      <c r="AO680" s="10"/>
      <c r="AP680" s="10"/>
      <c r="AQ680" s="10"/>
      <c r="AR680" s="10"/>
      <c r="AS680" s="10"/>
      <c r="AV680" s="3"/>
      <c r="AW680" s="10"/>
      <c r="AX680" s="10"/>
      <c r="AY680" s="10"/>
      <c r="AZ680" s="10"/>
      <c r="BA680" s="10"/>
    </row>
    <row r="681" spans="3:53" x14ac:dyDescent="0.25">
      <c r="C681" s="3"/>
      <c r="D681" s="10"/>
      <c r="E681" s="10"/>
      <c r="F681" s="10"/>
      <c r="G681" s="10"/>
      <c r="H681" s="10"/>
      <c r="I681" s="10"/>
      <c r="J681" s="10"/>
      <c r="AD681" s="3"/>
      <c r="AE681" s="10"/>
      <c r="AF681" s="10"/>
      <c r="AG681" s="10"/>
      <c r="AH681" s="10"/>
      <c r="AI681" s="10"/>
      <c r="AJ681" s="10"/>
      <c r="AM681" s="3"/>
      <c r="AN681" s="10"/>
      <c r="AO681" s="10"/>
      <c r="AP681" s="10"/>
      <c r="AQ681" s="10"/>
      <c r="AR681" s="10"/>
      <c r="AS681" s="10"/>
      <c r="AV681" s="3"/>
      <c r="AW681" s="10"/>
      <c r="AX681" s="10"/>
      <c r="AY681" s="10"/>
      <c r="AZ681" s="10"/>
      <c r="BA681" s="10"/>
    </row>
    <row r="682" spans="3:53" x14ac:dyDescent="0.25">
      <c r="C682" s="3"/>
      <c r="D682" s="10"/>
      <c r="E682" s="10"/>
      <c r="F682" s="10"/>
      <c r="G682" s="10"/>
      <c r="H682" s="10"/>
      <c r="I682" s="10"/>
      <c r="J682" s="10"/>
      <c r="AD682" s="3"/>
      <c r="AE682" s="10"/>
      <c r="AF682" s="10"/>
      <c r="AG682" s="10"/>
      <c r="AH682" s="10"/>
      <c r="AI682" s="10"/>
      <c r="AJ682" s="10"/>
      <c r="AM682" s="3"/>
      <c r="AN682" s="10"/>
      <c r="AO682" s="10"/>
      <c r="AP682" s="10"/>
      <c r="AQ682" s="10"/>
      <c r="AR682" s="10"/>
      <c r="AS682" s="10"/>
      <c r="AV682" s="3"/>
      <c r="AW682" s="10"/>
      <c r="AX682" s="10"/>
      <c r="AY682" s="10"/>
      <c r="AZ682" s="10"/>
      <c r="BA682" s="10"/>
    </row>
    <row r="683" spans="3:53" x14ac:dyDescent="0.25">
      <c r="C683" s="3"/>
      <c r="D683" s="10"/>
      <c r="E683" s="10"/>
      <c r="F683" s="10"/>
      <c r="G683" s="10"/>
      <c r="H683" s="10"/>
      <c r="I683" s="10"/>
      <c r="J683" s="10"/>
      <c r="AD683" s="3"/>
      <c r="AE683" s="10"/>
      <c r="AF683" s="10"/>
      <c r="AG683" s="10"/>
      <c r="AH683" s="10"/>
      <c r="AI683" s="10"/>
      <c r="AJ683" s="10"/>
      <c r="AM683" s="3"/>
      <c r="AN683" s="10"/>
      <c r="AO683" s="10"/>
      <c r="AP683" s="10"/>
      <c r="AQ683" s="10"/>
      <c r="AR683" s="10"/>
      <c r="AS683" s="10"/>
      <c r="AV683" s="3"/>
      <c r="AW683" s="10"/>
      <c r="AX683" s="10"/>
      <c r="AY683" s="10"/>
      <c r="AZ683" s="10"/>
      <c r="BA683" s="10"/>
    </row>
    <row r="684" spans="3:53" x14ac:dyDescent="0.25">
      <c r="C684" s="3"/>
      <c r="D684" s="10"/>
      <c r="E684" s="10"/>
      <c r="F684" s="10"/>
      <c r="G684" s="10"/>
      <c r="H684" s="10"/>
      <c r="I684" s="10"/>
      <c r="J684" s="10"/>
      <c r="AD684" s="3"/>
      <c r="AE684" s="10"/>
      <c r="AF684" s="10"/>
      <c r="AG684" s="10"/>
      <c r="AH684" s="10"/>
      <c r="AI684" s="10"/>
      <c r="AJ684" s="10"/>
      <c r="AM684" s="3"/>
      <c r="AN684" s="10"/>
      <c r="AO684" s="10"/>
      <c r="AP684" s="10"/>
      <c r="AQ684" s="10"/>
      <c r="AR684" s="10"/>
      <c r="AS684" s="10"/>
      <c r="AV684" s="3"/>
      <c r="AW684" s="10"/>
      <c r="AX684" s="10"/>
      <c r="AY684" s="10"/>
      <c r="AZ684" s="10"/>
      <c r="BA684" s="10"/>
    </row>
    <row r="685" spans="3:53" x14ac:dyDescent="0.25">
      <c r="C685" s="3"/>
      <c r="D685" s="10"/>
      <c r="E685" s="10"/>
      <c r="F685" s="10"/>
      <c r="G685" s="10"/>
      <c r="H685" s="10"/>
      <c r="I685" s="10"/>
      <c r="J685" s="10"/>
      <c r="AD685" s="3"/>
      <c r="AE685" s="10"/>
      <c r="AF685" s="10"/>
      <c r="AG685" s="10"/>
      <c r="AH685" s="10"/>
      <c r="AI685" s="10"/>
      <c r="AJ685" s="10"/>
      <c r="AM685" s="3"/>
      <c r="AN685" s="10"/>
      <c r="AO685" s="10"/>
      <c r="AP685" s="10"/>
      <c r="AQ685" s="10"/>
      <c r="AR685" s="10"/>
      <c r="AS685" s="10"/>
      <c r="AV685" s="3"/>
      <c r="AW685" s="10"/>
      <c r="AX685" s="10"/>
      <c r="AY685" s="10"/>
      <c r="AZ685" s="10"/>
      <c r="BA685" s="10"/>
    </row>
    <row r="686" spans="3:53" x14ac:dyDescent="0.25">
      <c r="C686" s="3"/>
      <c r="D686" s="10"/>
      <c r="E686" s="10"/>
      <c r="F686" s="10"/>
      <c r="G686" s="10"/>
      <c r="H686" s="10"/>
      <c r="I686" s="10"/>
      <c r="J686" s="10"/>
      <c r="AD686" s="3"/>
      <c r="AE686" s="10"/>
      <c r="AF686" s="10"/>
      <c r="AG686" s="10"/>
      <c r="AH686" s="10"/>
      <c r="AI686" s="10"/>
      <c r="AJ686" s="10"/>
      <c r="AM686" s="3"/>
      <c r="AN686" s="10"/>
      <c r="AO686" s="10"/>
      <c r="AP686" s="10"/>
      <c r="AQ686" s="10"/>
      <c r="AR686" s="10"/>
      <c r="AS686" s="10"/>
      <c r="AV686" s="3"/>
      <c r="AW686" s="10"/>
      <c r="AX686" s="10"/>
      <c r="AY686" s="10"/>
      <c r="AZ686" s="10"/>
      <c r="BA686" s="10"/>
    </row>
    <row r="687" spans="3:53" x14ac:dyDescent="0.25">
      <c r="C687" s="3"/>
      <c r="D687" s="10"/>
      <c r="E687" s="10"/>
      <c r="F687" s="10"/>
      <c r="G687" s="10"/>
      <c r="H687" s="10"/>
      <c r="I687" s="10"/>
      <c r="J687" s="10"/>
      <c r="AD687" s="3"/>
      <c r="AE687" s="10"/>
      <c r="AF687" s="10"/>
      <c r="AG687" s="10"/>
      <c r="AH687" s="10"/>
      <c r="AI687" s="10"/>
      <c r="AJ687" s="10"/>
      <c r="AM687" s="3"/>
      <c r="AN687" s="10"/>
      <c r="AO687" s="10"/>
      <c r="AP687" s="10"/>
      <c r="AQ687" s="10"/>
      <c r="AR687" s="10"/>
      <c r="AS687" s="10"/>
      <c r="AV687" s="3"/>
      <c r="AW687" s="10"/>
      <c r="AX687" s="10"/>
      <c r="AY687" s="10"/>
      <c r="AZ687" s="10"/>
      <c r="BA687" s="10"/>
    </row>
    <row r="688" spans="3:53" x14ac:dyDescent="0.25">
      <c r="C688" s="3"/>
      <c r="D688" s="10"/>
      <c r="E688" s="10"/>
      <c r="F688" s="10"/>
      <c r="G688" s="10"/>
      <c r="H688" s="10"/>
      <c r="I688" s="10"/>
      <c r="J688" s="10"/>
      <c r="AD688" s="3"/>
      <c r="AE688" s="10"/>
      <c r="AF688" s="10"/>
      <c r="AG688" s="10"/>
      <c r="AH688" s="10"/>
      <c r="AI688" s="10"/>
      <c r="AJ688" s="10"/>
      <c r="AM688" s="3"/>
      <c r="AN688" s="10"/>
      <c r="AO688" s="10"/>
      <c r="AP688" s="10"/>
      <c r="AQ688" s="10"/>
      <c r="AR688" s="10"/>
      <c r="AS688" s="10"/>
      <c r="AV688" s="3"/>
      <c r="AW688" s="10"/>
      <c r="AX688" s="10"/>
      <c r="AY688" s="10"/>
      <c r="AZ688" s="10"/>
      <c r="BA688" s="10"/>
    </row>
    <row r="689" spans="3:53" x14ac:dyDescent="0.25">
      <c r="C689" s="3"/>
      <c r="D689" s="10"/>
      <c r="E689" s="10"/>
      <c r="F689" s="10"/>
      <c r="G689" s="10"/>
      <c r="H689" s="10"/>
      <c r="I689" s="10"/>
      <c r="J689" s="10"/>
      <c r="AD689" s="3"/>
      <c r="AE689" s="10"/>
      <c r="AF689" s="10"/>
      <c r="AG689" s="10"/>
      <c r="AH689" s="10"/>
      <c r="AI689" s="10"/>
      <c r="AJ689" s="10"/>
      <c r="AM689" s="3"/>
      <c r="AN689" s="10"/>
      <c r="AO689" s="10"/>
      <c r="AP689" s="10"/>
      <c r="AQ689" s="10"/>
      <c r="AR689" s="10"/>
      <c r="AS689" s="10"/>
      <c r="AV689" s="3"/>
      <c r="AW689" s="10"/>
      <c r="AX689" s="10"/>
      <c r="AY689" s="10"/>
      <c r="AZ689" s="10"/>
      <c r="BA689" s="10"/>
    </row>
    <row r="690" spans="3:53" x14ac:dyDescent="0.25">
      <c r="C690" s="3"/>
      <c r="D690" s="10"/>
      <c r="E690" s="10"/>
      <c r="F690" s="10"/>
      <c r="G690" s="10"/>
      <c r="H690" s="10"/>
      <c r="I690" s="10"/>
      <c r="J690" s="10"/>
      <c r="AD690" s="3"/>
      <c r="AE690" s="10"/>
      <c r="AF690" s="10"/>
      <c r="AG690" s="10"/>
      <c r="AH690" s="10"/>
      <c r="AI690" s="10"/>
      <c r="AJ690" s="10"/>
      <c r="AM690" s="3"/>
      <c r="AN690" s="10"/>
      <c r="AO690" s="10"/>
      <c r="AP690" s="10"/>
      <c r="AQ690" s="10"/>
      <c r="AR690" s="10"/>
      <c r="AS690" s="10"/>
      <c r="AV690" s="3"/>
      <c r="AW690" s="10"/>
      <c r="AX690" s="10"/>
      <c r="AY690" s="10"/>
      <c r="AZ690" s="10"/>
      <c r="BA690" s="10"/>
    </row>
    <row r="691" spans="3:53" x14ac:dyDescent="0.25">
      <c r="C691" s="3"/>
      <c r="D691" s="10"/>
      <c r="E691" s="10"/>
      <c r="F691" s="10"/>
      <c r="G691" s="10"/>
      <c r="H691" s="10"/>
      <c r="I691" s="10"/>
      <c r="J691" s="10"/>
      <c r="AD691" s="3"/>
      <c r="AE691" s="10"/>
      <c r="AF691" s="10"/>
      <c r="AG691" s="10"/>
      <c r="AH691" s="10"/>
      <c r="AI691" s="10"/>
      <c r="AJ691" s="10"/>
      <c r="AM691" s="3"/>
      <c r="AN691" s="10"/>
      <c r="AO691" s="10"/>
      <c r="AP691" s="10"/>
      <c r="AQ691" s="10"/>
      <c r="AR691" s="10"/>
      <c r="AS691" s="10"/>
      <c r="AV691" s="3"/>
      <c r="AW691" s="10"/>
      <c r="AX691" s="10"/>
      <c r="AY691" s="10"/>
      <c r="AZ691" s="10"/>
      <c r="BA691" s="10"/>
    </row>
    <row r="692" spans="3:53" x14ac:dyDescent="0.25">
      <c r="C692" s="3"/>
      <c r="D692" s="10"/>
      <c r="E692" s="10"/>
      <c r="F692" s="10"/>
      <c r="G692" s="10"/>
      <c r="H692" s="10"/>
      <c r="I692" s="10"/>
      <c r="J692" s="10"/>
      <c r="AD692" s="3"/>
      <c r="AE692" s="10"/>
      <c r="AF692" s="10"/>
      <c r="AG692" s="10"/>
      <c r="AH692" s="10"/>
      <c r="AI692" s="10"/>
      <c r="AJ692" s="10"/>
      <c r="AM692" s="3"/>
      <c r="AN692" s="10"/>
      <c r="AO692" s="10"/>
      <c r="AP692" s="10"/>
      <c r="AQ692" s="10"/>
      <c r="AR692" s="10"/>
      <c r="AS692" s="10"/>
      <c r="AV692" s="3"/>
      <c r="AW692" s="10"/>
      <c r="AX692" s="10"/>
      <c r="AY692" s="10"/>
      <c r="AZ692" s="10"/>
      <c r="BA692" s="10"/>
    </row>
    <row r="693" spans="3:53" x14ac:dyDescent="0.25">
      <c r="C693" s="3"/>
      <c r="D693" s="10"/>
      <c r="E693" s="10"/>
      <c r="F693" s="10"/>
      <c r="G693" s="10"/>
      <c r="H693" s="10"/>
      <c r="I693" s="10"/>
      <c r="J693" s="10"/>
      <c r="AD693" s="3"/>
      <c r="AE693" s="10"/>
      <c r="AF693" s="10"/>
      <c r="AG693" s="10"/>
      <c r="AH693" s="10"/>
      <c r="AI693" s="10"/>
      <c r="AJ693" s="10"/>
      <c r="AM693" s="3"/>
      <c r="AN693" s="10"/>
      <c r="AO693" s="10"/>
      <c r="AP693" s="10"/>
      <c r="AQ693" s="10"/>
      <c r="AR693" s="10"/>
      <c r="AS693" s="10"/>
      <c r="AV693" s="3"/>
      <c r="AW693" s="10"/>
      <c r="AX693" s="10"/>
      <c r="AY693" s="10"/>
      <c r="AZ693" s="10"/>
      <c r="BA693" s="10"/>
    </row>
    <row r="694" spans="3:53" x14ac:dyDescent="0.25">
      <c r="C694" s="3"/>
      <c r="D694" s="10"/>
      <c r="E694" s="10"/>
      <c r="F694" s="10"/>
      <c r="G694" s="10"/>
      <c r="H694" s="10"/>
      <c r="I694" s="10"/>
      <c r="J694" s="10"/>
      <c r="AD694" s="3"/>
      <c r="AE694" s="10"/>
      <c r="AF694" s="10"/>
      <c r="AG694" s="10"/>
      <c r="AH694" s="10"/>
      <c r="AI694" s="10"/>
      <c r="AJ694" s="10"/>
      <c r="AM694" s="3"/>
      <c r="AN694" s="10"/>
      <c r="AO694" s="10"/>
      <c r="AP694" s="10"/>
      <c r="AQ694" s="10"/>
      <c r="AR694" s="10"/>
      <c r="AS694" s="10"/>
      <c r="AV694" s="3"/>
      <c r="AW694" s="10"/>
      <c r="AX694" s="10"/>
      <c r="AY694" s="10"/>
      <c r="AZ694" s="10"/>
      <c r="BA694" s="10"/>
    </row>
    <row r="695" spans="3:53" x14ac:dyDescent="0.25">
      <c r="C695" s="3"/>
      <c r="D695" s="10"/>
      <c r="E695" s="10"/>
      <c r="F695" s="10"/>
      <c r="G695" s="10"/>
      <c r="H695" s="10"/>
      <c r="I695" s="10"/>
      <c r="J695" s="10"/>
      <c r="AD695" s="3"/>
      <c r="AE695" s="10"/>
      <c r="AF695" s="10"/>
      <c r="AG695" s="10"/>
      <c r="AH695" s="10"/>
      <c r="AI695" s="10"/>
      <c r="AJ695" s="10"/>
      <c r="AM695" s="3"/>
      <c r="AN695" s="10"/>
      <c r="AO695" s="10"/>
      <c r="AP695" s="10"/>
      <c r="AQ695" s="10"/>
      <c r="AR695" s="10"/>
      <c r="AS695" s="10"/>
      <c r="AV695" s="3"/>
      <c r="AW695" s="10"/>
      <c r="AX695" s="10"/>
      <c r="AY695" s="10"/>
      <c r="AZ695" s="10"/>
      <c r="BA695" s="10"/>
    </row>
    <row r="696" spans="3:53" x14ac:dyDescent="0.25">
      <c r="C696" s="3"/>
      <c r="D696" s="10"/>
      <c r="E696" s="10"/>
      <c r="F696" s="10"/>
      <c r="G696" s="10"/>
      <c r="H696" s="10"/>
      <c r="I696" s="10"/>
      <c r="J696" s="10"/>
      <c r="AD696" s="3"/>
      <c r="AE696" s="10"/>
      <c r="AF696" s="10"/>
      <c r="AG696" s="10"/>
      <c r="AH696" s="10"/>
      <c r="AI696" s="10"/>
      <c r="AJ696" s="10"/>
      <c r="AM696" s="3"/>
      <c r="AN696" s="10"/>
      <c r="AO696" s="10"/>
      <c r="AP696" s="10"/>
      <c r="AQ696" s="10"/>
      <c r="AR696" s="10"/>
      <c r="AS696" s="10"/>
      <c r="AV696" s="3"/>
      <c r="AW696" s="10"/>
      <c r="AX696" s="10"/>
      <c r="AY696" s="10"/>
      <c r="AZ696" s="10"/>
      <c r="BA696" s="10"/>
    </row>
    <row r="697" spans="3:53" x14ac:dyDescent="0.25">
      <c r="C697" s="3"/>
      <c r="D697" s="10"/>
      <c r="E697" s="10"/>
      <c r="F697" s="10"/>
      <c r="G697" s="10"/>
      <c r="H697" s="10"/>
      <c r="I697" s="10"/>
      <c r="J697" s="10"/>
      <c r="AD697" s="3"/>
      <c r="AE697" s="10"/>
      <c r="AF697" s="10"/>
      <c r="AG697" s="10"/>
      <c r="AH697" s="10"/>
      <c r="AI697" s="10"/>
      <c r="AJ697" s="10"/>
      <c r="AM697" s="3"/>
      <c r="AN697" s="10"/>
      <c r="AO697" s="10"/>
      <c r="AP697" s="10"/>
      <c r="AQ697" s="10"/>
      <c r="AR697" s="10"/>
      <c r="AS697" s="10"/>
      <c r="AV697" s="3"/>
      <c r="AW697" s="10"/>
      <c r="AX697" s="10"/>
      <c r="AY697" s="10"/>
      <c r="AZ697" s="10"/>
      <c r="BA697" s="10"/>
    </row>
    <row r="698" spans="3:53" x14ac:dyDescent="0.25">
      <c r="C698" s="3"/>
      <c r="D698" s="10"/>
      <c r="E698" s="10"/>
      <c r="F698" s="10"/>
      <c r="G698" s="10"/>
      <c r="H698" s="10"/>
      <c r="I698" s="10"/>
      <c r="J698" s="10"/>
      <c r="AD698" s="3"/>
      <c r="AE698" s="10"/>
      <c r="AF698" s="10"/>
      <c r="AG698" s="10"/>
      <c r="AH698" s="10"/>
      <c r="AI698" s="10"/>
      <c r="AJ698" s="10"/>
      <c r="AM698" s="3"/>
      <c r="AN698" s="10"/>
      <c r="AO698" s="10"/>
      <c r="AP698" s="10"/>
      <c r="AQ698" s="10"/>
      <c r="AR698" s="10"/>
      <c r="AS698" s="10"/>
      <c r="AV698" s="3"/>
      <c r="AW698" s="10"/>
      <c r="AX698" s="10"/>
      <c r="AY698" s="10"/>
      <c r="AZ698" s="10"/>
      <c r="BA698" s="10"/>
    </row>
    <row r="699" spans="3:53" x14ac:dyDescent="0.25">
      <c r="C699" s="3"/>
      <c r="D699" s="10"/>
      <c r="E699" s="10"/>
      <c r="F699" s="10"/>
      <c r="G699" s="10"/>
      <c r="H699" s="10"/>
      <c r="I699" s="10"/>
      <c r="J699" s="10"/>
      <c r="AD699" s="3"/>
      <c r="AE699" s="10"/>
      <c r="AF699" s="10"/>
      <c r="AG699" s="10"/>
      <c r="AH699" s="10"/>
      <c r="AI699" s="10"/>
      <c r="AJ699" s="10"/>
      <c r="AM699" s="3"/>
      <c r="AN699" s="10"/>
      <c r="AO699" s="10"/>
      <c r="AP699" s="10"/>
      <c r="AQ699" s="10"/>
      <c r="AR699" s="10"/>
      <c r="AS699" s="10"/>
      <c r="AV699" s="3"/>
      <c r="AW699" s="10"/>
      <c r="AX699" s="10"/>
      <c r="AY699" s="10"/>
      <c r="AZ699" s="10"/>
      <c r="BA699" s="10"/>
    </row>
    <row r="700" spans="3:53" x14ac:dyDescent="0.25">
      <c r="C700" s="3"/>
      <c r="D700" s="10"/>
      <c r="E700" s="10"/>
      <c r="F700" s="10"/>
      <c r="G700" s="10"/>
      <c r="H700" s="10"/>
      <c r="I700" s="10"/>
      <c r="J700" s="10"/>
      <c r="AD700" s="3"/>
      <c r="AE700" s="10"/>
      <c r="AF700" s="10"/>
      <c r="AG700" s="10"/>
      <c r="AH700" s="10"/>
      <c r="AI700" s="10"/>
      <c r="AJ700" s="10"/>
      <c r="AM700" s="3"/>
      <c r="AN700" s="10"/>
      <c r="AO700" s="10"/>
      <c r="AP700" s="10"/>
      <c r="AQ700" s="10"/>
      <c r="AR700" s="10"/>
      <c r="AS700" s="10"/>
      <c r="AV700" s="3"/>
      <c r="AW700" s="10"/>
      <c r="AX700" s="10"/>
      <c r="AY700" s="10"/>
      <c r="AZ700" s="10"/>
      <c r="BA700" s="10"/>
    </row>
    <row r="701" spans="3:53" x14ac:dyDescent="0.25">
      <c r="C701" s="3"/>
      <c r="D701" s="10"/>
      <c r="E701" s="10"/>
      <c r="F701" s="10"/>
      <c r="G701" s="10"/>
      <c r="H701" s="10"/>
      <c r="I701" s="10"/>
      <c r="J701" s="10"/>
      <c r="AD701" s="3"/>
      <c r="AE701" s="10"/>
      <c r="AF701" s="10"/>
      <c r="AG701" s="10"/>
      <c r="AH701" s="10"/>
      <c r="AI701" s="10"/>
      <c r="AJ701" s="10"/>
      <c r="AM701" s="3"/>
      <c r="AN701" s="10"/>
      <c r="AO701" s="10"/>
      <c r="AP701" s="10"/>
      <c r="AQ701" s="10"/>
      <c r="AR701" s="10"/>
      <c r="AS701" s="10"/>
      <c r="AV701" s="3"/>
      <c r="AW701" s="10"/>
      <c r="AX701" s="10"/>
      <c r="AY701" s="10"/>
      <c r="AZ701" s="10"/>
      <c r="BA701" s="10"/>
    </row>
    <row r="702" spans="3:53" x14ac:dyDescent="0.25">
      <c r="C702" s="3"/>
      <c r="D702" s="10"/>
      <c r="E702" s="10"/>
      <c r="F702" s="10"/>
      <c r="G702" s="10"/>
      <c r="H702" s="10"/>
      <c r="I702" s="10"/>
      <c r="J702" s="10"/>
      <c r="AD702" s="3"/>
      <c r="AE702" s="10"/>
      <c r="AF702" s="10"/>
      <c r="AG702" s="10"/>
      <c r="AH702" s="10"/>
      <c r="AI702" s="10"/>
      <c r="AJ702" s="10"/>
      <c r="AM702" s="3"/>
      <c r="AN702" s="10"/>
      <c r="AO702" s="10"/>
      <c r="AP702" s="10"/>
      <c r="AQ702" s="10"/>
      <c r="AR702" s="10"/>
      <c r="AS702" s="10"/>
      <c r="AV702" s="3"/>
      <c r="AW702" s="10"/>
      <c r="AX702" s="10"/>
      <c r="AY702" s="10"/>
      <c r="AZ702" s="10"/>
      <c r="BA702" s="10"/>
    </row>
    <row r="703" spans="3:53" x14ac:dyDescent="0.25">
      <c r="C703" s="3"/>
      <c r="D703" s="10"/>
      <c r="E703" s="10"/>
      <c r="F703" s="10"/>
      <c r="G703" s="10"/>
      <c r="H703" s="10"/>
      <c r="I703" s="10"/>
      <c r="J703" s="10"/>
      <c r="AD703" s="3"/>
      <c r="AE703" s="10"/>
      <c r="AF703" s="10"/>
      <c r="AG703" s="10"/>
      <c r="AH703" s="10"/>
      <c r="AI703" s="10"/>
      <c r="AJ703" s="10"/>
      <c r="AM703" s="3"/>
      <c r="AN703" s="10"/>
      <c r="AO703" s="10"/>
      <c r="AP703" s="10"/>
      <c r="AQ703" s="10"/>
      <c r="AR703" s="10"/>
      <c r="AS703" s="10"/>
      <c r="AV703" s="3"/>
      <c r="AW703" s="10"/>
      <c r="AX703" s="10"/>
      <c r="AY703" s="10"/>
      <c r="AZ703" s="10"/>
      <c r="BA703" s="10"/>
    </row>
    <row r="704" spans="3:53" x14ac:dyDescent="0.25">
      <c r="C704" s="3"/>
      <c r="D704" s="10"/>
      <c r="E704" s="10"/>
      <c r="F704" s="10"/>
      <c r="G704" s="10"/>
      <c r="H704" s="10"/>
      <c r="I704" s="10"/>
      <c r="J704" s="10"/>
      <c r="AD704" s="3"/>
      <c r="AE704" s="10"/>
      <c r="AF704" s="10"/>
      <c r="AG704" s="10"/>
      <c r="AH704" s="10"/>
      <c r="AI704" s="10"/>
      <c r="AJ704" s="10"/>
      <c r="AM704" s="3"/>
      <c r="AN704" s="10"/>
      <c r="AO704" s="10"/>
      <c r="AP704" s="10"/>
      <c r="AQ704" s="10"/>
      <c r="AR704" s="10"/>
      <c r="AS704" s="10"/>
      <c r="AV704" s="3"/>
      <c r="AW704" s="10"/>
      <c r="AX704" s="10"/>
      <c r="AY704" s="10"/>
      <c r="AZ704" s="10"/>
      <c r="BA704" s="10"/>
    </row>
    <row r="705" spans="3:53" x14ac:dyDescent="0.25">
      <c r="C705" s="3"/>
      <c r="D705" s="10"/>
      <c r="E705" s="10"/>
      <c r="F705" s="10"/>
      <c r="G705" s="10"/>
      <c r="H705" s="10"/>
      <c r="I705" s="10"/>
      <c r="J705" s="10"/>
      <c r="AD705" s="3"/>
      <c r="AE705" s="10"/>
      <c r="AF705" s="10"/>
      <c r="AG705" s="10"/>
      <c r="AH705" s="10"/>
      <c r="AI705" s="10"/>
      <c r="AJ705" s="10"/>
      <c r="AM705" s="3"/>
      <c r="AN705" s="10"/>
      <c r="AO705" s="10"/>
      <c r="AP705" s="10"/>
      <c r="AQ705" s="10"/>
      <c r="AR705" s="10"/>
      <c r="AS705" s="10"/>
      <c r="AV705" s="3"/>
      <c r="AW705" s="10"/>
      <c r="AX705" s="10"/>
      <c r="AY705" s="10"/>
      <c r="AZ705" s="10"/>
      <c r="BA705" s="10"/>
    </row>
    <row r="706" spans="3:53" x14ac:dyDescent="0.25">
      <c r="C706" s="3"/>
      <c r="D706" s="10"/>
      <c r="E706" s="10"/>
      <c r="F706" s="10"/>
      <c r="G706" s="10"/>
      <c r="H706" s="10"/>
      <c r="I706" s="10"/>
      <c r="J706" s="10"/>
      <c r="AD706" s="3"/>
      <c r="AE706" s="10"/>
      <c r="AF706" s="10"/>
      <c r="AG706" s="10"/>
      <c r="AH706" s="10"/>
      <c r="AI706" s="10"/>
      <c r="AJ706" s="10"/>
      <c r="AM706" s="3"/>
      <c r="AN706" s="10"/>
      <c r="AO706" s="10"/>
      <c r="AP706" s="10"/>
      <c r="AQ706" s="10"/>
      <c r="AR706" s="10"/>
      <c r="AS706" s="10"/>
      <c r="AV706" s="3"/>
      <c r="AW706" s="10"/>
      <c r="AX706" s="10"/>
      <c r="AY706" s="10"/>
      <c r="AZ706" s="10"/>
      <c r="BA706" s="10"/>
    </row>
    <row r="707" spans="3:53" x14ac:dyDescent="0.25">
      <c r="C707" s="3"/>
      <c r="D707" s="10"/>
      <c r="E707" s="10"/>
      <c r="F707" s="10"/>
      <c r="G707" s="10"/>
      <c r="H707" s="10"/>
      <c r="I707" s="10"/>
      <c r="J707" s="10"/>
      <c r="AD707" s="3"/>
      <c r="AE707" s="10"/>
      <c r="AF707" s="10"/>
      <c r="AG707" s="10"/>
      <c r="AH707" s="10"/>
      <c r="AI707" s="10"/>
      <c r="AJ707" s="10"/>
      <c r="AM707" s="3"/>
      <c r="AN707" s="10"/>
      <c r="AO707" s="10"/>
      <c r="AP707" s="10"/>
      <c r="AQ707" s="10"/>
      <c r="AR707" s="10"/>
      <c r="AS707" s="10"/>
      <c r="AV707" s="3"/>
      <c r="AW707" s="10"/>
      <c r="AX707" s="10"/>
      <c r="AY707" s="10"/>
      <c r="AZ707" s="10"/>
      <c r="BA707" s="10"/>
    </row>
    <row r="708" spans="3:53" x14ac:dyDescent="0.25">
      <c r="C708" s="3"/>
      <c r="D708" s="10"/>
      <c r="E708" s="10"/>
      <c r="F708" s="10"/>
      <c r="G708" s="10"/>
      <c r="H708" s="10"/>
      <c r="I708" s="10"/>
      <c r="J708" s="10"/>
      <c r="AD708" s="3"/>
      <c r="AE708" s="10"/>
      <c r="AF708" s="10"/>
      <c r="AG708" s="10"/>
      <c r="AH708" s="10"/>
      <c r="AI708" s="10"/>
      <c r="AJ708" s="10"/>
      <c r="AM708" s="3"/>
      <c r="AN708" s="10"/>
      <c r="AO708" s="10"/>
      <c r="AP708" s="10"/>
      <c r="AQ708" s="10"/>
      <c r="AR708" s="10"/>
      <c r="AS708" s="10"/>
      <c r="AV708" s="3"/>
      <c r="AW708" s="10"/>
      <c r="AX708" s="10"/>
      <c r="AY708" s="10"/>
      <c r="AZ708" s="10"/>
      <c r="BA708" s="10"/>
    </row>
    <row r="709" spans="3:53" x14ac:dyDescent="0.25">
      <c r="C709" s="3"/>
      <c r="D709" s="10"/>
      <c r="E709" s="10"/>
      <c r="F709" s="10"/>
      <c r="G709" s="10"/>
      <c r="H709" s="10"/>
      <c r="I709" s="10"/>
      <c r="J709" s="10"/>
      <c r="AD709" s="3"/>
      <c r="AE709" s="10"/>
      <c r="AF709" s="10"/>
      <c r="AG709" s="10"/>
      <c r="AH709" s="10"/>
      <c r="AI709" s="10"/>
      <c r="AJ709" s="10"/>
      <c r="AM709" s="3"/>
      <c r="AN709" s="10"/>
      <c r="AO709" s="10"/>
      <c r="AP709" s="10"/>
      <c r="AQ709" s="10"/>
      <c r="AR709" s="10"/>
      <c r="AS709" s="10"/>
      <c r="AV709" s="3"/>
      <c r="AW709" s="10"/>
      <c r="AX709" s="10"/>
      <c r="AY709" s="10"/>
      <c r="AZ709" s="10"/>
      <c r="BA709" s="10"/>
    </row>
    <row r="710" spans="3:53" x14ac:dyDescent="0.25">
      <c r="C710" s="3"/>
      <c r="D710" s="10"/>
      <c r="E710" s="10"/>
      <c r="F710" s="10"/>
      <c r="G710" s="10"/>
      <c r="H710" s="10"/>
      <c r="I710" s="10"/>
      <c r="J710" s="10"/>
      <c r="AD710" s="3"/>
      <c r="AE710" s="10"/>
      <c r="AF710" s="10"/>
      <c r="AG710" s="10"/>
      <c r="AH710" s="10"/>
      <c r="AI710" s="10"/>
      <c r="AJ710" s="10"/>
      <c r="AM710" s="3"/>
      <c r="AN710" s="10"/>
      <c r="AO710" s="10"/>
      <c r="AP710" s="10"/>
      <c r="AQ710" s="10"/>
      <c r="AR710" s="10"/>
      <c r="AS710" s="10"/>
      <c r="AV710" s="3"/>
      <c r="AW710" s="10"/>
      <c r="AX710" s="10"/>
      <c r="AY710" s="10"/>
      <c r="AZ710" s="10"/>
      <c r="BA710" s="10"/>
    </row>
    <row r="711" spans="3:53" x14ac:dyDescent="0.25">
      <c r="C711" s="3"/>
      <c r="D711" s="10"/>
      <c r="E711" s="10"/>
      <c r="F711" s="10"/>
      <c r="G711" s="10"/>
      <c r="H711" s="10"/>
      <c r="I711" s="10"/>
      <c r="J711" s="10"/>
      <c r="AD711" s="3"/>
      <c r="AE711" s="10"/>
      <c r="AF711" s="10"/>
      <c r="AG711" s="10"/>
      <c r="AH711" s="10"/>
      <c r="AI711" s="10"/>
      <c r="AJ711" s="10"/>
      <c r="AM711" s="3"/>
      <c r="AN711" s="10"/>
      <c r="AO711" s="10"/>
      <c r="AP711" s="10"/>
      <c r="AQ711" s="10"/>
      <c r="AR711" s="10"/>
      <c r="AS711" s="10"/>
      <c r="AV711" s="3"/>
      <c r="AW711" s="10"/>
      <c r="AX711" s="10"/>
      <c r="AY711" s="10"/>
      <c r="AZ711" s="10"/>
      <c r="BA711" s="10"/>
    </row>
    <row r="712" spans="3:53" x14ac:dyDescent="0.25">
      <c r="C712" s="3"/>
      <c r="D712" s="10"/>
      <c r="E712" s="10"/>
      <c r="F712" s="10"/>
      <c r="G712" s="10"/>
      <c r="H712" s="10"/>
      <c r="I712" s="10"/>
      <c r="J712" s="10"/>
      <c r="AD712" s="3"/>
      <c r="AE712" s="10"/>
      <c r="AF712" s="10"/>
      <c r="AG712" s="10"/>
      <c r="AH712" s="10"/>
      <c r="AI712" s="10"/>
      <c r="AJ712" s="10"/>
      <c r="AM712" s="3"/>
      <c r="AN712" s="10"/>
      <c r="AO712" s="10"/>
      <c r="AP712" s="10"/>
      <c r="AQ712" s="10"/>
      <c r="AR712" s="10"/>
      <c r="AS712" s="10"/>
      <c r="AV712" s="3"/>
      <c r="AW712" s="10"/>
      <c r="AX712" s="10"/>
      <c r="AY712" s="10"/>
      <c r="AZ712" s="10"/>
      <c r="BA712" s="10"/>
    </row>
    <row r="713" spans="3:53" x14ac:dyDescent="0.25">
      <c r="C713" s="3"/>
      <c r="D713" s="10"/>
      <c r="E713" s="10"/>
      <c r="F713" s="10"/>
      <c r="G713" s="10"/>
      <c r="H713" s="10"/>
      <c r="I713" s="10"/>
      <c r="J713" s="10"/>
      <c r="AD713" s="3"/>
      <c r="AE713" s="10"/>
      <c r="AF713" s="10"/>
      <c r="AG713" s="10"/>
      <c r="AH713" s="10"/>
      <c r="AI713" s="10"/>
      <c r="AJ713" s="10"/>
      <c r="AM713" s="3"/>
      <c r="AN713" s="10"/>
      <c r="AO713" s="10"/>
      <c r="AP713" s="10"/>
      <c r="AQ713" s="10"/>
      <c r="AR713" s="10"/>
      <c r="AS713" s="10"/>
      <c r="AV713" s="3"/>
      <c r="AW713" s="10"/>
      <c r="AX713" s="10"/>
      <c r="AY713" s="10"/>
      <c r="AZ713" s="10"/>
      <c r="BA713" s="10"/>
    </row>
    <row r="714" spans="3:53" x14ac:dyDescent="0.25">
      <c r="C714" s="3"/>
      <c r="D714" s="10"/>
      <c r="E714" s="10"/>
      <c r="F714" s="10"/>
      <c r="G714" s="10"/>
      <c r="H714" s="10"/>
      <c r="I714" s="10"/>
      <c r="J714" s="10"/>
      <c r="AD714" s="3"/>
      <c r="AE714" s="10"/>
      <c r="AF714" s="10"/>
      <c r="AG714" s="10"/>
      <c r="AH714" s="10"/>
      <c r="AI714" s="10"/>
      <c r="AJ714" s="10"/>
      <c r="AM714" s="3"/>
      <c r="AN714" s="10"/>
      <c r="AO714" s="10"/>
      <c r="AP714" s="10"/>
      <c r="AQ714" s="10"/>
      <c r="AR714" s="10"/>
      <c r="AS714" s="10"/>
      <c r="AV714" s="3"/>
      <c r="AW714" s="10"/>
      <c r="AX714" s="10"/>
      <c r="AY714" s="10"/>
      <c r="AZ714" s="10"/>
      <c r="BA714" s="10"/>
    </row>
    <row r="715" spans="3:53" x14ac:dyDescent="0.25">
      <c r="C715" s="3"/>
      <c r="D715" s="10"/>
      <c r="E715" s="10"/>
      <c r="F715" s="10"/>
      <c r="G715" s="10"/>
      <c r="H715" s="10"/>
      <c r="I715" s="10"/>
      <c r="J715" s="10"/>
      <c r="AD715" s="3"/>
      <c r="AE715" s="10"/>
      <c r="AF715" s="10"/>
      <c r="AG715" s="10"/>
      <c r="AH715" s="10"/>
      <c r="AI715" s="10"/>
      <c r="AJ715" s="10"/>
      <c r="AM715" s="3"/>
      <c r="AN715" s="10"/>
      <c r="AO715" s="10"/>
      <c r="AP715" s="10"/>
      <c r="AQ715" s="10"/>
      <c r="AR715" s="10"/>
      <c r="AS715" s="10"/>
      <c r="AV715" s="3"/>
      <c r="AW715" s="10"/>
      <c r="AX715" s="10"/>
      <c r="AY715" s="10"/>
      <c r="AZ715" s="10"/>
      <c r="BA715" s="10"/>
    </row>
    <row r="716" spans="3:53" x14ac:dyDescent="0.25">
      <c r="C716" s="3"/>
      <c r="D716" s="10"/>
      <c r="E716" s="10"/>
      <c r="F716" s="10"/>
      <c r="G716" s="10"/>
      <c r="H716" s="10"/>
      <c r="I716" s="10"/>
      <c r="J716" s="10"/>
      <c r="AD716" s="3"/>
      <c r="AE716" s="10"/>
      <c r="AF716" s="10"/>
      <c r="AG716" s="10"/>
      <c r="AH716" s="10"/>
      <c r="AI716" s="10"/>
      <c r="AJ716" s="10"/>
      <c r="AM716" s="3"/>
      <c r="AN716" s="10"/>
      <c r="AO716" s="10"/>
      <c r="AP716" s="10"/>
      <c r="AQ716" s="10"/>
      <c r="AR716" s="10"/>
      <c r="AS716" s="10"/>
      <c r="AV716" s="3"/>
      <c r="AW716" s="10"/>
      <c r="AX716" s="10"/>
      <c r="AY716" s="10"/>
      <c r="AZ716" s="10"/>
      <c r="BA716" s="10"/>
    </row>
    <row r="717" spans="3:53" x14ac:dyDescent="0.25">
      <c r="C717" s="3"/>
      <c r="D717" s="10"/>
      <c r="E717" s="10"/>
      <c r="F717" s="10"/>
      <c r="G717" s="10"/>
      <c r="H717" s="10"/>
      <c r="I717" s="10"/>
      <c r="J717" s="10"/>
      <c r="AD717" s="3"/>
      <c r="AE717" s="10"/>
      <c r="AF717" s="10"/>
      <c r="AG717" s="10"/>
      <c r="AH717" s="10"/>
      <c r="AI717" s="10"/>
      <c r="AJ717" s="10"/>
      <c r="AM717" s="3"/>
      <c r="AN717" s="10"/>
      <c r="AO717" s="10"/>
      <c r="AP717" s="10"/>
      <c r="AQ717" s="10"/>
      <c r="AR717" s="10"/>
      <c r="AS717" s="10"/>
      <c r="AV717" s="3"/>
      <c r="AW717" s="10"/>
      <c r="AX717" s="10"/>
      <c r="AY717" s="10"/>
      <c r="AZ717" s="10"/>
      <c r="BA717" s="10"/>
    </row>
    <row r="718" spans="3:53" x14ac:dyDescent="0.25">
      <c r="C718" s="3"/>
      <c r="D718" s="10"/>
      <c r="E718" s="10"/>
      <c r="F718" s="10"/>
      <c r="G718" s="10"/>
      <c r="H718" s="10"/>
      <c r="I718" s="10"/>
      <c r="J718" s="10"/>
      <c r="AD718" s="3"/>
      <c r="AE718" s="10"/>
      <c r="AF718" s="10"/>
      <c r="AG718" s="10"/>
      <c r="AH718" s="10"/>
      <c r="AI718" s="10"/>
      <c r="AJ718" s="10"/>
      <c r="AM718" s="3"/>
      <c r="AN718" s="10"/>
      <c r="AO718" s="10"/>
      <c r="AP718" s="10"/>
      <c r="AQ718" s="10"/>
      <c r="AR718" s="10"/>
      <c r="AS718" s="10"/>
      <c r="AV718" s="3"/>
      <c r="AW718" s="10"/>
      <c r="AX718" s="10"/>
      <c r="AY718" s="10"/>
      <c r="AZ718" s="10"/>
      <c r="BA718" s="10"/>
    </row>
    <row r="719" spans="3:53" x14ac:dyDescent="0.25">
      <c r="C719" s="3"/>
      <c r="D719" s="10"/>
      <c r="E719" s="10"/>
      <c r="F719" s="10"/>
      <c r="G719" s="10"/>
      <c r="H719" s="10"/>
      <c r="I719" s="10"/>
      <c r="J719" s="10"/>
      <c r="AD719" s="3"/>
      <c r="AE719" s="10"/>
      <c r="AF719" s="10"/>
      <c r="AG719" s="10"/>
      <c r="AH719" s="10"/>
      <c r="AI719" s="10"/>
      <c r="AJ719" s="10"/>
      <c r="AM719" s="3"/>
      <c r="AN719" s="10"/>
      <c r="AO719" s="10"/>
      <c r="AP719" s="10"/>
      <c r="AQ719" s="10"/>
      <c r="AR719" s="10"/>
      <c r="AS719" s="10"/>
      <c r="AV719" s="3"/>
      <c r="AW719" s="10"/>
      <c r="AX719" s="10"/>
      <c r="AY719" s="10"/>
      <c r="AZ719" s="10"/>
      <c r="BA719" s="10"/>
    </row>
    <row r="720" spans="3:53" x14ac:dyDescent="0.25">
      <c r="C720" s="3"/>
      <c r="D720" s="10"/>
      <c r="E720" s="10"/>
      <c r="F720" s="10"/>
      <c r="G720" s="10"/>
      <c r="H720" s="10"/>
      <c r="I720" s="10"/>
      <c r="J720" s="10"/>
      <c r="AD720" s="3"/>
      <c r="AE720" s="10"/>
      <c r="AF720" s="10"/>
      <c r="AG720" s="10"/>
      <c r="AH720" s="10"/>
      <c r="AI720" s="10"/>
      <c r="AJ720" s="10"/>
      <c r="AM720" s="3"/>
      <c r="AN720" s="10"/>
      <c r="AO720" s="10"/>
      <c r="AP720" s="10"/>
      <c r="AQ720" s="10"/>
      <c r="AR720" s="10"/>
      <c r="AS720" s="10"/>
      <c r="AV720" s="3"/>
      <c r="AW720" s="10"/>
      <c r="AX720" s="10"/>
      <c r="AY720" s="10"/>
      <c r="AZ720" s="10"/>
      <c r="BA720" s="10"/>
    </row>
    <row r="721" spans="3:53" x14ac:dyDescent="0.25">
      <c r="C721" s="3"/>
      <c r="D721" s="10"/>
      <c r="E721" s="10"/>
      <c r="F721" s="10"/>
      <c r="G721" s="10"/>
      <c r="H721" s="10"/>
      <c r="I721" s="10"/>
      <c r="J721" s="10"/>
      <c r="AD721" s="3"/>
      <c r="AE721" s="10"/>
      <c r="AF721" s="10"/>
      <c r="AG721" s="10"/>
      <c r="AH721" s="10"/>
      <c r="AI721" s="10"/>
      <c r="AJ721" s="10"/>
      <c r="AM721" s="3"/>
      <c r="AN721" s="10"/>
      <c r="AO721" s="10"/>
      <c r="AP721" s="10"/>
      <c r="AQ721" s="10"/>
      <c r="AR721" s="10"/>
      <c r="AS721" s="10"/>
      <c r="AV721" s="3"/>
      <c r="AW721" s="10"/>
      <c r="AX721" s="10"/>
      <c r="AY721" s="10"/>
      <c r="AZ721" s="10"/>
      <c r="BA721" s="10"/>
    </row>
    <row r="722" spans="3:53" x14ac:dyDescent="0.25">
      <c r="C722" s="3"/>
      <c r="D722" s="10"/>
      <c r="E722" s="10"/>
      <c r="F722" s="10"/>
      <c r="G722" s="10"/>
      <c r="H722" s="10"/>
      <c r="I722" s="10"/>
      <c r="J722" s="10"/>
      <c r="AD722" s="3"/>
      <c r="AE722" s="10"/>
      <c r="AF722" s="10"/>
      <c r="AG722" s="10"/>
      <c r="AH722" s="10"/>
      <c r="AI722" s="10"/>
      <c r="AJ722" s="10"/>
      <c r="AM722" s="3"/>
      <c r="AN722" s="10"/>
      <c r="AO722" s="10"/>
      <c r="AP722" s="10"/>
      <c r="AQ722" s="10"/>
      <c r="AR722" s="10"/>
      <c r="AS722" s="10"/>
      <c r="AV722" s="3"/>
      <c r="AW722" s="10"/>
      <c r="AX722" s="10"/>
      <c r="AY722" s="10"/>
      <c r="AZ722" s="10"/>
      <c r="BA722" s="10"/>
    </row>
    <row r="723" spans="3:53" x14ac:dyDescent="0.25">
      <c r="C723" s="3"/>
      <c r="D723" s="10"/>
      <c r="E723" s="10"/>
      <c r="F723" s="10"/>
      <c r="G723" s="10"/>
      <c r="H723" s="10"/>
      <c r="I723" s="10"/>
      <c r="J723" s="10"/>
      <c r="AD723" s="3"/>
      <c r="AE723" s="10"/>
      <c r="AF723" s="10"/>
      <c r="AG723" s="10"/>
      <c r="AH723" s="10"/>
      <c r="AI723" s="10"/>
      <c r="AJ723" s="10"/>
      <c r="AM723" s="3"/>
      <c r="AN723" s="10"/>
      <c r="AO723" s="10"/>
      <c r="AP723" s="10"/>
      <c r="AQ723" s="10"/>
      <c r="AR723" s="10"/>
      <c r="AS723" s="10"/>
      <c r="AV723" s="3"/>
      <c r="AW723" s="10"/>
      <c r="AX723" s="10"/>
      <c r="AY723" s="10"/>
      <c r="AZ723" s="10"/>
      <c r="BA723" s="10"/>
    </row>
    <row r="724" spans="3:53" x14ac:dyDescent="0.25">
      <c r="C724" s="3"/>
      <c r="D724" s="10"/>
      <c r="E724" s="10"/>
      <c r="F724" s="10"/>
      <c r="G724" s="10"/>
      <c r="H724" s="10"/>
      <c r="I724" s="10"/>
      <c r="J724" s="10"/>
      <c r="AD724" s="3"/>
      <c r="AE724" s="10"/>
      <c r="AF724" s="10"/>
      <c r="AG724" s="10"/>
      <c r="AH724" s="10"/>
      <c r="AI724" s="10"/>
      <c r="AJ724" s="10"/>
      <c r="AM724" s="3"/>
      <c r="AN724" s="10"/>
      <c r="AO724" s="10"/>
      <c r="AP724" s="10"/>
      <c r="AQ724" s="10"/>
      <c r="AR724" s="10"/>
      <c r="AS724" s="10"/>
      <c r="AV724" s="3"/>
      <c r="AW724" s="10"/>
      <c r="AX724" s="10"/>
      <c r="AY724" s="10"/>
      <c r="AZ724" s="10"/>
      <c r="BA724" s="10"/>
    </row>
    <row r="725" spans="3:53" x14ac:dyDescent="0.25">
      <c r="C725" s="3"/>
      <c r="D725" s="10"/>
      <c r="E725" s="10"/>
      <c r="F725" s="10"/>
      <c r="G725" s="10"/>
      <c r="H725" s="10"/>
      <c r="I725" s="10"/>
      <c r="J725" s="10"/>
      <c r="AD725" s="3"/>
      <c r="AE725" s="10"/>
      <c r="AF725" s="10"/>
      <c r="AG725" s="10"/>
      <c r="AH725" s="10"/>
      <c r="AI725" s="10"/>
      <c r="AJ725" s="10"/>
      <c r="AM725" s="3"/>
      <c r="AN725" s="10"/>
      <c r="AO725" s="10"/>
      <c r="AP725" s="10"/>
      <c r="AQ725" s="10"/>
      <c r="AR725" s="10"/>
      <c r="AS725" s="10"/>
      <c r="AV725" s="3"/>
      <c r="AW725" s="10"/>
      <c r="AX725" s="10"/>
      <c r="AY725" s="10"/>
      <c r="AZ725" s="10"/>
      <c r="BA725" s="10"/>
    </row>
    <row r="726" spans="3:53" x14ac:dyDescent="0.25">
      <c r="C726" s="3"/>
      <c r="D726" s="10"/>
      <c r="E726" s="10"/>
      <c r="F726" s="10"/>
      <c r="G726" s="10"/>
      <c r="H726" s="10"/>
      <c r="I726" s="10"/>
      <c r="J726" s="10"/>
      <c r="AD726" s="3"/>
      <c r="AE726" s="10"/>
      <c r="AF726" s="10"/>
      <c r="AG726" s="10"/>
      <c r="AH726" s="10"/>
      <c r="AI726" s="10"/>
      <c r="AJ726" s="10"/>
      <c r="AM726" s="3"/>
      <c r="AN726" s="10"/>
      <c r="AO726" s="10"/>
      <c r="AP726" s="10"/>
      <c r="AQ726" s="10"/>
      <c r="AR726" s="10"/>
      <c r="AS726" s="10"/>
      <c r="AV726" s="3"/>
      <c r="AW726" s="10"/>
      <c r="AX726" s="10"/>
      <c r="AY726" s="10"/>
      <c r="AZ726" s="10"/>
      <c r="BA726" s="10"/>
    </row>
    <row r="727" spans="3:53" x14ac:dyDescent="0.25">
      <c r="C727" s="3"/>
      <c r="D727" s="10"/>
      <c r="E727" s="10"/>
      <c r="F727" s="10"/>
      <c r="G727" s="10"/>
      <c r="H727" s="10"/>
      <c r="I727" s="10"/>
      <c r="J727" s="10"/>
      <c r="AD727" s="3"/>
      <c r="AE727" s="10"/>
      <c r="AF727" s="10"/>
      <c r="AG727" s="10"/>
      <c r="AH727" s="10"/>
      <c r="AI727" s="10"/>
      <c r="AJ727" s="10"/>
      <c r="AM727" s="3"/>
      <c r="AN727" s="10"/>
      <c r="AO727" s="10"/>
      <c r="AP727" s="10"/>
      <c r="AQ727" s="10"/>
      <c r="AR727" s="10"/>
      <c r="AS727" s="10"/>
      <c r="AV727" s="3"/>
      <c r="AW727" s="10"/>
      <c r="AX727" s="10"/>
      <c r="AY727" s="10"/>
      <c r="AZ727" s="10"/>
      <c r="BA727" s="10"/>
    </row>
    <row r="728" spans="3:53" x14ac:dyDescent="0.25">
      <c r="C728" s="3"/>
      <c r="D728" s="10"/>
      <c r="E728" s="10"/>
      <c r="F728" s="10"/>
      <c r="G728" s="10"/>
      <c r="H728" s="10"/>
      <c r="I728" s="10"/>
      <c r="J728" s="10"/>
      <c r="AD728" s="3"/>
      <c r="AE728" s="10"/>
      <c r="AF728" s="10"/>
      <c r="AG728" s="10"/>
      <c r="AH728" s="10"/>
      <c r="AI728" s="10"/>
      <c r="AJ728" s="10"/>
      <c r="AM728" s="3"/>
      <c r="AN728" s="10"/>
      <c r="AO728" s="10"/>
      <c r="AP728" s="10"/>
      <c r="AQ728" s="10"/>
      <c r="AR728" s="10"/>
      <c r="AS728" s="10"/>
      <c r="AV728" s="3"/>
      <c r="AW728" s="10"/>
      <c r="AX728" s="10"/>
      <c r="AY728" s="10"/>
      <c r="AZ728" s="10"/>
      <c r="BA728" s="10"/>
    </row>
    <row r="729" spans="3:53" x14ac:dyDescent="0.25">
      <c r="C729" s="3"/>
      <c r="D729" s="10"/>
      <c r="E729" s="10"/>
      <c r="F729" s="10"/>
      <c r="G729" s="10"/>
      <c r="H729" s="10"/>
      <c r="I729" s="10"/>
      <c r="J729" s="10"/>
      <c r="AD729" s="3"/>
      <c r="AE729" s="10"/>
      <c r="AF729" s="10"/>
      <c r="AG729" s="10"/>
      <c r="AH729" s="10"/>
      <c r="AI729" s="10"/>
      <c r="AJ729" s="10"/>
      <c r="AM729" s="3"/>
      <c r="AN729" s="10"/>
      <c r="AO729" s="10"/>
      <c r="AP729" s="10"/>
      <c r="AQ729" s="10"/>
      <c r="AR729" s="10"/>
      <c r="AS729" s="10"/>
      <c r="AV729" s="3"/>
      <c r="AW729" s="10"/>
      <c r="AX729" s="10"/>
      <c r="AY729" s="10"/>
      <c r="AZ729" s="10"/>
      <c r="BA729" s="10"/>
    </row>
    <row r="730" spans="3:53" x14ac:dyDescent="0.25">
      <c r="C730" s="3"/>
      <c r="D730" s="10"/>
      <c r="E730" s="10"/>
      <c r="F730" s="10"/>
      <c r="G730" s="10"/>
      <c r="H730" s="10"/>
      <c r="I730" s="10"/>
      <c r="J730" s="10"/>
      <c r="AD730" s="3"/>
      <c r="AE730" s="10"/>
      <c r="AF730" s="10"/>
      <c r="AG730" s="10"/>
      <c r="AH730" s="10"/>
      <c r="AI730" s="10"/>
      <c r="AJ730" s="10"/>
      <c r="AM730" s="3"/>
      <c r="AN730" s="10"/>
      <c r="AO730" s="10"/>
      <c r="AP730" s="10"/>
      <c r="AQ730" s="10"/>
      <c r="AR730" s="10"/>
      <c r="AS730" s="10"/>
      <c r="AV730" s="3"/>
      <c r="AW730" s="10"/>
      <c r="AX730" s="10"/>
      <c r="AY730" s="10"/>
      <c r="AZ730" s="10"/>
      <c r="BA730" s="10"/>
    </row>
    <row r="731" spans="3:53" x14ac:dyDescent="0.25">
      <c r="C731" s="3"/>
      <c r="D731" s="10"/>
      <c r="E731" s="10"/>
      <c r="F731" s="10"/>
      <c r="G731" s="10"/>
      <c r="H731" s="10"/>
      <c r="I731" s="10"/>
      <c r="J731" s="10"/>
      <c r="AD731" s="3"/>
      <c r="AE731" s="10"/>
      <c r="AF731" s="10"/>
      <c r="AG731" s="10"/>
      <c r="AH731" s="10"/>
      <c r="AI731" s="10"/>
      <c r="AJ731" s="10"/>
      <c r="AM731" s="3"/>
      <c r="AN731" s="10"/>
      <c r="AO731" s="10"/>
      <c r="AP731" s="10"/>
      <c r="AQ731" s="10"/>
      <c r="AR731" s="10"/>
      <c r="AS731" s="10"/>
      <c r="AV731" s="3"/>
      <c r="AW731" s="10"/>
      <c r="AX731" s="10"/>
      <c r="AY731" s="10"/>
      <c r="AZ731" s="10"/>
      <c r="BA731" s="10"/>
    </row>
    <row r="732" spans="3:53" x14ac:dyDescent="0.25">
      <c r="C732" s="3"/>
      <c r="D732" s="10"/>
      <c r="E732" s="10"/>
      <c r="F732" s="10"/>
      <c r="G732" s="10"/>
      <c r="H732" s="10"/>
      <c r="I732" s="10"/>
      <c r="J732" s="10"/>
      <c r="AD732" s="3"/>
      <c r="AE732" s="10"/>
      <c r="AF732" s="10"/>
      <c r="AG732" s="10"/>
      <c r="AH732" s="10"/>
      <c r="AI732" s="10"/>
      <c r="AJ732" s="10"/>
      <c r="AM732" s="3"/>
      <c r="AN732" s="10"/>
      <c r="AO732" s="10"/>
      <c r="AP732" s="10"/>
      <c r="AQ732" s="10"/>
      <c r="AR732" s="10"/>
      <c r="AS732" s="10"/>
      <c r="AV732" s="3"/>
      <c r="AW732" s="10"/>
      <c r="AX732" s="10"/>
      <c r="AY732" s="10"/>
      <c r="AZ732" s="10"/>
      <c r="BA732" s="10"/>
    </row>
    <row r="733" spans="3:53" x14ac:dyDescent="0.25">
      <c r="C733" s="3"/>
      <c r="D733" s="10"/>
      <c r="E733" s="10"/>
      <c r="F733" s="10"/>
      <c r="G733" s="10"/>
      <c r="H733" s="10"/>
      <c r="I733" s="10"/>
      <c r="J733" s="10"/>
      <c r="AD733" s="3"/>
      <c r="AE733" s="10"/>
      <c r="AF733" s="10"/>
      <c r="AG733" s="10"/>
      <c r="AH733" s="10"/>
      <c r="AI733" s="10"/>
      <c r="AJ733" s="10"/>
      <c r="AM733" s="3"/>
      <c r="AN733" s="10"/>
      <c r="AO733" s="10"/>
      <c r="AP733" s="10"/>
      <c r="AQ733" s="10"/>
      <c r="AR733" s="10"/>
      <c r="AS733" s="10"/>
      <c r="AV733" s="3"/>
      <c r="AW733" s="10"/>
      <c r="AX733" s="10"/>
      <c r="AY733" s="10"/>
      <c r="AZ733" s="10"/>
      <c r="BA733" s="10"/>
    </row>
    <row r="734" spans="3:53" x14ac:dyDescent="0.25">
      <c r="C734" s="3"/>
      <c r="D734" s="10"/>
      <c r="E734" s="10"/>
      <c r="F734" s="10"/>
      <c r="G734" s="10"/>
      <c r="H734" s="10"/>
      <c r="I734" s="10"/>
      <c r="J734" s="10"/>
      <c r="AD734" s="3"/>
      <c r="AE734" s="10"/>
      <c r="AF734" s="10"/>
      <c r="AG734" s="10"/>
      <c r="AH734" s="10"/>
      <c r="AI734" s="10"/>
      <c r="AJ734" s="10"/>
      <c r="AM734" s="3"/>
      <c r="AN734" s="10"/>
      <c r="AO734" s="10"/>
      <c r="AP734" s="10"/>
      <c r="AQ734" s="10"/>
      <c r="AR734" s="10"/>
      <c r="AS734" s="10"/>
      <c r="AV734" s="3"/>
      <c r="AW734" s="10"/>
      <c r="AX734" s="10"/>
      <c r="AY734" s="10"/>
      <c r="AZ734" s="10"/>
      <c r="BA734" s="10"/>
    </row>
    <row r="735" spans="3:53" x14ac:dyDescent="0.25">
      <c r="C735" s="3"/>
      <c r="D735" s="10"/>
      <c r="E735" s="10"/>
      <c r="F735" s="10"/>
      <c r="G735" s="10"/>
      <c r="H735" s="10"/>
      <c r="I735" s="10"/>
      <c r="J735" s="10"/>
      <c r="AD735" s="3"/>
      <c r="AE735" s="10"/>
      <c r="AF735" s="10"/>
      <c r="AG735" s="10"/>
      <c r="AH735" s="10"/>
      <c r="AI735" s="10"/>
      <c r="AJ735" s="10"/>
      <c r="AM735" s="3"/>
      <c r="AN735" s="10"/>
      <c r="AO735" s="10"/>
      <c r="AP735" s="10"/>
      <c r="AQ735" s="10"/>
      <c r="AR735" s="10"/>
      <c r="AS735" s="10"/>
      <c r="AV735" s="3"/>
      <c r="AW735" s="10"/>
      <c r="AX735" s="10"/>
      <c r="AY735" s="10"/>
      <c r="AZ735" s="10"/>
      <c r="BA735" s="10"/>
    </row>
    <row r="736" spans="3:53" x14ac:dyDescent="0.25">
      <c r="C736" s="3"/>
      <c r="D736" s="10"/>
      <c r="E736" s="10"/>
      <c r="F736" s="10"/>
      <c r="G736" s="10"/>
      <c r="H736" s="10"/>
      <c r="I736" s="10"/>
      <c r="J736" s="10"/>
      <c r="AD736" s="3"/>
      <c r="AE736" s="10"/>
      <c r="AF736" s="10"/>
      <c r="AG736" s="10"/>
      <c r="AH736" s="10"/>
      <c r="AI736" s="10"/>
      <c r="AJ736" s="10"/>
      <c r="AM736" s="3"/>
      <c r="AN736" s="10"/>
      <c r="AO736" s="10"/>
      <c r="AP736" s="10"/>
      <c r="AQ736" s="10"/>
      <c r="AR736" s="10"/>
      <c r="AS736" s="10"/>
      <c r="AV736" s="3"/>
      <c r="AW736" s="10"/>
      <c r="AX736" s="10"/>
      <c r="AY736" s="10"/>
      <c r="AZ736" s="10"/>
      <c r="BA736" s="10"/>
    </row>
    <row r="737" spans="3:53" x14ac:dyDescent="0.25">
      <c r="C737" s="3"/>
      <c r="D737" s="10"/>
      <c r="E737" s="10"/>
      <c r="F737" s="10"/>
      <c r="G737" s="10"/>
      <c r="H737" s="10"/>
      <c r="I737" s="10"/>
      <c r="J737" s="10"/>
      <c r="AD737" s="3"/>
      <c r="AE737" s="10"/>
      <c r="AF737" s="10"/>
      <c r="AG737" s="10"/>
      <c r="AH737" s="10"/>
      <c r="AI737" s="10"/>
      <c r="AJ737" s="10"/>
      <c r="AM737" s="3"/>
      <c r="AN737" s="10"/>
      <c r="AO737" s="10"/>
      <c r="AP737" s="10"/>
      <c r="AQ737" s="10"/>
      <c r="AR737" s="10"/>
      <c r="AS737" s="10"/>
      <c r="AV737" s="3"/>
      <c r="AW737" s="10"/>
      <c r="AX737" s="10"/>
      <c r="AY737" s="10"/>
      <c r="AZ737" s="10"/>
      <c r="BA737" s="10"/>
    </row>
    <row r="738" spans="3:53" x14ac:dyDescent="0.25">
      <c r="C738" s="3"/>
      <c r="D738" s="10"/>
      <c r="E738" s="10"/>
      <c r="F738" s="10"/>
      <c r="G738" s="10"/>
      <c r="H738" s="10"/>
      <c r="I738" s="10"/>
      <c r="J738" s="10"/>
      <c r="AD738" s="3"/>
      <c r="AE738" s="10"/>
      <c r="AF738" s="10"/>
      <c r="AG738" s="10"/>
      <c r="AH738" s="10"/>
      <c r="AI738" s="10"/>
      <c r="AJ738" s="10"/>
      <c r="AM738" s="3"/>
      <c r="AN738" s="10"/>
      <c r="AO738" s="10"/>
      <c r="AP738" s="10"/>
      <c r="AQ738" s="10"/>
      <c r="AR738" s="10"/>
      <c r="AS738" s="10"/>
      <c r="AV738" s="3"/>
      <c r="AW738" s="10"/>
      <c r="AX738" s="10"/>
      <c r="AY738" s="10"/>
      <c r="AZ738" s="10"/>
      <c r="BA738" s="10"/>
    </row>
    <row r="739" spans="3:53" x14ac:dyDescent="0.25">
      <c r="C739" s="3"/>
      <c r="D739" s="10"/>
      <c r="E739" s="10"/>
      <c r="F739" s="10"/>
      <c r="G739" s="10"/>
      <c r="H739" s="10"/>
      <c r="I739" s="10"/>
      <c r="J739" s="10"/>
      <c r="AD739" s="3"/>
      <c r="AE739" s="10"/>
      <c r="AF739" s="10"/>
      <c r="AG739" s="10"/>
      <c r="AH739" s="10"/>
      <c r="AI739" s="10"/>
      <c r="AJ739" s="10"/>
      <c r="AM739" s="3"/>
      <c r="AN739" s="10"/>
      <c r="AO739" s="10"/>
      <c r="AP739" s="10"/>
      <c r="AQ739" s="10"/>
      <c r="AR739" s="10"/>
      <c r="AS739" s="10"/>
      <c r="AV739" s="3"/>
      <c r="AW739" s="10"/>
      <c r="AX739" s="10"/>
      <c r="AY739" s="10"/>
      <c r="AZ739" s="10"/>
      <c r="BA739" s="10"/>
    </row>
    <row r="740" spans="3:53" x14ac:dyDescent="0.25">
      <c r="C740" s="3"/>
      <c r="D740" s="10"/>
      <c r="E740" s="10"/>
      <c r="F740" s="10"/>
      <c r="G740" s="10"/>
      <c r="H740" s="10"/>
      <c r="I740" s="10"/>
      <c r="J740" s="10"/>
      <c r="AD740" s="3"/>
      <c r="AE740" s="10"/>
      <c r="AF740" s="10"/>
      <c r="AG740" s="10"/>
      <c r="AH740" s="10"/>
      <c r="AI740" s="10"/>
      <c r="AJ740" s="10"/>
      <c r="AM740" s="3"/>
      <c r="AN740" s="10"/>
      <c r="AO740" s="10"/>
      <c r="AP740" s="10"/>
      <c r="AQ740" s="10"/>
      <c r="AR740" s="10"/>
      <c r="AS740" s="10"/>
      <c r="AV740" s="3"/>
      <c r="AW740" s="10"/>
      <c r="AX740" s="10"/>
      <c r="AY740" s="10"/>
      <c r="AZ740" s="10"/>
      <c r="BA740" s="10"/>
    </row>
    <row r="741" spans="3:53" x14ac:dyDescent="0.25">
      <c r="C741" s="3"/>
      <c r="D741" s="10"/>
      <c r="E741" s="10"/>
      <c r="F741" s="10"/>
      <c r="G741" s="10"/>
      <c r="H741" s="10"/>
      <c r="I741" s="10"/>
      <c r="J741" s="10"/>
      <c r="AD741" s="3"/>
      <c r="AE741" s="10"/>
      <c r="AF741" s="10"/>
      <c r="AG741" s="10"/>
      <c r="AH741" s="10"/>
      <c r="AI741" s="10"/>
      <c r="AJ741" s="10"/>
      <c r="AM741" s="3"/>
      <c r="AN741" s="10"/>
      <c r="AO741" s="10"/>
      <c r="AP741" s="10"/>
      <c r="AQ741" s="10"/>
      <c r="AR741" s="10"/>
      <c r="AS741" s="10"/>
      <c r="AV741" s="3"/>
      <c r="AW741" s="10"/>
      <c r="AX741" s="10"/>
      <c r="AY741" s="10"/>
      <c r="AZ741" s="10"/>
      <c r="BA741" s="10"/>
    </row>
    <row r="742" spans="3:53" x14ac:dyDescent="0.25">
      <c r="C742" s="3"/>
      <c r="D742" s="10"/>
      <c r="E742" s="10"/>
      <c r="F742" s="10"/>
      <c r="G742" s="10"/>
      <c r="H742" s="10"/>
      <c r="I742" s="10"/>
      <c r="J742" s="10"/>
      <c r="AD742" s="3"/>
      <c r="AE742" s="10"/>
      <c r="AF742" s="10"/>
      <c r="AG742" s="10"/>
      <c r="AH742" s="10"/>
      <c r="AI742" s="10"/>
      <c r="AJ742" s="10"/>
      <c r="AM742" s="3"/>
      <c r="AN742" s="10"/>
      <c r="AO742" s="10"/>
      <c r="AP742" s="10"/>
      <c r="AQ742" s="10"/>
      <c r="AR742" s="10"/>
      <c r="AS742" s="10"/>
      <c r="AV742" s="3"/>
      <c r="AW742" s="10"/>
      <c r="AX742" s="10"/>
      <c r="AY742" s="10"/>
      <c r="AZ742" s="10"/>
      <c r="BA742" s="10"/>
    </row>
    <row r="743" spans="3:53" x14ac:dyDescent="0.25">
      <c r="C743" s="3"/>
      <c r="D743" s="10"/>
      <c r="E743" s="10"/>
      <c r="F743" s="10"/>
      <c r="G743" s="10"/>
      <c r="H743" s="10"/>
      <c r="I743" s="10"/>
      <c r="J743" s="10"/>
      <c r="AD743" s="3"/>
      <c r="AE743" s="10"/>
      <c r="AF743" s="10"/>
      <c r="AG743" s="10"/>
      <c r="AH743" s="10"/>
      <c r="AI743" s="10"/>
      <c r="AJ743" s="10"/>
      <c r="AM743" s="3"/>
      <c r="AN743" s="10"/>
      <c r="AO743" s="10"/>
      <c r="AP743" s="10"/>
      <c r="AQ743" s="10"/>
      <c r="AR743" s="10"/>
      <c r="AS743" s="10"/>
      <c r="AV743" s="3"/>
      <c r="AW743" s="10"/>
      <c r="AX743" s="10"/>
      <c r="AY743" s="10"/>
      <c r="AZ743" s="10"/>
      <c r="BA743" s="10"/>
    </row>
    <row r="744" spans="3:53" x14ac:dyDescent="0.25">
      <c r="C744" s="3"/>
      <c r="D744" s="10"/>
      <c r="E744" s="10"/>
      <c r="F744" s="10"/>
      <c r="G744" s="10"/>
      <c r="H744" s="10"/>
      <c r="I744" s="10"/>
      <c r="J744" s="10"/>
      <c r="AD744" s="3"/>
      <c r="AE744" s="10"/>
      <c r="AF744" s="10"/>
      <c r="AG744" s="10"/>
      <c r="AH744" s="10"/>
      <c r="AI744" s="10"/>
      <c r="AJ744" s="10"/>
      <c r="AM744" s="3"/>
      <c r="AN744" s="10"/>
      <c r="AO744" s="10"/>
      <c r="AP744" s="10"/>
      <c r="AQ744" s="10"/>
      <c r="AR744" s="10"/>
      <c r="AS744" s="10"/>
      <c r="AV744" s="3"/>
      <c r="AW744" s="10"/>
      <c r="AX744" s="10"/>
      <c r="AY744" s="10"/>
      <c r="AZ744" s="10"/>
      <c r="BA744" s="10"/>
    </row>
    <row r="745" spans="3:53" x14ac:dyDescent="0.25">
      <c r="C745" s="3"/>
      <c r="D745" s="10"/>
      <c r="E745" s="10"/>
      <c r="F745" s="10"/>
      <c r="G745" s="10"/>
      <c r="H745" s="10"/>
      <c r="I745" s="10"/>
      <c r="J745" s="10"/>
      <c r="AD745" s="3"/>
      <c r="AE745" s="10"/>
      <c r="AF745" s="10"/>
      <c r="AG745" s="10"/>
      <c r="AH745" s="10"/>
      <c r="AI745" s="10"/>
      <c r="AJ745" s="10"/>
      <c r="AM745" s="3"/>
      <c r="AN745" s="10"/>
      <c r="AO745" s="10"/>
      <c r="AP745" s="10"/>
      <c r="AQ745" s="10"/>
      <c r="AR745" s="10"/>
      <c r="AS745" s="10"/>
      <c r="AV745" s="3"/>
      <c r="AW745" s="10"/>
      <c r="AX745" s="10"/>
      <c r="AY745" s="10"/>
      <c r="AZ745" s="10"/>
      <c r="BA745" s="10"/>
    </row>
    <row r="746" spans="3:53" x14ac:dyDescent="0.25">
      <c r="C746" s="3"/>
      <c r="D746" s="10"/>
      <c r="E746" s="10"/>
      <c r="F746" s="10"/>
      <c r="G746" s="10"/>
      <c r="H746" s="10"/>
      <c r="I746" s="10"/>
      <c r="J746" s="10"/>
      <c r="AD746" s="3"/>
      <c r="AE746" s="10"/>
      <c r="AF746" s="10"/>
      <c r="AG746" s="10"/>
      <c r="AH746" s="10"/>
      <c r="AI746" s="10"/>
      <c r="AJ746" s="10"/>
      <c r="AM746" s="3"/>
      <c r="AN746" s="10"/>
      <c r="AO746" s="10"/>
      <c r="AP746" s="10"/>
      <c r="AQ746" s="10"/>
      <c r="AR746" s="10"/>
      <c r="AS746" s="10"/>
      <c r="AV746" s="3"/>
      <c r="AW746" s="10"/>
      <c r="AX746" s="10"/>
      <c r="AY746" s="10"/>
      <c r="AZ746" s="10"/>
      <c r="BA746" s="10"/>
    </row>
    <row r="747" spans="3:53" x14ac:dyDescent="0.25">
      <c r="C747" s="3"/>
      <c r="D747" s="10"/>
      <c r="E747" s="10"/>
      <c r="F747" s="10"/>
      <c r="G747" s="10"/>
      <c r="H747" s="10"/>
      <c r="I747" s="10"/>
      <c r="J747" s="10"/>
      <c r="AD747" s="3"/>
      <c r="AE747" s="10"/>
      <c r="AF747" s="10"/>
      <c r="AG747" s="10"/>
      <c r="AH747" s="10"/>
      <c r="AI747" s="10"/>
      <c r="AJ747" s="10"/>
      <c r="AM747" s="3"/>
      <c r="AN747" s="10"/>
      <c r="AO747" s="10"/>
      <c r="AP747" s="10"/>
      <c r="AQ747" s="10"/>
      <c r="AR747" s="10"/>
      <c r="AS747" s="10"/>
      <c r="AV747" s="3"/>
      <c r="AW747" s="10"/>
      <c r="AX747" s="10"/>
      <c r="AY747" s="10"/>
      <c r="AZ747" s="10"/>
      <c r="BA747" s="10"/>
    </row>
    <row r="748" spans="3:53" x14ac:dyDescent="0.25">
      <c r="C748" s="3"/>
      <c r="D748" s="10"/>
      <c r="E748" s="10"/>
      <c r="F748" s="10"/>
      <c r="G748" s="10"/>
      <c r="H748" s="10"/>
      <c r="I748" s="10"/>
      <c r="J748" s="10"/>
      <c r="AD748" s="3"/>
      <c r="AE748" s="10"/>
      <c r="AF748" s="10"/>
      <c r="AG748" s="10"/>
      <c r="AH748" s="10"/>
      <c r="AI748" s="10"/>
      <c r="AJ748" s="10"/>
      <c r="AM748" s="3"/>
      <c r="AN748" s="10"/>
      <c r="AO748" s="10"/>
      <c r="AP748" s="10"/>
      <c r="AQ748" s="10"/>
      <c r="AR748" s="10"/>
      <c r="AS748" s="10"/>
      <c r="AV748" s="3"/>
      <c r="AW748" s="10"/>
      <c r="AX748" s="10"/>
      <c r="AY748" s="10"/>
      <c r="AZ748" s="10"/>
      <c r="BA748" s="10"/>
    </row>
    <row r="749" spans="3:53" x14ac:dyDescent="0.25">
      <c r="C749" s="3"/>
      <c r="D749" s="10"/>
      <c r="E749" s="10"/>
      <c r="F749" s="10"/>
      <c r="G749" s="10"/>
      <c r="H749" s="10"/>
      <c r="I749" s="10"/>
      <c r="J749" s="10"/>
      <c r="AD749" s="3"/>
      <c r="AE749" s="10"/>
      <c r="AF749" s="10"/>
      <c r="AG749" s="10"/>
      <c r="AH749" s="10"/>
      <c r="AI749" s="10"/>
      <c r="AJ749" s="10"/>
      <c r="AM749" s="3"/>
      <c r="AN749" s="10"/>
      <c r="AO749" s="10"/>
      <c r="AP749" s="10"/>
      <c r="AQ749" s="10"/>
      <c r="AR749" s="10"/>
      <c r="AS749" s="10"/>
      <c r="AV749" s="3"/>
      <c r="AW749" s="10"/>
      <c r="AX749" s="10"/>
      <c r="AY749" s="10"/>
      <c r="AZ749" s="10"/>
      <c r="BA749" s="10"/>
    </row>
    <row r="750" spans="3:53" x14ac:dyDescent="0.25">
      <c r="C750" s="3"/>
      <c r="D750" s="10"/>
      <c r="E750" s="10"/>
      <c r="F750" s="10"/>
      <c r="G750" s="10"/>
      <c r="H750" s="10"/>
      <c r="I750" s="10"/>
      <c r="J750" s="10"/>
      <c r="AD750" s="3"/>
      <c r="AE750" s="10"/>
      <c r="AF750" s="10"/>
      <c r="AG750" s="10"/>
      <c r="AH750" s="10"/>
      <c r="AI750" s="10"/>
      <c r="AJ750" s="10"/>
      <c r="AM750" s="3"/>
      <c r="AN750" s="10"/>
      <c r="AO750" s="10"/>
      <c r="AP750" s="10"/>
      <c r="AQ750" s="10"/>
      <c r="AR750" s="10"/>
      <c r="AS750" s="10"/>
      <c r="AV750" s="3"/>
      <c r="AW750" s="10"/>
      <c r="AX750" s="10"/>
      <c r="AY750" s="10"/>
      <c r="AZ750" s="10"/>
      <c r="BA750" s="10"/>
    </row>
    <row r="751" spans="3:53" x14ac:dyDescent="0.25">
      <c r="C751" s="3"/>
      <c r="D751" s="10"/>
      <c r="E751" s="10"/>
      <c r="F751" s="10"/>
      <c r="G751" s="10"/>
      <c r="H751" s="10"/>
      <c r="I751" s="10"/>
      <c r="J751" s="10"/>
      <c r="AD751" s="3"/>
      <c r="AE751" s="10"/>
      <c r="AF751" s="10"/>
      <c r="AG751" s="10"/>
      <c r="AH751" s="10"/>
      <c r="AI751" s="10"/>
      <c r="AJ751" s="10"/>
      <c r="AM751" s="3"/>
      <c r="AN751" s="10"/>
      <c r="AO751" s="10"/>
      <c r="AP751" s="10"/>
      <c r="AQ751" s="10"/>
      <c r="AR751" s="10"/>
      <c r="AS751" s="10"/>
      <c r="AV751" s="3"/>
      <c r="AW751" s="10"/>
      <c r="AX751" s="10"/>
      <c r="AY751" s="10"/>
      <c r="AZ751" s="10"/>
      <c r="BA751" s="10"/>
    </row>
    <row r="752" spans="3:53" x14ac:dyDescent="0.25">
      <c r="C752" s="3"/>
      <c r="D752" s="10"/>
      <c r="E752" s="10"/>
      <c r="F752" s="10"/>
      <c r="G752" s="10"/>
      <c r="H752" s="10"/>
      <c r="I752" s="10"/>
      <c r="J752" s="10"/>
      <c r="AD752" s="3"/>
      <c r="AE752" s="10"/>
      <c r="AF752" s="10"/>
      <c r="AG752" s="10"/>
      <c r="AH752" s="10"/>
      <c r="AI752" s="10"/>
      <c r="AJ752" s="10"/>
      <c r="AM752" s="3"/>
      <c r="AN752" s="10"/>
      <c r="AO752" s="10"/>
      <c r="AP752" s="10"/>
      <c r="AQ752" s="10"/>
      <c r="AR752" s="10"/>
      <c r="AS752" s="10"/>
      <c r="AV752" s="3"/>
      <c r="AW752" s="10"/>
      <c r="AX752" s="10"/>
      <c r="AY752" s="10"/>
      <c r="AZ752" s="10"/>
      <c r="BA752" s="10"/>
    </row>
    <row r="753" spans="3:53" x14ac:dyDescent="0.25">
      <c r="C753" s="3"/>
      <c r="D753" s="10"/>
      <c r="E753" s="10"/>
      <c r="F753" s="10"/>
      <c r="G753" s="10"/>
      <c r="H753" s="10"/>
      <c r="I753" s="10"/>
      <c r="J753" s="10"/>
      <c r="AD753" s="3"/>
      <c r="AE753" s="10"/>
      <c r="AF753" s="10"/>
      <c r="AG753" s="10"/>
      <c r="AH753" s="10"/>
      <c r="AI753" s="10"/>
      <c r="AJ753" s="10"/>
      <c r="AM753" s="3"/>
      <c r="AN753" s="10"/>
      <c r="AO753" s="10"/>
      <c r="AP753" s="10"/>
      <c r="AQ753" s="10"/>
      <c r="AR753" s="10"/>
      <c r="AS753" s="10"/>
      <c r="AV753" s="3"/>
      <c r="AW753" s="10"/>
      <c r="AX753" s="10"/>
      <c r="AY753" s="10"/>
      <c r="AZ753" s="10"/>
      <c r="BA753" s="10"/>
    </row>
    <row r="754" spans="3:53" x14ac:dyDescent="0.25">
      <c r="C754" s="3"/>
      <c r="D754" s="10"/>
      <c r="E754" s="10"/>
      <c r="F754" s="10"/>
      <c r="G754" s="10"/>
      <c r="H754" s="10"/>
      <c r="I754" s="10"/>
      <c r="J754" s="10"/>
      <c r="AD754" s="3"/>
      <c r="AE754" s="10"/>
      <c r="AF754" s="10"/>
      <c r="AG754" s="10"/>
      <c r="AH754" s="10"/>
      <c r="AI754" s="10"/>
      <c r="AJ754" s="10"/>
      <c r="AM754" s="3"/>
      <c r="AN754" s="10"/>
      <c r="AO754" s="10"/>
      <c r="AP754" s="10"/>
      <c r="AQ754" s="10"/>
      <c r="AR754" s="10"/>
      <c r="AS754" s="10"/>
      <c r="AV754" s="3"/>
      <c r="AW754" s="10"/>
      <c r="AX754" s="10"/>
      <c r="AY754" s="10"/>
      <c r="AZ754" s="10"/>
      <c r="BA754" s="10"/>
    </row>
    <row r="755" spans="3:53" x14ac:dyDescent="0.25">
      <c r="C755" s="3"/>
      <c r="D755" s="10"/>
      <c r="E755" s="10"/>
      <c r="F755" s="10"/>
      <c r="G755" s="10"/>
      <c r="H755" s="10"/>
      <c r="I755" s="10"/>
      <c r="J755" s="10"/>
      <c r="AD755" s="3"/>
      <c r="AE755" s="10"/>
      <c r="AF755" s="10"/>
      <c r="AG755" s="10"/>
      <c r="AH755" s="10"/>
      <c r="AI755" s="10"/>
      <c r="AJ755" s="10"/>
      <c r="AM755" s="3"/>
      <c r="AN755" s="10"/>
      <c r="AO755" s="10"/>
      <c r="AP755" s="10"/>
      <c r="AQ755" s="10"/>
      <c r="AR755" s="10"/>
      <c r="AS755" s="10"/>
      <c r="AV755" s="3"/>
      <c r="AW755" s="10"/>
      <c r="AX755" s="10"/>
      <c r="AY755" s="10"/>
      <c r="AZ755" s="10"/>
      <c r="BA755" s="10"/>
    </row>
    <row r="756" spans="3:53" x14ac:dyDescent="0.25">
      <c r="C756" s="3"/>
      <c r="D756" s="10"/>
      <c r="E756" s="10"/>
      <c r="F756" s="10"/>
      <c r="G756" s="10"/>
      <c r="H756" s="10"/>
      <c r="I756" s="10"/>
      <c r="J756" s="10"/>
      <c r="AD756" s="3"/>
      <c r="AE756" s="10"/>
      <c r="AF756" s="10"/>
      <c r="AG756" s="10"/>
      <c r="AH756" s="10"/>
      <c r="AI756" s="10"/>
      <c r="AJ756" s="10"/>
      <c r="AM756" s="3"/>
      <c r="AN756" s="10"/>
      <c r="AO756" s="10"/>
      <c r="AP756" s="10"/>
      <c r="AQ756" s="10"/>
      <c r="AR756" s="10"/>
      <c r="AS756" s="10"/>
      <c r="AV756" s="3"/>
      <c r="AW756" s="10"/>
      <c r="AX756" s="10"/>
      <c r="AY756" s="10"/>
      <c r="AZ756" s="10"/>
      <c r="BA756" s="10"/>
    </row>
    <row r="757" spans="3:53" x14ac:dyDescent="0.25">
      <c r="C757" s="3"/>
      <c r="D757" s="10"/>
      <c r="E757" s="10"/>
      <c r="F757" s="10"/>
      <c r="G757" s="10"/>
      <c r="H757" s="10"/>
      <c r="I757" s="10"/>
      <c r="J757" s="10"/>
      <c r="AD757" s="3"/>
      <c r="AE757" s="10"/>
      <c r="AF757" s="10"/>
      <c r="AG757" s="10"/>
      <c r="AH757" s="10"/>
      <c r="AI757" s="10"/>
      <c r="AJ757" s="10"/>
      <c r="AM757" s="3"/>
      <c r="AN757" s="10"/>
      <c r="AO757" s="10"/>
      <c r="AP757" s="10"/>
      <c r="AQ757" s="10"/>
      <c r="AR757" s="10"/>
      <c r="AS757" s="10"/>
      <c r="AV757" s="3"/>
      <c r="AW757" s="10"/>
      <c r="AX757" s="10"/>
      <c r="AY757" s="10"/>
      <c r="AZ757" s="10"/>
      <c r="BA757" s="10"/>
    </row>
    <row r="758" spans="3:53" x14ac:dyDescent="0.25">
      <c r="C758" s="3"/>
      <c r="D758" s="10"/>
      <c r="E758" s="10"/>
      <c r="F758" s="10"/>
      <c r="G758" s="10"/>
      <c r="H758" s="10"/>
      <c r="I758" s="10"/>
      <c r="J758" s="10"/>
      <c r="AD758" s="3"/>
      <c r="AE758" s="10"/>
      <c r="AF758" s="10"/>
      <c r="AG758" s="10"/>
      <c r="AH758" s="10"/>
      <c r="AI758" s="10"/>
      <c r="AJ758" s="10"/>
      <c r="AM758" s="3"/>
      <c r="AN758" s="10"/>
      <c r="AO758" s="10"/>
      <c r="AP758" s="10"/>
      <c r="AQ758" s="10"/>
      <c r="AR758" s="10"/>
      <c r="AS758" s="10"/>
      <c r="AV758" s="3"/>
      <c r="AW758" s="10"/>
      <c r="AX758" s="10"/>
      <c r="AY758" s="10"/>
      <c r="AZ758" s="10"/>
      <c r="BA758" s="10"/>
    </row>
    <row r="759" spans="3:53" x14ac:dyDescent="0.25">
      <c r="C759" s="3"/>
      <c r="D759" s="10"/>
      <c r="E759" s="10"/>
      <c r="F759" s="10"/>
      <c r="G759" s="10"/>
      <c r="H759" s="10"/>
      <c r="I759" s="10"/>
      <c r="J759" s="10"/>
      <c r="AD759" s="3"/>
      <c r="AE759" s="10"/>
      <c r="AF759" s="10"/>
      <c r="AG759" s="10"/>
      <c r="AH759" s="10"/>
      <c r="AI759" s="10"/>
      <c r="AJ759" s="10"/>
      <c r="AM759" s="3"/>
      <c r="AN759" s="10"/>
      <c r="AO759" s="10"/>
      <c r="AP759" s="10"/>
      <c r="AQ759" s="10"/>
      <c r="AR759" s="10"/>
      <c r="AS759" s="10"/>
      <c r="AV759" s="3"/>
      <c r="AW759" s="10"/>
      <c r="AX759" s="10"/>
      <c r="AY759" s="10"/>
      <c r="AZ759" s="10"/>
      <c r="BA759" s="10"/>
    </row>
    <row r="760" spans="3:53" x14ac:dyDescent="0.25">
      <c r="C760" s="3"/>
      <c r="D760" s="10"/>
      <c r="E760" s="10"/>
      <c r="F760" s="10"/>
      <c r="G760" s="10"/>
      <c r="H760" s="10"/>
      <c r="I760" s="10"/>
      <c r="J760" s="10"/>
      <c r="AD760" s="3"/>
      <c r="AE760" s="10"/>
      <c r="AF760" s="10"/>
      <c r="AG760" s="10"/>
      <c r="AH760" s="10"/>
      <c r="AI760" s="10"/>
      <c r="AJ760" s="10"/>
      <c r="AM760" s="3"/>
      <c r="AN760" s="10"/>
      <c r="AO760" s="10"/>
      <c r="AP760" s="10"/>
      <c r="AQ760" s="10"/>
      <c r="AR760" s="10"/>
      <c r="AS760" s="10"/>
      <c r="AV760" s="3"/>
      <c r="AW760" s="10"/>
      <c r="AX760" s="10"/>
      <c r="AY760" s="10"/>
      <c r="AZ760" s="10"/>
      <c r="BA760" s="10"/>
    </row>
    <row r="761" spans="3:53" x14ac:dyDescent="0.25">
      <c r="C761" s="3"/>
      <c r="D761" s="10"/>
      <c r="E761" s="10"/>
      <c r="F761" s="10"/>
      <c r="G761" s="10"/>
      <c r="H761" s="10"/>
      <c r="I761" s="10"/>
      <c r="J761" s="10"/>
      <c r="AD761" s="3"/>
      <c r="AE761" s="10"/>
      <c r="AF761" s="10"/>
      <c r="AG761" s="10"/>
      <c r="AH761" s="10"/>
      <c r="AI761" s="10"/>
      <c r="AJ761" s="10"/>
      <c r="AM761" s="3"/>
      <c r="AN761" s="10"/>
      <c r="AO761" s="10"/>
      <c r="AP761" s="10"/>
      <c r="AQ761" s="10"/>
      <c r="AR761" s="10"/>
      <c r="AS761" s="10"/>
      <c r="AV761" s="3"/>
      <c r="AW761" s="10"/>
      <c r="AX761" s="10"/>
      <c r="AY761" s="10"/>
      <c r="AZ761" s="10"/>
      <c r="BA761" s="10"/>
    </row>
    <row r="762" spans="3:53" x14ac:dyDescent="0.25">
      <c r="C762" s="3"/>
      <c r="D762" s="10"/>
      <c r="E762" s="10"/>
      <c r="F762" s="10"/>
      <c r="G762" s="10"/>
      <c r="H762" s="10"/>
      <c r="I762" s="10"/>
      <c r="J762" s="10"/>
      <c r="AD762" s="3"/>
      <c r="AE762" s="10"/>
      <c r="AF762" s="10"/>
      <c r="AG762" s="10"/>
      <c r="AH762" s="10"/>
      <c r="AI762" s="10"/>
      <c r="AJ762" s="10"/>
      <c r="AM762" s="3"/>
      <c r="AN762" s="10"/>
      <c r="AO762" s="10"/>
      <c r="AP762" s="10"/>
      <c r="AQ762" s="10"/>
      <c r="AR762" s="10"/>
      <c r="AS762" s="10"/>
      <c r="AV762" s="3"/>
      <c r="AW762" s="10"/>
      <c r="AX762" s="10"/>
      <c r="AY762" s="10"/>
      <c r="AZ762" s="10"/>
      <c r="BA762" s="10"/>
    </row>
    <row r="763" spans="3:53" x14ac:dyDescent="0.25">
      <c r="C763" s="3"/>
      <c r="D763" s="10"/>
      <c r="E763" s="10"/>
      <c r="F763" s="10"/>
      <c r="G763" s="10"/>
      <c r="H763" s="10"/>
      <c r="I763" s="10"/>
      <c r="J763" s="10"/>
      <c r="AD763" s="3"/>
      <c r="AE763" s="10"/>
      <c r="AF763" s="10"/>
      <c r="AG763" s="10"/>
      <c r="AH763" s="10"/>
      <c r="AI763" s="10"/>
      <c r="AJ763" s="10"/>
      <c r="AM763" s="3"/>
      <c r="AN763" s="10"/>
      <c r="AO763" s="10"/>
      <c r="AP763" s="10"/>
      <c r="AQ763" s="10"/>
      <c r="AR763" s="10"/>
      <c r="AS763" s="10"/>
      <c r="AV763" s="3"/>
      <c r="AW763" s="10"/>
      <c r="AX763" s="10"/>
      <c r="AY763" s="10"/>
      <c r="AZ763" s="10"/>
      <c r="BA763" s="10"/>
    </row>
    <row r="764" spans="3:53" x14ac:dyDescent="0.25">
      <c r="C764" s="3"/>
      <c r="D764" s="10"/>
      <c r="E764" s="10"/>
      <c r="F764" s="10"/>
      <c r="G764" s="10"/>
      <c r="H764" s="10"/>
      <c r="I764" s="10"/>
      <c r="J764" s="10"/>
      <c r="AD764" s="3"/>
      <c r="AE764" s="10"/>
      <c r="AF764" s="10"/>
      <c r="AG764" s="10"/>
      <c r="AH764" s="10"/>
      <c r="AI764" s="10"/>
      <c r="AJ764" s="10"/>
      <c r="AM764" s="3"/>
      <c r="AN764" s="10"/>
      <c r="AO764" s="10"/>
      <c r="AP764" s="10"/>
      <c r="AQ764" s="10"/>
      <c r="AR764" s="10"/>
      <c r="AS764" s="10"/>
      <c r="AV764" s="3"/>
      <c r="AW764" s="10"/>
      <c r="AX764" s="10"/>
      <c r="AY764" s="10"/>
      <c r="AZ764" s="10"/>
      <c r="BA764" s="10"/>
    </row>
    <row r="765" spans="3:53" x14ac:dyDescent="0.25">
      <c r="C765" s="3"/>
      <c r="D765" s="10"/>
      <c r="E765" s="10"/>
      <c r="F765" s="10"/>
      <c r="G765" s="10"/>
      <c r="H765" s="10"/>
      <c r="I765" s="10"/>
      <c r="J765" s="10"/>
      <c r="AD765" s="3"/>
      <c r="AE765" s="10"/>
      <c r="AF765" s="10"/>
      <c r="AG765" s="10"/>
      <c r="AH765" s="10"/>
      <c r="AI765" s="10"/>
      <c r="AJ765" s="10"/>
      <c r="AM765" s="3"/>
      <c r="AN765" s="10"/>
      <c r="AO765" s="10"/>
      <c r="AP765" s="10"/>
      <c r="AQ765" s="10"/>
      <c r="AR765" s="10"/>
      <c r="AS765" s="10"/>
      <c r="AV765" s="3"/>
      <c r="AW765" s="10"/>
      <c r="AX765" s="10"/>
      <c r="AY765" s="10"/>
      <c r="AZ765" s="10"/>
      <c r="BA765" s="10"/>
    </row>
    <row r="766" spans="3:53" x14ac:dyDescent="0.25">
      <c r="C766" s="3"/>
      <c r="D766" s="10"/>
      <c r="E766" s="10"/>
      <c r="F766" s="10"/>
      <c r="G766" s="10"/>
      <c r="H766" s="10"/>
      <c r="I766" s="10"/>
      <c r="J766" s="10"/>
      <c r="AD766" s="3"/>
      <c r="AE766" s="10"/>
      <c r="AF766" s="10"/>
      <c r="AG766" s="10"/>
      <c r="AH766" s="10"/>
      <c r="AI766" s="10"/>
      <c r="AJ766" s="10"/>
      <c r="AM766" s="3"/>
      <c r="AN766" s="10"/>
      <c r="AO766" s="10"/>
      <c r="AP766" s="10"/>
      <c r="AQ766" s="10"/>
      <c r="AR766" s="10"/>
      <c r="AS766" s="10"/>
      <c r="AV766" s="3"/>
      <c r="AW766" s="10"/>
      <c r="AX766" s="10"/>
      <c r="AY766" s="10"/>
      <c r="AZ766" s="10"/>
      <c r="BA766" s="10"/>
    </row>
    <row r="767" spans="3:53" x14ac:dyDescent="0.25">
      <c r="C767" s="3"/>
      <c r="D767" s="10"/>
      <c r="E767" s="10"/>
      <c r="F767" s="10"/>
      <c r="G767" s="10"/>
      <c r="H767" s="10"/>
      <c r="I767" s="10"/>
      <c r="J767" s="10"/>
      <c r="AD767" s="3"/>
      <c r="AE767" s="10"/>
      <c r="AF767" s="10"/>
      <c r="AG767" s="10"/>
      <c r="AH767" s="10"/>
      <c r="AI767" s="10"/>
      <c r="AJ767" s="10"/>
      <c r="AM767" s="3"/>
      <c r="AN767" s="10"/>
      <c r="AO767" s="10"/>
      <c r="AP767" s="10"/>
      <c r="AQ767" s="10"/>
      <c r="AR767" s="10"/>
      <c r="AS767" s="10"/>
      <c r="AV767" s="3"/>
      <c r="AW767" s="10"/>
      <c r="AX767" s="10"/>
      <c r="AY767" s="10"/>
      <c r="AZ767" s="10"/>
      <c r="BA767" s="10"/>
    </row>
    <row r="768" spans="3:53" x14ac:dyDescent="0.25">
      <c r="C768" s="3"/>
      <c r="D768" s="10"/>
      <c r="E768" s="10"/>
      <c r="F768" s="10"/>
      <c r="G768" s="10"/>
      <c r="H768" s="10"/>
      <c r="I768" s="10"/>
      <c r="J768" s="10"/>
      <c r="AD768" s="3"/>
      <c r="AE768" s="10"/>
      <c r="AF768" s="10"/>
      <c r="AG768" s="10"/>
      <c r="AH768" s="10"/>
      <c r="AI768" s="10"/>
      <c r="AJ768" s="10"/>
      <c r="AM768" s="3"/>
      <c r="AN768" s="10"/>
      <c r="AO768" s="10"/>
      <c r="AP768" s="10"/>
      <c r="AQ768" s="10"/>
      <c r="AR768" s="10"/>
      <c r="AS768" s="10"/>
      <c r="AV768" s="3"/>
      <c r="AW768" s="10"/>
      <c r="AX768" s="10"/>
      <c r="AY768" s="10"/>
      <c r="AZ768" s="10"/>
      <c r="BA768" s="10"/>
    </row>
    <row r="769" spans="3:53" x14ac:dyDescent="0.25">
      <c r="C769" s="3"/>
      <c r="D769" s="10"/>
      <c r="E769" s="10"/>
      <c r="F769" s="10"/>
      <c r="G769" s="10"/>
      <c r="H769" s="10"/>
      <c r="I769" s="10"/>
      <c r="J769" s="10"/>
      <c r="AD769" s="3"/>
      <c r="AE769" s="10"/>
      <c r="AF769" s="10"/>
      <c r="AG769" s="10"/>
      <c r="AH769" s="10"/>
      <c r="AI769" s="10"/>
      <c r="AJ769" s="10"/>
      <c r="AM769" s="3"/>
      <c r="AN769" s="10"/>
      <c r="AO769" s="10"/>
      <c r="AP769" s="10"/>
      <c r="AQ769" s="10"/>
      <c r="AR769" s="10"/>
      <c r="AS769" s="10"/>
      <c r="AV769" s="3"/>
      <c r="AW769" s="10"/>
      <c r="AX769" s="10"/>
      <c r="AY769" s="10"/>
      <c r="AZ769" s="10"/>
      <c r="BA769" s="10"/>
    </row>
    <row r="770" spans="3:53" x14ac:dyDescent="0.25">
      <c r="C770" s="3"/>
      <c r="D770" s="10"/>
      <c r="E770" s="10"/>
      <c r="F770" s="10"/>
      <c r="G770" s="10"/>
      <c r="H770" s="10"/>
      <c r="I770" s="10"/>
      <c r="J770" s="10"/>
      <c r="AD770" s="3"/>
      <c r="AE770" s="10"/>
      <c r="AF770" s="10"/>
      <c r="AG770" s="10"/>
      <c r="AH770" s="10"/>
      <c r="AI770" s="10"/>
      <c r="AJ770" s="10"/>
      <c r="AM770" s="3"/>
      <c r="AN770" s="10"/>
      <c r="AO770" s="10"/>
      <c r="AP770" s="10"/>
      <c r="AQ770" s="10"/>
      <c r="AR770" s="10"/>
      <c r="AS770" s="10"/>
      <c r="AV770" s="3"/>
      <c r="AW770" s="10"/>
      <c r="AX770" s="10"/>
      <c r="AY770" s="10"/>
      <c r="AZ770" s="10"/>
      <c r="BA770" s="10"/>
    </row>
    <row r="771" spans="3:53" x14ac:dyDescent="0.25">
      <c r="C771" s="3"/>
      <c r="D771" s="10"/>
      <c r="E771" s="10"/>
      <c r="F771" s="10"/>
      <c r="G771" s="10"/>
      <c r="H771" s="10"/>
      <c r="I771" s="10"/>
      <c r="J771" s="10"/>
      <c r="AD771" s="3"/>
      <c r="AE771" s="10"/>
      <c r="AF771" s="10"/>
      <c r="AG771" s="10"/>
      <c r="AH771" s="10"/>
      <c r="AI771" s="10"/>
      <c r="AJ771" s="10"/>
      <c r="AM771" s="3"/>
      <c r="AN771" s="10"/>
      <c r="AO771" s="10"/>
      <c r="AP771" s="10"/>
      <c r="AQ771" s="10"/>
      <c r="AR771" s="10"/>
      <c r="AS771" s="10"/>
      <c r="AV771" s="3"/>
      <c r="AW771" s="10"/>
      <c r="AX771" s="10"/>
      <c r="AY771" s="10"/>
      <c r="AZ771" s="10"/>
      <c r="BA771" s="10"/>
    </row>
    <row r="772" spans="3:53" x14ac:dyDescent="0.25">
      <c r="C772" s="3"/>
      <c r="D772" s="10"/>
      <c r="E772" s="10"/>
      <c r="F772" s="10"/>
      <c r="G772" s="10"/>
      <c r="H772" s="10"/>
      <c r="I772" s="10"/>
      <c r="J772" s="10"/>
      <c r="AD772" s="3"/>
      <c r="AE772" s="10"/>
      <c r="AF772" s="10"/>
      <c r="AG772" s="10"/>
      <c r="AH772" s="10"/>
      <c r="AI772" s="10"/>
      <c r="AJ772" s="10"/>
      <c r="AM772" s="3"/>
      <c r="AN772" s="10"/>
      <c r="AO772" s="10"/>
      <c r="AP772" s="10"/>
      <c r="AQ772" s="10"/>
      <c r="AR772" s="10"/>
      <c r="AS772" s="10"/>
      <c r="AV772" s="3"/>
      <c r="AW772" s="10"/>
      <c r="AX772" s="10"/>
      <c r="AY772" s="10"/>
      <c r="AZ772" s="10"/>
      <c r="BA772" s="10"/>
    </row>
    <row r="773" spans="3:53" x14ac:dyDescent="0.25">
      <c r="C773" s="3"/>
      <c r="D773" s="10"/>
      <c r="E773" s="10"/>
      <c r="F773" s="10"/>
      <c r="G773" s="10"/>
      <c r="H773" s="10"/>
      <c r="I773" s="10"/>
      <c r="J773" s="10"/>
      <c r="AD773" s="3"/>
      <c r="AE773" s="10"/>
      <c r="AF773" s="10"/>
      <c r="AG773" s="10"/>
      <c r="AH773" s="10"/>
      <c r="AI773" s="10"/>
      <c r="AJ773" s="10"/>
      <c r="AM773" s="3"/>
      <c r="AN773" s="10"/>
      <c r="AO773" s="10"/>
      <c r="AP773" s="10"/>
      <c r="AQ773" s="10"/>
      <c r="AR773" s="10"/>
      <c r="AS773" s="10"/>
      <c r="AV773" s="3"/>
      <c r="AW773" s="10"/>
      <c r="AX773" s="10"/>
      <c r="AY773" s="10"/>
      <c r="AZ773" s="10"/>
      <c r="BA773" s="10"/>
    </row>
    <row r="774" spans="3:53" x14ac:dyDescent="0.25">
      <c r="C774" s="3"/>
      <c r="D774" s="10"/>
      <c r="E774" s="10"/>
      <c r="F774" s="10"/>
      <c r="G774" s="10"/>
      <c r="H774" s="10"/>
      <c r="I774" s="10"/>
      <c r="J774" s="10"/>
      <c r="AD774" s="3"/>
      <c r="AE774" s="10"/>
      <c r="AF774" s="10"/>
      <c r="AG774" s="10"/>
      <c r="AH774" s="10"/>
      <c r="AI774" s="10"/>
      <c r="AJ774" s="10"/>
      <c r="AM774" s="3"/>
      <c r="AN774" s="10"/>
      <c r="AO774" s="10"/>
      <c r="AP774" s="10"/>
      <c r="AQ774" s="10"/>
      <c r="AR774" s="10"/>
      <c r="AS774" s="10"/>
      <c r="AV774" s="3"/>
      <c r="AW774" s="10"/>
      <c r="AX774" s="10"/>
      <c r="AY774" s="10"/>
      <c r="AZ774" s="10"/>
      <c r="BA774" s="10"/>
    </row>
    <row r="775" spans="3:53" x14ac:dyDescent="0.25">
      <c r="C775" s="3"/>
      <c r="D775" s="10"/>
      <c r="E775" s="10"/>
      <c r="F775" s="10"/>
      <c r="G775" s="10"/>
      <c r="H775" s="10"/>
      <c r="I775" s="10"/>
      <c r="J775" s="10"/>
      <c r="AD775" s="3"/>
      <c r="AE775" s="10"/>
      <c r="AF775" s="10"/>
      <c r="AG775" s="10"/>
      <c r="AH775" s="10"/>
      <c r="AI775" s="10"/>
      <c r="AJ775" s="10"/>
      <c r="AM775" s="3"/>
      <c r="AN775" s="10"/>
      <c r="AO775" s="10"/>
      <c r="AP775" s="10"/>
      <c r="AQ775" s="10"/>
      <c r="AR775" s="10"/>
      <c r="AS775" s="10"/>
      <c r="AV775" s="3"/>
      <c r="AW775" s="10"/>
      <c r="AX775" s="10"/>
      <c r="AY775" s="10"/>
      <c r="AZ775" s="10"/>
      <c r="BA775" s="10"/>
    </row>
    <row r="776" spans="3:53" x14ac:dyDescent="0.25">
      <c r="C776" s="3"/>
      <c r="D776" s="10"/>
      <c r="E776" s="10"/>
      <c r="F776" s="10"/>
      <c r="G776" s="10"/>
      <c r="H776" s="10"/>
      <c r="I776" s="10"/>
      <c r="J776" s="10"/>
      <c r="AD776" s="3"/>
      <c r="AE776" s="10"/>
      <c r="AF776" s="10"/>
      <c r="AG776" s="10"/>
      <c r="AH776" s="10"/>
      <c r="AI776" s="10"/>
      <c r="AJ776" s="10"/>
      <c r="AM776" s="3"/>
      <c r="AN776" s="10"/>
      <c r="AO776" s="10"/>
      <c r="AP776" s="10"/>
      <c r="AQ776" s="10"/>
      <c r="AR776" s="10"/>
      <c r="AS776" s="10"/>
      <c r="AV776" s="3"/>
      <c r="AW776" s="10"/>
      <c r="AX776" s="10"/>
      <c r="AY776" s="10"/>
      <c r="AZ776" s="10"/>
      <c r="BA776" s="10"/>
    </row>
    <row r="777" spans="3:53" x14ac:dyDescent="0.25">
      <c r="C777" s="3"/>
      <c r="D777" s="10"/>
      <c r="E777" s="10"/>
      <c r="F777" s="10"/>
      <c r="G777" s="10"/>
      <c r="H777" s="10"/>
      <c r="I777" s="10"/>
      <c r="J777" s="10"/>
      <c r="AD777" s="3"/>
      <c r="AE777" s="10"/>
      <c r="AF777" s="10"/>
      <c r="AG777" s="10"/>
      <c r="AH777" s="10"/>
      <c r="AI777" s="10"/>
      <c r="AJ777" s="10"/>
      <c r="AM777" s="3"/>
      <c r="AN777" s="10"/>
      <c r="AO777" s="10"/>
      <c r="AP777" s="10"/>
      <c r="AQ777" s="10"/>
      <c r="AR777" s="10"/>
      <c r="AS777" s="10"/>
      <c r="AV777" s="3"/>
      <c r="AW777" s="10"/>
      <c r="AX777" s="10"/>
      <c r="AY777" s="10"/>
      <c r="AZ777" s="10"/>
      <c r="BA777" s="10"/>
    </row>
    <row r="778" spans="3:53" x14ac:dyDescent="0.25">
      <c r="C778" s="3"/>
      <c r="D778" s="10"/>
      <c r="E778" s="10"/>
      <c r="F778" s="10"/>
      <c r="G778" s="10"/>
      <c r="H778" s="10"/>
      <c r="I778" s="10"/>
      <c r="J778" s="10"/>
      <c r="AD778" s="3"/>
      <c r="AE778" s="10"/>
      <c r="AF778" s="10"/>
      <c r="AG778" s="10"/>
      <c r="AH778" s="10"/>
      <c r="AI778" s="10"/>
      <c r="AJ778" s="10"/>
      <c r="AM778" s="3"/>
      <c r="AN778" s="10"/>
      <c r="AO778" s="10"/>
      <c r="AP778" s="10"/>
      <c r="AQ778" s="10"/>
      <c r="AR778" s="10"/>
      <c r="AS778" s="10"/>
      <c r="AV778" s="3"/>
      <c r="AW778" s="10"/>
      <c r="AX778" s="10"/>
      <c r="AY778" s="10"/>
      <c r="AZ778" s="10"/>
      <c r="BA778" s="10"/>
    </row>
    <row r="779" spans="3:53" x14ac:dyDescent="0.25">
      <c r="C779" s="3"/>
      <c r="D779" s="10"/>
      <c r="E779" s="10"/>
      <c r="F779" s="10"/>
      <c r="G779" s="10"/>
      <c r="H779" s="10"/>
      <c r="I779" s="10"/>
      <c r="J779" s="10"/>
      <c r="AD779" s="3"/>
      <c r="AE779" s="10"/>
      <c r="AF779" s="10"/>
      <c r="AG779" s="10"/>
      <c r="AH779" s="10"/>
      <c r="AI779" s="10"/>
      <c r="AJ779" s="10"/>
      <c r="AM779" s="3"/>
      <c r="AN779" s="10"/>
      <c r="AO779" s="10"/>
      <c r="AP779" s="10"/>
      <c r="AQ779" s="10"/>
      <c r="AR779" s="10"/>
      <c r="AS779" s="10"/>
      <c r="AV779" s="3"/>
      <c r="AW779" s="10"/>
      <c r="AX779" s="10"/>
      <c r="AY779" s="10"/>
      <c r="AZ779" s="10"/>
      <c r="BA779" s="10"/>
    </row>
    <row r="780" spans="3:53" x14ac:dyDescent="0.25">
      <c r="C780" s="3"/>
      <c r="D780" s="10"/>
      <c r="E780" s="10"/>
      <c r="F780" s="10"/>
      <c r="G780" s="10"/>
      <c r="H780" s="10"/>
      <c r="I780" s="10"/>
      <c r="J780" s="10"/>
      <c r="AD780" s="3"/>
      <c r="AE780" s="10"/>
      <c r="AF780" s="10"/>
      <c r="AG780" s="10"/>
      <c r="AH780" s="10"/>
      <c r="AI780" s="10"/>
      <c r="AJ780" s="10"/>
      <c r="AM780" s="3"/>
      <c r="AN780" s="10"/>
      <c r="AO780" s="10"/>
      <c r="AP780" s="10"/>
      <c r="AQ780" s="10"/>
      <c r="AR780" s="10"/>
      <c r="AS780" s="10"/>
      <c r="AV780" s="3"/>
      <c r="AW780" s="10"/>
      <c r="AX780" s="10"/>
      <c r="AY780" s="10"/>
      <c r="AZ780" s="10"/>
      <c r="BA780" s="10"/>
    </row>
    <row r="781" spans="3:53" x14ac:dyDescent="0.25">
      <c r="C781" s="3"/>
      <c r="D781" s="10"/>
      <c r="E781" s="10"/>
      <c r="F781" s="10"/>
      <c r="G781" s="10"/>
      <c r="H781" s="10"/>
      <c r="I781" s="10"/>
      <c r="J781" s="10"/>
      <c r="AD781" s="3"/>
      <c r="AE781" s="10"/>
      <c r="AF781" s="10"/>
      <c r="AG781" s="10"/>
      <c r="AH781" s="10"/>
      <c r="AI781" s="10"/>
      <c r="AJ781" s="10"/>
      <c r="AM781" s="3"/>
      <c r="AN781" s="10"/>
      <c r="AO781" s="10"/>
      <c r="AP781" s="10"/>
      <c r="AQ781" s="10"/>
      <c r="AR781" s="10"/>
      <c r="AS781" s="10"/>
      <c r="AV781" s="3"/>
      <c r="AW781" s="10"/>
      <c r="AX781" s="10"/>
      <c r="AY781" s="10"/>
      <c r="AZ781" s="10"/>
      <c r="BA781" s="10"/>
    </row>
    <row r="782" spans="3:53" x14ac:dyDescent="0.25">
      <c r="C782" s="3"/>
      <c r="D782" s="10"/>
      <c r="E782" s="10"/>
      <c r="F782" s="10"/>
      <c r="G782" s="10"/>
      <c r="H782" s="10"/>
      <c r="I782" s="10"/>
      <c r="J782" s="10"/>
      <c r="AD782" s="3"/>
      <c r="AE782" s="10"/>
      <c r="AF782" s="10"/>
      <c r="AG782" s="10"/>
      <c r="AH782" s="10"/>
      <c r="AI782" s="10"/>
      <c r="AJ782" s="10"/>
      <c r="AM782" s="3"/>
      <c r="AN782" s="10"/>
      <c r="AO782" s="10"/>
      <c r="AP782" s="10"/>
      <c r="AQ782" s="10"/>
      <c r="AR782" s="10"/>
      <c r="AS782" s="10"/>
      <c r="AV782" s="3"/>
      <c r="AW782" s="10"/>
      <c r="AX782" s="10"/>
      <c r="AY782" s="10"/>
      <c r="AZ782" s="10"/>
      <c r="BA782" s="10"/>
    </row>
    <row r="783" spans="3:53" x14ac:dyDescent="0.25">
      <c r="C783" s="3"/>
      <c r="D783" s="10"/>
      <c r="E783" s="10"/>
      <c r="F783" s="10"/>
      <c r="G783" s="10"/>
      <c r="H783" s="10"/>
      <c r="I783" s="10"/>
      <c r="J783" s="10"/>
      <c r="AD783" s="3"/>
      <c r="AE783" s="10"/>
      <c r="AF783" s="10"/>
      <c r="AG783" s="10"/>
      <c r="AH783" s="10"/>
      <c r="AI783" s="10"/>
      <c r="AJ783" s="10"/>
      <c r="AM783" s="3"/>
      <c r="AN783" s="10"/>
      <c r="AO783" s="10"/>
      <c r="AP783" s="10"/>
      <c r="AQ783" s="10"/>
      <c r="AR783" s="10"/>
      <c r="AS783" s="10"/>
      <c r="AV783" s="3"/>
      <c r="AW783" s="10"/>
      <c r="AX783" s="10"/>
      <c r="AY783" s="10"/>
      <c r="AZ783" s="10"/>
      <c r="BA783" s="10"/>
    </row>
    <row r="784" spans="3:53" x14ac:dyDescent="0.25">
      <c r="C784" s="3"/>
      <c r="D784" s="10"/>
      <c r="E784" s="10"/>
      <c r="F784" s="10"/>
      <c r="G784" s="10"/>
      <c r="H784" s="10"/>
      <c r="I784" s="10"/>
      <c r="J784" s="10"/>
      <c r="AD784" s="3"/>
      <c r="AE784" s="10"/>
      <c r="AF784" s="10"/>
      <c r="AG784" s="10"/>
      <c r="AH784" s="10"/>
      <c r="AI784" s="10"/>
      <c r="AJ784" s="10"/>
      <c r="AM784" s="3"/>
      <c r="AN784" s="10"/>
      <c r="AO784" s="10"/>
      <c r="AP784" s="10"/>
      <c r="AQ784" s="10"/>
      <c r="AR784" s="10"/>
      <c r="AS784" s="10"/>
      <c r="AV784" s="3"/>
      <c r="AW784" s="10"/>
      <c r="AX784" s="10"/>
      <c r="AY784" s="10"/>
      <c r="AZ784" s="10"/>
      <c r="BA784" s="10"/>
    </row>
    <row r="785" spans="3:53" x14ac:dyDescent="0.25">
      <c r="C785" s="3"/>
      <c r="D785" s="10"/>
      <c r="E785" s="10"/>
      <c r="F785" s="10"/>
      <c r="G785" s="10"/>
      <c r="H785" s="10"/>
      <c r="I785" s="10"/>
      <c r="J785" s="10"/>
      <c r="AD785" s="3"/>
      <c r="AE785" s="10"/>
      <c r="AF785" s="10"/>
      <c r="AG785" s="10"/>
      <c r="AH785" s="10"/>
      <c r="AI785" s="10"/>
      <c r="AJ785" s="10"/>
      <c r="AM785" s="3"/>
      <c r="AN785" s="10"/>
      <c r="AO785" s="10"/>
      <c r="AP785" s="10"/>
      <c r="AQ785" s="10"/>
      <c r="AR785" s="10"/>
      <c r="AS785" s="10"/>
      <c r="AV785" s="3"/>
      <c r="AW785" s="10"/>
      <c r="AX785" s="10"/>
      <c r="AY785" s="10"/>
      <c r="AZ785" s="10"/>
      <c r="BA785" s="10"/>
    </row>
    <row r="786" spans="3:53" x14ac:dyDescent="0.25">
      <c r="C786" s="3"/>
      <c r="D786" s="10"/>
      <c r="E786" s="10"/>
      <c r="F786" s="10"/>
      <c r="G786" s="10"/>
      <c r="H786" s="10"/>
      <c r="I786" s="10"/>
      <c r="J786" s="10"/>
      <c r="AD786" s="3"/>
      <c r="AE786" s="10"/>
      <c r="AF786" s="10"/>
      <c r="AG786" s="10"/>
      <c r="AH786" s="10"/>
      <c r="AI786" s="10"/>
      <c r="AJ786" s="10"/>
      <c r="AM786" s="3"/>
      <c r="AN786" s="10"/>
      <c r="AO786" s="10"/>
      <c r="AP786" s="10"/>
      <c r="AQ786" s="10"/>
      <c r="AR786" s="10"/>
      <c r="AS786" s="10"/>
      <c r="AV786" s="3"/>
      <c r="AW786" s="10"/>
      <c r="AX786" s="10"/>
      <c r="AY786" s="10"/>
      <c r="AZ786" s="10"/>
      <c r="BA786" s="10"/>
    </row>
    <row r="787" spans="3:53" x14ac:dyDescent="0.25">
      <c r="C787" s="3"/>
      <c r="D787" s="10"/>
      <c r="E787" s="10"/>
      <c r="F787" s="10"/>
      <c r="G787" s="10"/>
      <c r="H787" s="10"/>
      <c r="I787" s="10"/>
      <c r="J787" s="10"/>
      <c r="AD787" s="3"/>
      <c r="AE787" s="10"/>
      <c r="AF787" s="10"/>
      <c r="AG787" s="10"/>
      <c r="AH787" s="10"/>
      <c r="AI787" s="10"/>
      <c r="AJ787" s="10"/>
      <c r="AM787" s="3"/>
      <c r="AN787" s="10"/>
      <c r="AO787" s="10"/>
      <c r="AP787" s="10"/>
      <c r="AQ787" s="10"/>
      <c r="AR787" s="10"/>
      <c r="AS787" s="10"/>
      <c r="AV787" s="3"/>
      <c r="AW787" s="10"/>
      <c r="AX787" s="10"/>
      <c r="AY787" s="10"/>
      <c r="AZ787" s="10"/>
      <c r="BA787" s="10"/>
    </row>
    <row r="788" spans="3:53" x14ac:dyDescent="0.25">
      <c r="C788" s="3"/>
      <c r="D788" s="10"/>
      <c r="E788" s="10"/>
      <c r="F788" s="10"/>
      <c r="G788" s="10"/>
      <c r="H788" s="10"/>
      <c r="I788" s="10"/>
      <c r="J788" s="10"/>
      <c r="AD788" s="3"/>
      <c r="AE788" s="10"/>
      <c r="AF788" s="10"/>
      <c r="AG788" s="10"/>
      <c r="AH788" s="10"/>
      <c r="AI788" s="10"/>
      <c r="AJ788" s="10"/>
      <c r="AM788" s="3"/>
      <c r="AN788" s="10"/>
      <c r="AO788" s="10"/>
      <c r="AP788" s="10"/>
      <c r="AQ788" s="10"/>
      <c r="AR788" s="10"/>
      <c r="AS788" s="10"/>
      <c r="AV788" s="3"/>
      <c r="AW788" s="10"/>
      <c r="AX788" s="10"/>
      <c r="AY788" s="10"/>
      <c r="AZ788" s="10"/>
      <c r="BA788" s="10"/>
    </row>
    <row r="789" spans="3:53" x14ac:dyDescent="0.25">
      <c r="C789" s="3"/>
      <c r="D789" s="10"/>
      <c r="E789" s="10"/>
      <c r="F789" s="10"/>
      <c r="G789" s="10"/>
      <c r="H789" s="10"/>
      <c r="I789" s="10"/>
      <c r="J789" s="10"/>
      <c r="AD789" s="3"/>
      <c r="AE789" s="10"/>
      <c r="AF789" s="10"/>
      <c r="AG789" s="10"/>
      <c r="AH789" s="10"/>
      <c r="AI789" s="10"/>
      <c r="AJ789" s="10"/>
      <c r="AM789" s="3"/>
      <c r="AN789" s="10"/>
      <c r="AO789" s="10"/>
      <c r="AP789" s="10"/>
      <c r="AQ789" s="10"/>
      <c r="AR789" s="10"/>
      <c r="AS789" s="10"/>
      <c r="AV789" s="3"/>
      <c r="AW789" s="10"/>
      <c r="AX789" s="10"/>
      <c r="AY789" s="10"/>
      <c r="AZ789" s="10"/>
      <c r="BA789" s="10"/>
    </row>
    <row r="790" spans="3:53" x14ac:dyDescent="0.25">
      <c r="C790" s="3"/>
      <c r="D790" s="10"/>
      <c r="E790" s="10"/>
      <c r="F790" s="10"/>
      <c r="G790" s="10"/>
      <c r="H790" s="10"/>
      <c r="I790" s="10"/>
      <c r="J790" s="10"/>
      <c r="AD790" s="3"/>
      <c r="AE790" s="10"/>
      <c r="AF790" s="10"/>
      <c r="AG790" s="10"/>
      <c r="AH790" s="10"/>
      <c r="AI790" s="10"/>
      <c r="AJ790" s="10"/>
      <c r="AM790" s="3"/>
      <c r="AN790" s="10"/>
      <c r="AO790" s="10"/>
      <c r="AP790" s="10"/>
      <c r="AQ790" s="10"/>
      <c r="AR790" s="10"/>
      <c r="AS790" s="10"/>
      <c r="AV790" s="3"/>
      <c r="AW790" s="10"/>
      <c r="AX790" s="10"/>
      <c r="AY790" s="10"/>
      <c r="AZ790" s="10"/>
      <c r="BA790" s="10"/>
    </row>
    <row r="791" spans="3:53" x14ac:dyDescent="0.25">
      <c r="C791" s="3"/>
      <c r="D791" s="10"/>
      <c r="E791" s="10"/>
      <c r="F791" s="10"/>
      <c r="G791" s="10"/>
      <c r="H791" s="10"/>
      <c r="I791" s="10"/>
      <c r="J791" s="10"/>
      <c r="AD791" s="3"/>
      <c r="AE791" s="10"/>
      <c r="AF791" s="10"/>
      <c r="AG791" s="10"/>
      <c r="AH791" s="10"/>
      <c r="AI791" s="10"/>
      <c r="AJ791" s="10"/>
      <c r="AM791" s="3"/>
      <c r="AN791" s="10"/>
      <c r="AO791" s="10"/>
      <c r="AP791" s="10"/>
      <c r="AQ791" s="10"/>
      <c r="AR791" s="10"/>
      <c r="AS791" s="10"/>
      <c r="AV791" s="3"/>
      <c r="AW791" s="10"/>
      <c r="AX791" s="10"/>
      <c r="AY791" s="10"/>
      <c r="AZ791" s="10"/>
      <c r="BA791" s="10"/>
    </row>
    <row r="792" spans="3:53" x14ac:dyDescent="0.25">
      <c r="C792" s="3"/>
      <c r="D792" s="10"/>
      <c r="E792" s="10"/>
      <c r="F792" s="10"/>
      <c r="G792" s="10"/>
      <c r="H792" s="10"/>
      <c r="I792" s="10"/>
      <c r="J792" s="10"/>
      <c r="AD792" s="3"/>
      <c r="AE792" s="10"/>
      <c r="AF792" s="10"/>
      <c r="AG792" s="10"/>
      <c r="AH792" s="10"/>
      <c r="AI792" s="10"/>
      <c r="AJ792" s="10"/>
      <c r="AM792" s="3"/>
      <c r="AN792" s="10"/>
      <c r="AO792" s="10"/>
      <c r="AP792" s="10"/>
      <c r="AQ792" s="10"/>
      <c r="AR792" s="10"/>
      <c r="AS792" s="10"/>
      <c r="AV792" s="3"/>
      <c r="AW792" s="10"/>
      <c r="AX792" s="10"/>
      <c r="AY792" s="10"/>
      <c r="AZ792" s="10"/>
      <c r="BA792" s="10"/>
    </row>
    <row r="793" spans="3:53" x14ac:dyDescent="0.25">
      <c r="C793" s="3"/>
      <c r="D793" s="10"/>
      <c r="E793" s="10"/>
      <c r="F793" s="10"/>
      <c r="G793" s="10"/>
      <c r="H793" s="10"/>
      <c r="I793" s="10"/>
      <c r="J793" s="10"/>
      <c r="AD793" s="3"/>
      <c r="AE793" s="10"/>
      <c r="AF793" s="10"/>
      <c r="AG793" s="10"/>
      <c r="AH793" s="10"/>
      <c r="AI793" s="10"/>
      <c r="AJ793" s="10"/>
      <c r="AM793" s="3"/>
      <c r="AN793" s="10"/>
      <c r="AO793" s="10"/>
      <c r="AP793" s="10"/>
      <c r="AQ793" s="10"/>
      <c r="AR793" s="10"/>
      <c r="AS793" s="10"/>
      <c r="AV793" s="3"/>
      <c r="AW793" s="10"/>
      <c r="AX793" s="10"/>
      <c r="AY793" s="10"/>
      <c r="AZ793" s="10"/>
      <c r="BA793" s="10"/>
    </row>
    <row r="794" spans="3:53" x14ac:dyDescent="0.25">
      <c r="C794" s="3"/>
      <c r="D794" s="10"/>
      <c r="E794" s="10"/>
      <c r="F794" s="10"/>
      <c r="G794" s="10"/>
      <c r="H794" s="10"/>
      <c r="I794" s="10"/>
      <c r="J794" s="10"/>
      <c r="AD794" s="3"/>
      <c r="AE794" s="10"/>
      <c r="AF794" s="10"/>
      <c r="AG794" s="10"/>
      <c r="AH794" s="10"/>
      <c r="AI794" s="10"/>
      <c r="AJ794" s="10"/>
      <c r="AM794" s="3"/>
      <c r="AN794" s="10"/>
      <c r="AO794" s="10"/>
      <c r="AP794" s="10"/>
      <c r="AQ794" s="10"/>
      <c r="AR794" s="10"/>
      <c r="AS794" s="10"/>
      <c r="AV794" s="3"/>
      <c r="AW794" s="10"/>
      <c r="AX794" s="10"/>
      <c r="AY794" s="10"/>
      <c r="AZ794" s="10"/>
      <c r="BA794" s="10"/>
    </row>
    <row r="795" spans="3:53" x14ac:dyDescent="0.25">
      <c r="C795" s="3"/>
      <c r="D795" s="10"/>
      <c r="E795" s="10"/>
      <c r="F795" s="10"/>
      <c r="G795" s="10"/>
      <c r="H795" s="10"/>
      <c r="I795" s="10"/>
      <c r="J795" s="10"/>
      <c r="AD795" s="3"/>
      <c r="AE795" s="10"/>
      <c r="AF795" s="10"/>
      <c r="AG795" s="10"/>
      <c r="AH795" s="10"/>
      <c r="AI795" s="10"/>
      <c r="AJ795" s="10"/>
      <c r="AM795" s="3"/>
      <c r="AN795" s="10"/>
      <c r="AO795" s="10"/>
      <c r="AP795" s="10"/>
      <c r="AQ795" s="10"/>
      <c r="AR795" s="10"/>
      <c r="AS795" s="10"/>
      <c r="AV795" s="3"/>
      <c r="AW795" s="10"/>
      <c r="AX795" s="10"/>
      <c r="AY795" s="10"/>
      <c r="AZ795" s="10"/>
      <c r="BA795" s="10"/>
    </row>
    <row r="796" spans="3:53" x14ac:dyDescent="0.25">
      <c r="C796" s="3"/>
      <c r="D796" s="10"/>
      <c r="E796" s="10"/>
      <c r="F796" s="10"/>
      <c r="G796" s="10"/>
      <c r="H796" s="10"/>
      <c r="I796" s="10"/>
      <c r="J796" s="10"/>
      <c r="AD796" s="3"/>
      <c r="AE796" s="10"/>
      <c r="AF796" s="10"/>
      <c r="AG796" s="10"/>
      <c r="AH796" s="10"/>
      <c r="AI796" s="10"/>
      <c r="AJ796" s="10"/>
      <c r="AM796" s="3"/>
      <c r="AN796" s="10"/>
      <c r="AO796" s="10"/>
      <c r="AP796" s="10"/>
      <c r="AQ796" s="10"/>
      <c r="AR796" s="10"/>
      <c r="AS796" s="10"/>
      <c r="AV796" s="3"/>
      <c r="AW796" s="10"/>
      <c r="AX796" s="10"/>
      <c r="AY796" s="10"/>
      <c r="AZ796" s="10"/>
      <c r="BA796" s="10"/>
    </row>
    <row r="797" spans="3:53" x14ac:dyDescent="0.25">
      <c r="C797" s="3"/>
      <c r="D797" s="10"/>
      <c r="E797" s="10"/>
      <c r="F797" s="10"/>
      <c r="G797" s="10"/>
      <c r="H797" s="10"/>
      <c r="I797" s="10"/>
      <c r="J797" s="10"/>
      <c r="AD797" s="3"/>
      <c r="AE797" s="10"/>
      <c r="AF797" s="10"/>
      <c r="AG797" s="10"/>
      <c r="AH797" s="10"/>
      <c r="AI797" s="10"/>
      <c r="AJ797" s="10"/>
      <c r="AM797" s="3"/>
      <c r="AN797" s="10"/>
      <c r="AO797" s="10"/>
      <c r="AP797" s="10"/>
      <c r="AQ797" s="10"/>
      <c r="AR797" s="10"/>
      <c r="AS797" s="10"/>
      <c r="AV797" s="3"/>
      <c r="AW797" s="10"/>
      <c r="AX797" s="10"/>
      <c r="AY797" s="10"/>
      <c r="AZ797" s="10"/>
      <c r="BA797" s="10"/>
    </row>
    <row r="798" spans="3:53" x14ac:dyDescent="0.25">
      <c r="C798" s="3"/>
      <c r="D798" s="10"/>
      <c r="E798" s="10"/>
      <c r="F798" s="10"/>
      <c r="G798" s="10"/>
      <c r="H798" s="10"/>
      <c r="I798" s="10"/>
      <c r="J798" s="10"/>
      <c r="AD798" s="3"/>
      <c r="AE798" s="10"/>
      <c r="AF798" s="10"/>
      <c r="AG798" s="10"/>
      <c r="AH798" s="10"/>
      <c r="AI798" s="10"/>
      <c r="AJ798" s="10"/>
      <c r="AM798" s="3"/>
      <c r="AN798" s="10"/>
      <c r="AO798" s="10"/>
      <c r="AP798" s="10"/>
      <c r="AQ798" s="10"/>
      <c r="AR798" s="10"/>
      <c r="AS798" s="10"/>
      <c r="AV798" s="3"/>
      <c r="AW798" s="10"/>
      <c r="AX798" s="10"/>
      <c r="AY798" s="10"/>
      <c r="AZ798" s="10"/>
      <c r="BA798" s="10"/>
    </row>
    <row r="799" spans="3:53" x14ac:dyDescent="0.25">
      <c r="C799" s="3"/>
      <c r="D799" s="10"/>
      <c r="E799" s="10"/>
      <c r="F799" s="10"/>
      <c r="G799" s="10"/>
      <c r="H799" s="10"/>
      <c r="I799" s="10"/>
      <c r="J799" s="10"/>
      <c r="AD799" s="3"/>
      <c r="AE799" s="10"/>
      <c r="AF799" s="10"/>
      <c r="AG799" s="10"/>
      <c r="AH799" s="10"/>
      <c r="AI799" s="10"/>
      <c r="AJ799" s="10"/>
      <c r="AM799" s="3"/>
      <c r="AN799" s="10"/>
      <c r="AO799" s="10"/>
      <c r="AP799" s="10"/>
      <c r="AQ799" s="10"/>
      <c r="AR799" s="10"/>
      <c r="AS799" s="10"/>
      <c r="AV799" s="3"/>
      <c r="AW799" s="10"/>
      <c r="AX799" s="10"/>
      <c r="AY799" s="10"/>
      <c r="AZ799" s="10"/>
      <c r="BA799" s="10"/>
    </row>
    <row r="800" spans="3:53" x14ac:dyDescent="0.25">
      <c r="C800" s="3"/>
      <c r="D800" s="10"/>
      <c r="E800" s="10"/>
      <c r="F800" s="10"/>
      <c r="G800" s="10"/>
      <c r="H800" s="10"/>
      <c r="I800" s="10"/>
      <c r="J800" s="10"/>
      <c r="AD800" s="3"/>
      <c r="AE800" s="10"/>
      <c r="AF800" s="10"/>
      <c r="AG800" s="10"/>
      <c r="AH800" s="10"/>
      <c r="AI800" s="10"/>
      <c r="AJ800" s="10"/>
      <c r="AM800" s="3"/>
      <c r="AN800" s="10"/>
      <c r="AO800" s="10"/>
      <c r="AP800" s="10"/>
      <c r="AQ800" s="10"/>
      <c r="AR800" s="10"/>
      <c r="AS800" s="10"/>
      <c r="AV800" s="3"/>
      <c r="AW800" s="10"/>
      <c r="AX800" s="10"/>
      <c r="AY800" s="10"/>
      <c r="AZ800" s="10"/>
      <c r="BA800" s="10"/>
    </row>
    <row r="801" spans="3:53" x14ac:dyDescent="0.25">
      <c r="C801" s="3"/>
      <c r="D801" s="10"/>
      <c r="E801" s="10"/>
      <c r="F801" s="10"/>
      <c r="G801" s="10"/>
      <c r="H801" s="10"/>
      <c r="I801" s="10"/>
      <c r="J801" s="10"/>
      <c r="AD801" s="3"/>
      <c r="AE801" s="10"/>
      <c r="AF801" s="10"/>
      <c r="AG801" s="10"/>
      <c r="AH801" s="10"/>
      <c r="AI801" s="10"/>
      <c r="AJ801" s="10"/>
      <c r="AM801" s="3"/>
      <c r="AN801" s="10"/>
      <c r="AO801" s="10"/>
      <c r="AP801" s="10"/>
      <c r="AQ801" s="10"/>
      <c r="AR801" s="10"/>
      <c r="AS801" s="10"/>
      <c r="AV801" s="3"/>
      <c r="AW801" s="10"/>
      <c r="AX801" s="10"/>
      <c r="AY801" s="10"/>
      <c r="AZ801" s="10"/>
      <c r="BA801" s="10"/>
    </row>
    <row r="802" spans="3:53" x14ac:dyDescent="0.25">
      <c r="C802" s="3"/>
      <c r="D802" s="10"/>
      <c r="E802" s="10"/>
      <c r="F802" s="10"/>
      <c r="G802" s="10"/>
      <c r="H802" s="10"/>
      <c r="I802" s="10"/>
      <c r="J802" s="10"/>
      <c r="AD802" s="3"/>
      <c r="AE802" s="10"/>
      <c r="AF802" s="10"/>
      <c r="AG802" s="10"/>
      <c r="AH802" s="10"/>
      <c r="AI802" s="10"/>
      <c r="AJ802" s="10"/>
      <c r="AM802" s="3"/>
      <c r="AN802" s="10"/>
      <c r="AO802" s="10"/>
      <c r="AP802" s="10"/>
      <c r="AQ802" s="10"/>
      <c r="AR802" s="10"/>
      <c r="AS802" s="10"/>
      <c r="AV802" s="3"/>
      <c r="AW802" s="10"/>
      <c r="AX802" s="10"/>
      <c r="AY802" s="10"/>
      <c r="AZ802" s="10"/>
      <c r="BA802" s="10"/>
    </row>
    <row r="803" spans="3:53" x14ac:dyDescent="0.25">
      <c r="C803" s="3"/>
      <c r="D803" s="10"/>
      <c r="E803" s="10"/>
      <c r="F803" s="10"/>
      <c r="G803" s="10"/>
      <c r="H803" s="10"/>
      <c r="I803" s="10"/>
      <c r="J803" s="10"/>
      <c r="AD803" s="3"/>
      <c r="AE803" s="10"/>
      <c r="AF803" s="10"/>
      <c r="AG803" s="10"/>
      <c r="AH803" s="10"/>
      <c r="AI803" s="10"/>
      <c r="AJ803" s="10"/>
      <c r="AM803" s="3"/>
      <c r="AN803" s="10"/>
      <c r="AO803" s="10"/>
      <c r="AP803" s="10"/>
      <c r="AQ803" s="10"/>
      <c r="AR803" s="10"/>
      <c r="AS803" s="10"/>
      <c r="AV803" s="3"/>
      <c r="AW803" s="10"/>
      <c r="AX803" s="10"/>
      <c r="AY803" s="10"/>
      <c r="AZ803" s="10"/>
      <c r="BA803" s="10"/>
    </row>
    <row r="804" spans="3:53" x14ac:dyDescent="0.25">
      <c r="C804" s="3"/>
      <c r="D804" s="10"/>
      <c r="E804" s="10"/>
      <c r="F804" s="10"/>
      <c r="G804" s="10"/>
      <c r="H804" s="10"/>
      <c r="I804" s="10"/>
      <c r="J804" s="10"/>
      <c r="AD804" s="3"/>
      <c r="AE804" s="10"/>
      <c r="AF804" s="10"/>
      <c r="AG804" s="10"/>
      <c r="AH804" s="10"/>
      <c r="AI804" s="10"/>
      <c r="AJ804" s="10"/>
      <c r="AM804" s="3"/>
      <c r="AN804" s="10"/>
      <c r="AO804" s="10"/>
      <c r="AP804" s="10"/>
      <c r="AQ804" s="10"/>
      <c r="AR804" s="10"/>
      <c r="AS804" s="10"/>
      <c r="AV804" s="3"/>
      <c r="AW804" s="10"/>
      <c r="AX804" s="10"/>
      <c r="AY804" s="10"/>
      <c r="AZ804" s="10"/>
      <c r="BA804" s="10"/>
    </row>
    <row r="805" spans="3:53" x14ac:dyDescent="0.25">
      <c r="C805" s="3"/>
      <c r="D805" s="10"/>
      <c r="E805" s="10"/>
      <c r="F805" s="10"/>
      <c r="G805" s="10"/>
      <c r="H805" s="10"/>
      <c r="I805" s="10"/>
      <c r="J805" s="10"/>
      <c r="AD805" s="3"/>
      <c r="AE805" s="10"/>
      <c r="AF805" s="10"/>
      <c r="AG805" s="10"/>
      <c r="AH805" s="10"/>
      <c r="AI805" s="10"/>
      <c r="AJ805" s="10"/>
      <c r="AM805" s="3"/>
      <c r="AN805" s="10"/>
      <c r="AO805" s="10"/>
      <c r="AP805" s="10"/>
      <c r="AQ805" s="10"/>
      <c r="AR805" s="10"/>
      <c r="AS805" s="10"/>
      <c r="AV805" s="3"/>
      <c r="AW805" s="10"/>
      <c r="AX805" s="10"/>
      <c r="AY805" s="10"/>
      <c r="AZ805" s="10"/>
      <c r="BA805" s="10"/>
    </row>
    <row r="806" spans="3:53" x14ac:dyDescent="0.25">
      <c r="C806" s="3"/>
      <c r="D806" s="10"/>
      <c r="E806" s="10"/>
      <c r="F806" s="10"/>
      <c r="G806" s="10"/>
      <c r="H806" s="10"/>
      <c r="I806" s="10"/>
      <c r="J806" s="10"/>
      <c r="AD806" s="3"/>
      <c r="AE806" s="10"/>
      <c r="AF806" s="10"/>
      <c r="AG806" s="10"/>
      <c r="AH806" s="10"/>
      <c r="AI806" s="10"/>
      <c r="AJ806" s="10"/>
      <c r="AM806" s="3"/>
      <c r="AN806" s="10"/>
      <c r="AO806" s="10"/>
      <c r="AP806" s="10"/>
      <c r="AQ806" s="10"/>
      <c r="AR806" s="10"/>
      <c r="AS806" s="10"/>
      <c r="AV806" s="3"/>
      <c r="AW806" s="10"/>
      <c r="AX806" s="10"/>
      <c r="AY806" s="10"/>
      <c r="AZ806" s="10"/>
      <c r="BA806" s="10"/>
    </row>
    <row r="807" spans="3:53" x14ac:dyDescent="0.25">
      <c r="C807" s="3"/>
      <c r="D807" s="10"/>
      <c r="E807" s="10"/>
      <c r="F807" s="10"/>
      <c r="G807" s="10"/>
      <c r="H807" s="10"/>
      <c r="I807" s="10"/>
      <c r="J807" s="10"/>
      <c r="AD807" s="3"/>
      <c r="AE807" s="10"/>
      <c r="AF807" s="10"/>
      <c r="AG807" s="10"/>
      <c r="AH807" s="10"/>
      <c r="AI807" s="10"/>
      <c r="AJ807" s="10"/>
      <c r="AM807" s="3"/>
      <c r="AN807" s="10"/>
      <c r="AO807" s="10"/>
      <c r="AP807" s="10"/>
      <c r="AQ807" s="10"/>
      <c r="AR807" s="10"/>
      <c r="AS807" s="10"/>
      <c r="AV807" s="3"/>
      <c r="AW807" s="10"/>
      <c r="AX807" s="10"/>
      <c r="AY807" s="10"/>
      <c r="AZ807" s="10"/>
      <c r="BA807" s="10"/>
    </row>
    <row r="808" spans="3:53" x14ac:dyDescent="0.25">
      <c r="C808" s="3"/>
      <c r="D808" s="10"/>
      <c r="E808" s="10"/>
      <c r="F808" s="10"/>
      <c r="G808" s="10"/>
      <c r="H808" s="10"/>
      <c r="I808" s="10"/>
      <c r="J808" s="10"/>
      <c r="AD808" s="3"/>
      <c r="AE808" s="10"/>
      <c r="AF808" s="10"/>
      <c r="AG808" s="10"/>
      <c r="AH808" s="10"/>
      <c r="AI808" s="10"/>
      <c r="AJ808" s="10"/>
      <c r="AM808" s="3"/>
      <c r="AN808" s="10"/>
      <c r="AO808" s="10"/>
      <c r="AP808" s="10"/>
      <c r="AQ808" s="10"/>
      <c r="AR808" s="10"/>
      <c r="AS808" s="10"/>
      <c r="AV808" s="3"/>
      <c r="AW808" s="10"/>
      <c r="AX808" s="10"/>
      <c r="AY808" s="10"/>
      <c r="AZ808" s="10"/>
      <c r="BA808" s="10"/>
    </row>
    <row r="809" spans="3:53" x14ac:dyDescent="0.25">
      <c r="C809" s="3"/>
      <c r="D809" s="10"/>
      <c r="E809" s="10"/>
      <c r="F809" s="10"/>
      <c r="G809" s="10"/>
      <c r="H809" s="10"/>
      <c r="I809" s="10"/>
      <c r="J809" s="10"/>
      <c r="AD809" s="3"/>
      <c r="AE809" s="10"/>
      <c r="AF809" s="10"/>
      <c r="AG809" s="10"/>
      <c r="AH809" s="10"/>
      <c r="AI809" s="10"/>
      <c r="AJ809" s="10"/>
      <c r="AM809" s="3"/>
      <c r="AN809" s="10"/>
      <c r="AO809" s="10"/>
      <c r="AP809" s="10"/>
      <c r="AQ809" s="10"/>
      <c r="AR809" s="10"/>
      <c r="AS809" s="10"/>
      <c r="AV809" s="3"/>
      <c r="AW809" s="10"/>
      <c r="AX809" s="10"/>
      <c r="AY809" s="10"/>
      <c r="AZ809" s="10"/>
      <c r="BA809" s="10"/>
    </row>
    <row r="810" spans="3:53" x14ac:dyDescent="0.25">
      <c r="C810" s="3"/>
      <c r="D810" s="10"/>
      <c r="E810" s="10"/>
      <c r="F810" s="10"/>
      <c r="G810" s="10"/>
      <c r="H810" s="10"/>
      <c r="I810" s="10"/>
      <c r="J810" s="10"/>
      <c r="AD810" s="3"/>
      <c r="AE810" s="10"/>
      <c r="AF810" s="10"/>
      <c r="AG810" s="10"/>
      <c r="AH810" s="10"/>
      <c r="AI810" s="10"/>
      <c r="AJ810" s="10"/>
      <c r="AM810" s="3"/>
      <c r="AN810" s="10"/>
      <c r="AO810" s="10"/>
      <c r="AP810" s="10"/>
      <c r="AQ810" s="10"/>
      <c r="AR810" s="10"/>
      <c r="AS810" s="10"/>
      <c r="AV810" s="3"/>
      <c r="AW810" s="10"/>
      <c r="AX810" s="10"/>
      <c r="AY810" s="10"/>
      <c r="AZ810" s="10"/>
      <c r="BA810" s="10"/>
    </row>
    <row r="811" spans="3:53" x14ac:dyDescent="0.25">
      <c r="C811" s="3"/>
      <c r="D811" s="10"/>
      <c r="E811" s="10"/>
      <c r="F811" s="10"/>
      <c r="G811" s="10"/>
      <c r="H811" s="10"/>
      <c r="I811" s="10"/>
      <c r="J811" s="10"/>
      <c r="AD811" s="3"/>
      <c r="AE811" s="10"/>
      <c r="AF811" s="10"/>
      <c r="AG811" s="10"/>
      <c r="AH811" s="10"/>
      <c r="AI811" s="10"/>
      <c r="AJ811" s="10"/>
      <c r="AM811" s="3"/>
      <c r="AN811" s="10"/>
      <c r="AO811" s="10"/>
      <c r="AP811" s="10"/>
      <c r="AQ811" s="10"/>
      <c r="AR811" s="10"/>
      <c r="AS811" s="10"/>
      <c r="AV811" s="3"/>
      <c r="AW811" s="10"/>
      <c r="AX811" s="10"/>
      <c r="AY811" s="10"/>
      <c r="AZ811" s="10"/>
      <c r="BA811" s="10"/>
    </row>
    <row r="812" spans="3:53" x14ac:dyDescent="0.25">
      <c r="C812" s="3"/>
      <c r="D812" s="10"/>
      <c r="E812" s="10"/>
      <c r="F812" s="10"/>
      <c r="G812" s="10"/>
      <c r="H812" s="10"/>
      <c r="I812" s="10"/>
      <c r="J812" s="10"/>
      <c r="AD812" s="3"/>
      <c r="AE812" s="10"/>
      <c r="AF812" s="10"/>
      <c r="AG812" s="10"/>
      <c r="AH812" s="10"/>
      <c r="AI812" s="10"/>
      <c r="AJ812" s="10"/>
      <c r="AM812" s="3"/>
      <c r="AN812" s="10"/>
      <c r="AO812" s="10"/>
      <c r="AP812" s="10"/>
      <c r="AQ812" s="10"/>
      <c r="AR812" s="10"/>
      <c r="AS812" s="10"/>
      <c r="AV812" s="3"/>
      <c r="AW812" s="10"/>
      <c r="AX812" s="10"/>
      <c r="AY812" s="10"/>
      <c r="AZ812" s="10"/>
      <c r="BA812" s="10"/>
    </row>
    <row r="813" spans="3:53" x14ac:dyDescent="0.25">
      <c r="C813" s="3"/>
      <c r="D813" s="10"/>
      <c r="E813" s="10"/>
      <c r="F813" s="10"/>
      <c r="G813" s="10"/>
      <c r="H813" s="10"/>
      <c r="I813" s="10"/>
      <c r="J813" s="10"/>
      <c r="AD813" s="3"/>
      <c r="AE813" s="10"/>
      <c r="AF813" s="10"/>
      <c r="AG813" s="10"/>
      <c r="AH813" s="10"/>
      <c r="AI813" s="10"/>
      <c r="AJ813" s="10"/>
      <c r="AM813" s="3"/>
      <c r="AN813" s="10"/>
      <c r="AO813" s="10"/>
      <c r="AP813" s="10"/>
      <c r="AQ813" s="10"/>
      <c r="AR813" s="10"/>
      <c r="AS813" s="10"/>
      <c r="AV813" s="3"/>
      <c r="AW813" s="10"/>
      <c r="AX813" s="10"/>
      <c r="AY813" s="10"/>
      <c r="AZ813" s="10"/>
      <c r="BA813" s="10"/>
    </row>
    <row r="814" spans="3:53" x14ac:dyDescent="0.25">
      <c r="C814" s="3"/>
      <c r="D814" s="10"/>
      <c r="E814" s="10"/>
      <c r="F814" s="10"/>
      <c r="G814" s="10"/>
      <c r="H814" s="10"/>
      <c r="I814" s="10"/>
      <c r="J814" s="10"/>
      <c r="AD814" s="3"/>
      <c r="AE814" s="10"/>
      <c r="AF814" s="10"/>
      <c r="AG814" s="10"/>
      <c r="AH814" s="10"/>
      <c r="AI814" s="10"/>
      <c r="AJ814" s="10"/>
      <c r="AM814" s="3"/>
      <c r="AN814" s="10"/>
      <c r="AO814" s="10"/>
      <c r="AP814" s="10"/>
      <c r="AQ814" s="10"/>
      <c r="AR814" s="10"/>
      <c r="AS814" s="10"/>
      <c r="AV814" s="3"/>
      <c r="AW814" s="10"/>
      <c r="AX814" s="10"/>
      <c r="AY814" s="10"/>
      <c r="AZ814" s="10"/>
      <c r="BA814" s="10"/>
    </row>
    <row r="815" spans="3:53" x14ac:dyDescent="0.25">
      <c r="C815" s="3"/>
      <c r="D815" s="10"/>
      <c r="E815" s="10"/>
      <c r="F815" s="10"/>
      <c r="G815" s="10"/>
      <c r="H815" s="10"/>
      <c r="I815" s="10"/>
      <c r="J815" s="10"/>
      <c r="AD815" s="3"/>
      <c r="AE815" s="10"/>
      <c r="AF815" s="10"/>
      <c r="AG815" s="10"/>
      <c r="AH815" s="10"/>
      <c r="AI815" s="10"/>
      <c r="AJ815" s="10"/>
      <c r="AM815" s="3"/>
      <c r="AN815" s="10"/>
      <c r="AO815" s="10"/>
      <c r="AP815" s="10"/>
      <c r="AQ815" s="10"/>
      <c r="AR815" s="10"/>
      <c r="AS815" s="10"/>
      <c r="AV815" s="3"/>
      <c r="AW815" s="10"/>
      <c r="AX815" s="10"/>
      <c r="AY815" s="10"/>
      <c r="AZ815" s="10"/>
      <c r="BA815" s="10"/>
    </row>
    <row r="816" spans="3:53" x14ac:dyDescent="0.25">
      <c r="C816" s="3"/>
      <c r="D816" s="10"/>
      <c r="E816" s="10"/>
      <c r="F816" s="10"/>
      <c r="G816" s="10"/>
      <c r="H816" s="10"/>
      <c r="I816" s="10"/>
      <c r="J816" s="10"/>
      <c r="AD816" s="3"/>
      <c r="AE816" s="10"/>
      <c r="AF816" s="10"/>
      <c r="AG816" s="10"/>
      <c r="AH816" s="10"/>
      <c r="AI816" s="10"/>
      <c r="AJ816" s="10"/>
      <c r="AM816" s="3"/>
      <c r="AN816" s="10"/>
      <c r="AO816" s="10"/>
      <c r="AP816" s="10"/>
      <c r="AQ816" s="10"/>
      <c r="AR816" s="10"/>
      <c r="AS816" s="10"/>
      <c r="AV816" s="3"/>
      <c r="AW816" s="10"/>
      <c r="AX816" s="10"/>
      <c r="AY816" s="10"/>
      <c r="AZ816" s="10"/>
      <c r="BA816" s="10"/>
    </row>
    <row r="817" spans="3:53" x14ac:dyDescent="0.25">
      <c r="C817" s="3"/>
      <c r="D817" s="10"/>
      <c r="E817" s="10"/>
      <c r="F817" s="10"/>
      <c r="G817" s="10"/>
      <c r="H817" s="10"/>
      <c r="I817" s="10"/>
      <c r="J817" s="10"/>
      <c r="AD817" s="3"/>
      <c r="AE817" s="10"/>
      <c r="AF817" s="10"/>
      <c r="AG817" s="10"/>
      <c r="AH817" s="10"/>
      <c r="AI817" s="10"/>
      <c r="AJ817" s="10"/>
      <c r="AM817" s="3"/>
      <c r="AN817" s="10"/>
      <c r="AO817" s="10"/>
      <c r="AP817" s="10"/>
      <c r="AQ817" s="10"/>
      <c r="AR817" s="10"/>
      <c r="AS817" s="10"/>
      <c r="AV817" s="3"/>
      <c r="AW817" s="10"/>
      <c r="AX817" s="10"/>
      <c r="AY817" s="10"/>
      <c r="AZ817" s="10"/>
      <c r="BA817" s="10"/>
    </row>
    <row r="818" spans="3:53" x14ac:dyDescent="0.25">
      <c r="C818" s="3"/>
      <c r="D818" s="10"/>
      <c r="E818" s="10"/>
      <c r="F818" s="10"/>
      <c r="G818" s="10"/>
      <c r="H818" s="10"/>
      <c r="I818" s="10"/>
      <c r="J818" s="10"/>
      <c r="AD818" s="3"/>
      <c r="AE818" s="10"/>
      <c r="AF818" s="10"/>
      <c r="AG818" s="10"/>
      <c r="AH818" s="10"/>
      <c r="AI818" s="10"/>
      <c r="AJ818" s="10"/>
      <c r="AM818" s="3"/>
      <c r="AN818" s="10"/>
      <c r="AO818" s="10"/>
      <c r="AP818" s="10"/>
      <c r="AQ818" s="10"/>
      <c r="AR818" s="10"/>
      <c r="AS818" s="10"/>
      <c r="AV818" s="3"/>
      <c r="AW818" s="10"/>
      <c r="AX818" s="10"/>
      <c r="AY818" s="10"/>
      <c r="AZ818" s="10"/>
      <c r="BA818" s="10"/>
    </row>
    <row r="819" spans="3:53" x14ac:dyDescent="0.25">
      <c r="C819" s="3"/>
      <c r="D819" s="10"/>
      <c r="E819" s="10"/>
      <c r="F819" s="10"/>
      <c r="G819" s="10"/>
      <c r="H819" s="10"/>
      <c r="I819" s="10"/>
      <c r="J819" s="10"/>
      <c r="AD819" s="3"/>
      <c r="AE819" s="10"/>
      <c r="AF819" s="10"/>
      <c r="AG819" s="10"/>
      <c r="AH819" s="10"/>
      <c r="AI819" s="10"/>
      <c r="AJ819" s="10"/>
      <c r="AM819" s="3"/>
      <c r="AN819" s="10"/>
      <c r="AO819" s="10"/>
      <c r="AP819" s="10"/>
      <c r="AQ819" s="10"/>
      <c r="AR819" s="10"/>
      <c r="AS819" s="10"/>
      <c r="AV819" s="3"/>
      <c r="AW819" s="10"/>
      <c r="AX819" s="10"/>
      <c r="AY819" s="10"/>
      <c r="AZ819" s="10"/>
      <c r="BA819" s="10"/>
    </row>
    <row r="820" spans="3:53" x14ac:dyDescent="0.25">
      <c r="C820" s="3"/>
      <c r="D820" s="10"/>
      <c r="E820" s="10"/>
      <c r="F820" s="10"/>
      <c r="G820" s="10"/>
      <c r="H820" s="10"/>
      <c r="I820" s="10"/>
      <c r="J820" s="10"/>
      <c r="AD820" s="3"/>
      <c r="AE820" s="10"/>
      <c r="AF820" s="10"/>
      <c r="AG820" s="10"/>
      <c r="AH820" s="10"/>
      <c r="AI820" s="10"/>
      <c r="AJ820" s="10"/>
      <c r="AM820" s="3"/>
      <c r="AN820" s="10"/>
      <c r="AO820" s="10"/>
      <c r="AP820" s="10"/>
      <c r="AQ820" s="10"/>
      <c r="AR820" s="10"/>
      <c r="AS820" s="10"/>
      <c r="AV820" s="3"/>
      <c r="AW820" s="10"/>
      <c r="AX820" s="10"/>
      <c r="AY820" s="10"/>
      <c r="AZ820" s="10"/>
      <c r="BA820" s="10"/>
    </row>
    <row r="821" spans="3:53" x14ac:dyDescent="0.25">
      <c r="C821" s="3"/>
      <c r="D821" s="10"/>
      <c r="E821" s="10"/>
      <c r="F821" s="10"/>
      <c r="G821" s="10"/>
      <c r="H821" s="10"/>
      <c r="I821" s="10"/>
      <c r="J821" s="10"/>
      <c r="AD821" s="3"/>
      <c r="AE821" s="10"/>
      <c r="AF821" s="10"/>
      <c r="AG821" s="10"/>
      <c r="AH821" s="10"/>
      <c r="AI821" s="10"/>
      <c r="AJ821" s="10"/>
      <c r="AM821" s="3"/>
      <c r="AN821" s="10"/>
      <c r="AO821" s="10"/>
      <c r="AP821" s="10"/>
      <c r="AQ821" s="10"/>
      <c r="AR821" s="10"/>
      <c r="AS821" s="10"/>
      <c r="AV821" s="3"/>
      <c r="AW821" s="10"/>
      <c r="AX821" s="10"/>
      <c r="AY821" s="10"/>
      <c r="AZ821" s="10"/>
      <c r="BA821" s="10"/>
    </row>
    <row r="822" spans="3:53" x14ac:dyDescent="0.25">
      <c r="C822" s="3"/>
      <c r="D822" s="10"/>
      <c r="E822" s="10"/>
      <c r="F822" s="10"/>
      <c r="G822" s="10"/>
      <c r="H822" s="10"/>
      <c r="I822" s="10"/>
      <c r="J822" s="10"/>
      <c r="AD822" s="3"/>
      <c r="AE822" s="10"/>
      <c r="AF822" s="10"/>
      <c r="AG822" s="10"/>
      <c r="AH822" s="10"/>
      <c r="AI822" s="10"/>
      <c r="AJ822" s="10"/>
      <c r="AM822" s="3"/>
      <c r="AN822" s="10"/>
      <c r="AO822" s="10"/>
      <c r="AP822" s="10"/>
      <c r="AQ822" s="10"/>
      <c r="AR822" s="10"/>
      <c r="AS822" s="10"/>
      <c r="AV822" s="3"/>
      <c r="AW822" s="10"/>
      <c r="AX822" s="10"/>
      <c r="AY822" s="10"/>
      <c r="AZ822" s="10"/>
      <c r="BA822" s="10"/>
    </row>
    <row r="823" spans="3:53" x14ac:dyDescent="0.25">
      <c r="C823" s="3"/>
      <c r="D823" s="10"/>
      <c r="E823" s="10"/>
      <c r="F823" s="10"/>
      <c r="G823" s="10"/>
      <c r="H823" s="10"/>
      <c r="I823" s="10"/>
      <c r="J823" s="10"/>
      <c r="AD823" s="3"/>
      <c r="AE823" s="10"/>
      <c r="AF823" s="10"/>
      <c r="AG823" s="10"/>
      <c r="AH823" s="10"/>
      <c r="AI823" s="10"/>
      <c r="AJ823" s="10"/>
      <c r="AM823" s="3"/>
      <c r="AN823" s="10"/>
      <c r="AO823" s="10"/>
      <c r="AP823" s="10"/>
      <c r="AQ823" s="10"/>
      <c r="AR823" s="10"/>
      <c r="AS823" s="10"/>
      <c r="AV823" s="3"/>
      <c r="AW823" s="10"/>
      <c r="AX823" s="10"/>
      <c r="AY823" s="10"/>
      <c r="AZ823" s="10"/>
      <c r="BA823" s="10"/>
    </row>
    <row r="824" spans="3:53" x14ac:dyDescent="0.25">
      <c r="C824" s="3"/>
      <c r="D824" s="10"/>
      <c r="E824" s="10"/>
      <c r="F824" s="10"/>
      <c r="G824" s="10"/>
      <c r="H824" s="10"/>
      <c r="I824" s="10"/>
      <c r="J824" s="10"/>
      <c r="AD824" s="3"/>
      <c r="AE824" s="10"/>
      <c r="AF824" s="10"/>
      <c r="AG824" s="10"/>
      <c r="AH824" s="10"/>
      <c r="AI824" s="10"/>
      <c r="AJ824" s="10"/>
      <c r="AM824" s="3"/>
      <c r="AN824" s="10"/>
      <c r="AO824" s="10"/>
      <c r="AP824" s="10"/>
      <c r="AQ824" s="10"/>
      <c r="AR824" s="10"/>
      <c r="AS824" s="10"/>
      <c r="AV824" s="3"/>
      <c r="AW824" s="10"/>
      <c r="AX824" s="10"/>
      <c r="AY824" s="10"/>
      <c r="AZ824" s="10"/>
      <c r="BA824" s="10"/>
    </row>
    <row r="825" spans="3:53" x14ac:dyDescent="0.25">
      <c r="C825" s="3"/>
      <c r="D825" s="10"/>
      <c r="E825" s="10"/>
      <c r="F825" s="10"/>
      <c r="G825" s="10"/>
      <c r="H825" s="10"/>
      <c r="I825" s="10"/>
      <c r="J825" s="10"/>
      <c r="AD825" s="3"/>
      <c r="AE825" s="10"/>
      <c r="AF825" s="10"/>
      <c r="AG825" s="10"/>
      <c r="AH825" s="10"/>
      <c r="AI825" s="10"/>
      <c r="AJ825" s="10"/>
      <c r="AM825" s="3"/>
      <c r="AN825" s="10"/>
      <c r="AO825" s="10"/>
      <c r="AP825" s="10"/>
      <c r="AQ825" s="10"/>
      <c r="AR825" s="10"/>
      <c r="AS825" s="10"/>
      <c r="AV825" s="3"/>
      <c r="AW825" s="10"/>
      <c r="AX825" s="10"/>
      <c r="AY825" s="10"/>
      <c r="AZ825" s="10"/>
      <c r="BA825" s="10"/>
    </row>
    <row r="826" spans="3:53" x14ac:dyDescent="0.25">
      <c r="C826" s="3"/>
      <c r="D826" s="10"/>
      <c r="E826" s="10"/>
      <c r="F826" s="10"/>
      <c r="G826" s="10"/>
      <c r="H826" s="10"/>
      <c r="I826" s="10"/>
      <c r="J826" s="10"/>
      <c r="AD826" s="3"/>
      <c r="AE826" s="10"/>
      <c r="AF826" s="10"/>
      <c r="AG826" s="10"/>
      <c r="AH826" s="10"/>
      <c r="AI826" s="10"/>
      <c r="AJ826" s="10"/>
      <c r="AM826" s="3"/>
      <c r="AN826" s="10"/>
      <c r="AO826" s="10"/>
      <c r="AP826" s="10"/>
      <c r="AQ826" s="10"/>
      <c r="AR826" s="10"/>
      <c r="AS826" s="10"/>
      <c r="AV826" s="3"/>
      <c r="AW826" s="10"/>
      <c r="AX826" s="10"/>
      <c r="AY826" s="10"/>
      <c r="AZ826" s="10"/>
      <c r="BA826" s="10"/>
    </row>
    <row r="827" spans="3:53" x14ac:dyDescent="0.25">
      <c r="C827" s="3"/>
      <c r="D827" s="10"/>
      <c r="E827" s="10"/>
      <c r="F827" s="10"/>
      <c r="G827" s="10"/>
      <c r="H827" s="10"/>
      <c r="I827" s="10"/>
      <c r="J827" s="10"/>
      <c r="AD827" s="3"/>
      <c r="AE827" s="10"/>
      <c r="AF827" s="10"/>
      <c r="AG827" s="10"/>
      <c r="AH827" s="10"/>
      <c r="AI827" s="10"/>
      <c r="AJ827" s="10"/>
      <c r="AM827" s="3"/>
      <c r="AN827" s="10"/>
      <c r="AO827" s="10"/>
      <c r="AP827" s="10"/>
      <c r="AQ827" s="10"/>
      <c r="AR827" s="10"/>
      <c r="AS827" s="10"/>
      <c r="AV827" s="3"/>
      <c r="AW827" s="10"/>
      <c r="AX827" s="10"/>
      <c r="AY827" s="10"/>
      <c r="AZ827" s="10"/>
      <c r="BA827" s="10"/>
    </row>
    <row r="828" spans="3:53" x14ac:dyDescent="0.25">
      <c r="C828" s="3"/>
      <c r="D828" s="10"/>
      <c r="E828" s="10"/>
      <c r="F828" s="10"/>
      <c r="G828" s="10"/>
      <c r="H828" s="10"/>
      <c r="I828" s="10"/>
      <c r="J828" s="10"/>
      <c r="AD828" s="3"/>
      <c r="AE828" s="10"/>
      <c r="AF828" s="10"/>
      <c r="AG828" s="10"/>
      <c r="AH828" s="10"/>
      <c r="AI828" s="10"/>
      <c r="AJ828" s="10"/>
      <c r="AM828" s="3"/>
      <c r="AN828" s="10"/>
      <c r="AO828" s="10"/>
      <c r="AP828" s="10"/>
      <c r="AQ828" s="10"/>
      <c r="AR828" s="10"/>
      <c r="AS828" s="10"/>
      <c r="AV828" s="3"/>
      <c r="AW828" s="10"/>
      <c r="AX828" s="10"/>
      <c r="AY828" s="10"/>
      <c r="AZ828" s="10"/>
      <c r="BA828" s="10"/>
    </row>
    <row r="829" spans="3:53" x14ac:dyDescent="0.25">
      <c r="C829" s="3"/>
      <c r="D829" s="10"/>
      <c r="E829" s="10"/>
      <c r="F829" s="10"/>
      <c r="G829" s="10"/>
      <c r="H829" s="10"/>
      <c r="I829" s="10"/>
      <c r="J829" s="10"/>
      <c r="AD829" s="3"/>
      <c r="AE829" s="10"/>
      <c r="AF829" s="10"/>
      <c r="AG829" s="10"/>
      <c r="AH829" s="10"/>
      <c r="AI829" s="10"/>
      <c r="AJ829" s="10"/>
      <c r="AM829" s="3"/>
      <c r="AN829" s="10"/>
      <c r="AO829" s="10"/>
      <c r="AP829" s="10"/>
      <c r="AQ829" s="10"/>
      <c r="AR829" s="10"/>
      <c r="AS829" s="10"/>
      <c r="AV829" s="3"/>
      <c r="AW829" s="10"/>
      <c r="AX829" s="10"/>
      <c r="AY829" s="10"/>
      <c r="AZ829" s="10"/>
      <c r="BA829" s="10"/>
    </row>
    <row r="830" spans="3:53" x14ac:dyDescent="0.25">
      <c r="C830" s="3"/>
      <c r="D830" s="10"/>
      <c r="E830" s="10"/>
      <c r="F830" s="10"/>
      <c r="G830" s="10"/>
      <c r="H830" s="10"/>
      <c r="I830" s="10"/>
      <c r="J830" s="10"/>
      <c r="AD830" s="3"/>
      <c r="AE830" s="10"/>
      <c r="AF830" s="10"/>
      <c r="AG830" s="10"/>
      <c r="AH830" s="10"/>
      <c r="AI830" s="10"/>
      <c r="AJ830" s="10"/>
      <c r="AM830" s="3"/>
      <c r="AN830" s="10"/>
      <c r="AO830" s="10"/>
      <c r="AP830" s="10"/>
      <c r="AQ830" s="10"/>
      <c r="AR830" s="10"/>
      <c r="AS830" s="10"/>
      <c r="AV830" s="3"/>
      <c r="AW830" s="10"/>
      <c r="AX830" s="10"/>
      <c r="AY830" s="10"/>
      <c r="AZ830" s="10"/>
      <c r="BA830" s="10"/>
    </row>
    <row r="831" spans="3:53" x14ac:dyDescent="0.25">
      <c r="C831" s="3"/>
      <c r="D831" s="10"/>
      <c r="E831" s="10"/>
      <c r="F831" s="10"/>
      <c r="G831" s="10"/>
      <c r="H831" s="10"/>
      <c r="I831" s="10"/>
      <c r="J831" s="10"/>
      <c r="AD831" s="3"/>
      <c r="AE831" s="10"/>
      <c r="AF831" s="10"/>
      <c r="AG831" s="10"/>
      <c r="AH831" s="10"/>
      <c r="AI831" s="10"/>
      <c r="AJ831" s="10"/>
      <c r="AM831" s="3"/>
      <c r="AN831" s="10"/>
      <c r="AO831" s="10"/>
      <c r="AP831" s="10"/>
      <c r="AQ831" s="10"/>
      <c r="AR831" s="10"/>
      <c r="AS831" s="10"/>
      <c r="AV831" s="3"/>
      <c r="AW831" s="10"/>
      <c r="AX831" s="10"/>
      <c r="AY831" s="10"/>
      <c r="AZ831" s="10"/>
      <c r="BA831" s="10"/>
    </row>
    <row r="832" spans="3:53" x14ac:dyDescent="0.25">
      <c r="C832" s="3"/>
      <c r="D832" s="10"/>
      <c r="E832" s="10"/>
      <c r="F832" s="10"/>
      <c r="G832" s="10"/>
      <c r="H832" s="10"/>
      <c r="I832" s="10"/>
      <c r="J832" s="10"/>
      <c r="AD832" s="3"/>
      <c r="AE832" s="10"/>
      <c r="AF832" s="10"/>
      <c r="AG832" s="10"/>
      <c r="AH832" s="10"/>
      <c r="AI832" s="10"/>
      <c r="AJ832" s="10"/>
      <c r="AM832" s="3"/>
      <c r="AN832" s="10"/>
      <c r="AO832" s="10"/>
      <c r="AP832" s="10"/>
      <c r="AQ832" s="10"/>
      <c r="AR832" s="10"/>
      <c r="AS832" s="10"/>
      <c r="AV832" s="3"/>
      <c r="AW832" s="10"/>
      <c r="AX832" s="10"/>
      <c r="AY832" s="10"/>
      <c r="AZ832" s="10"/>
      <c r="BA832" s="10"/>
    </row>
    <row r="833" spans="3:53" x14ac:dyDescent="0.25">
      <c r="C833" s="3"/>
      <c r="D833" s="10"/>
      <c r="E833" s="10"/>
      <c r="F833" s="10"/>
      <c r="G833" s="10"/>
      <c r="H833" s="10"/>
      <c r="I833" s="10"/>
      <c r="J833" s="10"/>
      <c r="AD833" s="3"/>
      <c r="AE833" s="10"/>
      <c r="AF833" s="10"/>
      <c r="AG833" s="10"/>
      <c r="AH833" s="10"/>
      <c r="AI833" s="10"/>
      <c r="AJ833" s="10"/>
      <c r="AM833" s="3"/>
      <c r="AN833" s="10"/>
      <c r="AO833" s="10"/>
      <c r="AP833" s="10"/>
      <c r="AQ833" s="10"/>
      <c r="AR833" s="10"/>
      <c r="AS833" s="10"/>
      <c r="AV833" s="3"/>
      <c r="AW833" s="10"/>
      <c r="AX833" s="10"/>
      <c r="AY833" s="10"/>
      <c r="AZ833" s="10"/>
      <c r="BA833" s="10"/>
    </row>
    <row r="834" spans="3:53" x14ac:dyDescent="0.25">
      <c r="C834" s="3"/>
      <c r="D834" s="10"/>
      <c r="E834" s="10"/>
      <c r="F834" s="10"/>
      <c r="G834" s="10"/>
      <c r="H834" s="10"/>
      <c r="I834" s="10"/>
      <c r="J834" s="10"/>
      <c r="AD834" s="3"/>
      <c r="AE834" s="10"/>
      <c r="AF834" s="10"/>
      <c r="AG834" s="10"/>
      <c r="AH834" s="10"/>
      <c r="AI834" s="10"/>
      <c r="AJ834" s="10"/>
      <c r="AM834" s="3"/>
      <c r="AN834" s="10"/>
      <c r="AO834" s="10"/>
      <c r="AP834" s="10"/>
      <c r="AQ834" s="10"/>
      <c r="AR834" s="10"/>
      <c r="AS834" s="10"/>
      <c r="AV834" s="3"/>
      <c r="AW834" s="10"/>
      <c r="AX834" s="10"/>
      <c r="AY834" s="10"/>
      <c r="AZ834" s="10"/>
      <c r="BA834" s="10"/>
    </row>
    <row r="835" spans="3:53" x14ac:dyDescent="0.25">
      <c r="C835" s="3"/>
      <c r="D835" s="10"/>
      <c r="E835" s="10"/>
      <c r="F835" s="10"/>
      <c r="G835" s="10"/>
      <c r="H835" s="10"/>
      <c r="I835" s="10"/>
      <c r="J835" s="10"/>
      <c r="AD835" s="3"/>
      <c r="AE835" s="10"/>
      <c r="AF835" s="10"/>
      <c r="AG835" s="10"/>
      <c r="AH835" s="10"/>
      <c r="AI835" s="10"/>
      <c r="AJ835" s="10"/>
      <c r="AM835" s="3"/>
      <c r="AN835" s="10"/>
      <c r="AO835" s="10"/>
      <c r="AP835" s="10"/>
      <c r="AQ835" s="10"/>
      <c r="AR835" s="10"/>
      <c r="AS835" s="10"/>
      <c r="AV835" s="3"/>
      <c r="AW835" s="10"/>
      <c r="AX835" s="10"/>
      <c r="AY835" s="10"/>
      <c r="AZ835" s="10"/>
      <c r="BA835" s="10"/>
    </row>
    <row r="836" spans="3:53" x14ac:dyDescent="0.25">
      <c r="C836" s="3"/>
      <c r="D836" s="10"/>
      <c r="E836" s="10"/>
      <c r="F836" s="10"/>
      <c r="G836" s="10"/>
      <c r="H836" s="10"/>
      <c r="I836" s="10"/>
      <c r="J836" s="10"/>
      <c r="AD836" s="3"/>
      <c r="AE836" s="10"/>
      <c r="AF836" s="10"/>
      <c r="AG836" s="10"/>
      <c r="AH836" s="10"/>
      <c r="AI836" s="10"/>
      <c r="AJ836" s="10"/>
      <c r="AM836" s="3"/>
      <c r="AN836" s="10"/>
      <c r="AO836" s="10"/>
      <c r="AP836" s="10"/>
      <c r="AQ836" s="10"/>
      <c r="AR836" s="10"/>
      <c r="AS836" s="10"/>
      <c r="AV836" s="3"/>
      <c r="AW836" s="10"/>
      <c r="AX836" s="10"/>
      <c r="AY836" s="10"/>
      <c r="AZ836" s="10"/>
      <c r="BA836" s="10"/>
    </row>
    <row r="837" spans="3:53" x14ac:dyDescent="0.25">
      <c r="C837" s="3"/>
      <c r="D837" s="10"/>
      <c r="E837" s="10"/>
      <c r="F837" s="10"/>
      <c r="G837" s="10"/>
      <c r="H837" s="10"/>
      <c r="I837" s="10"/>
      <c r="J837" s="10"/>
      <c r="AD837" s="3"/>
      <c r="AE837" s="10"/>
      <c r="AF837" s="10"/>
      <c r="AG837" s="10"/>
      <c r="AH837" s="10"/>
      <c r="AI837" s="10"/>
      <c r="AJ837" s="10"/>
      <c r="AM837" s="3"/>
      <c r="AN837" s="10"/>
      <c r="AO837" s="10"/>
      <c r="AP837" s="10"/>
      <c r="AQ837" s="10"/>
      <c r="AR837" s="10"/>
      <c r="AS837" s="10"/>
      <c r="AV837" s="3"/>
      <c r="AW837" s="10"/>
      <c r="AX837" s="10"/>
      <c r="AY837" s="10"/>
      <c r="AZ837" s="10"/>
      <c r="BA837" s="10"/>
    </row>
    <row r="838" spans="3:53" x14ac:dyDescent="0.25">
      <c r="C838" s="3"/>
      <c r="D838" s="10"/>
      <c r="E838" s="10"/>
      <c r="F838" s="10"/>
      <c r="G838" s="10"/>
      <c r="H838" s="10"/>
      <c r="I838" s="10"/>
      <c r="J838" s="10"/>
      <c r="AD838" s="3"/>
      <c r="AE838" s="10"/>
      <c r="AF838" s="10"/>
      <c r="AG838" s="10"/>
      <c r="AH838" s="10"/>
      <c r="AI838" s="10"/>
      <c r="AJ838" s="10"/>
      <c r="AM838" s="3"/>
      <c r="AN838" s="10"/>
      <c r="AO838" s="10"/>
      <c r="AP838" s="10"/>
      <c r="AQ838" s="10"/>
      <c r="AR838" s="10"/>
      <c r="AS838" s="10"/>
      <c r="AV838" s="3"/>
      <c r="AW838" s="10"/>
      <c r="AX838" s="10"/>
      <c r="AY838" s="10"/>
      <c r="AZ838" s="10"/>
      <c r="BA838" s="10"/>
    </row>
    <row r="839" spans="3:53" x14ac:dyDescent="0.25">
      <c r="C839" s="3"/>
      <c r="D839" s="10"/>
      <c r="E839" s="10"/>
      <c r="F839" s="10"/>
      <c r="G839" s="10"/>
      <c r="H839" s="10"/>
      <c r="I839" s="10"/>
      <c r="J839" s="10"/>
      <c r="AD839" s="3"/>
      <c r="AE839" s="10"/>
      <c r="AF839" s="10"/>
      <c r="AG839" s="10"/>
      <c r="AH839" s="10"/>
      <c r="AI839" s="10"/>
      <c r="AJ839" s="10"/>
      <c r="AM839" s="3"/>
      <c r="AN839" s="10"/>
      <c r="AO839" s="10"/>
      <c r="AP839" s="10"/>
      <c r="AQ839" s="10"/>
      <c r="AR839" s="10"/>
      <c r="AS839" s="10"/>
      <c r="AV839" s="3"/>
      <c r="AW839" s="10"/>
      <c r="AX839" s="10"/>
      <c r="AY839" s="10"/>
      <c r="AZ839" s="10"/>
      <c r="BA839" s="10"/>
    </row>
    <row r="840" spans="3:53" x14ac:dyDescent="0.25">
      <c r="C840" s="3"/>
      <c r="D840" s="10"/>
      <c r="E840" s="10"/>
      <c r="F840" s="10"/>
      <c r="G840" s="10"/>
      <c r="H840" s="10"/>
      <c r="I840" s="10"/>
      <c r="J840" s="10"/>
      <c r="AD840" s="3"/>
      <c r="AE840" s="10"/>
      <c r="AF840" s="10"/>
      <c r="AG840" s="10"/>
      <c r="AH840" s="10"/>
      <c r="AI840" s="10"/>
      <c r="AJ840" s="10"/>
      <c r="AM840" s="3"/>
      <c r="AN840" s="10"/>
      <c r="AO840" s="10"/>
      <c r="AP840" s="10"/>
      <c r="AQ840" s="10"/>
      <c r="AR840" s="10"/>
      <c r="AS840" s="10"/>
      <c r="AV840" s="3"/>
      <c r="AW840" s="10"/>
      <c r="AX840" s="10"/>
      <c r="AY840" s="10"/>
      <c r="AZ840" s="10"/>
      <c r="BA840" s="10"/>
    </row>
    <row r="841" spans="3:53" x14ac:dyDescent="0.25">
      <c r="C841" s="3"/>
      <c r="D841" s="10"/>
      <c r="E841" s="10"/>
      <c r="F841" s="10"/>
      <c r="G841" s="10"/>
      <c r="H841" s="10"/>
      <c r="I841" s="10"/>
      <c r="J841" s="10"/>
      <c r="AD841" s="3"/>
      <c r="AE841" s="10"/>
      <c r="AF841" s="10"/>
      <c r="AG841" s="10"/>
      <c r="AH841" s="10"/>
      <c r="AI841" s="10"/>
      <c r="AJ841" s="10"/>
      <c r="AM841" s="3"/>
      <c r="AN841" s="10"/>
      <c r="AO841" s="10"/>
      <c r="AP841" s="10"/>
      <c r="AQ841" s="10"/>
      <c r="AR841" s="10"/>
      <c r="AS841" s="10"/>
      <c r="AV841" s="3"/>
      <c r="AW841" s="10"/>
      <c r="AX841" s="10"/>
      <c r="AY841" s="10"/>
      <c r="AZ841" s="10"/>
      <c r="BA841" s="10"/>
    </row>
    <row r="842" spans="3:53" x14ac:dyDescent="0.25">
      <c r="C842" s="3"/>
      <c r="D842" s="10"/>
      <c r="E842" s="10"/>
      <c r="F842" s="10"/>
      <c r="G842" s="10"/>
      <c r="H842" s="10"/>
      <c r="I842" s="10"/>
      <c r="J842" s="10"/>
      <c r="AD842" s="3"/>
      <c r="AE842" s="10"/>
      <c r="AF842" s="10"/>
      <c r="AG842" s="10"/>
      <c r="AH842" s="10"/>
      <c r="AI842" s="10"/>
      <c r="AJ842" s="10"/>
      <c r="AM842" s="3"/>
      <c r="AN842" s="10"/>
      <c r="AO842" s="10"/>
      <c r="AP842" s="10"/>
      <c r="AQ842" s="10"/>
      <c r="AR842" s="10"/>
      <c r="AS842" s="10"/>
      <c r="AV842" s="3"/>
      <c r="AW842" s="10"/>
      <c r="AX842" s="10"/>
      <c r="AY842" s="10"/>
      <c r="AZ842" s="10"/>
      <c r="BA842" s="10"/>
    </row>
    <row r="843" spans="3:53" x14ac:dyDescent="0.25">
      <c r="C843" s="3"/>
      <c r="D843" s="10"/>
      <c r="E843" s="10"/>
      <c r="F843" s="10"/>
      <c r="G843" s="10"/>
      <c r="H843" s="10"/>
      <c r="I843" s="10"/>
      <c r="J843" s="10"/>
      <c r="AD843" s="3"/>
      <c r="AE843" s="10"/>
      <c r="AF843" s="10"/>
      <c r="AG843" s="10"/>
      <c r="AH843" s="10"/>
      <c r="AI843" s="10"/>
      <c r="AJ843" s="10"/>
      <c r="AM843" s="3"/>
      <c r="AN843" s="10"/>
      <c r="AO843" s="10"/>
      <c r="AP843" s="10"/>
      <c r="AQ843" s="10"/>
      <c r="AR843" s="10"/>
      <c r="AS843" s="10"/>
      <c r="AV843" s="3"/>
      <c r="AW843" s="10"/>
      <c r="AX843" s="10"/>
      <c r="AY843" s="10"/>
      <c r="AZ843" s="10"/>
      <c r="BA843" s="10"/>
    </row>
    <row r="844" spans="3:53" x14ac:dyDescent="0.25">
      <c r="C844" s="3"/>
      <c r="D844" s="10"/>
      <c r="E844" s="10"/>
      <c r="F844" s="10"/>
      <c r="G844" s="10"/>
      <c r="H844" s="10"/>
      <c r="I844" s="10"/>
      <c r="J844" s="10"/>
      <c r="AD844" s="3"/>
      <c r="AE844" s="10"/>
      <c r="AF844" s="10"/>
      <c r="AG844" s="10"/>
      <c r="AH844" s="10"/>
      <c r="AI844" s="10"/>
      <c r="AJ844" s="10"/>
      <c r="AM844" s="3"/>
      <c r="AN844" s="10"/>
      <c r="AO844" s="10"/>
      <c r="AP844" s="10"/>
      <c r="AQ844" s="10"/>
      <c r="AR844" s="10"/>
      <c r="AS844" s="10"/>
      <c r="AV844" s="3"/>
      <c r="AW844" s="10"/>
      <c r="AX844" s="10"/>
      <c r="AY844" s="10"/>
      <c r="AZ844" s="10"/>
      <c r="BA844" s="10"/>
    </row>
    <row r="845" spans="3:53" x14ac:dyDescent="0.25">
      <c r="C845" s="3"/>
      <c r="D845" s="10"/>
      <c r="E845" s="10"/>
      <c r="F845" s="10"/>
      <c r="G845" s="10"/>
      <c r="H845" s="10"/>
      <c r="I845" s="10"/>
      <c r="J845" s="10"/>
      <c r="AD845" s="3"/>
      <c r="AE845" s="10"/>
      <c r="AF845" s="10"/>
      <c r="AG845" s="10"/>
      <c r="AH845" s="10"/>
      <c r="AI845" s="10"/>
      <c r="AJ845" s="10"/>
      <c r="AM845" s="3"/>
      <c r="AN845" s="10"/>
      <c r="AO845" s="10"/>
      <c r="AP845" s="10"/>
      <c r="AQ845" s="10"/>
      <c r="AR845" s="10"/>
      <c r="AS845" s="10"/>
      <c r="AV845" s="3"/>
      <c r="AW845" s="10"/>
      <c r="AX845" s="10"/>
      <c r="AY845" s="10"/>
      <c r="AZ845" s="10"/>
      <c r="BA845" s="10"/>
    </row>
    <row r="846" spans="3:53" x14ac:dyDescent="0.25">
      <c r="C846" s="3"/>
      <c r="D846" s="10"/>
      <c r="E846" s="10"/>
      <c r="F846" s="10"/>
      <c r="G846" s="10"/>
      <c r="H846" s="10"/>
      <c r="I846" s="10"/>
      <c r="J846" s="10"/>
      <c r="AD846" s="3"/>
      <c r="AE846" s="10"/>
      <c r="AF846" s="10"/>
      <c r="AG846" s="10"/>
      <c r="AH846" s="10"/>
      <c r="AI846" s="10"/>
      <c r="AJ846" s="10"/>
      <c r="AM846" s="3"/>
      <c r="AN846" s="10"/>
      <c r="AO846" s="10"/>
      <c r="AP846" s="10"/>
      <c r="AQ846" s="10"/>
      <c r="AR846" s="10"/>
      <c r="AS846" s="10"/>
      <c r="AV846" s="3"/>
      <c r="AW846" s="10"/>
      <c r="AX846" s="10"/>
      <c r="AY846" s="10"/>
      <c r="AZ846" s="10"/>
      <c r="BA846" s="10"/>
    </row>
    <row r="847" spans="3:53" x14ac:dyDescent="0.25">
      <c r="C847" s="3"/>
      <c r="D847" s="10"/>
      <c r="E847" s="10"/>
      <c r="F847" s="10"/>
      <c r="G847" s="10"/>
      <c r="H847" s="10"/>
      <c r="I847" s="10"/>
      <c r="J847" s="10"/>
      <c r="AD847" s="3"/>
      <c r="AE847" s="10"/>
      <c r="AF847" s="10"/>
      <c r="AG847" s="10"/>
      <c r="AH847" s="10"/>
      <c r="AI847" s="10"/>
      <c r="AJ847" s="10"/>
      <c r="AM847" s="3"/>
      <c r="AN847" s="10"/>
      <c r="AO847" s="10"/>
      <c r="AP847" s="10"/>
      <c r="AQ847" s="10"/>
      <c r="AR847" s="10"/>
      <c r="AS847" s="10"/>
      <c r="AV847" s="3"/>
      <c r="AW847" s="10"/>
      <c r="AX847" s="10"/>
      <c r="AY847" s="10"/>
      <c r="AZ847" s="10"/>
      <c r="BA847" s="10"/>
    </row>
    <row r="848" spans="3:53" x14ac:dyDescent="0.25">
      <c r="C848" s="3"/>
      <c r="D848" s="10"/>
      <c r="E848" s="10"/>
      <c r="F848" s="10"/>
      <c r="G848" s="10"/>
      <c r="H848" s="10"/>
      <c r="I848" s="10"/>
      <c r="J848" s="10"/>
      <c r="AD848" s="3"/>
      <c r="AE848" s="10"/>
      <c r="AF848" s="10"/>
      <c r="AG848" s="10"/>
      <c r="AH848" s="10"/>
      <c r="AI848" s="10"/>
      <c r="AJ848" s="10"/>
      <c r="AM848" s="3"/>
      <c r="AN848" s="10"/>
      <c r="AO848" s="10"/>
      <c r="AP848" s="10"/>
      <c r="AQ848" s="10"/>
      <c r="AR848" s="10"/>
      <c r="AS848" s="10"/>
      <c r="AV848" s="3"/>
      <c r="AW848" s="10"/>
      <c r="AX848" s="10"/>
      <c r="AY848" s="10"/>
      <c r="AZ848" s="10"/>
      <c r="BA848" s="10"/>
    </row>
    <row r="849" spans="3:53" x14ac:dyDescent="0.25">
      <c r="C849" s="3"/>
      <c r="D849" s="10"/>
      <c r="E849" s="10"/>
      <c r="F849" s="10"/>
      <c r="G849" s="10"/>
      <c r="H849" s="10"/>
      <c r="I849" s="10"/>
      <c r="J849" s="10"/>
      <c r="AD849" s="3"/>
      <c r="AE849" s="10"/>
      <c r="AF849" s="10"/>
      <c r="AG849" s="10"/>
      <c r="AH849" s="10"/>
      <c r="AI849" s="10"/>
      <c r="AJ849" s="10"/>
      <c r="AM849" s="3"/>
      <c r="AN849" s="10"/>
      <c r="AO849" s="10"/>
      <c r="AP849" s="10"/>
      <c r="AQ849" s="10"/>
      <c r="AR849" s="10"/>
      <c r="AS849" s="10"/>
      <c r="AV849" s="3"/>
      <c r="AW849" s="10"/>
      <c r="AX849" s="10"/>
      <c r="AY849" s="10"/>
      <c r="AZ849" s="10"/>
      <c r="BA849" s="10"/>
    </row>
    <row r="850" spans="3:53" x14ac:dyDescent="0.25">
      <c r="C850" s="3"/>
      <c r="D850" s="10"/>
      <c r="E850" s="10"/>
      <c r="F850" s="10"/>
      <c r="G850" s="10"/>
      <c r="H850" s="10"/>
      <c r="I850" s="10"/>
      <c r="J850" s="10"/>
      <c r="AD850" s="3"/>
      <c r="AE850" s="10"/>
      <c r="AF850" s="10"/>
      <c r="AG850" s="10"/>
      <c r="AH850" s="10"/>
      <c r="AI850" s="10"/>
      <c r="AJ850" s="10"/>
      <c r="AM850" s="3"/>
      <c r="AN850" s="10"/>
      <c r="AO850" s="10"/>
      <c r="AP850" s="10"/>
      <c r="AQ850" s="10"/>
      <c r="AR850" s="10"/>
      <c r="AS850" s="10"/>
      <c r="AV850" s="3"/>
      <c r="AW850" s="10"/>
      <c r="AX850" s="10"/>
      <c r="AY850" s="10"/>
      <c r="AZ850" s="10"/>
      <c r="BA850" s="10"/>
    </row>
    <row r="851" spans="3:53" x14ac:dyDescent="0.25">
      <c r="C851" s="3"/>
      <c r="D851" s="10"/>
      <c r="E851" s="10"/>
      <c r="F851" s="10"/>
      <c r="G851" s="10"/>
      <c r="H851" s="10"/>
      <c r="I851" s="10"/>
      <c r="J851" s="10"/>
      <c r="AD851" s="3"/>
      <c r="AE851" s="10"/>
      <c r="AF851" s="10"/>
      <c r="AG851" s="10"/>
      <c r="AH851" s="10"/>
      <c r="AI851" s="10"/>
      <c r="AJ851" s="10"/>
      <c r="AM851" s="3"/>
      <c r="AN851" s="10"/>
      <c r="AO851" s="10"/>
      <c r="AP851" s="10"/>
      <c r="AQ851" s="10"/>
      <c r="AR851" s="10"/>
      <c r="AS851" s="10"/>
      <c r="AV851" s="3"/>
      <c r="AW851" s="10"/>
      <c r="AX851" s="10"/>
      <c r="AY851" s="10"/>
      <c r="AZ851" s="10"/>
      <c r="BA851" s="10"/>
    </row>
    <row r="852" spans="3:53" x14ac:dyDescent="0.25">
      <c r="C852" s="3"/>
      <c r="D852" s="10"/>
      <c r="E852" s="10"/>
      <c r="F852" s="10"/>
      <c r="G852" s="10"/>
      <c r="H852" s="10"/>
      <c r="I852" s="10"/>
      <c r="J852" s="10"/>
      <c r="AD852" s="3"/>
      <c r="AE852" s="10"/>
      <c r="AF852" s="10"/>
      <c r="AG852" s="10"/>
      <c r="AH852" s="10"/>
      <c r="AI852" s="10"/>
      <c r="AJ852" s="10"/>
      <c r="AM852" s="3"/>
      <c r="AN852" s="10"/>
      <c r="AO852" s="10"/>
      <c r="AP852" s="10"/>
      <c r="AQ852" s="10"/>
      <c r="AR852" s="10"/>
      <c r="AS852" s="10"/>
      <c r="AV852" s="3"/>
      <c r="AW852" s="10"/>
      <c r="AX852" s="10"/>
      <c r="AY852" s="10"/>
      <c r="AZ852" s="10"/>
      <c r="BA852" s="10"/>
    </row>
    <row r="853" spans="3:53" x14ac:dyDescent="0.25">
      <c r="C853" s="3"/>
      <c r="D853" s="10"/>
      <c r="E853" s="10"/>
      <c r="F853" s="10"/>
      <c r="G853" s="10"/>
      <c r="H853" s="10"/>
      <c r="I853" s="10"/>
      <c r="J853" s="10"/>
      <c r="AD853" s="3"/>
      <c r="AE853" s="10"/>
      <c r="AF853" s="10"/>
      <c r="AG853" s="10"/>
      <c r="AH853" s="10"/>
      <c r="AI853" s="10"/>
      <c r="AJ853" s="10"/>
      <c r="AM853" s="3"/>
      <c r="AN853" s="10"/>
      <c r="AO853" s="10"/>
      <c r="AP853" s="10"/>
      <c r="AQ853" s="10"/>
      <c r="AR853" s="10"/>
      <c r="AS853" s="10"/>
      <c r="AV853" s="3"/>
      <c r="AW853" s="10"/>
      <c r="AX853" s="10"/>
      <c r="AY853" s="10"/>
      <c r="AZ853" s="10"/>
      <c r="BA853" s="10"/>
    </row>
    <row r="854" spans="3:53" x14ac:dyDescent="0.25">
      <c r="C854" s="3"/>
      <c r="D854" s="10"/>
      <c r="E854" s="10"/>
      <c r="F854" s="10"/>
      <c r="G854" s="10"/>
      <c r="H854" s="10"/>
      <c r="I854" s="10"/>
      <c r="J854" s="10"/>
      <c r="AD854" s="3"/>
      <c r="AE854" s="10"/>
      <c r="AF854" s="10"/>
      <c r="AG854" s="10"/>
      <c r="AH854" s="10"/>
      <c r="AI854" s="10"/>
      <c r="AJ854" s="10"/>
      <c r="AM854" s="3"/>
      <c r="AN854" s="10"/>
      <c r="AO854" s="10"/>
      <c r="AP854" s="10"/>
      <c r="AQ854" s="10"/>
      <c r="AR854" s="10"/>
      <c r="AS854" s="10"/>
      <c r="AV854" s="3"/>
      <c r="AW854" s="10"/>
      <c r="AX854" s="10"/>
      <c r="AY854" s="10"/>
      <c r="AZ854" s="10"/>
      <c r="BA854" s="10"/>
    </row>
    <row r="855" spans="3:53" x14ac:dyDescent="0.25">
      <c r="C855" s="3"/>
      <c r="D855" s="10"/>
      <c r="E855" s="10"/>
      <c r="F855" s="10"/>
      <c r="G855" s="10"/>
      <c r="H855" s="10"/>
      <c r="I855" s="10"/>
      <c r="J855" s="10"/>
      <c r="AD855" s="3"/>
      <c r="AE855" s="10"/>
      <c r="AF855" s="10"/>
      <c r="AG855" s="10"/>
      <c r="AH855" s="10"/>
      <c r="AI855" s="10"/>
      <c r="AJ855" s="10"/>
      <c r="AM855" s="3"/>
      <c r="AN855" s="10"/>
      <c r="AO855" s="10"/>
      <c r="AP855" s="10"/>
      <c r="AQ855" s="10"/>
      <c r="AR855" s="10"/>
      <c r="AS855" s="10"/>
      <c r="AV855" s="3"/>
      <c r="AW855" s="10"/>
      <c r="AX855" s="10"/>
      <c r="AY855" s="10"/>
      <c r="AZ855" s="10"/>
      <c r="BA855" s="10"/>
    </row>
    <row r="856" spans="3:53" x14ac:dyDescent="0.25">
      <c r="C856" s="3"/>
      <c r="D856" s="10"/>
      <c r="E856" s="10"/>
      <c r="F856" s="10"/>
      <c r="G856" s="10"/>
      <c r="H856" s="10"/>
      <c r="I856" s="10"/>
      <c r="J856" s="10"/>
      <c r="AD856" s="3"/>
      <c r="AE856" s="10"/>
      <c r="AF856" s="10"/>
      <c r="AG856" s="10"/>
      <c r="AH856" s="10"/>
      <c r="AI856" s="10"/>
      <c r="AJ856" s="10"/>
      <c r="AM856" s="3"/>
      <c r="AN856" s="10"/>
      <c r="AO856" s="10"/>
      <c r="AP856" s="10"/>
      <c r="AQ856" s="10"/>
      <c r="AR856" s="10"/>
      <c r="AS856" s="10"/>
      <c r="AV856" s="3"/>
      <c r="AW856" s="10"/>
      <c r="AX856" s="10"/>
      <c r="AY856" s="10"/>
      <c r="AZ856" s="10"/>
      <c r="BA856" s="10"/>
    </row>
    <row r="857" spans="3:53" x14ac:dyDescent="0.25">
      <c r="C857" s="3"/>
      <c r="D857" s="10"/>
      <c r="E857" s="10"/>
      <c r="F857" s="10"/>
      <c r="G857" s="10"/>
      <c r="H857" s="10"/>
      <c r="I857" s="10"/>
      <c r="J857" s="10"/>
      <c r="AD857" s="3"/>
      <c r="AE857" s="10"/>
      <c r="AF857" s="10"/>
      <c r="AG857" s="10"/>
      <c r="AH857" s="10"/>
      <c r="AI857" s="10"/>
      <c r="AJ857" s="10"/>
      <c r="AM857" s="3"/>
      <c r="AN857" s="10"/>
      <c r="AO857" s="10"/>
      <c r="AP857" s="10"/>
      <c r="AQ857" s="10"/>
      <c r="AR857" s="10"/>
      <c r="AS857" s="10"/>
      <c r="AV857" s="3"/>
      <c r="AW857" s="10"/>
      <c r="AX857" s="10"/>
      <c r="AY857" s="10"/>
      <c r="AZ857" s="10"/>
      <c r="BA857" s="10"/>
    </row>
    <row r="858" spans="3:53" x14ac:dyDescent="0.25">
      <c r="C858" s="3"/>
      <c r="D858" s="10"/>
      <c r="E858" s="10"/>
      <c r="F858" s="10"/>
      <c r="G858" s="10"/>
      <c r="H858" s="10"/>
      <c r="I858" s="10"/>
      <c r="J858" s="10"/>
      <c r="AD858" s="3"/>
      <c r="AE858" s="10"/>
      <c r="AF858" s="10"/>
      <c r="AG858" s="10"/>
      <c r="AH858" s="10"/>
      <c r="AI858" s="10"/>
      <c r="AJ858" s="10"/>
      <c r="AM858" s="3"/>
      <c r="AN858" s="10"/>
      <c r="AO858" s="10"/>
      <c r="AP858" s="10"/>
      <c r="AQ858" s="10"/>
      <c r="AR858" s="10"/>
      <c r="AS858" s="10"/>
      <c r="AV858" s="3"/>
      <c r="AW858" s="10"/>
      <c r="AX858" s="10"/>
      <c r="AY858" s="10"/>
      <c r="AZ858" s="10"/>
      <c r="BA858" s="10"/>
    </row>
    <row r="859" spans="3:53" x14ac:dyDescent="0.25">
      <c r="C859" s="3"/>
      <c r="D859" s="10"/>
      <c r="E859" s="10"/>
      <c r="F859" s="10"/>
      <c r="G859" s="10"/>
      <c r="H859" s="10"/>
      <c r="I859" s="10"/>
      <c r="J859" s="10"/>
      <c r="AD859" s="3"/>
      <c r="AE859" s="10"/>
      <c r="AF859" s="10"/>
      <c r="AG859" s="10"/>
      <c r="AH859" s="10"/>
      <c r="AI859" s="10"/>
      <c r="AJ859" s="10"/>
      <c r="AM859" s="3"/>
      <c r="AN859" s="10"/>
      <c r="AO859" s="10"/>
      <c r="AP859" s="10"/>
      <c r="AQ859" s="10"/>
      <c r="AR859" s="10"/>
      <c r="AS859" s="10"/>
      <c r="AV859" s="3"/>
      <c r="AW859" s="10"/>
      <c r="AX859" s="10"/>
      <c r="AY859" s="10"/>
      <c r="AZ859" s="10"/>
      <c r="BA859" s="10"/>
    </row>
    <row r="860" spans="3:53" x14ac:dyDescent="0.25">
      <c r="C860" s="3"/>
      <c r="D860" s="10"/>
      <c r="E860" s="10"/>
      <c r="F860" s="10"/>
      <c r="G860" s="10"/>
      <c r="H860" s="10"/>
      <c r="I860" s="10"/>
      <c r="J860" s="10"/>
      <c r="AD860" s="3"/>
      <c r="AE860" s="10"/>
      <c r="AF860" s="10"/>
      <c r="AG860" s="10"/>
      <c r="AH860" s="10"/>
      <c r="AI860" s="10"/>
      <c r="AJ860" s="10"/>
      <c r="AM860" s="3"/>
      <c r="AN860" s="10"/>
      <c r="AO860" s="10"/>
      <c r="AP860" s="10"/>
      <c r="AQ860" s="10"/>
      <c r="AR860" s="10"/>
      <c r="AS860" s="10"/>
      <c r="AV860" s="3"/>
      <c r="AW860" s="10"/>
      <c r="AX860" s="10"/>
      <c r="AY860" s="10"/>
      <c r="AZ860" s="10"/>
      <c r="BA860" s="10"/>
    </row>
    <row r="861" spans="3:53" x14ac:dyDescent="0.25">
      <c r="C861" s="3"/>
      <c r="D861" s="10"/>
      <c r="E861" s="10"/>
      <c r="F861" s="10"/>
      <c r="G861" s="10"/>
      <c r="H861" s="10"/>
      <c r="I861" s="10"/>
      <c r="J861" s="10"/>
      <c r="AD861" s="3"/>
      <c r="AE861" s="10"/>
      <c r="AF861" s="10"/>
      <c r="AG861" s="10"/>
      <c r="AH861" s="10"/>
      <c r="AI861" s="10"/>
      <c r="AJ861" s="10"/>
      <c r="AM861" s="3"/>
      <c r="AN861" s="10"/>
      <c r="AO861" s="10"/>
      <c r="AP861" s="10"/>
      <c r="AQ861" s="10"/>
      <c r="AR861" s="10"/>
      <c r="AS861" s="10"/>
      <c r="AV861" s="3"/>
      <c r="AW861" s="10"/>
      <c r="AX861" s="10"/>
      <c r="AY861" s="10"/>
      <c r="AZ861" s="10"/>
      <c r="BA861" s="10"/>
    </row>
    <row r="862" spans="3:53" x14ac:dyDescent="0.25">
      <c r="C862" s="3"/>
      <c r="D862" s="10"/>
      <c r="E862" s="10"/>
      <c r="F862" s="10"/>
      <c r="G862" s="10"/>
      <c r="H862" s="10"/>
      <c r="I862" s="10"/>
      <c r="J862" s="10"/>
      <c r="AD862" s="3"/>
      <c r="AE862" s="10"/>
      <c r="AF862" s="10"/>
      <c r="AG862" s="10"/>
      <c r="AH862" s="10"/>
      <c r="AI862" s="10"/>
      <c r="AJ862" s="10"/>
      <c r="AM862" s="3"/>
      <c r="AN862" s="10"/>
      <c r="AO862" s="10"/>
      <c r="AP862" s="10"/>
      <c r="AQ862" s="10"/>
      <c r="AR862" s="10"/>
      <c r="AS862" s="10"/>
      <c r="AV862" s="3"/>
      <c r="AW862" s="10"/>
      <c r="AX862" s="10"/>
      <c r="AY862" s="10"/>
      <c r="AZ862" s="10"/>
      <c r="BA862" s="10"/>
    </row>
    <row r="863" spans="3:53" x14ac:dyDescent="0.25">
      <c r="C863" s="3"/>
      <c r="D863" s="10"/>
      <c r="E863" s="10"/>
      <c r="F863" s="10"/>
      <c r="G863" s="10"/>
      <c r="H863" s="10"/>
      <c r="I863" s="10"/>
      <c r="J863" s="10"/>
      <c r="AD863" s="3"/>
      <c r="AE863" s="10"/>
      <c r="AF863" s="10"/>
      <c r="AG863" s="10"/>
      <c r="AH863" s="10"/>
      <c r="AI863" s="10"/>
      <c r="AJ863" s="10"/>
      <c r="AM863" s="3"/>
      <c r="AN863" s="10"/>
      <c r="AO863" s="10"/>
      <c r="AP863" s="10"/>
      <c r="AQ863" s="10"/>
      <c r="AR863" s="10"/>
      <c r="AS863" s="10"/>
      <c r="AV863" s="3"/>
      <c r="AW863" s="10"/>
      <c r="AX863" s="10"/>
      <c r="AY863" s="10"/>
      <c r="AZ863" s="10"/>
      <c r="BA863" s="10"/>
    </row>
    <row r="864" spans="3:53" x14ac:dyDescent="0.25">
      <c r="C864" s="3"/>
      <c r="D864" s="10"/>
      <c r="E864" s="10"/>
      <c r="F864" s="10"/>
      <c r="G864" s="10"/>
      <c r="H864" s="10"/>
      <c r="I864" s="10"/>
      <c r="J864" s="10"/>
      <c r="AD864" s="3"/>
      <c r="AE864" s="10"/>
      <c r="AF864" s="10"/>
      <c r="AG864" s="10"/>
      <c r="AH864" s="10"/>
      <c r="AI864" s="10"/>
      <c r="AJ864" s="10"/>
      <c r="AM864" s="3"/>
      <c r="AN864" s="10"/>
      <c r="AO864" s="10"/>
      <c r="AP864" s="10"/>
      <c r="AQ864" s="10"/>
      <c r="AR864" s="10"/>
      <c r="AS864" s="10"/>
      <c r="AV864" s="3"/>
      <c r="AW864" s="10"/>
      <c r="AX864" s="10"/>
      <c r="AY864" s="10"/>
      <c r="AZ864" s="10"/>
      <c r="BA864" s="10"/>
    </row>
    <row r="865" spans="3:53" x14ac:dyDescent="0.25">
      <c r="C865" s="3"/>
      <c r="D865" s="10"/>
      <c r="E865" s="10"/>
      <c r="F865" s="10"/>
      <c r="G865" s="10"/>
      <c r="H865" s="10"/>
      <c r="I865" s="10"/>
      <c r="J865" s="10"/>
      <c r="AD865" s="3"/>
      <c r="AE865" s="10"/>
      <c r="AF865" s="10"/>
      <c r="AG865" s="10"/>
      <c r="AH865" s="10"/>
      <c r="AI865" s="10"/>
      <c r="AJ865" s="10"/>
      <c r="AM865" s="3"/>
      <c r="AN865" s="10"/>
      <c r="AO865" s="10"/>
      <c r="AP865" s="10"/>
      <c r="AQ865" s="10"/>
      <c r="AR865" s="10"/>
      <c r="AS865" s="10"/>
      <c r="AV865" s="3"/>
      <c r="AW865" s="10"/>
      <c r="AX865" s="10"/>
      <c r="AY865" s="10"/>
      <c r="AZ865" s="10"/>
      <c r="BA865" s="10"/>
    </row>
    <row r="866" spans="3:53" x14ac:dyDescent="0.25">
      <c r="C866" s="3"/>
      <c r="D866" s="10"/>
      <c r="E866" s="10"/>
      <c r="F866" s="10"/>
      <c r="G866" s="10"/>
      <c r="H866" s="10"/>
      <c r="I866" s="10"/>
      <c r="J866" s="10"/>
      <c r="AD866" s="3"/>
      <c r="AE866" s="10"/>
      <c r="AF866" s="10"/>
      <c r="AG866" s="10"/>
      <c r="AH866" s="10"/>
      <c r="AI866" s="10"/>
      <c r="AJ866" s="10"/>
      <c r="AM866" s="3"/>
      <c r="AN866" s="10"/>
      <c r="AO866" s="10"/>
      <c r="AP866" s="10"/>
      <c r="AQ866" s="10"/>
      <c r="AR866" s="10"/>
      <c r="AS866" s="10"/>
      <c r="AV866" s="3"/>
      <c r="AW866" s="10"/>
      <c r="AX866" s="10"/>
      <c r="AY866" s="10"/>
      <c r="AZ866" s="10"/>
      <c r="BA866" s="10"/>
    </row>
    <row r="867" spans="3:53" x14ac:dyDescent="0.25">
      <c r="C867" s="3"/>
      <c r="D867" s="10"/>
      <c r="E867" s="10"/>
      <c r="F867" s="10"/>
      <c r="G867" s="10"/>
      <c r="H867" s="10"/>
      <c r="I867" s="10"/>
      <c r="J867" s="10"/>
      <c r="AD867" s="3"/>
      <c r="AE867" s="10"/>
      <c r="AF867" s="10"/>
      <c r="AG867" s="10"/>
      <c r="AH867" s="10"/>
      <c r="AI867" s="10"/>
      <c r="AJ867" s="10"/>
      <c r="AM867" s="3"/>
      <c r="AN867" s="10"/>
      <c r="AO867" s="10"/>
      <c r="AP867" s="10"/>
      <c r="AQ867" s="10"/>
      <c r="AR867" s="10"/>
      <c r="AS867" s="10"/>
      <c r="AV867" s="3"/>
      <c r="AW867" s="10"/>
      <c r="AX867" s="10"/>
      <c r="AY867" s="10"/>
      <c r="AZ867" s="10"/>
      <c r="BA867" s="10"/>
    </row>
    <row r="868" spans="3:53" x14ac:dyDescent="0.25">
      <c r="C868" s="3"/>
      <c r="D868" s="10"/>
      <c r="E868" s="10"/>
      <c r="F868" s="10"/>
      <c r="G868" s="10"/>
      <c r="H868" s="10"/>
      <c r="I868" s="10"/>
      <c r="J868" s="10"/>
      <c r="AD868" s="3"/>
      <c r="AE868" s="10"/>
      <c r="AF868" s="10"/>
      <c r="AG868" s="10"/>
      <c r="AH868" s="10"/>
      <c r="AI868" s="10"/>
      <c r="AJ868" s="10"/>
      <c r="AM868" s="3"/>
      <c r="AN868" s="10"/>
      <c r="AO868" s="10"/>
      <c r="AP868" s="10"/>
      <c r="AQ868" s="10"/>
      <c r="AR868" s="10"/>
      <c r="AS868" s="10"/>
      <c r="AV868" s="3"/>
      <c r="AW868" s="10"/>
      <c r="AX868" s="10"/>
      <c r="AY868" s="10"/>
      <c r="AZ868" s="10"/>
      <c r="BA868" s="10"/>
    </row>
    <row r="869" spans="3:53" x14ac:dyDescent="0.25">
      <c r="C869" s="3"/>
      <c r="D869" s="10"/>
      <c r="E869" s="10"/>
      <c r="F869" s="10"/>
      <c r="G869" s="10"/>
      <c r="H869" s="10"/>
      <c r="I869" s="10"/>
      <c r="J869" s="10"/>
      <c r="AD869" s="3"/>
      <c r="AE869" s="10"/>
      <c r="AF869" s="10"/>
      <c r="AG869" s="10"/>
      <c r="AH869" s="10"/>
      <c r="AI869" s="10"/>
      <c r="AJ869" s="10"/>
      <c r="AM869" s="3"/>
      <c r="AN869" s="10"/>
      <c r="AO869" s="10"/>
      <c r="AP869" s="10"/>
      <c r="AQ869" s="10"/>
      <c r="AR869" s="10"/>
      <c r="AS869" s="10"/>
      <c r="AV869" s="3"/>
      <c r="AW869" s="10"/>
      <c r="AX869" s="10"/>
      <c r="AY869" s="10"/>
      <c r="AZ869" s="10"/>
      <c r="BA869" s="10"/>
    </row>
    <row r="870" spans="3:53" x14ac:dyDescent="0.25">
      <c r="C870" s="3"/>
      <c r="D870" s="10"/>
      <c r="E870" s="10"/>
      <c r="F870" s="10"/>
      <c r="G870" s="10"/>
      <c r="H870" s="10"/>
      <c r="I870" s="10"/>
      <c r="J870" s="10"/>
      <c r="AD870" s="3"/>
      <c r="AE870" s="10"/>
      <c r="AF870" s="10"/>
      <c r="AG870" s="10"/>
      <c r="AH870" s="10"/>
      <c r="AI870" s="10"/>
      <c r="AJ870" s="10"/>
      <c r="AM870" s="3"/>
      <c r="AN870" s="10"/>
      <c r="AO870" s="10"/>
      <c r="AP870" s="10"/>
      <c r="AQ870" s="10"/>
      <c r="AR870" s="10"/>
      <c r="AS870" s="10"/>
      <c r="AV870" s="3"/>
      <c r="AW870" s="10"/>
      <c r="AX870" s="10"/>
      <c r="AY870" s="10"/>
      <c r="AZ870" s="10"/>
      <c r="BA870" s="10"/>
    </row>
    <row r="871" spans="3:53" x14ac:dyDescent="0.25">
      <c r="C871" s="3"/>
      <c r="D871" s="10"/>
      <c r="E871" s="10"/>
      <c r="F871" s="10"/>
      <c r="G871" s="10"/>
      <c r="H871" s="10"/>
      <c r="I871" s="10"/>
      <c r="J871" s="10"/>
      <c r="AD871" s="3"/>
      <c r="AE871" s="10"/>
      <c r="AF871" s="10"/>
      <c r="AG871" s="10"/>
      <c r="AH871" s="10"/>
      <c r="AI871" s="10"/>
      <c r="AJ871" s="10"/>
      <c r="AM871" s="3"/>
      <c r="AN871" s="10"/>
      <c r="AO871" s="10"/>
      <c r="AP871" s="10"/>
      <c r="AQ871" s="10"/>
      <c r="AR871" s="10"/>
      <c r="AS871" s="10"/>
      <c r="AV871" s="3"/>
      <c r="AW871" s="10"/>
      <c r="AX871" s="10"/>
      <c r="AY871" s="10"/>
      <c r="AZ871" s="10"/>
      <c r="BA871" s="10"/>
    </row>
    <row r="872" spans="3:53" x14ac:dyDescent="0.25">
      <c r="C872" s="3"/>
      <c r="D872" s="10"/>
      <c r="E872" s="10"/>
      <c r="F872" s="10"/>
      <c r="G872" s="10"/>
      <c r="H872" s="10"/>
      <c r="I872" s="10"/>
      <c r="J872" s="10"/>
      <c r="AD872" s="3"/>
      <c r="AE872" s="10"/>
      <c r="AF872" s="10"/>
      <c r="AG872" s="10"/>
      <c r="AH872" s="10"/>
      <c r="AI872" s="10"/>
      <c r="AJ872" s="10"/>
      <c r="AM872" s="3"/>
      <c r="AN872" s="10"/>
      <c r="AO872" s="10"/>
      <c r="AP872" s="10"/>
      <c r="AQ872" s="10"/>
      <c r="AR872" s="10"/>
      <c r="AS872" s="10"/>
      <c r="AV872" s="3"/>
      <c r="AW872" s="10"/>
      <c r="AX872" s="10"/>
      <c r="AY872" s="10"/>
      <c r="AZ872" s="10"/>
      <c r="BA872" s="10"/>
    </row>
    <row r="873" spans="3:53" x14ac:dyDescent="0.25">
      <c r="C873" s="3"/>
      <c r="D873" s="10"/>
      <c r="E873" s="10"/>
      <c r="F873" s="10"/>
      <c r="G873" s="10"/>
      <c r="H873" s="10"/>
      <c r="I873" s="10"/>
      <c r="J873" s="10"/>
      <c r="AD873" s="3"/>
      <c r="AE873" s="10"/>
      <c r="AF873" s="10"/>
      <c r="AG873" s="10"/>
      <c r="AH873" s="10"/>
      <c r="AI873" s="10"/>
      <c r="AJ873" s="10"/>
      <c r="AM873" s="3"/>
      <c r="AN873" s="10"/>
      <c r="AO873" s="10"/>
      <c r="AP873" s="10"/>
      <c r="AQ873" s="10"/>
      <c r="AR873" s="10"/>
      <c r="AS873" s="10"/>
      <c r="AV873" s="3"/>
      <c r="AW873" s="10"/>
      <c r="AX873" s="10"/>
      <c r="AY873" s="10"/>
      <c r="AZ873" s="10"/>
      <c r="BA873" s="10"/>
    </row>
    <row r="874" spans="3:53" x14ac:dyDescent="0.25">
      <c r="C874" s="3"/>
      <c r="D874" s="10"/>
      <c r="E874" s="10"/>
      <c r="F874" s="10"/>
      <c r="G874" s="10"/>
      <c r="H874" s="10"/>
      <c r="I874" s="10"/>
      <c r="J874" s="10"/>
      <c r="AD874" s="3"/>
      <c r="AE874" s="10"/>
      <c r="AF874" s="10"/>
      <c r="AG874" s="10"/>
      <c r="AH874" s="10"/>
      <c r="AI874" s="10"/>
      <c r="AJ874" s="10"/>
      <c r="AM874" s="3"/>
      <c r="AN874" s="10"/>
      <c r="AO874" s="10"/>
      <c r="AP874" s="10"/>
      <c r="AQ874" s="10"/>
      <c r="AR874" s="10"/>
      <c r="AS874" s="10"/>
      <c r="AV874" s="3"/>
      <c r="AW874" s="10"/>
      <c r="AX874" s="10"/>
      <c r="AY874" s="10"/>
      <c r="AZ874" s="10"/>
      <c r="BA874" s="10"/>
    </row>
    <row r="875" spans="3:53" x14ac:dyDescent="0.25">
      <c r="C875" s="3"/>
      <c r="D875" s="10"/>
      <c r="E875" s="10"/>
      <c r="F875" s="10"/>
      <c r="G875" s="10"/>
      <c r="H875" s="10"/>
      <c r="I875" s="10"/>
      <c r="J875" s="10"/>
      <c r="AD875" s="3"/>
      <c r="AE875" s="10"/>
      <c r="AF875" s="10"/>
      <c r="AG875" s="10"/>
      <c r="AH875" s="10"/>
      <c r="AI875" s="10"/>
      <c r="AJ875" s="10"/>
      <c r="AM875" s="3"/>
      <c r="AN875" s="10"/>
      <c r="AO875" s="10"/>
      <c r="AP875" s="10"/>
      <c r="AQ875" s="10"/>
      <c r="AR875" s="10"/>
      <c r="AS875" s="10"/>
      <c r="AV875" s="3"/>
      <c r="AW875" s="10"/>
      <c r="AX875" s="10"/>
      <c r="AY875" s="10"/>
      <c r="AZ875" s="10"/>
      <c r="BA875" s="10"/>
    </row>
    <row r="876" spans="3:53" x14ac:dyDescent="0.25">
      <c r="C876" s="3"/>
      <c r="D876" s="10"/>
      <c r="E876" s="10"/>
      <c r="F876" s="10"/>
      <c r="G876" s="10"/>
      <c r="H876" s="10"/>
      <c r="I876" s="10"/>
      <c r="J876" s="10"/>
      <c r="AD876" s="3"/>
      <c r="AE876" s="10"/>
      <c r="AF876" s="10"/>
      <c r="AG876" s="10"/>
      <c r="AH876" s="10"/>
      <c r="AI876" s="10"/>
      <c r="AJ876" s="10"/>
      <c r="AM876" s="3"/>
      <c r="AN876" s="10"/>
      <c r="AO876" s="10"/>
      <c r="AP876" s="10"/>
      <c r="AQ876" s="10"/>
      <c r="AR876" s="10"/>
      <c r="AS876" s="10"/>
      <c r="AV876" s="3"/>
      <c r="AW876" s="10"/>
      <c r="AX876" s="10"/>
      <c r="AY876" s="10"/>
      <c r="AZ876" s="10"/>
      <c r="BA876" s="10"/>
    </row>
    <row r="877" spans="3:53" x14ac:dyDescent="0.25">
      <c r="C877" s="3"/>
      <c r="D877" s="10"/>
      <c r="E877" s="10"/>
      <c r="F877" s="10"/>
      <c r="G877" s="10"/>
      <c r="H877" s="10"/>
      <c r="I877" s="10"/>
      <c r="J877" s="10"/>
      <c r="AD877" s="3"/>
      <c r="AE877" s="10"/>
      <c r="AF877" s="10"/>
      <c r="AG877" s="10"/>
      <c r="AH877" s="10"/>
      <c r="AI877" s="10"/>
      <c r="AJ877" s="10"/>
      <c r="AM877" s="3"/>
      <c r="AN877" s="10"/>
      <c r="AO877" s="10"/>
      <c r="AP877" s="10"/>
      <c r="AQ877" s="10"/>
      <c r="AR877" s="10"/>
      <c r="AS877" s="10"/>
      <c r="AV877" s="3"/>
      <c r="AW877" s="10"/>
      <c r="AX877" s="10"/>
      <c r="AY877" s="10"/>
      <c r="AZ877" s="10"/>
      <c r="BA877" s="10"/>
    </row>
    <row r="878" spans="3:53" x14ac:dyDescent="0.25">
      <c r="C878" s="3"/>
      <c r="D878" s="10"/>
      <c r="E878" s="10"/>
      <c r="F878" s="10"/>
      <c r="G878" s="10"/>
      <c r="H878" s="10"/>
      <c r="I878" s="10"/>
      <c r="J878" s="10"/>
      <c r="AD878" s="3"/>
      <c r="AE878" s="10"/>
      <c r="AF878" s="10"/>
      <c r="AG878" s="10"/>
      <c r="AH878" s="10"/>
      <c r="AI878" s="10"/>
      <c r="AJ878" s="10"/>
      <c r="AM878" s="3"/>
      <c r="AN878" s="10"/>
      <c r="AO878" s="10"/>
      <c r="AP878" s="10"/>
      <c r="AQ878" s="10"/>
      <c r="AR878" s="10"/>
      <c r="AS878" s="10"/>
      <c r="AV878" s="3"/>
      <c r="AW878" s="10"/>
      <c r="AX878" s="10"/>
      <c r="AY878" s="10"/>
      <c r="AZ878" s="10"/>
      <c r="BA878" s="10"/>
    </row>
    <row r="879" spans="3:53" x14ac:dyDescent="0.25">
      <c r="C879" s="3"/>
      <c r="D879" s="10"/>
      <c r="E879" s="10"/>
      <c r="F879" s="10"/>
      <c r="G879" s="10"/>
      <c r="H879" s="10"/>
      <c r="I879" s="10"/>
      <c r="J879" s="10"/>
      <c r="AD879" s="3"/>
      <c r="AE879" s="10"/>
      <c r="AF879" s="10"/>
      <c r="AG879" s="10"/>
      <c r="AH879" s="10"/>
      <c r="AI879" s="10"/>
      <c r="AJ879" s="10"/>
      <c r="AM879" s="3"/>
      <c r="AN879" s="10"/>
      <c r="AO879" s="10"/>
      <c r="AP879" s="10"/>
      <c r="AQ879" s="10"/>
      <c r="AR879" s="10"/>
      <c r="AS879" s="10"/>
      <c r="AV879" s="3"/>
      <c r="AW879" s="10"/>
      <c r="AX879" s="10"/>
      <c r="AY879" s="10"/>
      <c r="AZ879" s="10"/>
      <c r="BA879" s="10"/>
    </row>
    <row r="880" spans="3:53" x14ac:dyDescent="0.25">
      <c r="C880" s="3"/>
      <c r="D880" s="10"/>
      <c r="E880" s="10"/>
      <c r="F880" s="10"/>
      <c r="G880" s="10"/>
      <c r="H880" s="10"/>
      <c r="I880" s="10"/>
      <c r="J880" s="10"/>
      <c r="AD880" s="3"/>
      <c r="AE880" s="10"/>
      <c r="AF880" s="10"/>
      <c r="AG880" s="10"/>
      <c r="AH880" s="10"/>
      <c r="AI880" s="10"/>
      <c r="AJ880" s="10"/>
      <c r="AM880" s="3"/>
      <c r="AN880" s="10"/>
      <c r="AO880" s="10"/>
      <c r="AP880" s="10"/>
      <c r="AQ880" s="10"/>
      <c r="AR880" s="10"/>
      <c r="AS880" s="10"/>
      <c r="AV880" s="3"/>
      <c r="AW880" s="10"/>
      <c r="AX880" s="10"/>
      <c r="AY880" s="10"/>
      <c r="AZ880" s="10"/>
      <c r="BA880" s="10"/>
    </row>
    <row r="881" spans="3:53" x14ac:dyDescent="0.25">
      <c r="C881" s="3"/>
      <c r="D881" s="10"/>
      <c r="E881" s="10"/>
      <c r="F881" s="10"/>
      <c r="G881" s="10"/>
      <c r="H881" s="10"/>
      <c r="I881" s="10"/>
      <c r="J881" s="10"/>
      <c r="AD881" s="3"/>
      <c r="AE881" s="10"/>
      <c r="AF881" s="10"/>
      <c r="AG881" s="10"/>
      <c r="AH881" s="10"/>
      <c r="AI881" s="10"/>
      <c r="AJ881" s="10"/>
      <c r="AM881" s="3"/>
      <c r="AN881" s="10"/>
      <c r="AO881" s="10"/>
      <c r="AP881" s="10"/>
      <c r="AQ881" s="10"/>
      <c r="AR881" s="10"/>
      <c r="AS881" s="10"/>
      <c r="AV881" s="3"/>
      <c r="AW881" s="10"/>
      <c r="AX881" s="10"/>
      <c r="AY881" s="10"/>
      <c r="AZ881" s="10"/>
      <c r="BA881" s="10"/>
    </row>
    <row r="882" spans="3:53" x14ac:dyDescent="0.25">
      <c r="C882" s="3"/>
      <c r="D882" s="10"/>
      <c r="E882" s="10"/>
      <c r="F882" s="10"/>
      <c r="G882" s="10"/>
      <c r="H882" s="10"/>
      <c r="I882" s="10"/>
      <c r="J882" s="10"/>
      <c r="AD882" s="3"/>
      <c r="AE882" s="10"/>
      <c r="AF882" s="10"/>
      <c r="AG882" s="10"/>
      <c r="AH882" s="10"/>
      <c r="AI882" s="10"/>
      <c r="AJ882" s="10"/>
      <c r="AM882" s="3"/>
      <c r="AN882" s="10"/>
      <c r="AO882" s="10"/>
      <c r="AP882" s="10"/>
      <c r="AQ882" s="10"/>
      <c r="AR882" s="10"/>
      <c r="AS882" s="10"/>
      <c r="AV882" s="3"/>
      <c r="AW882" s="10"/>
      <c r="AX882" s="10"/>
      <c r="AY882" s="10"/>
      <c r="AZ882" s="10"/>
      <c r="BA882" s="10"/>
    </row>
    <row r="883" spans="3:53" x14ac:dyDescent="0.25">
      <c r="C883" s="3"/>
      <c r="D883" s="10"/>
      <c r="E883" s="10"/>
      <c r="F883" s="10"/>
      <c r="G883" s="10"/>
      <c r="H883" s="10"/>
      <c r="I883" s="10"/>
      <c r="J883" s="10"/>
      <c r="AD883" s="3"/>
      <c r="AE883" s="10"/>
      <c r="AF883" s="10"/>
      <c r="AG883" s="10"/>
      <c r="AH883" s="10"/>
      <c r="AI883" s="10"/>
      <c r="AJ883" s="10"/>
      <c r="AM883" s="3"/>
      <c r="AN883" s="10"/>
      <c r="AO883" s="10"/>
      <c r="AP883" s="10"/>
      <c r="AQ883" s="10"/>
      <c r="AR883" s="10"/>
      <c r="AS883" s="10"/>
      <c r="AV883" s="3"/>
      <c r="AW883" s="10"/>
      <c r="AX883" s="10"/>
      <c r="AY883" s="10"/>
      <c r="AZ883" s="10"/>
      <c r="BA883" s="10"/>
    </row>
    <row r="884" spans="3:53" x14ac:dyDescent="0.25">
      <c r="C884" s="3"/>
      <c r="D884" s="10"/>
      <c r="E884" s="10"/>
      <c r="F884" s="10"/>
      <c r="G884" s="10"/>
      <c r="H884" s="10"/>
      <c r="I884" s="10"/>
      <c r="J884" s="10"/>
      <c r="AD884" s="3"/>
      <c r="AE884" s="10"/>
      <c r="AF884" s="10"/>
      <c r="AG884" s="10"/>
      <c r="AH884" s="10"/>
      <c r="AI884" s="10"/>
      <c r="AJ884" s="10"/>
      <c r="AM884" s="3"/>
      <c r="AN884" s="10"/>
      <c r="AO884" s="10"/>
      <c r="AP884" s="10"/>
      <c r="AQ884" s="10"/>
      <c r="AR884" s="10"/>
      <c r="AS884" s="10"/>
      <c r="AV884" s="3"/>
      <c r="AW884" s="10"/>
      <c r="AX884" s="10"/>
      <c r="AY884" s="10"/>
      <c r="AZ884" s="10"/>
      <c r="BA884" s="10"/>
    </row>
    <row r="885" spans="3:53" x14ac:dyDescent="0.25">
      <c r="C885" s="3"/>
      <c r="D885" s="10"/>
      <c r="E885" s="10"/>
      <c r="F885" s="10"/>
      <c r="G885" s="10"/>
      <c r="H885" s="10"/>
      <c r="I885" s="10"/>
      <c r="J885" s="10"/>
      <c r="AD885" s="3"/>
      <c r="AE885" s="10"/>
      <c r="AF885" s="10"/>
      <c r="AG885" s="10"/>
      <c r="AH885" s="10"/>
      <c r="AI885" s="10"/>
      <c r="AJ885" s="10"/>
      <c r="AM885" s="3"/>
      <c r="AN885" s="10"/>
      <c r="AO885" s="10"/>
      <c r="AP885" s="10"/>
      <c r="AQ885" s="10"/>
      <c r="AR885" s="10"/>
      <c r="AS885" s="10"/>
      <c r="AV885" s="3"/>
      <c r="AW885" s="10"/>
      <c r="AX885" s="10"/>
      <c r="AY885" s="10"/>
      <c r="AZ885" s="10"/>
      <c r="BA885" s="10"/>
    </row>
    <row r="886" spans="3:53" x14ac:dyDescent="0.25">
      <c r="C886" s="3"/>
      <c r="D886" s="10"/>
      <c r="E886" s="10"/>
      <c r="F886" s="10"/>
      <c r="G886" s="10"/>
      <c r="H886" s="10"/>
      <c r="I886" s="10"/>
      <c r="J886" s="10"/>
      <c r="AD886" s="3"/>
      <c r="AE886" s="10"/>
      <c r="AF886" s="10"/>
      <c r="AG886" s="10"/>
      <c r="AH886" s="10"/>
      <c r="AI886" s="10"/>
      <c r="AJ886" s="10"/>
      <c r="AM886" s="3"/>
      <c r="AN886" s="10"/>
      <c r="AO886" s="10"/>
      <c r="AP886" s="10"/>
      <c r="AQ886" s="10"/>
      <c r="AR886" s="10"/>
      <c r="AS886" s="10"/>
      <c r="AV886" s="3"/>
      <c r="AW886" s="10"/>
      <c r="AX886" s="10"/>
      <c r="AY886" s="10"/>
      <c r="AZ886" s="10"/>
      <c r="BA886" s="10"/>
    </row>
    <row r="887" spans="3:53" x14ac:dyDescent="0.25">
      <c r="C887" s="3"/>
      <c r="D887" s="10"/>
      <c r="E887" s="10"/>
      <c r="F887" s="10"/>
      <c r="G887" s="10"/>
      <c r="H887" s="10"/>
      <c r="I887" s="10"/>
      <c r="J887" s="10"/>
      <c r="AD887" s="3"/>
      <c r="AE887" s="10"/>
      <c r="AF887" s="10"/>
      <c r="AG887" s="10"/>
      <c r="AH887" s="10"/>
      <c r="AI887" s="10"/>
      <c r="AJ887" s="10"/>
      <c r="AM887" s="3"/>
      <c r="AN887" s="10"/>
      <c r="AO887" s="10"/>
      <c r="AP887" s="10"/>
      <c r="AQ887" s="10"/>
      <c r="AR887" s="10"/>
      <c r="AS887" s="10"/>
      <c r="AV887" s="3"/>
      <c r="AW887" s="10"/>
      <c r="AX887" s="10"/>
      <c r="AY887" s="10"/>
      <c r="AZ887" s="10"/>
      <c r="BA887" s="10"/>
    </row>
    <row r="888" spans="3:53" x14ac:dyDescent="0.25">
      <c r="C888" s="3"/>
      <c r="D888" s="10"/>
      <c r="E888" s="10"/>
      <c r="F888" s="10"/>
      <c r="G888" s="10"/>
      <c r="H888" s="10"/>
      <c r="I888" s="10"/>
      <c r="J888" s="10"/>
      <c r="AD888" s="3"/>
      <c r="AE888" s="10"/>
      <c r="AF888" s="10"/>
      <c r="AG888" s="10"/>
      <c r="AH888" s="10"/>
      <c r="AI888" s="10"/>
      <c r="AJ888" s="10"/>
      <c r="AM888" s="3"/>
      <c r="AN888" s="10"/>
      <c r="AO888" s="10"/>
      <c r="AP888" s="10"/>
      <c r="AQ888" s="10"/>
      <c r="AR888" s="10"/>
      <c r="AS888" s="10"/>
      <c r="AV888" s="3"/>
      <c r="AW888" s="10"/>
      <c r="AX888" s="10"/>
      <c r="AY888" s="10"/>
      <c r="AZ888" s="10"/>
      <c r="BA888" s="10"/>
    </row>
    <row r="889" spans="3:53" x14ac:dyDescent="0.25">
      <c r="C889" s="3"/>
      <c r="D889" s="10"/>
      <c r="E889" s="10"/>
      <c r="F889" s="10"/>
      <c r="G889" s="10"/>
      <c r="H889" s="10"/>
      <c r="I889" s="10"/>
      <c r="J889" s="10"/>
      <c r="AD889" s="3"/>
      <c r="AE889" s="10"/>
      <c r="AF889" s="10"/>
      <c r="AG889" s="10"/>
      <c r="AH889" s="10"/>
      <c r="AI889" s="10"/>
      <c r="AJ889" s="10"/>
      <c r="AM889" s="3"/>
      <c r="AN889" s="10"/>
      <c r="AO889" s="10"/>
      <c r="AP889" s="10"/>
      <c r="AQ889" s="10"/>
      <c r="AR889" s="10"/>
      <c r="AS889" s="10"/>
      <c r="AV889" s="3"/>
      <c r="AW889" s="10"/>
      <c r="AX889" s="10"/>
      <c r="AY889" s="10"/>
      <c r="AZ889" s="10"/>
      <c r="BA889" s="10"/>
    </row>
    <row r="890" spans="3:53" x14ac:dyDescent="0.25">
      <c r="C890" s="3"/>
      <c r="D890" s="10"/>
      <c r="E890" s="10"/>
      <c r="F890" s="10"/>
      <c r="G890" s="10"/>
      <c r="H890" s="10"/>
      <c r="I890" s="10"/>
      <c r="J890" s="10"/>
      <c r="AD890" s="3"/>
      <c r="AE890" s="10"/>
      <c r="AF890" s="10"/>
      <c r="AG890" s="10"/>
      <c r="AH890" s="10"/>
      <c r="AI890" s="10"/>
      <c r="AJ890" s="10"/>
      <c r="AM890" s="3"/>
      <c r="AN890" s="10"/>
      <c r="AO890" s="10"/>
      <c r="AP890" s="10"/>
      <c r="AQ890" s="10"/>
      <c r="AR890" s="10"/>
      <c r="AS890" s="10"/>
      <c r="AV890" s="3"/>
      <c r="AW890" s="10"/>
      <c r="AX890" s="10"/>
      <c r="AY890" s="10"/>
      <c r="AZ890" s="10"/>
      <c r="BA890" s="10"/>
    </row>
    <row r="891" spans="3:53" x14ac:dyDescent="0.25">
      <c r="C891" s="3"/>
      <c r="D891" s="10"/>
      <c r="E891" s="10"/>
      <c r="F891" s="10"/>
      <c r="G891" s="10"/>
      <c r="H891" s="10"/>
      <c r="I891" s="10"/>
      <c r="J891" s="10"/>
      <c r="AD891" s="3"/>
      <c r="AE891" s="10"/>
      <c r="AF891" s="10"/>
      <c r="AG891" s="10"/>
      <c r="AH891" s="10"/>
      <c r="AI891" s="10"/>
      <c r="AJ891" s="10"/>
      <c r="AM891" s="3"/>
      <c r="AN891" s="10"/>
      <c r="AO891" s="10"/>
      <c r="AP891" s="10"/>
      <c r="AQ891" s="10"/>
      <c r="AR891" s="10"/>
      <c r="AS891" s="10"/>
      <c r="AV891" s="3"/>
      <c r="AW891" s="10"/>
      <c r="AX891" s="10"/>
      <c r="AY891" s="10"/>
      <c r="AZ891" s="10"/>
      <c r="BA891" s="10"/>
    </row>
    <row r="892" spans="3:53" x14ac:dyDescent="0.25">
      <c r="C892" s="3"/>
      <c r="D892" s="10"/>
      <c r="E892" s="10"/>
      <c r="F892" s="10"/>
      <c r="G892" s="10"/>
      <c r="H892" s="10"/>
      <c r="I892" s="10"/>
      <c r="J892" s="10"/>
      <c r="AD892" s="3"/>
      <c r="AE892" s="10"/>
      <c r="AF892" s="10"/>
      <c r="AG892" s="10"/>
      <c r="AH892" s="10"/>
      <c r="AI892" s="10"/>
      <c r="AJ892" s="10"/>
      <c r="AM892" s="3"/>
      <c r="AN892" s="10"/>
      <c r="AO892" s="10"/>
      <c r="AP892" s="10"/>
      <c r="AQ892" s="10"/>
      <c r="AR892" s="10"/>
      <c r="AS892" s="10"/>
      <c r="AV892" s="3"/>
      <c r="AW892" s="10"/>
      <c r="AX892" s="10"/>
      <c r="AY892" s="10"/>
      <c r="AZ892" s="10"/>
      <c r="BA892" s="10"/>
    </row>
    <row r="893" spans="3:53" x14ac:dyDescent="0.25">
      <c r="C893" s="3"/>
      <c r="D893" s="10"/>
      <c r="E893" s="10"/>
      <c r="F893" s="10"/>
      <c r="G893" s="10"/>
      <c r="H893" s="10"/>
      <c r="I893" s="10"/>
      <c r="J893" s="10"/>
      <c r="AD893" s="3"/>
      <c r="AE893" s="10"/>
      <c r="AF893" s="10"/>
      <c r="AG893" s="10"/>
      <c r="AH893" s="10"/>
      <c r="AI893" s="10"/>
      <c r="AJ893" s="10"/>
      <c r="AM893" s="3"/>
      <c r="AN893" s="10"/>
      <c r="AO893" s="10"/>
      <c r="AP893" s="10"/>
      <c r="AQ893" s="10"/>
      <c r="AR893" s="10"/>
      <c r="AS893" s="10"/>
      <c r="AV893" s="3"/>
      <c r="AW893" s="10"/>
      <c r="AX893" s="10"/>
      <c r="AY893" s="10"/>
      <c r="AZ893" s="10"/>
      <c r="BA893" s="10"/>
    </row>
    <row r="894" spans="3:53" x14ac:dyDescent="0.25">
      <c r="C894" s="3"/>
      <c r="D894" s="10"/>
      <c r="E894" s="10"/>
      <c r="F894" s="10"/>
      <c r="G894" s="10"/>
      <c r="H894" s="10"/>
      <c r="I894" s="10"/>
      <c r="J894" s="10"/>
      <c r="AD894" s="3"/>
      <c r="AE894" s="10"/>
      <c r="AF894" s="10"/>
      <c r="AG894" s="10"/>
      <c r="AH894" s="10"/>
      <c r="AI894" s="10"/>
      <c r="AJ894" s="10"/>
      <c r="AM894" s="3"/>
      <c r="AN894" s="10"/>
      <c r="AO894" s="10"/>
      <c r="AP894" s="10"/>
      <c r="AQ894" s="10"/>
      <c r="AR894" s="10"/>
      <c r="AS894" s="10"/>
      <c r="AV894" s="3"/>
      <c r="AW894" s="10"/>
      <c r="AX894" s="10"/>
      <c r="AY894" s="10"/>
      <c r="AZ894" s="10"/>
      <c r="BA894" s="10"/>
    </row>
    <row r="895" spans="3:53" x14ac:dyDescent="0.25">
      <c r="C895" s="3"/>
      <c r="D895" s="10"/>
      <c r="E895" s="10"/>
      <c r="F895" s="10"/>
      <c r="G895" s="10"/>
      <c r="H895" s="10"/>
      <c r="I895" s="10"/>
      <c r="J895" s="10"/>
      <c r="AD895" s="3"/>
      <c r="AE895" s="10"/>
      <c r="AF895" s="10"/>
      <c r="AG895" s="10"/>
      <c r="AH895" s="10"/>
      <c r="AI895" s="10"/>
      <c r="AJ895" s="10"/>
      <c r="AM895" s="3"/>
      <c r="AN895" s="10"/>
      <c r="AO895" s="10"/>
      <c r="AP895" s="10"/>
      <c r="AQ895" s="10"/>
      <c r="AR895" s="10"/>
      <c r="AS895" s="10"/>
      <c r="AV895" s="3"/>
      <c r="AW895" s="10"/>
      <c r="AX895" s="10"/>
      <c r="AY895" s="10"/>
      <c r="AZ895" s="10"/>
      <c r="BA895" s="10"/>
    </row>
    <row r="896" spans="3:53" x14ac:dyDescent="0.25">
      <c r="C896" s="3"/>
      <c r="D896" s="10"/>
      <c r="E896" s="10"/>
      <c r="F896" s="10"/>
      <c r="G896" s="10"/>
      <c r="H896" s="10"/>
      <c r="I896" s="10"/>
      <c r="J896" s="10"/>
      <c r="AD896" s="3"/>
      <c r="AE896" s="10"/>
      <c r="AF896" s="10"/>
      <c r="AG896" s="10"/>
      <c r="AH896" s="10"/>
      <c r="AI896" s="10"/>
      <c r="AJ896" s="10"/>
      <c r="AM896" s="3"/>
      <c r="AN896" s="10"/>
      <c r="AO896" s="10"/>
      <c r="AP896" s="10"/>
      <c r="AQ896" s="10"/>
      <c r="AR896" s="10"/>
      <c r="AS896" s="10"/>
      <c r="AV896" s="3"/>
      <c r="AW896" s="10"/>
      <c r="AX896" s="10"/>
      <c r="AY896" s="10"/>
      <c r="AZ896" s="10"/>
      <c r="BA896" s="10"/>
    </row>
    <row r="897" spans="3:53" x14ac:dyDescent="0.25">
      <c r="C897" s="3"/>
      <c r="D897" s="10"/>
      <c r="E897" s="10"/>
      <c r="F897" s="10"/>
      <c r="G897" s="10"/>
      <c r="H897" s="10"/>
      <c r="I897" s="10"/>
      <c r="J897" s="10"/>
      <c r="AD897" s="3"/>
      <c r="AE897" s="10"/>
      <c r="AF897" s="10"/>
      <c r="AG897" s="10"/>
      <c r="AH897" s="10"/>
      <c r="AI897" s="10"/>
      <c r="AJ897" s="10"/>
      <c r="AM897" s="3"/>
      <c r="AN897" s="10"/>
      <c r="AO897" s="10"/>
      <c r="AP897" s="10"/>
      <c r="AQ897" s="10"/>
      <c r="AR897" s="10"/>
      <c r="AS897" s="10"/>
      <c r="AV897" s="3"/>
      <c r="AW897" s="10"/>
      <c r="AX897" s="10"/>
      <c r="AY897" s="10"/>
      <c r="AZ897" s="10"/>
      <c r="BA897" s="10"/>
    </row>
    <row r="898" spans="3:53" x14ac:dyDescent="0.25">
      <c r="C898" s="3"/>
      <c r="D898" s="10"/>
      <c r="E898" s="10"/>
      <c r="F898" s="10"/>
      <c r="G898" s="10"/>
      <c r="H898" s="10"/>
      <c r="I898" s="10"/>
      <c r="J898" s="10"/>
      <c r="AD898" s="3"/>
      <c r="AE898" s="10"/>
      <c r="AF898" s="10"/>
      <c r="AG898" s="10"/>
      <c r="AH898" s="10"/>
      <c r="AI898" s="10"/>
      <c r="AJ898" s="10"/>
      <c r="AM898" s="3"/>
      <c r="AN898" s="10"/>
      <c r="AO898" s="10"/>
      <c r="AP898" s="10"/>
      <c r="AQ898" s="10"/>
      <c r="AR898" s="10"/>
      <c r="AS898" s="10"/>
      <c r="AV898" s="3"/>
      <c r="AW898" s="10"/>
      <c r="AX898" s="10"/>
      <c r="AY898" s="10"/>
      <c r="AZ898" s="10"/>
      <c r="BA898" s="10"/>
    </row>
    <row r="899" spans="3:53" x14ac:dyDescent="0.25">
      <c r="C899" s="3"/>
      <c r="D899" s="10"/>
      <c r="E899" s="10"/>
      <c r="F899" s="10"/>
      <c r="G899" s="10"/>
      <c r="H899" s="10"/>
      <c r="I899" s="10"/>
      <c r="J899" s="10"/>
      <c r="AD899" s="3"/>
      <c r="AE899" s="10"/>
      <c r="AF899" s="10"/>
      <c r="AG899" s="10"/>
      <c r="AH899" s="10"/>
      <c r="AI899" s="10"/>
      <c r="AJ899" s="10"/>
      <c r="AM899" s="3"/>
      <c r="AN899" s="10"/>
      <c r="AO899" s="10"/>
      <c r="AP899" s="10"/>
      <c r="AQ899" s="10"/>
      <c r="AR899" s="10"/>
      <c r="AS899" s="10"/>
      <c r="AV899" s="3"/>
      <c r="AW899" s="10"/>
      <c r="AX899" s="10"/>
      <c r="AY899" s="10"/>
      <c r="AZ899" s="10"/>
      <c r="BA899" s="10"/>
    </row>
    <row r="900" spans="3:53" x14ac:dyDescent="0.25">
      <c r="C900" s="3"/>
      <c r="D900" s="10"/>
      <c r="E900" s="10"/>
      <c r="F900" s="10"/>
      <c r="G900" s="10"/>
      <c r="H900" s="10"/>
      <c r="I900" s="10"/>
      <c r="J900" s="10"/>
      <c r="AD900" s="3"/>
      <c r="AE900" s="10"/>
      <c r="AF900" s="10"/>
      <c r="AG900" s="10"/>
      <c r="AH900" s="10"/>
      <c r="AI900" s="10"/>
      <c r="AJ900" s="10"/>
      <c r="AM900" s="3"/>
      <c r="AN900" s="10"/>
      <c r="AO900" s="10"/>
      <c r="AP900" s="10"/>
      <c r="AQ900" s="10"/>
      <c r="AR900" s="10"/>
      <c r="AS900" s="10"/>
      <c r="AV900" s="3"/>
      <c r="AW900" s="10"/>
      <c r="AX900" s="10"/>
      <c r="AY900" s="10"/>
      <c r="AZ900" s="10"/>
      <c r="BA900" s="10"/>
    </row>
    <row r="901" spans="3:53" x14ac:dyDescent="0.25">
      <c r="C901" s="3"/>
      <c r="D901" s="10"/>
      <c r="E901" s="10"/>
      <c r="F901" s="10"/>
      <c r="G901" s="10"/>
      <c r="H901" s="10"/>
      <c r="I901" s="10"/>
      <c r="J901" s="10"/>
      <c r="AD901" s="3"/>
      <c r="AE901" s="10"/>
      <c r="AF901" s="10"/>
      <c r="AG901" s="10"/>
      <c r="AH901" s="10"/>
      <c r="AI901" s="10"/>
      <c r="AJ901" s="10"/>
      <c r="AM901" s="3"/>
      <c r="AN901" s="10"/>
      <c r="AO901" s="10"/>
      <c r="AP901" s="10"/>
      <c r="AQ901" s="10"/>
      <c r="AR901" s="10"/>
      <c r="AS901" s="10"/>
      <c r="AV901" s="3"/>
      <c r="AW901" s="10"/>
      <c r="AX901" s="10"/>
      <c r="AY901" s="10"/>
      <c r="AZ901" s="10"/>
      <c r="BA901" s="10"/>
    </row>
    <row r="902" spans="3:53" x14ac:dyDescent="0.25">
      <c r="C902" s="3"/>
      <c r="D902" s="10"/>
      <c r="E902" s="10"/>
      <c r="F902" s="10"/>
      <c r="G902" s="10"/>
      <c r="H902" s="10"/>
      <c r="I902" s="10"/>
      <c r="J902" s="10"/>
      <c r="AD902" s="3"/>
      <c r="AE902" s="10"/>
      <c r="AF902" s="10"/>
      <c r="AG902" s="10"/>
      <c r="AH902" s="10"/>
      <c r="AI902" s="10"/>
      <c r="AJ902" s="10"/>
      <c r="AM902" s="3"/>
      <c r="AN902" s="10"/>
      <c r="AO902" s="10"/>
      <c r="AP902" s="10"/>
      <c r="AQ902" s="10"/>
      <c r="AR902" s="10"/>
      <c r="AS902" s="10"/>
      <c r="AV902" s="3"/>
      <c r="AW902" s="10"/>
      <c r="AX902" s="10"/>
      <c r="AY902" s="10"/>
      <c r="AZ902" s="10"/>
      <c r="BA902" s="10"/>
    </row>
    <row r="903" spans="3:53" x14ac:dyDescent="0.25">
      <c r="C903" s="3"/>
      <c r="D903" s="10"/>
      <c r="E903" s="10"/>
      <c r="F903" s="10"/>
      <c r="G903" s="10"/>
      <c r="H903" s="10"/>
      <c r="I903" s="10"/>
      <c r="J903" s="10"/>
      <c r="AD903" s="3"/>
      <c r="AE903" s="10"/>
      <c r="AF903" s="10"/>
      <c r="AG903" s="10"/>
      <c r="AH903" s="10"/>
      <c r="AI903" s="10"/>
      <c r="AJ903" s="10"/>
      <c r="AM903" s="3"/>
      <c r="AN903" s="10"/>
      <c r="AO903" s="10"/>
      <c r="AP903" s="10"/>
      <c r="AQ903" s="10"/>
      <c r="AR903" s="10"/>
      <c r="AS903" s="10"/>
      <c r="AV903" s="3"/>
      <c r="AW903" s="10"/>
      <c r="AX903" s="10"/>
      <c r="AY903" s="10"/>
      <c r="AZ903" s="10"/>
      <c r="BA903" s="10"/>
    </row>
    <row r="904" spans="3:53" x14ac:dyDescent="0.25">
      <c r="C904" s="3"/>
      <c r="D904" s="10"/>
      <c r="E904" s="10"/>
      <c r="F904" s="10"/>
      <c r="G904" s="10"/>
      <c r="H904" s="10"/>
      <c r="I904" s="10"/>
      <c r="J904" s="10"/>
      <c r="AD904" s="3"/>
      <c r="AE904" s="10"/>
      <c r="AF904" s="10"/>
      <c r="AG904" s="10"/>
      <c r="AH904" s="10"/>
      <c r="AI904" s="10"/>
      <c r="AJ904" s="10"/>
      <c r="AM904" s="3"/>
      <c r="AN904" s="10"/>
      <c r="AO904" s="10"/>
      <c r="AP904" s="10"/>
      <c r="AQ904" s="10"/>
      <c r="AR904" s="10"/>
      <c r="AS904" s="10"/>
      <c r="AV904" s="3"/>
      <c r="AW904" s="10"/>
      <c r="AX904" s="10"/>
      <c r="AY904" s="10"/>
      <c r="AZ904" s="10"/>
      <c r="BA904" s="10"/>
    </row>
    <row r="905" spans="3:53" x14ac:dyDescent="0.25">
      <c r="C905" s="3"/>
      <c r="D905" s="10"/>
      <c r="E905" s="10"/>
      <c r="F905" s="10"/>
      <c r="G905" s="10"/>
      <c r="H905" s="10"/>
      <c r="I905" s="10"/>
      <c r="J905" s="10"/>
      <c r="AD905" s="3"/>
      <c r="AE905" s="10"/>
      <c r="AF905" s="10"/>
      <c r="AG905" s="10"/>
      <c r="AH905" s="10"/>
      <c r="AI905" s="10"/>
      <c r="AJ905" s="10"/>
      <c r="AM905" s="3"/>
      <c r="AN905" s="10"/>
      <c r="AO905" s="10"/>
      <c r="AP905" s="10"/>
      <c r="AQ905" s="10"/>
      <c r="AR905" s="10"/>
      <c r="AS905" s="10"/>
      <c r="AV905" s="3"/>
      <c r="AW905" s="10"/>
      <c r="AX905" s="10"/>
      <c r="AY905" s="10"/>
      <c r="AZ905" s="10"/>
      <c r="BA905" s="10"/>
    </row>
    <row r="906" spans="3:53" x14ac:dyDescent="0.25">
      <c r="C906" s="3"/>
      <c r="D906" s="10"/>
      <c r="E906" s="10"/>
      <c r="F906" s="10"/>
      <c r="G906" s="10"/>
      <c r="H906" s="10"/>
      <c r="I906" s="10"/>
      <c r="J906" s="10"/>
      <c r="AD906" s="3"/>
      <c r="AE906" s="10"/>
      <c r="AF906" s="10"/>
      <c r="AG906" s="10"/>
      <c r="AH906" s="10"/>
      <c r="AI906" s="10"/>
      <c r="AJ906" s="10"/>
      <c r="AM906" s="3"/>
      <c r="AN906" s="10"/>
      <c r="AO906" s="10"/>
      <c r="AP906" s="10"/>
      <c r="AQ906" s="10"/>
      <c r="AR906" s="10"/>
      <c r="AS906" s="10"/>
      <c r="AV906" s="3"/>
      <c r="AW906" s="10"/>
      <c r="AX906" s="10"/>
      <c r="AY906" s="10"/>
      <c r="AZ906" s="10"/>
      <c r="BA906" s="10"/>
    </row>
    <row r="907" spans="3:53" x14ac:dyDescent="0.25">
      <c r="C907" s="3"/>
      <c r="D907" s="10"/>
      <c r="E907" s="10"/>
      <c r="F907" s="10"/>
      <c r="G907" s="10"/>
      <c r="H907" s="10"/>
      <c r="I907" s="10"/>
      <c r="J907" s="10"/>
      <c r="AD907" s="3"/>
      <c r="AE907" s="10"/>
      <c r="AF907" s="10"/>
      <c r="AG907" s="10"/>
      <c r="AH907" s="10"/>
      <c r="AI907" s="10"/>
      <c r="AJ907" s="10"/>
      <c r="AM907" s="3"/>
      <c r="AN907" s="10"/>
      <c r="AO907" s="10"/>
      <c r="AP907" s="10"/>
      <c r="AQ907" s="10"/>
      <c r="AR907" s="10"/>
      <c r="AS907" s="10"/>
      <c r="AV907" s="3"/>
      <c r="AW907" s="10"/>
      <c r="AX907" s="10"/>
      <c r="AY907" s="10"/>
      <c r="AZ907" s="10"/>
      <c r="BA907" s="10"/>
    </row>
    <row r="908" spans="3:53" x14ac:dyDescent="0.25">
      <c r="C908" s="3"/>
      <c r="D908" s="10"/>
      <c r="E908" s="10"/>
      <c r="F908" s="10"/>
      <c r="G908" s="10"/>
      <c r="H908" s="10"/>
      <c r="I908" s="10"/>
      <c r="J908" s="10"/>
      <c r="AD908" s="3"/>
      <c r="AE908" s="10"/>
      <c r="AF908" s="10"/>
      <c r="AG908" s="10"/>
      <c r="AH908" s="10"/>
      <c r="AI908" s="10"/>
      <c r="AJ908" s="10"/>
      <c r="AM908" s="3"/>
      <c r="AN908" s="10"/>
      <c r="AO908" s="10"/>
      <c r="AP908" s="10"/>
      <c r="AQ908" s="10"/>
      <c r="AR908" s="10"/>
      <c r="AS908" s="10"/>
      <c r="AV908" s="3"/>
      <c r="AW908" s="10"/>
      <c r="AX908" s="10"/>
      <c r="AY908" s="10"/>
      <c r="AZ908" s="10"/>
      <c r="BA908" s="10"/>
    </row>
    <row r="909" spans="3:53" x14ac:dyDescent="0.25">
      <c r="C909" s="3"/>
      <c r="D909" s="10"/>
      <c r="E909" s="10"/>
      <c r="F909" s="10"/>
      <c r="G909" s="10"/>
      <c r="H909" s="10"/>
      <c r="I909" s="10"/>
      <c r="J909" s="10"/>
      <c r="AD909" s="3"/>
      <c r="AE909" s="10"/>
      <c r="AF909" s="10"/>
      <c r="AG909" s="10"/>
      <c r="AH909" s="10"/>
      <c r="AI909" s="10"/>
      <c r="AJ909" s="10"/>
      <c r="AM909" s="3"/>
      <c r="AN909" s="10"/>
      <c r="AO909" s="10"/>
      <c r="AP909" s="10"/>
      <c r="AQ909" s="10"/>
      <c r="AR909" s="10"/>
      <c r="AS909" s="10"/>
      <c r="AV909" s="3"/>
      <c r="AW909" s="10"/>
      <c r="AX909" s="10"/>
      <c r="AY909" s="10"/>
      <c r="AZ909" s="10"/>
      <c r="BA909" s="10"/>
    </row>
    <row r="910" spans="3:53" x14ac:dyDescent="0.25">
      <c r="C910" s="3"/>
      <c r="D910" s="10"/>
      <c r="E910" s="10"/>
      <c r="F910" s="10"/>
      <c r="G910" s="10"/>
      <c r="H910" s="10"/>
      <c r="I910" s="10"/>
      <c r="J910" s="10"/>
      <c r="AD910" s="3"/>
      <c r="AE910" s="10"/>
      <c r="AF910" s="10"/>
      <c r="AG910" s="10"/>
      <c r="AH910" s="10"/>
      <c r="AI910" s="10"/>
      <c r="AJ910" s="10"/>
      <c r="AM910" s="3"/>
      <c r="AN910" s="10"/>
      <c r="AO910" s="10"/>
      <c r="AP910" s="10"/>
      <c r="AQ910" s="10"/>
      <c r="AR910" s="10"/>
      <c r="AS910" s="10"/>
      <c r="AV910" s="3"/>
      <c r="AW910" s="10"/>
      <c r="AX910" s="10"/>
      <c r="AY910" s="10"/>
      <c r="AZ910" s="10"/>
      <c r="BA910" s="10"/>
    </row>
    <row r="911" spans="3:53" x14ac:dyDescent="0.25">
      <c r="C911" s="3"/>
      <c r="D911" s="10"/>
      <c r="E911" s="10"/>
      <c r="F911" s="10"/>
      <c r="G911" s="10"/>
      <c r="H911" s="10"/>
      <c r="I911" s="10"/>
      <c r="J911" s="10"/>
      <c r="AD911" s="3"/>
      <c r="AE911" s="10"/>
      <c r="AF911" s="10"/>
      <c r="AG911" s="10"/>
      <c r="AH911" s="10"/>
      <c r="AI911" s="10"/>
      <c r="AJ911" s="10"/>
      <c r="AM911" s="3"/>
      <c r="AN911" s="10"/>
      <c r="AO911" s="10"/>
      <c r="AP911" s="10"/>
      <c r="AQ911" s="10"/>
      <c r="AR911" s="10"/>
      <c r="AS911" s="10"/>
      <c r="AV911" s="3"/>
      <c r="AW911" s="10"/>
      <c r="AX911" s="10"/>
      <c r="AY911" s="10"/>
      <c r="AZ911" s="10"/>
      <c r="BA911" s="10"/>
    </row>
    <row r="912" spans="3:53" x14ac:dyDescent="0.25">
      <c r="C912" s="3"/>
      <c r="D912" s="10"/>
      <c r="E912" s="10"/>
      <c r="F912" s="10"/>
      <c r="G912" s="10"/>
      <c r="H912" s="10"/>
      <c r="I912" s="10"/>
      <c r="J912" s="10"/>
      <c r="AD912" s="3"/>
      <c r="AE912" s="10"/>
      <c r="AF912" s="10"/>
      <c r="AG912" s="10"/>
      <c r="AH912" s="10"/>
      <c r="AI912" s="10"/>
      <c r="AJ912" s="10"/>
      <c r="AM912" s="3"/>
      <c r="AN912" s="10"/>
      <c r="AO912" s="10"/>
      <c r="AP912" s="10"/>
      <c r="AQ912" s="10"/>
      <c r="AR912" s="10"/>
      <c r="AS912" s="10"/>
      <c r="AV912" s="3"/>
      <c r="AW912" s="10"/>
      <c r="AX912" s="10"/>
      <c r="AY912" s="10"/>
      <c r="AZ912" s="10"/>
      <c r="BA912" s="10"/>
    </row>
    <row r="913" spans="3:53" x14ac:dyDescent="0.25">
      <c r="C913" s="3"/>
      <c r="D913" s="10"/>
      <c r="E913" s="10"/>
      <c r="F913" s="10"/>
      <c r="G913" s="10"/>
      <c r="H913" s="10"/>
      <c r="I913" s="10"/>
      <c r="J913" s="10"/>
      <c r="AD913" s="3"/>
      <c r="AE913" s="10"/>
      <c r="AF913" s="10"/>
      <c r="AG913" s="10"/>
      <c r="AH913" s="10"/>
      <c r="AI913" s="10"/>
      <c r="AJ913" s="10"/>
      <c r="AM913" s="3"/>
      <c r="AN913" s="10"/>
      <c r="AO913" s="10"/>
      <c r="AP913" s="10"/>
      <c r="AQ913" s="10"/>
      <c r="AR913" s="10"/>
      <c r="AS913" s="10"/>
      <c r="AV913" s="3"/>
      <c r="AW913" s="10"/>
      <c r="AX913" s="10"/>
      <c r="AY913" s="10"/>
      <c r="AZ913" s="10"/>
      <c r="BA913" s="10"/>
    </row>
    <row r="914" spans="3:53" x14ac:dyDescent="0.25">
      <c r="C914" s="3"/>
      <c r="D914" s="10"/>
      <c r="E914" s="10"/>
      <c r="F914" s="10"/>
      <c r="G914" s="10"/>
      <c r="H914" s="10"/>
      <c r="I914" s="10"/>
      <c r="J914" s="10"/>
      <c r="AD914" s="3"/>
      <c r="AE914" s="10"/>
      <c r="AF914" s="10"/>
      <c r="AG914" s="10"/>
      <c r="AH914" s="10"/>
      <c r="AI914" s="10"/>
      <c r="AJ914" s="10"/>
      <c r="AM914" s="3"/>
      <c r="AN914" s="10"/>
      <c r="AO914" s="10"/>
      <c r="AP914" s="10"/>
      <c r="AQ914" s="10"/>
      <c r="AR914" s="10"/>
      <c r="AS914" s="10"/>
      <c r="AV914" s="3"/>
      <c r="AW914" s="10"/>
      <c r="AX914" s="10"/>
      <c r="AY914" s="10"/>
      <c r="AZ914" s="10"/>
      <c r="BA914" s="10"/>
    </row>
    <row r="915" spans="3:53" x14ac:dyDescent="0.25">
      <c r="C915" s="3"/>
      <c r="D915" s="10"/>
      <c r="E915" s="10"/>
      <c r="F915" s="10"/>
      <c r="G915" s="10"/>
      <c r="H915" s="10"/>
      <c r="I915" s="10"/>
      <c r="J915" s="10"/>
      <c r="AD915" s="3"/>
      <c r="AE915" s="10"/>
      <c r="AF915" s="10"/>
      <c r="AG915" s="10"/>
      <c r="AH915" s="10"/>
      <c r="AI915" s="10"/>
      <c r="AJ915" s="10"/>
      <c r="AM915" s="3"/>
      <c r="AN915" s="10"/>
      <c r="AO915" s="10"/>
      <c r="AP915" s="10"/>
      <c r="AQ915" s="10"/>
      <c r="AR915" s="10"/>
      <c r="AS915" s="10"/>
      <c r="AV915" s="3"/>
      <c r="AW915" s="10"/>
      <c r="AX915" s="10"/>
      <c r="AY915" s="10"/>
      <c r="AZ915" s="10"/>
      <c r="BA915" s="10"/>
    </row>
    <row r="916" spans="3:53" x14ac:dyDescent="0.25">
      <c r="C916" s="3"/>
      <c r="D916" s="10"/>
      <c r="E916" s="10"/>
      <c r="F916" s="10"/>
      <c r="G916" s="10"/>
      <c r="H916" s="10"/>
      <c r="I916" s="10"/>
      <c r="J916" s="10"/>
      <c r="AD916" s="3"/>
      <c r="AE916" s="10"/>
      <c r="AF916" s="10"/>
      <c r="AG916" s="10"/>
      <c r="AH916" s="10"/>
      <c r="AI916" s="10"/>
      <c r="AJ916" s="10"/>
      <c r="AM916" s="3"/>
      <c r="AN916" s="10"/>
      <c r="AO916" s="10"/>
      <c r="AP916" s="10"/>
      <c r="AQ916" s="10"/>
      <c r="AR916" s="10"/>
      <c r="AS916" s="10"/>
      <c r="AV916" s="3"/>
      <c r="AW916" s="10"/>
      <c r="AX916" s="10"/>
      <c r="AY916" s="10"/>
      <c r="AZ916" s="10"/>
      <c r="BA916" s="10"/>
    </row>
    <row r="917" spans="3:53" x14ac:dyDescent="0.25">
      <c r="C917" s="3"/>
      <c r="D917" s="10"/>
      <c r="E917" s="10"/>
      <c r="F917" s="10"/>
      <c r="G917" s="10"/>
      <c r="H917" s="10"/>
      <c r="I917" s="10"/>
      <c r="J917" s="10"/>
      <c r="AD917" s="3"/>
      <c r="AE917" s="10"/>
      <c r="AF917" s="10"/>
      <c r="AG917" s="10"/>
      <c r="AH917" s="10"/>
      <c r="AI917" s="10"/>
      <c r="AJ917" s="10"/>
      <c r="AM917" s="3"/>
      <c r="AN917" s="10"/>
      <c r="AO917" s="10"/>
      <c r="AP917" s="10"/>
      <c r="AQ917" s="10"/>
      <c r="AR917" s="10"/>
      <c r="AS917" s="10"/>
      <c r="AV917" s="3"/>
      <c r="AW917" s="10"/>
      <c r="AX917" s="10"/>
      <c r="AY917" s="10"/>
      <c r="AZ917" s="10"/>
      <c r="BA917" s="10"/>
    </row>
    <row r="918" spans="3:53" x14ac:dyDescent="0.25">
      <c r="C918" s="3"/>
      <c r="D918" s="10"/>
      <c r="E918" s="10"/>
      <c r="F918" s="10"/>
      <c r="G918" s="10"/>
      <c r="H918" s="10"/>
      <c r="I918" s="10"/>
      <c r="J918" s="10"/>
      <c r="AD918" s="3"/>
      <c r="AE918" s="10"/>
      <c r="AF918" s="10"/>
      <c r="AG918" s="10"/>
      <c r="AH918" s="10"/>
      <c r="AI918" s="10"/>
      <c r="AJ918" s="10"/>
      <c r="AM918" s="3"/>
      <c r="AN918" s="10"/>
      <c r="AO918" s="10"/>
      <c r="AP918" s="10"/>
      <c r="AQ918" s="10"/>
      <c r="AR918" s="10"/>
      <c r="AS918" s="10"/>
      <c r="AV918" s="3"/>
      <c r="AW918" s="10"/>
      <c r="AX918" s="10"/>
      <c r="AY918" s="10"/>
      <c r="AZ918" s="10"/>
      <c r="BA918" s="10"/>
    </row>
    <row r="919" spans="3:53" x14ac:dyDescent="0.25">
      <c r="C919" s="3"/>
      <c r="D919" s="10"/>
      <c r="E919" s="10"/>
      <c r="F919" s="10"/>
      <c r="G919" s="10"/>
      <c r="H919" s="10"/>
      <c r="I919" s="10"/>
      <c r="J919" s="10"/>
      <c r="AD919" s="3"/>
      <c r="AE919" s="10"/>
      <c r="AF919" s="10"/>
      <c r="AG919" s="10"/>
      <c r="AH919" s="10"/>
      <c r="AI919" s="10"/>
      <c r="AJ919" s="10"/>
      <c r="AM919" s="3"/>
      <c r="AN919" s="10"/>
      <c r="AO919" s="10"/>
      <c r="AP919" s="10"/>
      <c r="AQ919" s="10"/>
      <c r="AR919" s="10"/>
      <c r="AS919" s="10"/>
      <c r="AV919" s="3"/>
      <c r="AW919" s="10"/>
      <c r="AX919" s="10"/>
      <c r="AY919" s="10"/>
      <c r="AZ919" s="10"/>
      <c r="BA919" s="10"/>
    </row>
    <row r="920" spans="3:53" x14ac:dyDescent="0.25">
      <c r="C920" s="3"/>
      <c r="D920" s="10"/>
      <c r="E920" s="10"/>
      <c r="F920" s="10"/>
      <c r="G920" s="10"/>
      <c r="H920" s="10"/>
      <c r="I920" s="10"/>
      <c r="J920" s="10"/>
      <c r="AD920" s="3"/>
      <c r="AE920" s="10"/>
      <c r="AF920" s="10"/>
      <c r="AG920" s="10"/>
      <c r="AH920" s="10"/>
      <c r="AI920" s="10"/>
      <c r="AJ920" s="10"/>
      <c r="AM920" s="3"/>
      <c r="AN920" s="10"/>
      <c r="AO920" s="10"/>
      <c r="AP920" s="10"/>
      <c r="AQ920" s="10"/>
      <c r="AR920" s="10"/>
      <c r="AS920" s="10"/>
      <c r="AV920" s="3"/>
      <c r="AW920" s="10"/>
      <c r="AX920" s="10"/>
      <c r="AY920" s="10"/>
      <c r="AZ920" s="10"/>
      <c r="BA920" s="10"/>
    </row>
    <row r="921" spans="3:53" x14ac:dyDescent="0.25">
      <c r="C921" s="3"/>
      <c r="D921" s="10"/>
      <c r="E921" s="10"/>
      <c r="F921" s="10"/>
      <c r="G921" s="10"/>
      <c r="H921" s="10"/>
      <c r="I921" s="10"/>
      <c r="J921" s="10"/>
      <c r="AD921" s="3"/>
      <c r="AE921" s="10"/>
      <c r="AF921" s="10"/>
      <c r="AG921" s="10"/>
      <c r="AH921" s="10"/>
      <c r="AI921" s="10"/>
      <c r="AJ921" s="10"/>
      <c r="AM921" s="3"/>
      <c r="AN921" s="10"/>
      <c r="AO921" s="10"/>
      <c r="AP921" s="10"/>
      <c r="AQ921" s="10"/>
      <c r="AR921" s="10"/>
      <c r="AS921" s="10"/>
      <c r="AV921" s="3"/>
      <c r="AW921" s="10"/>
      <c r="AX921" s="10"/>
      <c r="AY921" s="10"/>
      <c r="AZ921" s="10"/>
      <c r="BA921" s="10"/>
    </row>
    <row r="922" spans="3:53" x14ac:dyDescent="0.25">
      <c r="C922" s="3"/>
      <c r="D922" s="10"/>
      <c r="E922" s="10"/>
      <c r="F922" s="10"/>
      <c r="G922" s="10"/>
      <c r="H922" s="10"/>
      <c r="I922" s="10"/>
      <c r="J922" s="10"/>
      <c r="AD922" s="3"/>
      <c r="AE922" s="10"/>
      <c r="AF922" s="10"/>
      <c r="AG922" s="10"/>
      <c r="AH922" s="10"/>
      <c r="AI922" s="10"/>
      <c r="AJ922" s="10"/>
      <c r="AM922" s="3"/>
      <c r="AN922" s="10"/>
      <c r="AO922" s="10"/>
      <c r="AP922" s="10"/>
      <c r="AQ922" s="10"/>
      <c r="AR922" s="10"/>
      <c r="AS922" s="10"/>
      <c r="AV922" s="3"/>
      <c r="AW922" s="10"/>
      <c r="AX922" s="10"/>
      <c r="AY922" s="10"/>
      <c r="AZ922" s="10"/>
      <c r="BA922" s="10"/>
    </row>
    <row r="923" spans="3:53" x14ac:dyDescent="0.25">
      <c r="C923" s="3"/>
      <c r="D923" s="10"/>
      <c r="E923" s="10"/>
      <c r="F923" s="10"/>
      <c r="G923" s="10"/>
      <c r="H923" s="10"/>
      <c r="I923" s="10"/>
      <c r="J923" s="10"/>
      <c r="AD923" s="3"/>
      <c r="AE923" s="10"/>
      <c r="AF923" s="10"/>
      <c r="AG923" s="10"/>
      <c r="AH923" s="10"/>
      <c r="AI923" s="10"/>
      <c r="AJ923" s="10"/>
      <c r="AM923" s="3"/>
      <c r="AN923" s="10"/>
      <c r="AO923" s="10"/>
      <c r="AP923" s="10"/>
      <c r="AQ923" s="10"/>
      <c r="AR923" s="10"/>
      <c r="AS923" s="10"/>
      <c r="AV923" s="3"/>
      <c r="AW923" s="10"/>
      <c r="AX923" s="10"/>
      <c r="AY923" s="10"/>
      <c r="AZ923" s="10"/>
      <c r="BA923" s="10"/>
    </row>
    <row r="924" spans="3:53" x14ac:dyDescent="0.25">
      <c r="C924" s="3"/>
      <c r="D924" s="10"/>
      <c r="E924" s="10"/>
      <c r="F924" s="10"/>
      <c r="G924" s="10"/>
      <c r="H924" s="10"/>
      <c r="I924" s="10"/>
      <c r="J924" s="10"/>
      <c r="AD924" s="3"/>
      <c r="AE924" s="10"/>
      <c r="AF924" s="10"/>
      <c r="AG924" s="10"/>
      <c r="AH924" s="10"/>
      <c r="AI924" s="10"/>
      <c r="AJ924" s="10"/>
      <c r="AM924" s="3"/>
      <c r="AN924" s="10"/>
      <c r="AO924" s="10"/>
      <c r="AP924" s="10"/>
      <c r="AQ924" s="10"/>
      <c r="AR924" s="10"/>
      <c r="AS924" s="10"/>
      <c r="AV924" s="3"/>
      <c r="AW924" s="10"/>
      <c r="AX924" s="10"/>
      <c r="AY924" s="10"/>
      <c r="AZ924" s="10"/>
      <c r="BA924" s="10"/>
    </row>
    <row r="925" spans="3:53" x14ac:dyDescent="0.25">
      <c r="C925" s="3"/>
      <c r="D925" s="10"/>
      <c r="E925" s="10"/>
      <c r="F925" s="10"/>
      <c r="G925" s="10"/>
      <c r="H925" s="10"/>
      <c r="I925" s="10"/>
      <c r="J925" s="10"/>
      <c r="AD925" s="3"/>
      <c r="AE925" s="10"/>
      <c r="AF925" s="10"/>
      <c r="AG925" s="10"/>
      <c r="AH925" s="10"/>
      <c r="AI925" s="10"/>
      <c r="AJ925" s="10"/>
      <c r="AM925" s="3"/>
      <c r="AN925" s="10"/>
      <c r="AO925" s="10"/>
      <c r="AP925" s="10"/>
      <c r="AQ925" s="10"/>
      <c r="AR925" s="10"/>
      <c r="AS925" s="10"/>
      <c r="AV925" s="3"/>
      <c r="AW925" s="10"/>
      <c r="AX925" s="10"/>
      <c r="AY925" s="10"/>
      <c r="AZ925" s="10"/>
      <c r="BA925" s="10"/>
    </row>
    <row r="926" spans="3:53" x14ac:dyDescent="0.25">
      <c r="C926" s="3"/>
      <c r="D926" s="10"/>
      <c r="E926" s="10"/>
      <c r="F926" s="10"/>
      <c r="G926" s="10"/>
      <c r="H926" s="10"/>
      <c r="I926" s="10"/>
      <c r="J926" s="10"/>
      <c r="AD926" s="3"/>
      <c r="AE926" s="10"/>
      <c r="AF926" s="10"/>
      <c r="AG926" s="10"/>
      <c r="AH926" s="10"/>
      <c r="AI926" s="10"/>
      <c r="AJ926" s="10"/>
      <c r="AM926" s="3"/>
      <c r="AN926" s="10"/>
      <c r="AO926" s="10"/>
      <c r="AP926" s="10"/>
      <c r="AQ926" s="10"/>
      <c r="AR926" s="10"/>
      <c r="AS926" s="10"/>
      <c r="AV926" s="3"/>
      <c r="AW926" s="10"/>
      <c r="AX926" s="10"/>
      <c r="AY926" s="10"/>
      <c r="AZ926" s="10"/>
      <c r="BA926" s="10"/>
    </row>
    <row r="927" spans="3:53" x14ac:dyDescent="0.25">
      <c r="C927" s="3"/>
      <c r="D927" s="10"/>
      <c r="E927" s="10"/>
      <c r="F927" s="10"/>
      <c r="G927" s="10"/>
      <c r="H927" s="10"/>
      <c r="I927" s="10"/>
      <c r="J927" s="10"/>
      <c r="AD927" s="3"/>
      <c r="AE927" s="10"/>
      <c r="AF927" s="10"/>
      <c r="AG927" s="10"/>
      <c r="AH927" s="10"/>
      <c r="AI927" s="10"/>
      <c r="AJ927" s="10"/>
      <c r="AM927" s="3"/>
      <c r="AN927" s="10"/>
      <c r="AO927" s="10"/>
      <c r="AP927" s="10"/>
      <c r="AQ927" s="10"/>
      <c r="AR927" s="10"/>
      <c r="AS927" s="10"/>
      <c r="AV927" s="3"/>
      <c r="AW927" s="10"/>
      <c r="AX927" s="10"/>
      <c r="AY927" s="10"/>
      <c r="AZ927" s="10"/>
      <c r="BA927" s="10"/>
    </row>
    <row r="928" spans="3:53" x14ac:dyDescent="0.25">
      <c r="C928" s="3"/>
      <c r="D928" s="10"/>
      <c r="E928" s="10"/>
      <c r="F928" s="10"/>
      <c r="G928" s="10"/>
      <c r="H928" s="10"/>
      <c r="I928" s="10"/>
      <c r="J928" s="10"/>
      <c r="AD928" s="3"/>
      <c r="AE928" s="10"/>
      <c r="AF928" s="10"/>
      <c r="AG928" s="10"/>
      <c r="AH928" s="10"/>
      <c r="AI928" s="10"/>
      <c r="AJ928" s="10"/>
      <c r="AM928" s="3"/>
      <c r="AN928" s="10"/>
      <c r="AO928" s="10"/>
      <c r="AP928" s="10"/>
      <c r="AQ928" s="10"/>
      <c r="AR928" s="10"/>
      <c r="AS928" s="10"/>
      <c r="AV928" s="3"/>
      <c r="AW928" s="10"/>
      <c r="AX928" s="10"/>
      <c r="AY928" s="10"/>
      <c r="AZ928" s="10"/>
      <c r="BA928" s="10"/>
    </row>
    <row r="929" spans="3:53" x14ac:dyDescent="0.25">
      <c r="C929" s="3"/>
      <c r="D929" s="10"/>
      <c r="E929" s="10"/>
      <c r="F929" s="10"/>
      <c r="G929" s="10"/>
      <c r="H929" s="10"/>
      <c r="I929" s="10"/>
      <c r="J929" s="10"/>
      <c r="AD929" s="3"/>
      <c r="AE929" s="10"/>
      <c r="AF929" s="10"/>
      <c r="AG929" s="10"/>
      <c r="AH929" s="10"/>
      <c r="AI929" s="10"/>
      <c r="AJ929" s="10"/>
      <c r="AM929" s="3"/>
      <c r="AN929" s="10"/>
      <c r="AO929" s="10"/>
      <c r="AP929" s="10"/>
      <c r="AQ929" s="10"/>
      <c r="AR929" s="10"/>
      <c r="AS929" s="10"/>
      <c r="AV929" s="3"/>
      <c r="AW929" s="10"/>
      <c r="AX929" s="10"/>
      <c r="AY929" s="10"/>
      <c r="AZ929" s="10"/>
      <c r="BA929" s="10"/>
    </row>
    <row r="930" spans="3:53" x14ac:dyDescent="0.25">
      <c r="C930" s="3"/>
      <c r="D930" s="10"/>
      <c r="E930" s="10"/>
      <c r="F930" s="10"/>
      <c r="G930" s="10"/>
      <c r="H930" s="10"/>
      <c r="I930" s="10"/>
      <c r="J930" s="10"/>
      <c r="AD930" s="3"/>
      <c r="AE930" s="10"/>
      <c r="AF930" s="10"/>
      <c r="AG930" s="10"/>
      <c r="AH930" s="10"/>
      <c r="AI930" s="10"/>
      <c r="AJ930" s="10"/>
      <c r="AM930" s="3"/>
      <c r="AN930" s="10"/>
      <c r="AO930" s="10"/>
      <c r="AP930" s="10"/>
      <c r="AQ930" s="10"/>
      <c r="AR930" s="10"/>
      <c r="AS930" s="10"/>
      <c r="AV930" s="3"/>
      <c r="AW930" s="10"/>
      <c r="AX930" s="10"/>
      <c r="AY930" s="10"/>
      <c r="AZ930" s="10"/>
      <c r="BA930" s="10"/>
    </row>
    <row r="931" spans="3:53" x14ac:dyDescent="0.25">
      <c r="C931" s="3"/>
      <c r="D931" s="10"/>
      <c r="E931" s="10"/>
      <c r="F931" s="10"/>
      <c r="G931" s="10"/>
      <c r="H931" s="10"/>
      <c r="I931" s="10"/>
      <c r="J931" s="10"/>
      <c r="AD931" s="3"/>
      <c r="AE931" s="10"/>
      <c r="AF931" s="10"/>
      <c r="AG931" s="10"/>
      <c r="AH931" s="10"/>
      <c r="AI931" s="10"/>
      <c r="AJ931" s="10"/>
      <c r="AM931" s="3"/>
      <c r="AN931" s="10"/>
      <c r="AO931" s="10"/>
      <c r="AP931" s="10"/>
      <c r="AQ931" s="10"/>
      <c r="AR931" s="10"/>
      <c r="AS931" s="10"/>
      <c r="AV931" s="3"/>
      <c r="AW931" s="10"/>
      <c r="AX931" s="10"/>
      <c r="AY931" s="10"/>
      <c r="AZ931" s="10"/>
      <c r="BA931" s="10"/>
    </row>
    <row r="932" spans="3:53" x14ac:dyDescent="0.25">
      <c r="C932" s="3"/>
      <c r="D932" s="10"/>
      <c r="E932" s="10"/>
      <c r="F932" s="10"/>
      <c r="G932" s="10"/>
      <c r="H932" s="10"/>
      <c r="I932" s="10"/>
      <c r="J932" s="10"/>
      <c r="AD932" s="3"/>
      <c r="AE932" s="10"/>
      <c r="AF932" s="10"/>
      <c r="AG932" s="10"/>
      <c r="AH932" s="10"/>
      <c r="AI932" s="10"/>
      <c r="AJ932" s="10"/>
      <c r="AM932" s="3"/>
      <c r="AN932" s="10"/>
      <c r="AO932" s="10"/>
      <c r="AP932" s="10"/>
      <c r="AQ932" s="10"/>
      <c r="AR932" s="10"/>
      <c r="AS932" s="10"/>
      <c r="AV932" s="3"/>
      <c r="AW932" s="10"/>
      <c r="AX932" s="10"/>
      <c r="AY932" s="10"/>
      <c r="AZ932" s="10"/>
      <c r="BA932" s="10"/>
    </row>
    <row r="933" spans="3:53" x14ac:dyDescent="0.25">
      <c r="C933" s="3"/>
      <c r="D933" s="10"/>
      <c r="E933" s="10"/>
      <c r="F933" s="10"/>
      <c r="G933" s="10"/>
      <c r="H933" s="10"/>
      <c r="I933" s="10"/>
      <c r="J933" s="10"/>
      <c r="AD933" s="3"/>
      <c r="AE933" s="10"/>
      <c r="AF933" s="10"/>
      <c r="AG933" s="10"/>
      <c r="AH933" s="10"/>
      <c r="AI933" s="10"/>
      <c r="AJ933" s="10"/>
      <c r="AM933" s="3"/>
      <c r="AN933" s="10"/>
      <c r="AO933" s="10"/>
      <c r="AP933" s="10"/>
      <c r="AQ933" s="10"/>
      <c r="AR933" s="10"/>
      <c r="AS933" s="10"/>
      <c r="AV933" s="3"/>
      <c r="AW933" s="10"/>
      <c r="AX933" s="10"/>
      <c r="AY933" s="10"/>
      <c r="AZ933" s="10"/>
      <c r="BA933" s="10"/>
    </row>
    <row r="934" spans="3:53" x14ac:dyDescent="0.25">
      <c r="C934" s="3"/>
      <c r="D934" s="10"/>
      <c r="E934" s="10"/>
      <c r="F934" s="10"/>
      <c r="G934" s="10"/>
      <c r="H934" s="10"/>
      <c r="I934" s="10"/>
      <c r="J934" s="10"/>
      <c r="AD934" s="3"/>
      <c r="AE934" s="10"/>
      <c r="AF934" s="10"/>
      <c r="AG934" s="10"/>
      <c r="AH934" s="10"/>
      <c r="AI934" s="10"/>
      <c r="AJ934" s="10"/>
      <c r="AM934" s="3"/>
      <c r="AN934" s="10"/>
      <c r="AO934" s="10"/>
      <c r="AP934" s="10"/>
      <c r="AQ934" s="10"/>
      <c r="AR934" s="10"/>
      <c r="AS934" s="10"/>
      <c r="AV934" s="3"/>
      <c r="AW934" s="10"/>
      <c r="AX934" s="10"/>
      <c r="AY934" s="10"/>
      <c r="AZ934" s="10"/>
      <c r="BA934" s="10"/>
    </row>
    <row r="935" spans="3:53" x14ac:dyDescent="0.25">
      <c r="C935" s="3"/>
      <c r="D935" s="10"/>
      <c r="E935" s="10"/>
      <c r="F935" s="10"/>
      <c r="G935" s="10"/>
      <c r="H935" s="10"/>
      <c r="I935" s="10"/>
      <c r="J935" s="10"/>
      <c r="AD935" s="3"/>
      <c r="AE935" s="10"/>
      <c r="AF935" s="10"/>
      <c r="AG935" s="10"/>
      <c r="AH935" s="10"/>
      <c r="AI935" s="10"/>
      <c r="AJ935" s="10"/>
      <c r="AM935" s="3"/>
      <c r="AN935" s="10"/>
      <c r="AO935" s="10"/>
      <c r="AP935" s="10"/>
      <c r="AQ935" s="10"/>
      <c r="AR935" s="10"/>
      <c r="AS935" s="10"/>
      <c r="AV935" s="3"/>
      <c r="AW935" s="10"/>
      <c r="AX935" s="10"/>
      <c r="AY935" s="10"/>
      <c r="AZ935" s="10"/>
      <c r="BA935" s="10"/>
    </row>
    <row r="936" spans="3:53" x14ac:dyDescent="0.25">
      <c r="C936" s="3"/>
      <c r="D936" s="10"/>
      <c r="E936" s="10"/>
      <c r="F936" s="10"/>
      <c r="G936" s="10"/>
      <c r="H936" s="10"/>
      <c r="I936" s="10"/>
      <c r="J936" s="10"/>
      <c r="AD936" s="3"/>
      <c r="AE936" s="10"/>
      <c r="AF936" s="10"/>
      <c r="AG936" s="10"/>
      <c r="AH936" s="10"/>
      <c r="AI936" s="10"/>
      <c r="AJ936" s="10"/>
      <c r="AM936" s="3"/>
      <c r="AN936" s="10"/>
      <c r="AO936" s="10"/>
      <c r="AP936" s="10"/>
      <c r="AQ936" s="10"/>
      <c r="AR936" s="10"/>
      <c r="AS936" s="10"/>
      <c r="AV936" s="3"/>
      <c r="AW936" s="10"/>
      <c r="AX936" s="10"/>
      <c r="AY936" s="10"/>
      <c r="AZ936" s="10"/>
      <c r="BA936" s="10"/>
    </row>
    <row r="937" spans="3:53" x14ac:dyDescent="0.25">
      <c r="C937" s="3"/>
      <c r="D937" s="10"/>
      <c r="E937" s="10"/>
      <c r="F937" s="10"/>
      <c r="G937" s="10"/>
      <c r="H937" s="10"/>
      <c r="I937" s="10"/>
      <c r="J937" s="10"/>
      <c r="AD937" s="3"/>
      <c r="AE937" s="10"/>
      <c r="AF937" s="10"/>
      <c r="AG937" s="10"/>
      <c r="AH937" s="10"/>
      <c r="AI937" s="10"/>
      <c r="AJ937" s="10"/>
      <c r="AM937" s="3"/>
      <c r="AN937" s="10"/>
      <c r="AO937" s="10"/>
      <c r="AP937" s="10"/>
      <c r="AQ937" s="10"/>
      <c r="AR937" s="10"/>
      <c r="AS937" s="10"/>
      <c r="AV937" s="3"/>
      <c r="AW937" s="10"/>
      <c r="AX937" s="10"/>
      <c r="AY937" s="10"/>
      <c r="AZ937" s="10"/>
      <c r="BA937" s="10"/>
    </row>
    <row r="938" spans="3:53" x14ac:dyDescent="0.25">
      <c r="C938" s="3"/>
      <c r="D938" s="10"/>
      <c r="E938" s="10"/>
      <c r="F938" s="10"/>
      <c r="G938" s="10"/>
      <c r="H938" s="10"/>
      <c r="I938" s="10"/>
      <c r="J938" s="10"/>
      <c r="AD938" s="3"/>
      <c r="AE938" s="10"/>
      <c r="AF938" s="10"/>
      <c r="AG938" s="10"/>
      <c r="AH938" s="10"/>
      <c r="AI938" s="10"/>
      <c r="AJ938" s="10"/>
      <c r="AM938" s="3"/>
      <c r="AN938" s="10"/>
      <c r="AO938" s="10"/>
      <c r="AP938" s="10"/>
      <c r="AQ938" s="10"/>
      <c r="AR938" s="10"/>
      <c r="AS938" s="10"/>
      <c r="AV938" s="3"/>
      <c r="AW938" s="10"/>
      <c r="AX938" s="10"/>
      <c r="AY938" s="10"/>
      <c r="AZ938" s="10"/>
      <c r="BA938" s="10"/>
    </row>
    <row r="939" spans="3:53" x14ac:dyDescent="0.25">
      <c r="C939" s="3"/>
      <c r="D939" s="10"/>
      <c r="E939" s="10"/>
      <c r="F939" s="10"/>
      <c r="G939" s="10"/>
      <c r="H939" s="10"/>
      <c r="I939" s="10"/>
      <c r="J939" s="10"/>
      <c r="AD939" s="3"/>
      <c r="AE939" s="10"/>
      <c r="AF939" s="10"/>
      <c r="AG939" s="10"/>
      <c r="AH939" s="10"/>
      <c r="AI939" s="10"/>
      <c r="AJ939" s="10"/>
      <c r="AM939" s="3"/>
      <c r="AN939" s="10"/>
      <c r="AO939" s="10"/>
      <c r="AP939" s="10"/>
      <c r="AQ939" s="10"/>
      <c r="AR939" s="10"/>
      <c r="AS939" s="10"/>
      <c r="AV939" s="3"/>
      <c r="AW939" s="10"/>
      <c r="AX939" s="10"/>
      <c r="AY939" s="10"/>
      <c r="AZ939" s="10"/>
      <c r="BA939" s="10"/>
    </row>
    <row r="940" spans="3:53" x14ac:dyDescent="0.25">
      <c r="C940" s="3"/>
      <c r="D940" s="10"/>
      <c r="E940" s="10"/>
      <c r="F940" s="10"/>
      <c r="G940" s="10"/>
      <c r="H940" s="10"/>
      <c r="I940" s="10"/>
      <c r="J940" s="10"/>
      <c r="AD940" s="3"/>
      <c r="AE940" s="10"/>
      <c r="AF940" s="10"/>
      <c r="AG940" s="10"/>
      <c r="AH940" s="10"/>
      <c r="AI940" s="10"/>
      <c r="AJ940" s="10"/>
      <c r="AM940" s="3"/>
      <c r="AN940" s="10"/>
      <c r="AO940" s="10"/>
      <c r="AP940" s="10"/>
      <c r="AQ940" s="10"/>
      <c r="AR940" s="10"/>
      <c r="AS940" s="10"/>
      <c r="AV940" s="3"/>
      <c r="AW940" s="10"/>
      <c r="AX940" s="10"/>
      <c r="AY940" s="10"/>
      <c r="AZ940" s="10"/>
      <c r="BA940" s="10"/>
    </row>
    <row r="941" spans="3:53" x14ac:dyDescent="0.25">
      <c r="C941" s="3"/>
      <c r="D941" s="10"/>
      <c r="E941" s="10"/>
      <c r="F941" s="10"/>
      <c r="G941" s="10"/>
      <c r="H941" s="10"/>
      <c r="I941" s="10"/>
      <c r="J941" s="10"/>
      <c r="AD941" s="3"/>
      <c r="AE941" s="10"/>
      <c r="AF941" s="10"/>
      <c r="AG941" s="10"/>
      <c r="AH941" s="10"/>
      <c r="AI941" s="10"/>
      <c r="AJ941" s="10"/>
      <c r="AM941" s="3"/>
      <c r="AN941" s="10"/>
      <c r="AO941" s="10"/>
      <c r="AP941" s="10"/>
      <c r="AQ941" s="10"/>
      <c r="AR941" s="10"/>
      <c r="AS941" s="10"/>
      <c r="AV941" s="3"/>
      <c r="AW941" s="10"/>
      <c r="AX941" s="10"/>
      <c r="AY941" s="10"/>
      <c r="AZ941" s="10"/>
      <c r="BA941" s="10"/>
    </row>
    <row r="942" spans="3:53" x14ac:dyDescent="0.25">
      <c r="C942" s="3"/>
      <c r="D942" s="10"/>
      <c r="E942" s="10"/>
      <c r="F942" s="10"/>
      <c r="G942" s="10"/>
      <c r="H942" s="10"/>
      <c r="I942" s="10"/>
      <c r="J942" s="10"/>
      <c r="AD942" s="3"/>
      <c r="AE942" s="10"/>
      <c r="AF942" s="10"/>
      <c r="AG942" s="10"/>
      <c r="AH942" s="10"/>
      <c r="AI942" s="10"/>
      <c r="AJ942" s="10"/>
      <c r="AM942" s="3"/>
      <c r="AN942" s="10"/>
      <c r="AO942" s="10"/>
      <c r="AP942" s="10"/>
      <c r="AQ942" s="10"/>
      <c r="AR942" s="10"/>
      <c r="AS942" s="10"/>
      <c r="AV942" s="3"/>
      <c r="AW942" s="10"/>
      <c r="AX942" s="10"/>
      <c r="AY942" s="10"/>
      <c r="AZ942" s="10"/>
      <c r="BA942" s="10"/>
    </row>
    <row r="943" spans="3:53" x14ac:dyDescent="0.25">
      <c r="C943" s="3"/>
      <c r="D943" s="10"/>
      <c r="E943" s="10"/>
      <c r="F943" s="10"/>
      <c r="G943" s="10"/>
      <c r="H943" s="10"/>
      <c r="I943" s="10"/>
      <c r="J943" s="10"/>
      <c r="AD943" s="3"/>
      <c r="AE943" s="10"/>
      <c r="AF943" s="10"/>
      <c r="AG943" s="10"/>
      <c r="AH943" s="10"/>
      <c r="AI943" s="10"/>
      <c r="AJ943" s="10"/>
      <c r="AM943" s="3"/>
      <c r="AN943" s="10"/>
      <c r="AO943" s="10"/>
      <c r="AP943" s="10"/>
      <c r="AQ943" s="10"/>
      <c r="AR943" s="10"/>
      <c r="AS943" s="10"/>
      <c r="AV943" s="3"/>
      <c r="AW943" s="10"/>
      <c r="AX943" s="10"/>
      <c r="AY943" s="10"/>
      <c r="AZ943" s="10"/>
      <c r="BA943" s="10"/>
    </row>
    <row r="944" spans="3:53" x14ac:dyDescent="0.25">
      <c r="C944" s="3"/>
      <c r="D944" s="10"/>
      <c r="E944" s="10"/>
      <c r="F944" s="10"/>
      <c r="G944" s="10"/>
      <c r="H944" s="10"/>
      <c r="I944" s="10"/>
      <c r="J944" s="10"/>
      <c r="AD944" s="3"/>
      <c r="AE944" s="10"/>
      <c r="AF944" s="10"/>
      <c r="AG944" s="10"/>
      <c r="AH944" s="10"/>
      <c r="AI944" s="10"/>
      <c r="AJ944" s="10"/>
      <c r="AM944" s="3"/>
      <c r="AN944" s="10"/>
      <c r="AO944" s="10"/>
      <c r="AP944" s="10"/>
      <c r="AQ944" s="10"/>
      <c r="AR944" s="10"/>
      <c r="AS944" s="10"/>
      <c r="AV944" s="3"/>
      <c r="AW944" s="10"/>
      <c r="AX944" s="10"/>
      <c r="AY944" s="10"/>
      <c r="AZ944" s="10"/>
      <c r="BA944" s="10"/>
    </row>
    <row r="945" spans="3:53" x14ac:dyDescent="0.25">
      <c r="C945" s="3"/>
      <c r="D945" s="10"/>
      <c r="E945" s="10"/>
      <c r="F945" s="10"/>
      <c r="G945" s="10"/>
      <c r="H945" s="10"/>
      <c r="I945" s="10"/>
      <c r="J945" s="10"/>
      <c r="AD945" s="3"/>
      <c r="AE945" s="10"/>
      <c r="AF945" s="10"/>
      <c r="AG945" s="10"/>
      <c r="AH945" s="10"/>
      <c r="AI945" s="10"/>
      <c r="AJ945" s="10"/>
      <c r="AM945" s="3"/>
      <c r="AN945" s="10"/>
      <c r="AO945" s="10"/>
      <c r="AP945" s="10"/>
      <c r="AQ945" s="10"/>
      <c r="AR945" s="10"/>
      <c r="AS945" s="10"/>
      <c r="AV945" s="3"/>
      <c r="AW945" s="10"/>
      <c r="AX945" s="10"/>
      <c r="AY945" s="10"/>
      <c r="AZ945" s="10"/>
      <c r="BA945" s="10"/>
    </row>
    <row r="946" spans="3:53" x14ac:dyDescent="0.25">
      <c r="C946" s="3"/>
      <c r="D946" s="10"/>
      <c r="E946" s="10"/>
      <c r="F946" s="10"/>
      <c r="G946" s="10"/>
      <c r="H946" s="10"/>
      <c r="I946" s="10"/>
      <c r="J946" s="10"/>
      <c r="AD946" s="3"/>
      <c r="AE946" s="10"/>
      <c r="AF946" s="10"/>
      <c r="AG946" s="10"/>
      <c r="AH946" s="10"/>
      <c r="AI946" s="10"/>
      <c r="AJ946" s="10"/>
      <c r="AM946" s="3"/>
      <c r="AN946" s="10"/>
      <c r="AO946" s="10"/>
      <c r="AP946" s="10"/>
      <c r="AQ946" s="10"/>
      <c r="AR946" s="10"/>
      <c r="AS946" s="10"/>
      <c r="AV946" s="3"/>
      <c r="AW946" s="10"/>
      <c r="AX946" s="10"/>
      <c r="AY946" s="10"/>
      <c r="AZ946" s="10"/>
      <c r="BA946" s="10"/>
    </row>
    <row r="947" spans="3:53" x14ac:dyDescent="0.25">
      <c r="C947" s="3"/>
      <c r="D947" s="10"/>
      <c r="E947" s="10"/>
      <c r="F947" s="10"/>
      <c r="G947" s="10"/>
      <c r="H947" s="10"/>
      <c r="I947" s="10"/>
      <c r="J947" s="10"/>
      <c r="AD947" s="3"/>
      <c r="AE947" s="10"/>
      <c r="AF947" s="10"/>
      <c r="AG947" s="10"/>
      <c r="AH947" s="10"/>
      <c r="AI947" s="10"/>
      <c r="AJ947" s="10"/>
      <c r="AM947" s="3"/>
      <c r="AN947" s="10"/>
      <c r="AO947" s="10"/>
      <c r="AP947" s="10"/>
      <c r="AQ947" s="10"/>
      <c r="AR947" s="10"/>
      <c r="AS947" s="10"/>
      <c r="AV947" s="3"/>
      <c r="AW947" s="10"/>
      <c r="AX947" s="10"/>
      <c r="AY947" s="10"/>
      <c r="AZ947" s="10"/>
      <c r="BA947" s="10"/>
    </row>
    <row r="948" spans="3:53" x14ac:dyDescent="0.25">
      <c r="C948" s="3"/>
      <c r="D948" s="10"/>
      <c r="E948" s="10"/>
      <c r="F948" s="10"/>
      <c r="G948" s="10"/>
      <c r="H948" s="10"/>
      <c r="I948" s="10"/>
      <c r="J948" s="10"/>
      <c r="AD948" s="3"/>
      <c r="AE948" s="10"/>
      <c r="AF948" s="10"/>
      <c r="AG948" s="10"/>
      <c r="AH948" s="10"/>
      <c r="AI948" s="10"/>
      <c r="AJ948" s="10"/>
      <c r="AM948" s="3"/>
      <c r="AN948" s="10"/>
      <c r="AO948" s="10"/>
      <c r="AP948" s="10"/>
      <c r="AQ948" s="10"/>
      <c r="AR948" s="10"/>
      <c r="AS948" s="10"/>
      <c r="AV948" s="3"/>
      <c r="AW948" s="10"/>
      <c r="AX948" s="10"/>
      <c r="AY948" s="10"/>
      <c r="AZ948" s="10"/>
      <c r="BA948" s="10"/>
    </row>
    <row r="949" spans="3:53" x14ac:dyDescent="0.25">
      <c r="C949" s="3"/>
      <c r="D949" s="10"/>
      <c r="E949" s="10"/>
      <c r="F949" s="10"/>
      <c r="G949" s="10"/>
      <c r="H949" s="10"/>
      <c r="I949" s="10"/>
      <c r="J949" s="10"/>
      <c r="AD949" s="3"/>
      <c r="AE949" s="10"/>
      <c r="AF949" s="10"/>
      <c r="AG949" s="10"/>
      <c r="AH949" s="10"/>
      <c r="AI949" s="10"/>
      <c r="AJ949" s="10"/>
      <c r="AM949" s="3"/>
      <c r="AN949" s="10"/>
      <c r="AO949" s="10"/>
      <c r="AP949" s="10"/>
      <c r="AQ949" s="10"/>
      <c r="AR949" s="10"/>
      <c r="AS949" s="10"/>
      <c r="AV949" s="3"/>
      <c r="AW949" s="10"/>
      <c r="AX949" s="10"/>
      <c r="AY949" s="10"/>
      <c r="AZ949" s="10"/>
      <c r="BA949" s="10"/>
    </row>
    <row r="950" spans="3:53" x14ac:dyDescent="0.25">
      <c r="C950" s="3"/>
      <c r="D950" s="10"/>
      <c r="E950" s="10"/>
      <c r="F950" s="10"/>
      <c r="G950" s="10"/>
      <c r="H950" s="10"/>
      <c r="I950" s="10"/>
      <c r="J950" s="10"/>
      <c r="AD950" s="3"/>
      <c r="AE950" s="10"/>
      <c r="AF950" s="10"/>
      <c r="AG950" s="10"/>
      <c r="AH950" s="10"/>
      <c r="AI950" s="10"/>
      <c r="AJ950" s="10"/>
      <c r="AM950" s="3"/>
      <c r="AN950" s="10"/>
      <c r="AO950" s="10"/>
      <c r="AP950" s="10"/>
      <c r="AQ950" s="10"/>
      <c r="AR950" s="10"/>
      <c r="AS950" s="10"/>
      <c r="AV950" s="3"/>
      <c r="AW950" s="10"/>
      <c r="AX950" s="10"/>
      <c r="AY950" s="10"/>
      <c r="AZ950" s="10"/>
      <c r="BA950" s="10"/>
    </row>
    <row r="951" spans="3:53" x14ac:dyDescent="0.25">
      <c r="C951" s="3"/>
      <c r="D951" s="10"/>
      <c r="E951" s="10"/>
      <c r="F951" s="10"/>
      <c r="G951" s="10"/>
      <c r="H951" s="10"/>
      <c r="I951" s="10"/>
      <c r="J951" s="10"/>
      <c r="AD951" s="3"/>
      <c r="AE951" s="10"/>
      <c r="AF951" s="10"/>
      <c r="AG951" s="10"/>
      <c r="AH951" s="10"/>
      <c r="AI951" s="10"/>
      <c r="AJ951" s="10"/>
      <c r="AM951" s="3"/>
      <c r="AN951" s="10"/>
      <c r="AO951" s="10"/>
      <c r="AP951" s="10"/>
      <c r="AQ951" s="10"/>
      <c r="AR951" s="10"/>
      <c r="AS951" s="10"/>
      <c r="AV951" s="3"/>
      <c r="AW951" s="10"/>
      <c r="AX951" s="10"/>
      <c r="AY951" s="10"/>
      <c r="AZ951" s="10"/>
      <c r="BA951" s="10"/>
    </row>
    <row r="952" spans="3:53" x14ac:dyDescent="0.25">
      <c r="C952" s="3"/>
      <c r="D952" s="10"/>
      <c r="E952" s="10"/>
      <c r="F952" s="10"/>
      <c r="G952" s="10"/>
      <c r="H952" s="10"/>
      <c r="I952" s="10"/>
      <c r="J952" s="10"/>
      <c r="AD952" s="3"/>
      <c r="AE952" s="10"/>
      <c r="AF952" s="10"/>
      <c r="AG952" s="10"/>
      <c r="AH952" s="10"/>
      <c r="AI952" s="10"/>
      <c r="AJ952" s="10"/>
      <c r="AM952" s="3"/>
      <c r="AN952" s="10"/>
      <c r="AO952" s="10"/>
      <c r="AP952" s="10"/>
      <c r="AQ952" s="10"/>
      <c r="AR952" s="10"/>
      <c r="AS952" s="10"/>
      <c r="AV952" s="3"/>
      <c r="AW952" s="10"/>
      <c r="AX952" s="10"/>
      <c r="AY952" s="10"/>
      <c r="AZ952" s="10"/>
      <c r="BA952" s="10"/>
    </row>
    <row r="953" spans="3:53" x14ac:dyDescent="0.25">
      <c r="C953" s="3"/>
      <c r="D953" s="10"/>
      <c r="E953" s="10"/>
      <c r="F953" s="10"/>
      <c r="G953" s="10"/>
      <c r="H953" s="10"/>
      <c r="I953" s="10"/>
      <c r="J953" s="10"/>
      <c r="AD953" s="3"/>
      <c r="AE953" s="10"/>
      <c r="AF953" s="10"/>
      <c r="AG953" s="10"/>
      <c r="AH953" s="10"/>
      <c r="AI953" s="10"/>
      <c r="AJ953" s="10"/>
      <c r="AM953" s="3"/>
      <c r="AN953" s="10"/>
      <c r="AO953" s="10"/>
      <c r="AP953" s="10"/>
      <c r="AQ953" s="10"/>
      <c r="AR953" s="10"/>
      <c r="AS953" s="10"/>
      <c r="AV953" s="3"/>
      <c r="AW953" s="10"/>
      <c r="AX953" s="10"/>
      <c r="AY953" s="10"/>
      <c r="AZ953" s="10"/>
      <c r="BA953" s="10"/>
    </row>
    <row r="954" spans="3:53" x14ac:dyDescent="0.25">
      <c r="C954" s="3"/>
      <c r="D954" s="10"/>
      <c r="E954" s="10"/>
      <c r="F954" s="10"/>
      <c r="G954" s="10"/>
      <c r="H954" s="10"/>
      <c r="I954" s="10"/>
      <c r="J954" s="10"/>
      <c r="AD954" s="3"/>
      <c r="AE954" s="10"/>
      <c r="AF954" s="10"/>
      <c r="AG954" s="10"/>
      <c r="AH954" s="10"/>
      <c r="AI954" s="10"/>
      <c r="AJ954" s="10"/>
      <c r="AM954" s="3"/>
      <c r="AN954" s="10"/>
      <c r="AO954" s="10"/>
      <c r="AP954" s="10"/>
      <c r="AQ954" s="10"/>
      <c r="AR954" s="10"/>
      <c r="AS954" s="10"/>
      <c r="AV954" s="3"/>
      <c r="AW954" s="10"/>
      <c r="AX954" s="10"/>
      <c r="AY954" s="10"/>
      <c r="AZ954" s="10"/>
      <c r="BA954" s="10"/>
    </row>
    <row r="955" spans="3:53" x14ac:dyDescent="0.25">
      <c r="C955" s="3"/>
      <c r="D955" s="10"/>
      <c r="E955" s="10"/>
      <c r="F955" s="10"/>
      <c r="G955" s="10"/>
      <c r="H955" s="10"/>
      <c r="I955" s="10"/>
      <c r="J955" s="10"/>
      <c r="AD955" s="3"/>
      <c r="AE955" s="10"/>
      <c r="AF955" s="10"/>
      <c r="AG955" s="10"/>
      <c r="AH955" s="10"/>
      <c r="AI955" s="10"/>
      <c r="AJ955" s="10"/>
      <c r="AM955" s="3"/>
      <c r="AN955" s="10"/>
      <c r="AO955" s="10"/>
      <c r="AP955" s="10"/>
      <c r="AQ955" s="10"/>
      <c r="AR955" s="10"/>
      <c r="AS955" s="10"/>
      <c r="AV955" s="3"/>
      <c r="AW955" s="10"/>
      <c r="AX955" s="10"/>
      <c r="AY955" s="10"/>
      <c r="AZ955" s="10"/>
      <c r="BA955" s="10"/>
    </row>
    <row r="956" spans="3:53" x14ac:dyDescent="0.25">
      <c r="C956" s="3"/>
      <c r="D956" s="10"/>
      <c r="E956" s="10"/>
      <c r="F956" s="10"/>
      <c r="G956" s="10"/>
      <c r="H956" s="10"/>
      <c r="I956" s="10"/>
      <c r="J956" s="10"/>
      <c r="AD956" s="3"/>
      <c r="AE956" s="10"/>
      <c r="AF956" s="10"/>
      <c r="AG956" s="10"/>
      <c r="AH956" s="10"/>
      <c r="AI956" s="10"/>
      <c r="AJ956" s="10"/>
      <c r="AM956" s="3"/>
      <c r="AN956" s="10"/>
      <c r="AO956" s="10"/>
      <c r="AP956" s="10"/>
      <c r="AQ956" s="10"/>
      <c r="AR956" s="10"/>
      <c r="AS956" s="10"/>
      <c r="AV956" s="3"/>
      <c r="AW956" s="10"/>
      <c r="AX956" s="10"/>
      <c r="AY956" s="10"/>
      <c r="AZ956" s="10"/>
      <c r="BA956" s="10"/>
    </row>
    <row r="957" spans="3:53" x14ac:dyDescent="0.25">
      <c r="C957" s="3"/>
      <c r="D957" s="10"/>
      <c r="E957" s="10"/>
      <c r="F957" s="10"/>
      <c r="G957" s="10"/>
      <c r="H957" s="10"/>
      <c r="I957" s="10"/>
      <c r="J957" s="10"/>
      <c r="AD957" s="3"/>
      <c r="AE957" s="10"/>
      <c r="AF957" s="10"/>
      <c r="AG957" s="10"/>
      <c r="AH957" s="10"/>
      <c r="AI957" s="10"/>
      <c r="AJ957" s="10"/>
      <c r="AM957" s="3"/>
      <c r="AN957" s="10"/>
      <c r="AO957" s="10"/>
      <c r="AP957" s="10"/>
      <c r="AQ957" s="10"/>
      <c r="AR957" s="10"/>
      <c r="AS957" s="10"/>
      <c r="AV957" s="3"/>
      <c r="AW957" s="10"/>
      <c r="AX957" s="10"/>
      <c r="AY957" s="10"/>
      <c r="AZ957" s="10"/>
      <c r="BA957" s="10"/>
    </row>
    <row r="958" spans="3:53" x14ac:dyDescent="0.25">
      <c r="C958" s="3"/>
      <c r="D958" s="10"/>
      <c r="E958" s="10"/>
      <c r="F958" s="10"/>
      <c r="G958" s="10"/>
      <c r="H958" s="10"/>
      <c r="I958" s="10"/>
      <c r="J958" s="10"/>
      <c r="AD958" s="3"/>
      <c r="AE958" s="10"/>
      <c r="AF958" s="10"/>
      <c r="AG958" s="10"/>
      <c r="AH958" s="10"/>
      <c r="AI958" s="10"/>
      <c r="AJ958" s="10"/>
      <c r="AM958" s="3"/>
      <c r="AN958" s="10"/>
      <c r="AO958" s="10"/>
      <c r="AP958" s="10"/>
      <c r="AQ958" s="10"/>
      <c r="AR958" s="10"/>
      <c r="AS958" s="10"/>
      <c r="AV958" s="3"/>
      <c r="AW958" s="10"/>
      <c r="AX958" s="10"/>
      <c r="AY958" s="10"/>
      <c r="AZ958" s="10"/>
      <c r="BA958" s="10"/>
    </row>
    <row r="959" spans="3:53" x14ac:dyDescent="0.25">
      <c r="C959" s="3"/>
      <c r="D959" s="10"/>
      <c r="E959" s="10"/>
      <c r="F959" s="10"/>
      <c r="G959" s="10"/>
      <c r="H959" s="10"/>
      <c r="I959" s="10"/>
      <c r="J959" s="10"/>
      <c r="AD959" s="3"/>
      <c r="AE959" s="10"/>
      <c r="AF959" s="10"/>
      <c r="AG959" s="10"/>
      <c r="AH959" s="10"/>
      <c r="AI959" s="10"/>
      <c r="AJ959" s="10"/>
      <c r="AM959" s="3"/>
      <c r="AN959" s="10"/>
      <c r="AO959" s="10"/>
      <c r="AP959" s="10"/>
      <c r="AQ959" s="10"/>
      <c r="AR959" s="10"/>
      <c r="AS959" s="10"/>
      <c r="AV959" s="3"/>
      <c r="AW959" s="10"/>
      <c r="AX959" s="10"/>
      <c r="AY959" s="10"/>
      <c r="AZ959" s="10"/>
      <c r="BA959" s="10"/>
    </row>
    <row r="960" spans="3:53" x14ac:dyDescent="0.25">
      <c r="C960" s="3"/>
      <c r="D960" s="10"/>
      <c r="E960" s="10"/>
      <c r="F960" s="10"/>
      <c r="G960" s="10"/>
      <c r="H960" s="10"/>
      <c r="I960" s="10"/>
      <c r="J960" s="10"/>
      <c r="AD960" s="3"/>
      <c r="AE960" s="10"/>
      <c r="AF960" s="10"/>
      <c r="AG960" s="10"/>
      <c r="AH960" s="10"/>
      <c r="AI960" s="10"/>
      <c r="AJ960" s="10"/>
      <c r="AM960" s="3"/>
      <c r="AN960" s="10"/>
      <c r="AO960" s="10"/>
      <c r="AP960" s="10"/>
      <c r="AQ960" s="10"/>
      <c r="AR960" s="10"/>
      <c r="AS960" s="10"/>
      <c r="AV960" s="3"/>
      <c r="AW960" s="10"/>
      <c r="AX960" s="10"/>
      <c r="AY960" s="10"/>
      <c r="AZ960" s="10"/>
      <c r="BA960" s="10"/>
    </row>
    <row r="961" spans="3:53" x14ac:dyDescent="0.25">
      <c r="C961" s="3"/>
      <c r="D961" s="10"/>
      <c r="E961" s="10"/>
      <c r="F961" s="10"/>
      <c r="G961" s="10"/>
      <c r="H961" s="10"/>
      <c r="I961" s="10"/>
      <c r="J961" s="10"/>
      <c r="AD961" s="3"/>
      <c r="AE961" s="10"/>
      <c r="AF961" s="10"/>
      <c r="AG961" s="10"/>
      <c r="AH961" s="10"/>
      <c r="AI961" s="10"/>
      <c r="AJ961" s="10"/>
      <c r="AM961" s="3"/>
      <c r="AN961" s="10"/>
      <c r="AO961" s="10"/>
      <c r="AP961" s="10"/>
      <c r="AQ961" s="10"/>
      <c r="AR961" s="10"/>
      <c r="AS961" s="10"/>
      <c r="AV961" s="3"/>
      <c r="AW961" s="10"/>
      <c r="AX961" s="10"/>
      <c r="AY961" s="10"/>
      <c r="AZ961" s="10"/>
      <c r="BA961" s="10"/>
    </row>
    <row r="962" spans="3:53" x14ac:dyDescent="0.25">
      <c r="C962" s="3"/>
      <c r="D962" s="10"/>
      <c r="E962" s="10"/>
      <c r="F962" s="10"/>
      <c r="G962" s="10"/>
      <c r="H962" s="10"/>
      <c r="I962" s="10"/>
      <c r="J962" s="10"/>
      <c r="AD962" s="3"/>
      <c r="AE962" s="10"/>
      <c r="AF962" s="10"/>
      <c r="AG962" s="10"/>
      <c r="AH962" s="10"/>
      <c r="AI962" s="10"/>
      <c r="AJ962" s="10"/>
      <c r="AM962" s="3"/>
      <c r="AN962" s="10"/>
      <c r="AO962" s="10"/>
      <c r="AP962" s="10"/>
      <c r="AQ962" s="10"/>
      <c r="AR962" s="10"/>
      <c r="AS962" s="10"/>
      <c r="AV962" s="3"/>
      <c r="AW962" s="10"/>
      <c r="AX962" s="10"/>
      <c r="AY962" s="10"/>
      <c r="AZ962" s="10"/>
      <c r="BA962" s="10"/>
    </row>
    <row r="963" spans="3:53" x14ac:dyDescent="0.25">
      <c r="C963" s="3"/>
      <c r="D963" s="10"/>
      <c r="E963" s="10"/>
      <c r="F963" s="10"/>
      <c r="G963" s="10"/>
      <c r="H963" s="10"/>
      <c r="I963" s="10"/>
      <c r="J963" s="10"/>
      <c r="AD963" s="3"/>
      <c r="AE963" s="10"/>
      <c r="AF963" s="10"/>
      <c r="AG963" s="10"/>
      <c r="AH963" s="10"/>
      <c r="AI963" s="10"/>
      <c r="AJ963" s="10"/>
      <c r="AM963" s="3"/>
      <c r="AN963" s="10"/>
      <c r="AO963" s="10"/>
      <c r="AP963" s="10"/>
      <c r="AQ963" s="10"/>
      <c r="AR963" s="10"/>
      <c r="AS963" s="10"/>
      <c r="AV963" s="3"/>
      <c r="AW963" s="10"/>
      <c r="AX963" s="10"/>
      <c r="AY963" s="10"/>
      <c r="AZ963" s="10"/>
      <c r="BA963" s="10"/>
    </row>
    <row r="964" spans="3:53" x14ac:dyDescent="0.25">
      <c r="C964" s="3"/>
      <c r="D964" s="10"/>
      <c r="E964" s="10"/>
      <c r="F964" s="10"/>
      <c r="G964" s="10"/>
      <c r="H964" s="10"/>
      <c r="I964" s="10"/>
      <c r="J964" s="10"/>
      <c r="AD964" s="3"/>
      <c r="AE964" s="10"/>
      <c r="AF964" s="10"/>
      <c r="AG964" s="10"/>
      <c r="AH964" s="10"/>
      <c r="AI964" s="10"/>
      <c r="AJ964" s="10"/>
      <c r="AM964" s="3"/>
      <c r="AN964" s="10"/>
      <c r="AO964" s="10"/>
      <c r="AP964" s="10"/>
      <c r="AQ964" s="10"/>
      <c r="AR964" s="10"/>
      <c r="AS964" s="10"/>
      <c r="AV964" s="3"/>
      <c r="AW964" s="10"/>
      <c r="AX964" s="10"/>
      <c r="AY964" s="10"/>
      <c r="AZ964" s="10"/>
      <c r="BA964" s="10"/>
    </row>
    <row r="965" spans="3:53" x14ac:dyDescent="0.25">
      <c r="C965" s="3"/>
      <c r="D965" s="10"/>
      <c r="E965" s="10"/>
      <c r="F965" s="10"/>
      <c r="G965" s="10"/>
      <c r="H965" s="10"/>
      <c r="I965" s="10"/>
      <c r="J965" s="10"/>
      <c r="AD965" s="3"/>
      <c r="AE965" s="10"/>
      <c r="AF965" s="10"/>
      <c r="AG965" s="10"/>
      <c r="AH965" s="10"/>
      <c r="AI965" s="10"/>
      <c r="AJ965" s="10"/>
      <c r="AM965" s="3"/>
      <c r="AN965" s="10"/>
      <c r="AO965" s="10"/>
      <c r="AP965" s="10"/>
      <c r="AQ965" s="10"/>
      <c r="AR965" s="10"/>
      <c r="AS965" s="10"/>
      <c r="AV965" s="3"/>
      <c r="AW965" s="10"/>
      <c r="AX965" s="10"/>
      <c r="AY965" s="10"/>
      <c r="AZ965" s="10"/>
      <c r="BA965" s="10"/>
    </row>
    <row r="966" spans="3:53" x14ac:dyDescent="0.25">
      <c r="C966" s="3"/>
      <c r="D966" s="10"/>
      <c r="E966" s="10"/>
      <c r="F966" s="10"/>
      <c r="G966" s="10"/>
      <c r="H966" s="10"/>
      <c r="I966" s="10"/>
      <c r="J966" s="10"/>
      <c r="AD966" s="3"/>
      <c r="AE966" s="10"/>
      <c r="AF966" s="10"/>
      <c r="AG966" s="10"/>
      <c r="AH966" s="10"/>
      <c r="AI966" s="10"/>
      <c r="AJ966" s="10"/>
      <c r="AM966" s="3"/>
      <c r="AN966" s="10"/>
      <c r="AO966" s="10"/>
      <c r="AP966" s="10"/>
      <c r="AQ966" s="10"/>
      <c r="AR966" s="10"/>
      <c r="AS966" s="10"/>
      <c r="AV966" s="3"/>
      <c r="AW966" s="10"/>
      <c r="AX966" s="10"/>
      <c r="AY966" s="10"/>
      <c r="AZ966" s="10"/>
      <c r="BA966" s="10"/>
    </row>
    <row r="967" spans="3:53" x14ac:dyDescent="0.25">
      <c r="C967" s="3"/>
      <c r="D967" s="10"/>
      <c r="E967" s="10"/>
      <c r="F967" s="10"/>
      <c r="G967" s="10"/>
      <c r="H967" s="10"/>
      <c r="I967" s="10"/>
      <c r="J967" s="10"/>
      <c r="AD967" s="3"/>
      <c r="AE967" s="10"/>
      <c r="AF967" s="10"/>
      <c r="AG967" s="10"/>
      <c r="AH967" s="10"/>
      <c r="AI967" s="10"/>
      <c r="AJ967" s="10"/>
      <c r="AM967" s="3"/>
      <c r="AN967" s="10"/>
      <c r="AO967" s="10"/>
      <c r="AP967" s="10"/>
      <c r="AQ967" s="10"/>
      <c r="AR967" s="10"/>
      <c r="AS967" s="10"/>
      <c r="AV967" s="3"/>
      <c r="AW967" s="10"/>
      <c r="AX967" s="10"/>
      <c r="AY967" s="10"/>
      <c r="AZ967" s="10"/>
      <c r="BA967" s="10"/>
    </row>
    <row r="968" spans="3:53" x14ac:dyDescent="0.25">
      <c r="C968" s="3"/>
      <c r="D968" s="10"/>
      <c r="E968" s="10"/>
      <c r="F968" s="10"/>
      <c r="G968" s="10"/>
      <c r="H968" s="10"/>
      <c r="I968" s="10"/>
      <c r="J968" s="10"/>
      <c r="AD968" s="3"/>
      <c r="AE968" s="10"/>
      <c r="AF968" s="10"/>
      <c r="AG968" s="10"/>
      <c r="AH968" s="10"/>
      <c r="AI968" s="10"/>
      <c r="AJ968" s="10"/>
      <c r="AM968" s="3"/>
      <c r="AN968" s="10"/>
      <c r="AO968" s="10"/>
      <c r="AP968" s="10"/>
      <c r="AQ968" s="10"/>
      <c r="AR968" s="10"/>
      <c r="AS968" s="10"/>
      <c r="AV968" s="3"/>
      <c r="AW968" s="10"/>
      <c r="AX968" s="10"/>
      <c r="AY968" s="10"/>
      <c r="AZ968" s="10"/>
      <c r="BA968" s="10"/>
    </row>
    <row r="969" spans="3:53" x14ac:dyDescent="0.25">
      <c r="C969" s="3"/>
      <c r="D969" s="10"/>
      <c r="E969" s="10"/>
      <c r="F969" s="10"/>
      <c r="G969" s="10"/>
      <c r="H969" s="10"/>
      <c r="I969" s="10"/>
      <c r="J969" s="10"/>
      <c r="AD969" s="3"/>
      <c r="AE969" s="10"/>
      <c r="AF969" s="10"/>
      <c r="AG969" s="10"/>
      <c r="AH969" s="10"/>
      <c r="AI969" s="10"/>
      <c r="AJ969" s="10"/>
      <c r="AM969" s="3"/>
      <c r="AN969" s="10"/>
      <c r="AO969" s="10"/>
      <c r="AP969" s="10"/>
      <c r="AQ969" s="10"/>
      <c r="AR969" s="10"/>
      <c r="AS969" s="10"/>
      <c r="AV969" s="3"/>
      <c r="AW969" s="10"/>
      <c r="AX969" s="10"/>
      <c r="AY969" s="10"/>
      <c r="AZ969" s="10"/>
      <c r="BA969" s="10"/>
    </row>
    <row r="970" spans="3:53" x14ac:dyDescent="0.25">
      <c r="C970" s="3"/>
      <c r="D970" s="10"/>
      <c r="E970" s="10"/>
      <c r="F970" s="10"/>
      <c r="G970" s="10"/>
      <c r="H970" s="10"/>
      <c r="I970" s="10"/>
      <c r="J970" s="10"/>
      <c r="AD970" s="3"/>
      <c r="AE970" s="10"/>
      <c r="AF970" s="10"/>
      <c r="AG970" s="10"/>
      <c r="AH970" s="10"/>
      <c r="AI970" s="10"/>
      <c r="AJ970" s="10"/>
      <c r="AM970" s="3"/>
      <c r="AN970" s="10"/>
      <c r="AO970" s="10"/>
      <c r="AP970" s="10"/>
      <c r="AQ970" s="10"/>
      <c r="AR970" s="10"/>
      <c r="AS970" s="10"/>
      <c r="AV970" s="3"/>
      <c r="AW970" s="10"/>
      <c r="AX970" s="10"/>
      <c r="AY970" s="10"/>
      <c r="AZ970" s="10"/>
      <c r="BA970" s="10"/>
    </row>
    <row r="971" spans="3:53" x14ac:dyDescent="0.25">
      <c r="C971" s="3"/>
      <c r="D971" s="10"/>
      <c r="E971" s="10"/>
      <c r="F971" s="10"/>
      <c r="G971" s="10"/>
      <c r="H971" s="10"/>
      <c r="I971" s="10"/>
      <c r="J971" s="10"/>
      <c r="AD971" s="3"/>
      <c r="AE971" s="10"/>
      <c r="AF971" s="10"/>
      <c r="AG971" s="10"/>
      <c r="AH971" s="10"/>
      <c r="AI971" s="10"/>
      <c r="AJ971" s="10"/>
      <c r="AM971" s="3"/>
      <c r="AN971" s="10"/>
      <c r="AO971" s="10"/>
      <c r="AP971" s="10"/>
      <c r="AQ971" s="10"/>
      <c r="AR971" s="10"/>
      <c r="AS971" s="10"/>
      <c r="AV971" s="3"/>
      <c r="AW971" s="10"/>
      <c r="AX971" s="10"/>
      <c r="AY971" s="10"/>
      <c r="AZ971" s="10"/>
      <c r="BA971" s="10"/>
    </row>
    <row r="972" spans="3:53" x14ac:dyDescent="0.25">
      <c r="C972" s="3"/>
      <c r="D972" s="10"/>
      <c r="E972" s="10"/>
      <c r="F972" s="10"/>
      <c r="G972" s="10"/>
      <c r="H972" s="10"/>
      <c r="I972" s="10"/>
      <c r="J972" s="10"/>
      <c r="AD972" s="3"/>
      <c r="AE972" s="10"/>
      <c r="AF972" s="10"/>
      <c r="AG972" s="10"/>
      <c r="AH972" s="10"/>
      <c r="AI972" s="10"/>
      <c r="AJ972" s="10"/>
      <c r="AM972" s="3"/>
      <c r="AN972" s="10"/>
      <c r="AO972" s="10"/>
      <c r="AP972" s="10"/>
      <c r="AQ972" s="10"/>
      <c r="AR972" s="10"/>
      <c r="AS972" s="10"/>
      <c r="AV972" s="3"/>
      <c r="AW972" s="10"/>
      <c r="AX972" s="10"/>
      <c r="AY972" s="10"/>
      <c r="AZ972" s="10"/>
      <c r="BA972" s="10"/>
    </row>
    <row r="973" spans="3:53" x14ac:dyDescent="0.25">
      <c r="C973" s="3"/>
      <c r="D973" s="10"/>
      <c r="E973" s="10"/>
      <c r="F973" s="10"/>
      <c r="G973" s="10"/>
      <c r="H973" s="10"/>
      <c r="I973" s="10"/>
      <c r="J973" s="10"/>
      <c r="AD973" s="3"/>
      <c r="AE973" s="10"/>
      <c r="AF973" s="10"/>
      <c r="AG973" s="10"/>
      <c r="AH973" s="10"/>
      <c r="AI973" s="10"/>
      <c r="AJ973" s="10"/>
      <c r="AM973" s="3"/>
      <c r="AN973" s="10"/>
      <c r="AO973" s="10"/>
      <c r="AP973" s="10"/>
      <c r="AQ973" s="10"/>
      <c r="AR973" s="10"/>
      <c r="AS973" s="10"/>
      <c r="AV973" s="3"/>
      <c r="AW973" s="10"/>
      <c r="AX973" s="10"/>
      <c r="AY973" s="10"/>
      <c r="AZ973" s="10"/>
      <c r="BA973" s="10"/>
    </row>
    <row r="974" spans="3:53" x14ac:dyDescent="0.25">
      <c r="C974" s="3"/>
      <c r="D974" s="10"/>
      <c r="E974" s="10"/>
      <c r="F974" s="10"/>
      <c r="G974" s="10"/>
      <c r="H974" s="10"/>
      <c r="I974" s="10"/>
      <c r="J974" s="10"/>
      <c r="AD974" s="3"/>
      <c r="AE974" s="10"/>
      <c r="AF974" s="10"/>
      <c r="AG974" s="10"/>
      <c r="AH974" s="10"/>
      <c r="AI974" s="10"/>
      <c r="AJ974" s="10"/>
      <c r="AM974" s="3"/>
      <c r="AN974" s="10"/>
      <c r="AO974" s="10"/>
      <c r="AP974" s="10"/>
      <c r="AQ974" s="10"/>
      <c r="AR974" s="10"/>
      <c r="AS974" s="10"/>
      <c r="AV974" s="3"/>
      <c r="AW974" s="10"/>
      <c r="AX974" s="10"/>
      <c r="AY974" s="10"/>
      <c r="AZ974" s="10"/>
      <c r="BA974" s="10"/>
    </row>
    <row r="975" spans="3:53" x14ac:dyDescent="0.25">
      <c r="C975" s="3"/>
      <c r="D975" s="10"/>
      <c r="E975" s="10"/>
      <c r="F975" s="10"/>
      <c r="G975" s="10"/>
      <c r="H975" s="10"/>
      <c r="I975" s="10"/>
      <c r="J975" s="10"/>
      <c r="AD975" s="3"/>
      <c r="AE975" s="10"/>
      <c r="AF975" s="10"/>
      <c r="AG975" s="10"/>
      <c r="AH975" s="10"/>
      <c r="AI975" s="10"/>
      <c r="AJ975" s="10"/>
      <c r="AM975" s="3"/>
      <c r="AN975" s="10"/>
      <c r="AO975" s="10"/>
      <c r="AP975" s="10"/>
      <c r="AQ975" s="10"/>
      <c r="AR975" s="10"/>
      <c r="AS975" s="10"/>
      <c r="AV975" s="3"/>
      <c r="AW975" s="10"/>
      <c r="AX975" s="10"/>
      <c r="AY975" s="10"/>
      <c r="AZ975" s="10"/>
      <c r="BA975" s="10"/>
    </row>
    <row r="976" spans="3:53" x14ac:dyDescent="0.25">
      <c r="C976" s="3"/>
      <c r="D976" s="10"/>
      <c r="E976" s="10"/>
      <c r="F976" s="10"/>
      <c r="G976" s="10"/>
      <c r="H976" s="10"/>
      <c r="I976" s="10"/>
      <c r="J976" s="10"/>
      <c r="AD976" s="3"/>
      <c r="AE976" s="10"/>
      <c r="AF976" s="10"/>
      <c r="AG976" s="10"/>
      <c r="AH976" s="10"/>
      <c r="AI976" s="10"/>
      <c r="AJ976" s="10"/>
      <c r="AM976" s="3"/>
      <c r="AN976" s="10"/>
      <c r="AO976" s="10"/>
      <c r="AP976" s="10"/>
      <c r="AQ976" s="10"/>
      <c r="AR976" s="10"/>
      <c r="AS976" s="10"/>
      <c r="AV976" s="3"/>
      <c r="AW976" s="10"/>
      <c r="AX976" s="10"/>
      <c r="AY976" s="10"/>
      <c r="AZ976" s="10"/>
      <c r="BA976" s="10"/>
    </row>
    <row r="977" spans="3:53" x14ac:dyDescent="0.25">
      <c r="C977" s="3"/>
      <c r="D977" s="10"/>
      <c r="E977" s="10"/>
      <c r="F977" s="10"/>
      <c r="G977" s="10"/>
      <c r="H977" s="10"/>
      <c r="I977" s="10"/>
      <c r="J977" s="10"/>
      <c r="AD977" s="3"/>
      <c r="AE977" s="10"/>
      <c r="AF977" s="10"/>
      <c r="AG977" s="10"/>
      <c r="AH977" s="10"/>
      <c r="AI977" s="10"/>
      <c r="AJ977" s="10"/>
      <c r="AM977" s="3"/>
      <c r="AN977" s="10"/>
      <c r="AO977" s="10"/>
      <c r="AP977" s="10"/>
      <c r="AQ977" s="10"/>
      <c r="AR977" s="10"/>
      <c r="AS977" s="10"/>
      <c r="AV977" s="3"/>
      <c r="AW977" s="10"/>
      <c r="AX977" s="10"/>
      <c r="AY977" s="10"/>
      <c r="AZ977" s="10"/>
      <c r="BA977" s="10"/>
    </row>
    <row r="978" spans="3:53" x14ac:dyDescent="0.25">
      <c r="C978" s="3"/>
      <c r="D978" s="10"/>
      <c r="E978" s="10"/>
      <c r="F978" s="10"/>
      <c r="G978" s="10"/>
      <c r="H978" s="10"/>
      <c r="I978" s="10"/>
      <c r="J978" s="10"/>
      <c r="AD978" s="3"/>
      <c r="AE978" s="10"/>
      <c r="AF978" s="10"/>
      <c r="AG978" s="10"/>
      <c r="AH978" s="10"/>
      <c r="AI978" s="10"/>
      <c r="AJ978" s="10"/>
      <c r="AM978" s="3"/>
      <c r="AN978" s="10"/>
      <c r="AO978" s="10"/>
      <c r="AP978" s="10"/>
      <c r="AQ978" s="10"/>
      <c r="AR978" s="10"/>
      <c r="AS978" s="10"/>
      <c r="AV978" s="3"/>
      <c r="AW978" s="10"/>
      <c r="AX978" s="10"/>
      <c r="AY978" s="10"/>
      <c r="AZ978" s="10"/>
      <c r="BA978" s="10"/>
    </row>
    <row r="979" spans="3:53" x14ac:dyDescent="0.25">
      <c r="C979" s="3"/>
      <c r="D979" s="10"/>
      <c r="E979" s="10"/>
      <c r="F979" s="10"/>
      <c r="G979" s="10"/>
      <c r="H979" s="10"/>
      <c r="I979" s="10"/>
      <c r="J979" s="10"/>
      <c r="AD979" s="3"/>
      <c r="AE979" s="10"/>
      <c r="AF979" s="10"/>
      <c r="AG979" s="10"/>
      <c r="AH979" s="10"/>
      <c r="AI979" s="10"/>
      <c r="AJ979" s="10"/>
      <c r="AM979" s="3"/>
      <c r="AN979" s="10"/>
      <c r="AO979" s="10"/>
      <c r="AP979" s="10"/>
      <c r="AQ979" s="10"/>
      <c r="AR979" s="10"/>
      <c r="AS979" s="10"/>
      <c r="AV979" s="3"/>
      <c r="AW979" s="10"/>
      <c r="AX979" s="10"/>
      <c r="AY979" s="10"/>
      <c r="AZ979" s="10"/>
      <c r="BA979" s="10"/>
    </row>
    <row r="980" spans="3:53" x14ac:dyDescent="0.25">
      <c r="C980" s="3"/>
      <c r="D980" s="10"/>
      <c r="E980" s="10"/>
      <c r="F980" s="10"/>
      <c r="G980" s="10"/>
      <c r="H980" s="10"/>
      <c r="I980" s="10"/>
      <c r="J980" s="10"/>
      <c r="AD980" s="3"/>
      <c r="AE980" s="10"/>
      <c r="AF980" s="10"/>
      <c r="AG980" s="10"/>
      <c r="AH980" s="10"/>
      <c r="AI980" s="10"/>
      <c r="AJ980" s="10"/>
      <c r="AM980" s="3"/>
      <c r="AN980" s="10"/>
      <c r="AO980" s="10"/>
      <c r="AP980" s="10"/>
      <c r="AQ980" s="10"/>
      <c r="AR980" s="10"/>
      <c r="AS980" s="10"/>
      <c r="AV980" s="3"/>
      <c r="AW980" s="10"/>
      <c r="AX980" s="10"/>
      <c r="AY980" s="10"/>
      <c r="AZ980" s="10"/>
      <c r="BA980" s="10"/>
    </row>
    <row r="981" spans="3:53" x14ac:dyDescent="0.25">
      <c r="C981" s="3"/>
      <c r="D981" s="10"/>
      <c r="E981" s="10"/>
      <c r="F981" s="10"/>
      <c r="G981" s="10"/>
      <c r="H981" s="10"/>
      <c r="I981" s="10"/>
      <c r="J981" s="10"/>
      <c r="AD981" s="3"/>
      <c r="AE981" s="10"/>
      <c r="AF981" s="10"/>
      <c r="AG981" s="10"/>
      <c r="AH981" s="10"/>
      <c r="AI981" s="10"/>
      <c r="AJ981" s="10"/>
      <c r="AM981" s="3"/>
      <c r="AN981" s="10"/>
      <c r="AO981" s="10"/>
      <c r="AP981" s="10"/>
      <c r="AQ981" s="10"/>
      <c r="AR981" s="10"/>
      <c r="AS981" s="10"/>
      <c r="AV981" s="3"/>
      <c r="AW981" s="10"/>
      <c r="AX981" s="10"/>
      <c r="AY981" s="10"/>
      <c r="AZ981" s="10"/>
      <c r="BA981" s="10"/>
    </row>
    <row r="982" spans="3:53" x14ac:dyDescent="0.25">
      <c r="C982" s="3"/>
      <c r="D982" s="10"/>
      <c r="E982" s="10"/>
      <c r="F982" s="10"/>
      <c r="G982" s="10"/>
      <c r="H982" s="10"/>
      <c r="I982" s="10"/>
      <c r="J982" s="10"/>
      <c r="AD982" s="3"/>
      <c r="AE982" s="10"/>
      <c r="AF982" s="10"/>
      <c r="AG982" s="10"/>
      <c r="AH982" s="10"/>
      <c r="AI982" s="10"/>
      <c r="AJ982" s="10"/>
      <c r="AM982" s="3"/>
      <c r="AN982" s="10"/>
      <c r="AO982" s="10"/>
      <c r="AP982" s="10"/>
      <c r="AQ982" s="10"/>
      <c r="AR982" s="10"/>
      <c r="AS982" s="10"/>
      <c r="AV982" s="3"/>
      <c r="AW982" s="10"/>
      <c r="AX982" s="10"/>
      <c r="AY982" s="10"/>
      <c r="AZ982" s="10"/>
      <c r="BA982" s="10"/>
    </row>
    <row r="983" spans="3:53" x14ac:dyDescent="0.25">
      <c r="C983" s="3"/>
      <c r="D983" s="10"/>
      <c r="E983" s="10"/>
      <c r="F983" s="10"/>
      <c r="G983" s="10"/>
      <c r="H983" s="10"/>
      <c r="I983" s="10"/>
      <c r="J983" s="10"/>
      <c r="AD983" s="3"/>
      <c r="AE983" s="10"/>
      <c r="AF983" s="10"/>
      <c r="AG983" s="10"/>
      <c r="AH983" s="10"/>
      <c r="AI983" s="10"/>
      <c r="AJ983" s="10"/>
      <c r="AM983" s="3"/>
      <c r="AN983" s="10"/>
      <c r="AO983" s="10"/>
      <c r="AP983" s="10"/>
      <c r="AQ983" s="10"/>
      <c r="AR983" s="10"/>
      <c r="AS983" s="10"/>
      <c r="AV983" s="3"/>
      <c r="AW983" s="10"/>
      <c r="AX983" s="10"/>
      <c r="AY983" s="10"/>
      <c r="AZ983" s="10"/>
      <c r="BA983" s="10"/>
    </row>
    <row r="984" spans="3:53" x14ac:dyDescent="0.25">
      <c r="C984" s="3"/>
      <c r="D984" s="10"/>
      <c r="E984" s="10"/>
      <c r="F984" s="10"/>
      <c r="G984" s="10"/>
      <c r="H984" s="10"/>
      <c r="I984" s="10"/>
      <c r="J984" s="10"/>
      <c r="AD984" s="3"/>
      <c r="AE984" s="10"/>
      <c r="AF984" s="10"/>
      <c r="AG984" s="10"/>
      <c r="AH984" s="10"/>
      <c r="AI984" s="10"/>
      <c r="AJ984" s="10"/>
      <c r="AM984" s="3"/>
      <c r="AN984" s="10"/>
      <c r="AO984" s="10"/>
      <c r="AP984" s="10"/>
      <c r="AQ984" s="10"/>
      <c r="AR984" s="10"/>
      <c r="AS984" s="10"/>
      <c r="AV984" s="3"/>
      <c r="AW984" s="10"/>
      <c r="AX984" s="10"/>
      <c r="AY984" s="10"/>
      <c r="AZ984" s="10"/>
      <c r="BA984" s="10"/>
    </row>
    <row r="985" spans="3:53" x14ac:dyDescent="0.25">
      <c r="C985" s="3"/>
      <c r="D985" s="10"/>
      <c r="E985" s="10"/>
      <c r="F985" s="10"/>
      <c r="G985" s="10"/>
      <c r="H985" s="10"/>
      <c r="I985" s="10"/>
      <c r="J985" s="10"/>
      <c r="AD985" s="3"/>
      <c r="AE985" s="10"/>
      <c r="AF985" s="10"/>
      <c r="AG985" s="10"/>
      <c r="AH985" s="10"/>
      <c r="AI985" s="10"/>
      <c r="AJ985" s="10"/>
      <c r="AM985" s="3"/>
      <c r="AN985" s="10"/>
      <c r="AO985" s="10"/>
      <c r="AP985" s="10"/>
      <c r="AQ985" s="10"/>
      <c r="AR985" s="10"/>
      <c r="AS985" s="10"/>
      <c r="AV985" s="3"/>
      <c r="AW985" s="10"/>
      <c r="AX985" s="10"/>
      <c r="AY985" s="10"/>
      <c r="AZ985" s="10"/>
      <c r="BA985" s="10"/>
    </row>
    <row r="986" spans="3:53" x14ac:dyDescent="0.25">
      <c r="C986" s="3"/>
      <c r="D986" s="10"/>
      <c r="E986" s="10"/>
      <c r="F986" s="10"/>
      <c r="G986" s="10"/>
      <c r="H986" s="10"/>
      <c r="I986" s="10"/>
      <c r="J986" s="10"/>
      <c r="AD986" s="3"/>
      <c r="AE986" s="10"/>
      <c r="AF986" s="10"/>
      <c r="AG986" s="10"/>
      <c r="AH986" s="10"/>
      <c r="AI986" s="10"/>
      <c r="AJ986" s="10"/>
      <c r="AM986" s="3"/>
      <c r="AN986" s="10"/>
      <c r="AO986" s="10"/>
      <c r="AP986" s="10"/>
      <c r="AQ986" s="10"/>
      <c r="AR986" s="10"/>
      <c r="AS986" s="10"/>
      <c r="AV986" s="3"/>
      <c r="AW986" s="10"/>
      <c r="AX986" s="10"/>
      <c r="AY986" s="10"/>
      <c r="AZ986" s="10"/>
      <c r="BA986" s="10"/>
    </row>
    <row r="987" spans="3:53" x14ac:dyDescent="0.25">
      <c r="C987" s="3"/>
      <c r="D987" s="10"/>
      <c r="E987" s="10"/>
      <c r="F987" s="10"/>
      <c r="G987" s="10"/>
      <c r="H987" s="10"/>
      <c r="I987" s="10"/>
      <c r="J987" s="10"/>
      <c r="AD987" s="3"/>
      <c r="AE987" s="10"/>
      <c r="AF987" s="10"/>
      <c r="AG987" s="10"/>
      <c r="AH987" s="10"/>
      <c r="AI987" s="10"/>
      <c r="AJ987" s="10"/>
      <c r="AM987" s="3"/>
      <c r="AN987" s="10"/>
      <c r="AO987" s="10"/>
      <c r="AP987" s="10"/>
      <c r="AQ987" s="10"/>
      <c r="AR987" s="10"/>
      <c r="AS987" s="10"/>
      <c r="AV987" s="3"/>
      <c r="AW987" s="10"/>
      <c r="AX987" s="10"/>
      <c r="AY987" s="10"/>
      <c r="AZ987" s="10"/>
      <c r="BA987" s="10"/>
    </row>
    <row r="988" spans="3:53" x14ac:dyDescent="0.25">
      <c r="C988" s="3"/>
      <c r="D988" s="10"/>
      <c r="E988" s="10"/>
      <c r="F988" s="10"/>
      <c r="G988" s="10"/>
      <c r="H988" s="10"/>
      <c r="I988" s="10"/>
      <c r="J988" s="10"/>
      <c r="AD988" s="3"/>
      <c r="AE988" s="10"/>
      <c r="AF988" s="10"/>
      <c r="AG988" s="10"/>
      <c r="AH988" s="10"/>
      <c r="AI988" s="10"/>
      <c r="AJ988" s="10"/>
      <c r="AM988" s="3"/>
      <c r="AN988" s="10"/>
      <c r="AO988" s="10"/>
      <c r="AP988" s="10"/>
      <c r="AQ988" s="10"/>
      <c r="AR988" s="10"/>
      <c r="AS988" s="10"/>
      <c r="AV988" s="3"/>
      <c r="AW988" s="10"/>
      <c r="AX988" s="10"/>
      <c r="AY988" s="10"/>
      <c r="AZ988" s="10"/>
      <c r="BA988" s="10"/>
    </row>
    <row r="989" spans="3:53" x14ac:dyDescent="0.25">
      <c r="C989" s="3"/>
      <c r="D989" s="10"/>
      <c r="E989" s="10"/>
      <c r="F989" s="10"/>
      <c r="G989" s="10"/>
      <c r="H989" s="10"/>
      <c r="I989" s="10"/>
      <c r="J989" s="10"/>
      <c r="AD989" s="3"/>
      <c r="AE989" s="10"/>
      <c r="AF989" s="10"/>
      <c r="AG989" s="10"/>
      <c r="AH989" s="10"/>
      <c r="AI989" s="10"/>
      <c r="AJ989" s="10"/>
      <c r="AM989" s="3"/>
      <c r="AN989" s="10"/>
      <c r="AO989" s="10"/>
      <c r="AP989" s="10"/>
      <c r="AQ989" s="10"/>
      <c r="AR989" s="10"/>
      <c r="AS989" s="10"/>
      <c r="AV989" s="3"/>
      <c r="AW989" s="10"/>
      <c r="AX989" s="10"/>
      <c r="AY989" s="10"/>
      <c r="AZ989" s="10"/>
      <c r="BA989" s="10"/>
    </row>
    <row r="990" spans="3:53" x14ac:dyDescent="0.25">
      <c r="C990" s="3"/>
      <c r="D990" s="10"/>
      <c r="E990" s="10"/>
      <c r="F990" s="10"/>
      <c r="G990" s="10"/>
      <c r="H990" s="10"/>
      <c r="I990" s="10"/>
      <c r="J990" s="10"/>
      <c r="AD990" s="3"/>
      <c r="AE990" s="10"/>
      <c r="AF990" s="10"/>
      <c r="AG990" s="10"/>
      <c r="AH990" s="10"/>
      <c r="AI990" s="10"/>
      <c r="AJ990" s="10"/>
      <c r="AM990" s="3"/>
      <c r="AN990" s="10"/>
      <c r="AO990" s="10"/>
      <c r="AP990" s="10"/>
      <c r="AQ990" s="10"/>
      <c r="AR990" s="10"/>
      <c r="AS990" s="10"/>
      <c r="AV990" s="3"/>
      <c r="AW990" s="10"/>
      <c r="AX990" s="10"/>
      <c r="AY990" s="10"/>
      <c r="AZ990" s="10"/>
      <c r="BA990" s="10"/>
    </row>
    <row r="991" spans="3:53" x14ac:dyDescent="0.25">
      <c r="C991" s="3"/>
      <c r="D991" s="10"/>
      <c r="E991" s="10"/>
      <c r="F991" s="10"/>
      <c r="G991" s="10"/>
      <c r="H991" s="10"/>
      <c r="I991" s="10"/>
      <c r="J991" s="10"/>
      <c r="AD991" s="3"/>
      <c r="AE991" s="10"/>
      <c r="AF991" s="10"/>
      <c r="AG991" s="10"/>
      <c r="AH991" s="10"/>
      <c r="AI991" s="10"/>
      <c r="AJ991" s="10"/>
      <c r="AM991" s="3"/>
      <c r="AN991" s="10"/>
      <c r="AO991" s="10"/>
      <c r="AP991" s="10"/>
      <c r="AQ991" s="10"/>
      <c r="AR991" s="10"/>
      <c r="AS991" s="10"/>
      <c r="AV991" s="3"/>
      <c r="AW991" s="10"/>
      <c r="AX991" s="10"/>
      <c r="AY991" s="10"/>
      <c r="AZ991" s="10"/>
      <c r="BA991" s="10"/>
    </row>
    <row r="992" spans="3:53" x14ac:dyDescent="0.25">
      <c r="C992" s="3"/>
      <c r="D992" s="10"/>
      <c r="E992" s="10"/>
      <c r="F992" s="10"/>
      <c r="G992" s="10"/>
      <c r="H992" s="10"/>
      <c r="I992" s="10"/>
      <c r="J992" s="10"/>
      <c r="AD992" s="3"/>
      <c r="AE992" s="10"/>
      <c r="AF992" s="10"/>
      <c r="AG992" s="10"/>
      <c r="AH992" s="10"/>
      <c r="AI992" s="10"/>
      <c r="AJ992" s="10"/>
      <c r="AM992" s="3"/>
      <c r="AN992" s="10"/>
      <c r="AO992" s="10"/>
      <c r="AP992" s="10"/>
      <c r="AQ992" s="10"/>
      <c r="AR992" s="10"/>
      <c r="AS992" s="10"/>
      <c r="AV992" s="3"/>
      <c r="AW992" s="10"/>
      <c r="AX992" s="10"/>
      <c r="AY992" s="10"/>
      <c r="AZ992" s="10"/>
      <c r="BA992" s="10"/>
    </row>
    <row r="993" spans="3:53" x14ac:dyDescent="0.25">
      <c r="C993" s="3"/>
      <c r="D993" s="10"/>
      <c r="E993" s="10"/>
      <c r="F993" s="10"/>
      <c r="G993" s="10"/>
      <c r="H993" s="10"/>
      <c r="I993" s="10"/>
      <c r="J993" s="10"/>
      <c r="AD993" s="3"/>
      <c r="AE993" s="10"/>
      <c r="AF993" s="10"/>
      <c r="AG993" s="10"/>
      <c r="AH993" s="10"/>
      <c r="AI993" s="10"/>
      <c r="AJ993" s="10"/>
      <c r="AM993" s="3"/>
      <c r="AN993" s="10"/>
      <c r="AO993" s="10"/>
      <c r="AP993" s="10"/>
      <c r="AQ993" s="10"/>
      <c r="AR993" s="10"/>
      <c r="AS993" s="10"/>
      <c r="AV993" s="3"/>
      <c r="AW993" s="10"/>
      <c r="AX993" s="10"/>
      <c r="AY993" s="10"/>
      <c r="AZ993" s="10"/>
      <c r="BA993" s="10"/>
    </row>
    <row r="994" spans="3:53" x14ac:dyDescent="0.25">
      <c r="C994" s="3"/>
      <c r="D994" s="10"/>
      <c r="E994" s="10"/>
      <c r="F994" s="10"/>
      <c r="G994" s="10"/>
      <c r="H994" s="10"/>
      <c r="I994" s="10"/>
      <c r="J994" s="10"/>
      <c r="AD994" s="3"/>
      <c r="AE994" s="10"/>
      <c r="AF994" s="10"/>
      <c r="AG994" s="10"/>
      <c r="AH994" s="10"/>
      <c r="AI994" s="10"/>
      <c r="AJ994" s="10"/>
      <c r="AM994" s="3"/>
      <c r="AN994" s="10"/>
      <c r="AO994" s="10"/>
      <c r="AP994" s="10"/>
      <c r="AQ994" s="10"/>
      <c r="AR994" s="10"/>
      <c r="AS994" s="10"/>
      <c r="AV994" s="3"/>
      <c r="AW994" s="10"/>
      <c r="AX994" s="10"/>
      <c r="AY994" s="10"/>
      <c r="AZ994" s="10"/>
      <c r="BA994" s="10"/>
    </row>
    <row r="995" spans="3:53" x14ac:dyDescent="0.25">
      <c r="C995" s="3"/>
      <c r="D995" s="10"/>
      <c r="E995" s="10"/>
      <c r="F995" s="10"/>
      <c r="G995" s="10"/>
      <c r="H995" s="10"/>
      <c r="I995" s="10"/>
      <c r="J995" s="10"/>
      <c r="AD995" s="3"/>
      <c r="AE995" s="10"/>
      <c r="AF995" s="10"/>
      <c r="AG995" s="10"/>
      <c r="AH995" s="10"/>
      <c r="AI995" s="10"/>
      <c r="AJ995" s="10"/>
      <c r="AM995" s="3"/>
      <c r="AN995" s="10"/>
      <c r="AO995" s="10"/>
      <c r="AP995" s="10"/>
      <c r="AQ995" s="10"/>
      <c r="AR995" s="10"/>
      <c r="AS995" s="10"/>
      <c r="AV995" s="3"/>
      <c r="AW995" s="10"/>
      <c r="AX995" s="10"/>
      <c r="AY995" s="10"/>
      <c r="AZ995" s="10"/>
      <c r="BA995" s="10"/>
    </row>
    <row r="996" spans="3:53" x14ac:dyDescent="0.25">
      <c r="C996" s="3"/>
      <c r="D996" s="10"/>
      <c r="E996" s="10"/>
      <c r="F996" s="10"/>
      <c r="G996" s="10"/>
      <c r="H996" s="10"/>
      <c r="I996" s="10"/>
      <c r="J996" s="10"/>
      <c r="AD996" s="3"/>
      <c r="AE996" s="10"/>
      <c r="AF996" s="10"/>
      <c r="AG996" s="10"/>
      <c r="AH996" s="10"/>
      <c r="AI996" s="10"/>
      <c r="AJ996" s="10"/>
      <c r="AM996" s="3"/>
      <c r="AN996" s="10"/>
      <c r="AO996" s="10"/>
      <c r="AP996" s="10"/>
      <c r="AQ996" s="10"/>
      <c r="AR996" s="10"/>
      <c r="AS996" s="10"/>
      <c r="AV996" s="3"/>
      <c r="AW996" s="10"/>
      <c r="AX996" s="10"/>
      <c r="AY996" s="10"/>
      <c r="AZ996" s="10"/>
      <c r="BA996" s="10"/>
    </row>
    <row r="997" spans="3:53" x14ac:dyDescent="0.25">
      <c r="C997" s="3"/>
      <c r="D997" s="10"/>
      <c r="E997" s="10"/>
      <c r="F997" s="10"/>
      <c r="G997" s="10"/>
      <c r="H997" s="10"/>
      <c r="I997" s="10"/>
      <c r="J997" s="10"/>
      <c r="AD997" s="3"/>
      <c r="AE997" s="10"/>
      <c r="AF997" s="10"/>
      <c r="AG997" s="10"/>
      <c r="AH997" s="10"/>
      <c r="AI997" s="10"/>
      <c r="AJ997" s="10"/>
      <c r="AM997" s="3"/>
      <c r="AN997" s="10"/>
      <c r="AO997" s="10"/>
      <c r="AP997" s="10"/>
      <c r="AQ997" s="10"/>
      <c r="AR997" s="10"/>
      <c r="AS997" s="10"/>
      <c r="AV997" s="3"/>
      <c r="AW997" s="10"/>
      <c r="AX997" s="10"/>
      <c r="AY997" s="10"/>
      <c r="AZ997" s="10"/>
      <c r="BA997" s="10"/>
    </row>
    <row r="998" spans="3:53" x14ac:dyDescent="0.25">
      <c r="C998" s="3"/>
      <c r="D998" s="10"/>
      <c r="E998" s="10"/>
      <c r="F998" s="10"/>
      <c r="G998" s="10"/>
      <c r="H998" s="10"/>
      <c r="I998" s="10"/>
      <c r="J998" s="10"/>
      <c r="AD998" s="3"/>
      <c r="AE998" s="10"/>
      <c r="AF998" s="10"/>
      <c r="AG998" s="10"/>
      <c r="AH998" s="10"/>
      <c r="AI998" s="10"/>
      <c r="AJ998" s="10"/>
      <c r="AM998" s="3"/>
      <c r="AN998" s="10"/>
      <c r="AO998" s="10"/>
      <c r="AP998" s="10"/>
      <c r="AQ998" s="10"/>
      <c r="AR998" s="10"/>
      <c r="AS998" s="10"/>
      <c r="AV998" s="3"/>
      <c r="AW998" s="10"/>
      <c r="AX998" s="10"/>
      <c r="AY998" s="10"/>
      <c r="AZ998" s="10"/>
      <c r="BA998" s="10"/>
    </row>
    <row r="999" spans="3:53" x14ac:dyDescent="0.25">
      <c r="C999" s="3"/>
      <c r="D999" s="10"/>
      <c r="E999" s="10"/>
      <c r="F999" s="10"/>
      <c r="G999" s="10"/>
      <c r="H999" s="10"/>
      <c r="I999" s="10"/>
      <c r="J999" s="10"/>
      <c r="AD999" s="3"/>
      <c r="AE999" s="10"/>
      <c r="AF999" s="10"/>
      <c r="AG999" s="10"/>
      <c r="AH999" s="10"/>
      <c r="AI999" s="10"/>
      <c r="AJ999" s="10"/>
      <c r="AM999" s="3"/>
      <c r="AN999" s="10"/>
      <c r="AO999" s="10"/>
      <c r="AP999" s="10"/>
      <c r="AQ999" s="10"/>
      <c r="AR999" s="10"/>
      <c r="AS999" s="10"/>
      <c r="AV999" s="3"/>
      <c r="AW999" s="10"/>
      <c r="AX999" s="10"/>
      <c r="AY999" s="10"/>
      <c r="AZ999" s="10"/>
      <c r="BA999" s="10"/>
    </row>
    <row r="1000" spans="3:53" x14ac:dyDescent="0.25">
      <c r="C1000" s="3"/>
      <c r="D1000" s="10"/>
      <c r="E1000" s="10"/>
      <c r="F1000" s="10"/>
      <c r="G1000" s="10"/>
      <c r="H1000" s="10"/>
      <c r="I1000" s="10"/>
      <c r="J1000" s="10"/>
      <c r="AD1000" s="3"/>
      <c r="AE1000" s="10"/>
      <c r="AF1000" s="10"/>
      <c r="AG1000" s="10"/>
      <c r="AH1000" s="10"/>
      <c r="AI1000" s="10"/>
      <c r="AJ1000" s="10"/>
      <c r="AM1000" s="3"/>
      <c r="AN1000" s="10"/>
      <c r="AO1000" s="10"/>
      <c r="AP1000" s="10"/>
      <c r="AQ1000" s="10"/>
      <c r="AR1000" s="10"/>
      <c r="AS1000" s="10"/>
      <c r="AV1000" s="3"/>
      <c r="AW1000" s="10"/>
      <c r="AX1000" s="10"/>
      <c r="AY1000" s="10"/>
      <c r="AZ1000" s="10"/>
      <c r="BA1000" s="10"/>
    </row>
    <row r="1001" spans="3:53" x14ac:dyDescent="0.25">
      <c r="C1001" s="3"/>
      <c r="D1001" s="10"/>
      <c r="E1001" s="10"/>
      <c r="F1001" s="10"/>
      <c r="G1001" s="10"/>
      <c r="H1001" s="10"/>
      <c r="I1001" s="10"/>
      <c r="J1001" s="10"/>
      <c r="AD1001" s="3"/>
      <c r="AE1001" s="10"/>
      <c r="AF1001" s="10"/>
      <c r="AG1001" s="10"/>
      <c r="AH1001" s="10"/>
      <c r="AI1001" s="10"/>
      <c r="AJ1001" s="10"/>
      <c r="AM1001" s="3"/>
      <c r="AN1001" s="10"/>
      <c r="AO1001" s="10"/>
      <c r="AP1001" s="10"/>
      <c r="AQ1001" s="10"/>
      <c r="AR1001" s="10"/>
      <c r="AS1001" s="10"/>
      <c r="AV1001" s="3"/>
      <c r="AW1001" s="10"/>
      <c r="AX1001" s="10"/>
      <c r="AY1001" s="10"/>
      <c r="AZ1001" s="10"/>
      <c r="BA1001" s="10"/>
    </row>
    <row r="1002" spans="3:53" x14ac:dyDescent="0.25">
      <c r="C1002" s="3"/>
      <c r="D1002" s="10"/>
      <c r="E1002" s="10"/>
      <c r="F1002" s="10"/>
      <c r="G1002" s="10"/>
      <c r="H1002" s="10"/>
      <c r="I1002" s="10"/>
      <c r="J1002" s="10"/>
      <c r="AD1002" s="3"/>
      <c r="AE1002" s="10"/>
      <c r="AF1002" s="10"/>
      <c r="AG1002" s="10"/>
      <c r="AH1002" s="10"/>
      <c r="AI1002" s="10"/>
      <c r="AJ1002" s="10"/>
      <c r="AM1002" s="3"/>
      <c r="AN1002" s="10"/>
      <c r="AO1002" s="10"/>
      <c r="AP1002" s="10"/>
      <c r="AQ1002" s="10"/>
      <c r="AR1002" s="10"/>
      <c r="AS1002" s="10"/>
      <c r="AV1002" s="3"/>
      <c r="AW1002" s="10"/>
      <c r="AX1002" s="10"/>
      <c r="AY1002" s="10"/>
      <c r="AZ1002" s="10"/>
      <c r="BA1002" s="10"/>
    </row>
    <row r="1003" spans="3:53" x14ac:dyDescent="0.25">
      <c r="C1003" s="3"/>
      <c r="D1003" s="10"/>
      <c r="E1003" s="10"/>
      <c r="F1003" s="10"/>
      <c r="G1003" s="10"/>
      <c r="H1003" s="10"/>
      <c r="I1003" s="10"/>
      <c r="J1003" s="10"/>
      <c r="AD1003" s="3"/>
      <c r="AE1003" s="10"/>
      <c r="AF1003" s="10"/>
      <c r="AG1003" s="10"/>
      <c r="AH1003" s="10"/>
      <c r="AI1003" s="10"/>
      <c r="AJ1003" s="10"/>
      <c r="AM1003" s="3"/>
      <c r="AN1003" s="10"/>
      <c r="AO1003" s="10"/>
      <c r="AP1003" s="10"/>
      <c r="AQ1003" s="10"/>
      <c r="AR1003" s="10"/>
      <c r="AS1003" s="10"/>
      <c r="AV1003" s="3"/>
      <c r="AW1003" s="10"/>
      <c r="AX1003" s="10"/>
      <c r="AY1003" s="10"/>
      <c r="AZ1003" s="10"/>
      <c r="BA1003" s="10"/>
    </row>
    <row r="1004" spans="3:53" x14ac:dyDescent="0.25">
      <c r="C1004" s="3"/>
      <c r="D1004" s="10"/>
      <c r="E1004" s="10"/>
      <c r="F1004" s="10"/>
      <c r="G1004" s="10"/>
      <c r="H1004" s="10"/>
      <c r="I1004" s="10"/>
      <c r="J1004" s="10"/>
      <c r="AD1004" s="3"/>
      <c r="AE1004" s="10"/>
      <c r="AF1004" s="10"/>
      <c r="AG1004" s="10"/>
      <c r="AH1004" s="10"/>
      <c r="AI1004" s="10"/>
      <c r="AJ1004" s="10"/>
      <c r="AM1004" s="3"/>
      <c r="AN1004" s="10"/>
      <c r="AO1004" s="10"/>
      <c r="AP1004" s="10"/>
      <c r="AQ1004" s="10"/>
      <c r="AR1004" s="10"/>
      <c r="AS1004" s="10"/>
      <c r="AV1004" s="3"/>
      <c r="AW1004" s="10"/>
      <c r="AX1004" s="10"/>
      <c r="AY1004" s="10"/>
      <c r="AZ1004" s="10"/>
      <c r="BA1004" s="10"/>
    </row>
    <row r="1005" spans="3:53" x14ac:dyDescent="0.25">
      <c r="C1005" s="3"/>
      <c r="D1005" s="10"/>
      <c r="E1005" s="10"/>
      <c r="F1005" s="10"/>
      <c r="G1005" s="10"/>
      <c r="H1005" s="10"/>
      <c r="I1005" s="10"/>
      <c r="J1005" s="10"/>
      <c r="AD1005" s="3"/>
      <c r="AE1005" s="10"/>
      <c r="AF1005" s="10"/>
      <c r="AG1005" s="10"/>
      <c r="AH1005" s="10"/>
      <c r="AI1005" s="10"/>
      <c r="AJ1005" s="10"/>
      <c r="AM1005" s="3"/>
      <c r="AN1005" s="10"/>
      <c r="AO1005" s="10"/>
      <c r="AP1005" s="10"/>
      <c r="AQ1005" s="10"/>
      <c r="AR1005" s="10"/>
      <c r="AS1005" s="10"/>
      <c r="AV1005" s="3"/>
      <c r="AW1005" s="10"/>
      <c r="AX1005" s="10"/>
      <c r="AY1005" s="10"/>
      <c r="AZ1005" s="10"/>
      <c r="BA1005" s="10"/>
    </row>
    <row r="1006" spans="3:53" x14ac:dyDescent="0.25">
      <c r="C1006" s="3"/>
      <c r="D1006" s="10"/>
      <c r="E1006" s="10"/>
      <c r="F1006" s="10"/>
      <c r="G1006" s="10"/>
      <c r="H1006" s="10"/>
      <c r="I1006" s="10"/>
      <c r="J1006" s="10"/>
      <c r="AD1006" s="3"/>
      <c r="AE1006" s="10"/>
      <c r="AF1006" s="10"/>
      <c r="AG1006" s="10"/>
      <c r="AH1006" s="10"/>
      <c r="AI1006" s="10"/>
      <c r="AJ1006" s="10"/>
      <c r="AM1006" s="3"/>
      <c r="AN1006" s="10"/>
      <c r="AO1006" s="10"/>
      <c r="AP1006" s="10"/>
      <c r="AQ1006" s="10"/>
      <c r="AR1006" s="10"/>
      <c r="AS1006" s="10"/>
      <c r="AV1006" s="3"/>
      <c r="AW1006" s="10"/>
      <c r="AX1006" s="10"/>
      <c r="AY1006" s="10"/>
      <c r="AZ1006" s="10"/>
      <c r="BA1006" s="10"/>
    </row>
    <row r="1007" spans="3:53" x14ac:dyDescent="0.25">
      <c r="C1007" s="3"/>
      <c r="D1007" s="10"/>
      <c r="E1007" s="10"/>
      <c r="F1007" s="10"/>
      <c r="G1007" s="10"/>
      <c r="H1007" s="10"/>
      <c r="I1007" s="10"/>
      <c r="J1007" s="10"/>
      <c r="AD1007" s="3"/>
      <c r="AE1007" s="10"/>
      <c r="AF1007" s="10"/>
      <c r="AG1007" s="10"/>
      <c r="AH1007" s="10"/>
      <c r="AI1007" s="10"/>
      <c r="AJ1007" s="10"/>
      <c r="AM1007" s="3"/>
      <c r="AN1007" s="10"/>
      <c r="AO1007" s="10"/>
      <c r="AP1007" s="10"/>
      <c r="AQ1007" s="10"/>
      <c r="AR1007" s="10"/>
      <c r="AS1007" s="10"/>
      <c r="AV1007" s="3"/>
      <c r="AW1007" s="10"/>
      <c r="AX1007" s="10"/>
      <c r="AY1007" s="10"/>
      <c r="AZ1007" s="10"/>
      <c r="BA1007" s="10"/>
    </row>
    <row r="1008" spans="3:53" x14ac:dyDescent="0.25">
      <c r="C1008" s="3"/>
      <c r="D1008" s="10"/>
      <c r="E1008" s="10"/>
      <c r="F1008" s="10"/>
      <c r="G1008" s="10"/>
      <c r="H1008" s="10"/>
      <c r="I1008" s="10"/>
      <c r="J1008" s="10"/>
      <c r="AD1008" s="3"/>
      <c r="AE1008" s="10"/>
      <c r="AF1008" s="10"/>
      <c r="AG1008" s="10"/>
      <c r="AH1008" s="10"/>
      <c r="AI1008" s="10"/>
      <c r="AJ1008" s="10"/>
      <c r="AM1008" s="3"/>
      <c r="AN1008" s="10"/>
      <c r="AO1008" s="10"/>
      <c r="AP1008" s="10"/>
      <c r="AQ1008" s="10"/>
      <c r="AR1008" s="10"/>
      <c r="AS1008" s="10"/>
      <c r="AV1008" s="3"/>
      <c r="AW1008" s="10"/>
      <c r="AX1008" s="10"/>
      <c r="AY1008" s="10"/>
      <c r="AZ1008" s="10"/>
      <c r="BA1008" s="10"/>
    </row>
    <row r="1009" spans="3:53" x14ac:dyDescent="0.25">
      <c r="C1009" s="3"/>
      <c r="D1009" s="10"/>
      <c r="E1009" s="10"/>
      <c r="F1009" s="10"/>
      <c r="G1009" s="10"/>
      <c r="H1009" s="10"/>
      <c r="I1009" s="10"/>
      <c r="J1009" s="10"/>
      <c r="AD1009" s="3"/>
      <c r="AE1009" s="10"/>
      <c r="AF1009" s="10"/>
      <c r="AG1009" s="10"/>
      <c r="AH1009" s="10"/>
      <c r="AI1009" s="10"/>
      <c r="AJ1009" s="10"/>
      <c r="AM1009" s="3"/>
      <c r="AN1009" s="10"/>
      <c r="AO1009" s="10"/>
      <c r="AP1009" s="10"/>
      <c r="AQ1009" s="10"/>
      <c r="AR1009" s="10"/>
      <c r="AS1009" s="10"/>
      <c r="AV1009" s="3"/>
      <c r="AW1009" s="10"/>
      <c r="AX1009" s="10"/>
      <c r="AY1009" s="10"/>
      <c r="AZ1009" s="10"/>
      <c r="BA1009" s="10"/>
    </row>
    <row r="1010" spans="3:53" x14ac:dyDescent="0.25">
      <c r="C1010" s="3"/>
      <c r="D1010" s="10"/>
      <c r="E1010" s="10"/>
      <c r="F1010" s="10"/>
      <c r="G1010" s="10"/>
      <c r="H1010" s="10"/>
      <c r="I1010" s="10"/>
      <c r="J1010" s="10"/>
      <c r="AD1010" s="3"/>
      <c r="AE1010" s="10"/>
      <c r="AF1010" s="10"/>
      <c r="AG1010" s="10"/>
      <c r="AH1010" s="10"/>
      <c r="AI1010" s="10"/>
      <c r="AJ1010" s="10"/>
      <c r="AM1010" s="3"/>
      <c r="AN1010" s="10"/>
      <c r="AO1010" s="10"/>
      <c r="AP1010" s="10"/>
      <c r="AQ1010" s="10"/>
      <c r="AR1010" s="10"/>
      <c r="AS1010" s="10"/>
      <c r="AV1010" s="3"/>
      <c r="AW1010" s="10"/>
      <c r="AX1010" s="10"/>
      <c r="AY1010" s="10"/>
      <c r="AZ1010" s="10"/>
      <c r="BA1010" s="10"/>
    </row>
    <row r="1011" spans="3:53" x14ac:dyDescent="0.25">
      <c r="C1011" s="3"/>
      <c r="D1011" s="10"/>
      <c r="E1011" s="10"/>
      <c r="F1011" s="10"/>
      <c r="G1011" s="10"/>
      <c r="H1011" s="10"/>
      <c r="I1011" s="10"/>
      <c r="J1011" s="10"/>
      <c r="AD1011" s="3"/>
      <c r="AE1011" s="10"/>
      <c r="AF1011" s="10"/>
      <c r="AG1011" s="10"/>
      <c r="AH1011" s="10"/>
      <c r="AI1011" s="10"/>
      <c r="AJ1011" s="10"/>
      <c r="AM1011" s="3"/>
      <c r="AN1011" s="10"/>
      <c r="AO1011" s="10"/>
      <c r="AP1011" s="10"/>
      <c r="AQ1011" s="10"/>
      <c r="AR1011" s="10"/>
      <c r="AS1011" s="10"/>
      <c r="AV1011" s="3"/>
      <c r="AW1011" s="10"/>
      <c r="AX1011" s="10"/>
      <c r="AY1011" s="10"/>
      <c r="AZ1011" s="10"/>
      <c r="BA1011" s="10"/>
    </row>
    <row r="1012" spans="3:53" x14ac:dyDescent="0.25">
      <c r="C1012" s="3"/>
      <c r="D1012" s="10"/>
      <c r="E1012" s="10"/>
      <c r="F1012" s="10"/>
      <c r="G1012" s="10"/>
      <c r="H1012" s="10"/>
      <c r="I1012" s="10"/>
      <c r="J1012" s="10"/>
      <c r="AD1012" s="3"/>
      <c r="AE1012" s="10"/>
      <c r="AF1012" s="10"/>
      <c r="AG1012" s="10"/>
      <c r="AH1012" s="10"/>
      <c r="AI1012" s="10"/>
      <c r="AJ1012" s="10"/>
      <c r="AM1012" s="3"/>
      <c r="AN1012" s="10"/>
      <c r="AO1012" s="10"/>
      <c r="AP1012" s="10"/>
      <c r="AQ1012" s="10"/>
      <c r="AR1012" s="10"/>
      <c r="AS1012" s="10"/>
      <c r="AV1012" s="3"/>
      <c r="AW1012" s="10"/>
      <c r="AX1012" s="10"/>
      <c r="AY1012" s="10"/>
      <c r="AZ1012" s="10"/>
      <c r="BA1012" s="10"/>
    </row>
    <row r="1013" spans="3:53" x14ac:dyDescent="0.25">
      <c r="C1013" s="3"/>
      <c r="D1013" s="10"/>
      <c r="E1013" s="10"/>
      <c r="F1013" s="10"/>
      <c r="G1013" s="10"/>
      <c r="H1013" s="10"/>
      <c r="I1013" s="10"/>
      <c r="J1013" s="10"/>
      <c r="AD1013" s="3"/>
      <c r="AE1013" s="10"/>
      <c r="AF1013" s="10"/>
      <c r="AG1013" s="10"/>
      <c r="AH1013" s="10"/>
      <c r="AI1013" s="10"/>
      <c r="AJ1013" s="10"/>
      <c r="AM1013" s="3"/>
      <c r="AN1013" s="10"/>
      <c r="AO1013" s="10"/>
      <c r="AP1013" s="10"/>
      <c r="AQ1013" s="10"/>
      <c r="AR1013" s="10"/>
      <c r="AS1013" s="10"/>
      <c r="AV1013" s="3"/>
      <c r="AW1013" s="10"/>
      <c r="AX1013" s="10"/>
      <c r="AY1013" s="10"/>
      <c r="AZ1013" s="10"/>
      <c r="BA1013" s="10"/>
    </row>
    <row r="1014" spans="3:53" x14ac:dyDescent="0.25">
      <c r="C1014" s="3"/>
      <c r="D1014" s="10"/>
      <c r="E1014" s="10"/>
      <c r="F1014" s="10"/>
      <c r="G1014" s="10"/>
      <c r="H1014" s="10"/>
      <c r="I1014" s="10"/>
      <c r="J1014" s="10"/>
      <c r="AD1014" s="3"/>
      <c r="AE1014" s="10"/>
      <c r="AF1014" s="10"/>
      <c r="AG1014" s="10"/>
      <c r="AH1014" s="10"/>
      <c r="AI1014" s="10"/>
      <c r="AJ1014" s="10"/>
      <c r="AM1014" s="3"/>
      <c r="AN1014" s="10"/>
      <c r="AO1014" s="10"/>
      <c r="AP1014" s="10"/>
      <c r="AQ1014" s="10"/>
      <c r="AR1014" s="10"/>
      <c r="AS1014" s="10"/>
      <c r="AV1014" s="3"/>
      <c r="AW1014" s="10"/>
      <c r="AX1014" s="10"/>
      <c r="AY1014" s="10"/>
      <c r="AZ1014" s="10"/>
      <c r="BA1014" s="10"/>
    </row>
    <row r="1015" spans="3:53" x14ac:dyDescent="0.25">
      <c r="C1015" s="3"/>
      <c r="D1015" s="10"/>
      <c r="E1015" s="10"/>
      <c r="F1015" s="10"/>
      <c r="G1015" s="10"/>
      <c r="H1015" s="10"/>
      <c r="I1015" s="10"/>
      <c r="J1015" s="10"/>
      <c r="AD1015" s="3"/>
      <c r="AE1015" s="10"/>
      <c r="AF1015" s="10"/>
      <c r="AG1015" s="10"/>
      <c r="AH1015" s="10"/>
      <c r="AI1015" s="10"/>
      <c r="AJ1015" s="10"/>
      <c r="AM1015" s="3"/>
      <c r="AN1015" s="10"/>
      <c r="AO1015" s="10"/>
      <c r="AP1015" s="10"/>
      <c r="AQ1015" s="10"/>
      <c r="AR1015" s="10"/>
      <c r="AS1015" s="10"/>
      <c r="AV1015" s="3"/>
      <c r="AW1015" s="10"/>
      <c r="AX1015" s="10"/>
      <c r="AY1015" s="10"/>
      <c r="AZ1015" s="10"/>
      <c r="BA1015" s="10"/>
    </row>
    <row r="1016" spans="3:53" x14ac:dyDescent="0.25">
      <c r="C1016" s="3"/>
      <c r="D1016" s="10"/>
      <c r="E1016" s="10"/>
      <c r="F1016" s="10"/>
      <c r="G1016" s="10"/>
      <c r="H1016" s="10"/>
      <c r="I1016" s="10"/>
      <c r="J1016" s="10"/>
      <c r="AD1016" s="3"/>
      <c r="AE1016" s="10"/>
      <c r="AF1016" s="10"/>
      <c r="AG1016" s="10"/>
      <c r="AH1016" s="10"/>
      <c r="AI1016" s="10"/>
      <c r="AJ1016" s="10"/>
      <c r="AM1016" s="3"/>
      <c r="AN1016" s="10"/>
      <c r="AO1016" s="10"/>
      <c r="AP1016" s="10"/>
      <c r="AQ1016" s="10"/>
      <c r="AR1016" s="10"/>
      <c r="AS1016" s="10"/>
      <c r="AV1016" s="3"/>
      <c r="AW1016" s="10"/>
      <c r="AX1016" s="10"/>
      <c r="AY1016" s="10"/>
      <c r="AZ1016" s="10"/>
      <c r="BA1016" s="10"/>
    </row>
    <row r="1017" spans="3:53" x14ac:dyDescent="0.25">
      <c r="C1017" s="3"/>
      <c r="D1017" s="10"/>
      <c r="E1017" s="10"/>
      <c r="F1017" s="10"/>
      <c r="G1017" s="10"/>
      <c r="H1017" s="10"/>
      <c r="I1017" s="10"/>
      <c r="J1017" s="10"/>
      <c r="AD1017" s="3"/>
      <c r="AE1017" s="10"/>
      <c r="AF1017" s="10"/>
      <c r="AG1017" s="10"/>
      <c r="AH1017" s="10"/>
      <c r="AI1017" s="10"/>
      <c r="AJ1017" s="10"/>
      <c r="AM1017" s="3"/>
      <c r="AN1017" s="10"/>
      <c r="AO1017" s="10"/>
      <c r="AP1017" s="10"/>
      <c r="AQ1017" s="10"/>
      <c r="AR1017" s="10"/>
      <c r="AS1017" s="10"/>
      <c r="AV1017" s="3"/>
      <c r="AW1017" s="10"/>
      <c r="AX1017" s="10"/>
      <c r="AY1017" s="10"/>
      <c r="AZ1017" s="10"/>
      <c r="BA1017" s="10"/>
    </row>
    <row r="1018" spans="3:53" x14ac:dyDescent="0.25">
      <c r="C1018" s="3"/>
      <c r="D1018" s="10"/>
      <c r="E1018" s="10"/>
      <c r="F1018" s="10"/>
      <c r="G1018" s="10"/>
      <c r="H1018" s="10"/>
      <c r="I1018" s="10"/>
      <c r="J1018" s="10"/>
      <c r="AD1018" s="3"/>
      <c r="AE1018" s="10"/>
      <c r="AF1018" s="10"/>
      <c r="AG1018" s="10"/>
      <c r="AH1018" s="10"/>
      <c r="AI1018" s="10"/>
      <c r="AJ1018" s="10"/>
      <c r="AM1018" s="3"/>
      <c r="AN1018" s="10"/>
      <c r="AO1018" s="10"/>
      <c r="AP1018" s="10"/>
      <c r="AQ1018" s="10"/>
      <c r="AR1018" s="10"/>
      <c r="AS1018" s="10"/>
      <c r="AV1018" s="3"/>
      <c r="AW1018" s="10"/>
      <c r="AX1018" s="10"/>
      <c r="AY1018" s="10"/>
      <c r="AZ1018" s="10"/>
      <c r="BA1018" s="10"/>
    </row>
    <row r="1019" spans="3:53" x14ac:dyDescent="0.25">
      <c r="C1019" s="3"/>
      <c r="D1019" s="10"/>
      <c r="E1019" s="10"/>
      <c r="F1019" s="10"/>
      <c r="G1019" s="10"/>
      <c r="H1019" s="10"/>
      <c r="I1019" s="10"/>
      <c r="J1019" s="10"/>
      <c r="AD1019" s="3"/>
      <c r="AE1019" s="10"/>
      <c r="AF1019" s="10"/>
      <c r="AG1019" s="10"/>
      <c r="AH1019" s="10"/>
      <c r="AI1019" s="10"/>
      <c r="AJ1019" s="10"/>
      <c r="AM1019" s="3"/>
      <c r="AN1019" s="10"/>
      <c r="AO1019" s="10"/>
      <c r="AP1019" s="10"/>
      <c r="AQ1019" s="10"/>
      <c r="AR1019" s="10"/>
      <c r="AS1019" s="10"/>
      <c r="AV1019" s="3"/>
      <c r="AW1019" s="10"/>
      <c r="AX1019" s="10"/>
      <c r="AY1019" s="10"/>
      <c r="AZ1019" s="10"/>
      <c r="BA1019" s="10"/>
    </row>
    <row r="1020" spans="3:53" x14ac:dyDescent="0.25">
      <c r="C1020" s="3"/>
      <c r="D1020" s="10"/>
      <c r="E1020" s="10"/>
      <c r="F1020" s="10"/>
      <c r="G1020" s="10"/>
      <c r="H1020" s="10"/>
      <c r="I1020" s="10"/>
      <c r="J1020" s="10"/>
      <c r="AD1020" s="3"/>
      <c r="AE1020" s="10"/>
      <c r="AF1020" s="10"/>
      <c r="AG1020" s="10"/>
      <c r="AH1020" s="10"/>
      <c r="AI1020" s="10"/>
      <c r="AJ1020" s="10"/>
      <c r="AM1020" s="3"/>
      <c r="AN1020" s="10"/>
      <c r="AO1020" s="10"/>
      <c r="AP1020" s="10"/>
      <c r="AQ1020" s="10"/>
      <c r="AR1020" s="10"/>
      <c r="AS1020" s="10"/>
      <c r="AV1020" s="3"/>
      <c r="AW1020" s="10"/>
      <c r="AX1020" s="10"/>
      <c r="AY1020" s="10"/>
      <c r="AZ1020" s="10"/>
      <c r="BA1020" s="10"/>
    </row>
    <row r="1021" spans="3:53" x14ac:dyDescent="0.25">
      <c r="C1021" s="3"/>
      <c r="D1021" s="10"/>
      <c r="E1021" s="10"/>
      <c r="F1021" s="10"/>
      <c r="G1021" s="10"/>
      <c r="H1021" s="10"/>
      <c r="I1021" s="10"/>
      <c r="J1021" s="10"/>
      <c r="AD1021" s="3"/>
      <c r="AE1021" s="10"/>
      <c r="AF1021" s="10"/>
      <c r="AG1021" s="10"/>
      <c r="AH1021" s="10"/>
      <c r="AI1021" s="10"/>
      <c r="AJ1021" s="10"/>
      <c r="AM1021" s="3"/>
      <c r="AN1021" s="10"/>
      <c r="AO1021" s="10"/>
      <c r="AP1021" s="10"/>
      <c r="AQ1021" s="10"/>
      <c r="AR1021" s="10"/>
      <c r="AS1021" s="10"/>
      <c r="AV1021" s="3"/>
      <c r="AW1021" s="10"/>
      <c r="AX1021" s="10"/>
      <c r="AY1021" s="10"/>
      <c r="AZ1021" s="10"/>
      <c r="BA1021" s="10"/>
    </row>
    <row r="1022" spans="3:53" x14ac:dyDescent="0.25">
      <c r="C1022" s="3"/>
      <c r="D1022" s="10"/>
      <c r="E1022" s="10"/>
      <c r="F1022" s="10"/>
      <c r="G1022" s="10"/>
      <c r="H1022" s="10"/>
      <c r="I1022" s="10"/>
      <c r="J1022" s="10"/>
      <c r="AD1022" s="3"/>
      <c r="AE1022" s="10"/>
      <c r="AF1022" s="10"/>
      <c r="AG1022" s="10"/>
      <c r="AH1022" s="10"/>
      <c r="AI1022" s="10"/>
      <c r="AJ1022" s="10"/>
      <c r="AM1022" s="3"/>
      <c r="AN1022" s="10"/>
      <c r="AO1022" s="10"/>
      <c r="AP1022" s="10"/>
      <c r="AQ1022" s="10"/>
      <c r="AR1022" s="10"/>
      <c r="AS1022" s="10"/>
      <c r="AV1022" s="3"/>
      <c r="AW1022" s="10"/>
      <c r="AX1022" s="10"/>
      <c r="AY1022" s="10"/>
      <c r="AZ1022" s="10"/>
      <c r="BA1022" s="10"/>
    </row>
    <row r="1023" spans="3:53" x14ac:dyDescent="0.25">
      <c r="C1023" s="3"/>
      <c r="D1023" s="10"/>
      <c r="E1023" s="10"/>
      <c r="F1023" s="10"/>
      <c r="G1023" s="10"/>
      <c r="H1023" s="10"/>
      <c r="I1023" s="10"/>
      <c r="J1023" s="10"/>
      <c r="AD1023" s="3"/>
      <c r="AE1023" s="10"/>
      <c r="AF1023" s="10"/>
      <c r="AG1023" s="10"/>
      <c r="AH1023" s="10"/>
      <c r="AI1023" s="10"/>
      <c r="AJ1023" s="10"/>
      <c r="AM1023" s="3"/>
      <c r="AN1023" s="10"/>
      <c r="AO1023" s="10"/>
      <c r="AP1023" s="10"/>
      <c r="AQ1023" s="10"/>
      <c r="AR1023" s="10"/>
      <c r="AS1023" s="10"/>
      <c r="AV1023" s="3"/>
      <c r="AW1023" s="10"/>
      <c r="AX1023" s="10"/>
      <c r="AY1023" s="10"/>
      <c r="AZ1023" s="10"/>
      <c r="BA1023" s="10"/>
    </row>
    <row r="1024" spans="3:53" x14ac:dyDescent="0.25">
      <c r="C1024" s="3"/>
      <c r="D1024" s="10"/>
      <c r="E1024" s="10"/>
      <c r="F1024" s="10"/>
      <c r="G1024" s="10"/>
      <c r="H1024" s="10"/>
      <c r="I1024" s="10"/>
      <c r="J1024" s="10"/>
      <c r="AD1024" s="3"/>
      <c r="AE1024" s="10"/>
      <c r="AF1024" s="10"/>
      <c r="AG1024" s="10"/>
      <c r="AH1024" s="10"/>
      <c r="AI1024" s="10"/>
      <c r="AJ1024" s="10"/>
      <c r="AM1024" s="3"/>
      <c r="AN1024" s="10"/>
      <c r="AO1024" s="10"/>
      <c r="AP1024" s="10"/>
      <c r="AQ1024" s="10"/>
      <c r="AR1024" s="10"/>
      <c r="AS1024" s="10"/>
      <c r="AV1024" s="3"/>
      <c r="AW1024" s="10"/>
      <c r="AX1024" s="10"/>
      <c r="AY1024" s="10"/>
      <c r="AZ1024" s="10"/>
      <c r="BA1024" s="10"/>
    </row>
    <row r="1025" spans="3:53" x14ac:dyDescent="0.25">
      <c r="C1025" s="3"/>
      <c r="D1025" s="10"/>
      <c r="E1025" s="10"/>
      <c r="F1025" s="10"/>
      <c r="G1025" s="10"/>
      <c r="H1025" s="10"/>
      <c r="I1025" s="10"/>
      <c r="J1025" s="10"/>
      <c r="AD1025" s="3"/>
      <c r="AE1025" s="10"/>
      <c r="AF1025" s="10"/>
      <c r="AG1025" s="10"/>
      <c r="AH1025" s="10"/>
      <c r="AI1025" s="10"/>
      <c r="AJ1025" s="10"/>
      <c r="AM1025" s="3"/>
      <c r="AN1025" s="10"/>
      <c r="AO1025" s="10"/>
      <c r="AP1025" s="10"/>
      <c r="AQ1025" s="10"/>
      <c r="AR1025" s="10"/>
      <c r="AS1025" s="10"/>
      <c r="AV1025" s="3"/>
      <c r="AW1025" s="10"/>
      <c r="AX1025" s="10"/>
      <c r="AY1025" s="10"/>
      <c r="AZ1025" s="10"/>
      <c r="BA1025" s="10"/>
    </row>
    <row r="1026" spans="3:53" x14ac:dyDescent="0.25">
      <c r="C1026" s="3"/>
      <c r="D1026" s="10"/>
      <c r="E1026" s="10"/>
      <c r="F1026" s="10"/>
      <c r="G1026" s="10"/>
      <c r="H1026" s="10"/>
      <c r="I1026" s="10"/>
      <c r="J1026" s="10"/>
      <c r="AD1026" s="3"/>
      <c r="AE1026" s="10"/>
      <c r="AF1026" s="10"/>
      <c r="AG1026" s="10"/>
      <c r="AH1026" s="10"/>
      <c r="AI1026" s="10"/>
      <c r="AJ1026" s="10"/>
      <c r="AM1026" s="3"/>
      <c r="AN1026" s="10"/>
      <c r="AO1026" s="10"/>
      <c r="AP1026" s="10"/>
      <c r="AQ1026" s="10"/>
      <c r="AR1026" s="10"/>
      <c r="AS1026" s="10"/>
      <c r="AV1026" s="3"/>
      <c r="AW1026" s="10"/>
      <c r="AX1026" s="10"/>
      <c r="AY1026" s="10"/>
      <c r="AZ1026" s="10"/>
      <c r="BA1026" s="10"/>
    </row>
    <row r="1027" spans="3:53" x14ac:dyDescent="0.25">
      <c r="C1027" s="3"/>
      <c r="D1027" s="10"/>
      <c r="E1027" s="10"/>
      <c r="F1027" s="10"/>
      <c r="G1027" s="10"/>
      <c r="H1027" s="10"/>
      <c r="I1027" s="10"/>
      <c r="J1027" s="10"/>
      <c r="AD1027" s="3"/>
      <c r="AE1027" s="10"/>
      <c r="AF1027" s="10"/>
      <c r="AG1027" s="10"/>
      <c r="AH1027" s="10"/>
      <c r="AI1027" s="10"/>
      <c r="AJ1027" s="10"/>
      <c r="AM1027" s="3"/>
      <c r="AN1027" s="10"/>
      <c r="AO1027" s="10"/>
      <c r="AP1027" s="10"/>
      <c r="AQ1027" s="10"/>
      <c r="AR1027" s="10"/>
      <c r="AS1027" s="10"/>
      <c r="AV1027" s="3"/>
      <c r="AW1027" s="10"/>
      <c r="AX1027" s="10"/>
      <c r="AY1027" s="10"/>
      <c r="AZ1027" s="10"/>
      <c r="BA1027" s="10"/>
    </row>
    <row r="1028" spans="3:53" x14ac:dyDescent="0.25">
      <c r="C1028" s="3"/>
      <c r="D1028" s="10"/>
      <c r="E1028" s="10"/>
      <c r="F1028" s="10"/>
      <c r="G1028" s="10"/>
      <c r="H1028" s="10"/>
      <c r="I1028" s="10"/>
      <c r="J1028" s="10"/>
      <c r="AD1028" s="3"/>
      <c r="AE1028" s="10"/>
      <c r="AF1028" s="10"/>
      <c r="AG1028" s="10"/>
      <c r="AH1028" s="10"/>
      <c r="AI1028" s="10"/>
      <c r="AJ1028" s="10"/>
      <c r="AM1028" s="3"/>
      <c r="AN1028" s="10"/>
      <c r="AO1028" s="10"/>
      <c r="AP1028" s="10"/>
      <c r="AQ1028" s="10"/>
      <c r="AR1028" s="10"/>
      <c r="AS1028" s="10"/>
      <c r="AV1028" s="3"/>
      <c r="AW1028" s="10"/>
      <c r="AX1028" s="10"/>
      <c r="AY1028" s="10"/>
      <c r="AZ1028" s="10"/>
      <c r="BA1028" s="10"/>
    </row>
    <row r="1029" spans="3:53" x14ac:dyDescent="0.25">
      <c r="C1029" s="3"/>
      <c r="D1029" s="10"/>
      <c r="E1029" s="10"/>
      <c r="F1029" s="10"/>
      <c r="G1029" s="10"/>
      <c r="H1029" s="10"/>
      <c r="I1029" s="10"/>
      <c r="J1029" s="10"/>
      <c r="AD1029" s="3"/>
      <c r="AE1029" s="10"/>
      <c r="AF1029" s="10"/>
      <c r="AG1029" s="10"/>
      <c r="AH1029" s="10"/>
      <c r="AI1029" s="10"/>
      <c r="AJ1029" s="10"/>
      <c r="AM1029" s="3"/>
      <c r="AN1029" s="10"/>
      <c r="AO1029" s="10"/>
      <c r="AP1029" s="10"/>
      <c r="AQ1029" s="10"/>
      <c r="AR1029" s="10"/>
      <c r="AS1029" s="10"/>
      <c r="AV1029" s="3"/>
      <c r="AW1029" s="10"/>
      <c r="AX1029" s="10"/>
      <c r="AY1029" s="10"/>
      <c r="AZ1029" s="10"/>
      <c r="BA1029" s="10"/>
    </row>
    <row r="1030" spans="3:53" x14ac:dyDescent="0.25">
      <c r="C1030" s="3"/>
      <c r="D1030" s="10"/>
      <c r="E1030" s="10"/>
      <c r="F1030" s="10"/>
      <c r="G1030" s="10"/>
      <c r="H1030" s="10"/>
      <c r="I1030" s="10"/>
      <c r="J1030" s="10"/>
      <c r="AD1030" s="3"/>
      <c r="AE1030" s="10"/>
      <c r="AF1030" s="10"/>
      <c r="AG1030" s="10"/>
      <c r="AH1030" s="10"/>
      <c r="AI1030" s="10"/>
      <c r="AJ1030" s="10"/>
      <c r="AM1030" s="3"/>
      <c r="AN1030" s="10"/>
      <c r="AO1030" s="10"/>
      <c r="AP1030" s="10"/>
      <c r="AQ1030" s="10"/>
      <c r="AR1030" s="10"/>
      <c r="AS1030" s="10"/>
      <c r="AV1030" s="3"/>
      <c r="AW1030" s="10"/>
      <c r="AX1030" s="10"/>
      <c r="AY1030" s="10"/>
      <c r="AZ1030" s="10"/>
      <c r="BA1030" s="10"/>
    </row>
    <row r="1031" spans="3:53" x14ac:dyDescent="0.25">
      <c r="C1031" s="3"/>
      <c r="D1031" s="10"/>
      <c r="E1031" s="10"/>
      <c r="F1031" s="10"/>
      <c r="G1031" s="10"/>
      <c r="H1031" s="10"/>
      <c r="I1031" s="10"/>
      <c r="J1031" s="10"/>
      <c r="AD1031" s="3"/>
      <c r="AE1031" s="10"/>
      <c r="AF1031" s="10"/>
      <c r="AG1031" s="10"/>
      <c r="AH1031" s="10"/>
      <c r="AI1031" s="10"/>
      <c r="AJ1031" s="10"/>
      <c r="AM1031" s="3"/>
      <c r="AN1031" s="10"/>
      <c r="AO1031" s="10"/>
      <c r="AP1031" s="10"/>
      <c r="AQ1031" s="10"/>
      <c r="AR1031" s="10"/>
      <c r="AS1031" s="10"/>
      <c r="AV1031" s="3"/>
      <c r="AW1031" s="10"/>
      <c r="AX1031" s="10"/>
      <c r="AY1031" s="10"/>
      <c r="AZ1031" s="10"/>
      <c r="BA1031" s="10"/>
    </row>
    <row r="1032" spans="3:53" x14ac:dyDescent="0.25">
      <c r="C1032" s="3"/>
      <c r="D1032" s="10"/>
      <c r="E1032" s="10"/>
      <c r="F1032" s="10"/>
      <c r="G1032" s="10"/>
      <c r="H1032" s="10"/>
      <c r="I1032" s="10"/>
      <c r="J1032" s="10"/>
      <c r="AD1032" s="3"/>
      <c r="AE1032" s="10"/>
      <c r="AF1032" s="10"/>
      <c r="AG1032" s="10"/>
      <c r="AH1032" s="10"/>
      <c r="AI1032" s="10"/>
      <c r="AJ1032" s="10"/>
      <c r="AM1032" s="3"/>
      <c r="AN1032" s="10"/>
      <c r="AO1032" s="10"/>
      <c r="AP1032" s="10"/>
      <c r="AQ1032" s="10"/>
      <c r="AR1032" s="10"/>
      <c r="AS1032" s="10"/>
      <c r="AV1032" s="3"/>
      <c r="AW1032" s="10"/>
      <c r="AX1032" s="10"/>
      <c r="AY1032" s="10"/>
      <c r="AZ1032" s="10"/>
      <c r="BA1032" s="10"/>
    </row>
    <row r="1033" spans="3:53" x14ac:dyDescent="0.25">
      <c r="C1033" s="3"/>
      <c r="D1033" s="10"/>
      <c r="E1033" s="10"/>
      <c r="F1033" s="10"/>
      <c r="G1033" s="10"/>
      <c r="H1033" s="10"/>
      <c r="I1033" s="10"/>
      <c r="J1033" s="10"/>
      <c r="AD1033" s="3"/>
      <c r="AE1033" s="10"/>
      <c r="AF1033" s="10"/>
      <c r="AG1033" s="10"/>
      <c r="AH1033" s="10"/>
      <c r="AI1033" s="10"/>
      <c r="AJ1033" s="10"/>
      <c r="AM1033" s="3"/>
      <c r="AN1033" s="10"/>
      <c r="AO1033" s="10"/>
      <c r="AP1033" s="10"/>
      <c r="AQ1033" s="10"/>
      <c r="AR1033" s="10"/>
      <c r="AS1033" s="10"/>
      <c r="AV1033" s="3"/>
      <c r="AW1033" s="10"/>
      <c r="AX1033" s="10"/>
      <c r="AY1033" s="10"/>
      <c r="AZ1033" s="10"/>
      <c r="BA1033" s="10"/>
    </row>
    <row r="1034" spans="3:53" x14ac:dyDescent="0.25">
      <c r="C1034" s="3"/>
      <c r="D1034" s="10"/>
      <c r="E1034" s="10"/>
      <c r="F1034" s="10"/>
      <c r="G1034" s="10"/>
      <c r="H1034" s="10"/>
      <c r="I1034" s="10"/>
      <c r="J1034" s="10"/>
      <c r="AD1034" s="3"/>
      <c r="AE1034" s="10"/>
      <c r="AF1034" s="10"/>
      <c r="AG1034" s="10"/>
      <c r="AH1034" s="10"/>
      <c r="AI1034" s="10"/>
      <c r="AJ1034" s="10"/>
      <c r="AM1034" s="3"/>
      <c r="AN1034" s="10"/>
      <c r="AO1034" s="10"/>
      <c r="AP1034" s="10"/>
      <c r="AQ1034" s="10"/>
      <c r="AR1034" s="10"/>
      <c r="AS1034" s="10"/>
      <c r="AV1034" s="3"/>
      <c r="AW1034" s="10"/>
      <c r="AX1034" s="10"/>
      <c r="AY1034" s="10"/>
      <c r="AZ1034" s="10"/>
      <c r="BA1034" s="10"/>
    </row>
    <row r="1035" spans="3:53" x14ac:dyDescent="0.25">
      <c r="C1035" s="3"/>
      <c r="D1035" s="10"/>
      <c r="E1035" s="10"/>
      <c r="F1035" s="10"/>
      <c r="G1035" s="10"/>
      <c r="H1035" s="10"/>
      <c r="I1035" s="10"/>
      <c r="J1035" s="10"/>
      <c r="AD1035" s="3"/>
      <c r="AE1035" s="10"/>
      <c r="AF1035" s="10"/>
      <c r="AG1035" s="10"/>
      <c r="AH1035" s="10"/>
      <c r="AI1035" s="10"/>
      <c r="AJ1035" s="10"/>
      <c r="AM1035" s="3"/>
      <c r="AN1035" s="10"/>
      <c r="AO1035" s="10"/>
      <c r="AP1035" s="10"/>
      <c r="AQ1035" s="10"/>
      <c r="AR1035" s="10"/>
      <c r="AS1035" s="10"/>
      <c r="AV1035" s="3"/>
      <c r="AW1035" s="10"/>
      <c r="AX1035" s="10"/>
      <c r="AY1035" s="10"/>
      <c r="AZ1035" s="10"/>
      <c r="BA1035" s="10"/>
    </row>
    <row r="1036" spans="3:53" x14ac:dyDescent="0.25">
      <c r="C1036" s="3"/>
      <c r="D1036" s="10"/>
      <c r="E1036" s="10"/>
      <c r="F1036" s="10"/>
      <c r="G1036" s="10"/>
      <c r="H1036" s="10"/>
      <c r="I1036" s="10"/>
      <c r="J1036" s="10"/>
      <c r="AD1036" s="3"/>
      <c r="AE1036" s="10"/>
      <c r="AF1036" s="10"/>
      <c r="AG1036" s="10"/>
      <c r="AH1036" s="10"/>
      <c r="AI1036" s="10"/>
      <c r="AJ1036" s="10"/>
      <c r="AM1036" s="3"/>
      <c r="AN1036" s="10"/>
      <c r="AO1036" s="10"/>
      <c r="AP1036" s="10"/>
      <c r="AQ1036" s="10"/>
      <c r="AR1036" s="10"/>
      <c r="AS1036" s="10"/>
      <c r="AV1036" s="3"/>
      <c r="AW1036" s="10"/>
      <c r="AX1036" s="10"/>
      <c r="AY1036" s="10"/>
      <c r="AZ1036" s="10"/>
      <c r="BA1036" s="10"/>
    </row>
    <row r="1037" spans="3:53" x14ac:dyDescent="0.25">
      <c r="C1037" s="3"/>
      <c r="D1037" s="10"/>
      <c r="E1037" s="10"/>
      <c r="F1037" s="10"/>
      <c r="G1037" s="10"/>
      <c r="H1037" s="10"/>
      <c r="I1037" s="10"/>
      <c r="J1037" s="10"/>
      <c r="AD1037" s="3"/>
      <c r="AE1037" s="10"/>
      <c r="AF1037" s="10"/>
      <c r="AG1037" s="10"/>
      <c r="AH1037" s="10"/>
      <c r="AI1037" s="10"/>
      <c r="AJ1037" s="10"/>
      <c r="AM1037" s="3"/>
      <c r="AN1037" s="10"/>
      <c r="AO1037" s="10"/>
      <c r="AP1037" s="10"/>
      <c r="AQ1037" s="10"/>
      <c r="AR1037" s="10"/>
      <c r="AS1037" s="10"/>
      <c r="AV1037" s="3"/>
      <c r="AW1037" s="10"/>
      <c r="AX1037" s="10"/>
      <c r="AY1037" s="10"/>
      <c r="AZ1037" s="10"/>
      <c r="BA1037" s="10"/>
    </row>
    <row r="1038" spans="3:53" x14ac:dyDescent="0.25">
      <c r="C1038" s="3"/>
      <c r="D1038" s="10"/>
      <c r="E1038" s="10"/>
      <c r="F1038" s="10"/>
      <c r="G1038" s="10"/>
      <c r="H1038" s="10"/>
      <c r="I1038" s="10"/>
      <c r="J1038" s="10"/>
      <c r="AD1038" s="3"/>
      <c r="AE1038" s="10"/>
      <c r="AF1038" s="10"/>
      <c r="AG1038" s="10"/>
      <c r="AH1038" s="10"/>
      <c r="AI1038" s="10"/>
      <c r="AJ1038" s="10"/>
      <c r="AM1038" s="3"/>
      <c r="AN1038" s="10"/>
      <c r="AO1038" s="10"/>
      <c r="AP1038" s="10"/>
      <c r="AQ1038" s="10"/>
      <c r="AR1038" s="10"/>
      <c r="AS1038" s="10"/>
      <c r="AV1038" s="3"/>
      <c r="AW1038" s="10"/>
      <c r="AX1038" s="10"/>
      <c r="AY1038" s="10"/>
      <c r="AZ1038" s="10"/>
      <c r="BA1038" s="10"/>
    </row>
    <row r="1039" spans="3:53" x14ac:dyDescent="0.25">
      <c r="C1039" s="3"/>
      <c r="D1039" s="10"/>
      <c r="E1039" s="10"/>
      <c r="F1039" s="10"/>
      <c r="G1039" s="10"/>
      <c r="H1039" s="10"/>
      <c r="I1039" s="10"/>
      <c r="J1039" s="10"/>
      <c r="AD1039" s="3"/>
      <c r="AE1039" s="10"/>
      <c r="AF1039" s="10"/>
      <c r="AG1039" s="10"/>
      <c r="AH1039" s="10"/>
      <c r="AI1039" s="10"/>
      <c r="AJ1039" s="10"/>
      <c r="AM1039" s="3"/>
      <c r="AN1039" s="10"/>
      <c r="AO1039" s="10"/>
      <c r="AP1039" s="10"/>
      <c r="AQ1039" s="10"/>
      <c r="AR1039" s="10"/>
      <c r="AS1039" s="10"/>
      <c r="AV1039" s="3"/>
      <c r="AW1039" s="10"/>
      <c r="AX1039" s="10"/>
      <c r="AY1039" s="10"/>
      <c r="AZ1039" s="10"/>
      <c r="BA1039" s="10"/>
    </row>
    <row r="1040" spans="3:53" x14ac:dyDescent="0.25">
      <c r="C1040" s="3"/>
      <c r="D1040" s="10"/>
      <c r="E1040" s="10"/>
      <c r="F1040" s="10"/>
      <c r="G1040" s="10"/>
      <c r="H1040" s="10"/>
      <c r="I1040" s="10"/>
      <c r="J1040" s="10"/>
      <c r="AD1040" s="3"/>
      <c r="AE1040" s="10"/>
      <c r="AF1040" s="10"/>
      <c r="AG1040" s="10"/>
      <c r="AH1040" s="10"/>
      <c r="AI1040" s="10"/>
      <c r="AJ1040" s="10"/>
      <c r="AM1040" s="3"/>
      <c r="AN1040" s="10"/>
      <c r="AO1040" s="10"/>
      <c r="AP1040" s="10"/>
      <c r="AQ1040" s="10"/>
      <c r="AR1040" s="10"/>
      <c r="AS1040" s="10"/>
      <c r="AV1040" s="3"/>
      <c r="AW1040" s="10"/>
      <c r="AX1040" s="10"/>
      <c r="AY1040" s="10"/>
      <c r="AZ1040" s="10"/>
      <c r="BA1040" s="10"/>
    </row>
    <row r="1041" spans="3:53" x14ac:dyDescent="0.25">
      <c r="C1041" s="3"/>
      <c r="D1041" s="10"/>
      <c r="E1041" s="10"/>
      <c r="F1041" s="10"/>
      <c r="G1041" s="10"/>
      <c r="H1041" s="10"/>
      <c r="I1041" s="10"/>
      <c r="J1041" s="10"/>
      <c r="AD1041" s="3"/>
      <c r="AE1041" s="10"/>
      <c r="AF1041" s="10"/>
      <c r="AG1041" s="10"/>
      <c r="AH1041" s="10"/>
      <c r="AI1041" s="10"/>
      <c r="AJ1041" s="10"/>
      <c r="AM1041" s="3"/>
      <c r="AN1041" s="10"/>
      <c r="AO1041" s="10"/>
      <c r="AP1041" s="10"/>
      <c r="AQ1041" s="10"/>
      <c r="AR1041" s="10"/>
      <c r="AS1041" s="10"/>
      <c r="AV1041" s="3"/>
      <c r="AW1041" s="10"/>
      <c r="AX1041" s="10"/>
      <c r="AY1041" s="10"/>
      <c r="AZ1041" s="10"/>
      <c r="BA1041" s="10"/>
    </row>
    <row r="1042" spans="3:53" x14ac:dyDescent="0.25">
      <c r="C1042" s="3"/>
      <c r="D1042" s="10"/>
      <c r="E1042" s="10"/>
      <c r="F1042" s="10"/>
      <c r="G1042" s="10"/>
      <c r="H1042" s="10"/>
      <c r="I1042" s="10"/>
      <c r="J1042" s="10"/>
      <c r="AD1042" s="3"/>
      <c r="AE1042" s="10"/>
      <c r="AF1042" s="10"/>
      <c r="AG1042" s="10"/>
      <c r="AH1042" s="10"/>
      <c r="AI1042" s="10"/>
      <c r="AJ1042" s="10"/>
      <c r="AM1042" s="3"/>
      <c r="AN1042" s="10"/>
      <c r="AO1042" s="10"/>
      <c r="AP1042" s="10"/>
      <c r="AQ1042" s="10"/>
      <c r="AR1042" s="10"/>
      <c r="AS1042" s="10"/>
      <c r="AV1042" s="3"/>
      <c r="AW1042" s="10"/>
      <c r="AX1042" s="10"/>
      <c r="AY1042" s="10"/>
      <c r="AZ1042" s="10"/>
      <c r="BA1042" s="10"/>
    </row>
    <row r="1043" spans="3:53" x14ac:dyDescent="0.25">
      <c r="C1043" s="3"/>
      <c r="D1043" s="10"/>
      <c r="E1043" s="10"/>
      <c r="F1043" s="10"/>
      <c r="G1043" s="10"/>
      <c r="H1043" s="10"/>
      <c r="I1043" s="10"/>
      <c r="J1043" s="10"/>
      <c r="AD1043" s="3"/>
      <c r="AE1043" s="10"/>
      <c r="AF1043" s="10"/>
      <c r="AG1043" s="10"/>
      <c r="AH1043" s="10"/>
      <c r="AI1043" s="10"/>
      <c r="AJ1043" s="10"/>
      <c r="AM1043" s="3"/>
      <c r="AN1043" s="10"/>
      <c r="AO1043" s="10"/>
      <c r="AP1043" s="10"/>
      <c r="AQ1043" s="10"/>
      <c r="AR1043" s="10"/>
      <c r="AS1043" s="10"/>
      <c r="AV1043" s="3"/>
      <c r="AW1043" s="10"/>
      <c r="AX1043" s="10"/>
      <c r="AY1043" s="10"/>
      <c r="AZ1043" s="10"/>
      <c r="BA1043" s="10"/>
    </row>
    <row r="1044" spans="3:53" x14ac:dyDescent="0.25">
      <c r="C1044" s="3"/>
      <c r="D1044" s="10"/>
      <c r="E1044" s="10"/>
      <c r="F1044" s="10"/>
      <c r="G1044" s="10"/>
      <c r="H1044" s="10"/>
      <c r="I1044" s="10"/>
      <c r="J1044" s="10"/>
      <c r="AD1044" s="3"/>
      <c r="AE1044" s="10"/>
      <c r="AF1044" s="10"/>
      <c r="AG1044" s="10"/>
      <c r="AH1044" s="10"/>
      <c r="AI1044" s="10"/>
      <c r="AJ1044" s="10"/>
      <c r="AM1044" s="3"/>
      <c r="AN1044" s="10"/>
      <c r="AO1044" s="10"/>
      <c r="AP1044" s="10"/>
      <c r="AQ1044" s="10"/>
      <c r="AR1044" s="10"/>
      <c r="AS1044" s="10"/>
      <c r="AV1044" s="3"/>
      <c r="AW1044" s="10"/>
      <c r="AX1044" s="10"/>
      <c r="AY1044" s="10"/>
      <c r="AZ1044" s="10"/>
      <c r="BA1044" s="10"/>
    </row>
    <row r="1045" spans="3:53" x14ac:dyDescent="0.25">
      <c r="C1045" s="3"/>
      <c r="D1045" s="10"/>
      <c r="E1045" s="10"/>
      <c r="F1045" s="10"/>
      <c r="G1045" s="10"/>
      <c r="H1045" s="10"/>
      <c r="I1045" s="10"/>
      <c r="J1045" s="10"/>
      <c r="AD1045" s="3"/>
      <c r="AE1045" s="10"/>
      <c r="AF1045" s="10"/>
      <c r="AG1045" s="10"/>
      <c r="AH1045" s="10"/>
      <c r="AI1045" s="10"/>
      <c r="AJ1045" s="10"/>
      <c r="AM1045" s="3"/>
      <c r="AN1045" s="10"/>
      <c r="AO1045" s="10"/>
      <c r="AP1045" s="10"/>
      <c r="AQ1045" s="10"/>
      <c r="AR1045" s="10"/>
      <c r="AS1045" s="10"/>
      <c r="AV1045" s="3"/>
      <c r="AW1045" s="10"/>
      <c r="AX1045" s="10"/>
      <c r="AY1045" s="10"/>
      <c r="AZ1045" s="10"/>
      <c r="BA1045" s="10"/>
    </row>
    <row r="1046" spans="3:53" x14ac:dyDescent="0.25">
      <c r="C1046" s="3"/>
      <c r="D1046" s="10"/>
      <c r="E1046" s="10"/>
      <c r="F1046" s="10"/>
      <c r="G1046" s="10"/>
      <c r="H1046" s="10"/>
      <c r="I1046" s="10"/>
      <c r="J1046" s="10"/>
      <c r="AD1046" s="3"/>
      <c r="AE1046" s="10"/>
      <c r="AF1046" s="10"/>
      <c r="AG1046" s="10"/>
      <c r="AH1046" s="10"/>
      <c r="AI1046" s="10"/>
      <c r="AJ1046" s="10"/>
      <c r="AM1046" s="3"/>
      <c r="AN1046" s="10"/>
      <c r="AO1046" s="10"/>
      <c r="AP1046" s="10"/>
      <c r="AQ1046" s="10"/>
      <c r="AR1046" s="10"/>
      <c r="AS1046" s="10"/>
      <c r="AV1046" s="3"/>
      <c r="AW1046" s="10"/>
      <c r="AX1046" s="10"/>
      <c r="AY1046" s="10"/>
      <c r="AZ1046" s="10"/>
      <c r="BA1046" s="10"/>
    </row>
    <row r="1047" spans="3:53" x14ac:dyDescent="0.25">
      <c r="C1047" s="3"/>
      <c r="D1047" s="10"/>
      <c r="E1047" s="10"/>
      <c r="F1047" s="10"/>
      <c r="G1047" s="10"/>
      <c r="H1047" s="10"/>
      <c r="I1047" s="10"/>
      <c r="J1047" s="10"/>
      <c r="AD1047" s="3"/>
      <c r="AE1047" s="10"/>
      <c r="AF1047" s="10"/>
      <c r="AG1047" s="10"/>
      <c r="AH1047" s="10"/>
      <c r="AI1047" s="10"/>
      <c r="AJ1047" s="10"/>
      <c r="AM1047" s="3"/>
      <c r="AN1047" s="10"/>
      <c r="AO1047" s="10"/>
      <c r="AP1047" s="10"/>
      <c r="AQ1047" s="10"/>
      <c r="AR1047" s="10"/>
      <c r="AS1047" s="10"/>
      <c r="AV1047" s="3"/>
      <c r="AW1047" s="10"/>
      <c r="AX1047" s="10"/>
      <c r="AY1047" s="10"/>
      <c r="AZ1047" s="10"/>
      <c r="BA1047" s="10"/>
    </row>
    <row r="1048" spans="3:53" x14ac:dyDescent="0.25">
      <c r="C1048" s="3"/>
      <c r="D1048" s="10"/>
      <c r="E1048" s="10"/>
      <c r="F1048" s="10"/>
      <c r="G1048" s="10"/>
      <c r="H1048" s="10"/>
      <c r="I1048" s="10"/>
      <c r="J1048" s="10"/>
      <c r="AD1048" s="3"/>
      <c r="AE1048" s="10"/>
      <c r="AF1048" s="10"/>
      <c r="AG1048" s="10"/>
      <c r="AH1048" s="10"/>
      <c r="AI1048" s="10"/>
      <c r="AJ1048" s="10"/>
      <c r="AM1048" s="3"/>
      <c r="AN1048" s="10"/>
      <c r="AO1048" s="10"/>
      <c r="AP1048" s="10"/>
      <c r="AQ1048" s="10"/>
      <c r="AR1048" s="10"/>
      <c r="AS1048" s="10"/>
      <c r="AV1048" s="3"/>
      <c r="AW1048" s="10"/>
      <c r="AX1048" s="10"/>
      <c r="AY1048" s="10"/>
      <c r="AZ1048" s="10"/>
      <c r="BA1048" s="10"/>
    </row>
    <row r="1049" spans="3:53" x14ac:dyDescent="0.25">
      <c r="C1049" s="3"/>
      <c r="D1049" s="10"/>
      <c r="E1049" s="10"/>
      <c r="F1049" s="10"/>
      <c r="G1049" s="10"/>
      <c r="H1049" s="10"/>
      <c r="I1049" s="10"/>
      <c r="J1049" s="10"/>
      <c r="AD1049" s="3"/>
      <c r="AE1049" s="10"/>
      <c r="AF1049" s="10"/>
      <c r="AG1049" s="10"/>
      <c r="AH1049" s="10"/>
      <c r="AI1049" s="10"/>
      <c r="AJ1049" s="10"/>
      <c r="AM1049" s="3"/>
      <c r="AN1049" s="10"/>
      <c r="AO1049" s="10"/>
      <c r="AP1049" s="10"/>
      <c r="AQ1049" s="10"/>
      <c r="AR1049" s="10"/>
      <c r="AS1049" s="10"/>
      <c r="AV1049" s="3"/>
      <c r="AW1049" s="10"/>
      <c r="AX1049" s="10"/>
      <c r="AY1049" s="10"/>
      <c r="AZ1049" s="10"/>
      <c r="BA1049" s="10"/>
    </row>
    <row r="1050" spans="3:53" x14ac:dyDescent="0.25">
      <c r="C1050" s="3"/>
      <c r="D1050" s="10"/>
      <c r="E1050" s="10"/>
      <c r="F1050" s="10"/>
      <c r="G1050" s="10"/>
      <c r="H1050" s="10"/>
      <c r="I1050" s="10"/>
      <c r="J1050" s="10"/>
      <c r="AD1050" s="3"/>
      <c r="AE1050" s="10"/>
      <c r="AF1050" s="10"/>
      <c r="AG1050" s="10"/>
      <c r="AH1050" s="10"/>
      <c r="AI1050" s="10"/>
      <c r="AJ1050" s="10"/>
      <c r="AM1050" s="3"/>
      <c r="AN1050" s="10"/>
      <c r="AO1050" s="10"/>
      <c r="AP1050" s="10"/>
      <c r="AQ1050" s="10"/>
      <c r="AR1050" s="10"/>
      <c r="AS1050" s="10"/>
      <c r="AV1050" s="3"/>
      <c r="AW1050" s="10"/>
      <c r="AX1050" s="10"/>
      <c r="AY1050" s="10"/>
      <c r="AZ1050" s="10"/>
      <c r="BA1050" s="10"/>
    </row>
    <row r="1051" spans="3:53" x14ac:dyDescent="0.25">
      <c r="C1051" s="3"/>
      <c r="D1051" s="10"/>
      <c r="E1051" s="10"/>
      <c r="F1051" s="10"/>
      <c r="G1051" s="10"/>
      <c r="H1051" s="10"/>
      <c r="I1051" s="10"/>
      <c r="J1051" s="10"/>
      <c r="AD1051" s="3"/>
      <c r="AE1051" s="10"/>
      <c r="AF1051" s="10"/>
      <c r="AG1051" s="10"/>
      <c r="AH1051" s="10"/>
      <c r="AI1051" s="10"/>
      <c r="AJ1051" s="10"/>
      <c r="AM1051" s="3"/>
      <c r="AN1051" s="10"/>
      <c r="AO1051" s="10"/>
      <c r="AP1051" s="10"/>
      <c r="AQ1051" s="10"/>
      <c r="AR1051" s="10"/>
      <c r="AS1051" s="10"/>
      <c r="AV1051" s="3"/>
      <c r="AW1051" s="10"/>
      <c r="AX1051" s="10"/>
      <c r="AY1051" s="10"/>
      <c r="AZ1051" s="10"/>
      <c r="BA1051" s="10"/>
    </row>
    <row r="1052" spans="3:53" x14ac:dyDescent="0.25">
      <c r="C1052" s="3"/>
      <c r="D1052" s="10"/>
      <c r="E1052" s="10"/>
      <c r="F1052" s="10"/>
      <c r="G1052" s="10"/>
      <c r="H1052" s="10"/>
      <c r="I1052" s="10"/>
      <c r="J1052" s="10"/>
      <c r="AD1052" s="3"/>
      <c r="AE1052" s="10"/>
      <c r="AF1052" s="10"/>
      <c r="AG1052" s="10"/>
      <c r="AH1052" s="10"/>
      <c r="AI1052" s="10"/>
      <c r="AJ1052" s="10"/>
      <c r="AM1052" s="3"/>
      <c r="AN1052" s="10"/>
      <c r="AO1052" s="10"/>
      <c r="AP1052" s="10"/>
      <c r="AQ1052" s="10"/>
      <c r="AR1052" s="10"/>
      <c r="AS1052" s="10"/>
      <c r="AV1052" s="3"/>
      <c r="AW1052" s="10"/>
      <c r="AX1052" s="10"/>
      <c r="AY1052" s="10"/>
      <c r="AZ1052" s="10"/>
      <c r="BA1052" s="10"/>
    </row>
    <row r="1053" spans="3:53" x14ac:dyDescent="0.25">
      <c r="C1053" s="3"/>
      <c r="D1053" s="10"/>
      <c r="E1053" s="10"/>
      <c r="F1053" s="10"/>
      <c r="G1053" s="10"/>
      <c r="H1053" s="10"/>
      <c r="I1053" s="10"/>
      <c r="J1053" s="10"/>
      <c r="AD1053" s="3"/>
      <c r="AE1053" s="10"/>
      <c r="AF1053" s="10"/>
      <c r="AG1053" s="10"/>
      <c r="AH1053" s="10"/>
      <c r="AI1053" s="10"/>
      <c r="AJ1053" s="10"/>
      <c r="AM1053" s="3"/>
      <c r="AN1053" s="10"/>
      <c r="AO1053" s="10"/>
      <c r="AP1053" s="10"/>
      <c r="AQ1053" s="10"/>
      <c r="AR1053" s="10"/>
      <c r="AS1053" s="10"/>
      <c r="AV1053" s="3"/>
      <c r="AW1053" s="10"/>
      <c r="AX1053" s="10"/>
      <c r="AY1053" s="10"/>
      <c r="AZ1053" s="10"/>
      <c r="BA1053" s="10"/>
    </row>
    <row r="1054" spans="3:53" x14ac:dyDescent="0.25">
      <c r="C1054" s="3"/>
      <c r="D1054" s="10"/>
      <c r="E1054" s="10"/>
      <c r="F1054" s="10"/>
      <c r="G1054" s="10"/>
      <c r="H1054" s="10"/>
      <c r="I1054" s="10"/>
      <c r="J1054" s="10"/>
      <c r="AD1054" s="3"/>
      <c r="AE1054" s="10"/>
      <c r="AF1054" s="10"/>
      <c r="AG1054" s="10"/>
      <c r="AH1054" s="10"/>
      <c r="AI1054" s="10"/>
      <c r="AJ1054" s="10"/>
      <c r="AM1054" s="3"/>
      <c r="AN1054" s="10"/>
      <c r="AO1054" s="10"/>
      <c r="AP1054" s="10"/>
      <c r="AQ1054" s="10"/>
      <c r="AR1054" s="10"/>
      <c r="AS1054" s="10"/>
      <c r="AV1054" s="3"/>
      <c r="AW1054" s="10"/>
      <c r="AX1054" s="10"/>
      <c r="AY1054" s="10"/>
      <c r="AZ1054" s="10"/>
      <c r="BA1054" s="10"/>
    </row>
    <row r="1055" spans="3:53" x14ac:dyDescent="0.25">
      <c r="C1055" s="3"/>
      <c r="D1055" s="10"/>
      <c r="E1055" s="10"/>
      <c r="F1055" s="10"/>
      <c r="G1055" s="10"/>
      <c r="H1055" s="10"/>
      <c r="I1055" s="10"/>
      <c r="J1055" s="10"/>
      <c r="AD1055" s="3"/>
      <c r="AE1055" s="10"/>
      <c r="AF1055" s="10"/>
      <c r="AG1055" s="10"/>
      <c r="AH1055" s="10"/>
      <c r="AI1055" s="10"/>
      <c r="AJ1055" s="10"/>
      <c r="AM1055" s="3"/>
      <c r="AN1055" s="10"/>
      <c r="AO1055" s="10"/>
      <c r="AP1055" s="10"/>
      <c r="AQ1055" s="10"/>
      <c r="AR1055" s="10"/>
      <c r="AS1055" s="10"/>
      <c r="AV1055" s="3"/>
      <c r="AW1055" s="10"/>
      <c r="AX1055" s="10"/>
      <c r="AY1055" s="10"/>
      <c r="AZ1055" s="10"/>
      <c r="BA1055" s="10"/>
    </row>
    <row r="1056" spans="3:53" x14ac:dyDescent="0.25">
      <c r="C1056" s="3"/>
      <c r="D1056" s="10"/>
      <c r="E1056" s="10"/>
      <c r="F1056" s="10"/>
      <c r="G1056" s="10"/>
      <c r="H1056" s="10"/>
      <c r="I1056" s="10"/>
      <c r="J1056" s="10"/>
      <c r="AD1056" s="3"/>
      <c r="AE1056" s="10"/>
      <c r="AF1056" s="10"/>
      <c r="AG1056" s="10"/>
      <c r="AH1056" s="10"/>
      <c r="AI1056" s="10"/>
      <c r="AJ1056" s="10"/>
      <c r="AM1056" s="3"/>
      <c r="AN1056" s="10"/>
      <c r="AO1056" s="10"/>
      <c r="AP1056" s="10"/>
      <c r="AQ1056" s="10"/>
      <c r="AR1056" s="10"/>
      <c r="AS1056" s="10"/>
      <c r="AV1056" s="3"/>
      <c r="AW1056" s="10"/>
      <c r="AX1056" s="10"/>
      <c r="AY1056" s="10"/>
      <c r="AZ1056" s="10"/>
      <c r="BA1056" s="10"/>
    </row>
    <row r="1057" spans="3:53" x14ac:dyDescent="0.25">
      <c r="C1057" s="3"/>
      <c r="D1057" s="10"/>
      <c r="E1057" s="10"/>
      <c r="F1057" s="10"/>
      <c r="G1057" s="10"/>
      <c r="H1057" s="10"/>
      <c r="I1057" s="10"/>
      <c r="J1057" s="10"/>
      <c r="AD1057" s="3"/>
      <c r="AE1057" s="10"/>
      <c r="AF1057" s="10"/>
      <c r="AG1057" s="10"/>
      <c r="AH1057" s="10"/>
      <c r="AI1057" s="10"/>
      <c r="AJ1057" s="10"/>
      <c r="AM1057" s="3"/>
      <c r="AN1057" s="10"/>
      <c r="AO1057" s="10"/>
      <c r="AP1057" s="10"/>
      <c r="AQ1057" s="10"/>
      <c r="AR1057" s="10"/>
      <c r="AS1057" s="10"/>
      <c r="AV1057" s="3"/>
      <c r="AW1057" s="10"/>
      <c r="AX1057" s="10"/>
      <c r="AY1057" s="10"/>
      <c r="AZ1057" s="10"/>
      <c r="BA1057" s="10"/>
    </row>
    <row r="1058" spans="3:53" x14ac:dyDescent="0.25">
      <c r="C1058" s="3"/>
      <c r="D1058" s="10"/>
      <c r="E1058" s="10"/>
      <c r="F1058" s="10"/>
      <c r="G1058" s="10"/>
      <c r="H1058" s="10"/>
      <c r="I1058" s="10"/>
      <c r="J1058" s="10"/>
      <c r="AD1058" s="3"/>
      <c r="AE1058" s="10"/>
      <c r="AF1058" s="10"/>
      <c r="AG1058" s="10"/>
      <c r="AH1058" s="10"/>
      <c r="AI1058" s="10"/>
      <c r="AJ1058" s="10"/>
      <c r="AM1058" s="3"/>
      <c r="AN1058" s="10"/>
      <c r="AO1058" s="10"/>
      <c r="AP1058" s="10"/>
      <c r="AQ1058" s="10"/>
      <c r="AR1058" s="10"/>
      <c r="AS1058" s="10"/>
      <c r="AV1058" s="3"/>
      <c r="AW1058" s="10"/>
      <c r="AX1058" s="10"/>
      <c r="AY1058" s="10"/>
      <c r="AZ1058" s="10"/>
      <c r="BA1058" s="10"/>
    </row>
    <row r="1059" spans="3:53" x14ac:dyDescent="0.25">
      <c r="C1059" s="3"/>
      <c r="D1059" s="10"/>
      <c r="E1059" s="10"/>
      <c r="F1059" s="10"/>
      <c r="G1059" s="10"/>
      <c r="H1059" s="10"/>
      <c r="I1059" s="10"/>
      <c r="J1059" s="10"/>
      <c r="AD1059" s="3"/>
      <c r="AE1059" s="10"/>
      <c r="AF1059" s="10"/>
      <c r="AG1059" s="10"/>
      <c r="AH1059" s="10"/>
      <c r="AI1059" s="10"/>
      <c r="AJ1059" s="10"/>
      <c r="AM1059" s="3"/>
      <c r="AN1059" s="10"/>
      <c r="AO1059" s="10"/>
      <c r="AP1059" s="10"/>
      <c r="AQ1059" s="10"/>
      <c r="AR1059" s="10"/>
      <c r="AS1059" s="10"/>
      <c r="AV1059" s="3"/>
      <c r="AW1059" s="10"/>
      <c r="AX1059" s="10"/>
      <c r="AY1059" s="10"/>
      <c r="AZ1059" s="10"/>
      <c r="BA1059" s="10"/>
    </row>
    <row r="1060" spans="3:53" x14ac:dyDescent="0.25">
      <c r="C1060" s="3"/>
      <c r="D1060" s="10"/>
      <c r="E1060" s="10"/>
      <c r="F1060" s="10"/>
      <c r="G1060" s="10"/>
      <c r="H1060" s="10"/>
      <c r="I1060" s="10"/>
      <c r="J1060" s="10"/>
      <c r="AD1060" s="3"/>
      <c r="AE1060" s="10"/>
      <c r="AF1060" s="10"/>
      <c r="AG1060" s="10"/>
      <c r="AH1060" s="10"/>
      <c r="AI1060" s="10"/>
      <c r="AJ1060" s="10"/>
      <c r="AM1060" s="3"/>
      <c r="AN1060" s="10"/>
      <c r="AO1060" s="10"/>
      <c r="AP1060" s="10"/>
      <c r="AQ1060" s="10"/>
      <c r="AR1060" s="10"/>
      <c r="AS1060" s="10"/>
      <c r="AV1060" s="3"/>
      <c r="AW1060" s="10"/>
      <c r="AX1060" s="10"/>
      <c r="AY1060" s="10"/>
      <c r="AZ1060" s="10"/>
      <c r="BA1060" s="10"/>
    </row>
    <row r="1061" spans="3:53" x14ac:dyDescent="0.25">
      <c r="C1061" s="3"/>
      <c r="D1061" s="10"/>
      <c r="E1061" s="10"/>
      <c r="F1061" s="10"/>
      <c r="G1061" s="10"/>
      <c r="H1061" s="10"/>
      <c r="I1061" s="10"/>
      <c r="J1061" s="10"/>
      <c r="AD1061" s="3"/>
      <c r="AE1061" s="10"/>
      <c r="AF1061" s="10"/>
      <c r="AG1061" s="10"/>
      <c r="AH1061" s="10"/>
      <c r="AI1061" s="10"/>
      <c r="AJ1061" s="10"/>
      <c r="AM1061" s="3"/>
      <c r="AN1061" s="10"/>
      <c r="AO1061" s="10"/>
      <c r="AP1061" s="10"/>
      <c r="AQ1061" s="10"/>
      <c r="AR1061" s="10"/>
      <c r="AS1061" s="10"/>
      <c r="AV1061" s="3"/>
      <c r="AW1061" s="10"/>
      <c r="AX1061" s="10"/>
      <c r="AY1061" s="10"/>
      <c r="AZ1061" s="10"/>
      <c r="BA1061" s="10"/>
    </row>
    <row r="1062" spans="3:53" x14ac:dyDescent="0.25">
      <c r="C1062" s="3"/>
      <c r="D1062" s="10"/>
      <c r="E1062" s="10"/>
      <c r="F1062" s="10"/>
      <c r="G1062" s="10"/>
      <c r="H1062" s="10"/>
      <c r="I1062" s="10"/>
      <c r="J1062" s="10"/>
      <c r="AD1062" s="3"/>
      <c r="AE1062" s="10"/>
      <c r="AF1062" s="10"/>
      <c r="AG1062" s="10"/>
      <c r="AH1062" s="10"/>
      <c r="AI1062" s="10"/>
      <c r="AJ1062" s="10"/>
      <c r="AM1062" s="3"/>
      <c r="AN1062" s="10"/>
      <c r="AO1062" s="10"/>
      <c r="AP1062" s="10"/>
      <c r="AQ1062" s="10"/>
      <c r="AR1062" s="10"/>
      <c r="AS1062" s="10"/>
      <c r="AV1062" s="3"/>
      <c r="AW1062" s="10"/>
      <c r="AX1062" s="10"/>
      <c r="AY1062" s="10"/>
      <c r="AZ1062" s="10"/>
      <c r="BA1062" s="10"/>
    </row>
    <row r="1063" spans="3:53" x14ac:dyDescent="0.25">
      <c r="C1063" s="3"/>
      <c r="D1063" s="10"/>
      <c r="E1063" s="10"/>
      <c r="F1063" s="10"/>
      <c r="G1063" s="10"/>
      <c r="H1063" s="10"/>
      <c r="I1063" s="10"/>
      <c r="J1063" s="10"/>
      <c r="AD1063" s="3"/>
      <c r="AE1063" s="10"/>
      <c r="AF1063" s="10"/>
      <c r="AG1063" s="10"/>
      <c r="AH1063" s="10"/>
      <c r="AI1063" s="10"/>
      <c r="AJ1063" s="10"/>
      <c r="AM1063" s="3"/>
      <c r="AN1063" s="10"/>
      <c r="AO1063" s="10"/>
      <c r="AP1063" s="10"/>
      <c r="AQ1063" s="10"/>
      <c r="AR1063" s="10"/>
      <c r="AS1063" s="10"/>
      <c r="AV1063" s="3"/>
      <c r="AW1063" s="10"/>
      <c r="AX1063" s="10"/>
      <c r="AY1063" s="10"/>
      <c r="AZ1063" s="10"/>
      <c r="BA1063" s="10"/>
    </row>
    <row r="1064" spans="3:53" x14ac:dyDescent="0.25">
      <c r="C1064" s="3"/>
      <c r="D1064" s="10"/>
      <c r="E1064" s="10"/>
      <c r="F1064" s="10"/>
      <c r="G1064" s="10"/>
      <c r="H1064" s="10"/>
      <c r="I1064" s="10"/>
      <c r="J1064" s="10"/>
      <c r="AD1064" s="3"/>
      <c r="AE1064" s="10"/>
      <c r="AF1064" s="10"/>
      <c r="AG1064" s="10"/>
      <c r="AH1064" s="10"/>
      <c r="AI1064" s="10"/>
      <c r="AJ1064" s="10"/>
      <c r="AM1064" s="3"/>
      <c r="AN1064" s="10"/>
      <c r="AO1064" s="10"/>
      <c r="AP1064" s="10"/>
      <c r="AQ1064" s="10"/>
      <c r="AR1064" s="10"/>
      <c r="AS1064" s="10"/>
      <c r="AV1064" s="3"/>
      <c r="AW1064" s="10"/>
      <c r="AX1064" s="10"/>
      <c r="AY1064" s="10"/>
      <c r="AZ1064" s="10"/>
      <c r="BA1064" s="10"/>
    </row>
    <row r="1065" spans="3:53" x14ac:dyDescent="0.25">
      <c r="C1065" s="3"/>
      <c r="D1065" s="10"/>
      <c r="E1065" s="10"/>
      <c r="F1065" s="10"/>
      <c r="G1065" s="10"/>
      <c r="H1065" s="10"/>
      <c r="I1065" s="10"/>
      <c r="J1065" s="10"/>
      <c r="AD1065" s="3"/>
      <c r="AE1065" s="10"/>
      <c r="AF1065" s="10"/>
      <c r="AG1065" s="10"/>
      <c r="AH1065" s="10"/>
      <c r="AI1065" s="10"/>
      <c r="AJ1065" s="10"/>
      <c r="AM1065" s="3"/>
      <c r="AN1065" s="10"/>
      <c r="AO1065" s="10"/>
      <c r="AP1065" s="10"/>
      <c r="AQ1065" s="10"/>
      <c r="AR1065" s="10"/>
      <c r="AS1065" s="10"/>
      <c r="AV1065" s="3"/>
      <c r="AW1065" s="10"/>
      <c r="AX1065" s="10"/>
      <c r="AY1065" s="10"/>
      <c r="AZ1065" s="10"/>
      <c r="BA1065" s="10"/>
    </row>
    <row r="1066" spans="3:53" x14ac:dyDescent="0.25">
      <c r="C1066" s="3"/>
      <c r="D1066" s="10"/>
      <c r="E1066" s="10"/>
      <c r="F1066" s="10"/>
      <c r="G1066" s="10"/>
      <c r="H1066" s="10"/>
      <c r="I1066" s="10"/>
      <c r="J1066" s="10"/>
      <c r="AD1066" s="3"/>
      <c r="AE1066" s="10"/>
      <c r="AF1066" s="10"/>
      <c r="AG1066" s="10"/>
      <c r="AH1066" s="10"/>
      <c r="AI1066" s="10"/>
      <c r="AJ1066" s="10"/>
      <c r="AM1066" s="3"/>
      <c r="AN1066" s="10"/>
      <c r="AO1066" s="10"/>
      <c r="AP1066" s="10"/>
      <c r="AQ1066" s="10"/>
      <c r="AR1066" s="10"/>
      <c r="AS1066" s="10"/>
      <c r="AV1066" s="3"/>
      <c r="AW1066" s="10"/>
      <c r="AX1066" s="10"/>
      <c r="AY1066" s="10"/>
      <c r="AZ1066" s="10"/>
      <c r="BA1066" s="10"/>
    </row>
    <row r="1067" spans="3:53" x14ac:dyDescent="0.25">
      <c r="C1067" s="3"/>
      <c r="D1067" s="10"/>
      <c r="E1067" s="10"/>
      <c r="F1067" s="10"/>
      <c r="G1067" s="10"/>
      <c r="H1067" s="10"/>
      <c r="I1067" s="10"/>
      <c r="J1067" s="10"/>
      <c r="AD1067" s="3"/>
      <c r="AE1067" s="10"/>
      <c r="AF1067" s="10"/>
      <c r="AG1067" s="10"/>
      <c r="AH1067" s="10"/>
      <c r="AI1067" s="10"/>
      <c r="AJ1067" s="10"/>
      <c r="AM1067" s="3"/>
      <c r="AN1067" s="10"/>
      <c r="AO1067" s="10"/>
      <c r="AP1067" s="10"/>
      <c r="AQ1067" s="10"/>
      <c r="AR1067" s="10"/>
      <c r="AS1067" s="10"/>
      <c r="AV1067" s="3"/>
      <c r="AW1067" s="10"/>
      <c r="AX1067" s="10"/>
      <c r="AY1067" s="10"/>
      <c r="AZ1067" s="10"/>
      <c r="BA1067" s="10"/>
    </row>
    <row r="1068" spans="3:53" x14ac:dyDescent="0.25">
      <c r="C1068" s="3"/>
      <c r="D1068" s="10"/>
      <c r="E1068" s="10"/>
      <c r="F1068" s="10"/>
      <c r="G1068" s="10"/>
      <c r="H1068" s="10"/>
      <c r="I1068" s="10"/>
      <c r="J1068" s="10"/>
      <c r="AD1068" s="3"/>
      <c r="AE1068" s="10"/>
      <c r="AF1068" s="10"/>
      <c r="AG1068" s="10"/>
      <c r="AH1068" s="10"/>
      <c r="AI1068" s="10"/>
      <c r="AJ1068" s="10"/>
      <c r="AM1068" s="3"/>
      <c r="AN1068" s="10"/>
      <c r="AO1068" s="10"/>
      <c r="AP1068" s="10"/>
      <c r="AQ1068" s="10"/>
      <c r="AR1068" s="10"/>
      <c r="AS1068" s="10"/>
      <c r="AV1068" s="3"/>
      <c r="AW1068" s="10"/>
      <c r="AX1068" s="10"/>
      <c r="AY1068" s="10"/>
      <c r="AZ1068" s="10"/>
      <c r="BA1068" s="10"/>
    </row>
    <row r="1069" spans="3:53" x14ac:dyDescent="0.25">
      <c r="C1069" s="3"/>
      <c r="D1069" s="10"/>
      <c r="E1069" s="10"/>
      <c r="F1069" s="10"/>
      <c r="G1069" s="10"/>
      <c r="H1069" s="10"/>
      <c r="I1069" s="10"/>
      <c r="J1069" s="10"/>
      <c r="AD1069" s="3"/>
      <c r="AE1069" s="10"/>
      <c r="AF1069" s="10"/>
      <c r="AG1069" s="10"/>
      <c r="AH1069" s="10"/>
      <c r="AI1069" s="10"/>
      <c r="AJ1069" s="10"/>
      <c r="AM1069" s="3"/>
      <c r="AN1069" s="10"/>
      <c r="AO1069" s="10"/>
      <c r="AP1069" s="10"/>
      <c r="AQ1069" s="10"/>
      <c r="AR1069" s="10"/>
      <c r="AS1069" s="10"/>
      <c r="AV1069" s="3"/>
      <c r="AW1069" s="10"/>
      <c r="AX1069" s="10"/>
      <c r="AY1069" s="10"/>
      <c r="AZ1069" s="10"/>
      <c r="BA1069" s="10"/>
    </row>
    <row r="1070" spans="3:53" x14ac:dyDescent="0.25">
      <c r="C1070" s="3"/>
      <c r="D1070" s="10"/>
      <c r="E1070" s="10"/>
      <c r="F1070" s="10"/>
      <c r="G1070" s="10"/>
      <c r="H1070" s="10"/>
      <c r="I1070" s="10"/>
      <c r="J1070" s="10"/>
      <c r="AD1070" s="3"/>
      <c r="AE1070" s="10"/>
      <c r="AF1070" s="10"/>
      <c r="AG1070" s="10"/>
      <c r="AH1070" s="10"/>
      <c r="AI1070" s="10"/>
      <c r="AJ1070" s="10"/>
      <c r="AM1070" s="3"/>
      <c r="AN1070" s="10"/>
      <c r="AO1070" s="10"/>
      <c r="AP1070" s="10"/>
      <c r="AQ1070" s="10"/>
      <c r="AR1070" s="10"/>
      <c r="AS1070" s="10"/>
      <c r="AV1070" s="3"/>
      <c r="AW1070" s="10"/>
      <c r="AX1070" s="10"/>
      <c r="AY1070" s="10"/>
      <c r="AZ1070" s="10"/>
      <c r="BA1070" s="10"/>
    </row>
    <row r="1071" spans="3:53" x14ac:dyDescent="0.25">
      <c r="C1071" s="3"/>
      <c r="D1071" s="10"/>
      <c r="E1071" s="10"/>
      <c r="F1071" s="10"/>
      <c r="G1071" s="10"/>
      <c r="H1071" s="10"/>
      <c r="I1071" s="10"/>
      <c r="J1071" s="10"/>
      <c r="AD1071" s="3"/>
      <c r="AE1071" s="10"/>
      <c r="AF1071" s="10"/>
      <c r="AG1071" s="10"/>
      <c r="AH1071" s="10"/>
      <c r="AI1071" s="10"/>
      <c r="AJ1071" s="10"/>
      <c r="AM1071" s="3"/>
      <c r="AN1071" s="10"/>
      <c r="AO1071" s="10"/>
      <c r="AP1071" s="10"/>
      <c r="AQ1071" s="10"/>
      <c r="AR1071" s="10"/>
      <c r="AS1071" s="10"/>
      <c r="AV1071" s="3"/>
      <c r="AW1071" s="10"/>
      <c r="AX1071" s="10"/>
      <c r="AY1071" s="10"/>
      <c r="AZ1071" s="10"/>
      <c r="BA1071" s="10"/>
    </row>
    <row r="1072" spans="3:53" x14ac:dyDescent="0.25">
      <c r="C1072" s="3"/>
      <c r="D1072" s="10"/>
      <c r="E1072" s="10"/>
      <c r="F1072" s="10"/>
      <c r="G1072" s="10"/>
      <c r="H1072" s="10"/>
      <c r="I1072" s="10"/>
      <c r="J1072" s="10"/>
      <c r="AD1072" s="3"/>
      <c r="AE1072" s="10"/>
      <c r="AF1072" s="10"/>
      <c r="AG1072" s="10"/>
      <c r="AH1072" s="10"/>
      <c r="AI1072" s="10"/>
      <c r="AJ1072" s="10"/>
      <c r="AM1072" s="3"/>
      <c r="AN1072" s="10"/>
      <c r="AO1072" s="10"/>
      <c r="AP1072" s="10"/>
      <c r="AQ1072" s="10"/>
      <c r="AR1072" s="10"/>
      <c r="AS1072" s="10"/>
      <c r="AV1072" s="3"/>
      <c r="AW1072" s="10"/>
      <c r="AX1072" s="10"/>
      <c r="AY1072" s="10"/>
      <c r="AZ1072" s="10"/>
      <c r="BA1072" s="10"/>
    </row>
    <row r="1073" spans="3:53" x14ac:dyDescent="0.25">
      <c r="C1073" s="3"/>
      <c r="D1073" s="10"/>
      <c r="E1073" s="10"/>
      <c r="F1073" s="10"/>
      <c r="G1073" s="10"/>
      <c r="H1073" s="10"/>
      <c r="I1073" s="10"/>
      <c r="J1073" s="10"/>
      <c r="AD1073" s="3"/>
      <c r="AE1073" s="10"/>
      <c r="AF1073" s="10"/>
      <c r="AG1073" s="10"/>
      <c r="AH1073" s="10"/>
      <c r="AI1073" s="10"/>
      <c r="AJ1073" s="10"/>
      <c r="AM1073" s="3"/>
      <c r="AN1073" s="10"/>
      <c r="AO1073" s="10"/>
      <c r="AP1073" s="10"/>
      <c r="AQ1073" s="10"/>
      <c r="AR1073" s="10"/>
      <c r="AS1073" s="10"/>
      <c r="AV1073" s="3"/>
      <c r="AW1073" s="10"/>
      <c r="AX1073" s="10"/>
      <c r="AY1073" s="10"/>
      <c r="AZ1073" s="10"/>
      <c r="BA1073" s="10"/>
    </row>
    <row r="1074" spans="3:53" x14ac:dyDescent="0.25">
      <c r="C1074" s="3"/>
      <c r="D1074" s="10"/>
      <c r="E1074" s="10"/>
      <c r="F1074" s="10"/>
      <c r="G1074" s="10"/>
      <c r="H1074" s="10"/>
      <c r="I1074" s="10"/>
      <c r="J1074" s="10"/>
      <c r="AD1074" s="3"/>
      <c r="AE1074" s="10"/>
      <c r="AF1074" s="10"/>
      <c r="AG1074" s="10"/>
      <c r="AH1074" s="10"/>
      <c r="AI1074" s="10"/>
      <c r="AJ1074" s="10"/>
      <c r="AM1074" s="3"/>
      <c r="AN1074" s="10"/>
      <c r="AO1074" s="10"/>
      <c r="AP1074" s="10"/>
      <c r="AQ1074" s="10"/>
      <c r="AR1074" s="10"/>
      <c r="AS1074" s="10"/>
      <c r="AV1074" s="3"/>
      <c r="AW1074" s="10"/>
      <c r="AX1074" s="10"/>
      <c r="AY1074" s="10"/>
      <c r="AZ1074" s="10"/>
      <c r="BA1074" s="10"/>
    </row>
    <row r="1075" spans="3:53" x14ac:dyDescent="0.25">
      <c r="C1075" s="3"/>
      <c r="D1075" s="10"/>
      <c r="E1075" s="10"/>
      <c r="F1075" s="10"/>
      <c r="G1075" s="10"/>
      <c r="H1075" s="10"/>
      <c r="I1075" s="10"/>
      <c r="J1075" s="10"/>
      <c r="AD1075" s="3"/>
      <c r="AE1075" s="10"/>
      <c r="AF1075" s="10"/>
      <c r="AG1075" s="10"/>
      <c r="AH1075" s="10"/>
      <c r="AI1075" s="10"/>
      <c r="AJ1075" s="10"/>
      <c r="AM1075" s="3"/>
      <c r="AN1075" s="10"/>
      <c r="AO1075" s="10"/>
      <c r="AP1075" s="10"/>
      <c r="AQ1075" s="10"/>
      <c r="AR1075" s="10"/>
      <c r="AS1075" s="10"/>
      <c r="AV1075" s="3"/>
      <c r="AW1075" s="10"/>
      <c r="AX1075" s="10"/>
      <c r="AY1075" s="10"/>
      <c r="AZ1075" s="10"/>
      <c r="BA1075" s="10"/>
    </row>
    <row r="1076" spans="3:53" x14ac:dyDescent="0.25">
      <c r="C1076" s="3"/>
      <c r="D1076" s="10"/>
      <c r="E1076" s="10"/>
      <c r="F1076" s="10"/>
      <c r="G1076" s="10"/>
      <c r="H1076" s="10"/>
      <c r="I1076" s="10"/>
      <c r="J1076" s="10"/>
      <c r="AD1076" s="3"/>
      <c r="AE1076" s="10"/>
      <c r="AF1076" s="10"/>
      <c r="AG1076" s="10"/>
      <c r="AH1076" s="10"/>
      <c r="AI1076" s="10"/>
      <c r="AJ1076" s="10"/>
      <c r="AM1076" s="3"/>
      <c r="AN1076" s="10"/>
      <c r="AO1076" s="10"/>
      <c r="AP1076" s="10"/>
      <c r="AQ1076" s="10"/>
      <c r="AR1076" s="10"/>
      <c r="AS1076" s="10"/>
      <c r="AV1076" s="3"/>
      <c r="AW1076" s="10"/>
      <c r="AX1076" s="10"/>
      <c r="AY1076" s="10"/>
      <c r="AZ1076" s="10"/>
      <c r="BA1076" s="10"/>
    </row>
    <row r="1077" spans="3:53" x14ac:dyDescent="0.25">
      <c r="C1077" s="3"/>
      <c r="D1077" s="10"/>
      <c r="E1077" s="10"/>
      <c r="F1077" s="10"/>
      <c r="G1077" s="10"/>
      <c r="H1077" s="10"/>
      <c r="I1077" s="10"/>
      <c r="J1077" s="10"/>
      <c r="AD1077" s="3"/>
      <c r="AE1077" s="10"/>
      <c r="AF1077" s="10"/>
      <c r="AG1077" s="10"/>
      <c r="AH1077" s="10"/>
      <c r="AI1077" s="10"/>
      <c r="AJ1077" s="10"/>
      <c r="AM1077" s="3"/>
      <c r="AN1077" s="10"/>
      <c r="AO1077" s="10"/>
      <c r="AP1077" s="10"/>
      <c r="AQ1077" s="10"/>
      <c r="AR1077" s="10"/>
      <c r="AS1077" s="10"/>
      <c r="AV1077" s="3"/>
      <c r="AW1077" s="10"/>
      <c r="AX1077" s="10"/>
      <c r="AY1077" s="10"/>
      <c r="AZ1077" s="10"/>
      <c r="BA1077" s="10"/>
    </row>
    <row r="1078" spans="3:53" x14ac:dyDescent="0.25">
      <c r="C1078" s="3"/>
      <c r="D1078" s="10"/>
      <c r="E1078" s="10"/>
      <c r="F1078" s="10"/>
      <c r="G1078" s="10"/>
      <c r="H1078" s="10"/>
      <c r="I1078" s="10"/>
      <c r="J1078" s="10"/>
      <c r="AD1078" s="3"/>
      <c r="AE1078" s="10"/>
      <c r="AF1078" s="10"/>
      <c r="AG1078" s="10"/>
      <c r="AH1078" s="10"/>
      <c r="AI1078" s="10"/>
      <c r="AJ1078" s="10"/>
      <c r="AM1078" s="3"/>
      <c r="AN1078" s="10"/>
      <c r="AO1078" s="10"/>
      <c r="AP1078" s="10"/>
      <c r="AQ1078" s="10"/>
      <c r="AR1078" s="10"/>
      <c r="AS1078" s="10"/>
      <c r="AV1078" s="3"/>
      <c r="AW1078" s="10"/>
      <c r="AX1078" s="10"/>
      <c r="AY1078" s="10"/>
      <c r="AZ1078" s="10"/>
      <c r="BA1078" s="10"/>
    </row>
    <row r="1079" spans="3:53" x14ac:dyDescent="0.25">
      <c r="C1079" s="3"/>
      <c r="D1079" s="10"/>
      <c r="E1079" s="10"/>
      <c r="F1079" s="10"/>
      <c r="G1079" s="10"/>
      <c r="H1079" s="10"/>
      <c r="I1079" s="10"/>
      <c r="J1079" s="10"/>
      <c r="AD1079" s="3"/>
      <c r="AE1079" s="10"/>
      <c r="AF1079" s="10"/>
      <c r="AG1079" s="10"/>
      <c r="AH1079" s="10"/>
      <c r="AI1079" s="10"/>
      <c r="AJ1079" s="10"/>
      <c r="AM1079" s="3"/>
      <c r="AN1079" s="10"/>
      <c r="AO1079" s="10"/>
      <c r="AP1079" s="10"/>
      <c r="AQ1079" s="10"/>
      <c r="AR1079" s="10"/>
      <c r="AS1079" s="10"/>
      <c r="AV1079" s="3"/>
      <c r="AW1079" s="10"/>
      <c r="AX1079" s="10"/>
      <c r="AY1079" s="10"/>
      <c r="AZ1079" s="10"/>
      <c r="BA1079" s="10"/>
    </row>
    <row r="1080" spans="3:53" x14ac:dyDescent="0.25">
      <c r="C1080" s="3"/>
      <c r="D1080" s="10"/>
      <c r="E1080" s="10"/>
      <c r="F1080" s="10"/>
      <c r="G1080" s="10"/>
      <c r="H1080" s="10"/>
      <c r="I1080" s="10"/>
      <c r="J1080" s="10"/>
      <c r="AD1080" s="3"/>
      <c r="AE1080" s="10"/>
      <c r="AF1080" s="10"/>
      <c r="AG1080" s="10"/>
      <c r="AH1080" s="10"/>
      <c r="AI1080" s="10"/>
      <c r="AJ1080" s="10"/>
      <c r="AM1080" s="3"/>
      <c r="AN1080" s="10"/>
      <c r="AO1080" s="10"/>
      <c r="AP1080" s="10"/>
      <c r="AQ1080" s="10"/>
      <c r="AR1080" s="10"/>
      <c r="AS1080" s="10"/>
      <c r="AV1080" s="3"/>
      <c r="AW1080" s="10"/>
      <c r="AX1080" s="10"/>
      <c r="AY1080" s="10"/>
      <c r="AZ1080" s="10"/>
      <c r="BA1080" s="10"/>
    </row>
    <row r="1081" spans="3:53" x14ac:dyDescent="0.25">
      <c r="C1081" s="3"/>
      <c r="D1081" s="10"/>
      <c r="E1081" s="10"/>
      <c r="F1081" s="10"/>
      <c r="G1081" s="10"/>
      <c r="H1081" s="10"/>
      <c r="I1081" s="10"/>
      <c r="J1081" s="10"/>
      <c r="AD1081" s="3"/>
      <c r="AE1081" s="10"/>
      <c r="AF1081" s="10"/>
      <c r="AG1081" s="10"/>
      <c r="AH1081" s="10"/>
      <c r="AI1081" s="10"/>
      <c r="AJ1081" s="10"/>
      <c r="AM1081" s="3"/>
      <c r="AN1081" s="10"/>
      <c r="AO1081" s="10"/>
      <c r="AP1081" s="10"/>
      <c r="AQ1081" s="10"/>
      <c r="AR1081" s="10"/>
      <c r="AS1081" s="10"/>
      <c r="AV1081" s="3"/>
      <c r="AW1081" s="10"/>
      <c r="AX1081" s="10"/>
      <c r="AY1081" s="10"/>
      <c r="AZ1081" s="10"/>
      <c r="BA1081" s="10"/>
    </row>
    <row r="1082" spans="3:53" x14ac:dyDescent="0.25">
      <c r="C1082" s="3"/>
      <c r="D1082" s="10"/>
      <c r="E1082" s="10"/>
      <c r="F1082" s="10"/>
      <c r="G1082" s="10"/>
      <c r="H1082" s="10"/>
      <c r="I1082" s="10"/>
      <c r="J1082" s="10"/>
      <c r="AD1082" s="3"/>
      <c r="AE1082" s="10"/>
      <c r="AF1082" s="10"/>
      <c r="AG1082" s="10"/>
      <c r="AH1082" s="10"/>
      <c r="AI1082" s="10"/>
      <c r="AJ1082" s="10"/>
      <c r="AM1082" s="3"/>
      <c r="AN1082" s="10"/>
      <c r="AO1082" s="10"/>
      <c r="AP1082" s="10"/>
      <c r="AQ1082" s="10"/>
      <c r="AR1082" s="10"/>
      <c r="AS1082" s="10"/>
      <c r="AV1082" s="3"/>
      <c r="AW1082" s="10"/>
      <c r="AX1082" s="10"/>
      <c r="AY1082" s="10"/>
      <c r="AZ1082" s="10"/>
      <c r="BA1082" s="10"/>
    </row>
    <row r="1083" spans="3:53" x14ac:dyDescent="0.25">
      <c r="C1083" s="3"/>
      <c r="D1083" s="10"/>
      <c r="E1083" s="10"/>
      <c r="F1083" s="10"/>
      <c r="G1083" s="10"/>
      <c r="H1083" s="10"/>
      <c r="I1083" s="10"/>
      <c r="J1083" s="10"/>
      <c r="AD1083" s="3"/>
      <c r="AE1083" s="10"/>
      <c r="AF1083" s="10"/>
      <c r="AG1083" s="10"/>
      <c r="AH1083" s="10"/>
      <c r="AI1083" s="10"/>
      <c r="AJ1083" s="10"/>
      <c r="AM1083" s="3"/>
      <c r="AN1083" s="10"/>
      <c r="AO1083" s="10"/>
      <c r="AP1083" s="10"/>
      <c r="AQ1083" s="10"/>
      <c r="AR1083" s="10"/>
      <c r="AS1083" s="10"/>
      <c r="AV1083" s="3"/>
      <c r="AW1083" s="10"/>
      <c r="AX1083" s="10"/>
      <c r="AY1083" s="10"/>
      <c r="AZ1083" s="10"/>
      <c r="BA1083" s="10"/>
    </row>
    <row r="1084" spans="3:53" x14ac:dyDescent="0.25">
      <c r="C1084" s="3"/>
      <c r="D1084" s="10"/>
      <c r="E1084" s="10"/>
      <c r="F1084" s="10"/>
      <c r="G1084" s="10"/>
      <c r="H1084" s="10"/>
      <c r="I1084" s="10"/>
      <c r="J1084" s="10"/>
      <c r="AD1084" s="3"/>
      <c r="AE1084" s="10"/>
      <c r="AF1084" s="10"/>
      <c r="AG1084" s="10"/>
      <c r="AH1084" s="10"/>
      <c r="AI1084" s="10"/>
      <c r="AJ1084" s="10"/>
      <c r="AM1084" s="3"/>
      <c r="AN1084" s="10"/>
      <c r="AO1084" s="10"/>
      <c r="AP1084" s="10"/>
      <c r="AQ1084" s="10"/>
      <c r="AR1084" s="10"/>
      <c r="AS1084" s="10"/>
      <c r="AV1084" s="3"/>
      <c r="AW1084" s="10"/>
      <c r="AX1084" s="10"/>
      <c r="AY1084" s="10"/>
      <c r="AZ1084" s="10"/>
      <c r="BA1084" s="10"/>
    </row>
    <row r="1085" spans="3:53" x14ac:dyDescent="0.25">
      <c r="C1085" s="3"/>
      <c r="D1085" s="10"/>
      <c r="E1085" s="10"/>
      <c r="F1085" s="10"/>
      <c r="G1085" s="10"/>
      <c r="H1085" s="10"/>
      <c r="I1085" s="10"/>
      <c r="J1085" s="10"/>
      <c r="AD1085" s="3"/>
      <c r="AE1085" s="10"/>
      <c r="AF1085" s="10"/>
      <c r="AG1085" s="10"/>
      <c r="AH1085" s="10"/>
      <c r="AI1085" s="10"/>
      <c r="AJ1085" s="10"/>
      <c r="AM1085" s="3"/>
      <c r="AN1085" s="10"/>
      <c r="AO1085" s="10"/>
      <c r="AP1085" s="10"/>
      <c r="AQ1085" s="10"/>
      <c r="AR1085" s="10"/>
      <c r="AS1085" s="10"/>
      <c r="AV1085" s="3"/>
      <c r="AW1085" s="10"/>
      <c r="AX1085" s="10"/>
      <c r="AY1085" s="10"/>
      <c r="AZ1085" s="10"/>
      <c r="BA1085" s="10"/>
    </row>
    <row r="1086" spans="3:53" x14ac:dyDescent="0.25">
      <c r="C1086" s="3"/>
      <c r="D1086" s="10"/>
      <c r="E1086" s="10"/>
      <c r="F1086" s="10"/>
      <c r="G1086" s="10"/>
      <c r="H1086" s="10"/>
      <c r="I1086" s="10"/>
      <c r="J1086" s="10"/>
      <c r="AD1086" s="3"/>
      <c r="AE1086" s="10"/>
      <c r="AF1086" s="10"/>
      <c r="AG1086" s="10"/>
      <c r="AH1086" s="10"/>
      <c r="AI1086" s="10"/>
      <c r="AJ1086" s="10"/>
      <c r="AM1086" s="3"/>
      <c r="AN1086" s="10"/>
      <c r="AO1086" s="10"/>
      <c r="AP1086" s="10"/>
      <c r="AQ1086" s="10"/>
      <c r="AR1086" s="10"/>
      <c r="AS1086" s="10"/>
      <c r="AV1086" s="3"/>
      <c r="AW1086" s="10"/>
      <c r="AX1086" s="10"/>
      <c r="AY1086" s="10"/>
      <c r="AZ1086" s="10"/>
      <c r="BA1086" s="10"/>
    </row>
    <row r="1087" spans="3:53" x14ac:dyDescent="0.25">
      <c r="C1087" s="3"/>
      <c r="D1087" s="10"/>
      <c r="E1087" s="10"/>
      <c r="F1087" s="10"/>
      <c r="G1087" s="10"/>
      <c r="H1087" s="10"/>
      <c r="I1087" s="10"/>
      <c r="J1087" s="10"/>
      <c r="AD1087" s="3"/>
      <c r="AE1087" s="10"/>
      <c r="AF1087" s="10"/>
      <c r="AG1087" s="10"/>
      <c r="AH1087" s="10"/>
      <c r="AI1087" s="10"/>
      <c r="AJ1087" s="10"/>
      <c r="AM1087" s="3"/>
      <c r="AN1087" s="10"/>
      <c r="AO1087" s="10"/>
      <c r="AP1087" s="10"/>
      <c r="AQ1087" s="10"/>
      <c r="AR1087" s="10"/>
      <c r="AS1087" s="10"/>
      <c r="AV1087" s="3"/>
      <c r="AW1087" s="10"/>
      <c r="AX1087" s="10"/>
      <c r="AY1087" s="10"/>
      <c r="AZ1087" s="10"/>
      <c r="BA1087" s="10"/>
    </row>
    <row r="1088" spans="3:53" x14ac:dyDescent="0.25">
      <c r="C1088" s="3"/>
      <c r="D1088" s="10"/>
      <c r="E1088" s="10"/>
      <c r="F1088" s="10"/>
      <c r="G1088" s="10"/>
      <c r="H1088" s="10"/>
      <c r="I1088" s="10"/>
      <c r="J1088" s="10"/>
      <c r="AD1088" s="3"/>
      <c r="AE1088" s="10"/>
      <c r="AF1088" s="10"/>
      <c r="AG1088" s="10"/>
      <c r="AH1088" s="10"/>
      <c r="AI1088" s="10"/>
      <c r="AJ1088" s="10"/>
      <c r="AM1088" s="3"/>
      <c r="AN1088" s="10"/>
      <c r="AO1088" s="10"/>
      <c r="AP1088" s="10"/>
      <c r="AQ1088" s="10"/>
      <c r="AR1088" s="10"/>
      <c r="AS1088" s="10"/>
      <c r="AV1088" s="3"/>
      <c r="AW1088" s="10"/>
      <c r="AX1088" s="10"/>
      <c r="AY1088" s="10"/>
      <c r="AZ1088" s="10"/>
      <c r="BA1088" s="10"/>
    </row>
    <row r="1089" spans="3:53" x14ac:dyDescent="0.25">
      <c r="C1089" s="3"/>
      <c r="D1089" s="10"/>
      <c r="E1089" s="10"/>
      <c r="F1089" s="10"/>
      <c r="G1089" s="10"/>
      <c r="H1089" s="10"/>
      <c r="I1089" s="10"/>
      <c r="J1089" s="10"/>
      <c r="AD1089" s="3"/>
      <c r="AE1089" s="10"/>
      <c r="AF1089" s="10"/>
      <c r="AG1089" s="10"/>
      <c r="AH1089" s="10"/>
      <c r="AI1089" s="10"/>
      <c r="AJ1089" s="10"/>
      <c r="AM1089" s="3"/>
      <c r="AN1089" s="10"/>
      <c r="AO1089" s="10"/>
      <c r="AP1089" s="10"/>
      <c r="AQ1089" s="10"/>
      <c r="AR1089" s="10"/>
      <c r="AS1089" s="10"/>
      <c r="AV1089" s="3"/>
      <c r="AW1089" s="10"/>
      <c r="AX1089" s="10"/>
      <c r="AY1089" s="10"/>
      <c r="AZ1089" s="10"/>
      <c r="BA1089" s="10"/>
    </row>
    <row r="1090" spans="3:53" x14ac:dyDescent="0.25">
      <c r="C1090" s="3"/>
      <c r="D1090" s="10"/>
      <c r="E1090" s="10"/>
      <c r="F1090" s="10"/>
      <c r="G1090" s="10"/>
      <c r="H1090" s="10"/>
      <c r="I1090" s="10"/>
      <c r="J1090" s="10"/>
      <c r="AD1090" s="3"/>
      <c r="AE1090" s="10"/>
      <c r="AF1090" s="10"/>
      <c r="AG1090" s="10"/>
      <c r="AH1090" s="10"/>
      <c r="AI1090" s="10"/>
      <c r="AJ1090" s="10"/>
      <c r="AM1090" s="3"/>
      <c r="AN1090" s="10"/>
      <c r="AO1090" s="10"/>
      <c r="AP1090" s="10"/>
      <c r="AQ1090" s="10"/>
      <c r="AR1090" s="10"/>
      <c r="AS1090" s="10"/>
      <c r="AV1090" s="3"/>
      <c r="AW1090" s="10"/>
      <c r="AX1090" s="10"/>
      <c r="AY1090" s="10"/>
      <c r="AZ1090" s="10"/>
      <c r="BA1090" s="10"/>
    </row>
    <row r="1091" spans="3:53" x14ac:dyDescent="0.25">
      <c r="C1091" s="3"/>
      <c r="D1091" s="10"/>
      <c r="E1091" s="10"/>
      <c r="F1091" s="10"/>
      <c r="G1091" s="10"/>
      <c r="H1091" s="10"/>
      <c r="I1091" s="10"/>
      <c r="J1091" s="10"/>
      <c r="AD1091" s="3"/>
      <c r="AE1091" s="10"/>
      <c r="AF1091" s="10"/>
      <c r="AG1091" s="10"/>
      <c r="AH1091" s="10"/>
      <c r="AI1091" s="10"/>
      <c r="AJ1091" s="10"/>
      <c r="AM1091" s="3"/>
      <c r="AN1091" s="10"/>
      <c r="AO1091" s="10"/>
      <c r="AP1091" s="10"/>
      <c r="AQ1091" s="10"/>
      <c r="AR1091" s="10"/>
      <c r="AS1091" s="10"/>
      <c r="AV1091" s="3"/>
      <c r="AW1091" s="10"/>
      <c r="AX1091" s="10"/>
      <c r="AY1091" s="10"/>
      <c r="AZ1091" s="10"/>
      <c r="BA1091" s="10"/>
    </row>
    <row r="1092" spans="3:53" x14ac:dyDescent="0.25">
      <c r="C1092" s="3"/>
      <c r="D1092" s="10"/>
      <c r="E1092" s="10"/>
      <c r="F1092" s="10"/>
      <c r="G1092" s="10"/>
      <c r="H1092" s="10"/>
      <c r="I1092" s="10"/>
      <c r="J1092" s="10"/>
      <c r="AD1092" s="3"/>
      <c r="AE1092" s="10"/>
      <c r="AF1092" s="10"/>
      <c r="AG1092" s="10"/>
      <c r="AH1092" s="10"/>
      <c r="AI1092" s="10"/>
      <c r="AJ1092" s="10"/>
      <c r="AM1092" s="3"/>
      <c r="AN1092" s="10"/>
      <c r="AO1092" s="10"/>
      <c r="AP1092" s="10"/>
      <c r="AQ1092" s="10"/>
      <c r="AR1092" s="10"/>
      <c r="AS1092" s="10"/>
      <c r="AV1092" s="3"/>
      <c r="AW1092" s="10"/>
      <c r="AX1092" s="10"/>
      <c r="AY1092" s="10"/>
      <c r="AZ1092" s="10"/>
      <c r="BA1092" s="10"/>
    </row>
    <row r="1093" spans="3:53" x14ac:dyDescent="0.25">
      <c r="C1093" s="3"/>
      <c r="D1093" s="10"/>
      <c r="E1093" s="10"/>
      <c r="F1093" s="10"/>
      <c r="G1093" s="10"/>
      <c r="H1093" s="10"/>
      <c r="I1093" s="10"/>
      <c r="J1093" s="10"/>
      <c r="AD1093" s="3"/>
      <c r="AE1093" s="10"/>
      <c r="AF1093" s="10"/>
      <c r="AG1093" s="10"/>
      <c r="AH1093" s="10"/>
      <c r="AI1093" s="10"/>
      <c r="AJ1093" s="10"/>
      <c r="AM1093" s="3"/>
      <c r="AN1093" s="10"/>
      <c r="AO1093" s="10"/>
      <c r="AP1093" s="10"/>
      <c r="AQ1093" s="10"/>
      <c r="AR1093" s="10"/>
      <c r="AS1093" s="10"/>
      <c r="AV1093" s="3"/>
      <c r="AW1093" s="10"/>
      <c r="AX1093" s="10"/>
      <c r="AY1093" s="10"/>
      <c r="AZ1093" s="10"/>
      <c r="BA1093" s="10"/>
    </row>
    <row r="1094" spans="3:53" x14ac:dyDescent="0.25">
      <c r="C1094" s="3"/>
      <c r="D1094" s="10"/>
      <c r="E1094" s="10"/>
      <c r="F1094" s="10"/>
      <c r="G1094" s="10"/>
      <c r="H1094" s="10"/>
      <c r="I1094" s="10"/>
      <c r="J1094" s="10"/>
      <c r="AD1094" s="3"/>
      <c r="AE1094" s="10"/>
      <c r="AF1094" s="10"/>
      <c r="AG1094" s="10"/>
      <c r="AH1094" s="10"/>
      <c r="AI1094" s="10"/>
      <c r="AJ1094" s="10"/>
      <c r="AM1094" s="3"/>
      <c r="AN1094" s="10"/>
      <c r="AO1094" s="10"/>
      <c r="AP1094" s="10"/>
      <c r="AQ1094" s="10"/>
      <c r="AR1094" s="10"/>
      <c r="AS1094" s="10"/>
      <c r="AV1094" s="3"/>
      <c r="AW1094" s="10"/>
      <c r="AX1094" s="10"/>
      <c r="AY1094" s="10"/>
      <c r="AZ1094" s="10"/>
      <c r="BA1094" s="10"/>
    </row>
    <row r="1095" spans="3:53" x14ac:dyDescent="0.25">
      <c r="C1095" s="3"/>
      <c r="D1095" s="10"/>
      <c r="E1095" s="10"/>
      <c r="F1095" s="10"/>
      <c r="G1095" s="10"/>
      <c r="H1095" s="10"/>
      <c r="I1095" s="10"/>
      <c r="J1095" s="10"/>
      <c r="AD1095" s="3"/>
      <c r="AE1095" s="10"/>
      <c r="AF1095" s="10"/>
      <c r="AG1095" s="10"/>
      <c r="AH1095" s="10"/>
      <c r="AI1095" s="10"/>
      <c r="AJ1095" s="10"/>
      <c r="AM1095" s="3"/>
      <c r="AN1095" s="10"/>
      <c r="AO1095" s="10"/>
      <c r="AP1095" s="10"/>
      <c r="AQ1095" s="10"/>
      <c r="AR1095" s="10"/>
      <c r="AS1095" s="10"/>
      <c r="AV1095" s="3"/>
      <c r="AW1095" s="10"/>
      <c r="AX1095" s="10"/>
      <c r="AY1095" s="10"/>
      <c r="AZ1095" s="10"/>
      <c r="BA1095" s="10"/>
    </row>
    <row r="1096" spans="3:53" x14ac:dyDescent="0.25">
      <c r="C1096" s="3"/>
      <c r="D1096" s="10"/>
      <c r="E1096" s="10"/>
      <c r="F1096" s="10"/>
      <c r="G1096" s="10"/>
      <c r="H1096" s="10"/>
      <c r="I1096" s="10"/>
      <c r="J1096" s="10"/>
      <c r="AD1096" s="3"/>
      <c r="AE1096" s="10"/>
      <c r="AF1096" s="10"/>
      <c r="AG1096" s="10"/>
      <c r="AH1096" s="10"/>
      <c r="AI1096" s="10"/>
      <c r="AJ1096" s="10"/>
      <c r="AM1096" s="3"/>
      <c r="AN1096" s="10"/>
      <c r="AO1096" s="10"/>
      <c r="AP1096" s="10"/>
      <c r="AQ1096" s="10"/>
      <c r="AR1096" s="10"/>
      <c r="AS1096" s="10"/>
      <c r="AV1096" s="3"/>
      <c r="AW1096" s="10"/>
      <c r="AX1096" s="10"/>
      <c r="AY1096" s="10"/>
      <c r="AZ1096" s="10"/>
      <c r="BA1096" s="10"/>
    </row>
    <row r="1097" spans="3:53" x14ac:dyDescent="0.25">
      <c r="C1097" s="3"/>
      <c r="D1097" s="10"/>
      <c r="E1097" s="10"/>
      <c r="F1097" s="10"/>
      <c r="G1097" s="10"/>
      <c r="H1097" s="10"/>
      <c r="I1097" s="10"/>
      <c r="J1097" s="10"/>
      <c r="AD1097" s="3"/>
      <c r="AE1097" s="10"/>
      <c r="AF1097" s="10"/>
      <c r="AG1097" s="10"/>
      <c r="AH1097" s="10"/>
      <c r="AI1097" s="10"/>
      <c r="AJ1097" s="10"/>
      <c r="AM1097" s="3"/>
      <c r="AN1097" s="10"/>
      <c r="AO1097" s="10"/>
      <c r="AP1097" s="10"/>
      <c r="AQ1097" s="10"/>
      <c r="AR1097" s="10"/>
      <c r="AS1097" s="10"/>
      <c r="AV1097" s="3"/>
      <c r="AW1097" s="10"/>
      <c r="AX1097" s="10"/>
      <c r="AY1097" s="10"/>
      <c r="AZ1097" s="10"/>
      <c r="BA1097" s="10"/>
    </row>
    <row r="1098" spans="3:53" x14ac:dyDescent="0.25">
      <c r="C1098" s="3"/>
      <c r="D1098" s="10"/>
      <c r="E1098" s="10"/>
      <c r="F1098" s="10"/>
      <c r="G1098" s="10"/>
      <c r="H1098" s="10"/>
      <c r="I1098" s="10"/>
      <c r="J1098" s="10"/>
      <c r="AD1098" s="3"/>
      <c r="AE1098" s="10"/>
      <c r="AF1098" s="10"/>
      <c r="AG1098" s="10"/>
      <c r="AH1098" s="10"/>
      <c r="AI1098" s="10"/>
      <c r="AJ1098" s="10"/>
      <c r="AM1098" s="3"/>
      <c r="AN1098" s="10"/>
      <c r="AO1098" s="10"/>
      <c r="AP1098" s="10"/>
      <c r="AQ1098" s="10"/>
      <c r="AR1098" s="10"/>
      <c r="AS1098" s="10"/>
      <c r="AV1098" s="3"/>
      <c r="AW1098" s="10"/>
      <c r="AX1098" s="10"/>
      <c r="AY1098" s="10"/>
      <c r="AZ1098" s="10"/>
      <c r="BA1098" s="10"/>
    </row>
    <row r="1099" spans="3:53" x14ac:dyDescent="0.25">
      <c r="C1099" s="3"/>
      <c r="D1099" s="10"/>
      <c r="E1099" s="10"/>
      <c r="F1099" s="10"/>
      <c r="G1099" s="10"/>
      <c r="H1099" s="10"/>
      <c r="I1099" s="10"/>
      <c r="J1099" s="10"/>
      <c r="AD1099" s="3"/>
      <c r="AE1099" s="10"/>
      <c r="AF1099" s="10"/>
      <c r="AG1099" s="10"/>
      <c r="AH1099" s="10"/>
      <c r="AI1099" s="10"/>
      <c r="AJ1099" s="10"/>
      <c r="AM1099" s="3"/>
      <c r="AN1099" s="10"/>
      <c r="AO1099" s="10"/>
      <c r="AP1099" s="10"/>
      <c r="AQ1099" s="10"/>
      <c r="AR1099" s="10"/>
      <c r="AS1099" s="10"/>
      <c r="AV1099" s="3"/>
      <c r="AW1099" s="10"/>
      <c r="AX1099" s="10"/>
      <c r="AY1099" s="10"/>
      <c r="AZ1099" s="10"/>
      <c r="BA1099" s="10"/>
    </row>
    <row r="1100" spans="3:53" x14ac:dyDescent="0.25">
      <c r="C1100" s="3"/>
      <c r="D1100" s="10"/>
      <c r="E1100" s="10"/>
      <c r="F1100" s="10"/>
      <c r="G1100" s="10"/>
      <c r="H1100" s="10"/>
      <c r="I1100" s="10"/>
      <c r="J1100" s="10"/>
      <c r="AD1100" s="3"/>
      <c r="AE1100" s="10"/>
      <c r="AF1100" s="10"/>
      <c r="AG1100" s="10"/>
      <c r="AH1100" s="10"/>
      <c r="AI1100" s="10"/>
      <c r="AJ1100" s="10"/>
      <c r="AM1100" s="3"/>
      <c r="AN1100" s="10"/>
      <c r="AO1100" s="10"/>
      <c r="AP1100" s="10"/>
      <c r="AQ1100" s="10"/>
      <c r="AR1100" s="10"/>
      <c r="AS1100" s="10"/>
      <c r="AV1100" s="3"/>
      <c r="AW1100" s="10"/>
      <c r="AX1100" s="10"/>
      <c r="AY1100" s="10"/>
      <c r="AZ1100" s="10"/>
      <c r="BA1100" s="10"/>
    </row>
    <row r="1101" spans="3:53" x14ac:dyDescent="0.25">
      <c r="C1101" s="3"/>
      <c r="D1101" s="10"/>
      <c r="E1101" s="10"/>
      <c r="F1101" s="10"/>
      <c r="G1101" s="10"/>
      <c r="H1101" s="10"/>
      <c r="I1101" s="10"/>
      <c r="J1101" s="10"/>
      <c r="AD1101" s="3"/>
      <c r="AE1101" s="10"/>
      <c r="AF1101" s="10"/>
      <c r="AG1101" s="10"/>
      <c r="AH1101" s="10"/>
      <c r="AI1101" s="10"/>
      <c r="AJ1101" s="10"/>
      <c r="AM1101" s="3"/>
      <c r="AN1101" s="10"/>
      <c r="AO1101" s="10"/>
      <c r="AP1101" s="10"/>
      <c r="AQ1101" s="10"/>
      <c r="AR1101" s="10"/>
      <c r="AS1101" s="10"/>
      <c r="AV1101" s="3"/>
      <c r="AW1101" s="10"/>
      <c r="AX1101" s="10"/>
      <c r="AY1101" s="10"/>
      <c r="AZ1101" s="10"/>
      <c r="BA1101" s="10"/>
    </row>
    <row r="1102" spans="3:53" x14ac:dyDescent="0.25">
      <c r="C1102" s="3"/>
      <c r="D1102" s="10"/>
      <c r="E1102" s="10"/>
      <c r="F1102" s="10"/>
      <c r="G1102" s="10"/>
      <c r="H1102" s="10"/>
      <c r="I1102" s="10"/>
      <c r="J1102" s="10"/>
      <c r="AD1102" s="3"/>
      <c r="AE1102" s="10"/>
      <c r="AF1102" s="10"/>
      <c r="AG1102" s="10"/>
      <c r="AH1102" s="10"/>
      <c r="AI1102" s="10"/>
      <c r="AJ1102" s="10"/>
      <c r="AM1102" s="3"/>
      <c r="AN1102" s="10"/>
      <c r="AO1102" s="10"/>
      <c r="AP1102" s="10"/>
      <c r="AQ1102" s="10"/>
      <c r="AR1102" s="10"/>
      <c r="AS1102" s="10"/>
      <c r="AV1102" s="3"/>
      <c r="AW1102" s="10"/>
      <c r="AX1102" s="10"/>
      <c r="AY1102" s="10"/>
      <c r="AZ1102" s="10"/>
      <c r="BA1102" s="10"/>
    </row>
    <row r="1103" spans="3:53" x14ac:dyDescent="0.25">
      <c r="C1103" s="3"/>
      <c r="D1103" s="10"/>
      <c r="E1103" s="10"/>
      <c r="F1103" s="10"/>
      <c r="G1103" s="10"/>
      <c r="H1103" s="10"/>
      <c r="I1103" s="10"/>
      <c r="J1103" s="10"/>
      <c r="AD1103" s="3"/>
      <c r="AE1103" s="10"/>
      <c r="AF1103" s="10"/>
      <c r="AG1103" s="10"/>
      <c r="AH1103" s="10"/>
      <c r="AI1103" s="10"/>
      <c r="AJ1103" s="10"/>
      <c r="AM1103" s="3"/>
      <c r="AN1103" s="10"/>
      <c r="AO1103" s="10"/>
      <c r="AP1103" s="10"/>
      <c r="AQ1103" s="10"/>
      <c r="AR1103" s="10"/>
      <c r="AS1103" s="10"/>
      <c r="AV1103" s="3"/>
      <c r="AW1103" s="10"/>
      <c r="AX1103" s="10"/>
      <c r="AY1103" s="10"/>
      <c r="AZ1103" s="10"/>
      <c r="BA1103" s="10"/>
    </row>
    <row r="1104" spans="3:53" x14ac:dyDescent="0.25">
      <c r="C1104" s="3"/>
      <c r="D1104" s="10"/>
      <c r="E1104" s="10"/>
      <c r="F1104" s="10"/>
      <c r="G1104" s="10"/>
      <c r="H1104" s="10"/>
      <c r="I1104" s="10"/>
      <c r="J1104" s="10"/>
      <c r="AD1104" s="3"/>
      <c r="AE1104" s="10"/>
      <c r="AF1104" s="10"/>
      <c r="AG1104" s="10"/>
      <c r="AH1104" s="10"/>
      <c r="AI1104" s="10"/>
      <c r="AJ1104" s="10"/>
      <c r="AM1104" s="3"/>
      <c r="AN1104" s="10"/>
      <c r="AO1104" s="10"/>
      <c r="AP1104" s="10"/>
      <c r="AQ1104" s="10"/>
      <c r="AR1104" s="10"/>
      <c r="AS1104" s="10"/>
      <c r="AV1104" s="3"/>
      <c r="AW1104" s="10"/>
      <c r="AX1104" s="10"/>
      <c r="AY1104" s="10"/>
      <c r="AZ1104" s="10"/>
      <c r="BA1104" s="10"/>
    </row>
    <row r="1105" spans="3:53" x14ac:dyDescent="0.25">
      <c r="C1105" s="3"/>
      <c r="D1105" s="10"/>
      <c r="E1105" s="10"/>
      <c r="F1105" s="10"/>
      <c r="G1105" s="10"/>
      <c r="H1105" s="10"/>
      <c r="I1105" s="10"/>
      <c r="J1105" s="10"/>
      <c r="AD1105" s="3"/>
      <c r="AE1105" s="10"/>
      <c r="AF1105" s="10"/>
      <c r="AG1105" s="10"/>
      <c r="AH1105" s="10"/>
      <c r="AI1105" s="10"/>
      <c r="AJ1105" s="10"/>
      <c r="AM1105" s="3"/>
      <c r="AN1105" s="10"/>
      <c r="AO1105" s="10"/>
      <c r="AP1105" s="10"/>
      <c r="AQ1105" s="10"/>
      <c r="AR1105" s="10"/>
      <c r="AS1105" s="10"/>
      <c r="AV1105" s="3"/>
      <c r="AW1105" s="10"/>
      <c r="AX1105" s="10"/>
      <c r="AY1105" s="10"/>
      <c r="AZ1105" s="10"/>
      <c r="BA1105" s="10"/>
    </row>
    <row r="1106" spans="3:53" x14ac:dyDescent="0.25">
      <c r="C1106" s="3"/>
      <c r="D1106" s="10"/>
      <c r="E1106" s="10"/>
      <c r="F1106" s="10"/>
      <c r="G1106" s="10"/>
      <c r="H1106" s="10"/>
      <c r="I1106" s="10"/>
      <c r="J1106" s="10"/>
      <c r="AD1106" s="3"/>
      <c r="AE1106" s="10"/>
      <c r="AF1106" s="10"/>
      <c r="AG1106" s="10"/>
      <c r="AH1106" s="10"/>
      <c r="AI1106" s="10"/>
      <c r="AJ1106" s="10"/>
      <c r="AM1106" s="3"/>
      <c r="AN1106" s="10"/>
      <c r="AO1106" s="10"/>
      <c r="AP1106" s="10"/>
      <c r="AQ1106" s="10"/>
      <c r="AR1106" s="10"/>
      <c r="AS1106" s="10"/>
      <c r="AV1106" s="3"/>
      <c r="AW1106" s="10"/>
      <c r="AX1106" s="10"/>
      <c r="AY1106" s="10"/>
      <c r="AZ1106" s="10"/>
      <c r="BA1106" s="10"/>
    </row>
    <row r="1107" spans="3:53" x14ac:dyDescent="0.25">
      <c r="C1107" s="3"/>
      <c r="D1107" s="10"/>
      <c r="E1107" s="10"/>
      <c r="F1107" s="10"/>
      <c r="G1107" s="10"/>
      <c r="H1107" s="10"/>
      <c r="I1107" s="10"/>
      <c r="J1107" s="10"/>
      <c r="AD1107" s="3"/>
      <c r="AE1107" s="10"/>
      <c r="AF1107" s="10"/>
      <c r="AG1107" s="10"/>
      <c r="AH1107" s="10"/>
      <c r="AI1107" s="10"/>
      <c r="AJ1107" s="10"/>
      <c r="AM1107" s="3"/>
      <c r="AN1107" s="10"/>
      <c r="AO1107" s="10"/>
      <c r="AP1107" s="10"/>
      <c r="AQ1107" s="10"/>
      <c r="AR1107" s="10"/>
      <c r="AS1107" s="10"/>
      <c r="AV1107" s="3"/>
      <c r="AW1107" s="10"/>
      <c r="AX1107" s="10"/>
      <c r="AY1107" s="10"/>
      <c r="AZ1107" s="10"/>
      <c r="BA1107" s="10"/>
    </row>
    <row r="1108" spans="3:53" x14ac:dyDescent="0.25">
      <c r="C1108" s="3"/>
      <c r="D1108" s="10"/>
      <c r="E1108" s="10"/>
      <c r="F1108" s="10"/>
      <c r="G1108" s="10"/>
      <c r="H1108" s="10"/>
      <c r="I1108" s="10"/>
      <c r="J1108" s="10"/>
      <c r="AD1108" s="3"/>
      <c r="AE1108" s="10"/>
      <c r="AF1108" s="10"/>
      <c r="AG1108" s="10"/>
      <c r="AH1108" s="10"/>
      <c r="AI1108" s="10"/>
      <c r="AJ1108" s="10"/>
      <c r="AM1108" s="3"/>
      <c r="AN1108" s="10"/>
      <c r="AO1108" s="10"/>
      <c r="AP1108" s="10"/>
      <c r="AQ1108" s="10"/>
      <c r="AR1108" s="10"/>
      <c r="AS1108" s="10"/>
      <c r="AV1108" s="3"/>
      <c r="AW1108" s="10"/>
      <c r="AX1108" s="10"/>
      <c r="AY1108" s="10"/>
      <c r="AZ1108" s="10"/>
      <c r="BA1108" s="10"/>
    </row>
    <row r="1109" spans="3:53" x14ac:dyDescent="0.25">
      <c r="C1109" s="3"/>
      <c r="D1109" s="10"/>
      <c r="E1109" s="10"/>
      <c r="F1109" s="10"/>
      <c r="G1109" s="10"/>
      <c r="H1109" s="10"/>
      <c r="I1109" s="10"/>
      <c r="J1109" s="10"/>
      <c r="AD1109" s="3"/>
      <c r="AE1109" s="10"/>
      <c r="AF1109" s="10"/>
      <c r="AG1109" s="10"/>
      <c r="AH1109" s="10"/>
      <c r="AI1109" s="10"/>
      <c r="AJ1109" s="10"/>
      <c r="AM1109" s="3"/>
      <c r="AN1109" s="10"/>
      <c r="AO1109" s="10"/>
      <c r="AP1109" s="10"/>
      <c r="AQ1109" s="10"/>
      <c r="AR1109" s="10"/>
      <c r="AS1109" s="10"/>
      <c r="AV1109" s="3"/>
      <c r="AW1109" s="10"/>
      <c r="AX1109" s="10"/>
      <c r="AY1109" s="10"/>
      <c r="AZ1109" s="10"/>
      <c r="BA1109" s="10"/>
    </row>
    <row r="1110" spans="3:53" x14ac:dyDescent="0.25">
      <c r="C1110" s="3"/>
      <c r="D1110" s="10"/>
      <c r="E1110" s="10"/>
      <c r="F1110" s="10"/>
      <c r="G1110" s="10"/>
      <c r="H1110" s="10"/>
      <c r="I1110" s="10"/>
      <c r="J1110" s="10"/>
      <c r="AD1110" s="3"/>
      <c r="AE1110" s="10"/>
      <c r="AF1110" s="10"/>
      <c r="AG1110" s="10"/>
      <c r="AH1110" s="10"/>
      <c r="AI1110" s="10"/>
      <c r="AJ1110" s="10"/>
      <c r="AM1110" s="3"/>
      <c r="AN1110" s="10"/>
      <c r="AO1110" s="10"/>
      <c r="AP1110" s="10"/>
      <c r="AQ1110" s="10"/>
      <c r="AR1110" s="10"/>
      <c r="AS1110" s="10"/>
      <c r="AV1110" s="3"/>
      <c r="AW1110" s="10"/>
      <c r="AX1110" s="10"/>
      <c r="AY1110" s="10"/>
      <c r="AZ1110" s="10"/>
      <c r="BA1110" s="10"/>
    </row>
    <row r="1111" spans="3:53" x14ac:dyDescent="0.25">
      <c r="C1111" s="3"/>
      <c r="D1111" s="10"/>
      <c r="E1111" s="10"/>
      <c r="F1111" s="10"/>
      <c r="G1111" s="10"/>
      <c r="H1111" s="10"/>
      <c r="I1111" s="10"/>
      <c r="J1111" s="10"/>
      <c r="AD1111" s="3"/>
      <c r="AE1111" s="10"/>
      <c r="AF1111" s="10"/>
      <c r="AG1111" s="10"/>
      <c r="AH1111" s="10"/>
      <c r="AI1111" s="10"/>
      <c r="AJ1111" s="10"/>
      <c r="AM1111" s="3"/>
      <c r="AN1111" s="10"/>
      <c r="AO1111" s="10"/>
      <c r="AP1111" s="10"/>
      <c r="AQ1111" s="10"/>
      <c r="AR1111" s="10"/>
      <c r="AS1111" s="10"/>
      <c r="AV1111" s="3"/>
      <c r="AW1111" s="10"/>
      <c r="AX1111" s="10"/>
      <c r="AY1111" s="10"/>
      <c r="AZ1111" s="10"/>
      <c r="BA1111" s="10"/>
    </row>
    <row r="1112" spans="3:53" x14ac:dyDescent="0.25">
      <c r="C1112" s="3"/>
      <c r="D1112" s="10"/>
      <c r="E1112" s="10"/>
      <c r="F1112" s="10"/>
      <c r="G1112" s="10"/>
      <c r="H1112" s="10"/>
      <c r="I1112" s="10"/>
      <c r="J1112" s="10"/>
      <c r="AD1112" s="3"/>
      <c r="AE1112" s="10"/>
      <c r="AF1112" s="10"/>
      <c r="AG1112" s="10"/>
      <c r="AH1112" s="10"/>
      <c r="AI1112" s="10"/>
      <c r="AJ1112" s="10"/>
      <c r="AM1112" s="3"/>
      <c r="AN1112" s="10"/>
      <c r="AO1112" s="10"/>
      <c r="AP1112" s="10"/>
      <c r="AQ1112" s="10"/>
      <c r="AR1112" s="10"/>
      <c r="AS1112" s="10"/>
      <c r="AV1112" s="3"/>
      <c r="AW1112" s="10"/>
      <c r="AX1112" s="10"/>
      <c r="AY1112" s="10"/>
      <c r="AZ1112" s="10"/>
      <c r="BA1112" s="10"/>
    </row>
    <row r="1113" spans="3:53" x14ac:dyDescent="0.25">
      <c r="C1113" s="3"/>
      <c r="D1113" s="10"/>
      <c r="E1113" s="10"/>
      <c r="F1113" s="10"/>
      <c r="G1113" s="10"/>
      <c r="H1113" s="10"/>
      <c r="I1113" s="10"/>
      <c r="J1113" s="10"/>
      <c r="AD1113" s="3"/>
      <c r="AE1113" s="10"/>
      <c r="AF1113" s="10"/>
      <c r="AG1113" s="10"/>
      <c r="AH1113" s="10"/>
      <c r="AI1113" s="10"/>
      <c r="AJ1113" s="10"/>
      <c r="AM1113" s="3"/>
      <c r="AN1113" s="10"/>
      <c r="AO1113" s="10"/>
      <c r="AP1113" s="10"/>
      <c r="AQ1113" s="10"/>
      <c r="AR1113" s="10"/>
      <c r="AS1113" s="10"/>
      <c r="AV1113" s="3"/>
      <c r="AW1113" s="10"/>
      <c r="AX1113" s="10"/>
      <c r="AY1113" s="10"/>
      <c r="AZ1113" s="10"/>
      <c r="BA1113" s="10"/>
    </row>
    <row r="1114" spans="3:53" x14ac:dyDescent="0.25">
      <c r="C1114" s="3"/>
      <c r="D1114" s="10"/>
      <c r="E1114" s="10"/>
      <c r="F1114" s="10"/>
      <c r="G1114" s="10"/>
      <c r="H1114" s="10"/>
      <c r="I1114" s="10"/>
      <c r="J1114" s="10"/>
      <c r="AD1114" s="3"/>
      <c r="AE1114" s="10"/>
      <c r="AF1114" s="10"/>
      <c r="AG1114" s="10"/>
      <c r="AH1114" s="10"/>
      <c r="AI1114" s="10"/>
      <c r="AJ1114" s="10"/>
      <c r="AM1114" s="3"/>
      <c r="AN1114" s="10"/>
      <c r="AO1114" s="10"/>
      <c r="AP1114" s="10"/>
      <c r="AQ1114" s="10"/>
      <c r="AR1114" s="10"/>
      <c r="AS1114" s="10"/>
      <c r="AV1114" s="3"/>
      <c r="AW1114" s="10"/>
      <c r="AX1114" s="10"/>
      <c r="AY1114" s="10"/>
      <c r="AZ1114" s="10"/>
      <c r="BA1114" s="10"/>
    </row>
    <row r="1115" spans="3:53" x14ac:dyDescent="0.25">
      <c r="C1115" s="3"/>
      <c r="D1115" s="10"/>
      <c r="E1115" s="10"/>
      <c r="F1115" s="10"/>
      <c r="G1115" s="10"/>
      <c r="H1115" s="10"/>
      <c r="I1115" s="10"/>
      <c r="J1115" s="10"/>
      <c r="AD1115" s="3"/>
      <c r="AE1115" s="10"/>
      <c r="AF1115" s="10"/>
      <c r="AG1115" s="10"/>
      <c r="AH1115" s="10"/>
      <c r="AI1115" s="10"/>
      <c r="AJ1115" s="10"/>
      <c r="AM1115" s="3"/>
      <c r="AN1115" s="10"/>
      <c r="AO1115" s="10"/>
      <c r="AP1115" s="10"/>
      <c r="AQ1115" s="10"/>
      <c r="AR1115" s="10"/>
      <c r="AS1115" s="10"/>
      <c r="AV1115" s="3"/>
      <c r="AW1115" s="10"/>
      <c r="AX1115" s="10"/>
      <c r="AY1115" s="10"/>
      <c r="AZ1115" s="10"/>
      <c r="BA1115" s="10"/>
    </row>
    <row r="1116" spans="3:53" x14ac:dyDescent="0.25">
      <c r="C1116" s="3"/>
      <c r="D1116" s="10"/>
      <c r="E1116" s="10"/>
      <c r="F1116" s="10"/>
      <c r="G1116" s="10"/>
      <c r="H1116" s="10"/>
      <c r="I1116" s="10"/>
      <c r="J1116" s="10"/>
      <c r="AD1116" s="3"/>
      <c r="AE1116" s="10"/>
      <c r="AF1116" s="10"/>
      <c r="AG1116" s="10"/>
      <c r="AH1116" s="10"/>
      <c r="AI1116" s="10"/>
      <c r="AJ1116" s="10"/>
      <c r="AM1116" s="3"/>
      <c r="AN1116" s="10"/>
      <c r="AO1116" s="10"/>
      <c r="AP1116" s="10"/>
      <c r="AQ1116" s="10"/>
      <c r="AR1116" s="10"/>
      <c r="AS1116" s="10"/>
      <c r="AV1116" s="3"/>
      <c r="AW1116" s="10"/>
      <c r="AX1116" s="10"/>
      <c r="AY1116" s="10"/>
      <c r="AZ1116" s="10"/>
      <c r="BA1116" s="10"/>
    </row>
    <row r="1117" spans="3:53" x14ac:dyDescent="0.25">
      <c r="C1117" s="3"/>
      <c r="D1117" s="10"/>
      <c r="E1117" s="10"/>
      <c r="F1117" s="10"/>
      <c r="G1117" s="10"/>
      <c r="H1117" s="10"/>
      <c r="I1117" s="10"/>
      <c r="J1117" s="10"/>
      <c r="AD1117" s="3"/>
      <c r="AE1117" s="10"/>
      <c r="AF1117" s="10"/>
      <c r="AG1117" s="10"/>
      <c r="AH1117" s="10"/>
      <c r="AI1117" s="10"/>
      <c r="AJ1117" s="10"/>
      <c r="AM1117" s="3"/>
      <c r="AN1117" s="10"/>
      <c r="AO1117" s="10"/>
      <c r="AP1117" s="10"/>
      <c r="AQ1117" s="10"/>
      <c r="AR1117" s="10"/>
      <c r="AS1117" s="10"/>
      <c r="AV1117" s="3"/>
      <c r="AW1117" s="10"/>
      <c r="AX1117" s="10"/>
      <c r="AY1117" s="10"/>
      <c r="AZ1117" s="10"/>
      <c r="BA1117" s="10"/>
    </row>
    <row r="1118" spans="3:53" x14ac:dyDescent="0.25">
      <c r="C1118" s="3"/>
      <c r="D1118" s="10"/>
      <c r="E1118" s="10"/>
      <c r="F1118" s="10"/>
      <c r="G1118" s="10"/>
      <c r="H1118" s="10"/>
      <c r="I1118" s="10"/>
      <c r="J1118" s="10"/>
      <c r="AD1118" s="3"/>
      <c r="AE1118" s="10"/>
      <c r="AF1118" s="10"/>
      <c r="AG1118" s="10"/>
      <c r="AH1118" s="10"/>
      <c r="AI1118" s="10"/>
      <c r="AJ1118" s="10"/>
      <c r="AM1118" s="3"/>
      <c r="AN1118" s="10"/>
      <c r="AO1118" s="10"/>
      <c r="AP1118" s="10"/>
      <c r="AQ1118" s="10"/>
      <c r="AR1118" s="10"/>
      <c r="AS1118" s="10"/>
      <c r="AV1118" s="3"/>
      <c r="AW1118" s="10"/>
      <c r="AX1118" s="10"/>
      <c r="AY1118" s="10"/>
      <c r="AZ1118" s="10"/>
      <c r="BA1118" s="10"/>
    </row>
    <row r="1119" spans="3:53" x14ac:dyDescent="0.25">
      <c r="C1119" s="3"/>
      <c r="D1119" s="10"/>
      <c r="E1119" s="10"/>
      <c r="F1119" s="10"/>
      <c r="G1119" s="10"/>
      <c r="H1119" s="10"/>
      <c r="I1119" s="10"/>
      <c r="J1119" s="10"/>
      <c r="AD1119" s="3"/>
      <c r="AE1119" s="10"/>
      <c r="AF1119" s="10"/>
      <c r="AG1119" s="10"/>
      <c r="AH1119" s="10"/>
      <c r="AI1119" s="10"/>
      <c r="AJ1119" s="10"/>
      <c r="AM1119" s="3"/>
      <c r="AN1119" s="10"/>
      <c r="AO1119" s="10"/>
      <c r="AP1119" s="10"/>
      <c r="AQ1119" s="10"/>
      <c r="AR1119" s="10"/>
      <c r="AS1119" s="10"/>
      <c r="AV1119" s="3"/>
      <c r="AW1119" s="10"/>
      <c r="AX1119" s="10"/>
      <c r="AY1119" s="10"/>
      <c r="AZ1119" s="10"/>
      <c r="BA1119" s="10"/>
    </row>
    <row r="1120" spans="3:53" x14ac:dyDescent="0.25">
      <c r="C1120" s="3"/>
      <c r="D1120" s="10"/>
      <c r="E1120" s="10"/>
      <c r="F1120" s="10"/>
      <c r="G1120" s="10"/>
      <c r="H1120" s="10"/>
      <c r="I1120" s="10"/>
      <c r="J1120" s="10"/>
      <c r="AD1120" s="3"/>
      <c r="AE1120" s="10"/>
      <c r="AF1120" s="10"/>
      <c r="AG1120" s="10"/>
      <c r="AH1120" s="10"/>
      <c r="AI1120" s="10"/>
      <c r="AJ1120" s="10"/>
      <c r="AM1120" s="3"/>
      <c r="AN1120" s="10"/>
      <c r="AO1120" s="10"/>
      <c r="AP1120" s="10"/>
      <c r="AQ1120" s="10"/>
      <c r="AR1120" s="10"/>
      <c r="AS1120" s="10"/>
      <c r="AV1120" s="3"/>
      <c r="AW1120" s="10"/>
      <c r="AX1120" s="10"/>
      <c r="AY1120" s="10"/>
      <c r="AZ1120" s="10"/>
      <c r="BA1120" s="10"/>
    </row>
    <row r="1121" spans="3:53" x14ac:dyDescent="0.25">
      <c r="C1121" s="3"/>
      <c r="D1121" s="10"/>
      <c r="E1121" s="10"/>
      <c r="F1121" s="10"/>
      <c r="G1121" s="10"/>
      <c r="H1121" s="10"/>
      <c r="I1121" s="10"/>
      <c r="J1121" s="10"/>
      <c r="AD1121" s="3"/>
      <c r="AE1121" s="10"/>
      <c r="AF1121" s="10"/>
      <c r="AG1121" s="10"/>
      <c r="AH1121" s="10"/>
      <c r="AI1121" s="10"/>
      <c r="AJ1121" s="10"/>
      <c r="AM1121" s="3"/>
      <c r="AN1121" s="10"/>
      <c r="AO1121" s="10"/>
      <c r="AP1121" s="10"/>
      <c r="AQ1121" s="10"/>
      <c r="AR1121" s="10"/>
      <c r="AS1121" s="10"/>
      <c r="AV1121" s="3"/>
      <c r="AW1121" s="10"/>
      <c r="AX1121" s="10"/>
      <c r="AY1121" s="10"/>
      <c r="AZ1121" s="10"/>
      <c r="BA1121" s="10"/>
    </row>
    <row r="1122" spans="3:53" x14ac:dyDescent="0.25">
      <c r="C1122" s="3"/>
      <c r="D1122" s="10"/>
      <c r="E1122" s="10"/>
      <c r="F1122" s="10"/>
      <c r="G1122" s="10"/>
      <c r="H1122" s="10"/>
      <c r="I1122" s="10"/>
      <c r="J1122" s="10"/>
      <c r="AD1122" s="3"/>
      <c r="AE1122" s="10"/>
      <c r="AF1122" s="10"/>
      <c r="AG1122" s="10"/>
      <c r="AH1122" s="10"/>
      <c r="AI1122" s="10"/>
      <c r="AJ1122" s="10"/>
      <c r="AM1122" s="3"/>
      <c r="AN1122" s="10"/>
      <c r="AO1122" s="10"/>
      <c r="AP1122" s="10"/>
      <c r="AQ1122" s="10"/>
      <c r="AR1122" s="10"/>
      <c r="AS1122" s="10"/>
      <c r="AV1122" s="3"/>
      <c r="AW1122" s="10"/>
      <c r="AX1122" s="10"/>
      <c r="AY1122" s="10"/>
      <c r="AZ1122" s="10"/>
      <c r="BA1122" s="10"/>
    </row>
    <row r="1123" spans="3:53" x14ac:dyDescent="0.25">
      <c r="C1123" s="3"/>
      <c r="D1123" s="10"/>
      <c r="E1123" s="10"/>
      <c r="F1123" s="10"/>
      <c r="G1123" s="10"/>
      <c r="H1123" s="10"/>
      <c r="I1123" s="10"/>
      <c r="J1123" s="10"/>
      <c r="AD1123" s="3"/>
      <c r="AE1123" s="10"/>
      <c r="AF1123" s="10"/>
      <c r="AG1123" s="10"/>
      <c r="AH1123" s="10"/>
      <c r="AI1123" s="10"/>
      <c r="AJ1123" s="10"/>
      <c r="AM1123" s="3"/>
      <c r="AN1123" s="10"/>
      <c r="AO1123" s="10"/>
      <c r="AP1123" s="10"/>
      <c r="AQ1123" s="10"/>
      <c r="AR1123" s="10"/>
      <c r="AS1123" s="10"/>
      <c r="AV1123" s="3"/>
      <c r="AW1123" s="10"/>
      <c r="AX1123" s="10"/>
      <c r="AY1123" s="10"/>
      <c r="AZ1123" s="10"/>
      <c r="BA1123" s="10"/>
    </row>
    <row r="1124" spans="3:53" x14ac:dyDescent="0.25">
      <c r="C1124" s="3"/>
      <c r="D1124" s="10"/>
      <c r="E1124" s="10"/>
      <c r="F1124" s="10"/>
      <c r="G1124" s="10"/>
      <c r="H1124" s="10"/>
      <c r="I1124" s="10"/>
      <c r="J1124" s="10"/>
      <c r="AD1124" s="3"/>
      <c r="AE1124" s="10"/>
      <c r="AF1124" s="10"/>
      <c r="AG1124" s="10"/>
      <c r="AH1124" s="10"/>
      <c r="AI1124" s="10"/>
      <c r="AJ1124" s="10"/>
      <c r="AM1124" s="3"/>
      <c r="AN1124" s="10"/>
      <c r="AO1124" s="10"/>
      <c r="AP1124" s="10"/>
      <c r="AQ1124" s="10"/>
      <c r="AR1124" s="10"/>
      <c r="AS1124" s="10"/>
      <c r="AV1124" s="3"/>
      <c r="AW1124" s="10"/>
      <c r="AX1124" s="10"/>
      <c r="AY1124" s="10"/>
      <c r="AZ1124" s="10"/>
      <c r="BA1124" s="10"/>
    </row>
    <row r="1125" spans="3:53" x14ac:dyDescent="0.25">
      <c r="C1125" s="3"/>
      <c r="D1125" s="10"/>
      <c r="E1125" s="10"/>
      <c r="F1125" s="10"/>
      <c r="G1125" s="10"/>
      <c r="H1125" s="10"/>
      <c r="I1125" s="10"/>
      <c r="J1125" s="10"/>
      <c r="AD1125" s="3"/>
      <c r="AE1125" s="10"/>
      <c r="AF1125" s="10"/>
      <c r="AG1125" s="10"/>
      <c r="AH1125" s="10"/>
      <c r="AI1125" s="10"/>
      <c r="AJ1125" s="10"/>
      <c r="AM1125" s="3"/>
      <c r="AN1125" s="10"/>
      <c r="AO1125" s="10"/>
      <c r="AP1125" s="10"/>
      <c r="AQ1125" s="10"/>
      <c r="AR1125" s="10"/>
      <c r="AS1125" s="10"/>
      <c r="AV1125" s="3"/>
      <c r="AW1125" s="10"/>
      <c r="AX1125" s="10"/>
      <c r="AY1125" s="10"/>
      <c r="AZ1125" s="10"/>
      <c r="BA1125" s="10"/>
    </row>
    <row r="1126" spans="3:53" x14ac:dyDescent="0.25">
      <c r="C1126" s="3"/>
      <c r="D1126" s="10"/>
      <c r="E1126" s="10"/>
      <c r="F1126" s="10"/>
      <c r="G1126" s="10"/>
      <c r="H1126" s="10"/>
      <c r="I1126" s="10"/>
      <c r="J1126" s="10"/>
      <c r="AD1126" s="3"/>
      <c r="AE1126" s="10"/>
      <c r="AF1126" s="10"/>
      <c r="AG1126" s="10"/>
      <c r="AH1126" s="10"/>
      <c r="AI1126" s="10"/>
      <c r="AJ1126" s="10"/>
      <c r="AM1126" s="3"/>
      <c r="AN1126" s="10"/>
      <c r="AO1126" s="10"/>
      <c r="AP1126" s="10"/>
      <c r="AQ1126" s="10"/>
      <c r="AR1126" s="10"/>
      <c r="AS1126" s="10"/>
      <c r="AV1126" s="3"/>
      <c r="AW1126" s="10"/>
      <c r="AX1126" s="10"/>
      <c r="AY1126" s="10"/>
      <c r="AZ1126" s="10"/>
      <c r="BA1126" s="10"/>
    </row>
    <row r="1127" spans="3:53" x14ac:dyDescent="0.25">
      <c r="C1127" s="3"/>
      <c r="D1127" s="10"/>
      <c r="E1127" s="10"/>
      <c r="F1127" s="10"/>
      <c r="G1127" s="10"/>
      <c r="H1127" s="10"/>
      <c r="I1127" s="10"/>
      <c r="J1127" s="10"/>
      <c r="AD1127" s="3"/>
      <c r="AE1127" s="10"/>
      <c r="AF1127" s="10"/>
      <c r="AG1127" s="10"/>
      <c r="AH1127" s="10"/>
      <c r="AI1127" s="10"/>
      <c r="AJ1127" s="10"/>
      <c r="AM1127" s="3"/>
      <c r="AN1127" s="10"/>
      <c r="AO1127" s="10"/>
      <c r="AP1127" s="10"/>
      <c r="AQ1127" s="10"/>
      <c r="AR1127" s="10"/>
      <c r="AS1127" s="10"/>
      <c r="AV1127" s="3"/>
      <c r="AW1127" s="10"/>
      <c r="AX1127" s="10"/>
      <c r="AY1127" s="10"/>
      <c r="AZ1127" s="10"/>
      <c r="BA1127" s="10"/>
    </row>
    <row r="1128" spans="3:53" x14ac:dyDescent="0.25">
      <c r="C1128" s="3"/>
      <c r="D1128" s="10"/>
      <c r="E1128" s="10"/>
      <c r="F1128" s="10"/>
      <c r="G1128" s="10"/>
      <c r="H1128" s="10"/>
      <c r="I1128" s="10"/>
      <c r="J1128" s="10"/>
      <c r="AD1128" s="3"/>
      <c r="AE1128" s="10"/>
      <c r="AF1128" s="10"/>
      <c r="AG1128" s="10"/>
      <c r="AH1128" s="10"/>
      <c r="AI1128" s="10"/>
      <c r="AJ1128" s="10"/>
      <c r="AM1128" s="3"/>
      <c r="AN1128" s="10"/>
      <c r="AO1128" s="10"/>
      <c r="AP1128" s="10"/>
      <c r="AQ1128" s="10"/>
      <c r="AR1128" s="10"/>
      <c r="AS1128" s="10"/>
      <c r="AV1128" s="3"/>
      <c r="AW1128" s="10"/>
      <c r="AX1128" s="10"/>
      <c r="AY1128" s="10"/>
      <c r="AZ1128" s="10"/>
      <c r="BA1128" s="10"/>
    </row>
    <row r="1129" spans="3:53" x14ac:dyDescent="0.25">
      <c r="C1129" s="3"/>
      <c r="D1129" s="10"/>
      <c r="E1129" s="10"/>
      <c r="F1129" s="10"/>
      <c r="G1129" s="10"/>
      <c r="H1129" s="10"/>
      <c r="I1129" s="10"/>
      <c r="J1129" s="10"/>
      <c r="AD1129" s="3"/>
      <c r="AE1129" s="10"/>
      <c r="AF1129" s="10"/>
      <c r="AG1129" s="10"/>
      <c r="AH1129" s="10"/>
      <c r="AI1129" s="10"/>
      <c r="AJ1129" s="10"/>
      <c r="AM1129" s="3"/>
      <c r="AN1129" s="10"/>
      <c r="AO1129" s="10"/>
      <c r="AP1129" s="10"/>
      <c r="AQ1129" s="10"/>
      <c r="AR1129" s="10"/>
      <c r="AS1129" s="10"/>
      <c r="AV1129" s="3"/>
      <c r="AW1129" s="10"/>
      <c r="AX1129" s="10"/>
      <c r="AY1129" s="10"/>
      <c r="AZ1129" s="10"/>
      <c r="BA1129" s="10"/>
    </row>
    <row r="1130" spans="3:53" x14ac:dyDescent="0.25">
      <c r="C1130" s="3"/>
      <c r="D1130" s="10"/>
      <c r="E1130" s="10"/>
      <c r="F1130" s="10"/>
      <c r="G1130" s="10"/>
      <c r="H1130" s="10"/>
      <c r="I1130" s="10"/>
      <c r="J1130" s="10"/>
      <c r="AD1130" s="3"/>
      <c r="AE1130" s="10"/>
      <c r="AF1130" s="10"/>
      <c r="AG1130" s="10"/>
      <c r="AH1130" s="10"/>
      <c r="AI1130" s="10"/>
      <c r="AJ1130" s="10"/>
      <c r="AM1130" s="3"/>
      <c r="AN1130" s="10"/>
      <c r="AO1130" s="10"/>
      <c r="AP1130" s="10"/>
      <c r="AQ1130" s="10"/>
      <c r="AR1130" s="10"/>
      <c r="AS1130" s="10"/>
      <c r="AV1130" s="3"/>
      <c r="AW1130" s="10"/>
      <c r="AX1130" s="10"/>
      <c r="AY1130" s="10"/>
      <c r="AZ1130" s="10"/>
      <c r="BA1130" s="10"/>
    </row>
    <row r="1131" spans="3:53" x14ac:dyDescent="0.25">
      <c r="C1131" s="3"/>
      <c r="D1131" s="10"/>
      <c r="E1131" s="10"/>
      <c r="F1131" s="10"/>
      <c r="G1131" s="10"/>
      <c r="H1131" s="10"/>
      <c r="I1131" s="10"/>
      <c r="J1131" s="10"/>
      <c r="AD1131" s="3"/>
      <c r="AE1131" s="10"/>
      <c r="AF1131" s="10"/>
      <c r="AG1131" s="10"/>
      <c r="AH1131" s="10"/>
      <c r="AI1131" s="10"/>
      <c r="AJ1131" s="10"/>
      <c r="AM1131" s="3"/>
      <c r="AN1131" s="10"/>
      <c r="AO1131" s="10"/>
      <c r="AP1131" s="10"/>
      <c r="AQ1131" s="10"/>
      <c r="AR1131" s="10"/>
      <c r="AS1131" s="10"/>
      <c r="AV1131" s="3"/>
      <c r="AW1131" s="10"/>
      <c r="AX1131" s="10"/>
      <c r="AY1131" s="10"/>
      <c r="AZ1131" s="10"/>
      <c r="BA1131" s="10"/>
    </row>
    <row r="1132" spans="3:53" x14ac:dyDescent="0.25">
      <c r="C1132" s="3"/>
      <c r="D1132" s="10"/>
      <c r="E1132" s="10"/>
      <c r="F1132" s="10"/>
      <c r="G1132" s="10"/>
      <c r="H1132" s="10"/>
      <c r="I1132" s="10"/>
      <c r="J1132" s="10"/>
      <c r="AD1132" s="3"/>
      <c r="AE1132" s="10"/>
      <c r="AF1132" s="10"/>
      <c r="AG1132" s="10"/>
      <c r="AH1132" s="10"/>
      <c r="AI1132" s="10"/>
      <c r="AJ1132" s="10"/>
      <c r="AM1132" s="3"/>
      <c r="AN1132" s="10"/>
      <c r="AO1132" s="10"/>
      <c r="AP1132" s="10"/>
      <c r="AQ1132" s="10"/>
      <c r="AR1132" s="10"/>
      <c r="AS1132" s="10"/>
      <c r="AV1132" s="3"/>
      <c r="AW1132" s="10"/>
      <c r="AX1132" s="10"/>
      <c r="AY1132" s="10"/>
      <c r="AZ1132" s="10"/>
      <c r="BA1132" s="10"/>
    </row>
    <row r="1133" spans="3:53" x14ac:dyDescent="0.25">
      <c r="C1133" s="3"/>
      <c r="D1133" s="10"/>
      <c r="E1133" s="10"/>
      <c r="F1133" s="10"/>
      <c r="G1133" s="10"/>
      <c r="H1133" s="10"/>
      <c r="I1133" s="10"/>
      <c r="J1133" s="10"/>
      <c r="AD1133" s="3"/>
      <c r="AE1133" s="10"/>
      <c r="AF1133" s="10"/>
      <c r="AG1133" s="10"/>
      <c r="AH1133" s="10"/>
      <c r="AI1133" s="10"/>
      <c r="AJ1133" s="10"/>
      <c r="AM1133" s="3"/>
      <c r="AN1133" s="10"/>
      <c r="AO1133" s="10"/>
      <c r="AP1133" s="10"/>
      <c r="AQ1133" s="10"/>
      <c r="AR1133" s="10"/>
      <c r="AS1133" s="10"/>
      <c r="AV1133" s="3"/>
      <c r="AW1133" s="10"/>
      <c r="AX1133" s="10"/>
      <c r="AY1133" s="10"/>
      <c r="AZ1133" s="10"/>
      <c r="BA1133" s="10"/>
    </row>
    <row r="1134" spans="3:53" x14ac:dyDescent="0.25">
      <c r="C1134" s="3"/>
      <c r="D1134" s="10"/>
      <c r="E1134" s="10"/>
      <c r="F1134" s="10"/>
      <c r="G1134" s="10"/>
      <c r="H1134" s="10"/>
      <c r="I1134" s="10"/>
      <c r="J1134" s="10"/>
      <c r="AD1134" s="3"/>
      <c r="AE1134" s="10"/>
      <c r="AF1134" s="10"/>
      <c r="AG1134" s="10"/>
      <c r="AH1134" s="10"/>
      <c r="AI1134" s="10"/>
      <c r="AJ1134" s="10"/>
      <c r="AM1134" s="3"/>
      <c r="AN1134" s="10"/>
      <c r="AO1134" s="10"/>
      <c r="AP1134" s="10"/>
      <c r="AQ1134" s="10"/>
      <c r="AR1134" s="10"/>
      <c r="AS1134" s="10"/>
      <c r="AV1134" s="3"/>
      <c r="AW1134" s="10"/>
      <c r="AX1134" s="10"/>
      <c r="AY1134" s="10"/>
      <c r="AZ1134" s="10"/>
      <c r="BA1134" s="10"/>
    </row>
    <row r="1135" spans="3:53" x14ac:dyDescent="0.25">
      <c r="C1135" s="3"/>
      <c r="D1135" s="10"/>
      <c r="E1135" s="10"/>
      <c r="F1135" s="10"/>
      <c r="G1135" s="10"/>
      <c r="H1135" s="10"/>
      <c r="I1135" s="10"/>
      <c r="J1135" s="10"/>
      <c r="AD1135" s="3"/>
      <c r="AE1135" s="10"/>
      <c r="AF1135" s="10"/>
      <c r="AG1135" s="10"/>
      <c r="AH1135" s="10"/>
      <c r="AI1135" s="10"/>
      <c r="AJ1135" s="10"/>
      <c r="AM1135" s="3"/>
      <c r="AN1135" s="10"/>
      <c r="AO1135" s="10"/>
      <c r="AP1135" s="10"/>
      <c r="AQ1135" s="10"/>
      <c r="AR1135" s="10"/>
      <c r="AS1135" s="10"/>
      <c r="AV1135" s="3"/>
      <c r="AW1135" s="10"/>
      <c r="AX1135" s="10"/>
      <c r="AY1135" s="10"/>
      <c r="AZ1135" s="10"/>
      <c r="BA1135" s="10"/>
    </row>
    <row r="1136" spans="3:53" x14ac:dyDescent="0.25">
      <c r="C1136" s="3"/>
      <c r="D1136" s="10"/>
      <c r="E1136" s="10"/>
      <c r="F1136" s="10"/>
      <c r="G1136" s="10"/>
      <c r="H1136" s="10"/>
      <c r="I1136" s="10"/>
      <c r="J1136" s="10"/>
      <c r="AD1136" s="3"/>
      <c r="AE1136" s="10"/>
      <c r="AF1136" s="10"/>
      <c r="AG1136" s="10"/>
      <c r="AH1136" s="10"/>
      <c r="AI1136" s="10"/>
      <c r="AJ1136" s="10"/>
      <c r="AM1136" s="3"/>
      <c r="AN1136" s="10"/>
      <c r="AO1136" s="10"/>
      <c r="AP1136" s="10"/>
      <c r="AQ1136" s="10"/>
      <c r="AR1136" s="10"/>
      <c r="AS1136" s="10"/>
      <c r="AV1136" s="3"/>
      <c r="AW1136" s="10"/>
      <c r="AX1136" s="10"/>
      <c r="AY1136" s="10"/>
      <c r="AZ1136" s="10"/>
      <c r="BA1136" s="10"/>
    </row>
    <row r="1137" spans="3:53" x14ac:dyDescent="0.25">
      <c r="C1137" s="3"/>
      <c r="D1137" s="10"/>
      <c r="E1137" s="10"/>
      <c r="F1137" s="10"/>
      <c r="G1137" s="10"/>
      <c r="H1137" s="10"/>
      <c r="I1137" s="10"/>
      <c r="J1137" s="10"/>
      <c r="AD1137" s="3"/>
      <c r="AE1137" s="10"/>
      <c r="AF1137" s="10"/>
      <c r="AG1137" s="10"/>
      <c r="AH1137" s="10"/>
      <c r="AI1137" s="10"/>
      <c r="AJ1137" s="10"/>
      <c r="AM1137" s="3"/>
      <c r="AN1137" s="10"/>
      <c r="AO1137" s="10"/>
      <c r="AP1137" s="10"/>
      <c r="AQ1137" s="10"/>
      <c r="AR1137" s="10"/>
      <c r="AS1137" s="10"/>
      <c r="AV1137" s="3"/>
      <c r="AW1137" s="10"/>
      <c r="AX1137" s="10"/>
      <c r="AY1137" s="10"/>
      <c r="AZ1137" s="10"/>
      <c r="BA1137" s="10"/>
    </row>
    <row r="1138" spans="3:53" x14ac:dyDescent="0.25">
      <c r="C1138" s="3"/>
      <c r="D1138" s="10"/>
      <c r="E1138" s="10"/>
      <c r="F1138" s="10"/>
      <c r="G1138" s="10"/>
      <c r="H1138" s="10"/>
      <c r="I1138" s="10"/>
      <c r="J1138" s="10"/>
      <c r="AD1138" s="3"/>
      <c r="AE1138" s="10"/>
      <c r="AF1138" s="10"/>
      <c r="AG1138" s="10"/>
      <c r="AH1138" s="10"/>
      <c r="AI1138" s="10"/>
      <c r="AJ1138" s="10"/>
      <c r="AM1138" s="3"/>
      <c r="AN1138" s="10"/>
      <c r="AO1138" s="10"/>
      <c r="AP1138" s="10"/>
      <c r="AQ1138" s="10"/>
      <c r="AR1138" s="10"/>
      <c r="AS1138" s="10"/>
      <c r="AV1138" s="3"/>
      <c r="AW1138" s="10"/>
      <c r="AX1138" s="10"/>
      <c r="AY1138" s="10"/>
      <c r="AZ1138" s="10"/>
      <c r="BA1138" s="10"/>
    </row>
    <row r="1139" spans="3:53" x14ac:dyDescent="0.25">
      <c r="C1139" s="3"/>
      <c r="D1139" s="10"/>
      <c r="E1139" s="10"/>
      <c r="F1139" s="10"/>
      <c r="G1139" s="10"/>
      <c r="H1139" s="10"/>
      <c r="I1139" s="10"/>
      <c r="J1139" s="10"/>
      <c r="AD1139" s="3"/>
      <c r="AE1139" s="10"/>
      <c r="AF1139" s="10"/>
      <c r="AG1139" s="10"/>
      <c r="AH1139" s="10"/>
      <c r="AI1139" s="10"/>
      <c r="AJ1139" s="10"/>
      <c r="AM1139" s="3"/>
      <c r="AN1139" s="10"/>
      <c r="AO1139" s="10"/>
      <c r="AP1139" s="10"/>
      <c r="AQ1139" s="10"/>
      <c r="AR1139" s="10"/>
      <c r="AS1139" s="10"/>
      <c r="AV1139" s="3"/>
      <c r="AW1139" s="10"/>
      <c r="AX1139" s="10"/>
      <c r="AY1139" s="10"/>
      <c r="AZ1139" s="10"/>
      <c r="BA1139" s="10"/>
    </row>
    <row r="1140" spans="3:53" x14ac:dyDescent="0.25">
      <c r="C1140" s="3"/>
      <c r="D1140" s="10"/>
      <c r="E1140" s="10"/>
      <c r="F1140" s="10"/>
      <c r="G1140" s="10"/>
      <c r="H1140" s="10"/>
      <c r="I1140" s="10"/>
      <c r="J1140" s="10"/>
      <c r="AD1140" s="3"/>
      <c r="AE1140" s="10"/>
      <c r="AF1140" s="10"/>
      <c r="AG1140" s="10"/>
      <c r="AH1140" s="10"/>
      <c r="AI1140" s="10"/>
      <c r="AJ1140" s="10"/>
      <c r="AM1140" s="3"/>
      <c r="AN1140" s="10"/>
      <c r="AO1140" s="10"/>
      <c r="AP1140" s="10"/>
      <c r="AQ1140" s="10"/>
      <c r="AR1140" s="10"/>
      <c r="AS1140" s="10"/>
      <c r="AV1140" s="3"/>
      <c r="AW1140" s="10"/>
      <c r="AX1140" s="10"/>
      <c r="AY1140" s="10"/>
      <c r="AZ1140" s="10"/>
      <c r="BA1140" s="10"/>
    </row>
    <row r="1141" spans="3:53" x14ac:dyDescent="0.25">
      <c r="C1141" s="3"/>
      <c r="D1141" s="10"/>
      <c r="E1141" s="10"/>
      <c r="F1141" s="10"/>
      <c r="G1141" s="10"/>
      <c r="H1141" s="10"/>
      <c r="I1141" s="10"/>
      <c r="J1141" s="10"/>
      <c r="AD1141" s="3"/>
      <c r="AE1141" s="10"/>
      <c r="AF1141" s="10"/>
      <c r="AG1141" s="10"/>
      <c r="AH1141" s="10"/>
      <c r="AI1141" s="10"/>
      <c r="AJ1141" s="10"/>
      <c r="AM1141" s="3"/>
      <c r="AN1141" s="10"/>
      <c r="AO1141" s="10"/>
      <c r="AP1141" s="10"/>
      <c r="AQ1141" s="10"/>
      <c r="AR1141" s="10"/>
      <c r="AS1141" s="10"/>
      <c r="AV1141" s="3"/>
      <c r="AW1141" s="10"/>
      <c r="AX1141" s="10"/>
      <c r="AY1141" s="10"/>
      <c r="AZ1141" s="10"/>
      <c r="BA1141" s="10"/>
    </row>
    <row r="1142" spans="3:53" x14ac:dyDescent="0.25">
      <c r="C1142" s="3"/>
      <c r="D1142" s="10"/>
      <c r="E1142" s="10"/>
      <c r="F1142" s="10"/>
      <c r="G1142" s="10"/>
      <c r="H1142" s="10"/>
      <c r="I1142" s="10"/>
      <c r="J1142" s="10"/>
      <c r="AD1142" s="3"/>
      <c r="AE1142" s="10"/>
      <c r="AF1142" s="10"/>
      <c r="AG1142" s="10"/>
      <c r="AH1142" s="10"/>
      <c r="AI1142" s="10"/>
      <c r="AJ1142" s="10"/>
      <c r="AM1142" s="3"/>
      <c r="AN1142" s="10"/>
      <c r="AO1142" s="10"/>
      <c r="AP1142" s="10"/>
      <c r="AQ1142" s="10"/>
      <c r="AR1142" s="10"/>
      <c r="AS1142" s="10"/>
      <c r="AV1142" s="3"/>
      <c r="AW1142" s="10"/>
      <c r="AX1142" s="10"/>
      <c r="AY1142" s="10"/>
      <c r="AZ1142" s="10"/>
      <c r="BA1142" s="10"/>
    </row>
    <row r="1143" spans="3:53" x14ac:dyDescent="0.25">
      <c r="C1143" s="3"/>
      <c r="D1143" s="10"/>
      <c r="E1143" s="10"/>
      <c r="F1143" s="10"/>
      <c r="G1143" s="10"/>
      <c r="H1143" s="10"/>
      <c r="I1143" s="10"/>
      <c r="J1143" s="10"/>
      <c r="AD1143" s="3"/>
      <c r="AE1143" s="10"/>
      <c r="AF1143" s="10"/>
      <c r="AG1143" s="10"/>
      <c r="AH1143" s="10"/>
      <c r="AI1143" s="10"/>
      <c r="AJ1143" s="10"/>
      <c r="AM1143" s="3"/>
      <c r="AN1143" s="10"/>
      <c r="AO1143" s="10"/>
      <c r="AP1143" s="10"/>
      <c r="AQ1143" s="10"/>
      <c r="AR1143" s="10"/>
      <c r="AS1143" s="10"/>
      <c r="AV1143" s="3"/>
      <c r="AW1143" s="10"/>
      <c r="AX1143" s="10"/>
      <c r="AY1143" s="10"/>
      <c r="AZ1143" s="10"/>
      <c r="BA1143" s="10"/>
    </row>
    <row r="1144" spans="3:53" x14ac:dyDescent="0.25">
      <c r="C1144" s="3"/>
      <c r="D1144" s="10"/>
      <c r="E1144" s="10"/>
      <c r="F1144" s="10"/>
      <c r="G1144" s="10"/>
      <c r="H1144" s="10"/>
      <c r="I1144" s="10"/>
      <c r="J1144" s="10"/>
      <c r="AD1144" s="3"/>
      <c r="AE1144" s="10"/>
      <c r="AF1144" s="10"/>
      <c r="AG1144" s="10"/>
      <c r="AH1144" s="10"/>
      <c r="AI1144" s="10"/>
      <c r="AJ1144" s="10"/>
      <c r="AM1144" s="3"/>
      <c r="AN1144" s="10"/>
      <c r="AO1144" s="10"/>
      <c r="AP1144" s="10"/>
      <c r="AQ1144" s="10"/>
      <c r="AR1144" s="10"/>
      <c r="AS1144" s="10"/>
      <c r="AV1144" s="3"/>
      <c r="AW1144" s="10"/>
      <c r="AX1144" s="10"/>
      <c r="AY1144" s="10"/>
      <c r="AZ1144" s="10"/>
      <c r="BA1144" s="10"/>
    </row>
    <row r="1145" spans="3:53" x14ac:dyDescent="0.25">
      <c r="C1145" s="3"/>
      <c r="D1145" s="10"/>
      <c r="E1145" s="10"/>
      <c r="F1145" s="10"/>
      <c r="G1145" s="10"/>
      <c r="H1145" s="10"/>
      <c r="I1145" s="10"/>
      <c r="J1145" s="10"/>
      <c r="AD1145" s="3"/>
      <c r="AE1145" s="10"/>
      <c r="AF1145" s="10"/>
      <c r="AG1145" s="10"/>
      <c r="AH1145" s="10"/>
      <c r="AI1145" s="10"/>
      <c r="AJ1145" s="10"/>
      <c r="AM1145" s="3"/>
      <c r="AN1145" s="10"/>
      <c r="AO1145" s="10"/>
      <c r="AP1145" s="10"/>
      <c r="AQ1145" s="10"/>
      <c r="AR1145" s="10"/>
      <c r="AS1145" s="10"/>
      <c r="AV1145" s="3"/>
      <c r="AW1145" s="10"/>
      <c r="AX1145" s="10"/>
      <c r="AY1145" s="10"/>
      <c r="AZ1145" s="10"/>
      <c r="BA1145" s="10"/>
    </row>
    <row r="1146" spans="3:53" x14ac:dyDescent="0.25">
      <c r="C1146" s="3"/>
      <c r="D1146" s="10"/>
      <c r="E1146" s="10"/>
      <c r="F1146" s="10"/>
      <c r="G1146" s="10"/>
      <c r="H1146" s="10"/>
      <c r="I1146" s="10"/>
      <c r="J1146" s="10"/>
      <c r="AD1146" s="3"/>
      <c r="AE1146" s="10"/>
      <c r="AF1146" s="10"/>
      <c r="AG1146" s="10"/>
      <c r="AH1146" s="10"/>
      <c r="AI1146" s="10"/>
      <c r="AJ1146" s="10"/>
      <c r="AM1146" s="3"/>
      <c r="AN1146" s="10"/>
      <c r="AO1146" s="10"/>
      <c r="AP1146" s="10"/>
      <c r="AQ1146" s="10"/>
      <c r="AR1146" s="10"/>
      <c r="AS1146" s="10"/>
      <c r="AV1146" s="3"/>
      <c r="AW1146" s="10"/>
      <c r="AX1146" s="10"/>
      <c r="AY1146" s="10"/>
      <c r="AZ1146" s="10"/>
      <c r="BA1146" s="10"/>
    </row>
    <row r="1147" spans="3:53" x14ac:dyDescent="0.25">
      <c r="C1147" s="3"/>
      <c r="D1147" s="10"/>
      <c r="E1147" s="10"/>
      <c r="F1147" s="10"/>
      <c r="G1147" s="10"/>
      <c r="H1147" s="10"/>
      <c r="I1147" s="10"/>
      <c r="J1147" s="10"/>
      <c r="AD1147" s="3"/>
      <c r="AE1147" s="10"/>
      <c r="AF1147" s="10"/>
      <c r="AG1147" s="10"/>
      <c r="AH1147" s="10"/>
      <c r="AI1147" s="10"/>
      <c r="AJ1147" s="10"/>
      <c r="AM1147" s="3"/>
      <c r="AN1147" s="10"/>
      <c r="AO1147" s="10"/>
      <c r="AP1147" s="10"/>
      <c r="AQ1147" s="10"/>
      <c r="AR1147" s="10"/>
      <c r="AS1147" s="10"/>
      <c r="AV1147" s="3"/>
      <c r="AW1147" s="10"/>
      <c r="AX1147" s="10"/>
      <c r="AY1147" s="10"/>
      <c r="AZ1147" s="10"/>
      <c r="BA1147" s="10"/>
    </row>
    <row r="1148" spans="3:53" x14ac:dyDescent="0.25">
      <c r="C1148" s="3"/>
      <c r="D1148" s="10"/>
      <c r="E1148" s="10"/>
      <c r="F1148" s="10"/>
      <c r="G1148" s="10"/>
      <c r="H1148" s="10"/>
      <c r="I1148" s="10"/>
      <c r="J1148" s="10"/>
      <c r="AD1148" s="3"/>
      <c r="AE1148" s="10"/>
      <c r="AF1148" s="10"/>
      <c r="AG1148" s="10"/>
      <c r="AH1148" s="10"/>
      <c r="AI1148" s="10"/>
      <c r="AJ1148" s="10"/>
      <c r="AM1148" s="3"/>
      <c r="AN1148" s="10"/>
      <c r="AO1148" s="10"/>
      <c r="AP1148" s="10"/>
      <c r="AQ1148" s="10"/>
      <c r="AR1148" s="10"/>
      <c r="AS1148" s="10"/>
      <c r="AV1148" s="3"/>
      <c r="AW1148" s="10"/>
      <c r="AX1148" s="10"/>
      <c r="AY1148" s="10"/>
      <c r="AZ1148" s="10"/>
      <c r="BA1148" s="10"/>
    </row>
    <row r="1149" spans="3:53" x14ac:dyDescent="0.25">
      <c r="C1149" s="3"/>
      <c r="D1149" s="10"/>
      <c r="E1149" s="10"/>
      <c r="F1149" s="10"/>
      <c r="G1149" s="10"/>
      <c r="H1149" s="10"/>
      <c r="I1149" s="10"/>
      <c r="J1149" s="10"/>
      <c r="AD1149" s="3"/>
      <c r="AE1149" s="10"/>
      <c r="AF1149" s="10"/>
      <c r="AG1149" s="10"/>
      <c r="AH1149" s="10"/>
      <c r="AI1149" s="10"/>
      <c r="AJ1149" s="10"/>
      <c r="AM1149" s="3"/>
      <c r="AN1149" s="10"/>
      <c r="AO1149" s="10"/>
      <c r="AP1149" s="10"/>
      <c r="AQ1149" s="10"/>
      <c r="AR1149" s="10"/>
      <c r="AS1149" s="10"/>
      <c r="AV1149" s="3"/>
      <c r="AW1149" s="10"/>
      <c r="AX1149" s="10"/>
      <c r="AY1149" s="10"/>
      <c r="AZ1149" s="10"/>
      <c r="BA1149" s="10"/>
    </row>
    <row r="1150" spans="3:53" x14ac:dyDescent="0.25">
      <c r="C1150" s="3"/>
      <c r="D1150" s="10"/>
      <c r="E1150" s="10"/>
      <c r="F1150" s="10"/>
      <c r="G1150" s="10"/>
      <c r="H1150" s="10"/>
      <c r="I1150" s="10"/>
      <c r="J1150" s="10"/>
      <c r="AD1150" s="3"/>
      <c r="AE1150" s="10"/>
      <c r="AF1150" s="10"/>
      <c r="AG1150" s="10"/>
      <c r="AH1150" s="10"/>
      <c r="AI1150" s="10"/>
      <c r="AJ1150" s="10"/>
      <c r="AM1150" s="3"/>
      <c r="AN1150" s="10"/>
      <c r="AO1150" s="10"/>
      <c r="AP1150" s="10"/>
      <c r="AQ1150" s="10"/>
      <c r="AR1150" s="10"/>
      <c r="AS1150" s="10"/>
      <c r="AV1150" s="3"/>
      <c r="AW1150" s="10"/>
      <c r="AX1150" s="10"/>
      <c r="AY1150" s="10"/>
      <c r="AZ1150" s="10"/>
      <c r="BA1150" s="10"/>
    </row>
    <row r="1151" spans="3:53" x14ac:dyDescent="0.25">
      <c r="C1151" s="3"/>
      <c r="D1151" s="10"/>
      <c r="E1151" s="10"/>
      <c r="F1151" s="10"/>
      <c r="G1151" s="10"/>
      <c r="H1151" s="10"/>
      <c r="I1151" s="10"/>
      <c r="J1151" s="10"/>
      <c r="AD1151" s="3"/>
      <c r="AE1151" s="10"/>
      <c r="AF1151" s="10"/>
      <c r="AG1151" s="10"/>
      <c r="AH1151" s="10"/>
      <c r="AI1151" s="10"/>
      <c r="AJ1151" s="10"/>
      <c r="AM1151" s="3"/>
      <c r="AN1151" s="10"/>
      <c r="AO1151" s="10"/>
      <c r="AP1151" s="10"/>
      <c r="AQ1151" s="10"/>
      <c r="AR1151" s="10"/>
      <c r="AS1151" s="10"/>
      <c r="AV1151" s="3"/>
      <c r="AW1151" s="10"/>
      <c r="AX1151" s="10"/>
      <c r="AY1151" s="10"/>
      <c r="AZ1151" s="10"/>
      <c r="BA1151" s="10"/>
    </row>
    <row r="1152" spans="3:53" x14ac:dyDescent="0.25">
      <c r="C1152" s="3"/>
      <c r="D1152" s="10"/>
      <c r="E1152" s="10"/>
      <c r="F1152" s="10"/>
      <c r="G1152" s="10"/>
      <c r="H1152" s="10"/>
      <c r="I1152" s="10"/>
      <c r="J1152" s="10"/>
      <c r="AD1152" s="3"/>
      <c r="AE1152" s="10"/>
      <c r="AF1152" s="10"/>
      <c r="AG1152" s="10"/>
      <c r="AH1152" s="10"/>
      <c r="AI1152" s="10"/>
      <c r="AJ1152" s="10"/>
      <c r="AM1152" s="3"/>
      <c r="AN1152" s="10"/>
      <c r="AO1152" s="10"/>
      <c r="AP1152" s="10"/>
      <c r="AQ1152" s="10"/>
      <c r="AR1152" s="10"/>
      <c r="AS1152" s="10"/>
      <c r="AV1152" s="3"/>
      <c r="AW1152" s="10"/>
      <c r="AX1152" s="10"/>
      <c r="AY1152" s="10"/>
      <c r="AZ1152" s="10"/>
      <c r="BA1152" s="10"/>
    </row>
    <row r="1153" spans="3:53" x14ac:dyDescent="0.25">
      <c r="C1153" s="3"/>
      <c r="D1153" s="10"/>
      <c r="E1153" s="10"/>
      <c r="F1153" s="10"/>
      <c r="G1153" s="10"/>
      <c r="H1153" s="10"/>
      <c r="I1153" s="10"/>
      <c r="J1153" s="10"/>
      <c r="AD1153" s="3"/>
      <c r="AE1153" s="10"/>
      <c r="AF1153" s="10"/>
      <c r="AG1153" s="10"/>
      <c r="AH1153" s="10"/>
      <c r="AI1153" s="10"/>
      <c r="AJ1153" s="10"/>
      <c r="AM1153" s="3"/>
      <c r="AN1153" s="10"/>
      <c r="AO1153" s="10"/>
      <c r="AP1153" s="10"/>
      <c r="AQ1153" s="10"/>
      <c r="AR1153" s="10"/>
      <c r="AS1153" s="10"/>
      <c r="AV1153" s="3"/>
      <c r="AW1153" s="10"/>
      <c r="AX1153" s="10"/>
      <c r="AY1153" s="10"/>
      <c r="AZ1153" s="10"/>
      <c r="BA1153" s="10"/>
    </row>
    <row r="1154" spans="3:53" x14ac:dyDescent="0.25">
      <c r="C1154" s="3"/>
      <c r="D1154" s="10"/>
      <c r="E1154" s="10"/>
      <c r="F1154" s="10"/>
      <c r="G1154" s="10"/>
      <c r="H1154" s="10"/>
      <c r="I1154" s="10"/>
      <c r="J1154" s="10"/>
      <c r="AD1154" s="3"/>
      <c r="AE1154" s="10"/>
      <c r="AF1154" s="10"/>
      <c r="AG1154" s="10"/>
      <c r="AH1154" s="10"/>
      <c r="AI1154" s="10"/>
      <c r="AJ1154" s="10"/>
      <c r="AM1154" s="3"/>
      <c r="AN1154" s="10"/>
      <c r="AO1154" s="10"/>
      <c r="AP1154" s="10"/>
      <c r="AQ1154" s="10"/>
      <c r="AR1154" s="10"/>
      <c r="AS1154" s="10"/>
      <c r="AV1154" s="3"/>
      <c r="AW1154" s="10"/>
      <c r="AX1154" s="10"/>
      <c r="AY1154" s="10"/>
      <c r="AZ1154" s="10"/>
      <c r="BA1154" s="10"/>
    </row>
    <row r="1155" spans="3:53" x14ac:dyDescent="0.25">
      <c r="C1155" s="3"/>
      <c r="D1155" s="10"/>
      <c r="E1155" s="10"/>
      <c r="F1155" s="10"/>
      <c r="G1155" s="10"/>
      <c r="H1155" s="10"/>
      <c r="I1155" s="10"/>
      <c r="J1155" s="10"/>
      <c r="AD1155" s="3"/>
      <c r="AE1155" s="10"/>
      <c r="AF1155" s="10"/>
      <c r="AG1155" s="10"/>
      <c r="AH1155" s="10"/>
      <c r="AI1155" s="10"/>
      <c r="AJ1155" s="10"/>
      <c r="AM1155" s="3"/>
      <c r="AN1155" s="10"/>
      <c r="AO1155" s="10"/>
      <c r="AP1155" s="10"/>
      <c r="AQ1155" s="10"/>
      <c r="AR1155" s="10"/>
      <c r="AS1155" s="10"/>
      <c r="AV1155" s="3"/>
      <c r="AW1155" s="10"/>
      <c r="AX1155" s="10"/>
      <c r="AY1155" s="10"/>
      <c r="AZ1155" s="10"/>
      <c r="BA1155" s="10"/>
    </row>
    <row r="1156" spans="3:53" x14ac:dyDescent="0.25">
      <c r="C1156" s="3"/>
      <c r="D1156" s="10"/>
      <c r="E1156" s="10"/>
      <c r="F1156" s="10"/>
      <c r="G1156" s="10"/>
      <c r="H1156" s="10"/>
      <c r="I1156" s="10"/>
      <c r="J1156" s="10"/>
      <c r="AD1156" s="3"/>
      <c r="AE1156" s="10"/>
      <c r="AF1156" s="10"/>
      <c r="AG1156" s="10"/>
      <c r="AH1156" s="10"/>
      <c r="AI1156" s="10"/>
      <c r="AJ1156" s="10"/>
      <c r="AM1156" s="3"/>
      <c r="AN1156" s="10"/>
      <c r="AO1156" s="10"/>
      <c r="AP1156" s="10"/>
      <c r="AQ1156" s="10"/>
      <c r="AR1156" s="10"/>
      <c r="AS1156" s="10"/>
      <c r="AV1156" s="3"/>
      <c r="AW1156" s="10"/>
      <c r="AX1156" s="10"/>
      <c r="AY1156" s="10"/>
      <c r="AZ1156" s="10"/>
      <c r="BA1156" s="10"/>
    </row>
    <row r="1157" spans="3:53" x14ac:dyDescent="0.25">
      <c r="C1157" s="3"/>
      <c r="D1157" s="10"/>
      <c r="E1157" s="10"/>
      <c r="F1157" s="10"/>
      <c r="G1157" s="10"/>
      <c r="H1157" s="10"/>
      <c r="I1157" s="10"/>
      <c r="J1157" s="10"/>
      <c r="AD1157" s="3"/>
      <c r="AE1157" s="10"/>
      <c r="AF1157" s="10"/>
      <c r="AG1157" s="10"/>
      <c r="AH1157" s="10"/>
      <c r="AI1157" s="10"/>
      <c r="AJ1157" s="10"/>
      <c r="AM1157" s="3"/>
      <c r="AN1157" s="10"/>
      <c r="AO1157" s="10"/>
      <c r="AP1157" s="10"/>
      <c r="AQ1157" s="10"/>
      <c r="AR1157" s="10"/>
      <c r="AS1157" s="10"/>
      <c r="AV1157" s="3"/>
      <c r="AW1157" s="10"/>
      <c r="AX1157" s="10"/>
      <c r="AY1157" s="10"/>
      <c r="AZ1157" s="10"/>
      <c r="BA1157" s="10"/>
    </row>
    <row r="1158" spans="3:53" x14ac:dyDescent="0.25">
      <c r="C1158" s="3"/>
      <c r="D1158" s="10"/>
      <c r="E1158" s="10"/>
      <c r="F1158" s="10"/>
      <c r="G1158" s="10"/>
      <c r="H1158" s="10"/>
      <c r="I1158" s="10"/>
      <c r="J1158" s="10"/>
      <c r="AD1158" s="3"/>
      <c r="AE1158" s="10"/>
      <c r="AF1158" s="10"/>
      <c r="AG1158" s="10"/>
      <c r="AH1158" s="10"/>
      <c r="AI1158" s="10"/>
      <c r="AJ1158" s="10"/>
      <c r="AM1158" s="3"/>
      <c r="AN1158" s="10"/>
      <c r="AO1158" s="10"/>
      <c r="AP1158" s="10"/>
      <c r="AQ1158" s="10"/>
      <c r="AR1158" s="10"/>
      <c r="AS1158" s="10"/>
      <c r="AV1158" s="3"/>
      <c r="AW1158" s="10"/>
      <c r="AX1158" s="10"/>
      <c r="AY1158" s="10"/>
      <c r="AZ1158" s="10"/>
      <c r="BA1158" s="10"/>
    </row>
    <row r="1159" spans="3:53" x14ac:dyDescent="0.25">
      <c r="C1159" s="3"/>
      <c r="D1159" s="10"/>
      <c r="E1159" s="10"/>
      <c r="F1159" s="10"/>
      <c r="G1159" s="10"/>
      <c r="H1159" s="10"/>
      <c r="I1159" s="10"/>
      <c r="J1159" s="10"/>
      <c r="AD1159" s="3"/>
      <c r="AE1159" s="10"/>
      <c r="AF1159" s="10"/>
      <c r="AG1159" s="10"/>
      <c r="AH1159" s="10"/>
      <c r="AI1159" s="10"/>
      <c r="AJ1159" s="10"/>
      <c r="AM1159" s="3"/>
      <c r="AN1159" s="10"/>
      <c r="AO1159" s="10"/>
      <c r="AP1159" s="10"/>
      <c r="AQ1159" s="10"/>
      <c r="AR1159" s="10"/>
      <c r="AS1159" s="10"/>
      <c r="AV1159" s="3"/>
      <c r="AW1159" s="10"/>
      <c r="AX1159" s="10"/>
      <c r="AY1159" s="10"/>
      <c r="AZ1159" s="10"/>
      <c r="BA1159" s="10"/>
    </row>
    <row r="1160" spans="3:53" x14ac:dyDescent="0.25">
      <c r="C1160" s="3"/>
      <c r="D1160" s="10"/>
      <c r="E1160" s="10"/>
      <c r="F1160" s="10"/>
      <c r="G1160" s="10"/>
      <c r="H1160" s="10"/>
      <c r="I1160" s="10"/>
      <c r="J1160" s="10"/>
      <c r="AD1160" s="3"/>
      <c r="AE1160" s="10"/>
      <c r="AF1160" s="10"/>
      <c r="AG1160" s="10"/>
      <c r="AH1160" s="10"/>
      <c r="AI1160" s="10"/>
      <c r="AJ1160" s="10"/>
      <c r="AM1160" s="3"/>
      <c r="AN1160" s="10"/>
      <c r="AO1160" s="10"/>
      <c r="AP1160" s="10"/>
      <c r="AQ1160" s="10"/>
      <c r="AR1160" s="10"/>
      <c r="AS1160" s="10"/>
      <c r="AV1160" s="3"/>
      <c r="AW1160" s="10"/>
      <c r="AX1160" s="10"/>
      <c r="AY1160" s="10"/>
      <c r="AZ1160" s="10"/>
      <c r="BA1160" s="10"/>
    </row>
    <row r="1161" spans="3:53" x14ac:dyDescent="0.25">
      <c r="C1161" s="3"/>
      <c r="D1161" s="10"/>
      <c r="E1161" s="10"/>
      <c r="F1161" s="10"/>
      <c r="G1161" s="10"/>
      <c r="H1161" s="10"/>
      <c r="I1161" s="10"/>
      <c r="J1161" s="10"/>
      <c r="AD1161" s="3"/>
      <c r="AE1161" s="10"/>
      <c r="AF1161" s="10"/>
      <c r="AG1161" s="10"/>
      <c r="AH1161" s="10"/>
      <c r="AI1161" s="10"/>
      <c r="AJ1161" s="10"/>
      <c r="AM1161" s="3"/>
      <c r="AN1161" s="10"/>
      <c r="AO1161" s="10"/>
      <c r="AP1161" s="10"/>
      <c r="AQ1161" s="10"/>
      <c r="AR1161" s="10"/>
      <c r="AS1161" s="10"/>
      <c r="AV1161" s="3"/>
      <c r="AW1161" s="10"/>
      <c r="AX1161" s="10"/>
      <c r="AY1161" s="10"/>
      <c r="AZ1161" s="10"/>
      <c r="BA1161" s="10"/>
    </row>
    <row r="1162" spans="3:53" x14ac:dyDescent="0.25">
      <c r="C1162" s="3"/>
      <c r="D1162" s="10"/>
      <c r="E1162" s="10"/>
      <c r="F1162" s="10"/>
      <c r="G1162" s="10"/>
      <c r="H1162" s="10"/>
      <c r="I1162" s="10"/>
      <c r="J1162" s="10"/>
      <c r="AD1162" s="3"/>
      <c r="AE1162" s="10"/>
      <c r="AF1162" s="10"/>
      <c r="AG1162" s="10"/>
      <c r="AH1162" s="10"/>
      <c r="AI1162" s="10"/>
      <c r="AJ1162" s="10"/>
      <c r="AM1162" s="3"/>
      <c r="AN1162" s="10"/>
      <c r="AO1162" s="10"/>
      <c r="AP1162" s="10"/>
      <c r="AQ1162" s="10"/>
      <c r="AR1162" s="10"/>
      <c r="AS1162" s="10"/>
      <c r="AV1162" s="3"/>
      <c r="AW1162" s="10"/>
      <c r="AX1162" s="10"/>
      <c r="AY1162" s="10"/>
      <c r="AZ1162" s="10"/>
      <c r="BA1162" s="10"/>
    </row>
    <row r="1163" spans="3:53" x14ac:dyDescent="0.25">
      <c r="C1163" s="3"/>
      <c r="D1163" s="10"/>
      <c r="E1163" s="10"/>
      <c r="F1163" s="10"/>
      <c r="G1163" s="10"/>
      <c r="H1163" s="10"/>
      <c r="I1163" s="10"/>
      <c r="J1163" s="10"/>
      <c r="AD1163" s="3"/>
      <c r="AE1163" s="10"/>
      <c r="AF1163" s="10"/>
      <c r="AG1163" s="10"/>
      <c r="AH1163" s="10"/>
      <c r="AI1163" s="10"/>
      <c r="AJ1163" s="10"/>
      <c r="AM1163" s="3"/>
      <c r="AN1163" s="10"/>
      <c r="AO1163" s="10"/>
      <c r="AP1163" s="10"/>
      <c r="AQ1163" s="10"/>
      <c r="AR1163" s="10"/>
      <c r="AS1163" s="10"/>
      <c r="AV1163" s="3"/>
      <c r="AW1163" s="10"/>
      <c r="AX1163" s="10"/>
      <c r="AY1163" s="10"/>
      <c r="AZ1163" s="10"/>
      <c r="BA1163" s="10"/>
    </row>
    <row r="1164" spans="3:53" x14ac:dyDescent="0.25">
      <c r="C1164" s="3"/>
      <c r="D1164" s="10"/>
      <c r="E1164" s="10"/>
      <c r="F1164" s="10"/>
      <c r="G1164" s="10"/>
      <c r="H1164" s="10"/>
      <c r="I1164" s="10"/>
      <c r="J1164" s="10"/>
      <c r="AD1164" s="3"/>
      <c r="AE1164" s="10"/>
      <c r="AF1164" s="10"/>
      <c r="AG1164" s="10"/>
      <c r="AH1164" s="10"/>
      <c r="AI1164" s="10"/>
      <c r="AJ1164" s="10"/>
      <c r="AM1164" s="3"/>
      <c r="AN1164" s="10"/>
      <c r="AO1164" s="10"/>
      <c r="AP1164" s="10"/>
      <c r="AQ1164" s="10"/>
      <c r="AR1164" s="10"/>
      <c r="AS1164" s="10"/>
      <c r="AV1164" s="3"/>
      <c r="AW1164" s="10"/>
      <c r="AX1164" s="10"/>
      <c r="AY1164" s="10"/>
      <c r="AZ1164" s="10"/>
      <c r="BA1164" s="10"/>
    </row>
    <row r="1165" spans="3:53" x14ac:dyDescent="0.25">
      <c r="C1165" s="3"/>
      <c r="D1165" s="10"/>
      <c r="E1165" s="10"/>
      <c r="F1165" s="10"/>
      <c r="G1165" s="10"/>
      <c r="H1165" s="10"/>
      <c r="I1165" s="10"/>
      <c r="J1165" s="10"/>
      <c r="AD1165" s="3"/>
      <c r="AE1165" s="10"/>
      <c r="AF1165" s="10"/>
      <c r="AG1165" s="10"/>
      <c r="AH1165" s="10"/>
      <c r="AI1165" s="10"/>
      <c r="AJ1165" s="10"/>
      <c r="AM1165" s="3"/>
      <c r="AN1165" s="10"/>
      <c r="AO1165" s="10"/>
      <c r="AP1165" s="10"/>
      <c r="AQ1165" s="10"/>
      <c r="AR1165" s="10"/>
      <c r="AS1165" s="10"/>
      <c r="AV1165" s="3"/>
      <c r="AW1165" s="10"/>
      <c r="AX1165" s="10"/>
      <c r="AY1165" s="10"/>
      <c r="AZ1165" s="10"/>
      <c r="BA1165" s="10"/>
    </row>
    <row r="1166" spans="3:53" x14ac:dyDescent="0.25">
      <c r="C1166" s="3"/>
      <c r="D1166" s="10"/>
      <c r="E1166" s="10"/>
      <c r="F1166" s="10"/>
      <c r="G1166" s="10"/>
      <c r="H1166" s="10"/>
      <c r="I1166" s="10"/>
      <c r="J1166" s="10"/>
      <c r="AD1166" s="3"/>
      <c r="AE1166" s="10"/>
      <c r="AF1166" s="10"/>
      <c r="AG1166" s="10"/>
      <c r="AH1166" s="10"/>
      <c r="AI1166" s="10"/>
      <c r="AJ1166" s="10"/>
      <c r="AM1166" s="3"/>
      <c r="AN1166" s="10"/>
      <c r="AO1166" s="10"/>
      <c r="AP1166" s="10"/>
      <c r="AQ1166" s="10"/>
      <c r="AR1166" s="10"/>
      <c r="AS1166" s="10"/>
      <c r="AV1166" s="3"/>
      <c r="AW1166" s="10"/>
      <c r="AX1166" s="10"/>
      <c r="AY1166" s="10"/>
      <c r="AZ1166" s="10"/>
      <c r="BA1166" s="10"/>
    </row>
    <row r="1167" spans="3:53" x14ac:dyDescent="0.25">
      <c r="C1167" s="3"/>
      <c r="D1167" s="10"/>
      <c r="E1167" s="10"/>
      <c r="F1167" s="10"/>
      <c r="G1167" s="10"/>
      <c r="H1167" s="10"/>
      <c r="I1167" s="10"/>
      <c r="J1167" s="10"/>
      <c r="AD1167" s="3"/>
      <c r="AE1167" s="10"/>
      <c r="AF1167" s="10"/>
      <c r="AG1167" s="10"/>
      <c r="AH1167" s="10"/>
      <c r="AI1167" s="10"/>
      <c r="AJ1167" s="10"/>
      <c r="AM1167" s="3"/>
      <c r="AN1167" s="10"/>
      <c r="AO1167" s="10"/>
      <c r="AP1167" s="10"/>
      <c r="AQ1167" s="10"/>
      <c r="AR1167" s="10"/>
      <c r="AS1167" s="10"/>
      <c r="AV1167" s="3"/>
      <c r="AW1167" s="10"/>
      <c r="AX1167" s="10"/>
      <c r="AY1167" s="10"/>
      <c r="AZ1167" s="10"/>
      <c r="BA1167" s="10"/>
    </row>
    <row r="1168" spans="3:53" x14ac:dyDescent="0.25">
      <c r="C1168" s="3"/>
      <c r="D1168" s="10"/>
      <c r="E1168" s="10"/>
      <c r="F1168" s="10"/>
      <c r="G1168" s="10"/>
      <c r="H1168" s="10"/>
      <c r="I1168" s="10"/>
      <c r="J1168" s="10"/>
      <c r="AD1168" s="3"/>
      <c r="AE1168" s="10"/>
      <c r="AF1168" s="10"/>
      <c r="AG1168" s="10"/>
      <c r="AH1168" s="10"/>
      <c r="AI1168" s="10"/>
      <c r="AJ1168" s="10"/>
      <c r="AM1168" s="3"/>
      <c r="AN1168" s="10"/>
      <c r="AO1168" s="10"/>
      <c r="AP1168" s="10"/>
      <c r="AQ1168" s="10"/>
      <c r="AR1168" s="10"/>
      <c r="AS1168" s="10"/>
      <c r="AV1168" s="3"/>
      <c r="AW1168" s="10"/>
      <c r="AX1168" s="10"/>
      <c r="AY1168" s="10"/>
      <c r="AZ1168" s="10"/>
      <c r="BA1168" s="10"/>
    </row>
    <row r="1169" spans="3:53" x14ac:dyDescent="0.25">
      <c r="C1169" s="3"/>
      <c r="D1169" s="10"/>
      <c r="E1169" s="10"/>
      <c r="F1169" s="10"/>
      <c r="G1169" s="10"/>
      <c r="H1169" s="10"/>
      <c r="I1169" s="10"/>
      <c r="J1169" s="10"/>
      <c r="AD1169" s="3"/>
      <c r="AE1169" s="10"/>
      <c r="AF1169" s="10"/>
      <c r="AG1169" s="10"/>
      <c r="AH1169" s="10"/>
      <c r="AI1169" s="10"/>
      <c r="AJ1169" s="10"/>
      <c r="AM1169" s="3"/>
      <c r="AN1169" s="10"/>
      <c r="AO1169" s="10"/>
      <c r="AP1169" s="10"/>
      <c r="AQ1169" s="10"/>
      <c r="AR1169" s="10"/>
      <c r="AS1169" s="10"/>
      <c r="AV1169" s="3"/>
      <c r="AW1169" s="10"/>
      <c r="AX1169" s="10"/>
      <c r="AY1169" s="10"/>
      <c r="AZ1169" s="10"/>
      <c r="BA1169" s="10"/>
    </row>
    <row r="1170" spans="3:53" x14ac:dyDescent="0.25">
      <c r="C1170" s="3"/>
      <c r="D1170" s="10"/>
      <c r="E1170" s="10"/>
      <c r="F1170" s="10"/>
      <c r="G1170" s="10"/>
      <c r="H1170" s="10"/>
      <c r="I1170" s="10"/>
      <c r="J1170" s="10"/>
      <c r="AD1170" s="3"/>
      <c r="AE1170" s="10"/>
      <c r="AF1170" s="10"/>
      <c r="AG1170" s="10"/>
      <c r="AH1170" s="10"/>
      <c r="AI1170" s="10"/>
      <c r="AJ1170" s="10"/>
      <c r="AM1170" s="3"/>
      <c r="AN1170" s="10"/>
      <c r="AO1170" s="10"/>
      <c r="AP1170" s="10"/>
      <c r="AQ1170" s="10"/>
      <c r="AR1170" s="10"/>
      <c r="AS1170" s="10"/>
      <c r="AV1170" s="3"/>
      <c r="AW1170" s="10"/>
      <c r="AX1170" s="10"/>
      <c r="AY1170" s="10"/>
      <c r="AZ1170" s="10"/>
      <c r="BA1170" s="10"/>
    </row>
    <row r="1171" spans="3:53" x14ac:dyDescent="0.25">
      <c r="C1171" s="3"/>
      <c r="D1171" s="10"/>
      <c r="E1171" s="10"/>
      <c r="F1171" s="10"/>
      <c r="G1171" s="10"/>
      <c r="H1171" s="10"/>
      <c r="I1171" s="10"/>
      <c r="J1171" s="10"/>
      <c r="AD1171" s="3"/>
      <c r="AE1171" s="10"/>
      <c r="AF1171" s="10"/>
      <c r="AG1171" s="10"/>
      <c r="AH1171" s="10"/>
      <c r="AI1171" s="10"/>
      <c r="AJ1171" s="10"/>
      <c r="AM1171" s="3"/>
      <c r="AN1171" s="10"/>
      <c r="AO1171" s="10"/>
      <c r="AP1171" s="10"/>
      <c r="AQ1171" s="10"/>
      <c r="AR1171" s="10"/>
      <c r="AS1171" s="10"/>
      <c r="AV1171" s="3"/>
      <c r="AW1171" s="10"/>
      <c r="AX1171" s="10"/>
      <c r="AY1171" s="10"/>
      <c r="AZ1171" s="10"/>
      <c r="BA1171" s="10"/>
    </row>
    <row r="1172" spans="3:53" x14ac:dyDescent="0.25">
      <c r="C1172" s="3"/>
      <c r="D1172" s="10"/>
      <c r="E1172" s="10"/>
      <c r="F1172" s="10"/>
      <c r="G1172" s="10"/>
      <c r="H1172" s="10"/>
      <c r="I1172" s="10"/>
      <c r="J1172" s="10"/>
      <c r="AD1172" s="3"/>
      <c r="AE1172" s="10"/>
      <c r="AF1172" s="10"/>
      <c r="AG1172" s="10"/>
      <c r="AH1172" s="10"/>
      <c r="AI1172" s="10"/>
      <c r="AJ1172" s="10"/>
      <c r="AM1172" s="3"/>
      <c r="AN1172" s="10"/>
      <c r="AO1172" s="10"/>
      <c r="AP1172" s="10"/>
      <c r="AQ1172" s="10"/>
      <c r="AR1172" s="10"/>
      <c r="AS1172" s="10"/>
      <c r="AV1172" s="3"/>
      <c r="AW1172" s="10"/>
      <c r="AX1172" s="10"/>
      <c r="AY1172" s="10"/>
      <c r="AZ1172" s="10"/>
      <c r="BA1172" s="10"/>
    </row>
    <row r="1173" spans="3:53" x14ac:dyDescent="0.25">
      <c r="C1173" s="3"/>
      <c r="D1173" s="10"/>
      <c r="E1173" s="10"/>
      <c r="F1173" s="10"/>
      <c r="G1173" s="10"/>
      <c r="H1173" s="10"/>
      <c r="I1173" s="10"/>
      <c r="J1173" s="10"/>
      <c r="AD1173" s="3"/>
      <c r="AE1173" s="10"/>
      <c r="AF1173" s="10"/>
      <c r="AG1173" s="10"/>
      <c r="AH1173" s="10"/>
      <c r="AI1173" s="10"/>
      <c r="AJ1173" s="10"/>
      <c r="AM1173" s="3"/>
      <c r="AN1173" s="10"/>
      <c r="AO1173" s="10"/>
      <c r="AP1173" s="10"/>
      <c r="AQ1173" s="10"/>
      <c r="AR1173" s="10"/>
      <c r="AS1173" s="10"/>
      <c r="AV1173" s="3"/>
      <c r="AW1173" s="10"/>
      <c r="AX1173" s="10"/>
      <c r="AY1173" s="10"/>
      <c r="AZ1173" s="10"/>
      <c r="BA1173" s="10"/>
    </row>
    <row r="1174" spans="3:53" x14ac:dyDescent="0.25">
      <c r="C1174" s="3"/>
      <c r="D1174" s="10"/>
      <c r="E1174" s="10"/>
      <c r="F1174" s="10"/>
      <c r="G1174" s="10"/>
      <c r="H1174" s="10"/>
      <c r="I1174" s="10"/>
      <c r="J1174" s="10"/>
      <c r="AD1174" s="3"/>
      <c r="AE1174" s="10"/>
      <c r="AF1174" s="10"/>
      <c r="AG1174" s="10"/>
      <c r="AH1174" s="10"/>
      <c r="AI1174" s="10"/>
      <c r="AJ1174" s="10"/>
      <c r="AM1174" s="3"/>
      <c r="AN1174" s="10"/>
      <c r="AO1174" s="10"/>
      <c r="AP1174" s="10"/>
      <c r="AQ1174" s="10"/>
      <c r="AR1174" s="10"/>
      <c r="AS1174" s="10"/>
      <c r="AV1174" s="3"/>
      <c r="AW1174" s="10"/>
      <c r="AX1174" s="10"/>
      <c r="AY1174" s="10"/>
      <c r="AZ1174" s="10"/>
      <c r="BA1174" s="10"/>
    </row>
    <row r="1175" spans="3:53" x14ac:dyDescent="0.25">
      <c r="C1175" s="3"/>
      <c r="D1175" s="10"/>
      <c r="E1175" s="10"/>
      <c r="F1175" s="10"/>
      <c r="G1175" s="10"/>
      <c r="H1175" s="10"/>
      <c r="I1175" s="10"/>
      <c r="J1175" s="10"/>
      <c r="AD1175" s="3"/>
      <c r="AE1175" s="10"/>
      <c r="AF1175" s="10"/>
      <c r="AG1175" s="10"/>
      <c r="AH1175" s="10"/>
      <c r="AI1175" s="10"/>
      <c r="AJ1175" s="10"/>
      <c r="AM1175" s="3"/>
      <c r="AN1175" s="10"/>
      <c r="AO1175" s="10"/>
      <c r="AP1175" s="10"/>
      <c r="AQ1175" s="10"/>
      <c r="AR1175" s="10"/>
      <c r="AS1175" s="10"/>
      <c r="AV1175" s="3"/>
      <c r="AW1175" s="10"/>
      <c r="AX1175" s="10"/>
      <c r="AY1175" s="10"/>
      <c r="AZ1175" s="10"/>
      <c r="BA1175" s="10"/>
    </row>
    <row r="1176" spans="3:53" x14ac:dyDescent="0.25">
      <c r="C1176" s="3"/>
      <c r="D1176" s="10"/>
      <c r="E1176" s="10"/>
      <c r="F1176" s="10"/>
      <c r="G1176" s="10"/>
      <c r="H1176" s="10"/>
      <c r="I1176" s="10"/>
      <c r="J1176" s="10"/>
      <c r="AD1176" s="3"/>
      <c r="AE1176" s="10"/>
      <c r="AF1176" s="10"/>
      <c r="AG1176" s="10"/>
      <c r="AH1176" s="10"/>
      <c r="AI1176" s="10"/>
      <c r="AJ1176" s="10"/>
      <c r="AM1176" s="3"/>
      <c r="AN1176" s="10"/>
      <c r="AO1176" s="10"/>
      <c r="AP1176" s="10"/>
      <c r="AQ1176" s="10"/>
      <c r="AR1176" s="10"/>
      <c r="AS1176" s="10"/>
      <c r="AV1176" s="3"/>
      <c r="AW1176" s="10"/>
      <c r="AX1176" s="10"/>
      <c r="AY1176" s="10"/>
      <c r="AZ1176" s="10"/>
      <c r="BA1176" s="10"/>
    </row>
    <row r="1177" spans="3:53" x14ac:dyDescent="0.25">
      <c r="C1177" s="3"/>
      <c r="D1177" s="10"/>
      <c r="E1177" s="10"/>
      <c r="F1177" s="10"/>
      <c r="G1177" s="10"/>
      <c r="H1177" s="10"/>
      <c r="I1177" s="10"/>
      <c r="J1177" s="10"/>
      <c r="AD1177" s="3"/>
      <c r="AE1177" s="10"/>
      <c r="AF1177" s="10"/>
      <c r="AG1177" s="10"/>
      <c r="AH1177" s="10"/>
      <c r="AI1177" s="10"/>
      <c r="AJ1177" s="10"/>
      <c r="AM1177" s="3"/>
      <c r="AN1177" s="10"/>
      <c r="AO1177" s="10"/>
      <c r="AP1177" s="10"/>
      <c r="AQ1177" s="10"/>
      <c r="AR1177" s="10"/>
      <c r="AS1177" s="10"/>
      <c r="AV1177" s="3"/>
      <c r="AW1177" s="10"/>
      <c r="AX1177" s="10"/>
      <c r="AY1177" s="10"/>
      <c r="AZ1177" s="10"/>
      <c r="BA1177" s="10"/>
    </row>
    <row r="1178" spans="3:53" x14ac:dyDescent="0.25">
      <c r="C1178" s="3"/>
      <c r="D1178" s="10"/>
      <c r="E1178" s="10"/>
      <c r="F1178" s="10"/>
      <c r="G1178" s="10"/>
      <c r="H1178" s="10"/>
      <c r="I1178" s="10"/>
      <c r="J1178" s="10"/>
      <c r="AD1178" s="3"/>
      <c r="AE1178" s="10"/>
      <c r="AF1178" s="10"/>
      <c r="AG1178" s="10"/>
      <c r="AH1178" s="10"/>
      <c r="AI1178" s="10"/>
      <c r="AJ1178" s="10"/>
      <c r="AM1178" s="3"/>
      <c r="AN1178" s="10"/>
      <c r="AO1178" s="10"/>
      <c r="AP1178" s="10"/>
      <c r="AQ1178" s="10"/>
      <c r="AR1178" s="10"/>
      <c r="AS1178" s="10"/>
      <c r="AV1178" s="3"/>
      <c r="AW1178" s="10"/>
      <c r="AX1178" s="10"/>
      <c r="AY1178" s="10"/>
      <c r="AZ1178" s="10"/>
      <c r="BA1178" s="10"/>
    </row>
    <row r="1179" spans="3:53" x14ac:dyDescent="0.25">
      <c r="C1179" s="3"/>
      <c r="D1179" s="10"/>
      <c r="E1179" s="10"/>
      <c r="F1179" s="10"/>
      <c r="G1179" s="10"/>
      <c r="H1179" s="10"/>
      <c r="I1179" s="10"/>
      <c r="J1179" s="10"/>
      <c r="AD1179" s="3"/>
      <c r="AE1179" s="10"/>
      <c r="AF1179" s="10"/>
      <c r="AG1179" s="10"/>
      <c r="AH1179" s="10"/>
      <c r="AI1179" s="10"/>
      <c r="AJ1179" s="10"/>
      <c r="AM1179" s="3"/>
      <c r="AN1179" s="10"/>
      <c r="AO1179" s="10"/>
      <c r="AP1179" s="10"/>
      <c r="AQ1179" s="10"/>
      <c r="AR1179" s="10"/>
      <c r="AS1179" s="10"/>
      <c r="AV1179" s="3"/>
      <c r="AW1179" s="10"/>
      <c r="AX1179" s="10"/>
      <c r="AY1179" s="10"/>
      <c r="AZ1179" s="10"/>
      <c r="BA1179" s="10"/>
    </row>
    <row r="1180" spans="3:53" x14ac:dyDescent="0.25">
      <c r="C1180" s="3"/>
      <c r="D1180" s="10"/>
      <c r="E1180" s="10"/>
      <c r="F1180" s="10"/>
      <c r="G1180" s="10"/>
      <c r="H1180" s="10"/>
      <c r="I1180" s="10"/>
      <c r="J1180" s="10"/>
      <c r="AD1180" s="3"/>
      <c r="AE1180" s="10"/>
      <c r="AF1180" s="10"/>
      <c r="AG1180" s="10"/>
      <c r="AH1180" s="10"/>
      <c r="AI1180" s="10"/>
      <c r="AJ1180" s="10"/>
      <c r="AM1180" s="3"/>
      <c r="AN1180" s="10"/>
      <c r="AO1180" s="10"/>
      <c r="AP1180" s="10"/>
      <c r="AQ1180" s="10"/>
      <c r="AR1180" s="10"/>
      <c r="AS1180" s="10"/>
      <c r="AV1180" s="3"/>
      <c r="AW1180" s="10"/>
      <c r="AX1180" s="10"/>
      <c r="AY1180" s="10"/>
      <c r="AZ1180" s="10"/>
      <c r="BA1180" s="10"/>
    </row>
    <row r="1181" spans="3:53" x14ac:dyDescent="0.25">
      <c r="C1181" s="3"/>
      <c r="D1181" s="10"/>
      <c r="E1181" s="10"/>
      <c r="F1181" s="10"/>
      <c r="G1181" s="10"/>
      <c r="H1181" s="10"/>
      <c r="I1181" s="10"/>
      <c r="J1181" s="10"/>
      <c r="AD1181" s="3"/>
      <c r="AE1181" s="10"/>
      <c r="AF1181" s="10"/>
      <c r="AG1181" s="10"/>
      <c r="AH1181" s="10"/>
      <c r="AI1181" s="10"/>
      <c r="AJ1181" s="10"/>
      <c r="AM1181" s="3"/>
      <c r="AN1181" s="10"/>
      <c r="AO1181" s="10"/>
      <c r="AP1181" s="10"/>
      <c r="AQ1181" s="10"/>
      <c r="AR1181" s="10"/>
      <c r="AS1181" s="10"/>
      <c r="AV1181" s="3"/>
      <c r="AW1181" s="10"/>
      <c r="AX1181" s="10"/>
      <c r="AY1181" s="10"/>
      <c r="AZ1181" s="10"/>
      <c r="BA1181" s="10"/>
    </row>
    <row r="1182" spans="3:53" x14ac:dyDescent="0.25">
      <c r="C1182" s="3"/>
      <c r="D1182" s="10"/>
      <c r="E1182" s="10"/>
      <c r="F1182" s="10"/>
      <c r="G1182" s="10"/>
      <c r="H1182" s="10"/>
      <c r="I1182" s="10"/>
      <c r="J1182" s="10"/>
      <c r="AD1182" s="3"/>
      <c r="AE1182" s="10"/>
      <c r="AF1182" s="10"/>
      <c r="AG1182" s="10"/>
      <c r="AH1182" s="10"/>
      <c r="AI1182" s="10"/>
      <c r="AJ1182" s="10"/>
      <c r="AM1182" s="3"/>
      <c r="AN1182" s="10"/>
      <c r="AO1182" s="10"/>
      <c r="AP1182" s="10"/>
      <c r="AQ1182" s="10"/>
      <c r="AR1182" s="10"/>
      <c r="AS1182" s="10"/>
      <c r="AV1182" s="3"/>
      <c r="AW1182" s="10"/>
      <c r="AX1182" s="10"/>
      <c r="AY1182" s="10"/>
      <c r="AZ1182" s="10"/>
      <c r="BA1182" s="10"/>
    </row>
    <row r="1183" spans="3:53" x14ac:dyDescent="0.25">
      <c r="C1183" s="3"/>
      <c r="D1183" s="10"/>
      <c r="E1183" s="10"/>
      <c r="F1183" s="10"/>
      <c r="G1183" s="10"/>
      <c r="H1183" s="10"/>
      <c r="I1183" s="10"/>
      <c r="J1183" s="10"/>
      <c r="AD1183" s="3"/>
      <c r="AE1183" s="10"/>
      <c r="AF1183" s="10"/>
      <c r="AG1183" s="10"/>
      <c r="AH1183" s="10"/>
      <c r="AI1183" s="10"/>
      <c r="AJ1183" s="10"/>
      <c r="AM1183" s="3"/>
      <c r="AN1183" s="10"/>
      <c r="AO1183" s="10"/>
      <c r="AP1183" s="10"/>
      <c r="AQ1183" s="10"/>
      <c r="AR1183" s="10"/>
      <c r="AS1183" s="10"/>
      <c r="AV1183" s="3"/>
      <c r="AW1183" s="10"/>
      <c r="AX1183" s="10"/>
      <c r="AY1183" s="10"/>
      <c r="AZ1183" s="10"/>
      <c r="BA1183" s="10"/>
    </row>
    <row r="1184" spans="3:53" x14ac:dyDescent="0.25">
      <c r="C1184" s="3"/>
      <c r="D1184" s="10"/>
      <c r="E1184" s="10"/>
      <c r="F1184" s="10"/>
      <c r="G1184" s="10"/>
      <c r="H1184" s="10"/>
      <c r="I1184" s="10"/>
      <c r="J1184" s="10"/>
      <c r="AD1184" s="3"/>
      <c r="AE1184" s="10"/>
      <c r="AF1184" s="10"/>
      <c r="AG1184" s="10"/>
      <c r="AH1184" s="10"/>
      <c r="AI1184" s="10"/>
      <c r="AJ1184" s="10"/>
      <c r="AM1184" s="3"/>
      <c r="AN1184" s="10"/>
      <c r="AO1184" s="10"/>
      <c r="AP1184" s="10"/>
      <c r="AQ1184" s="10"/>
      <c r="AR1184" s="10"/>
      <c r="AS1184" s="10"/>
      <c r="AV1184" s="3"/>
      <c r="AW1184" s="10"/>
      <c r="AX1184" s="10"/>
      <c r="AY1184" s="10"/>
      <c r="AZ1184" s="10"/>
      <c r="BA1184" s="10"/>
    </row>
    <row r="1185" spans="3:53" x14ac:dyDescent="0.25">
      <c r="C1185" s="3"/>
      <c r="D1185" s="10"/>
      <c r="E1185" s="10"/>
      <c r="F1185" s="10"/>
      <c r="G1185" s="10"/>
      <c r="H1185" s="10"/>
      <c r="I1185" s="10"/>
      <c r="J1185" s="10"/>
      <c r="AD1185" s="3"/>
      <c r="AE1185" s="10"/>
      <c r="AF1185" s="10"/>
      <c r="AG1185" s="10"/>
      <c r="AH1185" s="10"/>
      <c r="AI1185" s="10"/>
      <c r="AJ1185" s="10"/>
      <c r="AM1185" s="3"/>
      <c r="AN1185" s="10"/>
      <c r="AO1185" s="10"/>
      <c r="AP1185" s="10"/>
      <c r="AQ1185" s="10"/>
      <c r="AR1185" s="10"/>
      <c r="AS1185" s="10"/>
      <c r="AV1185" s="3"/>
      <c r="AW1185" s="10"/>
      <c r="AX1185" s="10"/>
      <c r="AY1185" s="10"/>
      <c r="AZ1185" s="10"/>
      <c r="BA1185" s="10"/>
    </row>
    <row r="1186" spans="3:53" x14ac:dyDescent="0.25">
      <c r="C1186" s="3"/>
      <c r="D1186" s="10"/>
      <c r="E1186" s="10"/>
      <c r="F1186" s="10"/>
      <c r="G1186" s="10"/>
      <c r="H1186" s="10"/>
      <c r="I1186" s="10"/>
      <c r="J1186" s="10"/>
      <c r="AD1186" s="3"/>
      <c r="AE1186" s="10"/>
      <c r="AF1186" s="10"/>
      <c r="AG1186" s="10"/>
      <c r="AH1186" s="10"/>
      <c r="AI1186" s="10"/>
      <c r="AJ1186" s="10"/>
      <c r="AM1186" s="3"/>
      <c r="AN1186" s="10"/>
      <c r="AO1186" s="10"/>
      <c r="AP1186" s="10"/>
      <c r="AQ1186" s="10"/>
      <c r="AR1186" s="10"/>
      <c r="AS1186" s="10"/>
      <c r="AV1186" s="3"/>
      <c r="AW1186" s="10"/>
      <c r="AX1186" s="10"/>
      <c r="AY1186" s="10"/>
      <c r="AZ1186" s="10"/>
      <c r="BA1186" s="10"/>
    </row>
    <row r="1187" spans="3:53" x14ac:dyDescent="0.25">
      <c r="C1187" s="3"/>
      <c r="D1187" s="10"/>
      <c r="E1187" s="10"/>
      <c r="F1187" s="10"/>
      <c r="G1187" s="10"/>
      <c r="H1187" s="10"/>
      <c r="I1187" s="10"/>
      <c r="J1187" s="10"/>
      <c r="AD1187" s="3"/>
      <c r="AE1187" s="10"/>
      <c r="AF1187" s="10"/>
      <c r="AG1187" s="10"/>
      <c r="AH1187" s="10"/>
      <c r="AI1187" s="10"/>
      <c r="AJ1187" s="10"/>
      <c r="AM1187" s="3"/>
      <c r="AN1187" s="10"/>
      <c r="AO1187" s="10"/>
      <c r="AP1187" s="10"/>
      <c r="AQ1187" s="10"/>
      <c r="AR1187" s="10"/>
      <c r="AS1187" s="10"/>
      <c r="AV1187" s="3"/>
      <c r="AW1187" s="10"/>
      <c r="AX1187" s="10"/>
      <c r="AY1187" s="10"/>
      <c r="AZ1187" s="10"/>
      <c r="BA1187" s="10"/>
    </row>
    <row r="1188" spans="3:53" x14ac:dyDescent="0.25">
      <c r="C1188" s="3"/>
      <c r="D1188" s="10"/>
      <c r="E1188" s="10"/>
      <c r="F1188" s="10"/>
      <c r="G1188" s="10"/>
      <c r="H1188" s="10"/>
      <c r="I1188" s="10"/>
      <c r="J1188" s="10"/>
      <c r="AD1188" s="3"/>
      <c r="AE1188" s="10"/>
      <c r="AF1188" s="10"/>
      <c r="AG1188" s="10"/>
      <c r="AH1188" s="10"/>
      <c r="AI1188" s="10"/>
      <c r="AJ1188" s="10"/>
      <c r="AM1188" s="3"/>
      <c r="AN1188" s="10"/>
      <c r="AO1188" s="10"/>
      <c r="AP1188" s="10"/>
      <c r="AQ1188" s="10"/>
      <c r="AR1188" s="10"/>
      <c r="AS1188" s="10"/>
      <c r="AV1188" s="3"/>
      <c r="AW1188" s="10"/>
      <c r="AX1188" s="10"/>
      <c r="AY1188" s="10"/>
      <c r="AZ1188" s="10"/>
      <c r="BA1188" s="10"/>
    </row>
    <row r="1189" spans="3:53" x14ac:dyDescent="0.25">
      <c r="C1189" s="3"/>
      <c r="D1189" s="10"/>
      <c r="E1189" s="10"/>
      <c r="F1189" s="10"/>
      <c r="G1189" s="10"/>
      <c r="H1189" s="10"/>
      <c r="I1189" s="10"/>
      <c r="J1189" s="10"/>
      <c r="AD1189" s="3"/>
      <c r="AE1189" s="10"/>
      <c r="AF1189" s="10"/>
      <c r="AG1189" s="10"/>
      <c r="AH1189" s="10"/>
      <c r="AI1189" s="10"/>
      <c r="AJ1189" s="10"/>
      <c r="AM1189" s="3"/>
      <c r="AN1189" s="10"/>
      <c r="AO1189" s="10"/>
      <c r="AP1189" s="10"/>
      <c r="AQ1189" s="10"/>
      <c r="AR1189" s="10"/>
      <c r="AS1189" s="10"/>
      <c r="AV1189" s="3"/>
      <c r="AW1189" s="10"/>
      <c r="AX1189" s="10"/>
      <c r="AY1189" s="10"/>
      <c r="AZ1189" s="10"/>
      <c r="BA1189" s="10"/>
    </row>
    <row r="1190" spans="3:53" x14ac:dyDescent="0.25">
      <c r="C1190" s="3"/>
      <c r="D1190" s="10"/>
      <c r="E1190" s="10"/>
      <c r="F1190" s="10"/>
      <c r="G1190" s="10"/>
      <c r="H1190" s="10"/>
      <c r="I1190" s="10"/>
      <c r="J1190" s="10"/>
      <c r="AD1190" s="3"/>
      <c r="AE1190" s="10"/>
      <c r="AF1190" s="10"/>
      <c r="AG1190" s="10"/>
      <c r="AH1190" s="10"/>
      <c r="AI1190" s="10"/>
      <c r="AJ1190" s="10"/>
      <c r="AM1190" s="3"/>
      <c r="AN1190" s="10"/>
      <c r="AO1190" s="10"/>
      <c r="AP1190" s="10"/>
      <c r="AQ1190" s="10"/>
      <c r="AR1190" s="10"/>
      <c r="AS1190" s="10"/>
      <c r="AV1190" s="3"/>
      <c r="AW1190" s="10"/>
      <c r="AX1190" s="10"/>
      <c r="AY1190" s="10"/>
      <c r="AZ1190" s="10"/>
      <c r="BA1190" s="10"/>
    </row>
    <row r="1191" spans="3:53" x14ac:dyDescent="0.25">
      <c r="C1191" s="3"/>
      <c r="D1191" s="10"/>
      <c r="E1191" s="10"/>
      <c r="F1191" s="10"/>
      <c r="G1191" s="10"/>
      <c r="H1191" s="10"/>
      <c r="I1191" s="10"/>
      <c r="J1191" s="10"/>
      <c r="AD1191" s="3"/>
      <c r="AE1191" s="10"/>
      <c r="AF1191" s="10"/>
      <c r="AG1191" s="10"/>
      <c r="AH1191" s="10"/>
      <c r="AI1191" s="10"/>
      <c r="AJ1191" s="10"/>
      <c r="AM1191" s="3"/>
      <c r="AN1191" s="10"/>
      <c r="AO1191" s="10"/>
      <c r="AP1191" s="10"/>
      <c r="AQ1191" s="10"/>
      <c r="AR1191" s="10"/>
      <c r="AS1191" s="10"/>
      <c r="AV1191" s="3"/>
      <c r="AW1191" s="10"/>
      <c r="AX1191" s="10"/>
      <c r="AY1191" s="10"/>
      <c r="AZ1191" s="10"/>
      <c r="BA1191" s="10"/>
    </row>
    <row r="1192" spans="3:53" x14ac:dyDescent="0.25">
      <c r="C1192" s="3"/>
      <c r="D1192" s="10"/>
      <c r="E1192" s="10"/>
      <c r="F1192" s="10"/>
      <c r="G1192" s="10"/>
      <c r="H1192" s="10"/>
      <c r="I1192" s="10"/>
      <c r="J1192" s="10"/>
      <c r="AD1192" s="3"/>
      <c r="AE1192" s="10"/>
      <c r="AF1192" s="10"/>
      <c r="AG1192" s="10"/>
      <c r="AH1192" s="10"/>
      <c r="AI1192" s="10"/>
      <c r="AJ1192" s="10"/>
      <c r="AM1192" s="3"/>
      <c r="AN1192" s="10"/>
      <c r="AO1192" s="10"/>
      <c r="AP1192" s="10"/>
      <c r="AQ1192" s="10"/>
      <c r="AR1192" s="10"/>
      <c r="AS1192" s="10"/>
      <c r="AV1192" s="3"/>
      <c r="AW1192" s="10"/>
      <c r="AX1192" s="10"/>
      <c r="AY1192" s="10"/>
      <c r="AZ1192" s="10"/>
      <c r="BA1192" s="10"/>
    </row>
    <row r="1193" spans="3:53" x14ac:dyDescent="0.25">
      <c r="C1193" s="3"/>
      <c r="D1193" s="10"/>
      <c r="E1193" s="10"/>
      <c r="F1193" s="10"/>
      <c r="G1193" s="10"/>
      <c r="H1193" s="10"/>
      <c r="I1193" s="10"/>
      <c r="J1193" s="10"/>
      <c r="AD1193" s="3"/>
      <c r="AE1193" s="10"/>
      <c r="AF1193" s="10"/>
      <c r="AG1193" s="10"/>
      <c r="AH1193" s="10"/>
      <c r="AI1193" s="10"/>
      <c r="AJ1193" s="10"/>
      <c r="AM1193" s="3"/>
      <c r="AN1193" s="10"/>
      <c r="AO1193" s="10"/>
      <c r="AP1193" s="10"/>
      <c r="AQ1193" s="10"/>
      <c r="AR1193" s="10"/>
      <c r="AS1193" s="10"/>
      <c r="AV1193" s="3"/>
      <c r="AW1193" s="10"/>
      <c r="AX1193" s="10"/>
      <c r="AY1193" s="10"/>
      <c r="AZ1193" s="10"/>
      <c r="BA1193" s="10"/>
    </row>
    <row r="1194" spans="3:53" x14ac:dyDescent="0.25">
      <c r="C1194" s="3"/>
      <c r="D1194" s="10"/>
      <c r="E1194" s="10"/>
      <c r="F1194" s="10"/>
      <c r="G1194" s="10"/>
      <c r="H1194" s="10"/>
      <c r="I1194" s="10"/>
      <c r="J1194" s="10"/>
      <c r="AD1194" s="3"/>
      <c r="AE1194" s="10"/>
      <c r="AF1194" s="10"/>
      <c r="AG1194" s="10"/>
      <c r="AH1194" s="10"/>
      <c r="AI1194" s="10"/>
      <c r="AJ1194" s="10"/>
      <c r="AM1194" s="3"/>
      <c r="AN1194" s="10"/>
      <c r="AO1194" s="10"/>
      <c r="AP1194" s="10"/>
      <c r="AQ1194" s="10"/>
      <c r="AR1194" s="10"/>
      <c r="AS1194" s="10"/>
      <c r="AV1194" s="3"/>
      <c r="AW1194" s="10"/>
      <c r="AX1194" s="10"/>
      <c r="AY1194" s="10"/>
      <c r="AZ1194" s="10"/>
      <c r="BA1194" s="10"/>
    </row>
    <row r="1195" spans="3:53" x14ac:dyDescent="0.25">
      <c r="C1195" s="3"/>
      <c r="D1195" s="10"/>
      <c r="E1195" s="10"/>
      <c r="F1195" s="10"/>
      <c r="G1195" s="10"/>
      <c r="H1195" s="10"/>
      <c r="I1195" s="10"/>
      <c r="J1195" s="10"/>
      <c r="AD1195" s="3"/>
      <c r="AE1195" s="10"/>
      <c r="AF1195" s="10"/>
      <c r="AG1195" s="10"/>
      <c r="AH1195" s="10"/>
      <c r="AI1195" s="10"/>
      <c r="AJ1195" s="10"/>
      <c r="AM1195" s="3"/>
      <c r="AN1195" s="10"/>
      <c r="AO1195" s="10"/>
      <c r="AP1195" s="10"/>
      <c r="AQ1195" s="10"/>
      <c r="AR1195" s="10"/>
      <c r="AS1195" s="10"/>
      <c r="AV1195" s="3"/>
      <c r="AW1195" s="10"/>
      <c r="AX1195" s="10"/>
      <c r="AY1195" s="10"/>
      <c r="AZ1195" s="10"/>
      <c r="BA1195" s="10"/>
    </row>
    <row r="1196" spans="3:53" x14ac:dyDescent="0.25">
      <c r="C1196" s="3"/>
      <c r="D1196" s="10"/>
      <c r="E1196" s="10"/>
      <c r="F1196" s="10"/>
      <c r="G1196" s="10"/>
      <c r="H1196" s="10"/>
      <c r="I1196" s="10"/>
      <c r="J1196" s="10"/>
      <c r="AD1196" s="3"/>
      <c r="AE1196" s="10"/>
      <c r="AF1196" s="10"/>
      <c r="AG1196" s="10"/>
      <c r="AH1196" s="10"/>
      <c r="AI1196" s="10"/>
      <c r="AJ1196" s="10"/>
      <c r="AM1196" s="3"/>
      <c r="AN1196" s="10"/>
      <c r="AO1196" s="10"/>
      <c r="AP1196" s="10"/>
      <c r="AQ1196" s="10"/>
      <c r="AR1196" s="10"/>
      <c r="AS1196" s="10"/>
      <c r="AV1196" s="3"/>
      <c r="AW1196" s="10"/>
      <c r="AX1196" s="10"/>
      <c r="AY1196" s="10"/>
      <c r="AZ1196" s="10"/>
      <c r="BA1196" s="10"/>
    </row>
    <row r="1197" spans="3:53" x14ac:dyDescent="0.25">
      <c r="C1197" s="3"/>
      <c r="D1197" s="10"/>
      <c r="E1197" s="10"/>
      <c r="F1197" s="10"/>
      <c r="G1197" s="10"/>
      <c r="H1197" s="10"/>
      <c r="I1197" s="10"/>
      <c r="J1197" s="10"/>
      <c r="AD1197" s="3"/>
      <c r="AE1197" s="10"/>
      <c r="AF1197" s="10"/>
      <c r="AG1197" s="10"/>
      <c r="AH1197" s="10"/>
      <c r="AI1197" s="10"/>
      <c r="AJ1197" s="10"/>
      <c r="AM1197" s="3"/>
      <c r="AN1197" s="10"/>
      <c r="AO1197" s="10"/>
      <c r="AP1197" s="10"/>
      <c r="AQ1197" s="10"/>
      <c r="AR1197" s="10"/>
      <c r="AS1197" s="10"/>
      <c r="AV1197" s="3"/>
      <c r="AW1197" s="10"/>
      <c r="AX1197" s="10"/>
      <c r="AY1197" s="10"/>
      <c r="AZ1197" s="10"/>
      <c r="BA1197" s="10"/>
    </row>
    <row r="1198" spans="3:53" x14ac:dyDescent="0.25">
      <c r="C1198" s="3"/>
      <c r="D1198" s="10"/>
      <c r="E1198" s="10"/>
      <c r="F1198" s="10"/>
      <c r="G1198" s="10"/>
      <c r="H1198" s="10"/>
      <c r="I1198" s="10"/>
      <c r="J1198" s="10"/>
      <c r="AD1198" s="3"/>
      <c r="AE1198" s="10"/>
      <c r="AF1198" s="10"/>
      <c r="AG1198" s="10"/>
      <c r="AH1198" s="10"/>
      <c r="AI1198" s="10"/>
      <c r="AJ1198" s="10"/>
      <c r="AM1198" s="3"/>
      <c r="AN1198" s="10"/>
      <c r="AO1198" s="10"/>
      <c r="AP1198" s="10"/>
      <c r="AQ1198" s="10"/>
      <c r="AR1198" s="10"/>
      <c r="AS1198" s="10"/>
      <c r="AV1198" s="3"/>
      <c r="AW1198" s="10"/>
      <c r="AX1198" s="10"/>
      <c r="AY1198" s="10"/>
      <c r="AZ1198" s="10"/>
      <c r="BA1198" s="10"/>
    </row>
    <row r="1199" spans="3:53" x14ac:dyDescent="0.25">
      <c r="C1199" s="3"/>
      <c r="D1199" s="10"/>
      <c r="E1199" s="10"/>
      <c r="F1199" s="10"/>
      <c r="G1199" s="10"/>
      <c r="H1199" s="10"/>
      <c r="I1199" s="10"/>
      <c r="J1199" s="10"/>
      <c r="AD1199" s="3"/>
      <c r="AE1199" s="10"/>
      <c r="AF1199" s="10"/>
      <c r="AG1199" s="10"/>
      <c r="AH1199" s="10"/>
      <c r="AI1199" s="10"/>
      <c r="AJ1199" s="10"/>
      <c r="AM1199" s="3"/>
      <c r="AN1199" s="10"/>
      <c r="AO1199" s="10"/>
      <c r="AP1199" s="10"/>
      <c r="AQ1199" s="10"/>
      <c r="AR1199" s="10"/>
      <c r="AS1199" s="10"/>
      <c r="AV1199" s="3"/>
      <c r="AW1199" s="10"/>
      <c r="AX1199" s="10"/>
      <c r="AY1199" s="10"/>
      <c r="AZ1199" s="10"/>
      <c r="BA1199" s="10"/>
    </row>
    <row r="1200" spans="3:53" x14ac:dyDescent="0.25">
      <c r="C1200" s="3"/>
      <c r="D1200" s="10"/>
      <c r="E1200" s="10"/>
      <c r="F1200" s="10"/>
      <c r="G1200" s="10"/>
      <c r="H1200" s="10"/>
      <c r="I1200" s="10"/>
      <c r="J1200" s="10"/>
      <c r="AD1200" s="3"/>
      <c r="AE1200" s="10"/>
      <c r="AF1200" s="10"/>
      <c r="AG1200" s="10"/>
      <c r="AH1200" s="10"/>
      <c r="AI1200" s="10"/>
      <c r="AJ1200" s="10"/>
      <c r="AM1200" s="3"/>
      <c r="AN1200" s="10"/>
      <c r="AO1200" s="10"/>
      <c r="AP1200" s="10"/>
      <c r="AQ1200" s="10"/>
      <c r="AR1200" s="10"/>
      <c r="AS1200" s="10"/>
      <c r="AV1200" s="3"/>
      <c r="AW1200" s="10"/>
      <c r="AX1200" s="10"/>
      <c r="AY1200" s="10"/>
      <c r="AZ1200" s="10"/>
      <c r="BA1200" s="10"/>
    </row>
    <row r="1201" spans="3:53" x14ac:dyDescent="0.25">
      <c r="C1201" s="3"/>
      <c r="D1201" s="10"/>
      <c r="E1201" s="10"/>
      <c r="F1201" s="10"/>
      <c r="G1201" s="10"/>
      <c r="H1201" s="10"/>
      <c r="I1201" s="10"/>
      <c r="J1201" s="10"/>
      <c r="AD1201" s="3"/>
      <c r="AE1201" s="10"/>
      <c r="AF1201" s="10"/>
      <c r="AG1201" s="10"/>
      <c r="AH1201" s="10"/>
      <c r="AI1201" s="10"/>
      <c r="AJ1201" s="10"/>
      <c r="AM1201" s="3"/>
      <c r="AN1201" s="10"/>
      <c r="AO1201" s="10"/>
      <c r="AP1201" s="10"/>
      <c r="AQ1201" s="10"/>
      <c r="AR1201" s="10"/>
      <c r="AS1201" s="10"/>
      <c r="AV1201" s="3"/>
      <c r="AW1201" s="10"/>
      <c r="AX1201" s="10"/>
      <c r="AY1201" s="10"/>
      <c r="AZ1201" s="10"/>
      <c r="BA1201" s="10"/>
    </row>
    <row r="1202" spans="3:53" x14ac:dyDescent="0.25">
      <c r="C1202" s="3"/>
      <c r="D1202" s="10"/>
      <c r="E1202" s="10"/>
      <c r="F1202" s="10"/>
      <c r="G1202" s="10"/>
      <c r="H1202" s="10"/>
      <c r="I1202" s="10"/>
      <c r="J1202" s="10"/>
      <c r="AD1202" s="3"/>
      <c r="AE1202" s="10"/>
      <c r="AF1202" s="10"/>
      <c r="AG1202" s="10"/>
      <c r="AH1202" s="10"/>
      <c r="AI1202" s="10"/>
      <c r="AJ1202" s="10"/>
      <c r="AM1202" s="3"/>
      <c r="AN1202" s="10"/>
      <c r="AO1202" s="10"/>
      <c r="AP1202" s="10"/>
      <c r="AQ1202" s="10"/>
      <c r="AR1202" s="10"/>
      <c r="AS1202" s="10"/>
      <c r="AV1202" s="3"/>
      <c r="AW1202" s="10"/>
      <c r="AX1202" s="10"/>
      <c r="AY1202" s="10"/>
      <c r="AZ1202" s="10"/>
      <c r="BA1202" s="10"/>
    </row>
    <row r="1203" spans="3:53" x14ac:dyDescent="0.25">
      <c r="C1203" s="3"/>
      <c r="D1203" s="10"/>
      <c r="E1203" s="10"/>
      <c r="F1203" s="10"/>
      <c r="G1203" s="10"/>
      <c r="H1203" s="10"/>
      <c r="I1203" s="10"/>
      <c r="J1203" s="10"/>
      <c r="AD1203" s="3"/>
      <c r="AE1203" s="10"/>
      <c r="AF1203" s="10"/>
      <c r="AG1203" s="10"/>
      <c r="AH1203" s="10"/>
      <c r="AI1203" s="10"/>
      <c r="AJ1203" s="10"/>
      <c r="AM1203" s="3"/>
      <c r="AN1203" s="10"/>
      <c r="AO1203" s="10"/>
      <c r="AP1203" s="10"/>
      <c r="AQ1203" s="10"/>
      <c r="AR1203" s="10"/>
      <c r="AS1203" s="10"/>
      <c r="AV1203" s="3"/>
      <c r="AW1203" s="10"/>
      <c r="AX1203" s="10"/>
      <c r="AY1203" s="10"/>
      <c r="AZ1203" s="10"/>
      <c r="BA1203" s="10"/>
    </row>
    <row r="1204" spans="3:53" x14ac:dyDescent="0.25">
      <c r="C1204" s="3"/>
      <c r="D1204" s="10"/>
      <c r="E1204" s="10"/>
      <c r="F1204" s="10"/>
      <c r="G1204" s="10"/>
      <c r="H1204" s="10"/>
      <c r="I1204" s="10"/>
      <c r="J1204" s="10"/>
      <c r="AD1204" s="3"/>
      <c r="AE1204" s="10"/>
      <c r="AF1204" s="10"/>
      <c r="AG1204" s="10"/>
      <c r="AH1204" s="10"/>
      <c r="AI1204" s="10"/>
      <c r="AJ1204" s="10"/>
      <c r="AM1204" s="3"/>
      <c r="AN1204" s="10"/>
      <c r="AO1204" s="10"/>
      <c r="AP1204" s="10"/>
      <c r="AQ1204" s="10"/>
      <c r="AR1204" s="10"/>
      <c r="AS1204" s="10"/>
      <c r="AV1204" s="3"/>
      <c r="AW1204" s="10"/>
      <c r="AX1204" s="10"/>
      <c r="AY1204" s="10"/>
      <c r="AZ1204" s="10"/>
      <c r="BA1204" s="10"/>
    </row>
    <row r="1205" spans="3:53" x14ac:dyDescent="0.25">
      <c r="C1205" s="3"/>
      <c r="D1205" s="10"/>
      <c r="E1205" s="10"/>
      <c r="F1205" s="10"/>
      <c r="G1205" s="10"/>
      <c r="H1205" s="10"/>
      <c r="I1205" s="10"/>
      <c r="J1205" s="10"/>
      <c r="AD1205" s="3"/>
      <c r="AE1205" s="10"/>
      <c r="AF1205" s="10"/>
      <c r="AG1205" s="10"/>
      <c r="AH1205" s="10"/>
      <c r="AI1205" s="10"/>
      <c r="AJ1205" s="10"/>
      <c r="AM1205" s="3"/>
      <c r="AN1205" s="10"/>
      <c r="AO1205" s="10"/>
      <c r="AP1205" s="10"/>
      <c r="AQ1205" s="10"/>
      <c r="AR1205" s="10"/>
      <c r="AS1205" s="10"/>
      <c r="AV1205" s="3"/>
      <c r="AW1205" s="10"/>
      <c r="AX1205" s="10"/>
      <c r="AY1205" s="10"/>
      <c r="AZ1205" s="10"/>
      <c r="BA1205" s="10"/>
    </row>
    <row r="1206" spans="3:53" x14ac:dyDescent="0.25">
      <c r="C1206" s="3"/>
      <c r="D1206" s="10"/>
      <c r="E1206" s="10"/>
      <c r="F1206" s="10"/>
      <c r="G1206" s="10"/>
      <c r="H1206" s="10"/>
      <c r="I1206" s="10"/>
      <c r="J1206" s="10"/>
      <c r="AD1206" s="3"/>
      <c r="AE1206" s="10"/>
      <c r="AF1206" s="10"/>
      <c r="AG1206" s="10"/>
      <c r="AH1206" s="10"/>
      <c r="AI1206" s="10"/>
      <c r="AJ1206" s="10"/>
      <c r="AM1206" s="3"/>
      <c r="AN1206" s="10"/>
      <c r="AO1206" s="10"/>
      <c r="AP1206" s="10"/>
      <c r="AQ1206" s="10"/>
      <c r="AR1206" s="10"/>
      <c r="AS1206" s="10"/>
      <c r="AV1206" s="3"/>
      <c r="AW1206" s="10"/>
      <c r="AX1206" s="10"/>
      <c r="AY1206" s="10"/>
      <c r="AZ1206" s="10"/>
      <c r="BA1206" s="10"/>
    </row>
    <row r="1207" spans="3:53" x14ac:dyDescent="0.25">
      <c r="C1207" s="3"/>
      <c r="D1207" s="10"/>
      <c r="E1207" s="10"/>
      <c r="F1207" s="10"/>
      <c r="G1207" s="10"/>
      <c r="H1207" s="10"/>
      <c r="I1207" s="10"/>
      <c r="J1207" s="10"/>
      <c r="AD1207" s="3"/>
      <c r="AE1207" s="10"/>
      <c r="AF1207" s="10"/>
      <c r="AG1207" s="10"/>
      <c r="AH1207" s="10"/>
      <c r="AI1207" s="10"/>
      <c r="AJ1207" s="10"/>
      <c r="AM1207" s="3"/>
      <c r="AN1207" s="10"/>
      <c r="AO1207" s="10"/>
      <c r="AP1207" s="10"/>
      <c r="AQ1207" s="10"/>
      <c r="AR1207" s="10"/>
      <c r="AS1207" s="10"/>
      <c r="AV1207" s="3"/>
      <c r="AW1207" s="10"/>
      <c r="AX1207" s="10"/>
      <c r="AY1207" s="10"/>
      <c r="AZ1207" s="10"/>
      <c r="BA1207" s="10"/>
    </row>
    <row r="1208" spans="3:53" x14ac:dyDescent="0.25">
      <c r="C1208" s="3"/>
      <c r="D1208" s="10"/>
      <c r="E1208" s="10"/>
      <c r="F1208" s="10"/>
      <c r="G1208" s="10"/>
      <c r="H1208" s="10"/>
      <c r="I1208" s="10"/>
      <c r="J1208" s="10"/>
      <c r="AD1208" s="3"/>
      <c r="AE1208" s="10"/>
      <c r="AF1208" s="10"/>
      <c r="AG1208" s="10"/>
      <c r="AH1208" s="10"/>
      <c r="AI1208" s="10"/>
      <c r="AJ1208" s="10"/>
      <c r="AM1208" s="3"/>
      <c r="AN1208" s="10"/>
      <c r="AO1208" s="10"/>
      <c r="AP1208" s="10"/>
      <c r="AQ1208" s="10"/>
      <c r="AR1208" s="10"/>
      <c r="AS1208" s="10"/>
      <c r="AV1208" s="3"/>
      <c r="AW1208" s="10"/>
      <c r="AX1208" s="10"/>
      <c r="AY1208" s="10"/>
      <c r="AZ1208" s="10"/>
      <c r="BA1208" s="10"/>
    </row>
    <row r="1209" spans="3:53" x14ac:dyDescent="0.25">
      <c r="C1209" s="3"/>
      <c r="D1209" s="10"/>
      <c r="E1209" s="10"/>
      <c r="F1209" s="10"/>
      <c r="G1209" s="10"/>
      <c r="H1209" s="10"/>
      <c r="I1209" s="10"/>
      <c r="J1209" s="10"/>
      <c r="AD1209" s="3"/>
      <c r="AE1209" s="10"/>
      <c r="AF1209" s="10"/>
      <c r="AG1209" s="10"/>
      <c r="AH1209" s="10"/>
      <c r="AI1209" s="10"/>
      <c r="AJ1209" s="10"/>
      <c r="AM1209" s="3"/>
      <c r="AN1209" s="10"/>
      <c r="AO1209" s="10"/>
      <c r="AP1209" s="10"/>
      <c r="AQ1209" s="10"/>
      <c r="AR1209" s="10"/>
      <c r="AS1209" s="10"/>
      <c r="AV1209" s="3"/>
      <c r="AW1209" s="10"/>
      <c r="AX1209" s="10"/>
      <c r="AY1209" s="10"/>
      <c r="AZ1209" s="10"/>
      <c r="BA1209" s="10"/>
    </row>
    <row r="1210" spans="3:53" x14ac:dyDescent="0.25">
      <c r="C1210" s="3"/>
      <c r="D1210" s="10"/>
      <c r="E1210" s="10"/>
      <c r="F1210" s="10"/>
      <c r="G1210" s="10"/>
      <c r="H1210" s="10"/>
      <c r="I1210" s="10"/>
      <c r="J1210" s="10"/>
      <c r="AD1210" s="3"/>
      <c r="AE1210" s="10"/>
      <c r="AF1210" s="10"/>
      <c r="AG1210" s="10"/>
      <c r="AH1210" s="10"/>
      <c r="AI1210" s="10"/>
      <c r="AJ1210" s="10"/>
      <c r="AM1210" s="3"/>
      <c r="AN1210" s="10"/>
      <c r="AO1210" s="10"/>
      <c r="AP1210" s="10"/>
      <c r="AQ1210" s="10"/>
      <c r="AR1210" s="10"/>
      <c r="AS1210" s="10"/>
      <c r="AV1210" s="3"/>
      <c r="AW1210" s="10"/>
      <c r="AX1210" s="10"/>
      <c r="AY1210" s="10"/>
      <c r="AZ1210" s="10"/>
      <c r="BA1210" s="10"/>
    </row>
    <row r="1211" spans="3:53" x14ac:dyDescent="0.25">
      <c r="C1211" s="3"/>
      <c r="D1211" s="10"/>
      <c r="E1211" s="10"/>
      <c r="F1211" s="10"/>
      <c r="G1211" s="10"/>
      <c r="H1211" s="10"/>
      <c r="I1211" s="10"/>
      <c r="J1211" s="10"/>
      <c r="AD1211" s="3"/>
      <c r="AE1211" s="10"/>
      <c r="AF1211" s="10"/>
      <c r="AG1211" s="10"/>
      <c r="AH1211" s="10"/>
      <c r="AI1211" s="10"/>
      <c r="AJ1211" s="10"/>
      <c r="AM1211" s="3"/>
      <c r="AN1211" s="10"/>
      <c r="AO1211" s="10"/>
      <c r="AP1211" s="10"/>
      <c r="AQ1211" s="10"/>
      <c r="AR1211" s="10"/>
      <c r="AS1211" s="10"/>
      <c r="AV1211" s="3"/>
      <c r="AW1211" s="10"/>
      <c r="AX1211" s="10"/>
      <c r="AY1211" s="10"/>
      <c r="AZ1211" s="10"/>
      <c r="BA1211" s="10"/>
    </row>
    <row r="1212" spans="3:53" x14ac:dyDescent="0.25">
      <c r="C1212" s="3"/>
      <c r="D1212" s="10"/>
      <c r="E1212" s="10"/>
      <c r="F1212" s="10"/>
      <c r="G1212" s="10"/>
      <c r="H1212" s="10"/>
      <c r="I1212" s="10"/>
      <c r="J1212" s="10"/>
      <c r="AD1212" s="3"/>
      <c r="AE1212" s="10"/>
      <c r="AF1212" s="10"/>
      <c r="AG1212" s="10"/>
      <c r="AH1212" s="10"/>
      <c r="AI1212" s="10"/>
      <c r="AJ1212" s="10"/>
      <c r="AM1212" s="3"/>
      <c r="AN1212" s="10"/>
      <c r="AO1212" s="10"/>
      <c r="AP1212" s="10"/>
      <c r="AQ1212" s="10"/>
      <c r="AR1212" s="10"/>
      <c r="AS1212" s="10"/>
      <c r="AV1212" s="3"/>
      <c r="AW1212" s="10"/>
      <c r="AX1212" s="10"/>
      <c r="AY1212" s="10"/>
      <c r="AZ1212" s="10"/>
      <c r="BA1212" s="10"/>
    </row>
    <row r="1213" spans="3:53" x14ac:dyDescent="0.25">
      <c r="C1213" s="3"/>
      <c r="D1213" s="10"/>
      <c r="E1213" s="10"/>
      <c r="F1213" s="10"/>
      <c r="G1213" s="10"/>
      <c r="H1213" s="10"/>
      <c r="I1213" s="10"/>
      <c r="J1213" s="10"/>
      <c r="AD1213" s="3"/>
      <c r="AE1213" s="10"/>
      <c r="AF1213" s="10"/>
      <c r="AG1213" s="10"/>
      <c r="AH1213" s="10"/>
      <c r="AI1213" s="10"/>
      <c r="AJ1213" s="10"/>
      <c r="AM1213" s="3"/>
      <c r="AN1213" s="10"/>
      <c r="AO1213" s="10"/>
      <c r="AP1213" s="10"/>
      <c r="AQ1213" s="10"/>
      <c r="AR1213" s="10"/>
      <c r="AS1213" s="10"/>
      <c r="AV1213" s="3"/>
      <c r="AW1213" s="10"/>
      <c r="AX1213" s="10"/>
      <c r="AY1213" s="10"/>
      <c r="AZ1213" s="10"/>
      <c r="BA1213" s="10"/>
    </row>
    <row r="1214" spans="3:53" x14ac:dyDescent="0.25">
      <c r="C1214" s="3"/>
      <c r="D1214" s="10"/>
      <c r="E1214" s="10"/>
      <c r="F1214" s="10"/>
      <c r="G1214" s="10"/>
      <c r="H1214" s="10"/>
      <c r="I1214" s="10"/>
      <c r="J1214" s="10"/>
      <c r="AD1214" s="3"/>
      <c r="AE1214" s="10"/>
      <c r="AF1214" s="10"/>
      <c r="AG1214" s="10"/>
      <c r="AH1214" s="10"/>
      <c r="AI1214" s="10"/>
      <c r="AJ1214" s="10"/>
      <c r="AM1214" s="3"/>
      <c r="AN1214" s="10"/>
      <c r="AO1214" s="10"/>
      <c r="AP1214" s="10"/>
      <c r="AQ1214" s="10"/>
      <c r="AR1214" s="10"/>
      <c r="AS1214" s="10"/>
      <c r="AV1214" s="3"/>
      <c r="AW1214" s="10"/>
      <c r="AX1214" s="10"/>
      <c r="AY1214" s="10"/>
      <c r="AZ1214" s="10"/>
      <c r="BA1214" s="10"/>
    </row>
    <row r="1215" spans="3:53" x14ac:dyDescent="0.25">
      <c r="C1215" s="3"/>
      <c r="D1215" s="10"/>
      <c r="E1215" s="10"/>
      <c r="F1215" s="10"/>
      <c r="G1215" s="10"/>
      <c r="H1215" s="10"/>
      <c r="I1215" s="10"/>
      <c r="J1215" s="10"/>
      <c r="AD1215" s="3"/>
      <c r="AE1215" s="10"/>
      <c r="AF1215" s="10"/>
      <c r="AG1215" s="10"/>
      <c r="AH1215" s="10"/>
      <c r="AI1215" s="10"/>
      <c r="AJ1215" s="10"/>
      <c r="AM1215" s="3"/>
      <c r="AN1215" s="10"/>
      <c r="AO1215" s="10"/>
      <c r="AP1215" s="10"/>
      <c r="AQ1215" s="10"/>
      <c r="AR1215" s="10"/>
      <c r="AS1215" s="10"/>
      <c r="AV1215" s="3"/>
      <c r="AW1215" s="10"/>
      <c r="AX1215" s="10"/>
      <c r="AY1215" s="10"/>
      <c r="AZ1215" s="10"/>
      <c r="BA1215" s="10"/>
    </row>
    <row r="1216" spans="3:53" x14ac:dyDescent="0.25">
      <c r="C1216" s="3"/>
      <c r="D1216" s="10"/>
      <c r="E1216" s="10"/>
      <c r="F1216" s="10"/>
      <c r="G1216" s="10"/>
      <c r="H1216" s="10"/>
      <c r="I1216" s="10"/>
      <c r="J1216" s="10"/>
      <c r="AD1216" s="3"/>
      <c r="AE1216" s="10"/>
      <c r="AF1216" s="10"/>
      <c r="AG1216" s="10"/>
      <c r="AH1216" s="10"/>
      <c r="AI1216" s="10"/>
      <c r="AJ1216" s="10"/>
      <c r="AM1216" s="3"/>
      <c r="AN1216" s="10"/>
      <c r="AO1216" s="10"/>
      <c r="AP1216" s="10"/>
      <c r="AQ1216" s="10"/>
      <c r="AR1216" s="10"/>
      <c r="AS1216" s="10"/>
      <c r="AV1216" s="3"/>
      <c r="AW1216" s="10"/>
      <c r="AX1216" s="10"/>
      <c r="AY1216" s="10"/>
      <c r="AZ1216" s="10"/>
      <c r="BA1216" s="10"/>
    </row>
    <row r="1217" spans="3:53" x14ac:dyDescent="0.25">
      <c r="C1217" s="3"/>
      <c r="D1217" s="10"/>
      <c r="E1217" s="10"/>
      <c r="F1217" s="10"/>
      <c r="G1217" s="10"/>
      <c r="H1217" s="10"/>
      <c r="I1217" s="10"/>
      <c r="J1217" s="10"/>
      <c r="AD1217" s="3"/>
      <c r="AE1217" s="10"/>
      <c r="AF1217" s="10"/>
      <c r="AG1217" s="10"/>
      <c r="AH1217" s="10"/>
      <c r="AI1217" s="10"/>
      <c r="AJ1217" s="10"/>
      <c r="AM1217" s="3"/>
      <c r="AN1217" s="10"/>
      <c r="AO1217" s="10"/>
      <c r="AP1217" s="10"/>
      <c r="AQ1217" s="10"/>
      <c r="AR1217" s="10"/>
      <c r="AS1217" s="10"/>
      <c r="AV1217" s="3"/>
      <c r="AW1217" s="10"/>
      <c r="AX1217" s="10"/>
      <c r="AY1217" s="10"/>
      <c r="AZ1217" s="10"/>
      <c r="BA1217" s="10"/>
    </row>
    <row r="1218" spans="3:53" x14ac:dyDescent="0.25">
      <c r="C1218" s="3"/>
      <c r="D1218" s="10"/>
      <c r="E1218" s="10"/>
      <c r="F1218" s="10"/>
      <c r="G1218" s="10"/>
      <c r="H1218" s="10"/>
      <c r="I1218" s="10"/>
      <c r="J1218" s="10"/>
      <c r="AD1218" s="3"/>
      <c r="AE1218" s="10"/>
      <c r="AF1218" s="10"/>
      <c r="AG1218" s="10"/>
      <c r="AH1218" s="10"/>
      <c r="AI1218" s="10"/>
      <c r="AJ1218" s="10"/>
      <c r="AM1218" s="3"/>
      <c r="AN1218" s="10"/>
      <c r="AO1218" s="10"/>
      <c r="AP1218" s="10"/>
      <c r="AQ1218" s="10"/>
      <c r="AR1218" s="10"/>
      <c r="AS1218" s="10"/>
      <c r="AV1218" s="3"/>
      <c r="AW1218" s="10"/>
      <c r="AX1218" s="10"/>
      <c r="AY1218" s="10"/>
      <c r="AZ1218" s="10"/>
      <c r="BA1218" s="10"/>
    </row>
    <row r="1219" spans="3:53" x14ac:dyDescent="0.25">
      <c r="C1219" s="3"/>
      <c r="D1219" s="10"/>
      <c r="E1219" s="10"/>
      <c r="F1219" s="10"/>
      <c r="G1219" s="10"/>
      <c r="H1219" s="10"/>
      <c r="I1219" s="10"/>
      <c r="J1219" s="10"/>
      <c r="AD1219" s="3"/>
      <c r="AE1219" s="10"/>
      <c r="AF1219" s="10"/>
      <c r="AG1219" s="10"/>
      <c r="AH1219" s="10"/>
      <c r="AI1219" s="10"/>
      <c r="AJ1219" s="10"/>
      <c r="AM1219" s="3"/>
      <c r="AN1219" s="10"/>
      <c r="AO1219" s="10"/>
      <c r="AP1219" s="10"/>
      <c r="AQ1219" s="10"/>
      <c r="AR1219" s="10"/>
      <c r="AS1219" s="10"/>
      <c r="AV1219" s="3"/>
      <c r="AW1219" s="10"/>
      <c r="AX1219" s="10"/>
      <c r="AY1219" s="10"/>
      <c r="AZ1219" s="10"/>
      <c r="BA1219" s="10"/>
    </row>
    <row r="1220" spans="3:53" x14ac:dyDescent="0.25">
      <c r="C1220" s="3"/>
      <c r="D1220" s="10"/>
      <c r="E1220" s="10"/>
      <c r="F1220" s="10"/>
      <c r="G1220" s="10"/>
      <c r="H1220" s="10"/>
      <c r="I1220" s="10"/>
      <c r="J1220" s="10"/>
      <c r="AD1220" s="3"/>
      <c r="AE1220" s="10"/>
      <c r="AF1220" s="10"/>
      <c r="AG1220" s="10"/>
      <c r="AH1220" s="10"/>
      <c r="AI1220" s="10"/>
      <c r="AJ1220" s="10"/>
      <c r="AM1220" s="3"/>
      <c r="AN1220" s="10"/>
      <c r="AO1220" s="10"/>
      <c r="AP1220" s="10"/>
      <c r="AQ1220" s="10"/>
      <c r="AR1220" s="10"/>
      <c r="AS1220" s="10"/>
      <c r="AV1220" s="3"/>
      <c r="AW1220" s="10"/>
      <c r="AX1220" s="10"/>
      <c r="AY1220" s="10"/>
      <c r="AZ1220" s="10"/>
      <c r="BA1220" s="10"/>
    </row>
    <row r="1221" spans="3:53" x14ac:dyDescent="0.25">
      <c r="C1221" s="3"/>
      <c r="D1221" s="10"/>
      <c r="E1221" s="10"/>
      <c r="F1221" s="10"/>
      <c r="G1221" s="10"/>
      <c r="H1221" s="10"/>
      <c r="I1221" s="10"/>
      <c r="J1221" s="10"/>
      <c r="AD1221" s="3"/>
      <c r="AE1221" s="10"/>
      <c r="AF1221" s="10"/>
      <c r="AG1221" s="10"/>
      <c r="AH1221" s="10"/>
      <c r="AI1221" s="10"/>
      <c r="AJ1221" s="10"/>
      <c r="AM1221" s="3"/>
      <c r="AN1221" s="10"/>
      <c r="AO1221" s="10"/>
      <c r="AP1221" s="10"/>
      <c r="AQ1221" s="10"/>
      <c r="AR1221" s="10"/>
      <c r="AS1221" s="10"/>
      <c r="AV1221" s="3"/>
      <c r="AW1221" s="10"/>
      <c r="AX1221" s="10"/>
      <c r="AY1221" s="10"/>
      <c r="AZ1221" s="10"/>
      <c r="BA1221" s="10"/>
    </row>
    <row r="1222" spans="3:53" x14ac:dyDescent="0.25">
      <c r="C1222" s="3"/>
      <c r="D1222" s="10"/>
      <c r="E1222" s="10"/>
      <c r="F1222" s="10"/>
      <c r="G1222" s="10"/>
      <c r="H1222" s="10"/>
      <c r="I1222" s="10"/>
      <c r="J1222" s="10"/>
      <c r="AD1222" s="3"/>
      <c r="AE1222" s="10"/>
      <c r="AF1222" s="10"/>
      <c r="AG1222" s="10"/>
      <c r="AH1222" s="10"/>
      <c r="AI1222" s="10"/>
      <c r="AJ1222" s="10"/>
      <c r="AM1222" s="3"/>
      <c r="AN1222" s="10"/>
      <c r="AO1222" s="10"/>
      <c r="AP1222" s="10"/>
      <c r="AQ1222" s="10"/>
      <c r="AR1222" s="10"/>
      <c r="AS1222" s="10"/>
      <c r="AV1222" s="3"/>
      <c r="AW1222" s="10"/>
      <c r="AX1222" s="10"/>
      <c r="AY1222" s="10"/>
      <c r="AZ1222" s="10"/>
      <c r="BA1222" s="10"/>
    </row>
    <row r="1223" spans="3:53" x14ac:dyDescent="0.25">
      <c r="C1223" s="3"/>
      <c r="D1223" s="10"/>
      <c r="E1223" s="10"/>
      <c r="F1223" s="10"/>
      <c r="G1223" s="10"/>
      <c r="H1223" s="10"/>
      <c r="I1223" s="10"/>
      <c r="J1223" s="10"/>
      <c r="AD1223" s="3"/>
      <c r="AE1223" s="10"/>
      <c r="AF1223" s="10"/>
      <c r="AG1223" s="10"/>
      <c r="AH1223" s="10"/>
      <c r="AI1223" s="10"/>
      <c r="AJ1223" s="10"/>
      <c r="AM1223" s="3"/>
      <c r="AN1223" s="10"/>
      <c r="AO1223" s="10"/>
      <c r="AP1223" s="10"/>
      <c r="AQ1223" s="10"/>
      <c r="AR1223" s="10"/>
      <c r="AS1223" s="10"/>
      <c r="AV1223" s="3"/>
      <c r="AW1223" s="10"/>
      <c r="AX1223" s="10"/>
      <c r="AY1223" s="10"/>
      <c r="AZ1223" s="10"/>
      <c r="BA1223" s="10"/>
    </row>
    <row r="1224" spans="3:53" x14ac:dyDescent="0.25">
      <c r="C1224" s="3"/>
      <c r="D1224" s="10"/>
      <c r="E1224" s="10"/>
      <c r="F1224" s="10"/>
      <c r="G1224" s="10"/>
      <c r="H1224" s="10"/>
      <c r="I1224" s="10"/>
      <c r="J1224" s="10"/>
      <c r="AD1224" s="3"/>
      <c r="AE1224" s="10"/>
      <c r="AF1224" s="10"/>
      <c r="AG1224" s="10"/>
      <c r="AH1224" s="10"/>
      <c r="AI1224" s="10"/>
      <c r="AJ1224" s="10"/>
      <c r="AM1224" s="3"/>
      <c r="AN1224" s="10"/>
      <c r="AO1224" s="10"/>
      <c r="AP1224" s="10"/>
      <c r="AQ1224" s="10"/>
      <c r="AR1224" s="10"/>
      <c r="AS1224" s="10"/>
      <c r="AV1224" s="3"/>
      <c r="AW1224" s="10"/>
      <c r="AX1224" s="10"/>
      <c r="AY1224" s="10"/>
      <c r="AZ1224" s="10"/>
      <c r="BA1224" s="10"/>
    </row>
    <row r="1225" spans="3:53" x14ac:dyDescent="0.25">
      <c r="C1225" s="3"/>
      <c r="D1225" s="10"/>
      <c r="E1225" s="10"/>
      <c r="F1225" s="10"/>
      <c r="G1225" s="10"/>
      <c r="H1225" s="10"/>
      <c r="I1225" s="10"/>
      <c r="J1225" s="10"/>
      <c r="AD1225" s="3"/>
      <c r="AE1225" s="10"/>
      <c r="AF1225" s="10"/>
      <c r="AG1225" s="10"/>
      <c r="AH1225" s="10"/>
      <c r="AI1225" s="10"/>
      <c r="AJ1225" s="10"/>
      <c r="AM1225" s="3"/>
      <c r="AN1225" s="10"/>
      <c r="AO1225" s="10"/>
      <c r="AP1225" s="10"/>
      <c r="AQ1225" s="10"/>
      <c r="AR1225" s="10"/>
      <c r="AS1225" s="10"/>
      <c r="AV1225" s="3"/>
      <c r="AW1225" s="10"/>
      <c r="AX1225" s="10"/>
      <c r="AY1225" s="10"/>
      <c r="AZ1225" s="10"/>
      <c r="BA1225" s="10"/>
    </row>
    <row r="1226" spans="3:53" x14ac:dyDescent="0.25">
      <c r="C1226" s="3"/>
      <c r="D1226" s="10"/>
      <c r="E1226" s="10"/>
      <c r="F1226" s="10"/>
      <c r="G1226" s="10"/>
      <c r="H1226" s="10"/>
      <c r="I1226" s="10"/>
      <c r="J1226" s="10"/>
      <c r="AD1226" s="3"/>
      <c r="AE1226" s="10"/>
      <c r="AF1226" s="10"/>
      <c r="AG1226" s="10"/>
      <c r="AH1226" s="10"/>
      <c r="AI1226" s="10"/>
      <c r="AJ1226" s="10"/>
      <c r="AM1226" s="3"/>
      <c r="AN1226" s="10"/>
      <c r="AO1226" s="10"/>
      <c r="AP1226" s="10"/>
      <c r="AQ1226" s="10"/>
      <c r="AR1226" s="10"/>
      <c r="AS1226" s="10"/>
      <c r="AV1226" s="3"/>
      <c r="AW1226" s="10"/>
      <c r="AX1226" s="10"/>
      <c r="AY1226" s="10"/>
      <c r="AZ1226" s="10"/>
      <c r="BA1226" s="10"/>
    </row>
    <row r="1227" spans="3:53" x14ac:dyDescent="0.25">
      <c r="C1227" s="3"/>
      <c r="D1227" s="10"/>
      <c r="E1227" s="10"/>
      <c r="F1227" s="10"/>
      <c r="G1227" s="10"/>
      <c r="H1227" s="10"/>
      <c r="I1227" s="10"/>
      <c r="J1227" s="10"/>
      <c r="AD1227" s="3"/>
      <c r="AE1227" s="10"/>
      <c r="AF1227" s="10"/>
      <c r="AG1227" s="10"/>
      <c r="AH1227" s="10"/>
      <c r="AI1227" s="10"/>
      <c r="AJ1227" s="10"/>
      <c r="AM1227" s="3"/>
      <c r="AN1227" s="10"/>
      <c r="AO1227" s="10"/>
      <c r="AP1227" s="10"/>
      <c r="AQ1227" s="10"/>
      <c r="AR1227" s="10"/>
      <c r="AS1227" s="10"/>
      <c r="AV1227" s="3"/>
      <c r="AW1227" s="10"/>
      <c r="AX1227" s="10"/>
      <c r="AY1227" s="10"/>
      <c r="AZ1227" s="10"/>
      <c r="BA1227" s="10"/>
    </row>
    <row r="1228" spans="3:53" x14ac:dyDescent="0.25">
      <c r="C1228" s="3"/>
      <c r="D1228" s="10"/>
      <c r="E1228" s="10"/>
      <c r="F1228" s="10"/>
      <c r="G1228" s="10"/>
      <c r="H1228" s="10"/>
      <c r="I1228" s="10"/>
      <c r="J1228" s="10"/>
      <c r="AD1228" s="3"/>
      <c r="AE1228" s="10"/>
      <c r="AF1228" s="10"/>
      <c r="AG1228" s="10"/>
      <c r="AH1228" s="10"/>
      <c r="AI1228" s="10"/>
      <c r="AJ1228" s="10"/>
      <c r="AM1228" s="3"/>
      <c r="AN1228" s="10"/>
      <c r="AO1228" s="10"/>
      <c r="AP1228" s="10"/>
      <c r="AQ1228" s="10"/>
      <c r="AR1228" s="10"/>
      <c r="AS1228" s="10"/>
      <c r="AV1228" s="3"/>
      <c r="AW1228" s="10"/>
      <c r="AX1228" s="10"/>
      <c r="AY1228" s="10"/>
      <c r="AZ1228" s="10"/>
      <c r="BA1228" s="10"/>
    </row>
    <row r="1229" spans="3:53" x14ac:dyDescent="0.25">
      <c r="C1229" s="3"/>
      <c r="D1229" s="10"/>
      <c r="E1229" s="10"/>
      <c r="F1229" s="10"/>
      <c r="G1229" s="10"/>
      <c r="H1229" s="10"/>
      <c r="I1229" s="10"/>
      <c r="J1229" s="10"/>
      <c r="AD1229" s="3"/>
      <c r="AE1229" s="10"/>
      <c r="AF1229" s="10"/>
      <c r="AG1229" s="10"/>
      <c r="AH1229" s="10"/>
      <c r="AI1229" s="10"/>
      <c r="AJ1229" s="10"/>
      <c r="AM1229" s="3"/>
      <c r="AN1229" s="10"/>
      <c r="AO1229" s="10"/>
      <c r="AP1229" s="10"/>
      <c r="AQ1229" s="10"/>
      <c r="AR1229" s="10"/>
      <c r="AS1229" s="10"/>
      <c r="AV1229" s="3"/>
      <c r="AW1229" s="10"/>
      <c r="AX1229" s="10"/>
      <c r="AY1229" s="10"/>
      <c r="AZ1229" s="10"/>
      <c r="BA1229" s="10"/>
    </row>
    <row r="1230" spans="3:53" x14ac:dyDescent="0.25">
      <c r="C1230" s="3"/>
      <c r="D1230" s="10"/>
      <c r="E1230" s="10"/>
      <c r="F1230" s="10"/>
      <c r="G1230" s="10"/>
      <c r="H1230" s="10"/>
      <c r="I1230" s="10"/>
      <c r="J1230" s="10"/>
      <c r="AD1230" s="3"/>
      <c r="AE1230" s="10"/>
      <c r="AF1230" s="10"/>
      <c r="AG1230" s="10"/>
      <c r="AH1230" s="10"/>
      <c r="AI1230" s="10"/>
      <c r="AJ1230" s="10"/>
      <c r="AM1230" s="3"/>
      <c r="AN1230" s="10"/>
      <c r="AO1230" s="10"/>
      <c r="AP1230" s="10"/>
      <c r="AQ1230" s="10"/>
      <c r="AR1230" s="10"/>
      <c r="AS1230" s="10"/>
      <c r="AV1230" s="3"/>
      <c r="AW1230" s="10"/>
      <c r="AX1230" s="10"/>
      <c r="AY1230" s="10"/>
      <c r="AZ1230" s="10"/>
      <c r="BA1230" s="10"/>
    </row>
    <row r="1231" spans="3:53" x14ac:dyDescent="0.25">
      <c r="C1231" s="3"/>
      <c r="D1231" s="10"/>
      <c r="E1231" s="10"/>
      <c r="F1231" s="10"/>
      <c r="G1231" s="10"/>
      <c r="H1231" s="10"/>
      <c r="I1231" s="10"/>
      <c r="J1231" s="10"/>
      <c r="AD1231" s="3"/>
      <c r="AE1231" s="10"/>
      <c r="AF1231" s="10"/>
      <c r="AG1231" s="10"/>
      <c r="AH1231" s="10"/>
      <c r="AI1231" s="10"/>
      <c r="AJ1231" s="10"/>
      <c r="AM1231" s="3"/>
      <c r="AN1231" s="10"/>
      <c r="AO1231" s="10"/>
      <c r="AP1231" s="10"/>
      <c r="AQ1231" s="10"/>
      <c r="AR1231" s="10"/>
      <c r="AS1231" s="10"/>
      <c r="AV1231" s="3"/>
      <c r="AW1231" s="10"/>
      <c r="AX1231" s="10"/>
      <c r="AY1231" s="10"/>
      <c r="AZ1231" s="10"/>
      <c r="BA1231" s="10"/>
    </row>
    <row r="1232" spans="3:53" x14ac:dyDescent="0.25">
      <c r="C1232" s="3"/>
      <c r="D1232" s="10"/>
      <c r="E1232" s="10"/>
      <c r="F1232" s="10"/>
      <c r="G1232" s="10"/>
      <c r="H1232" s="10"/>
      <c r="I1232" s="10"/>
      <c r="J1232" s="10"/>
      <c r="AD1232" s="3"/>
      <c r="AE1232" s="10"/>
      <c r="AF1232" s="10"/>
      <c r="AG1232" s="10"/>
      <c r="AH1232" s="10"/>
      <c r="AI1232" s="10"/>
      <c r="AJ1232" s="10"/>
      <c r="AM1232" s="3"/>
      <c r="AN1232" s="10"/>
      <c r="AO1232" s="10"/>
      <c r="AP1232" s="10"/>
      <c r="AQ1232" s="10"/>
      <c r="AR1232" s="10"/>
      <c r="AS1232" s="10"/>
      <c r="AV1232" s="3"/>
      <c r="AW1232" s="10"/>
      <c r="AX1232" s="10"/>
      <c r="AY1232" s="10"/>
      <c r="AZ1232" s="10"/>
      <c r="BA1232" s="10"/>
    </row>
    <row r="1233" spans="3:53" x14ac:dyDescent="0.25">
      <c r="C1233" s="3"/>
      <c r="D1233" s="10"/>
      <c r="E1233" s="10"/>
      <c r="F1233" s="10"/>
      <c r="G1233" s="10"/>
      <c r="H1233" s="10"/>
      <c r="I1233" s="10"/>
      <c r="J1233" s="10"/>
      <c r="AD1233" s="3"/>
      <c r="AE1233" s="10"/>
      <c r="AF1233" s="10"/>
      <c r="AG1233" s="10"/>
      <c r="AH1233" s="10"/>
      <c r="AI1233" s="10"/>
      <c r="AJ1233" s="10"/>
      <c r="AM1233" s="3"/>
      <c r="AN1233" s="10"/>
      <c r="AO1233" s="10"/>
      <c r="AP1233" s="10"/>
      <c r="AQ1233" s="10"/>
      <c r="AR1233" s="10"/>
      <c r="AS1233" s="10"/>
      <c r="AV1233" s="3"/>
      <c r="AW1233" s="10"/>
      <c r="AX1233" s="10"/>
      <c r="AY1233" s="10"/>
      <c r="AZ1233" s="10"/>
      <c r="BA1233" s="10"/>
    </row>
    <row r="1234" spans="3:53" x14ac:dyDescent="0.25">
      <c r="C1234" s="3"/>
      <c r="D1234" s="10"/>
      <c r="E1234" s="10"/>
      <c r="F1234" s="10"/>
      <c r="G1234" s="10"/>
      <c r="H1234" s="10"/>
      <c r="I1234" s="10"/>
      <c r="J1234" s="10"/>
      <c r="AD1234" s="3"/>
      <c r="AE1234" s="10"/>
      <c r="AF1234" s="10"/>
      <c r="AG1234" s="10"/>
      <c r="AH1234" s="10"/>
      <c r="AI1234" s="10"/>
      <c r="AJ1234" s="10"/>
      <c r="AM1234" s="3"/>
      <c r="AN1234" s="10"/>
      <c r="AO1234" s="10"/>
      <c r="AP1234" s="10"/>
      <c r="AQ1234" s="10"/>
      <c r="AR1234" s="10"/>
      <c r="AS1234" s="10"/>
      <c r="AV1234" s="3"/>
      <c r="AW1234" s="10"/>
      <c r="AX1234" s="10"/>
      <c r="AY1234" s="10"/>
      <c r="AZ1234" s="10"/>
      <c r="BA1234" s="10"/>
    </row>
    <row r="1235" spans="3:53" x14ac:dyDescent="0.25">
      <c r="C1235" s="3"/>
      <c r="D1235" s="10"/>
      <c r="E1235" s="10"/>
      <c r="F1235" s="10"/>
      <c r="G1235" s="10"/>
      <c r="H1235" s="10"/>
      <c r="I1235" s="10"/>
      <c r="J1235" s="10"/>
      <c r="AD1235" s="3"/>
      <c r="AE1235" s="10"/>
      <c r="AF1235" s="10"/>
      <c r="AG1235" s="10"/>
      <c r="AH1235" s="10"/>
      <c r="AI1235" s="10"/>
      <c r="AJ1235" s="10"/>
      <c r="AM1235" s="3"/>
      <c r="AN1235" s="10"/>
      <c r="AO1235" s="10"/>
      <c r="AP1235" s="10"/>
      <c r="AQ1235" s="10"/>
      <c r="AR1235" s="10"/>
      <c r="AS1235" s="10"/>
      <c r="AV1235" s="3"/>
      <c r="AW1235" s="10"/>
      <c r="AX1235" s="10"/>
      <c r="AY1235" s="10"/>
      <c r="AZ1235" s="10"/>
      <c r="BA1235" s="10"/>
    </row>
    <row r="1236" spans="3:53" x14ac:dyDescent="0.25">
      <c r="C1236" s="3"/>
      <c r="D1236" s="10"/>
      <c r="E1236" s="10"/>
      <c r="F1236" s="10"/>
      <c r="G1236" s="10"/>
      <c r="H1236" s="10"/>
      <c r="I1236" s="10"/>
      <c r="J1236" s="10"/>
      <c r="AD1236" s="3"/>
      <c r="AE1236" s="10"/>
      <c r="AF1236" s="10"/>
      <c r="AG1236" s="10"/>
      <c r="AH1236" s="10"/>
      <c r="AI1236" s="10"/>
      <c r="AJ1236" s="10"/>
      <c r="AM1236" s="3"/>
      <c r="AN1236" s="10"/>
      <c r="AO1236" s="10"/>
      <c r="AP1236" s="10"/>
      <c r="AQ1236" s="10"/>
      <c r="AR1236" s="10"/>
      <c r="AS1236" s="10"/>
      <c r="AV1236" s="3"/>
      <c r="AW1236" s="10"/>
      <c r="AX1236" s="10"/>
      <c r="AY1236" s="10"/>
      <c r="AZ1236" s="10"/>
      <c r="BA1236" s="10"/>
    </row>
    <row r="1237" spans="3:53" x14ac:dyDescent="0.25">
      <c r="C1237" s="3"/>
      <c r="D1237" s="10"/>
      <c r="E1237" s="10"/>
      <c r="F1237" s="10"/>
      <c r="G1237" s="10"/>
      <c r="H1237" s="10"/>
      <c r="I1237" s="10"/>
      <c r="J1237" s="10"/>
      <c r="AD1237" s="3"/>
      <c r="AE1237" s="10"/>
      <c r="AF1237" s="10"/>
      <c r="AG1237" s="10"/>
      <c r="AH1237" s="10"/>
      <c r="AI1237" s="10"/>
      <c r="AJ1237" s="10"/>
      <c r="AM1237" s="3"/>
      <c r="AN1237" s="10"/>
      <c r="AO1237" s="10"/>
      <c r="AP1237" s="10"/>
      <c r="AQ1237" s="10"/>
      <c r="AR1237" s="10"/>
      <c r="AS1237" s="10"/>
      <c r="AV1237" s="3"/>
      <c r="AW1237" s="10"/>
      <c r="AX1237" s="10"/>
      <c r="AY1237" s="10"/>
      <c r="AZ1237" s="10"/>
      <c r="BA1237" s="10"/>
    </row>
    <row r="1238" spans="3:53" x14ac:dyDescent="0.25">
      <c r="C1238" s="3"/>
      <c r="D1238" s="10"/>
      <c r="E1238" s="10"/>
      <c r="F1238" s="10"/>
      <c r="G1238" s="10"/>
      <c r="H1238" s="10"/>
      <c r="I1238" s="10"/>
      <c r="J1238" s="10"/>
      <c r="AD1238" s="3"/>
      <c r="AE1238" s="10"/>
      <c r="AF1238" s="10"/>
      <c r="AG1238" s="10"/>
      <c r="AH1238" s="10"/>
      <c r="AI1238" s="10"/>
      <c r="AJ1238" s="10"/>
      <c r="AM1238" s="3"/>
      <c r="AN1238" s="10"/>
      <c r="AO1238" s="10"/>
      <c r="AP1238" s="10"/>
      <c r="AQ1238" s="10"/>
      <c r="AR1238" s="10"/>
      <c r="AS1238" s="10"/>
      <c r="AV1238" s="3"/>
      <c r="AW1238" s="10"/>
      <c r="AX1238" s="10"/>
      <c r="AY1238" s="10"/>
      <c r="AZ1238" s="10"/>
      <c r="BA1238" s="10"/>
    </row>
    <row r="1239" spans="3:53" x14ac:dyDescent="0.25">
      <c r="C1239" s="3"/>
      <c r="D1239" s="10"/>
      <c r="E1239" s="10"/>
      <c r="F1239" s="10"/>
      <c r="G1239" s="10"/>
      <c r="H1239" s="10"/>
      <c r="I1239" s="10"/>
      <c r="J1239" s="10"/>
      <c r="AD1239" s="3"/>
      <c r="AE1239" s="10"/>
      <c r="AF1239" s="10"/>
      <c r="AG1239" s="10"/>
      <c r="AH1239" s="10"/>
      <c r="AI1239" s="10"/>
      <c r="AJ1239" s="10"/>
      <c r="AM1239" s="3"/>
      <c r="AN1239" s="10"/>
      <c r="AO1239" s="10"/>
      <c r="AP1239" s="10"/>
      <c r="AQ1239" s="10"/>
      <c r="AR1239" s="10"/>
      <c r="AS1239" s="10"/>
      <c r="AV1239" s="3"/>
      <c r="AW1239" s="10"/>
      <c r="AX1239" s="10"/>
      <c r="AY1239" s="10"/>
      <c r="AZ1239" s="10"/>
      <c r="BA1239" s="10"/>
    </row>
    <row r="1240" spans="3:53" x14ac:dyDescent="0.25">
      <c r="C1240" s="3"/>
      <c r="D1240" s="10"/>
      <c r="E1240" s="10"/>
      <c r="F1240" s="10"/>
      <c r="G1240" s="10"/>
      <c r="H1240" s="10"/>
      <c r="I1240" s="10"/>
      <c r="J1240" s="10"/>
      <c r="AD1240" s="3"/>
      <c r="AE1240" s="10"/>
      <c r="AF1240" s="10"/>
      <c r="AG1240" s="10"/>
      <c r="AH1240" s="10"/>
      <c r="AI1240" s="10"/>
      <c r="AJ1240" s="10"/>
      <c r="AM1240" s="3"/>
      <c r="AN1240" s="10"/>
      <c r="AO1240" s="10"/>
      <c r="AP1240" s="10"/>
      <c r="AQ1240" s="10"/>
      <c r="AR1240" s="10"/>
      <c r="AS1240" s="10"/>
      <c r="AV1240" s="3"/>
      <c r="AW1240" s="10"/>
      <c r="AX1240" s="10"/>
      <c r="AY1240" s="10"/>
      <c r="AZ1240" s="10"/>
      <c r="BA1240" s="10"/>
    </row>
    <row r="1241" spans="3:53" x14ac:dyDescent="0.25">
      <c r="C1241" s="3"/>
      <c r="D1241" s="10"/>
      <c r="E1241" s="10"/>
      <c r="F1241" s="10"/>
      <c r="G1241" s="10"/>
      <c r="H1241" s="10"/>
      <c r="I1241" s="10"/>
      <c r="J1241" s="10"/>
      <c r="AD1241" s="3"/>
      <c r="AE1241" s="10"/>
      <c r="AF1241" s="10"/>
      <c r="AG1241" s="10"/>
      <c r="AH1241" s="10"/>
      <c r="AI1241" s="10"/>
      <c r="AJ1241" s="10"/>
      <c r="AM1241" s="3"/>
      <c r="AN1241" s="10"/>
      <c r="AO1241" s="10"/>
      <c r="AP1241" s="10"/>
      <c r="AQ1241" s="10"/>
      <c r="AR1241" s="10"/>
      <c r="AS1241" s="10"/>
      <c r="AV1241" s="3"/>
      <c r="AW1241" s="10"/>
      <c r="AX1241" s="10"/>
      <c r="AY1241" s="10"/>
      <c r="AZ1241" s="10"/>
      <c r="BA1241" s="10"/>
    </row>
    <row r="1242" spans="3:53" x14ac:dyDescent="0.25">
      <c r="C1242" s="3"/>
      <c r="D1242" s="10"/>
      <c r="E1242" s="10"/>
      <c r="F1242" s="10"/>
      <c r="G1242" s="10"/>
      <c r="H1242" s="10"/>
      <c r="I1242" s="10"/>
      <c r="J1242" s="10"/>
      <c r="AD1242" s="3"/>
      <c r="AE1242" s="10"/>
      <c r="AF1242" s="10"/>
      <c r="AG1242" s="10"/>
      <c r="AH1242" s="10"/>
      <c r="AI1242" s="10"/>
      <c r="AJ1242" s="10"/>
      <c r="AM1242" s="3"/>
      <c r="AN1242" s="10"/>
      <c r="AO1242" s="10"/>
      <c r="AP1242" s="10"/>
      <c r="AQ1242" s="10"/>
      <c r="AR1242" s="10"/>
      <c r="AS1242" s="10"/>
      <c r="AV1242" s="3"/>
      <c r="AW1242" s="10"/>
      <c r="AX1242" s="10"/>
      <c r="AY1242" s="10"/>
      <c r="AZ1242" s="10"/>
      <c r="BA1242" s="10"/>
    </row>
    <row r="1243" spans="3:53" x14ac:dyDescent="0.25">
      <c r="C1243" s="3"/>
      <c r="D1243" s="10"/>
      <c r="E1243" s="10"/>
      <c r="F1243" s="10"/>
      <c r="G1243" s="10"/>
      <c r="H1243" s="10"/>
      <c r="I1243" s="10"/>
      <c r="J1243" s="10"/>
      <c r="AD1243" s="3"/>
      <c r="AE1243" s="10"/>
      <c r="AF1243" s="10"/>
      <c r="AG1243" s="10"/>
      <c r="AH1243" s="10"/>
      <c r="AI1243" s="10"/>
      <c r="AJ1243" s="10"/>
      <c r="AM1243" s="3"/>
      <c r="AN1243" s="10"/>
      <c r="AO1243" s="10"/>
      <c r="AP1243" s="10"/>
      <c r="AQ1243" s="10"/>
      <c r="AR1243" s="10"/>
      <c r="AS1243" s="10"/>
      <c r="AV1243" s="3"/>
      <c r="AW1243" s="10"/>
      <c r="AX1243" s="10"/>
      <c r="AY1243" s="10"/>
      <c r="AZ1243" s="10"/>
      <c r="BA1243" s="10"/>
    </row>
    <row r="1244" spans="3:53" x14ac:dyDescent="0.25">
      <c r="C1244" s="3"/>
      <c r="D1244" s="10"/>
      <c r="E1244" s="10"/>
      <c r="F1244" s="10"/>
      <c r="G1244" s="10"/>
      <c r="H1244" s="10"/>
      <c r="I1244" s="10"/>
      <c r="J1244" s="10"/>
      <c r="AD1244" s="3"/>
      <c r="AE1244" s="10"/>
      <c r="AF1244" s="10"/>
      <c r="AG1244" s="10"/>
      <c r="AH1244" s="10"/>
      <c r="AI1244" s="10"/>
      <c r="AJ1244" s="10"/>
      <c r="AM1244" s="3"/>
      <c r="AN1244" s="10"/>
      <c r="AO1244" s="10"/>
      <c r="AP1244" s="10"/>
      <c r="AQ1244" s="10"/>
      <c r="AR1244" s="10"/>
      <c r="AS1244" s="10"/>
      <c r="AV1244" s="3"/>
      <c r="AW1244" s="10"/>
      <c r="AX1244" s="10"/>
      <c r="AY1244" s="10"/>
      <c r="AZ1244" s="10"/>
      <c r="BA1244" s="10"/>
    </row>
    <row r="1245" spans="3:53" x14ac:dyDescent="0.25">
      <c r="C1245" s="3"/>
      <c r="D1245" s="10"/>
      <c r="E1245" s="10"/>
      <c r="F1245" s="10"/>
      <c r="G1245" s="10"/>
      <c r="H1245" s="10"/>
      <c r="I1245" s="10"/>
      <c r="J1245" s="10"/>
      <c r="AD1245" s="3"/>
      <c r="AE1245" s="10"/>
      <c r="AF1245" s="10"/>
      <c r="AG1245" s="10"/>
      <c r="AH1245" s="10"/>
      <c r="AI1245" s="10"/>
      <c r="AJ1245" s="10"/>
      <c r="AM1245" s="3"/>
      <c r="AN1245" s="10"/>
      <c r="AO1245" s="10"/>
      <c r="AP1245" s="10"/>
      <c r="AQ1245" s="10"/>
      <c r="AR1245" s="10"/>
      <c r="AS1245" s="10"/>
      <c r="AV1245" s="3"/>
      <c r="AW1245" s="10"/>
      <c r="AX1245" s="10"/>
      <c r="AY1245" s="10"/>
      <c r="AZ1245" s="10"/>
      <c r="BA1245" s="10"/>
    </row>
    <row r="1246" spans="3:53" x14ac:dyDescent="0.25">
      <c r="C1246" s="3"/>
      <c r="D1246" s="10"/>
      <c r="E1246" s="10"/>
      <c r="F1246" s="10"/>
      <c r="G1246" s="10"/>
      <c r="H1246" s="10"/>
      <c r="I1246" s="10"/>
      <c r="J1246" s="10"/>
      <c r="AD1246" s="3"/>
      <c r="AE1246" s="10"/>
      <c r="AF1246" s="10"/>
      <c r="AG1246" s="10"/>
      <c r="AH1246" s="10"/>
      <c r="AI1246" s="10"/>
      <c r="AJ1246" s="10"/>
      <c r="AM1246" s="3"/>
      <c r="AN1246" s="10"/>
      <c r="AO1246" s="10"/>
      <c r="AP1246" s="10"/>
      <c r="AQ1246" s="10"/>
      <c r="AR1246" s="10"/>
      <c r="AS1246" s="10"/>
      <c r="AV1246" s="3"/>
      <c r="AW1246" s="10"/>
      <c r="AX1246" s="10"/>
      <c r="AY1246" s="10"/>
      <c r="AZ1246" s="10"/>
      <c r="BA1246" s="10"/>
    </row>
    <row r="1247" spans="3:53" x14ac:dyDescent="0.25">
      <c r="C1247" s="3"/>
      <c r="D1247" s="10"/>
      <c r="E1247" s="10"/>
      <c r="F1247" s="10"/>
      <c r="G1247" s="10"/>
      <c r="H1247" s="10"/>
      <c r="I1247" s="10"/>
      <c r="J1247" s="10"/>
      <c r="AD1247" s="3"/>
      <c r="AE1247" s="10"/>
      <c r="AF1247" s="10"/>
      <c r="AG1247" s="10"/>
      <c r="AH1247" s="10"/>
      <c r="AI1247" s="10"/>
      <c r="AJ1247" s="10"/>
      <c r="AM1247" s="3"/>
      <c r="AN1247" s="10"/>
      <c r="AO1247" s="10"/>
      <c r="AP1247" s="10"/>
      <c r="AQ1247" s="10"/>
      <c r="AR1247" s="10"/>
      <c r="AS1247" s="10"/>
      <c r="AV1247" s="3"/>
      <c r="AW1247" s="10"/>
      <c r="AX1247" s="10"/>
      <c r="AY1247" s="10"/>
      <c r="AZ1247" s="10"/>
      <c r="BA1247" s="10"/>
    </row>
    <row r="1248" spans="3:53" x14ac:dyDescent="0.25">
      <c r="C1248" s="3"/>
      <c r="D1248" s="10"/>
      <c r="E1248" s="10"/>
      <c r="F1248" s="10"/>
      <c r="G1248" s="10"/>
      <c r="H1248" s="10"/>
      <c r="I1248" s="10"/>
      <c r="J1248" s="10"/>
      <c r="AD1248" s="3"/>
      <c r="AE1248" s="10"/>
      <c r="AF1248" s="10"/>
      <c r="AG1248" s="10"/>
      <c r="AH1248" s="10"/>
      <c r="AI1248" s="10"/>
      <c r="AJ1248" s="10"/>
      <c r="AM1248" s="3"/>
      <c r="AN1248" s="10"/>
      <c r="AO1248" s="10"/>
      <c r="AP1248" s="10"/>
      <c r="AQ1248" s="10"/>
      <c r="AR1248" s="10"/>
      <c r="AS1248" s="10"/>
      <c r="AV1248" s="3"/>
      <c r="AW1248" s="10"/>
      <c r="AX1248" s="10"/>
      <c r="AY1248" s="10"/>
      <c r="AZ1248" s="10"/>
      <c r="BA1248" s="10"/>
    </row>
    <row r="1249" spans="3:53" x14ac:dyDescent="0.25">
      <c r="C1249" s="3"/>
      <c r="D1249" s="10"/>
      <c r="E1249" s="10"/>
      <c r="F1249" s="10"/>
      <c r="G1249" s="10"/>
      <c r="H1249" s="10"/>
      <c r="I1249" s="10"/>
      <c r="J1249" s="10"/>
      <c r="AD1249" s="3"/>
      <c r="AE1249" s="10"/>
      <c r="AF1249" s="10"/>
      <c r="AG1249" s="10"/>
      <c r="AH1249" s="10"/>
      <c r="AI1249" s="10"/>
      <c r="AJ1249" s="10"/>
      <c r="AM1249" s="3"/>
      <c r="AN1249" s="10"/>
      <c r="AO1249" s="10"/>
      <c r="AP1249" s="10"/>
      <c r="AQ1249" s="10"/>
      <c r="AR1249" s="10"/>
      <c r="AS1249" s="10"/>
      <c r="AV1249" s="3"/>
      <c r="AW1249" s="10"/>
      <c r="AX1249" s="10"/>
      <c r="AY1249" s="10"/>
      <c r="AZ1249" s="10"/>
      <c r="BA1249" s="10"/>
    </row>
    <row r="1250" spans="3:53" x14ac:dyDescent="0.25">
      <c r="C1250" s="3"/>
      <c r="D1250" s="10"/>
      <c r="E1250" s="10"/>
      <c r="F1250" s="10"/>
      <c r="G1250" s="10"/>
      <c r="H1250" s="10"/>
      <c r="I1250" s="10"/>
      <c r="J1250" s="10"/>
      <c r="AD1250" s="3"/>
      <c r="AE1250" s="10"/>
      <c r="AF1250" s="10"/>
      <c r="AG1250" s="10"/>
      <c r="AH1250" s="10"/>
      <c r="AI1250" s="10"/>
      <c r="AJ1250" s="10"/>
      <c r="AM1250" s="3"/>
      <c r="AN1250" s="10"/>
      <c r="AO1250" s="10"/>
      <c r="AP1250" s="10"/>
      <c r="AQ1250" s="10"/>
      <c r="AR1250" s="10"/>
      <c r="AS1250" s="10"/>
      <c r="AV1250" s="3"/>
      <c r="AW1250" s="10"/>
      <c r="AX1250" s="10"/>
      <c r="AY1250" s="10"/>
      <c r="AZ1250" s="10"/>
      <c r="BA1250" s="10"/>
    </row>
    <row r="1251" spans="3:53" x14ac:dyDescent="0.25">
      <c r="C1251" s="3"/>
      <c r="D1251" s="10"/>
      <c r="E1251" s="10"/>
      <c r="F1251" s="10"/>
      <c r="G1251" s="10"/>
      <c r="H1251" s="10"/>
      <c r="I1251" s="10"/>
      <c r="J1251" s="10"/>
      <c r="AD1251" s="3"/>
      <c r="AE1251" s="10"/>
      <c r="AF1251" s="10"/>
      <c r="AG1251" s="10"/>
      <c r="AH1251" s="10"/>
      <c r="AI1251" s="10"/>
      <c r="AJ1251" s="10"/>
      <c r="AM1251" s="3"/>
      <c r="AN1251" s="10"/>
      <c r="AO1251" s="10"/>
      <c r="AP1251" s="10"/>
      <c r="AQ1251" s="10"/>
      <c r="AR1251" s="10"/>
      <c r="AS1251" s="10"/>
      <c r="AV1251" s="3"/>
      <c r="AW1251" s="10"/>
      <c r="AX1251" s="10"/>
      <c r="AY1251" s="10"/>
      <c r="AZ1251" s="10"/>
      <c r="BA1251" s="10"/>
    </row>
    <row r="1252" spans="3:53" x14ac:dyDescent="0.25">
      <c r="C1252" s="3"/>
      <c r="D1252" s="10"/>
      <c r="E1252" s="10"/>
      <c r="F1252" s="10"/>
      <c r="G1252" s="10"/>
      <c r="H1252" s="10"/>
      <c r="I1252" s="10"/>
      <c r="J1252" s="10"/>
      <c r="AD1252" s="3"/>
      <c r="AE1252" s="10"/>
      <c r="AF1252" s="10"/>
      <c r="AG1252" s="10"/>
      <c r="AH1252" s="10"/>
      <c r="AI1252" s="10"/>
      <c r="AJ1252" s="10"/>
      <c r="AM1252" s="3"/>
      <c r="AN1252" s="10"/>
      <c r="AO1252" s="10"/>
      <c r="AP1252" s="10"/>
      <c r="AQ1252" s="10"/>
      <c r="AR1252" s="10"/>
      <c r="AS1252" s="10"/>
      <c r="AV1252" s="3"/>
      <c r="AW1252" s="10"/>
      <c r="AX1252" s="10"/>
      <c r="AY1252" s="10"/>
      <c r="AZ1252" s="10"/>
      <c r="BA1252" s="10"/>
    </row>
    <row r="1253" spans="3:53" x14ac:dyDescent="0.25">
      <c r="C1253" s="3"/>
      <c r="D1253" s="10"/>
      <c r="E1253" s="10"/>
      <c r="F1253" s="10"/>
      <c r="G1253" s="10"/>
      <c r="H1253" s="10"/>
      <c r="I1253" s="10"/>
      <c r="J1253" s="10"/>
      <c r="AD1253" s="3"/>
      <c r="AE1253" s="10"/>
      <c r="AF1253" s="10"/>
      <c r="AG1253" s="10"/>
      <c r="AH1253" s="10"/>
      <c r="AI1253" s="10"/>
      <c r="AJ1253" s="10"/>
      <c r="AM1253" s="3"/>
      <c r="AN1253" s="10"/>
      <c r="AO1253" s="10"/>
      <c r="AP1253" s="10"/>
      <c r="AQ1253" s="10"/>
      <c r="AR1253" s="10"/>
      <c r="AS1253" s="10"/>
      <c r="AV1253" s="3"/>
      <c r="AW1253" s="10"/>
      <c r="AX1253" s="10"/>
      <c r="AY1253" s="10"/>
      <c r="AZ1253" s="10"/>
      <c r="BA1253" s="10"/>
    </row>
    <row r="1254" spans="3:53" x14ac:dyDescent="0.25">
      <c r="C1254" s="3"/>
      <c r="D1254" s="10"/>
      <c r="E1254" s="10"/>
      <c r="F1254" s="10"/>
      <c r="G1254" s="10"/>
      <c r="H1254" s="10"/>
      <c r="I1254" s="10"/>
      <c r="J1254" s="10"/>
      <c r="AD1254" s="3"/>
      <c r="AE1254" s="10"/>
      <c r="AF1254" s="10"/>
      <c r="AG1254" s="10"/>
      <c r="AH1254" s="10"/>
      <c r="AI1254" s="10"/>
      <c r="AJ1254" s="10"/>
      <c r="AM1254" s="3"/>
      <c r="AN1254" s="10"/>
      <c r="AO1254" s="10"/>
      <c r="AP1254" s="10"/>
      <c r="AQ1254" s="10"/>
      <c r="AR1254" s="10"/>
      <c r="AS1254" s="10"/>
      <c r="AV1254" s="3"/>
      <c r="AW1254" s="10"/>
      <c r="AX1254" s="10"/>
      <c r="AY1254" s="10"/>
      <c r="AZ1254" s="10"/>
      <c r="BA1254" s="10"/>
    </row>
    <row r="1255" spans="3:53" x14ac:dyDescent="0.25">
      <c r="C1255" s="3"/>
      <c r="D1255" s="10"/>
      <c r="E1255" s="10"/>
      <c r="F1255" s="10"/>
      <c r="G1255" s="10"/>
      <c r="H1255" s="10"/>
      <c r="I1255" s="10"/>
      <c r="J1255" s="10"/>
      <c r="AD1255" s="3"/>
      <c r="AE1255" s="10"/>
      <c r="AF1255" s="10"/>
      <c r="AG1255" s="10"/>
      <c r="AH1255" s="10"/>
      <c r="AI1255" s="10"/>
      <c r="AJ1255" s="10"/>
      <c r="AM1255" s="3"/>
      <c r="AN1255" s="10"/>
      <c r="AO1255" s="10"/>
      <c r="AP1255" s="10"/>
      <c r="AQ1255" s="10"/>
      <c r="AR1255" s="10"/>
      <c r="AS1255" s="10"/>
      <c r="AV1255" s="3"/>
      <c r="AW1255" s="10"/>
      <c r="AX1255" s="10"/>
      <c r="AY1255" s="10"/>
      <c r="AZ1255" s="10"/>
      <c r="BA1255" s="10"/>
    </row>
    <row r="1256" spans="3:53" x14ac:dyDescent="0.25">
      <c r="C1256" s="3"/>
      <c r="D1256" s="10"/>
      <c r="E1256" s="10"/>
      <c r="F1256" s="10"/>
      <c r="G1256" s="10"/>
      <c r="H1256" s="10"/>
      <c r="I1256" s="10"/>
      <c r="J1256" s="10"/>
      <c r="AD1256" s="3"/>
      <c r="AE1256" s="10"/>
      <c r="AF1256" s="10"/>
      <c r="AG1256" s="10"/>
      <c r="AH1256" s="10"/>
      <c r="AI1256" s="10"/>
      <c r="AJ1256" s="10"/>
      <c r="AM1256" s="3"/>
      <c r="AN1256" s="10"/>
      <c r="AO1256" s="10"/>
      <c r="AP1256" s="10"/>
      <c r="AQ1256" s="10"/>
      <c r="AR1256" s="10"/>
      <c r="AS1256" s="10"/>
      <c r="AV1256" s="3"/>
      <c r="AW1256" s="10"/>
      <c r="AX1256" s="10"/>
      <c r="AY1256" s="10"/>
      <c r="AZ1256" s="10"/>
      <c r="BA1256" s="10"/>
    </row>
    <row r="1257" spans="3:53" x14ac:dyDescent="0.25">
      <c r="C1257" s="3"/>
      <c r="D1257" s="10"/>
      <c r="E1257" s="10"/>
      <c r="F1257" s="10"/>
      <c r="G1257" s="10"/>
      <c r="H1257" s="10"/>
      <c r="I1257" s="10"/>
      <c r="J1257" s="10"/>
      <c r="AD1257" s="3"/>
      <c r="AE1257" s="10"/>
      <c r="AF1257" s="10"/>
      <c r="AG1257" s="10"/>
      <c r="AH1257" s="10"/>
      <c r="AI1257" s="10"/>
      <c r="AJ1257" s="10"/>
      <c r="AM1257" s="3"/>
      <c r="AN1257" s="10"/>
      <c r="AO1257" s="10"/>
      <c r="AP1257" s="10"/>
      <c r="AQ1257" s="10"/>
      <c r="AR1257" s="10"/>
      <c r="AS1257" s="10"/>
      <c r="AV1257" s="3"/>
      <c r="AW1257" s="10"/>
      <c r="AX1257" s="10"/>
      <c r="AY1257" s="10"/>
      <c r="AZ1257" s="10"/>
      <c r="BA1257" s="10"/>
    </row>
    <row r="1258" spans="3:53" x14ac:dyDescent="0.25">
      <c r="C1258" s="3"/>
      <c r="D1258" s="10"/>
      <c r="E1258" s="10"/>
      <c r="F1258" s="10"/>
      <c r="G1258" s="10"/>
      <c r="H1258" s="10"/>
      <c r="I1258" s="10"/>
      <c r="J1258" s="10"/>
      <c r="AD1258" s="3"/>
      <c r="AE1258" s="10"/>
      <c r="AF1258" s="10"/>
      <c r="AG1258" s="10"/>
      <c r="AH1258" s="10"/>
      <c r="AI1258" s="10"/>
      <c r="AJ1258" s="10"/>
      <c r="AM1258" s="3"/>
      <c r="AN1258" s="10"/>
      <c r="AO1258" s="10"/>
      <c r="AP1258" s="10"/>
      <c r="AQ1258" s="10"/>
      <c r="AR1258" s="10"/>
      <c r="AS1258" s="10"/>
      <c r="AV1258" s="3"/>
      <c r="AW1258" s="10"/>
      <c r="AX1258" s="10"/>
      <c r="AY1258" s="10"/>
      <c r="AZ1258" s="10"/>
      <c r="BA1258" s="10"/>
    </row>
    <row r="1259" spans="3:53" x14ac:dyDescent="0.25">
      <c r="C1259" s="3"/>
      <c r="D1259" s="10"/>
      <c r="E1259" s="10"/>
      <c r="F1259" s="10"/>
      <c r="G1259" s="10"/>
      <c r="H1259" s="10"/>
      <c r="I1259" s="10"/>
      <c r="J1259" s="10"/>
      <c r="AD1259" s="3"/>
      <c r="AE1259" s="10"/>
      <c r="AF1259" s="10"/>
      <c r="AG1259" s="10"/>
      <c r="AH1259" s="10"/>
      <c r="AI1259" s="10"/>
      <c r="AJ1259" s="10"/>
      <c r="AM1259" s="3"/>
      <c r="AN1259" s="10"/>
      <c r="AO1259" s="10"/>
      <c r="AP1259" s="10"/>
      <c r="AQ1259" s="10"/>
      <c r="AR1259" s="10"/>
      <c r="AS1259" s="10"/>
      <c r="AV1259" s="3"/>
      <c r="AW1259" s="10"/>
      <c r="AX1259" s="10"/>
      <c r="AY1259" s="10"/>
      <c r="AZ1259" s="10"/>
      <c r="BA1259" s="10"/>
    </row>
    <row r="1260" spans="3:53" x14ac:dyDescent="0.25">
      <c r="C1260" s="3"/>
      <c r="D1260" s="10"/>
      <c r="E1260" s="10"/>
      <c r="F1260" s="10"/>
      <c r="G1260" s="10"/>
      <c r="H1260" s="10"/>
      <c r="I1260" s="10"/>
      <c r="J1260" s="10"/>
      <c r="AD1260" s="3"/>
      <c r="AE1260" s="10"/>
      <c r="AF1260" s="10"/>
      <c r="AG1260" s="10"/>
      <c r="AH1260" s="10"/>
      <c r="AI1260" s="10"/>
      <c r="AJ1260" s="10"/>
      <c r="AM1260" s="3"/>
      <c r="AN1260" s="10"/>
      <c r="AO1260" s="10"/>
      <c r="AP1260" s="10"/>
      <c r="AQ1260" s="10"/>
      <c r="AR1260" s="10"/>
      <c r="AS1260" s="10"/>
      <c r="AV1260" s="3"/>
      <c r="AW1260" s="10"/>
      <c r="AX1260" s="10"/>
      <c r="AY1260" s="10"/>
      <c r="AZ1260" s="10"/>
      <c r="BA1260" s="10"/>
    </row>
    <row r="1261" spans="3:53" x14ac:dyDescent="0.25">
      <c r="C1261" s="3"/>
      <c r="D1261" s="10"/>
      <c r="E1261" s="10"/>
      <c r="F1261" s="10"/>
      <c r="G1261" s="10"/>
      <c r="H1261" s="10"/>
      <c r="I1261" s="10"/>
      <c r="J1261" s="10"/>
      <c r="AD1261" s="3"/>
      <c r="AE1261" s="10"/>
      <c r="AF1261" s="10"/>
      <c r="AG1261" s="10"/>
      <c r="AH1261" s="10"/>
      <c r="AI1261" s="10"/>
      <c r="AJ1261" s="10"/>
      <c r="AM1261" s="3"/>
      <c r="AN1261" s="10"/>
      <c r="AO1261" s="10"/>
      <c r="AP1261" s="10"/>
      <c r="AQ1261" s="10"/>
      <c r="AR1261" s="10"/>
      <c r="AS1261" s="10"/>
      <c r="AV1261" s="3"/>
      <c r="AW1261" s="10"/>
      <c r="AX1261" s="10"/>
      <c r="AY1261" s="10"/>
      <c r="AZ1261" s="10"/>
      <c r="BA1261" s="10"/>
    </row>
    <row r="1262" spans="3:53" x14ac:dyDescent="0.25">
      <c r="C1262" s="3"/>
      <c r="D1262" s="10"/>
      <c r="E1262" s="10"/>
      <c r="F1262" s="10"/>
      <c r="G1262" s="10"/>
      <c r="H1262" s="10"/>
      <c r="I1262" s="10"/>
      <c r="J1262" s="10"/>
      <c r="AD1262" s="3"/>
      <c r="AE1262" s="10"/>
      <c r="AF1262" s="10"/>
      <c r="AG1262" s="10"/>
      <c r="AH1262" s="10"/>
      <c r="AI1262" s="10"/>
      <c r="AJ1262" s="10"/>
      <c r="AM1262" s="3"/>
      <c r="AN1262" s="10"/>
      <c r="AO1262" s="10"/>
      <c r="AP1262" s="10"/>
      <c r="AQ1262" s="10"/>
      <c r="AR1262" s="10"/>
      <c r="AS1262" s="10"/>
      <c r="AV1262" s="3"/>
      <c r="AW1262" s="10"/>
      <c r="AX1262" s="10"/>
      <c r="AY1262" s="10"/>
      <c r="AZ1262" s="10"/>
      <c r="BA1262" s="10"/>
    </row>
    <row r="1263" spans="3:53" x14ac:dyDescent="0.25">
      <c r="C1263" s="3"/>
      <c r="D1263" s="10"/>
      <c r="E1263" s="10"/>
      <c r="F1263" s="10"/>
      <c r="G1263" s="10"/>
      <c r="H1263" s="10"/>
      <c r="I1263" s="10"/>
      <c r="J1263" s="10"/>
      <c r="AD1263" s="3"/>
      <c r="AE1263" s="10"/>
      <c r="AF1263" s="10"/>
      <c r="AG1263" s="10"/>
      <c r="AH1263" s="10"/>
      <c r="AI1263" s="10"/>
      <c r="AJ1263" s="10"/>
      <c r="AM1263" s="3"/>
      <c r="AN1263" s="10"/>
      <c r="AO1263" s="10"/>
      <c r="AP1263" s="10"/>
      <c r="AQ1263" s="10"/>
      <c r="AR1263" s="10"/>
      <c r="AS1263" s="10"/>
      <c r="AV1263" s="3"/>
      <c r="AW1263" s="10"/>
      <c r="AX1263" s="10"/>
      <c r="AY1263" s="10"/>
      <c r="AZ1263" s="10"/>
      <c r="BA1263" s="10"/>
    </row>
    <row r="1264" spans="3:53" x14ac:dyDescent="0.25">
      <c r="C1264" s="3"/>
      <c r="D1264" s="10"/>
      <c r="E1264" s="10"/>
      <c r="F1264" s="10"/>
      <c r="G1264" s="10"/>
      <c r="H1264" s="10"/>
      <c r="I1264" s="10"/>
      <c r="J1264" s="10"/>
      <c r="AD1264" s="3"/>
      <c r="AE1264" s="10"/>
      <c r="AF1264" s="10"/>
      <c r="AG1264" s="10"/>
      <c r="AH1264" s="10"/>
      <c r="AI1264" s="10"/>
      <c r="AJ1264" s="10"/>
      <c r="AM1264" s="3"/>
      <c r="AN1264" s="10"/>
      <c r="AO1264" s="10"/>
      <c r="AP1264" s="10"/>
      <c r="AQ1264" s="10"/>
      <c r="AR1264" s="10"/>
      <c r="AS1264" s="10"/>
      <c r="AV1264" s="3"/>
      <c r="AW1264" s="10"/>
      <c r="AX1264" s="10"/>
      <c r="AY1264" s="10"/>
      <c r="AZ1264" s="10"/>
      <c r="BA1264" s="10"/>
    </row>
    <row r="1265" spans="3:53" x14ac:dyDescent="0.25">
      <c r="C1265" s="3"/>
      <c r="D1265" s="10"/>
      <c r="E1265" s="10"/>
      <c r="F1265" s="10"/>
      <c r="G1265" s="10"/>
      <c r="H1265" s="10"/>
      <c r="I1265" s="10"/>
      <c r="J1265" s="10"/>
      <c r="AD1265" s="3"/>
      <c r="AE1265" s="10"/>
      <c r="AF1265" s="10"/>
      <c r="AG1265" s="10"/>
      <c r="AH1265" s="10"/>
      <c r="AI1265" s="10"/>
      <c r="AJ1265" s="10"/>
      <c r="AM1265" s="3"/>
      <c r="AN1265" s="10"/>
      <c r="AO1265" s="10"/>
      <c r="AP1265" s="10"/>
      <c r="AQ1265" s="10"/>
      <c r="AR1265" s="10"/>
      <c r="AS1265" s="10"/>
      <c r="AV1265" s="3"/>
      <c r="AW1265" s="10"/>
      <c r="AX1265" s="10"/>
      <c r="AY1265" s="10"/>
      <c r="AZ1265" s="10"/>
      <c r="BA1265" s="10"/>
    </row>
    <row r="1266" spans="3:53" x14ac:dyDescent="0.25">
      <c r="C1266" s="3"/>
      <c r="D1266" s="10"/>
      <c r="E1266" s="10"/>
      <c r="F1266" s="10"/>
      <c r="G1266" s="10"/>
      <c r="H1266" s="10"/>
      <c r="I1266" s="10"/>
      <c r="J1266" s="10"/>
      <c r="AD1266" s="3"/>
      <c r="AE1266" s="10"/>
      <c r="AF1266" s="10"/>
      <c r="AG1266" s="10"/>
      <c r="AH1266" s="10"/>
      <c r="AI1266" s="10"/>
      <c r="AJ1266" s="10"/>
      <c r="AM1266" s="3"/>
      <c r="AN1266" s="10"/>
      <c r="AO1266" s="10"/>
      <c r="AP1266" s="10"/>
      <c r="AQ1266" s="10"/>
      <c r="AR1266" s="10"/>
      <c r="AS1266" s="10"/>
      <c r="AV1266" s="3"/>
      <c r="AW1266" s="10"/>
      <c r="AX1266" s="10"/>
      <c r="AY1266" s="10"/>
      <c r="AZ1266" s="10"/>
      <c r="BA1266" s="10"/>
    </row>
    <row r="1267" spans="3:53" x14ac:dyDescent="0.25">
      <c r="C1267" s="3"/>
      <c r="D1267" s="10"/>
      <c r="E1267" s="10"/>
      <c r="F1267" s="10"/>
      <c r="G1267" s="10"/>
      <c r="H1267" s="10"/>
      <c r="I1267" s="10"/>
      <c r="J1267" s="10"/>
      <c r="AD1267" s="3"/>
      <c r="AE1267" s="10"/>
      <c r="AF1267" s="10"/>
      <c r="AG1267" s="10"/>
      <c r="AH1267" s="10"/>
      <c r="AI1267" s="10"/>
      <c r="AJ1267" s="10"/>
      <c r="AM1267" s="3"/>
      <c r="AN1267" s="10"/>
      <c r="AO1267" s="10"/>
      <c r="AP1267" s="10"/>
      <c r="AQ1267" s="10"/>
      <c r="AR1267" s="10"/>
      <c r="AS1267" s="10"/>
      <c r="AV1267" s="3"/>
      <c r="AW1267" s="10"/>
      <c r="AX1267" s="10"/>
      <c r="AY1267" s="10"/>
      <c r="AZ1267" s="10"/>
      <c r="BA1267" s="10"/>
    </row>
    <row r="1268" spans="3:53" x14ac:dyDescent="0.25">
      <c r="C1268" s="3"/>
      <c r="D1268" s="10"/>
      <c r="E1268" s="10"/>
      <c r="F1268" s="10"/>
      <c r="G1268" s="10"/>
      <c r="H1268" s="10"/>
      <c r="I1268" s="10"/>
      <c r="J1268" s="10"/>
      <c r="AD1268" s="3"/>
      <c r="AE1268" s="10"/>
      <c r="AF1268" s="10"/>
      <c r="AG1268" s="10"/>
      <c r="AH1268" s="10"/>
      <c r="AI1268" s="10"/>
      <c r="AJ1268" s="10"/>
      <c r="AM1268" s="3"/>
      <c r="AN1268" s="10"/>
      <c r="AO1268" s="10"/>
      <c r="AP1268" s="10"/>
      <c r="AQ1268" s="10"/>
      <c r="AR1268" s="10"/>
      <c r="AS1268" s="10"/>
      <c r="AV1268" s="3"/>
      <c r="AW1268" s="10"/>
      <c r="AX1268" s="10"/>
      <c r="AY1268" s="10"/>
      <c r="AZ1268" s="10"/>
      <c r="BA1268" s="10"/>
    </row>
    <row r="1269" spans="3:53" x14ac:dyDescent="0.25">
      <c r="C1269" s="3"/>
      <c r="D1269" s="10"/>
      <c r="E1269" s="10"/>
      <c r="F1269" s="10"/>
      <c r="G1269" s="10"/>
      <c r="H1269" s="10"/>
      <c r="I1269" s="10"/>
      <c r="J1269" s="10"/>
      <c r="AD1269" s="3"/>
      <c r="AE1269" s="10"/>
      <c r="AF1269" s="10"/>
      <c r="AG1269" s="10"/>
      <c r="AH1269" s="10"/>
      <c r="AI1269" s="10"/>
      <c r="AJ1269" s="10"/>
      <c r="AM1269" s="3"/>
      <c r="AN1269" s="10"/>
      <c r="AO1269" s="10"/>
      <c r="AP1269" s="10"/>
      <c r="AQ1269" s="10"/>
      <c r="AR1269" s="10"/>
      <c r="AS1269" s="10"/>
      <c r="AV1269" s="3"/>
      <c r="AW1269" s="10"/>
      <c r="AX1269" s="10"/>
      <c r="AY1269" s="10"/>
      <c r="AZ1269" s="10"/>
      <c r="BA1269" s="10"/>
    </row>
    <row r="1270" spans="3:53" x14ac:dyDescent="0.25">
      <c r="C1270" s="3"/>
      <c r="D1270" s="10"/>
      <c r="E1270" s="10"/>
      <c r="F1270" s="10"/>
      <c r="G1270" s="10"/>
      <c r="H1270" s="10"/>
      <c r="I1270" s="10"/>
      <c r="J1270" s="10"/>
      <c r="AD1270" s="3"/>
      <c r="AE1270" s="10"/>
      <c r="AF1270" s="10"/>
      <c r="AG1270" s="10"/>
      <c r="AH1270" s="10"/>
      <c r="AI1270" s="10"/>
      <c r="AJ1270" s="10"/>
      <c r="AM1270" s="3"/>
      <c r="AN1270" s="10"/>
      <c r="AO1270" s="10"/>
      <c r="AP1270" s="10"/>
      <c r="AQ1270" s="10"/>
      <c r="AR1270" s="10"/>
      <c r="AS1270" s="10"/>
      <c r="AV1270" s="3"/>
      <c r="AW1270" s="10"/>
      <c r="AX1270" s="10"/>
      <c r="AY1270" s="10"/>
      <c r="AZ1270" s="10"/>
      <c r="BA1270" s="10"/>
    </row>
    <row r="1271" spans="3:53" x14ac:dyDescent="0.25">
      <c r="C1271" s="3"/>
      <c r="D1271" s="10"/>
      <c r="E1271" s="10"/>
      <c r="F1271" s="10"/>
      <c r="G1271" s="10"/>
      <c r="H1271" s="10"/>
      <c r="I1271" s="10"/>
      <c r="J1271" s="10"/>
      <c r="AD1271" s="3"/>
      <c r="AE1271" s="10"/>
      <c r="AF1271" s="10"/>
      <c r="AG1271" s="10"/>
      <c r="AH1271" s="10"/>
      <c r="AI1271" s="10"/>
      <c r="AJ1271" s="10"/>
      <c r="AM1271" s="3"/>
      <c r="AN1271" s="10"/>
      <c r="AO1271" s="10"/>
      <c r="AP1271" s="10"/>
      <c r="AQ1271" s="10"/>
      <c r="AR1271" s="10"/>
      <c r="AS1271" s="10"/>
      <c r="AV1271" s="3"/>
      <c r="AW1271" s="10"/>
      <c r="AX1271" s="10"/>
      <c r="AY1271" s="10"/>
      <c r="AZ1271" s="10"/>
      <c r="BA1271" s="10"/>
    </row>
    <row r="1272" spans="3:53" x14ac:dyDescent="0.25">
      <c r="C1272" s="3"/>
      <c r="D1272" s="10"/>
      <c r="E1272" s="10"/>
      <c r="F1272" s="10"/>
      <c r="G1272" s="10"/>
      <c r="H1272" s="10"/>
      <c r="I1272" s="10"/>
      <c r="J1272" s="10"/>
      <c r="AD1272" s="3"/>
      <c r="AE1272" s="10"/>
      <c r="AF1272" s="10"/>
      <c r="AG1272" s="10"/>
      <c r="AH1272" s="10"/>
      <c r="AI1272" s="10"/>
      <c r="AJ1272" s="10"/>
      <c r="AM1272" s="3"/>
      <c r="AN1272" s="10"/>
      <c r="AO1272" s="10"/>
      <c r="AP1272" s="10"/>
      <c r="AQ1272" s="10"/>
      <c r="AR1272" s="10"/>
      <c r="AS1272" s="10"/>
      <c r="AV1272" s="3"/>
      <c r="AW1272" s="10"/>
      <c r="AX1272" s="10"/>
      <c r="AY1272" s="10"/>
      <c r="AZ1272" s="10"/>
      <c r="BA1272" s="10"/>
    </row>
    <row r="1273" spans="3:53" x14ac:dyDescent="0.25">
      <c r="C1273" s="3"/>
      <c r="D1273" s="10"/>
      <c r="E1273" s="10"/>
      <c r="F1273" s="10"/>
      <c r="G1273" s="10"/>
      <c r="H1273" s="10"/>
      <c r="I1273" s="10"/>
      <c r="J1273" s="10"/>
      <c r="AD1273" s="3"/>
      <c r="AE1273" s="10"/>
      <c r="AF1273" s="10"/>
      <c r="AG1273" s="10"/>
      <c r="AH1273" s="10"/>
      <c r="AI1273" s="10"/>
      <c r="AJ1273" s="10"/>
      <c r="AM1273" s="3"/>
      <c r="AN1273" s="10"/>
      <c r="AO1273" s="10"/>
      <c r="AP1273" s="10"/>
      <c r="AQ1273" s="10"/>
      <c r="AR1273" s="10"/>
      <c r="AS1273" s="10"/>
      <c r="AV1273" s="3"/>
      <c r="AW1273" s="10"/>
      <c r="AX1273" s="10"/>
      <c r="AY1273" s="10"/>
      <c r="AZ1273" s="10"/>
      <c r="BA1273" s="10"/>
    </row>
    <row r="1274" spans="3:53" x14ac:dyDescent="0.25">
      <c r="C1274" s="3"/>
      <c r="D1274" s="10"/>
      <c r="E1274" s="10"/>
      <c r="F1274" s="10"/>
      <c r="G1274" s="10"/>
      <c r="H1274" s="10"/>
      <c r="I1274" s="10"/>
      <c r="J1274" s="10"/>
      <c r="AD1274" s="3"/>
      <c r="AE1274" s="10"/>
      <c r="AF1274" s="10"/>
      <c r="AG1274" s="10"/>
      <c r="AH1274" s="10"/>
      <c r="AI1274" s="10"/>
      <c r="AJ1274" s="10"/>
      <c r="AM1274" s="3"/>
      <c r="AN1274" s="10"/>
      <c r="AO1274" s="10"/>
      <c r="AP1274" s="10"/>
      <c r="AQ1274" s="10"/>
      <c r="AR1274" s="10"/>
      <c r="AS1274" s="10"/>
      <c r="AV1274" s="3"/>
      <c r="AW1274" s="10"/>
      <c r="AX1274" s="10"/>
      <c r="AY1274" s="10"/>
      <c r="AZ1274" s="10"/>
      <c r="BA1274" s="10"/>
    </row>
    <row r="1275" spans="3:53" x14ac:dyDescent="0.25">
      <c r="C1275" s="3"/>
      <c r="D1275" s="10"/>
      <c r="E1275" s="10"/>
      <c r="F1275" s="10"/>
      <c r="G1275" s="10"/>
      <c r="H1275" s="10"/>
      <c r="I1275" s="10"/>
      <c r="J1275" s="10"/>
      <c r="AD1275" s="3"/>
      <c r="AE1275" s="10"/>
      <c r="AF1275" s="10"/>
      <c r="AG1275" s="10"/>
      <c r="AH1275" s="10"/>
      <c r="AI1275" s="10"/>
      <c r="AJ1275" s="10"/>
      <c r="AM1275" s="3"/>
      <c r="AN1275" s="10"/>
      <c r="AO1275" s="10"/>
      <c r="AP1275" s="10"/>
      <c r="AQ1275" s="10"/>
      <c r="AR1275" s="10"/>
      <c r="AS1275" s="10"/>
      <c r="AV1275" s="3"/>
      <c r="AW1275" s="10"/>
      <c r="AX1275" s="10"/>
      <c r="AY1275" s="10"/>
      <c r="AZ1275" s="10"/>
      <c r="BA1275" s="10"/>
    </row>
    <row r="1276" spans="3:53" x14ac:dyDescent="0.25">
      <c r="C1276" s="3"/>
      <c r="D1276" s="10"/>
      <c r="E1276" s="10"/>
      <c r="F1276" s="10"/>
      <c r="G1276" s="10"/>
      <c r="H1276" s="10"/>
      <c r="I1276" s="10"/>
      <c r="J1276" s="10"/>
      <c r="AD1276" s="3"/>
      <c r="AE1276" s="10"/>
      <c r="AF1276" s="10"/>
      <c r="AG1276" s="10"/>
      <c r="AH1276" s="10"/>
      <c r="AI1276" s="10"/>
      <c r="AJ1276" s="10"/>
      <c r="AM1276" s="3"/>
      <c r="AN1276" s="10"/>
      <c r="AO1276" s="10"/>
      <c r="AP1276" s="10"/>
      <c r="AQ1276" s="10"/>
      <c r="AR1276" s="10"/>
      <c r="AS1276" s="10"/>
      <c r="AV1276" s="3"/>
      <c r="AW1276" s="10"/>
      <c r="AX1276" s="10"/>
      <c r="AY1276" s="10"/>
      <c r="AZ1276" s="10"/>
      <c r="BA1276" s="10"/>
    </row>
    <row r="1277" spans="3:53" x14ac:dyDescent="0.25">
      <c r="C1277" s="3"/>
      <c r="D1277" s="10"/>
      <c r="E1277" s="10"/>
      <c r="F1277" s="10"/>
      <c r="G1277" s="10"/>
      <c r="H1277" s="10"/>
      <c r="I1277" s="10"/>
      <c r="J1277" s="10"/>
      <c r="AD1277" s="3"/>
      <c r="AE1277" s="10"/>
      <c r="AF1277" s="10"/>
      <c r="AG1277" s="10"/>
      <c r="AH1277" s="10"/>
      <c r="AI1277" s="10"/>
      <c r="AJ1277" s="10"/>
      <c r="AM1277" s="3"/>
      <c r="AN1277" s="10"/>
      <c r="AO1277" s="10"/>
      <c r="AP1277" s="10"/>
      <c r="AQ1277" s="10"/>
      <c r="AR1277" s="10"/>
      <c r="AS1277" s="10"/>
      <c r="AV1277" s="3"/>
      <c r="AW1277" s="10"/>
      <c r="AX1277" s="10"/>
      <c r="AY1277" s="10"/>
      <c r="AZ1277" s="10"/>
      <c r="BA1277" s="10"/>
    </row>
    <row r="1278" spans="3:53" x14ac:dyDescent="0.25">
      <c r="C1278" s="3"/>
      <c r="D1278" s="10"/>
      <c r="E1278" s="10"/>
      <c r="F1278" s="10"/>
      <c r="G1278" s="10"/>
      <c r="H1278" s="10"/>
      <c r="I1278" s="10"/>
      <c r="J1278" s="10"/>
      <c r="AD1278" s="3"/>
      <c r="AE1278" s="10"/>
      <c r="AF1278" s="10"/>
      <c r="AG1278" s="10"/>
      <c r="AH1278" s="10"/>
      <c r="AI1278" s="10"/>
      <c r="AJ1278" s="10"/>
      <c r="AM1278" s="3"/>
      <c r="AN1278" s="10"/>
      <c r="AO1278" s="10"/>
      <c r="AP1278" s="10"/>
      <c r="AQ1278" s="10"/>
      <c r="AR1278" s="10"/>
      <c r="AS1278" s="10"/>
      <c r="AV1278" s="3"/>
      <c r="AW1278" s="10"/>
      <c r="AX1278" s="10"/>
      <c r="AY1278" s="10"/>
      <c r="AZ1278" s="10"/>
      <c r="BA1278" s="10"/>
    </row>
    <row r="1279" spans="3:53" x14ac:dyDescent="0.25">
      <c r="C1279" s="3"/>
      <c r="D1279" s="10"/>
      <c r="E1279" s="10"/>
      <c r="F1279" s="10"/>
      <c r="G1279" s="10"/>
      <c r="H1279" s="10"/>
      <c r="I1279" s="10"/>
      <c r="J1279" s="10"/>
      <c r="AD1279" s="3"/>
      <c r="AE1279" s="10"/>
      <c r="AF1279" s="10"/>
      <c r="AG1279" s="10"/>
      <c r="AH1279" s="10"/>
      <c r="AI1279" s="10"/>
      <c r="AJ1279" s="10"/>
      <c r="AM1279" s="3"/>
      <c r="AN1279" s="10"/>
      <c r="AO1279" s="10"/>
      <c r="AP1279" s="10"/>
      <c r="AQ1279" s="10"/>
      <c r="AR1279" s="10"/>
      <c r="AS1279" s="10"/>
      <c r="AV1279" s="3"/>
      <c r="AW1279" s="10"/>
      <c r="AX1279" s="10"/>
      <c r="AY1279" s="10"/>
      <c r="AZ1279" s="10"/>
      <c r="BA1279" s="10"/>
    </row>
    <row r="1280" spans="3:53" x14ac:dyDescent="0.25">
      <c r="C1280" s="3"/>
      <c r="D1280" s="10"/>
      <c r="E1280" s="10"/>
      <c r="F1280" s="10"/>
      <c r="G1280" s="10"/>
      <c r="H1280" s="10"/>
      <c r="I1280" s="10"/>
      <c r="J1280" s="10"/>
      <c r="AD1280" s="3"/>
      <c r="AE1280" s="10"/>
      <c r="AF1280" s="10"/>
      <c r="AG1280" s="10"/>
      <c r="AH1280" s="10"/>
      <c r="AI1280" s="10"/>
      <c r="AJ1280" s="10"/>
      <c r="AM1280" s="3"/>
      <c r="AN1280" s="10"/>
      <c r="AO1280" s="10"/>
      <c r="AP1280" s="10"/>
      <c r="AQ1280" s="10"/>
      <c r="AR1280" s="10"/>
      <c r="AS1280" s="10"/>
      <c r="AV1280" s="3"/>
      <c r="AW1280" s="10"/>
      <c r="AX1280" s="10"/>
      <c r="AY1280" s="10"/>
      <c r="AZ1280" s="10"/>
      <c r="BA1280" s="10"/>
    </row>
    <row r="1281" spans="3:53" x14ac:dyDescent="0.25">
      <c r="C1281" s="3"/>
      <c r="D1281" s="10"/>
      <c r="E1281" s="10"/>
      <c r="F1281" s="10"/>
      <c r="G1281" s="10"/>
      <c r="H1281" s="10"/>
      <c r="I1281" s="10"/>
      <c r="J1281" s="10"/>
      <c r="AD1281" s="3"/>
      <c r="AE1281" s="10"/>
      <c r="AF1281" s="10"/>
      <c r="AG1281" s="10"/>
      <c r="AH1281" s="10"/>
      <c r="AI1281" s="10"/>
      <c r="AJ1281" s="10"/>
      <c r="AM1281" s="3"/>
      <c r="AN1281" s="10"/>
      <c r="AO1281" s="10"/>
      <c r="AP1281" s="10"/>
      <c r="AQ1281" s="10"/>
      <c r="AR1281" s="10"/>
      <c r="AS1281" s="10"/>
      <c r="AV1281" s="3"/>
      <c r="AW1281" s="10"/>
      <c r="AX1281" s="10"/>
      <c r="AY1281" s="10"/>
      <c r="AZ1281" s="10"/>
      <c r="BA1281" s="10"/>
    </row>
    <row r="1282" spans="3:53" x14ac:dyDescent="0.25">
      <c r="C1282" s="3"/>
      <c r="D1282" s="10"/>
      <c r="E1282" s="10"/>
      <c r="F1282" s="10"/>
      <c r="G1282" s="10"/>
      <c r="H1282" s="10"/>
      <c r="I1282" s="10"/>
      <c r="J1282" s="10"/>
      <c r="AD1282" s="3"/>
      <c r="AE1282" s="10"/>
      <c r="AF1282" s="10"/>
      <c r="AG1282" s="10"/>
      <c r="AH1282" s="10"/>
      <c r="AI1282" s="10"/>
      <c r="AJ1282" s="10"/>
      <c r="AM1282" s="3"/>
      <c r="AN1282" s="10"/>
      <c r="AO1282" s="10"/>
      <c r="AP1282" s="10"/>
      <c r="AQ1282" s="10"/>
      <c r="AR1282" s="10"/>
      <c r="AS1282" s="10"/>
      <c r="AV1282" s="3"/>
      <c r="AW1282" s="10"/>
      <c r="AX1282" s="10"/>
      <c r="AY1282" s="10"/>
      <c r="AZ1282" s="10"/>
      <c r="BA1282" s="10"/>
    </row>
    <row r="1283" spans="3:53" x14ac:dyDescent="0.25">
      <c r="C1283" s="3"/>
      <c r="D1283" s="10"/>
      <c r="E1283" s="10"/>
      <c r="F1283" s="10"/>
      <c r="G1283" s="10"/>
      <c r="H1283" s="10"/>
      <c r="I1283" s="10"/>
      <c r="J1283" s="10"/>
      <c r="AD1283" s="3"/>
      <c r="AE1283" s="10"/>
      <c r="AF1283" s="10"/>
      <c r="AG1283" s="10"/>
      <c r="AH1283" s="10"/>
      <c r="AI1283" s="10"/>
      <c r="AJ1283" s="10"/>
      <c r="AM1283" s="3"/>
      <c r="AN1283" s="10"/>
      <c r="AO1283" s="10"/>
      <c r="AP1283" s="10"/>
      <c r="AQ1283" s="10"/>
      <c r="AR1283" s="10"/>
      <c r="AS1283" s="10"/>
      <c r="AV1283" s="3"/>
      <c r="AW1283" s="10"/>
      <c r="AX1283" s="10"/>
      <c r="AY1283" s="10"/>
      <c r="AZ1283" s="10"/>
      <c r="BA1283" s="10"/>
    </row>
    <row r="1284" spans="3:53" x14ac:dyDescent="0.25">
      <c r="C1284" s="3"/>
      <c r="D1284" s="10"/>
      <c r="E1284" s="10"/>
      <c r="F1284" s="10"/>
      <c r="G1284" s="10"/>
      <c r="H1284" s="10"/>
      <c r="I1284" s="10"/>
      <c r="J1284" s="10"/>
      <c r="AD1284" s="3"/>
      <c r="AE1284" s="10"/>
      <c r="AF1284" s="10"/>
      <c r="AG1284" s="10"/>
      <c r="AH1284" s="10"/>
      <c r="AI1284" s="10"/>
      <c r="AJ1284" s="10"/>
      <c r="AM1284" s="3"/>
      <c r="AN1284" s="10"/>
      <c r="AO1284" s="10"/>
      <c r="AP1284" s="10"/>
      <c r="AQ1284" s="10"/>
      <c r="AR1284" s="10"/>
      <c r="AS1284" s="10"/>
      <c r="AV1284" s="3"/>
      <c r="AW1284" s="10"/>
      <c r="AX1284" s="10"/>
      <c r="AY1284" s="10"/>
      <c r="AZ1284" s="10"/>
      <c r="BA1284" s="10"/>
    </row>
    <row r="1285" spans="3:53" x14ac:dyDescent="0.25">
      <c r="C1285" s="3"/>
      <c r="D1285" s="10"/>
      <c r="E1285" s="10"/>
      <c r="F1285" s="10"/>
      <c r="G1285" s="10"/>
      <c r="H1285" s="10"/>
      <c r="I1285" s="10"/>
      <c r="J1285" s="10"/>
      <c r="AD1285" s="3"/>
      <c r="AE1285" s="10"/>
      <c r="AF1285" s="10"/>
      <c r="AG1285" s="10"/>
      <c r="AH1285" s="10"/>
      <c r="AI1285" s="10"/>
      <c r="AJ1285" s="10"/>
      <c r="AM1285" s="3"/>
      <c r="AN1285" s="10"/>
      <c r="AO1285" s="10"/>
      <c r="AP1285" s="10"/>
      <c r="AQ1285" s="10"/>
      <c r="AR1285" s="10"/>
      <c r="AS1285" s="10"/>
      <c r="AV1285" s="3"/>
      <c r="AW1285" s="10"/>
      <c r="AX1285" s="10"/>
      <c r="AY1285" s="10"/>
      <c r="AZ1285" s="10"/>
      <c r="BA1285" s="10"/>
    </row>
    <row r="1286" spans="3:53" x14ac:dyDescent="0.25">
      <c r="C1286" s="3"/>
      <c r="D1286" s="10"/>
      <c r="E1286" s="10"/>
      <c r="F1286" s="10"/>
      <c r="G1286" s="10"/>
      <c r="H1286" s="10"/>
      <c r="I1286" s="10"/>
      <c r="J1286" s="10"/>
      <c r="AD1286" s="3"/>
      <c r="AE1286" s="10"/>
      <c r="AF1286" s="10"/>
      <c r="AG1286" s="10"/>
      <c r="AH1286" s="10"/>
      <c r="AI1286" s="10"/>
      <c r="AJ1286" s="10"/>
      <c r="AM1286" s="3"/>
      <c r="AN1286" s="10"/>
      <c r="AO1286" s="10"/>
      <c r="AP1286" s="10"/>
      <c r="AQ1286" s="10"/>
      <c r="AR1286" s="10"/>
      <c r="AS1286" s="10"/>
      <c r="AV1286" s="3"/>
      <c r="AW1286" s="10"/>
      <c r="AX1286" s="10"/>
      <c r="AY1286" s="10"/>
      <c r="AZ1286" s="10"/>
      <c r="BA1286" s="10"/>
    </row>
    <row r="1287" spans="3:53" x14ac:dyDescent="0.25">
      <c r="C1287" s="3"/>
      <c r="D1287" s="10"/>
      <c r="E1287" s="10"/>
      <c r="F1287" s="10"/>
      <c r="G1287" s="10"/>
      <c r="H1287" s="10"/>
      <c r="I1287" s="10"/>
      <c r="J1287" s="10"/>
      <c r="AD1287" s="3"/>
      <c r="AE1287" s="10"/>
      <c r="AF1287" s="10"/>
      <c r="AG1287" s="10"/>
      <c r="AH1287" s="10"/>
      <c r="AI1287" s="10"/>
      <c r="AJ1287" s="10"/>
      <c r="AM1287" s="3"/>
      <c r="AN1287" s="10"/>
      <c r="AO1287" s="10"/>
      <c r="AP1287" s="10"/>
      <c r="AQ1287" s="10"/>
      <c r="AR1287" s="10"/>
      <c r="AS1287" s="10"/>
      <c r="AV1287" s="3"/>
      <c r="AW1287" s="10"/>
      <c r="AX1287" s="10"/>
      <c r="AY1287" s="10"/>
      <c r="AZ1287" s="10"/>
      <c r="BA1287" s="10"/>
    </row>
    <row r="1288" spans="3:53" x14ac:dyDescent="0.25">
      <c r="C1288" s="3"/>
      <c r="D1288" s="10"/>
      <c r="E1288" s="10"/>
      <c r="F1288" s="10"/>
      <c r="G1288" s="10"/>
      <c r="H1288" s="10"/>
      <c r="I1288" s="10"/>
      <c r="J1288" s="10"/>
      <c r="AD1288" s="3"/>
      <c r="AE1288" s="10"/>
      <c r="AF1288" s="10"/>
      <c r="AG1288" s="10"/>
      <c r="AH1288" s="10"/>
      <c r="AI1288" s="10"/>
      <c r="AJ1288" s="10"/>
      <c r="AM1288" s="3"/>
      <c r="AN1288" s="10"/>
      <c r="AO1288" s="10"/>
      <c r="AP1288" s="10"/>
      <c r="AQ1288" s="10"/>
      <c r="AR1288" s="10"/>
      <c r="AS1288" s="10"/>
      <c r="AV1288" s="3"/>
      <c r="AW1288" s="10"/>
      <c r="AX1288" s="10"/>
      <c r="AY1288" s="10"/>
      <c r="AZ1288" s="10"/>
      <c r="BA1288" s="10"/>
    </row>
    <row r="1289" spans="3:53" x14ac:dyDescent="0.25">
      <c r="C1289" s="3"/>
      <c r="D1289" s="10"/>
      <c r="E1289" s="10"/>
      <c r="F1289" s="10"/>
      <c r="G1289" s="10"/>
      <c r="H1289" s="10"/>
      <c r="I1289" s="10"/>
      <c r="J1289" s="10"/>
      <c r="AD1289" s="3"/>
      <c r="AE1289" s="10"/>
      <c r="AF1289" s="10"/>
      <c r="AG1289" s="10"/>
      <c r="AH1289" s="10"/>
      <c r="AI1289" s="10"/>
      <c r="AJ1289" s="10"/>
      <c r="AM1289" s="3"/>
      <c r="AN1289" s="10"/>
      <c r="AO1289" s="10"/>
      <c r="AP1289" s="10"/>
      <c r="AQ1289" s="10"/>
      <c r="AR1289" s="10"/>
      <c r="AS1289" s="10"/>
      <c r="AV1289" s="3"/>
      <c r="AW1289" s="10"/>
      <c r="AX1289" s="10"/>
      <c r="AY1289" s="10"/>
      <c r="AZ1289" s="10"/>
      <c r="BA1289" s="10"/>
    </row>
    <row r="1290" spans="3:53" x14ac:dyDescent="0.25">
      <c r="C1290" s="3"/>
      <c r="D1290" s="10"/>
      <c r="E1290" s="10"/>
      <c r="F1290" s="10"/>
      <c r="G1290" s="10"/>
      <c r="H1290" s="10"/>
      <c r="I1290" s="10"/>
      <c r="J1290" s="10"/>
      <c r="AD1290" s="3"/>
      <c r="AE1290" s="10"/>
      <c r="AF1290" s="10"/>
      <c r="AG1290" s="10"/>
      <c r="AH1290" s="10"/>
      <c r="AI1290" s="10"/>
      <c r="AJ1290" s="10"/>
      <c r="AM1290" s="3"/>
      <c r="AN1290" s="10"/>
      <c r="AO1290" s="10"/>
      <c r="AP1290" s="10"/>
      <c r="AQ1290" s="10"/>
      <c r="AR1290" s="10"/>
      <c r="AS1290" s="10"/>
      <c r="AV1290" s="3"/>
      <c r="AW1290" s="10"/>
      <c r="AX1290" s="10"/>
      <c r="AY1290" s="10"/>
      <c r="AZ1290" s="10"/>
      <c r="BA1290" s="10"/>
    </row>
    <row r="1291" spans="3:53" x14ac:dyDescent="0.25">
      <c r="C1291" s="3"/>
      <c r="D1291" s="10"/>
      <c r="E1291" s="10"/>
      <c r="F1291" s="10"/>
      <c r="G1291" s="10"/>
      <c r="H1291" s="10"/>
      <c r="I1291" s="10"/>
      <c r="J1291" s="10"/>
      <c r="AD1291" s="3"/>
      <c r="AE1291" s="10"/>
      <c r="AF1291" s="10"/>
      <c r="AG1291" s="10"/>
      <c r="AH1291" s="10"/>
      <c r="AI1291" s="10"/>
      <c r="AJ1291" s="10"/>
      <c r="AM1291" s="3"/>
      <c r="AN1291" s="10"/>
      <c r="AO1291" s="10"/>
      <c r="AP1291" s="10"/>
      <c r="AQ1291" s="10"/>
      <c r="AR1291" s="10"/>
      <c r="AS1291" s="10"/>
      <c r="AV1291" s="3"/>
      <c r="AW1291" s="10"/>
      <c r="AX1291" s="10"/>
      <c r="AY1291" s="10"/>
      <c r="AZ1291" s="10"/>
      <c r="BA1291" s="10"/>
    </row>
    <row r="1292" spans="3:53" x14ac:dyDescent="0.25">
      <c r="C1292" s="3"/>
      <c r="D1292" s="10"/>
      <c r="E1292" s="10"/>
      <c r="F1292" s="10"/>
      <c r="G1292" s="10"/>
      <c r="H1292" s="10"/>
      <c r="I1292" s="10"/>
      <c r="J1292" s="10"/>
      <c r="AD1292" s="3"/>
      <c r="AE1292" s="10"/>
      <c r="AF1292" s="10"/>
      <c r="AG1292" s="10"/>
      <c r="AH1292" s="10"/>
      <c r="AI1292" s="10"/>
      <c r="AJ1292" s="10"/>
      <c r="AM1292" s="3"/>
      <c r="AN1292" s="10"/>
      <c r="AO1292" s="10"/>
      <c r="AP1292" s="10"/>
      <c r="AQ1292" s="10"/>
      <c r="AR1292" s="10"/>
      <c r="AS1292" s="10"/>
      <c r="AV1292" s="3"/>
      <c r="AW1292" s="10"/>
      <c r="AX1292" s="10"/>
      <c r="AY1292" s="10"/>
      <c r="AZ1292" s="10"/>
      <c r="BA1292" s="10"/>
    </row>
    <row r="1293" spans="3:53" x14ac:dyDescent="0.25">
      <c r="C1293" s="3"/>
      <c r="D1293" s="10"/>
      <c r="E1293" s="10"/>
      <c r="F1293" s="10"/>
      <c r="G1293" s="10"/>
      <c r="H1293" s="10"/>
      <c r="I1293" s="10"/>
      <c r="J1293" s="10"/>
      <c r="AD1293" s="3"/>
      <c r="AE1293" s="10"/>
      <c r="AF1293" s="10"/>
      <c r="AG1293" s="10"/>
      <c r="AH1293" s="10"/>
      <c r="AI1293" s="10"/>
      <c r="AJ1293" s="10"/>
      <c r="AM1293" s="3"/>
      <c r="AN1293" s="10"/>
      <c r="AO1293" s="10"/>
      <c r="AP1293" s="10"/>
      <c r="AQ1293" s="10"/>
      <c r="AR1293" s="10"/>
      <c r="AS1293" s="10"/>
      <c r="AV1293" s="3"/>
      <c r="AW1293" s="10"/>
      <c r="AX1293" s="10"/>
      <c r="AY1293" s="10"/>
      <c r="AZ1293" s="10"/>
      <c r="BA1293" s="10"/>
    </row>
    <row r="1294" spans="3:53" x14ac:dyDescent="0.25">
      <c r="C1294" s="3"/>
      <c r="D1294" s="10"/>
      <c r="E1294" s="10"/>
      <c r="F1294" s="10"/>
      <c r="G1294" s="10"/>
      <c r="H1294" s="10"/>
      <c r="I1294" s="10"/>
      <c r="J1294" s="10"/>
      <c r="AD1294" s="3"/>
      <c r="AE1294" s="10"/>
      <c r="AF1294" s="10"/>
      <c r="AG1294" s="10"/>
      <c r="AH1294" s="10"/>
      <c r="AI1294" s="10"/>
      <c r="AJ1294" s="10"/>
      <c r="AM1294" s="3"/>
      <c r="AN1294" s="10"/>
      <c r="AO1294" s="10"/>
      <c r="AP1294" s="10"/>
      <c r="AQ1294" s="10"/>
      <c r="AR1294" s="10"/>
      <c r="AS1294" s="10"/>
      <c r="AV1294" s="3"/>
      <c r="AW1294" s="10"/>
      <c r="AX1294" s="10"/>
      <c r="AY1294" s="10"/>
      <c r="AZ1294" s="10"/>
      <c r="BA1294" s="10"/>
    </row>
    <row r="1295" spans="3:53" x14ac:dyDescent="0.25">
      <c r="C1295" s="3"/>
      <c r="D1295" s="10"/>
      <c r="E1295" s="10"/>
      <c r="F1295" s="10"/>
      <c r="G1295" s="10"/>
      <c r="H1295" s="10"/>
      <c r="I1295" s="10"/>
      <c r="J1295" s="10"/>
      <c r="AD1295" s="3"/>
      <c r="AE1295" s="10"/>
      <c r="AF1295" s="10"/>
      <c r="AG1295" s="10"/>
      <c r="AH1295" s="10"/>
      <c r="AI1295" s="10"/>
      <c r="AJ1295" s="10"/>
      <c r="AM1295" s="3"/>
      <c r="AN1295" s="10"/>
      <c r="AO1295" s="10"/>
      <c r="AP1295" s="10"/>
      <c r="AQ1295" s="10"/>
      <c r="AR1295" s="10"/>
      <c r="AS1295" s="10"/>
      <c r="AV1295" s="3"/>
      <c r="AW1295" s="10"/>
      <c r="AX1295" s="10"/>
      <c r="AY1295" s="10"/>
      <c r="AZ1295" s="10"/>
      <c r="BA1295" s="10"/>
    </row>
    <row r="1296" spans="3:53" x14ac:dyDescent="0.25">
      <c r="C1296" s="3"/>
      <c r="D1296" s="10"/>
      <c r="E1296" s="10"/>
      <c r="F1296" s="10"/>
      <c r="G1296" s="10"/>
      <c r="H1296" s="10"/>
      <c r="I1296" s="10"/>
      <c r="J1296" s="10"/>
      <c r="AD1296" s="3"/>
      <c r="AE1296" s="10"/>
      <c r="AF1296" s="10"/>
      <c r="AG1296" s="10"/>
      <c r="AH1296" s="10"/>
      <c r="AI1296" s="10"/>
      <c r="AJ1296" s="10"/>
      <c r="AM1296" s="3"/>
      <c r="AN1296" s="10"/>
      <c r="AO1296" s="10"/>
      <c r="AP1296" s="10"/>
      <c r="AQ1296" s="10"/>
      <c r="AR1296" s="10"/>
      <c r="AS1296" s="10"/>
      <c r="AV1296" s="3"/>
      <c r="AW1296" s="10"/>
      <c r="AX1296" s="10"/>
      <c r="AY1296" s="10"/>
      <c r="AZ1296" s="10"/>
      <c r="BA1296" s="10"/>
    </row>
    <row r="1297" spans="3:53" x14ac:dyDescent="0.25">
      <c r="C1297" s="3"/>
      <c r="D1297" s="10"/>
      <c r="E1297" s="10"/>
      <c r="F1297" s="10"/>
      <c r="G1297" s="10"/>
      <c r="H1297" s="10"/>
      <c r="I1297" s="10"/>
      <c r="J1297" s="10"/>
      <c r="AD1297" s="3"/>
      <c r="AE1297" s="10"/>
      <c r="AF1297" s="10"/>
      <c r="AG1297" s="10"/>
      <c r="AH1297" s="10"/>
      <c r="AI1297" s="10"/>
      <c r="AJ1297" s="10"/>
      <c r="AM1297" s="3"/>
      <c r="AN1297" s="10"/>
      <c r="AO1297" s="10"/>
      <c r="AP1297" s="10"/>
      <c r="AQ1297" s="10"/>
      <c r="AR1297" s="10"/>
      <c r="AS1297" s="10"/>
      <c r="AV1297" s="3"/>
      <c r="AW1297" s="10"/>
      <c r="AX1297" s="10"/>
      <c r="AY1297" s="10"/>
      <c r="AZ1297" s="10"/>
      <c r="BA1297" s="10"/>
    </row>
    <row r="1298" spans="3:53" x14ac:dyDescent="0.25">
      <c r="C1298" s="3"/>
      <c r="D1298" s="10"/>
      <c r="E1298" s="10"/>
      <c r="F1298" s="10"/>
      <c r="G1298" s="10"/>
      <c r="H1298" s="10"/>
      <c r="I1298" s="10"/>
      <c r="J1298" s="10"/>
      <c r="AD1298" s="3"/>
      <c r="AE1298" s="10"/>
      <c r="AF1298" s="10"/>
      <c r="AG1298" s="10"/>
      <c r="AH1298" s="10"/>
      <c r="AI1298" s="10"/>
      <c r="AJ1298" s="10"/>
      <c r="AM1298" s="3"/>
      <c r="AN1298" s="10"/>
      <c r="AO1298" s="10"/>
      <c r="AP1298" s="10"/>
      <c r="AQ1298" s="10"/>
      <c r="AR1298" s="10"/>
      <c r="AS1298" s="10"/>
      <c r="AV1298" s="3"/>
      <c r="AW1298" s="10"/>
      <c r="AX1298" s="10"/>
      <c r="AY1298" s="10"/>
      <c r="AZ1298" s="10"/>
      <c r="BA1298" s="10"/>
    </row>
    <row r="1299" spans="3:53" x14ac:dyDescent="0.25">
      <c r="C1299" s="3"/>
      <c r="D1299" s="10"/>
      <c r="E1299" s="10"/>
      <c r="F1299" s="10"/>
      <c r="G1299" s="10"/>
      <c r="H1299" s="10"/>
      <c r="I1299" s="10"/>
      <c r="J1299" s="10"/>
      <c r="AD1299" s="3"/>
      <c r="AE1299" s="10"/>
      <c r="AF1299" s="10"/>
      <c r="AG1299" s="10"/>
      <c r="AH1299" s="10"/>
      <c r="AI1299" s="10"/>
      <c r="AJ1299" s="10"/>
      <c r="AM1299" s="3"/>
      <c r="AN1299" s="10"/>
      <c r="AO1299" s="10"/>
      <c r="AP1299" s="10"/>
      <c r="AQ1299" s="10"/>
      <c r="AR1299" s="10"/>
      <c r="AS1299" s="10"/>
      <c r="AV1299" s="3"/>
      <c r="AW1299" s="10"/>
      <c r="AX1299" s="10"/>
      <c r="AY1299" s="10"/>
      <c r="AZ1299" s="10"/>
      <c r="BA1299" s="10"/>
    </row>
    <row r="1300" spans="3:53" x14ac:dyDescent="0.25">
      <c r="C1300" s="3"/>
      <c r="D1300" s="10"/>
      <c r="E1300" s="10"/>
      <c r="F1300" s="10"/>
      <c r="G1300" s="10"/>
      <c r="H1300" s="10"/>
      <c r="I1300" s="10"/>
      <c r="J1300" s="10"/>
      <c r="AD1300" s="3"/>
      <c r="AE1300" s="10"/>
      <c r="AF1300" s="10"/>
      <c r="AG1300" s="10"/>
      <c r="AH1300" s="10"/>
      <c r="AI1300" s="10"/>
      <c r="AJ1300" s="10"/>
      <c r="AM1300" s="3"/>
      <c r="AN1300" s="10"/>
      <c r="AO1300" s="10"/>
      <c r="AP1300" s="10"/>
      <c r="AQ1300" s="10"/>
      <c r="AR1300" s="10"/>
      <c r="AS1300" s="10"/>
      <c r="AV1300" s="3"/>
      <c r="AW1300" s="10"/>
      <c r="AX1300" s="10"/>
      <c r="AY1300" s="10"/>
      <c r="AZ1300" s="10"/>
      <c r="BA1300" s="10"/>
    </row>
    <row r="1301" spans="3:53" x14ac:dyDescent="0.25">
      <c r="C1301" s="3"/>
      <c r="D1301" s="10"/>
      <c r="E1301" s="10"/>
      <c r="F1301" s="10"/>
      <c r="G1301" s="10"/>
      <c r="H1301" s="10"/>
      <c r="I1301" s="10"/>
      <c r="J1301" s="10"/>
      <c r="AD1301" s="3"/>
      <c r="AE1301" s="10"/>
      <c r="AF1301" s="10"/>
      <c r="AG1301" s="10"/>
      <c r="AH1301" s="10"/>
      <c r="AI1301" s="10"/>
      <c r="AJ1301" s="10"/>
      <c r="AM1301" s="3"/>
      <c r="AN1301" s="10"/>
      <c r="AO1301" s="10"/>
      <c r="AP1301" s="10"/>
      <c r="AQ1301" s="10"/>
      <c r="AR1301" s="10"/>
      <c r="AS1301" s="10"/>
      <c r="AV1301" s="3"/>
      <c r="AW1301" s="10"/>
      <c r="AX1301" s="10"/>
      <c r="AY1301" s="10"/>
      <c r="AZ1301" s="10"/>
      <c r="BA1301" s="10"/>
    </row>
    <row r="1302" spans="3:53" x14ac:dyDescent="0.25">
      <c r="C1302" s="3"/>
      <c r="D1302" s="10"/>
      <c r="E1302" s="10"/>
      <c r="F1302" s="10"/>
      <c r="G1302" s="10"/>
      <c r="H1302" s="10"/>
      <c r="I1302" s="10"/>
      <c r="J1302" s="10"/>
      <c r="AD1302" s="3"/>
      <c r="AE1302" s="10"/>
      <c r="AF1302" s="10"/>
      <c r="AG1302" s="10"/>
      <c r="AH1302" s="10"/>
      <c r="AI1302" s="10"/>
      <c r="AJ1302" s="10"/>
      <c r="AM1302" s="3"/>
      <c r="AN1302" s="10"/>
      <c r="AO1302" s="10"/>
      <c r="AP1302" s="10"/>
      <c r="AQ1302" s="10"/>
      <c r="AR1302" s="10"/>
      <c r="AS1302" s="10"/>
      <c r="AV1302" s="3"/>
      <c r="AW1302" s="10"/>
      <c r="AX1302" s="10"/>
      <c r="AY1302" s="10"/>
      <c r="AZ1302" s="10"/>
      <c r="BA1302" s="10"/>
    </row>
    <row r="1303" spans="3:53" x14ac:dyDescent="0.25">
      <c r="C1303" s="3"/>
      <c r="D1303" s="10"/>
      <c r="E1303" s="10"/>
      <c r="F1303" s="10"/>
      <c r="G1303" s="10"/>
      <c r="H1303" s="10"/>
      <c r="I1303" s="10"/>
      <c r="J1303" s="10"/>
      <c r="AD1303" s="3"/>
      <c r="AE1303" s="10"/>
      <c r="AF1303" s="10"/>
      <c r="AG1303" s="10"/>
      <c r="AH1303" s="10"/>
      <c r="AI1303" s="10"/>
      <c r="AJ1303" s="10"/>
      <c r="AM1303" s="3"/>
      <c r="AN1303" s="10"/>
      <c r="AO1303" s="10"/>
      <c r="AP1303" s="10"/>
      <c r="AQ1303" s="10"/>
      <c r="AR1303" s="10"/>
      <c r="AS1303" s="10"/>
      <c r="AV1303" s="3"/>
      <c r="AW1303" s="10"/>
      <c r="AX1303" s="10"/>
      <c r="AY1303" s="10"/>
      <c r="AZ1303" s="10"/>
      <c r="BA1303" s="10"/>
    </row>
    <row r="1304" spans="3:53" x14ac:dyDescent="0.25">
      <c r="C1304" s="3"/>
      <c r="D1304" s="10"/>
      <c r="E1304" s="10"/>
      <c r="F1304" s="10"/>
      <c r="G1304" s="10"/>
      <c r="H1304" s="10"/>
      <c r="I1304" s="10"/>
      <c r="J1304" s="10"/>
      <c r="AD1304" s="3"/>
      <c r="AE1304" s="10"/>
      <c r="AF1304" s="10"/>
      <c r="AG1304" s="10"/>
      <c r="AH1304" s="10"/>
      <c r="AI1304" s="10"/>
      <c r="AJ1304" s="10"/>
      <c r="AM1304" s="3"/>
      <c r="AN1304" s="10"/>
      <c r="AO1304" s="10"/>
      <c r="AP1304" s="10"/>
      <c r="AQ1304" s="10"/>
      <c r="AR1304" s="10"/>
      <c r="AS1304" s="10"/>
      <c r="AV1304" s="3"/>
      <c r="AW1304" s="10"/>
      <c r="AX1304" s="10"/>
      <c r="AY1304" s="10"/>
      <c r="AZ1304" s="10"/>
      <c r="BA1304" s="10"/>
    </row>
    <row r="1305" spans="3:53" x14ac:dyDescent="0.25">
      <c r="C1305" s="3"/>
      <c r="D1305" s="10"/>
      <c r="E1305" s="10"/>
      <c r="F1305" s="10"/>
      <c r="G1305" s="10"/>
      <c r="H1305" s="10"/>
      <c r="I1305" s="10"/>
      <c r="J1305" s="10"/>
      <c r="AD1305" s="3"/>
      <c r="AE1305" s="10"/>
      <c r="AF1305" s="10"/>
      <c r="AG1305" s="10"/>
      <c r="AH1305" s="10"/>
      <c r="AI1305" s="10"/>
      <c r="AJ1305" s="10"/>
      <c r="AM1305" s="3"/>
      <c r="AN1305" s="10"/>
      <c r="AO1305" s="10"/>
      <c r="AP1305" s="10"/>
      <c r="AQ1305" s="10"/>
      <c r="AR1305" s="10"/>
      <c r="AS1305" s="10"/>
      <c r="AV1305" s="3"/>
      <c r="AW1305" s="10"/>
      <c r="AX1305" s="10"/>
      <c r="AY1305" s="10"/>
      <c r="AZ1305" s="10"/>
      <c r="BA1305" s="10"/>
    </row>
    <row r="1306" spans="3:53" x14ac:dyDescent="0.25">
      <c r="C1306" s="3"/>
      <c r="D1306" s="10"/>
      <c r="E1306" s="10"/>
      <c r="F1306" s="10"/>
      <c r="G1306" s="10"/>
      <c r="H1306" s="10"/>
      <c r="I1306" s="10"/>
      <c r="J1306" s="10"/>
      <c r="AD1306" s="3"/>
      <c r="AE1306" s="10"/>
      <c r="AF1306" s="10"/>
      <c r="AG1306" s="10"/>
      <c r="AH1306" s="10"/>
      <c r="AI1306" s="10"/>
      <c r="AJ1306" s="10"/>
      <c r="AM1306" s="3"/>
      <c r="AN1306" s="10"/>
      <c r="AO1306" s="10"/>
      <c r="AP1306" s="10"/>
      <c r="AQ1306" s="10"/>
      <c r="AR1306" s="10"/>
      <c r="AS1306" s="10"/>
      <c r="AV1306" s="3"/>
      <c r="AW1306" s="10"/>
      <c r="AX1306" s="10"/>
      <c r="AY1306" s="10"/>
      <c r="AZ1306" s="10"/>
      <c r="BA1306" s="10"/>
    </row>
    <row r="1307" spans="3:53" x14ac:dyDescent="0.25">
      <c r="C1307" s="3"/>
      <c r="D1307" s="10"/>
      <c r="E1307" s="10"/>
      <c r="F1307" s="10"/>
      <c r="G1307" s="10"/>
      <c r="H1307" s="10"/>
      <c r="I1307" s="10"/>
      <c r="J1307" s="10"/>
      <c r="AD1307" s="3"/>
      <c r="AE1307" s="10"/>
      <c r="AF1307" s="10"/>
      <c r="AG1307" s="10"/>
      <c r="AH1307" s="10"/>
      <c r="AI1307" s="10"/>
      <c r="AJ1307" s="10"/>
      <c r="AM1307" s="3"/>
      <c r="AN1307" s="10"/>
      <c r="AO1307" s="10"/>
      <c r="AP1307" s="10"/>
      <c r="AQ1307" s="10"/>
      <c r="AR1307" s="10"/>
      <c r="AS1307" s="10"/>
      <c r="AV1307" s="3"/>
      <c r="AW1307" s="10"/>
      <c r="AX1307" s="10"/>
      <c r="AY1307" s="10"/>
      <c r="AZ1307" s="10"/>
      <c r="BA1307" s="10"/>
    </row>
    <row r="1308" spans="3:53" x14ac:dyDescent="0.25">
      <c r="C1308" s="3"/>
      <c r="D1308" s="10"/>
      <c r="E1308" s="10"/>
      <c r="F1308" s="10"/>
      <c r="G1308" s="10"/>
      <c r="H1308" s="10"/>
      <c r="I1308" s="10"/>
      <c r="J1308" s="10"/>
      <c r="AD1308" s="3"/>
      <c r="AE1308" s="10"/>
      <c r="AF1308" s="10"/>
      <c r="AG1308" s="10"/>
      <c r="AH1308" s="10"/>
      <c r="AI1308" s="10"/>
      <c r="AJ1308" s="10"/>
      <c r="AM1308" s="3"/>
      <c r="AN1308" s="10"/>
      <c r="AO1308" s="10"/>
      <c r="AP1308" s="10"/>
      <c r="AQ1308" s="10"/>
      <c r="AR1308" s="10"/>
      <c r="AS1308" s="10"/>
      <c r="AV1308" s="3"/>
      <c r="AW1308" s="10"/>
      <c r="AX1308" s="10"/>
      <c r="AY1308" s="10"/>
      <c r="AZ1308" s="10"/>
      <c r="BA1308" s="10"/>
    </row>
    <row r="1309" spans="3:53" x14ac:dyDescent="0.25">
      <c r="C1309" s="3"/>
      <c r="D1309" s="10"/>
      <c r="E1309" s="10"/>
      <c r="F1309" s="10"/>
      <c r="G1309" s="10"/>
      <c r="H1309" s="10"/>
      <c r="I1309" s="10"/>
      <c r="J1309" s="10"/>
      <c r="AD1309" s="3"/>
      <c r="AE1309" s="10"/>
      <c r="AF1309" s="10"/>
      <c r="AG1309" s="10"/>
      <c r="AH1309" s="10"/>
      <c r="AI1309" s="10"/>
      <c r="AJ1309" s="10"/>
      <c r="AM1309" s="3"/>
      <c r="AN1309" s="10"/>
      <c r="AO1309" s="10"/>
      <c r="AP1309" s="10"/>
      <c r="AQ1309" s="10"/>
      <c r="AR1309" s="10"/>
      <c r="AS1309" s="10"/>
      <c r="AV1309" s="3"/>
      <c r="AW1309" s="10"/>
      <c r="AX1309" s="10"/>
      <c r="AY1309" s="10"/>
      <c r="AZ1309" s="10"/>
      <c r="BA1309" s="10"/>
    </row>
    <row r="1310" spans="3:53" x14ac:dyDescent="0.25">
      <c r="C1310" s="3"/>
      <c r="D1310" s="10"/>
      <c r="E1310" s="10"/>
      <c r="F1310" s="10"/>
      <c r="G1310" s="10"/>
      <c r="H1310" s="10"/>
      <c r="I1310" s="10"/>
      <c r="J1310" s="10"/>
      <c r="AD1310" s="3"/>
      <c r="AE1310" s="10"/>
      <c r="AF1310" s="10"/>
      <c r="AG1310" s="10"/>
      <c r="AH1310" s="10"/>
      <c r="AI1310" s="10"/>
      <c r="AJ1310" s="10"/>
      <c r="AM1310" s="3"/>
      <c r="AN1310" s="10"/>
      <c r="AO1310" s="10"/>
      <c r="AP1310" s="10"/>
      <c r="AQ1310" s="10"/>
      <c r="AR1310" s="10"/>
      <c r="AS1310" s="10"/>
      <c r="AV1310" s="3"/>
      <c r="AW1310" s="10"/>
      <c r="AX1310" s="10"/>
      <c r="AY1310" s="10"/>
      <c r="AZ1310" s="10"/>
      <c r="BA1310" s="1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X734"/>
  <sheetViews>
    <sheetView workbookViewId="0">
      <pane xSplit="3" ySplit="3" topLeftCell="I4" activePane="bottomRight" state="frozen"/>
      <selection pane="topRight" activeCell="D1" sqref="D1"/>
      <selection pane="bottomLeft" activeCell="A4" sqref="A4"/>
      <selection pane="bottomRight" activeCell="M4" sqref="M4"/>
    </sheetView>
  </sheetViews>
  <sheetFormatPr defaultRowHeight="15" x14ac:dyDescent="0.25"/>
  <cols>
    <col min="3" max="3" width="13.140625" customWidth="1"/>
    <col min="4" max="9" width="14.42578125" style="17" customWidth="1"/>
    <col min="10" max="10" width="25.5703125" style="17" customWidth="1"/>
    <col min="11" max="11" width="12.5703125" style="17" customWidth="1"/>
    <col min="12" max="12" width="14" customWidth="1"/>
    <col min="13" max="16" width="14.5703125" customWidth="1"/>
  </cols>
  <sheetData>
    <row r="1" spans="3:24" x14ac:dyDescent="0.25">
      <c r="J1" s="25">
        <f>SUM(J4:J368)/1000</f>
        <v>1330.0512893807349</v>
      </c>
      <c r="K1" s="25"/>
      <c r="L1" s="25"/>
      <c r="M1" s="25">
        <f t="shared" ref="M1" si="0">SUM(M4:M368)/1000</f>
        <v>1152.8651045844249</v>
      </c>
      <c r="N1" s="25"/>
      <c r="O1" s="25"/>
      <c r="P1" s="25">
        <f t="shared" ref="P1" si="1">SUM(P4:P368)/1000</f>
        <v>1152.8651045844249</v>
      </c>
    </row>
    <row r="2" spans="3:24" x14ac:dyDescent="0.25">
      <c r="J2" s="17" t="s">
        <v>49</v>
      </c>
    </row>
    <row r="3" spans="3:24" ht="94.5" customHeight="1" x14ac:dyDescent="0.25">
      <c r="D3" s="17" t="s">
        <v>35</v>
      </c>
      <c r="E3" s="17" t="s">
        <v>36</v>
      </c>
      <c r="F3" s="17" t="s">
        <v>37</v>
      </c>
      <c r="G3" s="17" t="s">
        <v>38</v>
      </c>
      <c r="H3" s="17" t="s">
        <v>39</v>
      </c>
      <c r="I3" s="17" t="s">
        <v>40</v>
      </c>
      <c r="J3" s="1" t="s">
        <v>50</v>
      </c>
      <c r="K3" s="17" t="s">
        <v>41</v>
      </c>
      <c r="M3" s="17" t="s">
        <v>42</v>
      </c>
      <c r="O3" s="17" t="s">
        <v>41</v>
      </c>
      <c r="P3" s="17" t="s">
        <v>43</v>
      </c>
      <c r="W3" s="17"/>
    </row>
    <row r="4" spans="3:24" x14ac:dyDescent="0.25">
      <c r="C4" s="6">
        <v>42917</v>
      </c>
      <c r="D4">
        <v>27</v>
      </c>
      <c r="E4">
        <v>1</v>
      </c>
      <c r="F4">
        <v>6</v>
      </c>
      <c r="G4">
        <v>8</v>
      </c>
      <c r="H4">
        <v>2</v>
      </c>
      <c r="I4">
        <v>10</v>
      </c>
      <c r="J4">
        <v>13042.30896</v>
      </c>
      <c r="K4" s="17">
        <f>YEAR(L4)*100+MONTH(L4)</f>
        <v>201707</v>
      </c>
      <c r="L4" s="6">
        <f>C4</f>
        <v>42917</v>
      </c>
      <c r="M4">
        <f>IF(D4=0,0,IF(D4=0.1,150,J4))</f>
        <v>13042.30896</v>
      </c>
      <c r="O4">
        <v>201707</v>
      </c>
      <c r="P4">
        <f>SUMIF($K$4:$K$734,O4,$M$4:$M$734)</f>
        <v>227792.18744300006</v>
      </c>
      <c r="Q4" s="15"/>
      <c r="X4" s="30"/>
    </row>
    <row r="5" spans="3:24" x14ac:dyDescent="0.25">
      <c r="C5" s="6">
        <v>42918</v>
      </c>
      <c r="D5">
        <v>5</v>
      </c>
      <c r="E5">
        <v>1</v>
      </c>
      <c r="F5">
        <v>0</v>
      </c>
      <c r="G5">
        <v>2</v>
      </c>
      <c r="H5">
        <v>0</v>
      </c>
      <c r="I5">
        <v>2</v>
      </c>
      <c r="J5">
        <v>6694.0021619999998</v>
      </c>
      <c r="K5" s="17">
        <f t="shared" ref="K5:K68" si="2">YEAR(L5)*100+MONTH(L5)</f>
        <v>201707</v>
      </c>
      <c r="L5" s="6">
        <f t="shared" ref="L5:L68" si="3">C5</f>
        <v>42918</v>
      </c>
      <c r="M5">
        <f t="shared" ref="M5:M68" si="4">IF(D5=0,0,IF(D5=0.1,150,J5))</f>
        <v>6694.0021619999998</v>
      </c>
      <c r="O5">
        <f>O4+1</f>
        <v>201708</v>
      </c>
      <c r="P5">
        <f>SUMIF($K$4:$K$734,O5,$M$4:$M$734)</f>
        <v>201546.58272640003</v>
      </c>
      <c r="Q5" s="15"/>
      <c r="X5" s="30"/>
    </row>
    <row r="6" spans="3:24" x14ac:dyDescent="0.25">
      <c r="C6" s="6">
        <v>42919</v>
      </c>
      <c r="D6">
        <v>6</v>
      </c>
      <c r="E6">
        <v>1</v>
      </c>
      <c r="F6">
        <v>0</v>
      </c>
      <c r="G6">
        <v>2</v>
      </c>
      <c r="H6">
        <v>0</v>
      </c>
      <c r="I6">
        <v>3</v>
      </c>
      <c r="J6">
        <v>8403.1071040000006</v>
      </c>
      <c r="K6" s="17">
        <f t="shared" si="2"/>
        <v>201707</v>
      </c>
      <c r="L6" s="6">
        <f t="shared" si="3"/>
        <v>42919</v>
      </c>
      <c r="M6">
        <f t="shared" si="4"/>
        <v>8403.1071040000006</v>
      </c>
      <c r="O6">
        <f t="shared" ref="O6:O15" si="5">O5+1</f>
        <v>201709</v>
      </c>
      <c r="P6">
        <f>SUMIF($K$4:$K$734,O6,$M$4:$M$734)</f>
        <v>82476.422525799979</v>
      </c>
      <c r="Q6" s="15"/>
      <c r="X6" s="30"/>
    </row>
    <row r="7" spans="3:24" x14ac:dyDescent="0.25">
      <c r="C7" s="6">
        <v>42920</v>
      </c>
      <c r="D7">
        <v>5</v>
      </c>
      <c r="E7">
        <v>1</v>
      </c>
      <c r="F7">
        <v>0</v>
      </c>
      <c r="G7">
        <v>2</v>
      </c>
      <c r="H7">
        <v>0</v>
      </c>
      <c r="I7">
        <v>2</v>
      </c>
      <c r="J7">
        <v>9336.1875920000002</v>
      </c>
      <c r="K7" s="17">
        <f t="shared" si="2"/>
        <v>201707</v>
      </c>
      <c r="L7" s="6">
        <f t="shared" si="3"/>
        <v>42920</v>
      </c>
      <c r="M7">
        <f t="shared" si="4"/>
        <v>9336.1875920000002</v>
      </c>
      <c r="O7">
        <f t="shared" si="5"/>
        <v>201710</v>
      </c>
      <c r="P7">
        <f t="shared" ref="P7:P15" si="6">SUMIF($K$4:$K$734,O7,$M$4:$M$734)</f>
        <v>98412.827464504997</v>
      </c>
      <c r="Q7" s="15"/>
      <c r="X7" s="30"/>
    </row>
    <row r="8" spans="3:24" x14ac:dyDescent="0.25">
      <c r="C8" s="6">
        <v>42921</v>
      </c>
      <c r="D8">
        <v>5</v>
      </c>
      <c r="E8">
        <v>1</v>
      </c>
      <c r="F8">
        <v>0</v>
      </c>
      <c r="G8">
        <v>2</v>
      </c>
      <c r="H8">
        <v>0</v>
      </c>
      <c r="I8">
        <v>2</v>
      </c>
      <c r="J8">
        <v>12848.75801</v>
      </c>
      <c r="K8" s="17">
        <f t="shared" si="2"/>
        <v>201707</v>
      </c>
      <c r="L8" s="6">
        <f t="shared" si="3"/>
        <v>42921</v>
      </c>
      <c r="M8">
        <f t="shared" si="4"/>
        <v>12848.75801</v>
      </c>
      <c r="O8">
        <f t="shared" si="5"/>
        <v>201711</v>
      </c>
      <c r="P8">
        <f>SUMIF($K$4:$K$734,O8,$M$4:$M$734)</f>
        <v>48818.484494149998</v>
      </c>
      <c r="Q8" s="15"/>
      <c r="X8" s="30"/>
    </row>
    <row r="9" spans="3:24" x14ac:dyDescent="0.25">
      <c r="C9" s="6">
        <v>42922</v>
      </c>
      <c r="D9">
        <v>5</v>
      </c>
      <c r="E9">
        <v>1</v>
      </c>
      <c r="F9">
        <v>0</v>
      </c>
      <c r="G9">
        <v>2</v>
      </c>
      <c r="H9">
        <v>0</v>
      </c>
      <c r="I9">
        <v>2</v>
      </c>
      <c r="J9">
        <v>5686.3332499999997</v>
      </c>
      <c r="K9" s="17">
        <f t="shared" si="2"/>
        <v>201707</v>
      </c>
      <c r="L9" s="6">
        <f t="shared" si="3"/>
        <v>42922</v>
      </c>
      <c r="M9">
        <f t="shared" si="4"/>
        <v>5686.3332499999997</v>
      </c>
      <c r="O9">
        <f t="shared" si="5"/>
        <v>201712</v>
      </c>
      <c r="P9">
        <f t="shared" si="6"/>
        <v>229579.46258500009</v>
      </c>
      <c r="Q9" s="15"/>
      <c r="X9" s="30"/>
    </row>
    <row r="10" spans="3:24" x14ac:dyDescent="0.25">
      <c r="C10" s="6">
        <v>42923</v>
      </c>
      <c r="D10">
        <v>36</v>
      </c>
      <c r="E10">
        <v>1</v>
      </c>
      <c r="F10">
        <v>12</v>
      </c>
      <c r="G10">
        <v>2</v>
      </c>
      <c r="H10">
        <v>0</v>
      </c>
      <c r="I10">
        <v>21</v>
      </c>
      <c r="J10">
        <v>5222.0348359999998</v>
      </c>
      <c r="K10" s="17">
        <f t="shared" si="2"/>
        <v>201707</v>
      </c>
      <c r="L10" s="6">
        <f t="shared" si="3"/>
        <v>42923</v>
      </c>
      <c r="M10">
        <f t="shared" si="4"/>
        <v>5222.0348359999998</v>
      </c>
      <c r="O10">
        <v>201801</v>
      </c>
      <c r="P10">
        <f t="shared" si="6"/>
        <v>79043.65942169998</v>
      </c>
      <c r="Q10" s="15"/>
      <c r="X10" s="30"/>
    </row>
    <row r="11" spans="3:24" x14ac:dyDescent="0.25">
      <c r="C11" s="6">
        <v>42924</v>
      </c>
      <c r="D11">
        <v>2</v>
      </c>
      <c r="E11">
        <v>0</v>
      </c>
      <c r="F11">
        <v>0</v>
      </c>
      <c r="G11">
        <v>0</v>
      </c>
      <c r="H11">
        <v>0</v>
      </c>
      <c r="I11">
        <v>2</v>
      </c>
      <c r="J11">
        <v>2773.1146119999999</v>
      </c>
      <c r="K11" s="17">
        <f t="shared" si="2"/>
        <v>201707</v>
      </c>
      <c r="L11" s="6">
        <f t="shared" si="3"/>
        <v>42924</v>
      </c>
      <c r="M11">
        <f t="shared" si="4"/>
        <v>2773.1146119999999</v>
      </c>
      <c r="O11">
        <f t="shared" si="5"/>
        <v>201802</v>
      </c>
      <c r="P11">
        <f t="shared" si="6"/>
        <v>38870.839879569998</v>
      </c>
      <c r="Q11" s="15"/>
      <c r="X11" s="30"/>
    </row>
    <row r="12" spans="3:24" x14ac:dyDescent="0.25">
      <c r="C12" s="6">
        <v>42925</v>
      </c>
      <c r="D12">
        <v>2</v>
      </c>
      <c r="E12">
        <v>0</v>
      </c>
      <c r="F12">
        <v>0</v>
      </c>
      <c r="G12">
        <v>0</v>
      </c>
      <c r="H12">
        <v>0</v>
      </c>
      <c r="I12">
        <v>2</v>
      </c>
      <c r="J12">
        <v>5872.8591450000004</v>
      </c>
      <c r="K12" s="17">
        <f t="shared" si="2"/>
        <v>201707</v>
      </c>
      <c r="L12" s="6">
        <f t="shared" si="3"/>
        <v>42925</v>
      </c>
      <c r="M12">
        <f>IF(D12=0,0,IF(D12=0.1,150,J12))</f>
        <v>5872.8591450000004</v>
      </c>
      <c r="O12">
        <f t="shared" si="5"/>
        <v>201803</v>
      </c>
      <c r="P12">
        <f t="shared" si="6"/>
        <v>69260.090762500025</v>
      </c>
      <c r="Q12" s="15"/>
      <c r="X12" s="30"/>
    </row>
    <row r="13" spans="3:24" x14ac:dyDescent="0.25">
      <c r="C13" s="6">
        <v>42926</v>
      </c>
      <c r="D13">
        <v>2</v>
      </c>
      <c r="E13">
        <v>0</v>
      </c>
      <c r="F13">
        <v>0</v>
      </c>
      <c r="G13">
        <v>0</v>
      </c>
      <c r="H13">
        <v>0</v>
      </c>
      <c r="I13">
        <v>2</v>
      </c>
      <c r="J13">
        <v>3439.902051</v>
      </c>
      <c r="K13" s="17">
        <f t="shared" si="2"/>
        <v>201707</v>
      </c>
      <c r="L13" s="6">
        <f t="shared" si="3"/>
        <v>42926</v>
      </c>
      <c r="M13">
        <f t="shared" si="4"/>
        <v>3439.902051</v>
      </c>
      <c r="O13">
        <f t="shared" si="5"/>
        <v>201804</v>
      </c>
      <c r="P13">
        <f t="shared" si="6"/>
        <v>16112.091808599998</v>
      </c>
      <c r="Q13" s="15"/>
      <c r="X13" s="30"/>
    </row>
    <row r="14" spans="3:24" x14ac:dyDescent="0.25">
      <c r="C14" s="6">
        <v>42927</v>
      </c>
      <c r="D14">
        <v>8</v>
      </c>
      <c r="E14">
        <v>1</v>
      </c>
      <c r="F14">
        <v>2</v>
      </c>
      <c r="G14">
        <v>2</v>
      </c>
      <c r="H14">
        <v>1</v>
      </c>
      <c r="I14">
        <v>2</v>
      </c>
      <c r="J14">
        <v>1788.360439</v>
      </c>
      <c r="K14" s="17">
        <f t="shared" si="2"/>
        <v>201707</v>
      </c>
      <c r="L14" s="6">
        <f t="shared" si="3"/>
        <v>42927</v>
      </c>
      <c r="M14">
        <f t="shared" si="4"/>
        <v>1788.360439</v>
      </c>
      <c r="O14">
        <f t="shared" si="5"/>
        <v>201805</v>
      </c>
      <c r="P14">
        <f>SUMIF($K$4:$K$734,O14,$M$4:$M$734)</f>
        <v>27346.906195399992</v>
      </c>
      <c r="Q14" s="15"/>
      <c r="X14" s="30"/>
    </row>
    <row r="15" spans="3:24" x14ac:dyDescent="0.25">
      <c r="C15" s="6">
        <v>42928</v>
      </c>
      <c r="D15">
        <v>8</v>
      </c>
      <c r="E15">
        <v>1</v>
      </c>
      <c r="F15">
        <v>2</v>
      </c>
      <c r="G15">
        <v>2</v>
      </c>
      <c r="H15">
        <v>1</v>
      </c>
      <c r="I15">
        <v>2</v>
      </c>
      <c r="J15">
        <v>646.32228999999995</v>
      </c>
      <c r="K15" s="17">
        <f t="shared" si="2"/>
        <v>201707</v>
      </c>
      <c r="L15" s="6">
        <f t="shared" si="3"/>
        <v>42928</v>
      </c>
      <c r="M15">
        <f t="shared" si="4"/>
        <v>646.32228999999995</v>
      </c>
      <c r="O15">
        <f t="shared" si="5"/>
        <v>201806</v>
      </c>
      <c r="P15">
        <f t="shared" si="6"/>
        <v>33605.549277799997</v>
      </c>
      <c r="Q15" s="15"/>
      <c r="X15" s="30"/>
    </row>
    <row r="16" spans="3:24" x14ac:dyDescent="0.25">
      <c r="C16" s="6">
        <v>42929</v>
      </c>
      <c r="D16">
        <v>38</v>
      </c>
      <c r="E16">
        <v>1</v>
      </c>
      <c r="F16">
        <v>12</v>
      </c>
      <c r="G16">
        <v>2</v>
      </c>
      <c r="H16">
        <v>2</v>
      </c>
      <c r="I16">
        <v>21</v>
      </c>
      <c r="J16">
        <v>5365.1964189999999</v>
      </c>
      <c r="K16" s="17">
        <f t="shared" si="2"/>
        <v>201707</v>
      </c>
      <c r="L16" s="6">
        <f t="shared" si="3"/>
        <v>42929</v>
      </c>
      <c r="M16">
        <f t="shared" si="4"/>
        <v>5365.1964189999999</v>
      </c>
      <c r="X16" s="30"/>
    </row>
    <row r="17" spans="3:24" x14ac:dyDescent="0.25">
      <c r="C17" s="6">
        <v>42930</v>
      </c>
      <c r="D17">
        <v>46</v>
      </c>
      <c r="E17">
        <v>1</v>
      </c>
      <c r="F17">
        <v>12</v>
      </c>
      <c r="G17">
        <v>7</v>
      </c>
      <c r="H17">
        <v>5</v>
      </c>
      <c r="I17">
        <v>21</v>
      </c>
      <c r="J17">
        <v>9086.9409090000008</v>
      </c>
      <c r="K17" s="17">
        <f t="shared" si="2"/>
        <v>201707</v>
      </c>
      <c r="L17" s="6">
        <f t="shared" si="3"/>
        <v>42930</v>
      </c>
      <c r="M17">
        <f t="shared" si="4"/>
        <v>9086.9409090000008</v>
      </c>
      <c r="X17" s="30"/>
    </row>
    <row r="18" spans="3:24" x14ac:dyDescent="0.25">
      <c r="C18" s="6">
        <v>42931</v>
      </c>
      <c r="D18">
        <v>39</v>
      </c>
      <c r="E18">
        <v>1</v>
      </c>
      <c r="F18">
        <v>12</v>
      </c>
      <c r="G18">
        <v>0</v>
      </c>
      <c r="H18">
        <v>5</v>
      </c>
      <c r="I18">
        <v>21</v>
      </c>
      <c r="J18">
        <v>8732.2844989999994</v>
      </c>
      <c r="K18" s="17">
        <f t="shared" si="2"/>
        <v>201707</v>
      </c>
      <c r="L18" s="6">
        <f t="shared" si="3"/>
        <v>42931</v>
      </c>
      <c r="M18">
        <f t="shared" si="4"/>
        <v>8732.2844989999994</v>
      </c>
      <c r="X18" s="30"/>
    </row>
    <row r="19" spans="3:24" x14ac:dyDescent="0.25">
      <c r="C19" s="6">
        <v>42932</v>
      </c>
      <c r="D19">
        <v>39</v>
      </c>
      <c r="E19">
        <v>1</v>
      </c>
      <c r="F19">
        <v>12</v>
      </c>
      <c r="G19">
        <v>0</v>
      </c>
      <c r="H19">
        <v>5</v>
      </c>
      <c r="I19">
        <v>21</v>
      </c>
      <c r="J19">
        <v>7406.1324629999999</v>
      </c>
      <c r="K19" s="17">
        <f t="shared" si="2"/>
        <v>201707</v>
      </c>
      <c r="L19" s="6">
        <f t="shared" si="3"/>
        <v>42932</v>
      </c>
      <c r="M19">
        <f t="shared" si="4"/>
        <v>7406.1324629999999</v>
      </c>
      <c r="X19" s="30"/>
    </row>
    <row r="20" spans="3:24" x14ac:dyDescent="0.25">
      <c r="C20" s="6">
        <v>42933</v>
      </c>
      <c r="D20">
        <v>39</v>
      </c>
      <c r="E20">
        <v>1</v>
      </c>
      <c r="F20">
        <v>12</v>
      </c>
      <c r="G20">
        <v>0</v>
      </c>
      <c r="H20">
        <v>5</v>
      </c>
      <c r="I20">
        <v>21</v>
      </c>
      <c r="J20">
        <v>12284.54472</v>
      </c>
      <c r="K20" s="17">
        <f t="shared" si="2"/>
        <v>201707</v>
      </c>
      <c r="L20" s="6">
        <f t="shared" si="3"/>
        <v>42933</v>
      </c>
      <c r="M20">
        <f t="shared" si="4"/>
        <v>12284.54472</v>
      </c>
      <c r="X20" s="30"/>
    </row>
    <row r="21" spans="3:24" x14ac:dyDescent="0.25">
      <c r="C21" s="6">
        <v>42934</v>
      </c>
      <c r="D21">
        <v>3</v>
      </c>
      <c r="E21">
        <v>1</v>
      </c>
      <c r="F21">
        <v>0</v>
      </c>
      <c r="G21">
        <v>0</v>
      </c>
      <c r="H21">
        <v>0</v>
      </c>
      <c r="I21">
        <v>2</v>
      </c>
      <c r="J21">
        <v>16172.47695</v>
      </c>
      <c r="K21" s="17">
        <f t="shared" si="2"/>
        <v>201707</v>
      </c>
      <c r="L21" s="6">
        <f t="shared" si="3"/>
        <v>42934</v>
      </c>
      <c r="M21">
        <f>IF(D21=0,0,IF(D21=0.1,150,J21))</f>
        <v>16172.47695</v>
      </c>
      <c r="X21" s="30"/>
    </row>
    <row r="22" spans="3:24" x14ac:dyDescent="0.25">
      <c r="C22" s="6">
        <v>42935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5791.8546509999996</v>
      </c>
      <c r="K22" s="17">
        <f t="shared" si="2"/>
        <v>201707</v>
      </c>
      <c r="L22" s="6">
        <f t="shared" si="3"/>
        <v>42935</v>
      </c>
      <c r="M22">
        <f t="shared" si="4"/>
        <v>5791.8546509999996</v>
      </c>
      <c r="X22" s="30"/>
    </row>
    <row r="23" spans="3:24" x14ac:dyDescent="0.25">
      <c r="C23" s="6">
        <v>42936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3683.1480379999998</v>
      </c>
      <c r="K23" s="17">
        <f t="shared" si="2"/>
        <v>201707</v>
      </c>
      <c r="L23" s="6">
        <f t="shared" si="3"/>
        <v>42936</v>
      </c>
      <c r="M23">
        <f t="shared" si="4"/>
        <v>0</v>
      </c>
      <c r="X23" s="30"/>
    </row>
    <row r="24" spans="3:24" x14ac:dyDescent="0.25">
      <c r="C24" s="6">
        <v>42937</v>
      </c>
      <c r="D24">
        <v>27</v>
      </c>
      <c r="E24">
        <v>1</v>
      </c>
      <c r="F24">
        <v>0</v>
      </c>
      <c r="G24">
        <v>4</v>
      </c>
      <c r="H24">
        <v>1</v>
      </c>
      <c r="I24">
        <v>21</v>
      </c>
      <c r="J24">
        <v>2764.8090390000002</v>
      </c>
      <c r="K24" s="17">
        <f t="shared" si="2"/>
        <v>201707</v>
      </c>
      <c r="L24" s="6">
        <f t="shared" si="3"/>
        <v>42937</v>
      </c>
      <c r="M24">
        <f t="shared" si="4"/>
        <v>2764.8090390000002</v>
      </c>
      <c r="X24" s="30"/>
    </row>
    <row r="25" spans="3:24" x14ac:dyDescent="0.25">
      <c r="C25" s="6">
        <v>42938</v>
      </c>
      <c r="D25">
        <v>27</v>
      </c>
      <c r="E25">
        <v>1</v>
      </c>
      <c r="F25">
        <v>0</v>
      </c>
      <c r="G25">
        <v>4</v>
      </c>
      <c r="H25">
        <v>1</v>
      </c>
      <c r="I25">
        <v>21</v>
      </c>
      <c r="J25">
        <v>1341.776799</v>
      </c>
      <c r="K25" s="17">
        <f t="shared" si="2"/>
        <v>201707</v>
      </c>
      <c r="L25" s="6">
        <f t="shared" si="3"/>
        <v>42938</v>
      </c>
      <c r="M25">
        <f t="shared" si="4"/>
        <v>1341.776799</v>
      </c>
      <c r="X25" s="30"/>
    </row>
    <row r="26" spans="3:24" x14ac:dyDescent="0.25">
      <c r="C26" s="6">
        <v>42939</v>
      </c>
      <c r="D26">
        <v>22</v>
      </c>
      <c r="E26">
        <v>1</v>
      </c>
      <c r="F26">
        <v>0</v>
      </c>
      <c r="G26">
        <v>0</v>
      </c>
      <c r="H26">
        <v>0</v>
      </c>
      <c r="I26">
        <v>21</v>
      </c>
      <c r="J26">
        <v>2188.2310000000002</v>
      </c>
      <c r="K26" s="17">
        <f t="shared" si="2"/>
        <v>201707</v>
      </c>
      <c r="L26" s="6">
        <f t="shared" si="3"/>
        <v>42939</v>
      </c>
      <c r="M26">
        <f t="shared" si="4"/>
        <v>2188.2310000000002</v>
      </c>
      <c r="X26" s="30"/>
    </row>
    <row r="27" spans="3:24" x14ac:dyDescent="0.25">
      <c r="C27" s="6">
        <v>42940</v>
      </c>
      <c r="D27">
        <v>22</v>
      </c>
      <c r="E27">
        <v>1</v>
      </c>
      <c r="F27">
        <v>0</v>
      </c>
      <c r="G27">
        <v>0</v>
      </c>
      <c r="H27">
        <v>0</v>
      </c>
      <c r="I27">
        <v>21</v>
      </c>
      <c r="J27">
        <v>7934.7886090000002</v>
      </c>
      <c r="K27" s="17">
        <f t="shared" si="2"/>
        <v>201707</v>
      </c>
      <c r="L27" s="6">
        <f t="shared" si="3"/>
        <v>42940</v>
      </c>
      <c r="M27">
        <f t="shared" si="4"/>
        <v>7934.7886090000002</v>
      </c>
      <c r="X27" s="30"/>
    </row>
    <row r="28" spans="3:24" x14ac:dyDescent="0.25">
      <c r="C28" s="6">
        <v>42941</v>
      </c>
      <c r="D28">
        <v>25</v>
      </c>
      <c r="E28">
        <v>1</v>
      </c>
      <c r="F28">
        <v>0</v>
      </c>
      <c r="G28">
        <v>2</v>
      </c>
      <c r="H28">
        <v>1</v>
      </c>
      <c r="I28">
        <v>21</v>
      </c>
      <c r="J28">
        <v>9463.0478500000008</v>
      </c>
      <c r="K28" s="17">
        <f t="shared" si="2"/>
        <v>201707</v>
      </c>
      <c r="L28" s="6">
        <f t="shared" si="3"/>
        <v>42941</v>
      </c>
      <c r="M28">
        <f t="shared" si="4"/>
        <v>9463.0478500000008</v>
      </c>
      <c r="X28" s="30"/>
    </row>
    <row r="29" spans="3:24" x14ac:dyDescent="0.25">
      <c r="C29" s="6">
        <v>42942</v>
      </c>
      <c r="D29">
        <v>25</v>
      </c>
      <c r="E29">
        <v>1</v>
      </c>
      <c r="F29">
        <v>0</v>
      </c>
      <c r="G29">
        <v>2</v>
      </c>
      <c r="H29">
        <v>1</v>
      </c>
      <c r="I29">
        <v>21</v>
      </c>
      <c r="J29">
        <v>9779.5920709999991</v>
      </c>
      <c r="K29" s="17">
        <f t="shared" si="2"/>
        <v>201707</v>
      </c>
      <c r="L29" s="6">
        <f t="shared" si="3"/>
        <v>42942</v>
      </c>
      <c r="M29">
        <f t="shared" si="4"/>
        <v>9779.5920709999991</v>
      </c>
      <c r="X29" s="30"/>
    </row>
    <row r="30" spans="3:24" x14ac:dyDescent="0.25">
      <c r="C30" s="6">
        <v>42943</v>
      </c>
      <c r="D30">
        <v>25</v>
      </c>
      <c r="E30">
        <v>1</v>
      </c>
      <c r="F30">
        <v>0</v>
      </c>
      <c r="G30">
        <v>2</v>
      </c>
      <c r="H30">
        <v>1</v>
      </c>
      <c r="I30">
        <v>21</v>
      </c>
      <c r="J30">
        <v>10346.83619</v>
      </c>
      <c r="K30" s="17">
        <f t="shared" si="2"/>
        <v>201707</v>
      </c>
      <c r="L30" s="6">
        <f t="shared" si="3"/>
        <v>42943</v>
      </c>
      <c r="M30">
        <f t="shared" si="4"/>
        <v>10346.83619</v>
      </c>
      <c r="X30" s="30"/>
    </row>
    <row r="31" spans="3:24" x14ac:dyDescent="0.25">
      <c r="C31" s="6">
        <v>42944</v>
      </c>
      <c r="D31">
        <v>38</v>
      </c>
      <c r="E31">
        <v>1</v>
      </c>
      <c r="F31">
        <v>12</v>
      </c>
      <c r="G31">
        <v>2</v>
      </c>
      <c r="H31">
        <v>2</v>
      </c>
      <c r="I31">
        <v>21</v>
      </c>
      <c r="J31">
        <v>8429.0692230000004</v>
      </c>
      <c r="K31" s="17">
        <f t="shared" si="2"/>
        <v>201707</v>
      </c>
      <c r="L31" s="6">
        <f t="shared" si="3"/>
        <v>42944</v>
      </c>
      <c r="M31">
        <f t="shared" si="4"/>
        <v>8429.0692230000004</v>
      </c>
      <c r="X31" s="30"/>
    </row>
    <row r="32" spans="3:24" x14ac:dyDescent="0.25">
      <c r="C32" s="6">
        <v>42945</v>
      </c>
      <c r="D32">
        <v>5</v>
      </c>
      <c r="E32">
        <v>1</v>
      </c>
      <c r="F32">
        <v>2</v>
      </c>
      <c r="G32">
        <v>0</v>
      </c>
      <c r="H32">
        <v>0</v>
      </c>
      <c r="I32">
        <v>2</v>
      </c>
      <c r="J32">
        <v>11104.27238</v>
      </c>
      <c r="K32" s="17">
        <f t="shared" si="2"/>
        <v>201707</v>
      </c>
      <c r="L32" s="6">
        <f t="shared" si="3"/>
        <v>42945</v>
      </c>
      <c r="M32">
        <f t="shared" si="4"/>
        <v>11104.27238</v>
      </c>
      <c r="X32" s="30"/>
    </row>
    <row r="33" spans="3:24" x14ac:dyDescent="0.25">
      <c r="C33" s="6">
        <v>42946</v>
      </c>
      <c r="D33">
        <v>5</v>
      </c>
      <c r="E33">
        <v>1</v>
      </c>
      <c r="F33">
        <v>2</v>
      </c>
      <c r="G33">
        <v>0</v>
      </c>
      <c r="H33">
        <v>0</v>
      </c>
      <c r="I33">
        <v>2</v>
      </c>
      <c r="J33">
        <v>11801.827660000001</v>
      </c>
      <c r="K33" s="17">
        <f t="shared" si="2"/>
        <v>201707</v>
      </c>
      <c r="L33" s="6">
        <f t="shared" si="3"/>
        <v>42946</v>
      </c>
      <c r="M33">
        <f t="shared" si="4"/>
        <v>11801.827660000001</v>
      </c>
      <c r="X33" s="30"/>
    </row>
    <row r="34" spans="3:24" x14ac:dyDescent="0.25">
      <c r="C34" s="6">
        <v>42947</v>
      </c>
      <c r="D34">
        <v>23</v>
      </c>
      <c r="E34">
        <v>1</v>
      </c>
      <c r="F34">
        <v>2</v>
      </c>
      <c r="G34">
        <v>0</v>
      </c>
      <c r="H34">
        <v>2</v>
      </c>
      <c r="I34">
        <v>18</v>
      </c>
      <c r="J34">
        <v>12045.215560000001</v>
      </c>
      <c r="K34" s="17">
        <f t="shared" si="2"/>
        <v>201707</v>
      </c>
      <c r="L34" s="6">
        <f t="shared" si="3"/>
        <v>42947</v>
      </c>
      <c r="M34">
        <f t="shared" si="4"/>
        <v>12045.215560000001</v>
      </c>
      <c r="X34" s="30"/>
    </row>
    <row r="35" spans="3:24" x14ac:dyDescent="0.25">
      <c r="C35" s="6">
        <v>42948</v>
      </c>
      <c r="D35">
        <v>28</v>
      </c>
      <c r="E35">
        <v>1</v>
      </c>
      <c r="F35">
        <v>2</v>
      </c>
      <c r="G35">
        <v>2</v>
      </c>
      <c r="H35">
        <v>2</v>
      </c>
      <c r="I35">
        <v>21</v>
      </c>
      <c r="J35">
        <v>6981.0458289999997</v>
      </c>
      <c r="K35" s="17">
        <f t="shared" si="2"/>
        <v>201708</v>
      </c>
      <c r="L35" s="6">
        <f t="shared" si="3"/>
        <v>42948</v>
      </c>
      <c r="M35">
        <f t="shared" si="4"/>
        <v>6981.0458289999997</v>
      </c>
      <c r="X35" s="30"/>
    </row>
    <row r="36" spans="3:24" x14ac:dyDescent="0.25">
      <c r="C36" s="6">
        <v>42949</v>
      </c>
      <c r="D36">
        <v>28</v>
      </c>
      <c r="E36">
        <v>1</v>
      </c>
      <c r="F36">
        <v>2</v>
      </c>
      <c r="G36">
        <v>2</v>
      </c>
      <c r="H36">
        <v>2</v>
      </c>
      <c r="I36">
        <v>21</v>
      </c>
      <c r="J36">
        <v>8781.7202770000004</v>
      </c>
      <c r="K36" s="17">
        <f t="shared" si="2"/>
        <v>201708</v>
      </c>
      <c r="L36" s="6">
        <f t="shared" si="3"/>
        <v>42949</v>
      </c>
      <c r="M36">
        <f t="shared" si="4"/>
        <v>8781.7202770000004</v>
      </c>
      <c r="X36" s="30"/>
    </row>
    <row r="37" spans="3:24" x14ac:dyDescent="0.25">
      <c r="C37" s="6">
        <v>42950</v>
      </c>
      <c r="D37">
        <v>48</v>
      </c>
      <c r="E37">
        <v>1</v>
      </c>
      <c r="F37">
        <v>2</v>
      </c>
      <c r="G37">
        <v>2</v>
      </c>
      <c r="H37">
        <v>2</v>
      </c>
      <c r="I37">
        <v>41</v>
      </c>
      <c r="J37">
        <v>14158.40069</v>
      </c>
      <c r="K37" s="17">
        <f t="shared" si="2"/>
        <v>201708</v>
      </c>
      <c r="L37" s="6">
        <f t="shared" si="3"/>
        <v>42950</v>
      </c>
      <c r="M37">
        <f t="shared" si="4"/>
        <v>14158.40069</v>
      </c>
      <c r="X37" s="30"/>
    </row>
    <row r="38" spans="3:24" x14ac:dyDescent="0.25">
      <c r="C38" s="6">
        <v>42951</v>
      </c>
      <c r="D38">
        <v>48</v>
      </c>
      <c r="E38">
        <v>1</v>
      </c>
      <c r="F38">
        <v>2</v>
      </c>
      <c r="G38">
        <v>2</v>
      </c>
      <c r="H38">
        <v>2</v>
      </c>
      <c r="I38">
        <v>41</v>
      </c>
      <c r="J38">
        <v>11796.0682</v>
      </c>
      <c r="K38" s="17">
        <f t="shared" si="2"/>
        <v>201708</v>
      </c>
      <c r="L38" s="6">
        <f t="shared" si="3"/>
        <v>42951</v>
      </c>
      <c r="M38">
        <f t="shared" si="4"/>
        <v>11796.0682</v>
      </c>
      <c r="X38" s="30"/>
    </row>
    <row r="39" spans="3:24" x14ac:dyDescent="0.25">
      <c r="C39" s="6">
        <v>42952</v>
      </c>
      <c r="D39">
        <v>43</v>
      </c>
      <c r="E39">
        <v>0</v>
      </c>
      <c r="F39">
        <v>2</v>
      </c>
      <c r="G39">
        <v>0</v>
      </c>
      <c r="H39">
        <v>0</v>
      </c>
      <c r="I39">
        <v>41</v>
      </c>
      <c r="J39">
        <v>16783.55575</v>
      </c>
      <c r="K39" s="17">
        <f t="shared" si="2"/>
        <v>201708</v>
      </c>
      <c r="L39" s="6">
        <f t="shared" si="3"/>
        <v>42952</v>
      </c>
      <c r="M39">
        <f t="shared" si="4"/>
        <v>16783.55575</v>
      </c>
      <c r="X39" s="30"/>
    </row>
    <row r="40" spans="3:24" x14ac:dyDescent="0.25">
      <c r="C40" s="6">
        <v>42953</v>
      </c>
      <c r="D40">
        <v>43</v>
      </c>
      <c r="E40">
        <v>0</v>
      </c>
      <c r="F40">
        <v>2</v>
      </c>
      <c r="G40">
        <v>0</v>
      </c>
      <c r="H40">
        <v>0</v>
      </c>
      <c r="I40">
        <v>41</v>
      </c>
      <c r="J40">
        <v>29536.552029999999</v>
      </c>
      <c r="K40" s="17">
        <f t="shared" si="2"/>
        <v>201708</v>
      </c>
      <c r="L40" s="6">
        <f t="shared" si="3"/>
        <v>42953</v>
      </c>
      <c r="M40">
        <f t="shared" si="4"/>
        <v>29536.552029999999</v>
      </c>
      <c r="X40" s="30"/>
    </row>
    <row r="41" spans="3:24" x14ac:dyDescent="0.25">
      <c r="C41" s="6">
        <v>42954</v>
      </c>
      <c r="D41">
        <v>3</v>
      </c>
      <c r="E41">
        <v>1</v>
      </c>
      <c r="F41">
        <v>2</v>
      </c>
      <c r="G41">
        <v>0</v>
      </c>
      <c r="H41">
        <v>0</v>
      </c>
      <c r="I41">
        <v>0</v>
      </c>
      <c r="J41">
        <v>25145.415720000001</v>
      </c>
      <c r="K41" s="17">
        <f t="shared" si="2"/>
        <v>201708</v>
      </c>
      <c r="L41" s="6">
        <f t="shared" si="3"/>
        <v>42954</v>
      </c>
      <c r="M41">
        <f t="shared" si="4"/>
        <v>25145.415720000001</v>
      </c>
      <c r="X41" s="30"/>
    </row>
    <row r="42" spans="3:24" x14ac:dyDescent="0.25">
      <c r="C42" s="6">
        <v>42955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7523.8715890000003</v>
      </c>
      <c r="K42" s="17">
        <f t="shared" si="2"/>
        <v>201708</v>
      </c>
      <c r="L42" s="6">
        <f t="shared" si="3"/>
        <v>42955</v>
      </c>
      <c r="M42">
        <f t="shared" si="4"/>
        <v>0</v>
      </c>
      <c r="X42" s="30"/>
    </row>
    <row r="43" spans="3:24" x14ac:dyDescent="0.25">
      <c r="C43" s="6">
        <v>42956</v>
      </c>
      <c r="D43">
        <v>10</v>
      </c>
      <c r="E43">
        <v>1</v>
      </c>
      <c r="F43">
        <v>0</v>
      </c>
      <c r="G43">
        <v>4</v>
      </c>
      <c r="H43">
        <v>1</v>
      </c>
      <c r="I43">
        <v>4</v>
      </c>
      <c r="J43">
        <v>-184.50012559999999</v>
      </c>
      <c r="K43" s="17">
        <f t="shared" si="2"/>
        <v>201708</v>
      </c>
      <c r="L43" s="6">
        <f t="shared" si="3"/>
        <v>42956</v>
      </c>
      <c r="M43">
        <f t="shared" si="4"/>
        <v>-184.50012559999999</v>
      </c>
      <c r="X43" s="30"/>
    </row>
    <row r="44" spans="3:24" x14ac:dyDescent="0.25">
      <c r="C44" s="6">
        <v>42957</v>
      </c>
      <c r="D44">
        <v>21</v>
      </c>
      <c r="E44">
        <v>1</v>
      </c>
      <c r="F44">
        <v>0</v>
      </c>
      <c r="G44">
        <v>4</v>
      </c>
      <c r="H44">
        <v>2</v>
      </c>
      <c r="I44">
        <v>14</v>
      </c>
      <c r="J44">
        <v>1618.2753729999999</v>
      </c>
      <c r="K44" s="17">
        <f t="shared" si="2"/>
        <v>201708</v>
      </c>
      <c r="L44" s="6">
        <f t="shared" si="3"/>
        <v>42957</v>
      </c>
      <c r="M44">
        <f t="shared" si="4"/>
        <v>1618.2753729999999</v>
      </c>
      <c r="X44" s="30"/>
    </row>
    <row r="45" spans="3:24" x14ac:dyDescent="0.25">
      <c r="C45" s="6">
        <v>42958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-202.8288585</v>
      </c>
      <c r="K45" s="17">
        <f t="shared" si="2"/>
        <v>201708</v>
      </c>
      <c r="L45" s="6">
        <f t="shared" si="3"/>
        <v>42958</v>
      </c>
      <c r="M45">
        <f t="shared" si="4"/>
        <v>0</v>
      </c>
      <c r="X45" s="30"/>
    </row>
    <row r="46" spans="3:24" x14ac:dyDescent="0.25">
      <c r="C46" s="6">
        <v>42959</v>
      </c>
      <c r="D46">
        <v>4</v>
      </c>
      <c r="E46">
        <v>0</v>
      </c>
      <c r="F46">
        <v>0</v>
      </c>
      <c r="G46">
        <v>0</v>
      </c>
      <c r="H46">
        <v>0</v>
      </c>
      <c r="I46">
        <v>4</v>
      </c>
      <c r="J46">
        <v>2077.8178819999998</v>
      </c>
      <c r="K46" s="17">
        <f t="shared" si="2"/>
        <v>201708</v>
      </c>
      <c r="L46" s="6">
        <f t="shared" si="3"/>
        <v>42959</v>
      </c>
      <c r="M46">
        <f t="shared" si="4"/>
        <v>2077.8178819999998</v>
      </c>
      <c r="X46" s="30"/>
    </row>
    <row r="47" spans="3:24" x14ac:dyDescent="0.25">
      <c r="C47" s="6">
        <v>42960</v>
      </c>
      <c r="D47">
        <v>4</v>
      </c>
      <c r="E47">
        <v>0</v>
      </c>
      <c r="F47">
        <v>0</v>
      </c>
      <c r="G47">
        <v>0</v>
      </c>
      <c r="H47">
        <v>0</v>
      </c>
      <c r="I47">
        <v>4</v>
      </c>
      <c r="J47">
        <v>3508.8944580000002</v>
      </c>
      <c r="K47" s="17">
        <f t="shared" si="2"/>
        <v>201708</v>
      </c>
      <c r="L47" s="6">
        <f t="shared" si="3"/>
        <v>42960</v>
      </c>
      <c r="M47">
        <f t="shared" si="4"/>
        <v>3508.8944580000002</v>
      </c>
      <c r="X47" s="30"/>
    </row>
    <row r="48" spans="3:24" x14ac:dyDescent="0.25">
      <c r="C48" s="6">
        <v>42961</v>
      </c>
      <c r="D48">
        <v>4</v>
      </c>
      <c r="E48">
        <v>0</v>
      </c>
      <c r="F48">
        <v>0</v>
      </c>
      <c r="G48">
        <v>0</v>
      </c>
      <c r="H48">
        <v>0</v>
      </c>
      <c r="I48">
        <v>4</v>
      </c>
      <c r="J48">
        <v>6217.481702</v>
      </c>
      <c r="K48" s="17">
        <f t="shared" si="2"/>
        <v>201708</v>
      </c>
      <c r="L48" s="6">
        <f t="shared" si="3"/>
        <v>42961</v>
      </c>
      <c r="M48">
        <f t="shared" si="4"/>
        <v>6217.481702</v>
      </c>
      <c r="X48" s="30"/>
    </row>
    <row r="49" spans="3:24" x14ac:dyDescent="0.25">
      <c r="C49" s="6">
        <v>42962</v>
      </c>
      <c r="D49">
        <v>33</v>
      </c>
      <c r="E49">
        <v>0</v>
      </c>
      <c r="F49">
        <v>0</v>
      </c>
      <c r="G49">
        <v>10</v>
      </c>
      <c r="H49">
        <v>2</v>
      </c>
      <c r="I49">
        <v>21</v>
      </c>
      <c r="J49">
        <v>3763.3048180000001</v>
      </c>
      <c r="K49" s="17">
        <f t="shared" si="2"/>
        <v>201708</v>
      </c>
      <c r="L49" s="6">
        <f t="shared" si="3"/>
        <v>42962</v>
      </c>
      <c r="M49">
        <f t="shared" si="4"/>
        <v>3763.3048180000001</v>
      </c>
      <c r="X49" s="30"/>
    </row>
    <row r="50" spans="3:24" x14ac:dyDescent="0.25">
      <c r="C50" s="6">
        <v>42963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14228.89385</v>
      </c>
      <c r="K50" s="17">
        <f t="shared" si="2"/>
        <v>201708</v>
      </c>
      <c r="L50" s="6">
        <f t="shared" si="3"/>
        <v>42963</v>
      </c>
      <c r="M50">
        <f t="shared" si="4"/>
        <v>0</v>
      </c>
      <c r="X50" s="30"/>
    </row>
    <row r="51" spans="3:24" x14ac:dyDescent="0.25">
      <c r="C51" s="6">
        <v>42964</v>
      </c>
      <c r="D51">
        <v>4</v>
      </c>
      <c r="E51">
        <v>0</v>
      </c>
      <c r="F51">
        <v>0</v>
      </c>
      <c r="G51">
        <v>0</v>
      </c>
      <c r="H51">
        <v>0</v>
      </c>
      <c r="I51">
        <v>4</v>
      </c>
      <c r="J51">
        <v>20795.139439999999</v>
      </c>
      <c r="K51" s="17">
        <f t="shared" si="2"/>
        <v>201708</v>
      </c>
      <c r="L51" s="6">
        <f t="shared" si="3"/>
        <v>42964</v>
      </c>
      <c r="M51">
        <f t="shared" si="4"/>
        <v>20795.139439999999</v>
      </c>
      <c r="X51" s="30"/>
    </row>
    <row r="52" spans="3:24" x14ac:dyDescent="0.25">
      <c r="C52" s="6">
        <v>42965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16234.154119999999</v>
      </c>
      <c r="K52" s="17">
        <f t="shared" si="2"/>
        <v>201708</v>
      </c>
      <c r="L52" s="6">
        <f t="shared" si="3"/>
        <v>42965</v>
      </c>
      <c r="M52">
        <f t="shared" si="4"/>
        <v>0</v>
      </c>
      <c r="X52" s="30"/>
    </row>
    <row r="53" spans="3:24" x14ac:dyDescent="0.25">
      <c r="C53" s="6">
        <v>42966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3885.4173689999998</v>
      </c>
      <c r="K53" s="17">
        <f t="shared" si="2"/>
        <v>201708</v>
      </c>
      <c r="L53" s="6">
        <f t="shared" si="3"/>
        <v>42966</v>
      </c>
      <c r="M53">
        <f t="shared" si="4"/>
        <v>0</v>
      </c>
      <c r="X53" s="30"/>
    </row>
    <row r="54" spans="3:24" x14ac:dyDescent="0.25">
      <c r="C54" s="6">
        <v>42967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3213.1235999999999</v>
      </c>
      <c r="K54" s="17">
        <f t="shared" si="2"/>
        <v>201708</v>
      </c>
      <c r="L54" s="6">
        <f t="shared" si="3"/>
        <v>42967</v>
      </c>
      <c r="M54">
        <f t="shared" si="4"/>
        <v>0</v>
      </c>
      <c r="X54" s="30"/>
    </row>
    <row r="55" spans="3:24" x14ac:dyDescent="0.25">
      <c r="C55" s="6">
        <v>42968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-1554.514668</v>
      </c>
      <c r="K55" s="17">
        <f t="shared" si="2"/>
        <v>201708</v>
      </c>
      <c r="L55" s="6">
        <f t="shared" si="3"/>
        <v>42968</v>
      </c>
      <c r="M55">
        <f t="shared" si="4"/>
        <v>0</v>
      </c>
      <c r="X55" s="30"/>
    </row>
    <row r="56" spans="3:24" x14ac:dyDescent="0.25">
      <c r="C56" s="6">
        <v>42969</v>
      </c>
      <c r="D56">
        <v>31</v>
      </c>
      <c r="E56">
        <v>1</v>
      </c>
      <c r="F56">
        <v>0</v>
      </c>
      <c r="G56">
        <v>7</v>
      </c>
      <c r="H56">
        <v>2</v>
      </c>
      <c r="I56">
        <v>21</v>
      </c>
      <c r="J56">
        <v>-2939.9789799999999</v>
      </c>
      <c r="K56" s="17">
        <f t="shared" si="2"/>
        <v>201708</v>
      </c>
      <c r="L56" s="6">
        <f t="shared" si="3"/>
        <v>42969</v>
      </c>
      <c r="M56">
        <f t="shared" si="4"/>
        <v>-2939.9789799999999</v>
      </c>
      <c r="X56" s="30"/>
    </row>
    <row r="57" spans="3:24" x14ac:dyDescent="0.25">
      <c r="C57" s="6">
        <v>42970</v>
      </c>
      <c r="D57">
        <v>20</v>
      </c>
      <c r="E57">
        <v>1</v>
      </c>
      <c r="F57">
        <v>0</v>
      </c>
      <c r="G57">
        <v>7</v>
      </c>
      <c r="H57">
        <v>2</v>
      </c>
      <c r="I57">
        <v>10</v>
      </c>
      <c r="J57">
        <v>1631.7712670000001</v>
      </c>
      <c r="K57" s="17">
        <f t="shared" si="2"/>
        <v>201708</v>
      </c>
      <c r="L57" s="6">
        <f t="shared" si="3"/>
        <v>42970</v>
      </c>
      <c r="M57">
        <f t="shared" si="4"/>
        <v>1631.7712670000001</v>
      </c>
      <c r="X57" s="30"/>
    </row>
    <row r="58" spans="3:24" x14ac:dyDescent="0.25">
      <c r="C58" s="6">
        <v>42971</v>
      </c>
      <c r="D58">
        <v>20</v>
      </c>
      <c r="E58">
        <v>1</v>
      </c>
      <c r="F58">
        <v>0</v>
      </c>
      <c r="G58">
        <v>7</v>
      </c>
      <c r="H58">
        <v>2</v>
      </c>
      <c r="I58">
        <v>10</v>
      </c>
      <c r="J58">
        <v>7306.2921889999998</v>
      </c>
      <c r="K58" s="17">
        <f t="shared" si="2"/>
        <v>201708</v>
      </c>
      <c r="L58" s="6">
        <f t="shared" si="3"/>
        <v>42971</v>
      </c>
      <c r="M58">
        <f t="shared" si="4"/>
        <v>7306.2921889999998</v>
      </c>
      <c r="X58" s="30"/>
    </row>
    <row r="59" spans="3:24" x14ac:dyDescent="0.25">
      <c r="C59" s="6">
        <v>42972</v>
      </c>
      <c r="D59">
        <v>20</v>
      </c>
      <c r="E59">
        <v>1</v>
      </c>
      <c r="F59">
        <v>0</v>
      </c>
      <c r="G59">
        <v>7</v>
      </c>
      <c r="H59">
        <v>2</v>
      </c>
      <c r="I59">
        <v>10</v>
      </c>
      <c r="J59">
        <v>9330.1003280000004</v>
      </c>
      <c r="K59" s="17">
        <f t="shared" si="2"/>
        <v>201708</v>
      </c>
      <c r="L59" s="6">
        <f t="shared" si="3"/>
        <v>42972</v>
      </c>
      <c r="M59">
        <f t="shared" si="4"/>
        <v>9330.1003280000004</v>
      </c>
      <c r="X59" s="30"/>
    </row>
    <row r="60" spans="3:24" x14ac:dyDescent="0.25">
      <c r="C60" s="6">
        <v>42973</v>
      </c>
      <c r="D60">
        <v>18</v>
      </c>
      <c r="E60">
        <v>1</v>
      </c>
      <c r="F60">
        <v>0</v>
      </c>
      <c r="G60">
        <v>7</v>
      </c>
      <c r="H60">
        <v>0</v>
      </c>
      <c r="I60">
        <v>10</v>
      </c>
      <c r="J60">
        <v>8174.4070579999998</v>
      </c>
      <c r="K60" s="17">
        <f t="shared" si="2"/>
        <v>201708</v>
      </c>
      <c r="L60" s="6">
        <f t="shared" si="3"/>
        <v>42973</v>
      </c>
      <c r="M60">
        <f t="shared" si="4"/>
        <v>8174.4070579999998</v>
      </c>
      <c r="X60" s="30"/>
    </row>
    <row r="61" spans="3:24" x14ac:dyDescent="0.25">
      <c r="C61" s="6">
        <v>42974</v>
      </c>
      <c r="D61">
        <v>18</v>
      </c>
      <c r="E61">
        <v>1</v>
      </c>
      <c r="F61">
        <v>0</v>
      </c>
      <c r="G61">
        <v>7</v>
      </c>
      <c r="H61">
        <v>0</v>
      </c>
      <c r="I61">
        <v>10</v>
      </c>
      <c r="J61">
        <v>6713.6792420000002</v>
      </c>
      <c r="K61" s="17">
        <f t="shared" si="2"/>
        <v>201708</v>
      </c>
      <c r="L61" s="6">
        <f t="shared" si="3"/>
        <v>42974</v>
      </c>
      <c r="M61">
        <f t="shared" si="4"/>
        <v>6713.6792420000002</v>
      </c>
      <c r="X61" s="30"/>
    </row>
    <row r="62" spans="3:24" x14ac:dyDescent="0.25">
      <c r="C62" s="6">
        <v>42975</v>
      </c>
      <c r="D62">
        <v>18</v>
      </c>
      <c r="E62">
        <v>1</v>
      </c>
      <c r="F62">
        <v>0</v>
      </c>
      <c r="G62">
        <v>7</v>
      </c>
      <c r="H62">
        <v>0</v>
      </c>
      <c r="I62">
        <v>10</v>
      </c>
      <c r="J62">
        <v>6014.9419159999998</v>
      </c>
      <c r="K62" s="17">
        <f t="shared" si="2"/>
        <v>201708</v>
      </c>
      <c r="L62" s="6">
        <f t="shared" si="3"/>
        <v>42975</v>
      </c>
      <c r="M62">
        <f t="shared" si="4"/>
        <v>6014.9419159999998</v>
      </c>
      <c r="X62" s="30"/>
    </row>
    <row r="63" spans="3:24" x14ac:dyDescent="0.25">
      <c r="C63" s="6">
        <v>42976</v>
      </c>
      <c r="D63">
        <v>13</v>
      </c>
      <c r="E63">
        <v>1</v>
      </c>
      <c r="F63">
        <v>0</v>
      </c>
      <c r="G63">
        <v>5</v>
      </c>
      <c r="H63">
        <v>1</v>
      </c>
      <c r="I63">
        <v>6</v>
      </c>
      <c r="J63">
        <v>6351.8166959999999</v>
      </c>
      <c r="K63" s="17">
        <f t="shared" si="2"/>
        <v>201708</v>
      </c>
      <c r="L63" s="6">
        <f t="shared" si="3"/>
        <v>42976</v>
      </c>
      <c r="M63">
        <f t="shared" si="4"/>
        <v>6351.8166959999999</v>
      </c>
      <c r="X63" s="30"/>
    </row>
    <row r="64" spans="3:24" x14ac:dyDescent="0.25">
      <c r="C64" s="6">
        <v>42977</v>
      </c>
      <c r="D64">
        <v>14</v>
      </c>
      <c r="E64">
        <v>1</v>
      </c>
      <c r="F64">
        <v>4</v>
      </c>
      <c r="G64">
        <v>4</v>
      </c>
      <c r="H64">
        <v>1</v>
      </c>
      <c r="I64">
        <v>4</v>
      </c>
      <c r="J64">
        <v>5402.6110280000003</v>
      </c>
      <c r="K64" s="17">
        <f t="shared" si="2"/>
        <v>201708</v>
      </c>
      <c r="L64" s="6">
        <f t="shared" si="3"/>
        <v>42977</v>
      </c>
      <c r="M64">
        <f t="shared" si="4"/>
        <v>5402.6110280000003</v>
      </c>
      <c r="X64" s="30"/>
    </row>
    <row r="65" spans="3:24" x14ac:dyDescent="0.25">
      <c r="C65" s="6">
        <v>42978</v>
      </c>
      <c r="D65">
        <v>10</v>
      </c>
      <c r="E65">
        <v>1</v>
      </c>
      <c r="F65">
        <v>0</v>
      </c>
      <c r="G65">
        <v>4</v>
      </c>
      <c r="H65">
        <v>1</v>
      </c>
      <c r="I65">
        <v>4</v>
      </c>
      <c r="J65">
        <v>2581.7699389999998</v>
      </c>
      <c r="K65" s="17">
        <f t="shared" si="2"/>
        <v>201708</v>
      </c>
      <c r="L65" s="6">
        <f t="shared" si="3"/>
        <v>42978</v>
      </c>
      <c r="M65">
        <f t="shared" si="4"/>
        <v>2581.7699389999998</v>
      </c>
      <c r="X65" s="30"/>
    </row>
    <row r="66" spans="3:24" x14ac:dyDescent="0.25">
      <c r="C66" s="6">
        <v>42979</v>
      </c>
      <c r="D66">
        <v>10</v>
      </c>
      <c r="E66">
        <v>1</v>
      </c>
      <c r="F66">
        <v>0</v>
      </c>
      <c r="G66">
        <v>4</v>
      </c>
      <c r="H66">
        <v>1</v>
      </c>
      <c r="I66">
        <v>4</v>
      </c>
      <c r="J66">
        <v>6571.8319449999999</v>
      </c>
      <c r="K66" s="17">
        <f t="shared" si="2"/>
        <v>201709</v>
      </c>
      <c r="L66" s="6">
        <f t="shared" si="3"/>
        <v>42979</v>
      </c>
      <c r="M66">
        <f t="shared" si="4"/>
        <v>6571.8319449999999</v>
      </c>
      <c r="X66" s="30"/>
    </row>
    <row r="67" spans="3:24" x14ac:dyDescent="0.25">
      <c r="C67" s="6">
        <v>42980</v>
      </c>
      <c r="D67">
        <v>30</v>
      </c>
      <c r="E67">
        <v>0</v>
      </c>
      <c r="F67">
        <v>12</v>
      </c>
      <c r="G67">
        <v>0</v>
      </c>
      <c r="H67">
        <v>6</v>
      </c>
      <c r="I67">
        <v>12</v>
      </c>
      <c r="J67">
        <v>5873.693499</v>
      </c>
      <c r="K67" s="17">
        <f t="shared" si="2"/>
        <v>201709</v>
      </c>
      <c r="L67" s="6">
        <f t="shared" si="3"/>
        <v>42980</v>
      </c>
      <c r="M67">
        <f t="shared" si="4"/>
        <v>5873.693499</v>
      </c>
      <c r="X67" s="30"/>
    </row>
    <row r="68" spans="3:24" x14ac:dyDescent="0.25">
      <c r="C68" s="6">
        <v>42981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14317.892169999999</v>
      </c>
      <c r="K68" s="17">
        <f t="shared" si="2"/>
        <v>201709</v>
      </c>
      <c r="L68" s="6">
        <f t="shared" si="3"/>
        <v>42981</v>
      </c>
      <c r="M68">
        <f t="shared" si="4"/>
        <v>0</v>
      </c>
      <c r="X68" s="30"/>
    </row>
    <row r="69" spans="3:24" x14ac:dyDescent="0.25">
      <c r="C69" s="6">
        <v>42982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20773.141650000001</v>
      </c>
      <c r="K69" s="17">
        <f t="shared" ref="K69:K132" si="7">YEAR(L69)*100+MONTH(L69)</f>
        <v>201709</v>
      </c>
      <c r="L69" s="6">
        <f t="shared" ref="L69:L132" si="8">C69</f>
        <v>42982</v>
      </c>
      <c r="M69">
        <f t="shared" ref="M69:M132" si="9">IF(D69=0,0,IF(D69=0.1,150,J69))</f>
        <v>0</v>
      </c>
      <c r="X69" s="30"/>
    </row>
    <row r="70" spans="3:24" x14ac:dyDescent="0.25">
      <c r="C70" s="6">
        <v>42983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17197.643169999999</v>
      </c>
      <c r="K70" s="17">
        <f t="shared" si="7"/>
        <v>201709</v>
      </c>
      <c r="L70" s="6">
        <f t="shared" si="8"/>
        <v>42983</v>
      </c>
      <c r="M70">
        <f t="shared" si="9"/>
        <v>0</v>
      </c>
      <c r="X70" s="30"/>
    </row>
    <row r="71" spans="3:24" x14ac:dyDescent="0.25">
      <c r="C71" s="6">
        <v>42984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4688.4809949999999</v>
      </c>
      <c r="K71" s="17">
        <f t="shared" si="7"/>
        <v>201709</v>
      </c>
      <c r="L71" s="6">
        <f t="shared" si="8"/>
        <v>42984</v>
      </c>
      <c r="M71">
        <f t="shared" si="9"/>
        <v>0</v>
      </c>
      <c r="X71" s="30"/>
    </row>
    <row r="72" spans="3:24" x14ac:dyDescent="0.25">
      <c r="C72" s="6">
        <v>42985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4029.3169320000002</v>
      </c>
      <c r="K72" s="17">
        <f t="shared" si="7"/>
        <v>201709</v>
      </c>
      <c r="L72" s="6">
        <f t="shared" si="8"/>
        <v>42985</v>
      </c>
      <c r="M72">
        <f t="shared" si="9"/>
        <v>0</v>
      </c>
      <c r="X72" s="30"/>
    </row>
    <row r="73" spans="3:24" x14ac:dyDescent="0.25">
      <c r="C73" s="6">
        <v>42986</v>
      </c>
      <c r="D73">
        <v>12</v>
      </c>
      <c r="E73">
        <v>0</v>
      </c>
      <c r="F73">
        <v>6</v>
      </c>
      <c r="G73">
        <v>0</v>
      </c>
      <c r="H73">
        <v>0</v>
      </c>
      <c r="I73">
        <v>6</v>
      </c>
      <c r="J73">
        <v>579.49134430000004</v>
      </c>
      <c r="K73" s="17">
        <f t="shared" si="7"/>
        <v>201709</v>
      </c>
      <c r="L73" s="6">
        <f t="shared" si="8"/>
        <v>42986</v>
      </c>
      <c r="M73">
        <f t="shared" si="9"/>
        <v>579.49134430000004</v>
      </c>
      <c r="X73" s="30"/>
    </row>
    <row r="74" spans="3:24" x14ac:dyDescent="0.25">
      <c r="C74" s="6">
        <v>42987</v>
      </c>
      <c r="D74">
        <v>6</v>
      </c>
      <c r="E74">
        <v>1</v>
      </c>
      <c r="F74">
        <v>0</v>
      </c>
      <c r="G74">
        <v>2</v>
      </c>
      <c r="H74">
        <v>0</v>
      </c>
      <c r="I74">
        <v>3</v>
      </c>
      <c r="J74">
        <v>-1724.723549</v>
      </c>
      <c r="K74" s="17">
        <f t="shared" si="7"/>
        <v>201709</v>
      </c>
      <c r="L74" s="6">
        <f t="shared" si="8"/>
        <v>42987</v>
      </c>
      <c r="M74">
        <f t="shared" si="9"/>
        <v>-1724.723549</v>
      </c>
      <c r="X74" s="30"/>
    </row>
    <row r="75" spans="3:24" x14ac:dyDescent="0.25">
      <c r="C75" s="6">
        <v>42988</v>
      </c>
      <c r="D75">
        <v>6</v>
      </c>
      <c r="E75">
        <v>1</v>
      </c>
      <c r="F75">
        <v>0</v>
      </c>
      <c r="G75">
        <v>2</v>
      </c>
      <c r="H75">
        <v>0</v>
      </c>
      <c r="I75">
        <v>3</v>
      </c>
      <c r="J75">
        <v>-783.94039220000002</v>
      </c>
      <c r="K75" s="17">
        <f t="shared" si="7"/>
        <v>201709</v>
      </c>
      <c r="L75" s="6">
        <f t="shared" si="8"/>
        <v>42988</v>
      </c>
      <c r="M75">
        <f t="shared" si="9"/>
        <v>-783.94039220000002</v>
      </c>
      <c r="X75" s="30"/>
    </row>
    <row r="76" spans="3:24" x14ac:dyDescent="0.25">
      <c r="C76" s="6">
        <v>42989</v>
      </c>
      <c r="D76">
        <v>6</v>
      </c>
      <c r="E76">
        <v>1</v>
      </c>
      <c r="F76">
        <v>0</v>
      </c>
      <c r="G76">
        <v>2</v>
      </c>
      <c r="H76">
        <v>0</v>
      </c>
      <c r="I76">
        <v>3</v>
      </c>
      <c r="J76">
        <v>1037.9322560000001</v>
      </c>
      <c r="K76" s="17">
        <f t="shared" si="7"/>
        <v>201709</v>
      </c>
      <c r="L76" s="6">
        <f t="shared" si="8"/>
        <v>42989</v>
      </c>
      <c r="M76">
        <f t="shared" si="9"/>
        <v>1037.9322560000001</v>
      </c>
      <c r="X76" s="30"/>
    </row>
    <row r="77" spans="3:24" x14ac:dyDescent="0.25">
      <c r="C77" s="6">
        <v>42990</v>
      </c>
      <c r="D77">
        <v>13</v>
      </c>
      <c r="E77">
        <v>1</v>
      </c>
      <c r="F77">
        <v>0</v>
      </c>
      <c r="G77">
        <v>5</v>
      </c>
      <c r="H77">
        <v>1</v>
      </c>
      <c r="I77">
        <v>6</v>
      </c>
      <c r="J77">
        <v>3393.2194890000001</v>
      </c>
      <c r="K77" s="17">
        <f t="shared" si="7"/>
        <v>201709</v>
      </c>
      <c r="L77" s="6">
        <f t="shared" si="8"/>
        <v>42990</v>
      </c>
      <c r="M77">
        <f t="shared" si="9"/>
        <v>3393.2194890000001</v>
      </c>
      <c r="X77" s="30"/>
    </row>
    <row r="78" spans="3:24" x14ac:dyDescent="0.25">
      <c r="C78" s="6">
        <v>42991</v>
      </c>
      <c r="D78">
        <v>1</v>
      </c>
      <c r="E78">
        <v>1</v>
      </c>
      <c r="F78">
        <v>0</v>
      </c>
      <c r="G78">
        <v>0</v>
      </c>
      <c r="H78">
        <v>0</v>
      </c>
      <c r="I78">
        <v>0</v>
      </c>
      <c r="J78">
        <v>6814.9913260000003</v>
      </c>
      <c r="K78" s="17">
        <f t="shared" si="7"/>
        <v>201709</v>
      </c>
      <c r="L78" s="6">
        <f t="shared" si="8"/>
        <v>42991</v>
      </c>
      <c r="M78">
        <f t="shared" si="9"/>
        <v>6814.9913260000003</v>
      </c>
      <c r="X78" s="30"/>
    </row>
    <row r="79" spans="3:24" x14ac:dyDescent="0.25">
      <c r="C79" s="6">
        <v>42992</v>
      </c>
      <c r="D79">
        <v>1</v>
      </c>
      <c r="E79">
        <v>1</v>
      </c>
      <c r="F79">
        <v>0</v>
      </c>
      <c r="G79">
        <v>0</v>
      </c>
      <c r="H79">
        <v>0</v>
      </c>
      <c r="I79">
        <v>0</v>
      </c>
      <c r="J79">
        <v>8409.8611870000004</v>
      </c>
      <c r="K79" s="17">
        <f t="shared" si="7"/>
        <v>201709</v>
      </c>
      <c r="L79" s="6">
        <f t="shared" si="8"/>
        <v>42992</v>
      </c>
      <c r="M79">
        <f t="shared" si="9"/>
        <v>8409.8611870000004</v>
      </c>
      <c r="X79" s="30"/>
    </row>
    <row r="80" spans="3:24" x14ac:dyDescent="0.25">
      <c r="C80" s="6">
        <v>42993</v>
      </c>
      <c r="D80">
        <v>7</v>
      </c>
      <c r="E80">
        <v>1</v>
      </c>
      <c r="F80">
        <v>0</v>
      </c>
      <c r="G80">
        <v>2</v>
      </c>
      <c r="H80">
        <v>1</v>
      </c>
      <c r="I80">
        <v>3</v>
      </c>
      <c r="J80">
        <v>6851.1924749999998</v>
      </c>
      <c r="K80" s="17">
        <f t="shared" si="7"/>
        <v>201709</v>
      </c>
      <c r="L80" s="6">
        <f t="shared" si="8"/>
        <v>42993</v>
      </c>
      <c r="M80">
        <f t="shared" si="9"/>
        <v>6851.1924749999998</v>
      </c>
      <c r="X80" s="30"/>
    </row>
    <row r="81" spans="3:24" x14ac:dyDescent="0.25">
      <c r="C81" s="6">
        <v>42994</v>
      </c>
      <c r="D81">
        <v>7</v>
      </c>
      <c r="E81">
        <v>1</v>
      </c>
      <c r="F81">
        <v>0</v>
      </c>
      <c r="G81">
        <v>2</v>
      </c>
      <c r="H81">
        <v>1</v>
      </c>
      <c r="I81">
        <v>3</v>
      </c>
      <c r="J81">
        <v>3346.8240839999999</v>
      </c>
      <c r="K81" s="17">
        <f t="shared" si="7"/>
        <v>201709</v>
      </c>
      <c r="L81" s="6">
        <f t="shared" si="8"/>
        <v>42994</v>
      </c>
      <c r="M81">
        <f t="shared" si="9"/>
        <v>3346.8240839999999</v>
      </c>
      <c r="X81" s="30"/>
    </row>
    <row r="82" spans="3:24" x14ac:dyDescent="0.25">
      <c r="C82" s="6">
        <v>42995</v>
      </c>
      <c r="D82">
        <v>7</v>
      </c>
      <c r="E82">
        <v>1</v>
      </c>
      <c r="F82">
        <v>0</v>
      </c>
      <c r="G82">
        <v>2</v>
      </c>
      <c r="H82">
        <v>1</v>
      </c>
      <c r="I82">
        <v>3</v>
      </c>
      <c r="J82">
        <v>1359.8265280000001</v>
      </c>
      <c r="K82" s="17">
        <f t="shared" si="7"/>
        <v>201709</v>
      </c>
      <c r="L82" s="6">
        <f t="shared" si="8"/>
        <v>42995</v>
      </c>
      <c r="M82">
        <f t="shared" si="9"/>
        <v>1359.8265280000001</v>
      </c>
      <c r="X82" s="30"/>
    </row>
    <row r="83" spans="3:24" x14ac:dyDescent="0.25">
      <c r="C83" s="6">
        <v>42996</v>
      </c>
      <c r="D83">
        <v>7</v>
      </c>
      <c r="E83">
        <v>1</v>
      </c>
      <c r="F83">
        <v>0</v>
      </c>
      <c r="G83">
        <v>2</v>
      </c>
      <c r="H83">
        <v>1</v>
      </c>
      <c r="I83">
        <v>3</v>
      </c>
      <c r="J83">
        <v>2323.293424</v>
      </c>
      <c r="K83" s="17">
        <f t="shared" si="7"/>
        <v>201709</v>
      </c>
      <c r="L83" s="6">
        <f t="shared" si="8"/>
        <v>42996</v>
      </c>
      <c r="M83">
        <f t="shared" si="9"/>
        <v>2323.293424</v>
      </c>
      <c r="X83" s="30"/>
    </row>
    <row r="84" spans="3:24" x14ac:dyDescent="0.25">
      <c r="C84" s="6">
        <v>42997</v>
      </c>
      <c r="D84">
        <v>7</v>
      </c>
      <c r="E84">
        <v>1</v>
      </c>
      <c r="F84">
        <v>0</v>
      </c>
      <c r="G84">
        <v>0</v>
      </c>
      <c r="H84">
        <v>0</v>
      </c>
      <c r="I84">
        <v>6</v>
      </c>
      <c r="J84">
        <v>3734.577256</v>
      </c>
      <c r="K84" s="17">
        <f t="shared" si="7"/>
        <v>201709</v>
      </c>
      <c r="L84" s="6">
        <f t="shared" si="8"/>
        <v>42997</v>
      </c>
      <c r="M84">
        <f t="shared" si="9"/>
        <v>3734.577256</v>
      </c>
      <c r="X84" s="30"/>
    </row>
    <row r="85" spans="3:24" x14ac:dyDescent="0.25">
      <c r="C85" s="6">
        <v>42998</v>
      </c>
      <c r="D85">
        <v>7</v>
      </c>
      <c r="E85">
        <v>1</v>
      </c>
      <c r="F85">
        <v>0</v>
      </c>
      <c r="G85">
        <v>2</v>
      </c>
      <c r="H85">
        <v>1</v>
      </c>
      <c r="I85">
        <v>3</v>
      </c>
      <c r="J85">
        <v>430.96611369999999</v>
      </c>
      <c r="K85" s="17">
        <f t="shared" si="7"/>
        <v>201709</v>
      </c>
      <c r="L85" s="6">
        <f t="shared" si="8"/>
        <v>42998</v>
      </c>
      <c r="M85">
        <f t="shared" si="9"/>
        <v>430.96611369999999</v>
      </c>
      <c r="X85" s="30"/>
    </row>
    <row r="86" spans="3:24" x14ac:dyDescent="0.25">
      <c r="C86" s="6">
        <v>42999</v>
      </c>
      <c r="D86">
        <v>7</v>
      </c>
      <c r="E86">
        <v>1</v>
      </c>
      <c r="F86">
        <v>0</v>
      </c>
      <c r="G86">
        <v>2</v>
      </c>
      <c r="H86">
        <v>1</v>
      </c>
      <c r="I86">
        <v>3</v>
      </c>
      <c r="J86">
        <v>3242.763555</v>
      </c>
      <c r="K86" s="17">
        <f t="shared" si="7"/>
        <v>201709</v>
      </c>
      <c r="L86" s="6">
        <f t="shared" si="8"/>
        <v>42999</v>
      </c>
      <c r="M86">
        <f t="shared" si="9"/>
        <v>3242.763555</v>
      </c>
      <c r="X86" s="30"/>
    </row>
    <row r="87" spans="3:24" x14ac:dyDescent="0.25">
      <c r="C87" s="6">
        <v>43000</v>
      </c>
      <c r="D87">
        <v>7</v>
      </c>
      <c r="E87">
        <v>1</v>
      </c>
      <c r="F87">
        <v>0</v>
      </c>
      <c r="G87">
        <v>2</v>
      </c>
      <c r="H87">
        <v>1</v>
      </c>
      <c r="I87">
        <v>3</v>
      </c>
      <c r="J87">
        <v>3050.4818089999999</v>
      </c>
      <c r="K87" s="17">
        <f t="shared" si="7"/>
        <v>201709</v>
      </c>
      <c r="L87" s="6">
        <f t="shared" si="8"/>
        <v>43000</v>
      </c>
      <c r="M87">
        <f t="shared" si="9"/>
        <v>3050.4818089999999</v>
      </c>
      <c r="X87" s="30"/>
    </row>
    <row r="88" spans="3:24" x14ac:dyDescent="0.25">
      <c r="C88" s="6">
        <v>43001</v>
      </c>
      <c r="D88">
        <v>8</v>
      </c>
      <c r="E88">
        <v>1</v>
      </c>
      <c r="F88">
        <v>0</v>
      </c>
      <c r="G88">
        <v>0</v>
      </c>
      <c r="H88">
        <v>0</v>
      </c>
      <c r="I88">
        <v>7</v>
      </c>
      <c r="J88">
        <v>3034.826337</v>
      </c>
      <c r="K88" s="17">
        <f t="shared" si="7"/>
        <v>201709</v>
      </c>
      <c r="L88" s="6">
        <f t="shared" si="8"/>
        <v>43001</v>
      </c>
      <c r="M88">
        <f t="shared" si="9"/>
        <v>3034.826337</v>
      </c>
      <c r="X88" s="30"/>
    </row>
    <row r="89" spans="3:24" x14ac:dyDescent="0.25">
      <c r="C89" s="6">
        <v>43002</v>
      </c>
      <c r="D89">
        <v>8</v>
      </c>
      <c r="E89">
        <v>1</v>
      </c>
      <c r="F89">
        <v>0</v>
      </c>
      <c r="G89">
        <v>0</v>
      </c>
      <c r="H89">
        <v>0</v>
      </c>
      <c r="I89">
        <v>7</v>
      </c>
      <c r="J89">
        <v>6129.973395</v>
      </c>
      <c r="K89" s="17">
        <f t="shared" si="7"/>
        <v>201709</v>
      </c>
      <c r="L89" s="6">
        <f t="shared" si="8"/>
        <v>43002</v>
      </c>
      <c r="M89">
        <f t="shared" si="9"/>
        <v>6129.973395</v>
      </c>
      <c r="X89" s="30"/>
    </row>
    <row r="90" spans="3:24" x14ac:dyDescent="0.25">
      <c r="C90" s="6">
        <v>43003</v>
      </c>
      <c r="D90">
        <v>8</v>
      </c>
      <c r="E90">
        <v>1</v>
      </c>
      <c r="F90">
        <v>0</v>
      </c>
      <c r="G90">
        <v>0</v>
      </c>
      <c r="H90">
        <v>0</v>
      </c>
      <c r="I90">
        <v>7</v>
      </c>
      <c r="J90">
        <v>5850.458893</v>
      </c>
      <c r="K90" s="17">
        <f t="shared" si="7"/>
        <v>201709</v>
      </c>
      <c r="L90" s="6">
        <f t="shared" si="8"/>
        <v>43003</v>
      </c>
      <c r="M90">
        <f t="shared" si="9"/>
        <v>5850.458893</v>
      </c>
      <c r="X90" s="30"/>
    </row>
    <row r="91" spans="3:24" x14ac:dyDescent="0.25">
      <c r="C91" s="6">
        <v>43004</v>
      </c>
      <c r="D91">
        <v>8</v>
      </c>
      <c r="E91">
        <v>1</v>
      </c>
      <c r="F91">
        <v>0</v>
      </c>
      <c r="G91">
        <v>0</v>
      </c>
      <c r="H91">
        <v>0</v>
      </c>
      <c r="I91">
        <v>7</v>
      </c>
      <c r="J91">
        <v>1142.5974550000001</v>
      </c>
      <c r="K91" s="17">
        <f t="shared" si="7"/>
        <v>201709</v>
      </c>
      <c r="L91" s="6">
        <f t="shared" si="8"/>
        <v>43004</v>
      </c>
      <c r="M91">
        <f t="shared" si="9"/>
        <v>1142.5974550000001</v>
      </c>
      <c r="X91" s="30"/>
    </row>
    <row r="92" spans="3:24" x14ac:dyDescent="0.25">
      <c r="C92" s="6">
        <v>43005</v>
      </c>
      <c r="D92">
        <v>7</v>
      </c>
      <c r="E92">
        <v>1</v>
      </c>
      <c r="F92">
        <v>0</v>
      </c>
      <c r="G92">
        <v>2</v>
      </c>
      <c r="H92">
        <v>1</v>
      </c>
      <c r="I92">
        <v>3</v>
      </c>
      <c r="J92">
        <v>4196.1968230000002</v>
      </c>
      <c r="K92" s="17">
        <f t="shared" si="7"/>
        <v>201709</v>
      </c>
      <c r="L92" s="6">
        <f t="shared" si="8"/>
        <v>43005</v>
      </c>
      <c r="M92">
        <f t="shared" si="9"/>
        <v>4196.1968230000002</v>
      </c>
      <c r="X92" s="30"/>
    </row>
    <row r="93" spans="3:24" x14ac:dyDescent="0.25">
      <c r="C93" s="6">
        <v>43006</v>
      </c>
      <c r="D93">
        <v>7</v>
      </c>
      <c r="E93">
        <v>1</v>
      </c>
      <c r="F93">
        <v>0</v>
      </c>
      <c r="G93">
        <v>2</v>
      </c>
      <c r="H93">
        <v>1</v>
      </c>
      <c r="I93">
        <v>3</v>
      </c>
      <c r="J93">
        <v>1157.0472560000001</v>
      </c>
      <c r="K93" s="17">
        <f t="shared" si="7"/>
        <v>201709</v>
      </c>
      <c r="L93" s="6">
        <f t="shared" si="8"/>
        <v>43006</v>
      </c>
      <c r="M93">
        <f t="shared" si="9"/>
        <v>1157.0472560000001</v>
      </c>
      <c r="X93" s="30"/>
    </row>
    <row r="94" spans="3:24" x14ac:dyDescent="0.25">
      <c r="C94" s="6">
        <v>43007</v>
      </c>
      <c r="D94">
        <v>7</v>
      </c>
      <c r="E94">
        <v>1</v>
      </c>
      <c r="F94">
        <v>0</v>
      </c>
      <c r="G94">
        <v>2</v>
      </c>
      <c r="H94">
        <v>1</v>
      </c>
      <c r="I94">
        <v>3</v>
      </c>
      <c r="J94">
        <v>2733.0169390000001</v>
      </c>
      <c r="K94" s="17">
        <f t="shared" si="7"/>
        <v>201709</v>
      </c>
      <c r="L94" s="6">
        <f t="shared" si="8"/>
        <v>43007</v>
      </c>
      <c r="M94">
        <f t="shared" si="9"/>
        <v>2733.0169390000001</v>
      </c>
      <c r="X94" s="30"/>
    </row>
    <row r="95" spans="3:24" x14ac:dyDescent="0.25">
      <c r="C95" s="6">
        <v>43008</v>
      </c>
      <c r="D95">
        <v>7</v>
      </c>
      <c r="E95">
        <v>1</v>
      </c>
      <c r="F95">
        <v>0</v>
      </c>
      <c r="G95">
        <v>2</v>
      </c>
      <c r="H95">
        <v>1</v>
      </c>
      <c r="I95">
        <v>3</v>
      </c>
      <c r="J95">
        <v>3720.0230780000002</v>
      </c>
      <c r="K95" s="17">
        <f t="shared" si="7"/>
        <v>201709</v>
      </c>
      <c r="L95" s="6">
        <f t="shared" si="8"/>
        <v>43008</v>
      </c>
      <c r="M95">
        <f t="shared" si="9"/>
        <v>3720.0230780000002</v>
      </c>
      <c r="X95" s="30"/>
    </row>
    <row r="96" spans="3:24" x14ac:dyDescent="0.25">
      <c r="C96" s="6">
        <v>43009</v>
      </c>
      <c r="D96">
        <v>7</v>
      </c>
      <c r="E96">
        <v>1</v>
      </c>
      <c r="F96">
        <v>0</v>
      </c>
      <c r="G96">
        <v>2</v>
      </c>
      <c r="H96">
        <v>1</v>
      </c>
      <c r="I96">
        <v>3</v>
      </c>
      <c r="J96">
        <v>7120.1304680000003</v>
      </c>
      <c r="K96" s="17">
        <f t="shared" si="7"/>
        <v>201710</v>
      </c>
      <c r="L96" s="6">
        <f t="shared" si="8"/>
        <v>43009</v>
      </c>
      <c r="M96">
        <f t="shared" si="9"/>
        <v>7120.1304680000003</v>
      </c>
      <c r="X96" s="30"/>
    </row>
    <row r="97" spans="3:24" x14ac:dyDescent="0.25">
      <c r="C97" s="6">
        <v>43010</v>
      </c>
      <c r="D97">
        <v>7</v>
      </c>
      <c r="E97">
        <v>1</v>
      </c>
      <c r="F97">
        <v>0</v>
      </c>
      <c r="G97">
        <v>2</v>
      </c>
      <c r="H97">
        <v>1</v>
      </c>
      <c r="I97">
        <v>3</v>
      </c>
      <c r="J97">
        <v>568.15338099999997</v>
      </c>
      <c r="K97" s="17">
        <f t="shared" si="7"/>
        <v>201710</v>
      </c>
      <c r="L97" s="6">
        <f t="shared" si="8"/>
        <v>43010</v>
      </c>
      <c r="M97">
        <f t="shared" si="9"/>
        <v>568.15338099999997</v>
      </c>
      <c r="X97" s="30"/>
    </row>
    <row r="98" spans="3:24" x14ac:dyDescent="0.25">
      <c r="C98" s="6">
        <v>43011</v>
      </c>
      <c r="D98">
        <v>7</v>
      </c>
      <c r="E98">
        <v>1</v>
      </c>
      <c r="F98">
        <v>0</v>
      </c>
      <c r="G98">
        <v>2</v>
      </c>
      <c r="H98">
        <v>1</v>
      </c>
      <c r="I98">
        <v>3</v>
      </c>
      <c r="J98">
        <v>1026.6951340000001</v>
      </c>
      <c r="K98" s="17">
        <f t="shared" si="7"/>
        <v>201710</v>
      </c>
      <c r="L98" s="6">
        <f t="shared" si="8"/>
        <v>43011</v>
      </c>
      <c r="M98">
        <f t="shared" si="9"/>
        <v>1026.6951340000001</v>
      </c>
      <c r="X98" s="30"/>
    </row>
    <row r="99" spans="3:24" x14ac:dyDescent="0.25">
      <c r="C99" s="6">
        <v>43012</v>
      </c>
      <c r="D99">
        <v>7</v>
      </c>
      <c r="E99">
        <v>1</v>
      </c>
      <c r="F99">
        <v>0</v>
      </c>
      <c r="G99">
        <v>2</v>
      </c>
      <c r="H99">
        <v>1</v>
      </c>
      <c r="I99">
        <v>3</v>
      </c>
      <c r="J99">
        <v>-79.348438130000005</v>
      </c>
      <c r="K99" s="17">
        <f t="shared" si="7"/>
        <v>201710</v>
      </c>
      <c r="L99" s="6">
        <f t="shared" si="8"/>
        <v>43012</v>
      </c>
      <c r="M99">
        <f t="shared" si="9"/>
        <v>-79.348438130000005</v>
      </c>
      <c r="X99" s="30"/>
    </row>
    <row r="100" spans="3:24" x14ac:dyDescent="0.25">
      <c r="C100" s="6">
        <v>43013</v>
      </c>
      <c r="D100">
        <v>7</v>
      </c>
      <c r="E100">
        <v>1</v>
      </c>
      <c r="F100">
        <v>0</v>
      </c>
      <c r="G100">
        <v>2</v>
      </c>
      <c r="H100">
        <v>1</v>
      </c>
      <c r="I100">
        <v>3</v>
      </c>
      <c r="J100">
        <v>-964.32635879999998</v>
      </c>
      <c r="K100" s="17">
        <f t="shared" si="7"/>
        <v>201710</v>
      </c>
      <c r="L100" s="6">
        <f t="shared" si="8"/>
        <v>43013</v>
      </c>
      <c r="M100">
        <f t="shared" si="9"/>
        <v>-964.32635879999998</v>
      </c>
      <c r="X100" s="30"/>
    </row>
    <row r="101" spans="3:24" x14ac:dyDescent="0.25">
      <c r="C101" s="6">
        <v>43014</v>
      </c>
      <c r="D101">
        <v>6</v>
      </c>
      <c r="E101">
        <v>1</v>
      </c>
      <c r="F101">
        <v>0</v>
      </c>
      <c r="G101">
        <v>2</v>
      </c>
      <c r="H101">
        <v>1</v>
      </c>
      <c r="I101">
        <v>2</v>
      </c>
      <c r="J101">
        <v>332.86347389999997</v>
      </c>
      <c r="K101" s="17">
        <f t="shared" si="7"/>
        <v>201710</v>
      </c>
      <c r="L101" s="6">
        <f t="shared" si="8"/>
        <v>43014</v>
      </c>
      <c r="M101">
        <f t="shared" si="9"/>
        <v>332.86347389999997</v>
      </c>
      <c r="X101" s="30"/>
    </row>
    <row r="102" spans="3:24" x14ac:dyDescent="0.25">
      <c r="C102" s="6">
        <v>43015</v>
      </c>
      <c r="D102">
        <v>5</v>
      </c>
      <c r="E102">
        <v>1</v>
      </c>
      <c r="F102">
        <v>0</v>
      </c>
      <c r="G102">
        <v>1</v>
      </c>
      <c r="H102">
        <v>1</v>
      </c>
      <c r="I102">
        <v>2</v>
      </c>
      <c r="J102">
        <v>183.40811679999999</v>
      </c>
      <c r="K102" s="17">
        <f t="shared" si="7"/>
        <v>201710</v>
      </c>
      <c r="L102" s="6">
        <f t="shared" si="8"/>
        <v>43015</v>
      </c>
      <c r="M102">
        <f t="shared" si="9"/>
        <v>183.40811679999999</v>
      </c>
      <c r="X102" s="30"/>
    </row>
    <row r="103" spans="3:24" x14ac:dyDescent="0.25">
      <c r="C103" s="6">
        <v>43016</v>
      </c>
      <c r="D103">
        <v>5</v>
      </c>
      <c r="E103">
        <v>1</v>
      </c>
      <c r="F103">
        <v>0</v>
      </c>
      <c r="G103">
        <v>1</v>
      </c>
      <c r="H103">
        <v>1</v>
      </c>
      <c r="I103">
        <v>2</v>
      </c>
      <c r="J103">
        <v>-1034.601631</v>
      </c>
      <c r="K103" s="17">
        <f t="shared" si="7"/>
        <v>201710</v>
      </c>
      <c r="L103" s="6">
        <f t="shared" si="8"/>
        <v>43016</v>
      </c>
      <c r="M103">
        <f t="shared" si="9"/>
        <v>-1034.601631</v>
      </c>
      <c r="X103" s="30"/>
    </row>
    <row r="104" spans="3:24" x14ac:dyDescent="0.25">
      <c r="C104" s="6">
        <v>43017</v>
      </c>
      <c r="D104">
        <v>5</v>
      </c>
      <c r="E104">
        <v>1</v>
      </c>
      <c r="F104">
        <v>0</v>
      </c>
      <c r="G104">
        <v>1</v>
      </c>
      <c r="H104">
        <v>1</v>
      </c>
      <c r="I104">
        <v>2</v>
      </c>
      <c r="J104">
        <v>-392.20314810000002</v>
      </c>
      <c r="K104" s="17">
        <f t="shared" si="7"/>
        <v>201710</v>
      </c>
      <c r="L104" s="6">
        <f t="shared" si="8"/>
        <v>43017</v>
      </c>
      <c r="M104">
        <f t="shared" si="9"/>
        <v>-392.20314810000002</v>
      </c>
      <c r="X104" s="30"/>
    </row>
    <row r="105" spans="3:24" x14ac:dyDescent="0.25">
      <c r="C105" s="6">
        <v>43018</v>
      </c>
      <c r="D105">
        <v>5</v>
      </c>
      <c r="E105">
        <v>1</v>
      </c>
      <c r="F105">
        <v>0</v>
      </c>
      <c r="G105">
        <v>1</v>
      </c>
      <c r="H105">
        <v>1</v>
      </c>
      <c r="I105">
        <v>2</v>
      </c>
      <c r="J105">
        <v>724.12150340000005</v>
      </c>
      <c r="K105" s="17">
        <f t="shared" si="7"/>
        <v>201710</v>
      </c>
      <c r="L105" s="6">
        <f t="shared" si="8"/>
        <v>43018</v>
      </c>
      <c r="M105">
        <f t="shared" si="9"/>
        <v>724.12150340000005</v>
      </c>
      <c r="X105" s="30"/>
    </row>
    <row r="106" spans="3:24" x14ac:dyDescent="0.25">
      <c r="C106" s="6">
        <v>43019</v>
      </c>
      <c r="D106">
        <v>5</v>
      </c>
      <c r="E106">
        <v>1</v>
      </c>
      <c r="F106">
        <v>0</v>
      </c>
      <c r="G106">
        <v>1</v>
      </c>
      <c r="H106">
        <v>1</v>
      </c>
      <c r="I106">
        <v>2</v>
      </c>
      <c r="J106">
        <v>3092.7272699999999</v>
      </c>
      <c r="K106" s="17">
        <f t="shared" si="7"/>
        <v>201710</v>
      </c>
      <c r="L106" s="6">
        <f t="shared" si="8"/>
        <v>43019</v>
      </c>
      <c r="M106">
        <f t="shared" si="9"/>
        <v>3092.7272699999999</v>
      </c>
      <c r="X106" s="30"/>
    </row>
    <row r="107" spans="3:24" x14ac:dyDescent="0.25">
      <c r="C107" s="6">
        <v>43020</v>
      </c>
      <c r="D107">
        <v>5</v>
      </c>
      <c r="E107">
        <v>1</v>
      </c>
      <c r="F107">
        <v>0</v>
      </c>
      <c r="G107">
        <v>1</v>
      </c>
      <c r="H107">
        <v>1</v>
      </c>
      <c r="I107">
        <v>2</v>
      </c>
      <c r="J107">
        <v>9593.1902370000007</v>
      </c>
      <c r="K107" s="17">
        <f t="shared" si="7"/>
        <v>201710</v>
      </c>
      <c r="L107" s="6">
        <f t="shared" si="8"/>
        <v>43020</v>
      </c>
      <c r="M107">
        <f t="shared" si="9"/>
        <v>9593.1902370000007</v>
      </c>
      <c r="X107" s="30"/>
    </row>
    <row r="108" spans="3:24" x14ac:dyDescent="0.25">
      <c r="C108" s="6">
        <v>43021</v>
      </c>
      <c r="D108">
        <v>5</v>
      </c>
      <c r="E108">
        <v>1</v>
      </c>
      <c r="F108">
        <v>0</v>
      </c>
      <c r="G108">
        <v>1</v>
      </c>
      <c r="H108">
        <v>1</v>
      </c>
      <c r="I108">
        <v>2</v>
      </c>
      <c r="J108">
        <v>4235.8587729999999</v>
      </c>
      <c r="K108" s="17">
        <f t="shared" si="7"/>
        <v>201710</v>
      </c>
      <c r="L108" s="6">
        <f t="shared" si="8"/>
        <v>43021</v>
      </c>
      <c r="M108">
        <f t="shared" si="9"/>
        <v>4235.8587729999999</v>
      </c>
      <c r="X108" s="30"/>
    </row>
    <row r="109" spans="3:24" x14ac:dyDescent="0.25">
      <c r="C109" s="6">
        <v>43022</v>
      </c>
      <c r="D109">
        <v>5</v>
      </c>
      <c r="E109">
        <v>1</v>
      </c>
      <c r="F109">
        <v>0</v>
      </c>
      <c r="G109">
        <v>1</v>
      </c>
      <c r="H109">
        <v>1</v>
      </c>
      <c r="I109">
        <v>2</v>
      </c>
      <c r="J109">
        <v>-4.3723922650000002</v>
      </c>
      <c r="K109" s="17">
        <f t="shared" si="7"/>
        <v>201710</v>
      </c>
      <c r="L109" s="6">
        <f t="shared" si="8"/>
        <v>43022</v>
      </c>
      <c r="M109">
        <f t="shared" si="9"/>
        <v>-4.3723922650000002</v>
      </c>
      <c r="X109" s="30"/>
    </row>
    <row r="110" spans="3:24" x14ac:dyDescent="0.25">
      <c r="C110" s="6">
        <v>43023</v>
      </c>
      <c r="D110">
        <v>5</v>
      </c>
      <c r="E110">
        <v>1</v>
      </c>
      <c r="F110">
        <v>0</v>
      </c>
      <c r="G110">
        <v>1</v>
      </c>
      <c r="H110">
        <v>1</v>
      </c>
      <c r="I110">
        <v>2</v>
      </c>
      <c r="J110">
        <v>-411.04998669999998</v>
      </c>
      <c r="K110" s="17">
        <f t="shared" si="7"/>
        <v>201710</v>
      </c>
      <c r="L110" s="6">
        <f t="shared" si="8"/>
        <v>43023</v>
      </c>
      <c r="M110">
        <f t="shared" si="9"/>
        <v>-411.04998669999998</v>
      </c>
      <c r="X110" s="30"/>
    </row>
    <row r="111" spans="3:24" x14ac:dyDescent="0.25">
      <c r="C111" s="6">
        <v>43024</v>
      </c>
      <c r="D111">
        <v>5</v>
      </c>
      <c r="E111">
        <v>1</v>
      </c>
      <c r="F111">
        <v>0</v>
      </c>
      <c r="G111">
        <v>1</v>
      </c>
      <c r="H111">
        <v>1</v>
      </c>
      <c r="I111">
        <v>2</v>
      </c>
      <c r="J111">
        <v>-1240.5672970000001</v>
      </c>
      <c r="K111" s="17">
        <f t="shared" si="7"/>
        <v>201710</v>
      </c>
      <c r="L111" s="6">
        <f t="shared" si="8"/>
        <v>43024</v>
      </c>
      <c r="M111">
        <f t="shared" si="9"/>
        <v>-1240.5672970000001</v>
      </c>
      <c r="X111" s="30"/>
    </row>
    <row r="112" spans="3:24" x14ac:dyDescent="0.25">
      <c r="C112" s="6">
        <v>43025</v>
      </c>
      <c r="D112">
        <v>8</v>
      </c>
      <c r="E112">
        <v>1</v>
      </c>
      <c r="F112">
        <v>0</v>
      </c>
      <c r="G112">
        <v>2</v>
      </c>
      <c r="H112">
        <v>1</v>
      </c>
      <c r="I112">
        <v>4</v>
      </c>
      <c r="J112">
        <v>-2582.7276870000001</v>
      </c>
      <c r="K112" s="17">
        <f t="shared" si="7"/>
        <v>201710</v>
      </c>
      <c r="L112" s="6">
        <f t="shared" si="8"/>
        <v>43025</v>
      </c>
      <c r="M112">
        <f t="shared" si="9"/>
        <v>-2582.7276870000001</v>
      </c>
      <c r="X112" s="30"/>
    </row>
    <row r="113" spans="3:24" x14ac:dyDescent="0.25">
      <c r="C113" s="6">
        <v>43026</v>
      </c>
      <c r="D113">
        <v>10</v>
      </c>
      <c r="E113">
        <v>1</v>
      </c>
      <c r="F113">
        <v>0</v>
      </c>
      <c r="G113">
        <v>2</v>
      </c>
      <c r="H113">
        <v>1</v>
      </c>
      <c r="I113">
        <v>6</v>
      </c>
      <c r="J113">
        <v>-237.0429906</v>
      </c>
      <c r="K113" s="17">
        <f t="shared" si="7"/>
        <v>201710</v>
      </c>
      <c r="L113" s="6">
        <f t="shared" si="8"/>
        <v>43026</v>
      </c>
      <c r="M113">
        <f t="shared" si="9"/>
        <v>-237.0429906</v>
      </c>
      <c r="X113" s="30"/>
    </row>
    <row r="114" spans="3:24" x14ac:dyDescent="0.25">
      <c r="C114" s="6">
        <v>43027</v>
      </c>
      <c r="D114">
        <v>10</v>
      </c>
      <c r="E114">
        <v>1</v>
      </c>
      <c r="F114">
        <v>0</v>
      </c>
      <c r="G114">
        <v>2</v>
      </c>
      <c r="H114">
        <v>1</v>
      </c>
      <c r="I114">
        <v>6</v>
      </c>
      <c r="J114">
        <v>7183.7545129999999</v>
      </c>
      <c r="K114" s="17">
        <f t="shared" si="7"/>
        <v>201710</v>
      </c>
      <c r="L114" s="6">
        <f t="shared" si="8"/>
        <v>43027</v>
      </c>
      <c r="M114">
        <f t="shared" si="9"/>
        <v>7183.7545129999999</v>
      </c>
      <c r="X114" s="30"/>
    </row>
    <row r="115" spans="3:24" x14ac:dyDescent="0.25">
      <c r="C115" s="6">
        <v>43028</v>
      </c>
      <c r="D115">
        <v>10</v>
      </c>
      <c r="E115">
        <v>1</v>
      </c>
      <c r="F115">
        <v>0</v>
      </c>
      <c r="G115">
        <v>2</v>
      </c>
      <c r="H115">
        <v>1</v>
      </c>
      <c r="I115">
        <v>6</v>
      </c>
      <c r="J115">
        <v>4462.0433700000003</v>
      </c>
      <c r="K115" s="17">
        <f t="shared" si="7"/>
        <v>201710</v>
      </c>
      <c r="L115" s="6">
        <f t="shared" si="8"/>
        <v>43028</v>
      </c>
      <c r="M115">
        <f t="shared" si="9"/>
        <v>4462.0433700000003</v>
      </c>
      <c r="X115" s="30"/>
    </row>
    <row r="116" spans="3:24" x14ac:dyDescent="0.25">
      <c r="C116" s="6">
        <v>43029</v>
      </c>
      <c r="D116">
        <v>10</v>
      </c>
      <c r="E116">
        <v>1</v>
      </c>
      <c r="F116">
        <v>0</v>
      </c>
      <c r="G116">
        <v>2</v>
      </c>
      <c r="H116">
        <v>1</v>
      </c>
      <c r="I116">
        <v>6</v>
      </c>
      <c r="J116">
        <v>8106.595053</v>
      </c>
      <c r="K116" s="17">
        <f t="shared" si="7"/>
        <v>201710</v>
      </c>
      <c r="L116" s="6">
        <f t="shared" si="8"/>
        <v>43029</v>
      </c>
      <c r="M116">
        <f t="shared" si="9"/>
        <v>8106.595053</v>
      </c>
      <c r="X116" s="30"/>
    </row>
    <row r="117" spans="3:24" x14ac:dyDescent="0.25">
      <c r="C117" s="6">
        <v>43030</v>
      </c>
      <c r="D117">
        <v>10</v>
      </c>
      <c r="E117">
        <v>1</v>
      </c>
      <c r="F117">
        <v>0</v>
      </c>
      <c r="G117">
        <v>2</v>
      </c>
      <c r="H117">
        <v>1</v>
      </c>
      <c r="I117">
        <v>6</v>
      </c>
      <c r="J117">
        <v>9285.2644259999997</v>
      </c>
      <c r="K117" s="17">
        <f t="shared" si="7"/>
        <v>201710</v>
      </c>
      <c r="L117" s="6">
        <f t="shared" si="8"/>
        <v>43030</v>
      </c>
      <c r="M117">
        <f t="shared" si="9"/>
        <v>9285.2644259999997</v>
      </c>
      <c r="X117" s="30"/>
    </row>
    <row r="118" spans="3:24" x14ac:dyDescent="0.25">
      <c r="C118" s="6">
        <v>43031</v>
      </c>
      <c r="D118">
        <v>6</v>
      </c>
      <c r="E118">
        <v>1</v>
      </c>
      <c r="F118">
        <v>0</v>
      </c>
      <c r="G118">
        <v>1</v>
      </c>
      <c r="H118">
        <v>1</v>
      </c>
      <c r="I118">
        <v>3</v>
      </c>
      <c r="J118">
        <v>6813.2773319999997</v>
      </c>
      <c r="K118" s="17">
        <f t="shared" si="7"/>
        <v>201710</v>
      </c>
      <c r="L118" s="6">
        <f t="shared" si="8"/>
        <v>43031</v>
      </c>
      <c r="M118">
        <f t="shared" si="9"/>
        <v>6813.2773319999997</v>
      </c>
      <c r="X118" s="30"/>
    </row>
    <row r="119" spans="3:24" x14ac:dyDescent="0.25">
      <c r="C119" s="6">
        <v>43032</v>
      </c>
      <c r="D119">
        <v>6</v>
      </c>
      <c r="E119">
        <v>1</v>
      </c>
      <c r="F119">
        <v>0</v>
      </c>
      <c r="G119">
        <v>1</v>
      </c>
      <c r="H119">
        <v>1</v>
      </c>
      <c r="I119">
        <v>3</v>
      </c>
      <c r="J119">
        <v>5895.3406660000001</v>
      </c>
      <c r="K119" s="17">
        <f t="shared" si="7"/>
        <v>201710</v>
      </c>
      <c r="L119" s="6">
        <f t="shared" si="8"/>
        <v>43032</v>
      </c>
      <c r="M119">
        <f t="shared" si="9"/>
        <v>5895.3406660000001</v>
      </c>
      <c r="X119" s="30"/>
    </row>
    <row r="120" spans="3:24" x14ac:dyDescent="0.25">
      <c r="C120" s="6">
        <v>43033</v>
      </c>
      <c r="D120">
        <v>6</v>
      </c>
      <c r="E120">
        <v>1</v>
      </c>
      <c r="F120">
        <v>0</v>
      </c>
      <c r="G120">
        <v>1</v>
      </c>
      <c r="H120">
        <v>1</v>
      </c>
      <c r="I120">
        <v>3</v>
      </c>
      <c r="J120">
        <v>7475.2287050000004</v>
      </c>
      <c r="K120" s="17">
        <f t="shared" si="7"/>
        <v>201710</v>
      </c>
      <c r="L120" s="6">
        <f t="shared" si="8"/>
        <v>43033</v>
      </c>
      <c r="M120">
        <f t="shared" si="9"/>
        <v>7475.2287050000004</v>
      </c>
      <c r="X120" s="30"/>
    </row>
    <row r="121" spans="3:24" x14ac:dyDescent="0.25">
      <c r="C121" s="6">
        <v>43034</v>
      </c>
      <c r="D121">
        <v>6</v>
      </c>
      <c r="E121">
        <v>1</v>
      </c>
      <c r="F121">
        <v>0</v>
      </c>
      <c r="G121">
        <v>1</v>
      </c>
      <c r="H121">
        <v>1</v>
      </c>
      <c r="I121">
        <v>3</v>
      </c>
      <c r="J121">
        <v>4120.8680180000001</v>
      </c>
      <c r="K121" s="17">
        <f t="shared" si="7"/>
        <v>201710</v>
      </c>
      <c r="L121" s="6">
        <f t="shared" si="8"/>
        <v>43034</v>
      </c>
      <c r="M121">
        <f t="shared" si="9"/>
        <v>4120.8680180000001</v>
      </c>
      <c r="X121" s="30"/>
    </row>
    <row r="122" spans="3:24" x14ac:dyDescent="0.25">
      <c r="C122" s="6">
        <v>43035</v>
      </c>
      <c r="D122">
        <v>5</v>
      </c>
      <c r="E122">
        <v>1</v>
      </c>
      <c r="F122">
        <v>0</v>
      </c>
      <c r="G122">
        <v>1</v>
      </c>
      <c r="H122">
        <v>0</v>
      </c>
      <c r="I122">
        <v>3</v>
      </c>
      <c r="J122">
        <v>3067.9893120000002</v>
      </c>
      <c r="K122" s="17">
        <f t="shared" si="7"/>
        <v>201710</v>
      </c>
      <c r="L122" s="6">
        <f t="shared" si="8"/>
        <v>43035</v>
      </c>
      <c r="M122">
        <f t="shared" si="9"/>
        <v>3067.9893120000002</v>
      </c>
      <c r="X122" s="30"/>
    </row>
    <row r="123" spans="3:24" x14ac:dyDescent="0.25">
      <c r="C123" s="6">
        <v>43036</v>
      </c>
      <c r="D123">
        <v>4</v>
      </c>
      <c r="E123">
        <v>1</v>
      </c>
      <c r="F123">
        <v>0</v>
      </c>
      <c r="G123">
        <v>0</v>
      </c>
      <c r="H123">
        <v>0</v>
      </c>
      <c r="I123">
        <v>3</v>
      </c>
      <c r="J123">
        <v>4450.5455119999997</v>
      </c>
      <c r="K123" s="17">
        <f t="shared" si="7"/>
        <v>201710</v>
      </c>
      <c r="L123" s="6">
        <f t="shared" si="8"/>
        <v>43036</v>
      </c>
      <c r="M123">
        <f t="shared" si="9"/>
        <v>4450.5455119999997</v>
      </c>
      <c r="X123" s="30"/>
    </row>
    <row r="124" spans="3:24" x14ac:dyDescent="0.25">
      <c r="C124" s="6">
        <v>43037</v>
      </c>
      <c r="D124">
        <v>4</v>
      </c>
      <c r="E124">
        <v>1</v>
      </c>
      <c r="F124">
        <v>0</v>
      </c>
      <c r="G124">
        <v>0</v>
      </c>
      <c r="H124">
        <v>0</v>
      </c>
      <c r="I124">
        <v>3</v>
      </c>
      <c r="J124">
        <v>5258.2328729999999</v>
      </c>
      <c r="K124" s="17">
        <f t="shared" si="7"/>
        <v>201710</v>
      </c>
      <c r="L124" s="6">
        <f t="shared" si="8"/>
        <v>43037</v>
      </c>
      <c r="M124">
        <f t="shared" si="9"/>
        <v>5258.2328729999999</v>
      </c>
      <c r="X124" s="30"/>
    </row>
    <row r="125" spans="3:24" x14ac:dyDescent="0.25">
      <c r="C125" s="6">
        <v>43038</v>
      </c>
      <c r="D125">
        <v>4</v>
      </c>
      <c r="E125">
        <v>1</v>
      </c>
      <c r="F125">
        <v>0</v>
      </c>
      <c r="G125">
        <v>0</v>
      </c>
      <c r="H125">
        <v>0</v>
      </c>
      <c r="I125">
        <v>3</v>
      </c>
      <c r="J125">
        <v>9360.9521829999994</v>
      </c>
      <c r="K125" s="17">
        <f t="shared" si="7"/>
        <v>201710</v>
      </c>
      <c r="L125" s="6">
        <f t="shared" si="8"/>
        <v>43038</v>
      </c>
      <c r="M125">
        <f t="shared" si="9"/>
        <v>9360.9521829999994</v>
      </c>
      <c r="X125" s="30"/>
    </row>
    <row r="126" spans="3:24" x14ac:dyDescent="0.25">
      <c r="C126" s="6">
        <v>43039</v>
      </c>
      <c r="D126">
        <v>4</v>
      </c>
      <c r="E126">
        <v>1</v>
      </c>
      <c r="F126">
        <v>0</v>
      </c>
      <c r="G126">
        <v>0</v>
      </c>
      <c r="H126">
        <v>0</v>
      </c>
      <c r="I126">
        <v>3</v>
      </c>
      <c r="J126">
        <v>3001.8270739999998</v>
      </c>
      <c r="K126" s="17">
        <f t="shared" si="7"/>
        <v>201710</v>
      </c>
      <c r="L126" s="6">
        <f t="shared" si="8"/>
        <v>43039</v>
      </c>
      <c r="M126">
        <f t="shared" si="9"/>
        <v>3001.8270739999998</v>
      </c>
      <c r="X126" s="30"/>
    </row>
    <row r="127" spans="3:24" x14ac:dyDescent="0.25">
      <c r="C127" s="6">
        <v>43040</v>
      </c>
      <c r="D127">
        <v>4</v>
      </c>
      <c r="E127">
        <v>1</v>
      </c>
      <c r="F127">
        <v>0</v>
      </c>
      <c r="G127">
        <v>0</v>
      </c>
      <c r="H127">
        <v>0</v>
      </c>
      <c r="I127">
        <v>3</v>
      </c>
      <c r="J127">
        <v>2301.867788</v>
      </c>
      <c r="K127" s="17">
        <f t="shared" si="7"/>
        <v>201711</v>
      </c>
      <c r="L127" s="6">
        <f t="shared" si="8"/>
        <v>43040</v>
      </c>
      <c r="M127">
        <f t="shared" si="9"/>
        <v>2301.867788</v>
      </c>
      <c r="X127" s="30"/>
    </row>
    <row r="128" spans="3:24" x14ac:dyDescent="0.25">
      <c r="C128" s="6">
        <v>43041</v>
      </c>
      <c r="D128">
        <v>5</v>
      </c>
      <c r="E128">
        <v>1</v>
      </c>
      <c r="F128">
        <v>0</v>
      </c>
      <c r="G128">
        <v>1</v>
      </c>
      <c r="H128">
        <v>0</v>
      </c>
      <c r="I128">
        <v>3</v>
      </c>
      <c r="J128">
        <v>2530.9809449999998</v>
      </c>
      <c r="K128" s="17">
        <f t="shared" si="7"/>
        <v>201711</v>
      </c>
      <c r="L128" s="6">
        <f t="shared" si="8"/>
        <v>43041</v>
      </c>
      <c r="M128">
        <f t="shared" si="9"/>
        <v>2530.9809449999998</v>
      </c>
      <c r="X128" s="30"/>
    </row>
    <row r="129" spans="3:24" x14ac:dyDescent="0.25">
      <c r="C129" s="6">
        <v>43042</v>
      </c>
      <c r="D129">
        <v>5</v>
      </c>
      <c r="E129">
        <v>1</v>
      </c>
      <c r="F129">
        <v>0</v>
      </c>
      <c r="G129">
        <v>1</v>
      </c>
      <c r="H129">
        <v>0</v>
      </c>
      <c r="I129">
        <v>3</v>
      </c>
      <c r="J129">
        <v>-2264.597636</v>
      </c>
      <c r="K129" s="17">
        <f t="shared" si="7"/>
        <v>201711</v>
      </c>
      <c r="L129" s="6">
        <f t="shared" si="8"/>
        <v>43042</v>
      </c>
      <c r="M129">
        <f t="shared" si="9"/>
        <v>-2264.597636</v>
      </c>
      <c r="X129" s="30"/>
    </row>
    <row r="130" spans="3:24" x14ac:dyDescent="0.25">
      <c r="C130" s="6">
        <v>43043</v>
      </c>
      <c r="D130">
        <v>5</v>
      </c>
      <c r="E130">
        <v>1</v>
      </c>
      <c r="F130">
        <v>0</v>
      </c>
      <c r="G130">
        <v>1</v>
      </c>
      <c r="H130">
        <v>0</v>
      </c>
      <c r="I130">
        <v>3</v>
      </c>
      <c r="J130">
        <v>-4553.3614680000001</v>
      </c>
      <c r="K130" s="17">
        <f t="shared" si="7"/>
        <v>201711</v>
      </c>
      <c r="L130" s="6">
        <f t="shared" si="8"/>
        <v>43043</v>
      </c>
      <c r="M130">
        <f t="shared" si="9"/>
        <v>-4553.3614680000001</v>
      </c>
      <c r="X130" s="30"/>
    </row>
    <row r="131" spans="3:24" x14ac:dyDescent="0.25">
      <c r="C131" s="6">
        <v>43044</v>
      </c>
      <c r="D131">
        <v>5</v>
      </c>
      <c r="E131">
        <v>1</v>
      </c>
      <c r="F131">
        <v>0</v>
      </c>
      <c r="G131">
        <v>1</v>
      </c>
      <c r="H131">
        <v>0</v>
      </c>
      <c r="I131">
        <v>3</v>
      </c>
      <c r="J131">
        <v>58.642645379999998</v>
      </c>
      <c r="K131" s="17">
        <f t="shared" si="7"/>
        <v>201711</v>
      </c>
      <c r="L131" s="6">
        <f t="shared" si="8"/>
        <v>43044</v>
      </c>
      <c r="M131">
        <f t="shared" si="9"/>
        <v>58.642645379999998</v>
      </c>
      <c r="X131" s="30"/>
    </row>
    <row r="132" spans="3:24" x14ac:dyDescent="0.25">
      <c r="C132" s="6">
        <v>43045</v>
      </c>
      <c r="D132">
        <v>5</v>
      </c>
      <c r="E132">
        <v>1</v>
      </c>
      <c r="F132">
        <v>0</v>
      </c>
      <c r="G132">
        <v>1</v>
      </c>
      <c r="H132">
        <v>0</v>
      </c>
      <c r="I132">
        <v>3</v>
      </c>
      <c r="J132">
        <v>-1408.965539</v>
      </c>
      <c r="K132" s="17">
        <f t="shared" si="7"/>
        <v>201711</v>
      </c>
      <c r="L132" s="6">
        <f t="shared" si="8"/>
        <v>43045</v>
      </c>
      <c r="M132">
        <f t="shared" si="9"/>
        <v>-1408.965539</v>
      </c>
      <c r="X132" s="30"/>
    </row>
    <row r="133" spans="3:24" x14ac:dyDescent="0.25">
      <c r="C133" s="6">
        <v>43046</v>
      </c>
      <c r="D133">
        <v>5</v>
      </c>
      <c r="E133">
        <v>1</v>
      </c>
      <c r="F133">
        <v>0</v>
      </c>
      <c r="G133">
        <v>1</v>
      </c>
      <c r="H133">
        <v>0</v>
      </c>
      <c r="I133">
        <v>3</v>
      </c>
      <c r="J133">
        <v>978.29166610000004</v>
      </c>
      <c r="K133" s="17">
        <f t="shared" ref="K133:K196" si="10">YEAR(L133)*100+MONTH(L133)</f>
        <v>201711</v>
      </c>
      <c r="L133" s="6">
        <f t="shared" ref="L133:L196" si="11">C133</f>
        <v>43046</v>
      </c>
      <c r="M133">
        <f t="shared" ref="M133:M196" si="12">IF(D133=0,0,IF(D133=0.1,150,J133))</f>
        <v>978.29166610000004</v>
      </c>
      <c r="X133" s="30"/>
    </row>
    <row r="134" spans="3:24" x14ac:dyDescent="0.25">
      <c r="C134" s="6">
        <v>43047</v>
      </c>
      <c r="D134">
        <v>5</v>
      </c>
      <c r="E134">
        <v>1</v>
      </c>
      <c r="F134">
        <v>0</v>
      </c>
      <c r="G134">
        <v>1</v>
      </c>
      <c r="H134">
        <v>0</v>
      </c>
      <c r="I134">
        <v>3</v>
      </c>
      <c r="J134">
        <v>3059.2518960000002</v>
      </c>
      <c r="K134" s="17">
        <f t="shared" si="10"/>
        <v>201711</v>
      </c>
      <c r="L134" s="6">
        <f t="shared" si="11"/>
        <v>43047</v>
      </c>
      <c r="M134">
        <f t="shared" si="12"/>
        <v>3059.2518960000002</v>
      </c>
      <c r="X134" s="30"/>
    </row>
    <row r="135" spans="3:24" x14ac:dyDescent="0.25">
      <c r="C135" s="6">
        <v>43048</v>
      </c>
      <c r="D135">
        <v>5</v>
      </c>
      <c r="E135">
        <v>1</v>
      </c>
      <c r="F135">
        <v>0</v>
      </c>
      <c r="G135">
        <v>1</v>
      </c>
      <c r="H135">
        <v>0</v>
      </c>
      <c r="I135">
        <v>3</v>
      </c>
      <c r="J135">
        <v>2436.7990669999999</v>
      </c>
      <c r="K135" s="17">
        <f t="shared" si="10"/>
        <v>201711</v>
      </c>
      <c r="L135" s="6">
        <f t="shared" si="11"/>
        <v>43048</v>
      </c>
      <c r="M135">
        <f t="shared" si="12"/>
        <v>2436.7990669999999</v>
      </c>
      <c r="X135" s="30"/>
    </row>
    <row r="136" spans="3:24" x14ac:dyDescent="0.25">
      <c r="C136" s="6">
        <v>43049</v>
      </c>
      <c r="D136">
        <v>5</v>
      </c>
      <c r="E136">
        <v>1</v>
      </c>
      <c r="F136">
        <v>0</v>
      </c>
      <c r="G136">
        <v>1</v>
      </c>
      <c r="H136">
        <v>0</v>
      </c>
      <c r="I136">
        <v>3</v>
      </c>
      <c r="J136">
        <v>593.79075899999998</v>
      </c>
      <c r="K136" s="17">
        <f t="shared" si="10"/>
        <v>201711</v>
      </c>
      <c r="L136" s="6">
        <f t="shared" si="11"/>
        <v>43049</v>
      </c>
      <c r="M136">
        <f t="shared" si="12"/>
        <v>593.79075899999998</v>
      </c>
      <c r="X136" s="30"/>
    </row>
    <row r="137" spans="3:24" x14ac:dyDescent="0.25">
      <c r="C137" s="6">
        <v>43050</v>
      </c>
      <c r="D137">
        <v>5</v>
      </c>
      <c r="E137">
        <v>1</v>
      </c>
      <c r="F137">
        <v>0</v>
      </c>
      <c r="G137">
        <v>1</v>
      </c>
      <c r="H137">
        <v>0</v>
      </c>
      <c r="I137">
        <v>3</v>
      </c>
      <c r="J137">
        <v>1028.8949640000001</v>
      </c>
      <c r="K137" s="17">
        <f t="shared" si="10"/>
        <v>201711</v>
      </c>
      <c r="L137" s="6">
        <f t="shared" si="11"/>
        <v>43050</v>
      </c>
      <c r="M137">
        <f t="shared" si="12"/>
        <v>1028.8949640000001</v>
      </c>
      <c r="X137" s="30"/>
    </row>
    <row r="138" spans="3:24" x14ac:dyDescent="0.25">
      <c r="C138" s="6">
        <v>43051</v>
      </c>
      <c r="D138">
        <v>5</v>
      </c>
      <c r="E138">
        <v>1</v>
      </c>
      <c r="F138">
        <v>0</v>
      </c>
      <c r="G138">
        <v>1</v>
      </c>
      <c r="H138">
        <v>0</v>
      </c>
      <c r="I138">
        <v>3</v>
      </c>
      <c r="J138">
        <v>1070.5697279999999</v>
      </c>
      <c r="K138" s="17">
        <f t="shared" si="10"/>
        <v>201711</v>
      </c>
      <c r="L138" s="6">
        <f t="shared" si="11"/>
        <v>43051</v>
      </c>
      <c r="M138">
        <f t="shared" si="12"/>
        <v>1070.5697279999999</v>
      </c>
      <c r="X138" s="30"/>
    </row>
    <row r="139" spans="3:24" x14ac:dyDescent="0.25">
      <c r="C139" s="6">
        <v>43052</v>
      </c>
      <c r="D139">
        <v>5</v>
      </c>
      <c r="E139">
        <v>1</v>
      </c>
      <c r="F139">
        <v>0</v>
      </c>
      <c r="G139">
        <v>1</v>
      </c>
      <c r="H139">
        <v>0</v>
      </c>
      <c r="I139">
        <v>3</v>
      </c>
      <c r="J139">
        <v>-58.523877800000001</v>
      </c>
      <c r="K139" s="17">
        <f t="shared" si="10"/>
        <v>201711</v>
      </c>
      <c r="L139" s="6">
        <f t="shared" si="11"/>
        <v>43052</v>
      </c>
      <c r="M139">
        <f t="shared" si="12"/>
        <v>-58.523877800000001</v>
      </c>
      <c r="X139" s="30"/>
    </row>
    <row r="140" spans="3:24" x14ac:dyDescent="0.25">
      <c r="C140" s="6">
        <v>43053</v>
      </c>
      <c r="D140">
        <v>5</v>
      </c>
      <c r="E140">
        <v>1</v>
      </c>
      <c r="F140">
        <v>0</v>
      </c>
      <c r="G140">
        <v>1</v>
      </c>
      <c r="H140">
        <v>0</v>
      </c>
      <c r="I140">
        <v>3</v>
      </c>
      <c r="J140">
        <v>88.216470479999998</v>
      </c>
      <c r="K140" s="17">
        <f t="shared" si="10"/>
        <v>201711</v>
      </c>
      <c r="L140" s="6">
        <f t="shared" si="11"/>
        <v>43053</v>
      </c>
      <c r="M140">
        <f t="shared" si="12"/>
        <v>88.216470479999998</v>
      </c>
      <c r="X140" s="30"/>
    </row>
    <row r="141" spans="3:24" x14ac:dyDescent="0.25">
      <c r="C141" s="6">
        <v>43054</v>
      </c>
      <c r="D141">
        <v>5</v>
      </c>
      <c r="E141">
        <v>1</v>
      </c>
      <c r="F141">
        <v>0</v>
      </c>
      <c r="G141">
        <v>1</v>
      </c>
      <c r="H141">
        <v>0</v>
      </c>
      <c r="I141">
        <v>3</v>
      </c>
      <c r="J141">
        <v>3750.0537039999999</v>
      </c>
      <c r="K141" s="17">
        <f t="shared" si="10"/>
        <v>201711</v>
      </c>
      <c r="L141" s="6">
        <f t="shared" si="11"/>
        <v>43054</v>
      </c>
      <c r="M141">
        <f t="shared" si="12"/>
        <v>3750.0537039999999</v>
      </c>
      <c r="X141" s="30"/>
    </row>
    <row r="142" spans="3:24" x14ac:dyDescent="0.25">
      <c r="C142" s="6">
        <v>43055</v>
      </c>
      <c r="D142">
        <v>4</v>
      </c>
      <c r="E142">
        <v>1</v>
      </c>
      <c r="F142">
        <v>0</v>
      </c>
      <c r="G142">
        <v>0</v>
      </c>
      <c r="H142">
        <v>0</v>
      </c>
      <c r="I142">
        <v>3</v>
      </c>
      <c r="J142">
        <v>17977.132389999999</v>
      </c>
      <c r="K142" s="17">
        <f t="shared" si="10"/>
        <v>201711</v>
      </c>
      <c r="L142" s="6">
        <f t="shared" si="11"/>
        <v>43055</v>
      </c>
      <c r="M142">
        <f t="shared" si="12"/>
        <v>17977.132389999999</v>
      </c>
      <c r="X142" s="30"/>
    </row>
    <row r="143" spans="3:24" x14ac:dyDescent="0.25">
      <c r="C143" s="6">
        <v>43056</v>
      </c>
      <c r="D143">
        <v>4</v>
      </c>
      <c r="E143">
        <v>1</v>
      </c>
      <c r="F143">
        <v>0</v>
      </c>
      <c r="G143">
        <v>0</v>
      </c>
      <c r="H143">
        <v>0</v>
      </c>
      <c r="I143">
        <v>3</v>
      </c>
      <c r="J143">
        <v>3165.7083899999998</v>
      </c>
      <c r="K143" s="17">
        <f t="shared" si="10"/>
        <v>201711</v>
      </c>
      <c r="L143" s="6">
        <f t="shared" si="11"/>
        <v>43056</v>
      </c>
      <c r="M143">
        <f t="shared" si="12"/>
        <v>3165.7083899999998</v>
      </c>
      <c r="X143" s="30"/>
    </row>
    <row r="144" spans="3:24" x14ac:dyDescent="0.25">
      <c r="C144" s="6">
        <v>43057</v>
      </c>
      <c r="D144">
        <v>5</v>
      </c>
      <c r="E144">
        <v>1</v>
      </c>
      <c r="F144">
        <v>0</v>
      </c>
      <c r="G144">
        <v>1</v>
      </c>
      <c r="H144">
        <v>0</v>
      </c>
      <c r="I144">
        <v>3</v>
      </c>
      <c r="J144">
        <v>92.176452990000001</v>
      </c>
      <c r="K144" s="17">
        <f t="shared" si="10"/>
        <v>201711</v>
      </c>
      <c r="L144" s="6">
        <f t="shared" si="11"/>
        <v>43057</v>
      </c>
      <c r="M144">
        <f t="shared" si="12"/>
        <v>92.176452990000001</v>
      </c>
      <c r="X144" s="30"/>
    </row>
    <row r="145" spans="3:24" x14ac:dyDescent="0.25">
      <c r="C145" s="6">
        <v>43058</v>
      </c>
      <c r="D145">
        <v>5</v>
      </c>
      <c r="E145">
        <v>1</v>
      </c>
      <c r="F145">
        <v>0</v>
      </c>
      <c r="G145">
        <v>1</v>
      </c>
      <c r="H145">
        <v>0</v>
      </c>
      <c r="I145">
        <v>3</v>
      </c>
      <c r="J145">
        <v>-3660.4540950000001</v>
      </c>
      <c r="K145" s="17">
        <f t="shared" si="10"/>
        <v>201711</v>
      </c>
      <c r="L145" s="6">
        <f t="shared" si="11"/>
        <v>43058</v>
      </c>
      <c r="M145">
        <f t="shared" si="12"/>
        <v>-3660.4540950000001</v>
      </c>
      <c r="X145" s="30"/>
    </row>
    <row r="146" spans="3:24" x14ac:dyDescent="0.25">
      <c r="C146" s="6">
        <v>43059</v>
      </c>
      <c r="D146">
        <v>5</v>
      </c>
      <c r="E146">
        <v>1</v>
      </c>
      <c r="F146">
        <v>0</v>
      </c>
      <c r="G146">
        <v>1</v>
      </c>
      <c r="H146">
        <v>0</v>
      </c>
      <c r="I146">
        <v>3</v>
      </c>
      <c r="J146">
        <v>-4325.2127810000002</v>
      </c>
      <c r="K146" s="17">
        <f t="shared" si="10"/>
        <v>201711</v>
      </c>
      <c r="L146" s="6">
        <f t="shared" si="11"/>
        <v>43059</v>
      </c>
      <c r="M146">
        <f t="shared" si="12"/>
        <v>-4325.2127810000002</v>
      </c>
      <c r="X146" s="30"/>
    </row>
    <row r="147" spans="3:24" x14ac:dyDescent="0.25">
      <c r="C147" s="6">
        <v>43060</v>
      </c>
      <c r="D147">
        <v>5</v>
      </c>
      <c r="E147">
        <v>1</v>
      </c>
      <c r="F147">
        <v>0</v>
      </c>
      <c r="G147">
        <v>1</v>
      </c>
      <c r="H147">
        <v>0</v>
      </c>
      <c r="I147">
        <v>3</v>
      </c>
      <c r="J147">
        <v>-2220.9618959999998</v>
      </c>
      <c r="K147" s="17">
        <f t="shared" si="10"/>
        <v>201711</v>
      </c>
      <c r="L147" s="6">
        <f t="shared" si="11"/>
        <v>43060</v>
      </c>
      <c r="M147">
        <f t="shared" si="12"/>
        <v>-2220.9618959999998</v>
      </c>
      <c r="X147" s="30"/>
    </row>
    <row r="148" spans="3:24" x14ac:dyDescent="0.25">
      <c r="C148" s="6">
        <v>43061</v>
      </c>
      <c r="D148">
        <v>8</v>
      </c>
      <c r="E148">
        <v>1</v>
      </c>
      <c r="F148">
        <v>0</v>
      </c>
      <c r="G148">
        <v>2</v>
      </c>
      <c r="H148">
        <v>0</v>
      </c>
      <c r="I148">
        <v>5</v>
      </c>
      <c r="J148">
        <v>1460.5160109999999</v>
      </c>
      <c r="K148" s="17">
        <f t="shared" si="10"/>
        <v>201711</v>
      </c>
      <c r="L148" s="6">
        <f t="shared" si="11"/>
        <v>43061</v>
      </c>
      <c r="M148">
        <f t="shared" si="12"/>
        <v>1460.5160109999999</v>
      </c>
      <c r="X148" s="30"/>
    </row>
    <row r="149" spans="3:24" x14ac:dyDescent="0.25">
      <c r="C149" s="6">
        <v>43062</v>
      </c>
      <c r="D149">
        <v>8</v>
      </c>
      <c r="E149">
        <v>1</v>
      </c>
      <c r="F149">
        <v>0</v>
      </c>
      <c r="G149">
        <v>2</v>
      </c>
      <c r="H149">
        <v>0</v>
      </c>
      <c r="I149">
        <v>5</v>
      </c>
      <c r="J149">
        <v>3911.8357860000001</v>
      </c>
      <c r="K149" s="17">
        <f t="shared" si="10"/>
        <v>201711</v>
      </c>
      <c r="L149" s="6">
        <f t="shared" si="11"/>
        <v>43062</v>
      </c>
      <c r="M149">
        <f t="shared" si="12"/>
        <v>3911.8357860000001</v>
      </c>
      <c r="X149" s="30"/>
    </row>
    <row r="150" spans="3:24" x14ac:dyDescent="0.25">
      <c r="C150" s="6">
        <v>43063</v>
      </c>
      <c r="D150">
        <v>8</v>
      </c>
      <c r="E150">
        <v>1</v>
      </c>
      <c r="F150">
        <v>0</v>
      </c>
      <c r="G150">
        <v>2</v>
      </c>
      <c r="H150">
        <v>0</v>
      </c>
      <c r="I150">
        <v>5</v>
      </c>
      <c r="J150">
        <v>4049.2680180000002</v>
      </c>
      <c r="K150" s="17">
        <f t="shared" si="10"/>
        <v>201711</v>
      </c>
      <c r="L150" s="6">
        <f t="shared" si="11"/>
        <v>43063</v>
      </c>
      <c r="M150">
        <f t="shared" si="12"/>
        <v>4049.2680180000002</v>
      </c>
      <c r="X150" s="30"/>
    </row>
    <row r="151" spans="3:24" x14ac:dyDescent="0.25">
      <c r="C151" s="6">
        <v>43064</v>
      </c>
      <c r="D151">
        <v>10</v>
      </c>
      <c r="E151">
        <v>1</v>
      </c>
      <c r="F151">
        <v>0</v>
      </c>
      <c r="G151">
        <v>3</v>
      </c>
      <c r="H151">
        <v>0</v>
      </c>
      <c r="I151">
        <v>6</v>
      </c>
      <c r="J151">
        <v>4209.728494</v>
      </c>
      <c r="K151" s="17">
        <f t="shared" si="10"/>
        <v>201711</v>
      </c>
      <c r="L151" s="6">
        <f t="shared" si="11"/>
        <v>43064</v>
      </c>
      <c r="M151">
        <f t="shared" si="12"/>
        <v>4209.728494</v>
      </c>
      <c r="X151" s="30"/>
    </row>
    <row r="152" spans="3:24" x14ac:dyDescent="0.25">
      <c r="C152" s="6">
        <v>43065</v>
      </c>
      <c r="D152">
        <v>10</v>
      </c>
      <c r="E152">
        <v>1</v>
      </c>
      <c r="F152">
        <v>0</v>
      </c>
      <c r="G152">
        <v>3</v>
      </c>
      <c r="H152">
        <v>0</v>
      </c>
      <c r="I152">
        <v>6</v>
      </c>
      <c r="J152">
        <v>6282.0969560000003</v>
      </c>
      <c r="K152" s="17">
        <f t="shared" si="10"/>
        <v>201711</v>
      </c>
      <c r="L152" s="6">
        <f t="shared" si="11"/>
        <v>43065</v>
      </c>
      <c r="M152">
        <f t="shared" si="12"/>
        <v>6282.0969560000003</v>
      </c>
      <c r="X152" s="30"/>
    </row>
    <row r="153" spans="3:24" x14ac:dyDescent="0.25">
      <c r="C153" s="6">
        <v>43066</v>
      </c>
      <c r="D153">
        <v>10</v>
      </c>
      <c r="E153">
        <v>1</v>
      </c>
      <c r="F153">
        <v>0</v>
      </c>
      <c r="G153">
        <v>3</v>
      </c>
      <c r="H153">
        <v>0</v>
      </c>
      <c r="I153">
        <v>6</v>
      </c>
      <c r="J153">
        <v>2915.3253749999999</v>
      </c>
      <c r="K153" s="17">
        <f t="shared" si="10"/>
        <v>201711</v>
      </c>
      <c r="L153" s="6">
        <f t="shared" si="11"/>
        <v>43066</v>
      </c>
      <c r="M153">
        <f t="shared" si="12"/>
        <v>2915.3253749999999</v>
      </c>
      <c r="X153" s="30"/>
    </row>
    <row r="154" spans="3:24" x14ac:dyDescent="0.25">
      <c r="C154" s="6">
        <v>43067</v>
      </c>
      <c r="D154">
        <v>10</v>
      </c>
      <c r="E154">
        <v>1</v>
      </c>
      <c r="F154">
        <v>0</v>
      </c>
      <c r="G154">
        <v>3</v>
      </c>
      <c r="H154">
        <v>0</v>
      </c>
      <c r="I154">
        <v>6</v>
      </c>
      <c r="J154">
        <v>1419.5199009999999</v>
      </c>
      <c r="K154" s="17">
        <f t="shared" si="10"/>
        <v>201711</v>
      </c>
      <c r="L154" s="6">
        <f t="shared" si="11"/>
        <v>43067</v>
      </c>
      <c r="M154">
        <f t="shared" si="12"/>
        <v>1419.5199009999999</v>
      </c>
      <c r="X154" s="30"/>
    </row>
    <row r="155" spans="3:24" x14ac:dyDescent="0.25">
      <c r="C155" s="6">
        <v>43068</v>
      </c>
      <c r="D155">
        <v>9</v>
      </c>
      <c r="E155">
        <v>1</v>
      </c>
      <c r="F155">
        <v>0</v>
      </c>
      <c r="G155">
        <v>2</v>
      </c>
      <c r="H155">
        <v>0</v>
      </c>
      <c r="I155">
        <v>6</v>
      </c>
      <c r="J155">
        <v>2599.497374</v>
      </c>
      <c r="K155" s="17">
        <f t="shared" si="10"/>
        <v>201711</v>
      </c>
      <c r="L155" s="6">
        <f t="shared" si="11"/>
        <v>43068</v>
      </c>
      <c r="M155">
        <f t="shared" si="12"/>
        <v>2599.497374</v>
      </c>
      <c r="X155" s="30"/>
    </row>
    <row r="156" spans="3:24" x14ac:dyDescent="0.25">
      <c r="C156" s="6">
        <v>43069</v>
      </c>
      <c r="D156">
        <v>9</v>
      </c>
      <c r="E156">
        <v>1</v>
      </c>
      <c r="F156">
        <v>0</v>
      </c>
      <c r="G156">
        <v>2</v>
      </c>
      <c r="H156">
        <v>0</v>
      </c>
      <c r="I156">
        <v>6</v>
      </c>
      <c r="J156">
        <v>1330.3970059999999</v>
      </c>
      <c r="K156" s="17">
        <f t="shared" si="10"/>
        <v>201711</v>
      </c>
      <c r="L156" s="6">
        <f t="shared" si="11"/>
        <v>43069</v>
      </c>
      <c r="M156">
        <f t="shared" si="12"/>
        <v>1330.3970059999999</v>
      </c>
      <c r="X156" s="30"/>
    </row>
    <row r="157" spans="3:24" x14ac:dyDescent="0.25">
      <c r="C157" s="6">
        <v>43070</v>
      </c>
      <c r="D157">
        <v>9</v>
      </c>
      <c r="E157">
        <v>1</v>
      </c>
      <c r="F157">
        <v>0</v>
      </c>
      <c r="G157">
        <v>2</v>
      </c>
      <c r="H157">
        <v>0</v>
      </c>
      <c r="I157">
        <v>6</v>
      </c>
      <c r="J157">
        <v>13565.00295</v>
      </c>
      <c r="K157" s="17">
        <f t="shared" si="10"/>
        <v>201712</v>
      </c>
      <c r="L157" s="6">
        <f t="shared" si="11"/>
        <v>43070</v>
      </c>
      <c r="M157">
        <f t="shared" si="12"/>
        <v>13565.00295</v>
      </c>
      <c r="X157" s="30"/>
    </row>
    <row r="158" spans="3:24" x14ac:dyDescent="0.25">
      <c r="C158" s="6">
        <v>43071</v>
      </c>
      <c r="D158">
        <v>7</v>
      </c>
      <c r="E158">
        <v>1</v>
      </c>
      <c r="F158">
        <v>0</v>
      </c>
      <c r="G158">
        <v>0</v>
      </c>
      <c r="H158">
        <v>0</v>
      </c>
      <c r="I158">
        <v>6</v>
      </c>
      <c r="J158">
        <v>6336.9158340000004</v>
      </c>
      <c r="K158" s="17">
        <f t="shared" si="10"/>
        <v>201712</v>
      </c>
      <c r="L158" s="6">
        <f t="shared" si="11"/>
        <v>43071</v>
      </c>
      <c r="M158">
        <f t="shared" si="12"/>
        <v>6336.9158340000004</v>
      </c>
      <c r="X158" s="30"/>
    </row>
    <row r="159" spans="3:24" x14ac:dyDescent="0.25">
      <c r="C159" s="6">
        <v>43072</v>
      </c>
      <c r="D159">
        <v>7</v>
      </c>
      <c r="E159">
        <v>1</v>
      </c>
      <c r="F159">
        <v>0</v>
      </c>
      <c r="G159">
        <v>0</v>
      </c>
      <c r="H159">
        <v>0</v>
      </c>
      <c r="I159">
        <v>6</v>
      </c>
      <c r="J159">
        <v>4707.9385830000001</v>
      </c>
      <c r="K159" s="17">
        <f t="shared" si="10"/>
        <v>201712</v>
      </c>
      <c r="L159" s="6">
        <f t="shared" si="11"/>
        <v>43072</v>
      </c>
      <c r="M159">
        <f t="shared" si="12"/>
        <v>4707.9385830000001</v>
      </c>
      <c r="X159" s="30"/>
    </row>
    <row r="160" spans="3:24" x14ac:dyDescent="0.25">
      <c r="C160" s="6">
        <v>43073</v>
      </c>
      <c r="D160">
        <v>7</v>
      </c>
      <c r="E160">
        <v>1</v>
      </c>
      <c r="F160">
        <v>0</v>
      </c>
      <c r="G160">
        <v>0</v>
      </c>
      <c r="H160">
        <v>0</v>
      </c>
      <c r="I160">
        <v>6</v>
      </c>
      <c r="J160">
        <v>4535.0207620000001</v>
      </c>
      <c r="K160" s="17">
        <f t="shared" si="10"/>
        <v>201712</v>
      </c>
      <c r="L160" s="6">
        <f t="shared" si="11"/>
        <v>43073</v>
      </c>
      <c r="M160">
        <f t="shared" si="12"/>
        <v>4535.0207620000001</v>
      </c>
      <c r="X160" s="30"/>
    </row>
    <row r="161" spans="3:24" x14ac:dyDescent="0.25">
      <c r="C161" s="6">
        <v>43074</v>
      </c>
      <c r="D161">
        <v>10</v>
      </c>
      <c r="E161">
        <v>1</v>
      </c>
      <c r="F161">
        <v>0</v>
      </c>
      <c r="G161">
        <v>3</v>
      </c>
      <c r="H161">
        <v>0</v>
      </c>
      <c r="I161">
        <v>6</v>
      </c>
      <c r="J161">
        <v>4322.7722080000003</v>
      </c>
      <c r="K161" s="17">
        <f t="shared" si="10"/>
        <v>201712</v>
      </c>
      <c r="L161" s="6">
        <f t="shared" si="11"/>
        <v>43074</v>
      </c>
      <c r="M161">
        <f t="shared" si="12"/>
        <v>4322.7722080000003</v>
      </c>
      <c r="X161" s="30"/>
    </row>
    <row r="162" spans="3:24" x14ac:dyDescent="0.25">
      <c r="C162" s="6">
        <v>43075</v>
      </c>
      <c r="D162">
        <v>17</v>
      </c>
      <c r="E162">
        <v>1</v>
      </c>
      <c r="F162">
        <v>2</v>
      </c>
      <c r="G162">
        <v>5</v>
      </c>
      <c r="H162">
        <v>1</v>
      </c>
      <c r="I162">
        <v>8</v>
      </c>
      <c r="J162">
        <v>4616.9253710000003</v>
      </c>
      <c r="K162" s="17">
        <f t="shared" si="10"/>
        <v>201712</v>
      </c>
      <c r="L162" s="6">
        <f t="shared" si="11"/>
        <v>43075</v>
      </c>
      <c r="M162">
        <f t="shared" si="12"/>
        <v>4616.9253710000003</v>
      </c>
      <c r="X162" s="30"/>
    </row>
    <row r="163" spans="3:24" x14ac:dyDescent="0.25">
      <c r="C163" s="6">
        <v>43076</v>
      </c>
      <c r="D163">
        <v>17</v>
      </c>
      <c r="E163">
        <v>1</v>
      </c>
      <c r="F163">
        <v>2</v>
      </c>
      <c r="G163">
        <v>5</v>
      </c>
      <c r="H163">
        <v>1</v>
      </c>
      <c r="I163">
        <v>8</v>
      </c>
      <c r="J163">
        <v>7047.7760340000004</v>
      </c>
      <c r="K163" s="17">
        <f t="shared" si="10"/>
        <v>201712</v>
      </c>
      <c r="L163" s="6">
        <f t="shared" si="11"/>
        <v>43076</v>
      </c>
      <c r="M163">
        <f t="shared" si="12"/>
        <v>7047.7760340000004</v>
      </c>
      <c r="X163" s="30"/>
    </row>
    <row r="164" spans="3:24" x14ac:dyDescent="0.25">
      <c r="C164" s="6">
        <v>43077</v>
      </c>
      <c r="D164">
        <v>17</v>
      </c>
      <c r="E164">
        <v>1</v>
      </c>
      <c r="F164">
        <v>2</v>
      </c>
      <c r="G164">
        <v>5</v>
      </c>
      <c r="H164">
        <v>1</v>
      </c>
      <c r="I164">
        <v>8</v>
      </c>
      <c r="J164">
        <v>10532.12571</v>
      </c>
      <c r="K164" s="17">
        <f t="shared" si="10"/>
        <v>201712</v>
      </c>
      <c r="L164" s="6">
        <f t="shared" si="11"/>
        <v>43077</v>
      </c>
      <c r="M164">
        <f t="shared" si="12"/>
        <v>10532.12571</v>
      </c>
      <c r="X164" s="30"/>
    </row>
    <row r="165" spans="3:24" x14ac:dyDescent="0.25">
      <c r="C165" s="6">
        <v>43078</v>
      </c>
      <c r="D165">
        <v>17</v>
      </c>
      <c r="E165">
        <v>1</v>
      </c>
      <c r="F165">
        <v>2</v>
      </c>
      <c r="G165">
        <v>5</v>
      </c>
      <c r="H165">
        <v>1</v>
      </c>
      <c r="I165">
        <v>8</v>
      </c>
      <c r="J165">
        <v>6822.7905140000003</v>
      </c>
      <c r="K165" s="17">
        <f t="shared" si="10"/>
        <v>201712</v>
      </c>
      <c r="L165" s="6">
        <f t="shared" si="11"/>
        <v>43078</v>
      </c>
      <c r="M165">
        <f t="shared" si="12"/>
        <v>6822.7905140000003</v>
      </c>
      <c r="X165" s="30"/>
    </row>
    <row r="166" spans="3:24" x14ac:dyDescent="0.25">
      <c r="C166" s="6">
        <v>43079</v>
      </c>
      <c r="D166">
        <v>17</v>
      </c>
      <c r="E166">
        <v>1</v>
      </c>
      <c r="F166">
        <v>2</v>
      </c>
      <c r="G166">
        <v>5</v>
      </c>
      <c r="H166">
        <v>1</v>
      </c>
      <c r="I166">
        <v>8</v>
      </c>
      <c r="J166">
        <v>5610.4328340000002</v>
      </c>
      <c r="K166" s="17">
        <f t="shared" si="10"/>
        <v>201712</v>
      </c>
      <c r="L166" s="6">
        <f t="shared" si="11"/>
        <v>43079</v>
      </c>
      <c r="M166">
        <f t="shared" si="12"/>
        <v>5610.4328340000002</v>
      </c>
      <c r="X166" s="30"/>
    </row>
    <row r="167" spans="3:24" x14ac:dyDescent="0.25">
      <c r="C167" s="6">
        <v>43080</v>
      </c>
      <c r="D167">
        <v>17</v>
      </c>
      <c r="E167">
        <v>1</v>
      </c>
      <c r="F167">
        <v>2</v>
      </c>
      <c r="G167">
        <v>5</v>
      </c>
      <c r="H167">
        <v>1</v>
      </c>
      <c r="I167">
        <v>8</v>
      </c>
      <c r="J167">
        <v>5935.4838149999996</v>
      </c>
      <c r="K167" s="17">
        <f t="shared" si="10"/>
        <v>201712</v>
      </c>
      <c r="L167" s="6">
        <f t="shared" si="11"/>
        <v>43080</v>
      </c>
      <c r="M167">
        <f t="shared" si="12"/>
        <v>5935.4838149999996</v>
      </c>
      <c r="X167" s="30"/>
    </row>
    <row r="168" spans="3:24" x14ac:dyDescent="0.25">
      <c r="C168" s="6">
        <v>43081</v>
      </c>
      <c r="D168">
        <v>25</v>
      </c>
      <c r="E168">
        <v>1</v>
      </c>
      <c r="F168">
        <v>4</v>
      </c>
      <c r="G168">
        <v>5</v>
      </c>
      <c r="H168">
        <v>1</v>
      </c>
      <c r="I168">
        <v>14</v>
      </c>
      <c r="J168">
        <v>5581.3244029999996</v>
      </c>
      <c r="K168" s="17">
        <f t="shared" si="10"/>
        <v>201712</v>
      </c>
      <c r="L168" s="6">
        <f t="shared" si="11"/>
        <v>43081</v>
      </c>
      <c r="M168">
        <f t="shared" si="12"/>
        <v>5581.3244029999996</v>
      </c>
      <c r="X168" s="30"/>
    </row>
    <row r="169" spans="3:24" x14ac:dyDescent="0.25">
      <c r="C169" s="6">
        <v>43082</v>
      </c>
      <c r="D169">
        <v>30</v>
      </c>
      <c r="E169">
        <v>1</v>
      </c>
      <c r="F169">
        <v>5</v>
      </c>
      <c r="G169">
        <v>9</v>
      </c>
      <c r="H169">
        <v>1</v>
      </c>
      <c r="I169">
        <v>14</v>
      </c>
      <c r="J169">
        <v>8872.3455190000004</v>
      </c>
      <c r="K169" s="17">
        <f t="shared" si="10"/>
        <v>201712</v>
      </c>
      <c r="L169" s="6">
        <f t="shared" si="11"/>
        <v>43082</v>
      </c>
      <c r="M169">
        <f t="shared" si="12"/>
        <v>8872.3455190000004</v>
      </c>
      <c r="X169" s="30"/>
    </row>
    <row r="170" spans="3:24" x14ac:dyDescent="0.25">
      <c r="C170" s="6">
        <v>43083</v>
      </c>
      <c r="D170">
        <v>30</v>
      </c>
      <c r="E170">
        <v>1</v>
      </c>
      <c r="F170">
        <v>5</v>
      </c>
      <c r="G170">
        <v>9</v>
      </c>
      <c r="H170">
        <v>1</v>
      </c>
      <c r="I170">
        <v>14</v>
      </c>
      <c r="J170">
        <v>9362.1230529999993</v>
      </c>
      <c r="K170" s="17">
        <f t="shared" si="10"/>
        <v>201712</v>
      </c>
      <c r="L170" s="6">
        <f t="shared" si="11"/>
        <v>43083</v>
      </c>
      <c r="M170">
        <f t="shared" si="12"/>
        <v>9362.1230529999993</v>
      </c>
      <c r="X170" s="30"/>
    </row>
    <row r="171" spans="3:24" x14ac:dyDescent="0.25">
      <c r="C171" s="6">
        <v>43084</v>
      </c>
      <c r="D171">
        <v>30</v>
      </c>
      <c r="E171">
        <v>1</v>
      </c>
      <c r="F171">
        <v>5</v>
      </c>
      <c r="G171">
        <v>9</v>
      </c>
      <c r="H171">
        <v>1</v>
      </c>
      <c r="I171">
        <v>14</v>
      </c>
      <c r="J171">
        <v>9108.5840779999999</v>
      </c>
      <c r="K171" s="17">
        <f t="shared" si="10"/>
        <v>201712</v>
      </c>
      <c r="L171" s="6">
        <f t="shared" si="11"/>
        <v>43084</v>
      </c>
      <c r="M171">
        <f t="shared" si="12"/>
        <v>9108.5840779999999</v>
      </c>
      <c r="X171" s="30"/>
    </row>
    <row r="172" spans="3:24" x14ac:dyDescent="0.25">
      <c r="C172" s="6">
        <v>43085</v>
      </c>
      <c r="D172">
        <v>30</v>
      </c>
      <c r="E172">
        <v>1</v>
      </c>
      <c r="F172">
        <v>5</v>
      </c>
      <c r="G172">
        <v>9</v>
      </c>
      <c r="H172">
        <v>1</v>
      </c>
      <c r="I172">
        <v>14</v>
      </c>
      <c r="J172">
        <v>9230.5549950000004</v>
      </c>
      <c r="K172" s="17">
        <f t="shared" si="10"/>
        <v>201712</v>
      </c>
      <c r="L172" s="6">
        <f t="shared" si="11"/>
        <v>43085</v>
      </c>
      <c r="M172">
        <f t="shared" si="12"/>
        <v>9230.5549950000004</v>
      </c>
      <c r="X172" s="30"/>
    </row>
    <row r="173" spans="3:24" x14ac:dyDescent="0.25">
      <c r="C173" s="6">
        <v>43086</v>
      </c>
      <c r="D173">
        <v>30</v>
      </c>
      <c r="E173">
        <v>1</v>
      </c>
      <c r="F173">
        <v>5</v>
      </c>
      <c r="G173">
        <v>9</v>
      </c>
      <c r="H173">
        <v>1</v>
      </c>
      <c r="I173">
        <v>14</v>
      </c>
      <c r="J173">
        <v>11171.822529999999</v>
      </c>
      <c r="K173" s="17">
        <f t="shared" si="10"/>
        <v>201712</v>
      </c>
      <c r="L173" s="6">
        <f t="shared" si="11"/>
        <v>43086</v>
      </c>
      <c r="M173">
        <f t="shared" si="12"/>
        <v>11171.822529999999</v>
      </c>
      <c r="X173" s="30"/>
    </row>
    <row r="174" spans="3:24" x14ac:dyDescent="0.25">
      <c r="C174" s="6">
        <v>43087</v>
      </c>
      <c r="D174">
        <v>35</v>
      </c>
      <c r="E174">
        <v>1</v>
      </c>
      <c r="F174">
        <v>9</v>
      </c>
      <c r="G174">
        <v>10</v>
      </c>
      <c r="H174">
        <v>1</v>
      </c>
      <c r="I174">
        <v>14</v>
      </c>
      <c r="J174">
        <v>11085.99566</v>
      </c>
      <c r="K174" s="17">
        <f t="shared" si="10"/>
        <v>201712</v>
      </c>
      <c r="L174" s="6">
        <f t="shared" si="11"/>
        <v>43087</v>
      </c>
      <c r="M174">
        <f t="shared" si="12"/>
        <v>11085.99566</v>
      </c>
      <c r="X174" s="30"/>
    </row>
    <row r="175" spans="3:24" x14ac:dyDescent="0.25">
      <c r="C175" s="6">
        <v>43088</v>
      </c>
      <c r="D175">
        <v>34</v>
      </c>
      <c r="E175">
        <v>1</v>
      </c>
      <c r="F175">
        <v>9</v>
      </c>
      <c r="G175">
        <v>9</v>
      </c>
      <c r="H175">
        <v>1</v>
      </c>
      <c r="I175">
        <v>14</v>
      </c>
      <c r="J175">
        <v>11887.458780000001</v>
      </c>
      <c r="K175" s="17">
        <f t="shared" si="10"/>
        <v>201712</v>
      </c>
      <c r="L175" s="6">
        <f t="shared" si="11"/>
        <v>43088</v>
      </c>
      <c r="M175">
        <f t="shared" si="12"/>
        <v>11887.458780000001</v>
      </c>
      <c r="X175" s="30"/>
    </row>
    <row r="176" spans="3:24" x14ac:dyDescent="0.25">
      <c r="C176" s="6">
        <v>43089</v>
      </c>
      <c r="D176">
        <v>30</v>
      </c>
      <c r="E176">
        <v>1</v>
      </c>
      <c r="F176">
        <v>5</v>
      </c>
      <c r="G176">
        <v>9</v>
      </c>
      <c r="H176">
        <v>1</v>
      </c>
      <c r="I176">
        <v>14</v>
      </c>
      <c r="J176">
        <v>10769.403630000001</v>
      </c>
      <c r="K176" s="17">
        <f t="shared" si="10"/>
        <v>201712</v>
      </c>
      <c r="L176" s="6">
        <f t="shared" si="11"/>
        <v>43089</v>
      </c>
      <c r="M176">
        <f t="shared" si="12"/>
        <v>10769.403630000001</v>
      </c>
      <c r="X176" s="30"/>
    </row>
    <row r="177" spans="3:24" x14ac:dyDescent="0.25">
      <c r="C177" s="6">
        <v>43090</v>
      </c>
      <c r="D177">
        <v>30</v>
      </c>
      <c r="E177">
        <v>1</v>
      </c>
      <c r="F177">
        <v>0</v>
      </c>
      <c r="G177">
        <v>9</v>
      </c>
      <c r="H177">
        <v>1</v>
      </c>
      <c r="I177">
        <v>19</v>
      </c>
      <c r="J177">
        <v>9297.7204999999994</v>
      </c>
      <c r="K177" s="17">
        <f t="shared" si="10"/>
        <v>201712</v>
      </c>
      <c r="L177" s="6">
        <f t="shared" si="11"/>
        <v>43090</v>
      </c>
      <c r="M177">
        <f t="shared" si="12"/>
        <v>9297.7204999999994</v>
      </c>
      <c r="X177" s="30"/>
    </row>
    <row r="178" spans="3:24" x14ac:dyDescent="0.25">
      <c r="C178" s="6">
        <v>43091</v>
      </c>
      <c r="D178">
        <v>20</v>
      </c>
      <c r="E178">
        <v>1</v>
      </c>
      <c r="F178">
        <v>3</v>
      </c>
      <c r="G178">
        <v>9</v>
      </c>
      <c r="H178">
        <v>1</v>
      </c>
      <c r="I178">
        <v>6</v>
      </c>
      <c r="J178">
        <v>7284.8239309999999</v>
      </c>
      <c r="K178" s="17">
        <f t="shared" si="10"/>
        <v>201712</v>
      </c>
      <c r="L178" s="6">
        <f t="shared" si="11"/>
        <v>43091</v>
      </c>
      <c r="M178">
        <f t="shared" si="12"/>
        <v>7284.8239309999999</v>
      </c>
      <c r="X178" s="30"/>
    </row>
    <row r="179" spans="3:24" x14ac:dyDescent="0.25">
      <c r="C179" s="6">
        <v>43092</v>
      </c>
      <c r="D179">
        <v>12</v>
      </c>
      <c r="E179">
        <v>1</v>
      </c>
      <c r="F179">
        <v>1</v>
      </c>
      <c r="G179">
        <v>4</v>
      </c>
      <c r="H179">
        <v>1</v>
      </c>
      <c r="I179">
        <v>5</v>
      </c>
      <c r="J179">
        <v>8612.3954099999992</v>
      </c>
      <c r="K179" s="17">
        <f t="shared" si="10"/>
        <v>201712</v>
      </c>
      <c r="L179" s="6">
        <f t="shared" si="11"/>
        <v>43092</v>
      </c>
      <c r="M179">
        <f t="shared" si="12"/>
        <v>8612.3954099999992</v>
      </c>
      <c r="X179" s="30"/>
    </row>
    <row r="180" spans="3:24" x14ac:dyDescent="0.25">
      <c r="C180" s="6">
        <v>43093</v>
      </c>
      <c r="D180">
        <v>12</v>
      </c>
      <c r="E180">
        <v>1</v>
      </c>
      <c r="F180">
        <v>1</v>
      </c>
      <c r="G180">
        <v>4</v>
      </c>
      <c r="H180">
        <v>1</v>
      </c>
      <c r="I180">
        <v>5</v>
      </c>
      <c r="J180">
        <v>5286.2858800000004</v>
      </c>
      <c r="K180" s="17">
        <f t="shared" si="10"/>
        <v>201712</v>
      </c>
      <c r="L180" s="6">
        <f t="shared" si="11"/>
        <v>43093</v>
      </c>
      <c r="M180">
        <f t="shared" si="12"/>
        <v>5286.2858800000004</v>
      </c>
      <c r="X180" s="30"/>
    </row>
    <row r="181" spans="3:24" x14ac:dyDescent="0.25">
      <c r="C181" s="6">
        <v>43094</v>
      </c>
      <c r="D181">
        <v>12</v>
      </c>
      <c r="E181">
        <v>1</v>
      </c>
      <c r="F181">
        <v>1</v>
      </c>
      <c r="G181">
        <v>4</v>
      </c>
      <c r="H181">
        <v>1</v>
      </c>
      <c r="I181">
        <v>5</v>
      </c>
      <c r="J181">
        <v>2945.0628780000002</v>
      </c>
      <c r="K181" s="17">
        <f t="shared" si="10"/>
        <v>201712</v>
      </c>
      <c r="L181" s="6">
        <f t="shared" si="11"/>
        <v>43094</v>
      </c>
      <c r="M181">
        <f t="shared" si="12"/>
        <v>2945.0628780000002</v>
      </c>
      <c r="X181" s="30"/>
    </row>
    <row r="182" spans="3:24" x14ac:dyDescent="0.25">
      <c r="C182" s="6">
        <v>43095</v>
      </c>
      <c r="D182">
        <v>12</v>
      </c>
      <c r="E182">
        <v>1</v>
      </c>
      <c r="F182">
        <v>1</v>
      </c>
      <c r="G182">
        <v>4</v>
      </c>
      <c r="H182">
        <v>1</v>
      </c>
      <c r="I182">
        <v>5</v>
      </c>
      <c r="J182">
        <v>3509.4958529999999</v>
      </c>
      <c r="K182" s="17">
        <f t="shared" si="10"/>
        <v>201712</v>
      </c>
      <c r="L182" s="6">
        <f t="shared" si="11"/>
        <v>43095</v>
      </c>
      <c r="M182">
        <f t="shared" si="12"/>
        <v>3509.4958529999999</v>
      </c>
      <c r="X182" s="30"/>
    </row>
    <row r="183" spans="3:24" x14ac:dyDescent="0.25">
      <c r="C183" s="6">
        <v>43096</v>
      </c>
      <c r="D183">
        <v>12</v>
      </c>
      <c r="E183">
        <v>1</v>
      </c>
      <c r="F183">
        <v>1</v>
      </c>
      <c r="G183">
        <v>4</v>
      </c>
      <c r="H183">
        <v>1</v>
      </c>
      <c r="I183">
        <v>5</v>
      </c>
      <c r="J183">
        <v>7060.3474900000001</v>
      </c>
      <c r="K183" s="17">
        <f t="shared" si="10"/>
        <v>201712</v>
      </c>
      <c r="L183" s="6">
        <f t="shared" si="11"/>
        <v>43096</v>
      </c>
      <c r="M183">
        <f t="shared" si="12"/>
        <v>7060.3474900000001</v>
      </c>
      <c r="X183" s="30"/>
    </row>
    <row r="184" spans="3:24" x14ac:dyDescent="0.25">
      <c r="C184" s="6">
        <v>43097</v>
      </c>
      <c r="D184">
        <v>12</v>
      </c>
      <c r="E184">
        <v>1</v>
      </c>
      <c r="F184">
        <v>1</v>
      </c>
      <c r="G184">
        <v>4</v>
      </c>
      <c r="H184">
        <v>1</v>
      </c>
      <c r="I184">
        <v>5</v>
      </c>
      <c r="J184">
        <v>5578.1915150000004</v>
      </c>
      <c r="K184" s="17">
        <f t="shared" si="10"/>
        <v>201712</v>
      </c>
      <c r="L184" s="6">
        <f t="shared" si="11"/>
        <v>43097</v>
      </c>
      <c r="M184">
        <f t="shared" si="12"/>
        <v>5578.1915150000004</v>
      </c>
      <c r="X184" s="30"/>
    </row>
    <row r="185" spans="3:24" x14ac:dyDescent="0.25">
      <c r="C185" s="6">
        <v>43098</v>
      </c>
      <c r="D185">
        <v>12</v>
      </c>
      <c r="E185">
        <v>1</v>
      </c>
      <c r="F185">
        <v>1</v>
      </c>
      <c r="G185">
        <v>4</v>
      </c>
      <c r="H185">
        <v>1</v>
      </c>
      <c r="I185">
        <v>5</v>
      </c>
      <c r="J185">
        <v>6685.8663049999996</v>
      </c>
      <c r="K185" s="17">
        <f t="shared" si="10"/>
        <v>201712</v>
      </c>
      <c r="L185" s="6">
        <f t="shared" si="11"/>
        <v>43098</v>
      </c>
      <c r="M185">
        <f t="shared" si="12"/>
        <v>6685.8663049999996</v>
      </c>
      <c r="X185" s="30"/>
    </row>
    <row r="186" spans="3:24" x14ac:dyDescent="0.25">
      <c r="C186" s="6">
        <v>43099</v>
      </c>
      <c r="D186">
        <v>12</v>
      </c>
      <c r="E186">
        <v>1</v>
      </c>
      <c r="F186">
        <v>1</v>
      </c>
      <c r="G186">
        <v>4</v>
      </c>
      <c r="H186">
        <v>1</v>
      </c>
      <c r="I186">
        <v>5</v>
      </c>
      <c r="J186">
        <v>6819.8885360000004</v>
      </c>
      <c r="K186" s="17">
        <f t="shared" si="10"/>
        <v>201712</v>
      </c>
      <c r="L186" s="6">
        <f t="shared" si="11"/>
        <v>43099</v>
      </c>
      <c r="M186">
        <f t="shared" si="12"/>
        <v>6819.8885360000004</v>
      </c>
      <c r="X186" s="30"/>
    </row>
    <row r="187" spans="3:24" x14ac:dyDescent="0.25">
      <c r="C187" s="6">
        <v>43100</v>
      </c>
      <c r="D187">
        <v>12</v>
      </c>
      <c r="E187">
        <v>1</v>
      </c>
      <c r="F187">
        <v>1</v>
      </c>
      <c r="G187">
        <v>4</v>
      </c>
      <c r="H187">
        <v>1</v>
      </c>
      <c r="I187">
        <v>5</v>
      </c>
      <c r="J187">
        <v>5396.5870240000004</v>
      </c>
      <c r="K187" s="17">
        <f t="shared" si="10"/>
        <v>201712</v>
      </c>
      <c r="L187" s="6">
        <f t="shared" si="11"/>
        <v>43100</v>
      </c>
      <c r="M187">
        <f t="shared" si="12"/>
        <v>5396.5870240000004</v>
      </c>
      <c r="X187" s="30"/>
    </row>
    <row r="188" spans="3:24" x14ac:dyDescent="0.25">
      <c r="C188" s="6">
        <v>43101</v>
      </c>
      <c r="D188">
        <v>12</v>
      </c>
      <c r="E188">
        <v>1</v>
      </c>
      <c r="F188">
        <v>1</v>
      </c>
      <c r="G188">
        <v>4</v>
      </c>
      <c r="H188">
        <v>1</v>
      </c>
      <c r="I188">
        <v>5</v>
      </c>
      <c r="J188">
        <v>3964.6208929999998</v>
      </c>
      <c r="K188" s="17">
        <f t="shared" si="10"/>
        <v>201801</v>
      </c>
      <c r="L188" s="6">
        <f t="shared" si="11"/>
        <v>43101</v>
      </c>
      <c r="M188">
        <f t="shared" si="12"/>
        <v>3964.6208929999998</v>
      </c>
      <c r="X188" s="30"/>
    </row>
    <row r="189" spans="3:24" x14ac:dyDescent="0.25">
      <c r="C189" s="6">
        <v>43102</v>
      </c>
      <c r="D189">
        <v>12</v>
      </c>
      <c r="E189">
        <v>1</v>
      </c>
      <c r="F189">
        <v>1</v>
      </c>
      <c r="G189">
        <v>4</v>
      </c>
      <c r="H189">
        <v>1</v>
      </c>
      <c r="I189">
        <v>5</v>
      </c>
      <c r="J189">
        <v>7413.5957930000004</v>
      </c>
      <c r="K189" s="17">
        <f t="shared" si="10"/>
        <v>201801</v>
      </c>
      <c r="L189" s="6">
        <f t="shared" si="11"/>
        <v>43102</v>
      </c>
      <c r="M189">
        <f t="shared" si="12"/>
        <v>7413.5957930000004</v>
      </c>
      <c r="X189" s="30"/>
    </row>
    <row r="190" spans="3:24" x14ac:dyDescent="0.25">
      <c r="C190" s="6">
        <v>43103</v>
      </c>
      <c r="D190">
        <v>8</v>
      </c>
      <c r="E190">
        <v>1</v>
      </c>
      <c r="F190">
        <v>1</v>
      </c>
      <c r="G190">
        <v>2</v>
      </c>
      <c r="H190">
        <v>1</v>
      </c>
      <c r="I190">
        <v>3</v>
      </c>
      <c r="J190">
        <v>5182.2934599999999</v>
      </c>
      <c r="K190" s="17">
        <f t="shared" si="10"/>
        <v>201801</v>
      </c>
      <c r="L190" s="6">
        <f t="shared" si="11"/>
        <v>43103</v>
      </c>
      <c r="M190">
        <f t="shared" si="12"/>
        <v>5182.2934599999999</v>
      </c>
      <c r="X190" s="30"/>
    </row>
    <row r="191" spans="3:24" x14ac:dyDescent="0.25">
      <c r="C191" s="6">
        <v>43104</v>
      </c>
      <c r="D191">
        <v>8</v>
      </c>
      <c r="E191">
        <v>1</v>
      </c>
      <c r="F191">
        <v>1</v>
      </c>
      <c r="G191">
        <v>2</v>
      </c>
      <c r="H191">
        <v>1</v>
      </c>
      <c r="I191">
        <v>3</v>
      </c>
      <c r="J191">
        <v>4121.3135840000004</v>
      </c>
      <c r="K191" s="17">
        <f t="shared" si="10"/>
        <v>201801</v>
      </c>
      <c r="L191" s="6">
        <f t="shared" si="11"/>
        <v>43104</v>
      </c>
      <c r="M191">
        <f t="shared" si="12"/>
        <v>4121.3135840000004</v>
      </c>
      <c r="X191" s="30"/>
    </row>
    <row r="192" spans="3:24" x14ac:dyDescent="0.25">
      <c r="C192" s="6">
        <v>43105</v>
      </c>
      <c r="D192">
        <v>8</v>
      </c>
      <c r="E192">
        <v>1</v>
      </c>
      <c r="F192">
        <v>1</v>
      </c>
      <c r="G192">
        <v>2</v>
      </c>
      <c r="H192">
        <v>1</v>
      </c>
      <c r="I192">
        <v>3</v>
      </c>
      <c r="J192">
        <v>3500.4212809999999</v>
      </c>
      <c r="K192" s="17">
        <f t="shared" si="10"/>
        <v>201801</v>
      </c>
      <c r="L192" s="6">
        <f t="shared" si="11"/>
        <v>43105</v>
      </c>
      <c r="M192">
        <f t="shared" si="12"/>
        <v>3500.4212809999999</v>
      </c>
      <c r="X192" s="30"/>
    </row>
    <row r="193" spans="3:24" x14ac:dyDescent="0.25">
      <c r="C193" s="6">
        <v>43106</v>
      </c>
      <c r="D193">
        <v>8</v>
      </c>
      <c r="E193">
        <v>1</v>
      </c>
      <c r="F193">
        <v>1</v>
      </c>
      <c r="G193">
        <v>2</v>
      </c>
      <c r="H193">
        <v>1</v>
      </c>
      <c r="I193">
        <v>3</v>
      </c>
      <c r="J193">
        <v>4344.8270759999996</v>
      </c>
      <c r="K193" s="17">
        <f t="shared" si="10"/>
        <v>201801</v>
      </c>
      <c r="L193" s="6">
        <f t="shared" si="11"/>
        <v>43106</v>
      </c>
      <c r="M193">
        <f t="shared" si="12"/>
        <v>4344.8270759999996</v>
      </c>
      <c r="X193" s="30"/>
    </row>
    <row r="194" spans="3:24" x14ac:dyDescent="0.25">
      <c r="C194" s="6">
        <v>43107</v>
      </c>
      <c r="D194">
        <v>8</v>
      </c>
      <c r="E194">
        <v>1</v>
      </c>
      <c r="F194">
        <v>1</v>
      </c>
      <c r="G194">
        <v>2</v>
      </c>
      <c r="H194">
        <v>1</v>
      </c>
      <c r="I194">
        <v>3</v>
      </c>
      <c r="J194">
        <v>4742.5310289999998</v>
      </c>
      <c r="K194" s="17">
        <f t="shared" si="10"/>
        <v>201801</v>
      </c>
      <c r="L194" s="6">
        <f t="shared" si="11"/>
        <v>43107</v>
      </c>
      <c r="M194">
        <f t="shared" si="12"/>
        <v>4742.5310289999998</v>
      </c>
      <c r="X194" s="30"/>
    </row>
    <row r="195" spans="3:24" x14ac:dyDescent="0.25">
      <c r="C195" s="6">
        <v>43108</v>
      </c>
      <c r="D195">
        <v>8</v>
      </c>
      <c r="E195">
        <v>1</v>
      </c>
      <c r="F195">
        <v>1</v>
      </c>
      <c r="G195">
        <v>2</v>
      </c>
      <c r="H195">
        <v>1</v>
      </c>
      <c r="I195">
        <v>3</v>
      </c>
      <c r="J195">
        <v>4716.6492660000004</v>
      </c>
      <c r="K195" s="17">
        <f t="shared" si="10"/>
        <v>201801</v>
      </c>
      <c r="L195" s="6">
        <f t="shared" si="11"/>
        <v>43108</v>
      </c>
      <c r="M195">
        <f t="shared" si="12"/>
        <v>4716.6492660000004</v>
      </c>
      <c r="X195" s="30"/>
    </row>
    <row r="196" spans="3:24" x14ac:dyDescent="0.25">
      <c r="C196" s="6">
        <v>43109</v>
      </c>
      <c r="D196">
        <v>6</v>
      </c>
      <c r="E196">
        <v>1</v>
      </c>
      <c r="F196">
        <v>0</v>
      </c>
      <c r="G196">
        <v>2</v>
      </c>
      <c r="H196">
        <v>0</v>
      </c>
      <c r="I196">
        <v>3</v>
      </c>
      <c r="J196">
        <v>3834.326251</v>
      </c>
      <c r="K196" s="17">
        <f t="shared" si="10"/>
        <v>201801</v>
      </c>
      <c r="L196" s="6">
        <f t="shared" si="11"/>
        <v>43109</v>
      </c>
      <c r="M196">
        <f t="shared" si="12"/>
        <v>3834.326251</v>
      </c>
      <c r="X196" s="30"/>
    </row>
    <row r="197" spans="3:24" x14ac:dyDescent="0.25">
      <c r="C197" s="6">
        <v>43110</v>
      </c>
      <c r="D197">
        <v>6</v>
      </c>
      <c r="E197">
        <v>1</v>
      </c>
      <c r="F197">
        <v>0</v>
      </c>
      <c r="G197">
        <v>2</v>
      </c>
      <c r="H197">
        <v>0</v>
      </c>
      <c r="I197">
        <v>3</v>
      </c>
      <c r="J197">
        <v>5856.8840579999996</v>
      </c>
      <c r="K197" s="17">
        <f t="shared" ref="K197:K260" si="13">YEAR(L197)*100+MONTH(L197)</f>
        <v>201801</v>
      </c>
      <c r="L197" s="6">
        <f t="shared" ref="L197:L260" si="14">C197</f>
        <v>43110</v>
      </c>
      <c r="M197">
        <f t="shared" ref="M197:M260" si="15">IF(D197=0,0,IF(D197=0.1,150,J197))</f>
        <v>5856.8840579999996</v>
      </c>
      <c r="X197" s="30"/>
    </row>
    <row r="198" spans="3:24" x14ac:dyDescent="0.25">
      <c r="C198" s="6">
        <v>43111</v>
      </c>
      <c r="D198">
        <v>6</v>
      </c>
      <c r="E198">
        <v>1</v>
      </c>
      <c r="F198">
        <v>0</v>
      </c>
      <c r="G198">
        <v>2</v>
      </c>
      <c r="H198">
        <v>0</v>
      </c>
      <c r="I198">
        <v>3</v>
      </c>
      <c r="J198">
        <v>1310.418741</v>
      </c>
      <c r="K198" s="17">
        <f t="shared" si="13"/>
        <v>201801</v>
      </c>
      <c r="L198" s="6">
        <f t="shared" si="14"/>
        <v>43111</v>
      </c>
      <c r="M198">
        <f t="shared" si="15"/>
        <v>1310.418741</v>
      </c>
      <c r="X198" s="30"/>
    </row>
    <row r="199" spans="3:24" x14ac:dyDescent="0.25">
      <c r="C199" s="6">
        <v>43112</v>
      </c>
      <c r="D199">
        <v>4</v>
      </c>
      <c r="E199">
        <v>1</v>
      </c>
      <c r="F199">
        <v>0</v>
      </c>
      <c r="G199">
        <v>1</v>
      </c>
      <c r="H199">
        <v>0</v>
      </c>
      <c r="I199">
        <v>2</v>
      </c>
      <c r="J199">
        <v>4776.9387399999996</v>
      </c>
      <c r="K199" s="17">
        <f t="shared" si="13"/>
        <v>201801</v>
      </c>
      <c r="L199" s="6">
        <f t="shared" si="14"/>
        <v>43112</v>
      </c>
      <c r="M199">
        <f t="shared" si="15"/>
        <v>4776.9387399999996</v>
      </c>
      <c r="X199" s="30"/>
    </row>
    <row r="200" spans="3:24" x14ac:dyDescent="0.25">
      <c r="C200" s="6">
        <v>43113</v>
      </c>
      <c r="D200">
        <v>4</v>
      </c>
      <c r="E200">
        <v>1</v>
      </c>
      <c r="F200">
        <v>0</v>
      </c>
      <c r="G200">
        <v>1</v>
      </c>
      <c r="H200">
        <v>0</v>
      </c>
      <c r="I200">
        <v>2</v>
      </c>
      <c r="J200">
        <v>6498.0125969999999</v>
      </c>
      <c r="K200" s="17">
        <f t="shared" si="13"/>
        <v>201801</v>
      </c>
      <c r="L200" s="6">
        <f t="shared" si="14"/>
        <v>43113</v>
      </c>
      <c r="M200">
        <f t="shared" si="15"/>
        <v>6498.0125969999999</v>
      </c>
      <c r="X200" s="30"/>
    </row>
    <row r="201" spans="3:24" x14ac:dyDescent="0.25">
      <c r="C201" s="6">
        <v>43114</v>
      </c>
      <c r="D201">
        <v>4</v>
      </c>
      <c r="E201">
        <v>1</v>
      </c>
      <c r="F201">
        <v>0</v>
      </c>
      <c r="G201">
        <v>1</v>
      </c>
      <c r="H201">
        <v>0</v>
      </c>
      <c r="I201">
        <v>2</v>
      </c>
      <c r="J201">
        <v>3193.9089600000002</v>
      </c>
      <c r="K201" s="17">
        <f t="shared" si="13"/>
        <v>201801</v>
      </c>
      <c r="L201" s="6">
        <f t="shared" si="14"/>
        <v>43114</v>
      </c>
      <c r="M201">
        <f t="shared" si="15"/>
        <v>3193.9089600000002</v>
      </c>
      <c r="X201" s="30"/>
    </row>
    <row r="202" spans="3:24" x14ac:dyDescent="0.25">
      <c r="C202" s="6">
        <v>43115</v>
      </c>
      <c r="D202">
        <v>4</v>
      </c>
      <c r="E202">
        <v>1</v>
      </c>
      <c r="F202">
        <v>0</v>
      </c>
      <c r="G202">
        <v>1</v>
      </c>
      <c r="H202">
        <v>0</v>
      </c>
      <c r="I202">
        <v>2</v>
      </c>
      <c r="J202">
        <v>3982.14014</v>
      </c>
      <c r="K202" s="17">
        <f t="shared" si="13"/>
        <v>201801</v>
      </c>
      <c r="L202" s="6">
        <f t="shared" si="14"/>
        <v>43115</v>
      </c>
      <c r="M202">
        <f t="shared" si="15"/>
        <v>3982.14014</v>
      </c>
      <c r="X202" s="30"/>
    </row>
    <row r="203" spans="3:24" x14ac:dyDescent="0.25">
      <c r="C203" s="6">
        <v>43116</v>
      </c>
      <c r="D203">
        <v>4</v>
      </c>
      <c r="E203">
        <v>1</v>
      </c>
      <c r="F203">
        <v>0</v>
      </c>
      <c r="G203">
        <v>1</v>
      </c>
      <c r="H203">
        <v>0</v>
      </c>
      <c r="I203">
        <v>2</v>
      </c>
      <c r="J203">
        <v>609.64299640000002</v>
      </c>
      <c r="K203" s="17">
        <f t="shared" si="13"/>
        <v>201801</v>
      </c>
      <c r="L203" s="6">
        <f t="shared" si="14"/>
        <v>43116</v>
      </c>
      <c r="M203">
        <f t="shared" si="15"/>
        <v>609.64299640000002</v>
      </c>
      <c r="X203" s="30"/>
    </row>
    <row r="204" spans="3:24" x14ac:dyDescent="0.25">
      <c r="C204" s="6">
        <v>43117</v>
      </c>
      <c r="D204">
        <v>4</v>
      </c>
      <c r="E204">
        <v>1</v>
      </c>
      <c r="F204">
        <v>0</v>
      </c>
      <c r="G204">
        <v>1</v>
      </c>
      <c r="H204">
        <v>0</v>
      </c>
      <c r="I204">
        <v>2</v>
      </c>
      <c r="J204">
        <v>-1252.0892980000001</v>
      </c>
      <c r="K204" s="17">
        <f t="shared" si="13"/>
        <v>201801</v>
      </c>
      <c r="L204" s="6">
        <f t="shared" si="14"/>
        <v>43117</v>
      </c>
      <c r="M204">
        <f t="shared" si="15"/>
        <v>-1252.0892980000001</v>
      </c>
      <c r="X204" s="30"/>
    </row>
    <row r="205" spans="3:24" x14ac:dyDescent="0.25">
      <c r="C205" s="6">
        <v>43118</v>
      </c>
      <c r="D205">
        <v>4</v>
      </c>
      <c r="E205">
        <v>1</v>
      </c>
      <c r="F205">
        <v>0</v>
      </c>
      <c r="G205">
        <v>1</v>
      </c>
      <c r="H205">
        <v>0</v>
      </c>
      <c r="I205">
        <v>2</v>
      </c>
      <c r="J205">
        <v>-1855.4698920000001</v>
      </c>
      <c r="K205" s="17">
        <f t="shared" si="13"/>
        <v>201801</v>
      </c>
      <c r="L205" s="6">
        <f t="shared" si="14"/>
        <v>43118</v>
      </c>
      <c r="M205">
        <f t="shared" si="15"/>
        <v>-1855.4698920000001</v>
      </c>
      <c r="X205" s="30"/>
    </row>
    <row r="206" spans="3:24" x14ac:dyDescent="0.25">
      <c r="C206" s="6">
        <v>43119</v>
      </c>
      <c r="D206">
        <v>4</v>
      </c>
      <c r="E206">
        <v>1</v>
      </c>
      <c r="F206">
        <v>0</v>
      </c>
      <c r="G206">
        <v>1</v>
      </c>
      <c r="H206">
        <v>0</v>
      </c>
      <c r="I206">
        <v>2</v>
      </c>
      <c r="J206">
        <v>-2204.3132730000002</v>
      </c>
      <c r="K206" s="17">
        <f t="shared" si="13"/>
        <v>201801</v>
      </c>
      <c r="L206" s="6">
        <f t="shared" si="14"/>
        <v>43119</v>
      </c>
      <c r="M206">
        <f t="shared" si="15"/>
        <v>-2204.3132730000002</v>
      </c>
      <c r="X206" s="30"/>
    </row>
    <row r="207" spans="3:24" x14ac:dyDescent="0.25">
      <c r="C207" s="6">
        <v>43120</v>
      </c>
      <c r="D207">
        <v>4</v>
      </c>
      <c r="E207">
        <v>1</v>
      </c>
      <c r="F207">
        <v>0</v>
      </c>
      <c r="G207">
        <v>1</v>
      </c>
      <c r="H207">
        <v>0</v>
      </c>
      <c r="I207">
        <v>2</v>
      </c>
      <c r="J207">
        <v>2824.417989</v>
      </c>
      <c r="K207" s="17">
        <f t="shared" si="13"/>
        <v>201801</v>
      </c>
      <c r="L207" s="6">
        <f t="shared" si="14"/>
        <v>43120</v>
      </c>
      <c r="M207">
        <f t="shared" si="15"/>
        <v>2824.417989</v>
      </c>
      <c r="X207" s="30"/>
    </row>
    <row r="208" spans="3:24" x14ac:dyDescent="0.25">
      <c r="C208" s="6">
        <v>43121</v>
      </c>
      <c r="D208">
        <v>4</v>
      </c>
      <c r="E208">
        <v>1</v>
      </c>
      <c r="F208">
        <v>0</v>
      </c>
      <c r="G208">
        <v>1</v>
      </c>
      <c r="H208">
        <v>0</v>
      </c>
      <c r="I208">
        <v>2</v>
      </c>
      <c r="J208">
        <v>3026.4145659999999</v>
      </c>
      <c r="K208" s="17">
        <f t="shared" si="13"/>
        <v>201801</v>
      </c>
      <c r="L208" s="6">
        <f t="shared" si="14"/>
        <v>43121</v>
      </c>
      <c r="M208">
        <f t="shared" si="15"/>
        <v>3026.4145659999999</v>
      </c>
      <c r="X208" s="30"/>
    </row>
    <row r="209" spans="3:24" x14ac:dyDescent="0.25">
      <c r="C209" s="6">
        <v>43122</v>
      </c>
      <c r="D209">
        <v>4</v>
      </c>
      <c r="E209">
        <v>1</v>
      </c>
      <c r="F209">
        <v>0</v>
      </c>
      <c r="G209">
        <v>1</v>
      </c>
      <c r="H209">
        <v>0</v>
      </c>
      <c r="I209">
        <v>2</v>
      </c>
      <c r="J209">
        <v>3650.8432590000002</v>
      </c>
      <c r="K209" s="17">
        <f t="shared" si="13"/>
        <v>201801</v>
      </c>
      <c r="L209" s="6">
        <f t="shared" si="14"/>
        <v>43122</v>
      </c>
      <c r="M209">
        <f t="shared" si="15"/>
        <v>3650.8432590000002</v>
      </c>
      <c r="X209" s="30"/>
    </row>
    <row r="210" spans="3:24" x14ac:dyDescent="0.25">
      <c r="C210" s="6">
        <v>43123</v>
      </c>
      <c r="D210">
        <v>4</v>
      </c>
      <c r="E210">
        <v>1</v>
      </c>
      <c r="F210">
        <v>0</v>
      </c>
      <c r="G210">
        <v>1</v>
      </c>
      <c r="H210">
        <v>0</v>
      </c>
      <c r="I210">
        <v>2</v>
      </c>
      <c r="J210">
        <v>1369.9836869999999</v>
      </c>
      <c r="K210" s="17">
        <f t="shared" si="13"/>
        <v>201801</v>
      </c>
      <c r="L210" s="6">
        <f t="shared" si="14"/>
        <v>43123</v>
      </c>
      <c r="M210">
        <f t="shared" si="15"/>
        <v>1369.9836869999999</v>
      </c>
      <c r="X210" s="30"/>
    </row>
    <row r="211" spans="3:24" x14ac:dyDescent="0.25">
      <c r="C211" s="6">
        <v>43124</v>
      </c>
      <c r="D211">
        <v>4</v>
      </c>
      <c r="E211">
        <v>1</v>
      </c>
      <c r="F211">
        <v>0</v>
      </c>
      <c r="G211">
        <v>1</v>
      </c>
      <c r="H211">
        <v>0</v>
      </c>
      <c r="I211">
        <v>2</v>
      </c>
      <c r="J211">
        <v>1103.594417</v>
      </c>
      <c r="K211" s="17">
        <f t="shared" si="13"/>
        <v>201801</v>
      </c>
      <c r="L211" s="6">
        <f t="shared" si="14"/>
        <v>43124</v>
      </c>
      <c r="M211">
        <f t="shared" si="15"/>
        <v>1103.594417</v>
      </c>
      <c r="X211" s="30"/>
    </row>
    <row r="212" spans="3:24" x14ac:dyDescent="0.25">
      <c r="C212" s="6">
        <v>43125</v>
      </c>
      <c r="D212">
        <v>4</v>
      </c>
      <c r="E212">
        <v>1</v>
      </c>
      <c r="F212">
        <v>0</v>
      </c>
      <c r="G212">
        <v>1</v>
      </c>
      <c r="H212">
        <v>0</v>
      </c>
      <c r="I212">
        <v>2</v>
      </c>
      <c r="J212">
        <v>1098.4819649999999</v>
      </c>
      <c r="K212" s="17">
        <f t="shared" si="13"/>
        <v>201801</v>
      </c>
      <c r="L212" s="6">
        <f t="shared" si="14"/>
        <v>43125</v>
      </c>
      <c r="M212">
        <f t="shared" si="15"/>
        <v>1098.4819649999999</v>
      </c>
      <c r="X212" s="30"/>
    </row>
    <row r="213" spans="3:24" x14ac:dyDescent="0.25">
      <c r="C213" s="6">
        <v>43126</v>
      </c>
      <c r="D213">
        <v>4</v>
      </c>
      <c r="E213">
        <v>1</v>
      </c>
      <c r="F213">
        <v>0</v>
      </c>
      <c r="G213">
        <v>1</v>
      </c>
      <c r="H213">
        <v>0</v>
      </c>
      <c r="I213">
        <v>2</v>
      </c>
      <c r="J213">
        <v>1468.9784259999999</v>
      </c>
      <c r="K213" s="17">
        <f t="shared" si="13"/>
        <v>201801</v>
      </c>
      <c r="L213" s="6">
        <f t="shared" si="14"/>
        <v>43126</v>
      </c>
      <c r="M213">
        <f t="shared" si="15"/>
        <v>1468.9784259999999</v>
      </c>
      <c r="X213" s="30"/>
    </row>
    <row r="214" spans="3:24" x14ac:dyDescent="0.25">
      <c r="C214" s="6">
        <v>43127</v>
      </c>
      <c r="D214">
        <v>4</v>
      </c>
      <c r="E214">
        <v>1</v>
      </c>
      <c r="F214">
        <v>0</v>
      </c>
      <c r="G214">
        <v>1</v>
      </c>
      <c r="H214">
        <v>0</v>
      </c>
      <c r="I214">
        <v>2</v>
      </c>
      <c r="J214">
        <v>225.89944729999999</v>
      </c>
      <c r="K214" s="17">
        <f t="shared" si="13"/>
        <v>201801</v>
      </c>
      <c r="L214" s="6">
        <f t="shared" si="14"/>
        <v>43127</v>
      </c>
      <c r="M214">
        <f t="shared" si="15"/>
        <v>225.89944729999999</v>
      </c>
      <c r="X214" s="30"/>
    </row>
    <row r="215" spans="3:24" x14ac:dyDescent="0.25">
      <c r="C215" s="6">
        <v>43128</v>
      </c>
      <c r="D215">
        <v>4</v>
      </c>
      <c r="E215">
        <v>1</v>
      </c>
      <c r="F215">
        <v>0</v>
      </c>
      <c r="G215">
        <v>1</v>
      </c>
      <c r="H215">
        <v>0</v>
      </c>
      <c r="I215">
        <v>2</v>
      </c>
      <c r="J215">
        <v>-1228.1742119999999</v>
      </c>
      <c r="K215" s="17">
        <f t="shared" si="13"/>
        <v>201801</v>
      </c>
      <c r="L215" s="6">
        <f t="shared" si="14"/>
        <v>43128</v>
      </c>
      <c r="M215">
        <f t="shared" si="15"/>
        <v>-1228.1742119999999</v>
      </c>
      <c r="X215" s="30"/>
    </row>
    <row r="216" spans="3:24" x14ac:dyDescent="0.25">
      <c r="C216" s="6">
        <v>43129</v>
      </c>
      <c r="D216">
        <v>4</v>
      </c>
      <c r="E216">
        <v>1</v>
      </c>
      <c r="F216">
        <v>0</v>
      </c>
      <c r="G216">
        <v>1</v>
      </c>
      <c r="H216">
        <v>0</v>
      </c>
      <c r="I216">
        <v>2</v>
      </c>
      <c r="J216">
        <v>3022.500724</v>
      </c>
      <c r="K216" s="17">
        <f t="shared" si="13"/>
        <v>201801</v>
      </c>
      <c r="L216" s="6">
        <f t="shared" si="14"/>
        <v>43129</v>
      </c>
      <c r="M216">
        <f t="shared" si="15"/>
        <v>3022.500724</v>
      </c>
      <c r="X216" s="30"/>
    </row>
    <row r="217" spans="3:24" x14ac:dyDescent="0.25">
      <c r="C217" s="6">
        <v>43130</v>
      </c>
      <c r="D217">
        <v>4</v>
      </c>
      <c r="E217">
        <v>1</v>
      </c>
      <c r="F217">
        <v>0</v>
      </c>
      <c r="G217">
        <v>1</v>
      </c>
      <c r="H217">
        <v>0</v>
      </c>
      <c r="I217">
        <v>2</v>
      </c>
      <c r="J217">
        <v>2663.0907550000002</v>
      </c>
      <c r="K217" s="17">
        <f t="shared" si="13"/>
        <v>201801</v>
      </c>
      <c r="L217" s="6">
        <f t="shared" si="14"/>
        <v>43130</v>
      </c>
      <c r="M217">
        <f t="shared" si="15"/>
        <v>2663.0907550000002</v>
      </c>
      <c r="X217" s="30"/>
    </row>
    <row r="218" spans="3:24" x14ac:dyDescent="0.25">
      <c r="C218" s="6">
        <v>43131</v>
      </c>
      <c r="D218">
        <v>5</v>
      </c>
      <c r="E218">
        <v>1</v>
      </c>
      <c r="F218">
        <v>0</v>
      </c>
      <c r="G218">
        <v>1</v>
      </c>
      <c r="H218">
        <v>0</v>
      </c>
      <c r="I218">
        <v>3</v>
      </c>
      <c r="J218">
        <v>-2919.0240039999999</v>
      </c>
      <c r="K218" s="17">
        <f t="shared" si="13"/>
        <v>201801</v>
      </c>
      <c r="L218" s="6">
        <f t="shared" si="14"/>
        <v>43131</v>
      </c>
      <c r="M218">
        <f t="shared" si="15"/>
        <v>-2919.0240039999999</v>
      </c>
      <c r="X218" s="30"/>
    </row>
    <row r="219" spans="3:24" x14ac:dyDescent="0.25">
      <c r="C219" s="6">
        <v>43132</v>
      </c>
      <c r="D219">
        <v>5</v>
      </c>
      <c r="E219">
        <v>1</v>
      </c>
      <c r="F219">
        <v>0</v>
      </c>
      <c r="G219">
        <v>1</v>
      </c>
      <c r="H219">
        <v>0</v>
      </c>
      <c r="I219">
        <v>3</v>
      </c>
      <c r="J219">
        <v>-1203.707228</v>
      </c>
      <c r="K219" s="17">
        <f t="shared" si="13"/>
        <v>201802</v>
      </c>
      <c r="L219" s="6">
        <f t="shared" si="14"/>
        <v>43132</v>
      </c>
      <c r="M219">
        <f t="shared" si="15"/>
        <v>-1203.707228</v>
      </c>
      <c r="X219" s="30"/>
    </row>
    <row r="220" spans="3:24" x14ac:dyDescent="0.25">
      <c r="C220" s="6">
        <v>43133</v>
      </c>
      <c r="D220">
        <v>5</v>
      </c>
      <c r="E220">
        <v>1</v>
      </c>
      <c r="F220">
        <v>0</v>
      </c>
      <c r="G220">
        <v>1</v>
      </c>
      <c r="H220">
        <v>0</v>
      </c>
      <c r="I220">
        <v>3</v>
      </c>
      <c r="J220">
        <v>-2441.3037920000002</v>
      </c>
      <c r="K220" s="17">
        <f t="shared" si="13"/>
        <v>201802</v>
      </c>
      <c r="L220" s="6">
        <f t="shared" si="14"/>
        <v>43133</v>
      </c>
      <c r="M220">
        <f t="shared" si="15"/>
        <v>-2441.3037920000002</v>
      </c>
      <c r="X220" s="30"/>
    </row>
    <row r="221" spans="3:24" x14ac:dyDescent="0.25">
      <c r="C221" s="6">
        <v>43134</v>
      </c>
      <c r="D221">
        <v>5</v>
      </c>
      <c r="E221">
        <v>1</v>
      </c>
      <c r="F221">
        <v>0</v>
      </c>
      <c r="G221">
        <v>1</v>
      </c>
      <c r="H221">
        <v>0</v>
      </c>
      <c r="I221">
        <v>3</v>
      </c>
      <c r="J221">
        <v>-2487.57771</v>
      </c>
      <c r="K221" s="17">
        <f t="shared" si="13"/>
        <v>201802</v>
      </c>
      <c r="L221" s="6">
        <f t="shared" si="14"/>
        <v>43134</v>
      </c>
      <c r="M221">
        <f t="shared" si="15"/>
        <v>-2487.57771</v>
      </c>
      <c r="X221" s="30"/>
    </row>
    <row r="222" spans="3:24" x14ac:dyDescent="0.25">
      <c r="C222" s="6">
        <v>43135</v>
      </c>
      <c r="D222">
        <v>5</v>
      </c>
      <c r="E222">
        <v>1</v>
      </c>
      <c r="F222">
        <v>0</v>
      </c>
      <c r="G222">
        <v>1</v>
      </c>
      <c r="H222">
        <v>0</v>
      </c>
      <c r="I222">
        <v>3</v>
      </c>
      <c r="J222">
        <v>314.40485569999998</v>
      </c>
      <c r="K222" s="17">
        <f t="shared" si="13"/>
        <v>201802</v>
      </c>
      <c r="L222" s="6">
        <f t="shared" si="14"/>
        <v>43135</v>
      </c>
      <c r="M222">
        <f t="shared" si="15"/>
        <v>314.40485569999998</v>
      </c>
      <c r="X222" s="30"/>
    </row>
    <row r="223" spans="3:24" x14ac:dyDescent="0.25">
      <c r="C223" s="6">
        <v>43136</v>
      </c>
      <c r="D223">
        <v>5</v>
      </c>
      <c r="E223">
        <v>1</v>
      </c>
      <c r="F223">
        <v>0</v>
      </c>
      <c r="G223">
        <v>1</v>
      </c>
      <c r="H223">
        <v>0</v>
      </c>
      <c r="I223">
        <v>3</v>
      </c>
      <c r="J223">
        <v>2573.4820679999998</v>
      </c>
      <c r="K223" s="17">
        <f t="shared" si="13"/>
        <v>201802</v>
      </c>
      <c r="L223" s="6">
        <f t="shared" si="14"/>
        <v>43136</v>
      </c>
      <c r="M223">
        <f t="shared" si="15"/>
        <v>2573.4820679999998</v>
      </c>
      <c r="X223" s="30"/>
    </row>
    <row r="224" spans="3:24" x14ac:dyDescent="0.25">
      <c r="C224" s="6">
        <v>43137</v>
      </c>
      <c r="D224">
        <v>5</v>
      </c>
      <c r="E224">
        <v>1</v>
      </c>
      <c r="F224">
        <v>0</v>
      </c>
      <c r="G224">
        <v>1</v>
      </c>
      <c r="H224">
        <v>0</v>
      </c>
      <c r="I224">
        <v>3</v>
      </c>
      <c r="J224">
        <v>1476.316147</v>
      </c>
      <c r="K224" s="17">
        <f t="shared" si="13"/>
        <v>201802</v>
      </c>
      <c r="L224" s="6">
        <f t="shared" si="14"/>
        <v>43137</v>
      </c>
      <c r="M224">
        <f t="shared" si="15"/>
        <v>1476.316147</v>
      </c>
      <c r="X224" s="30"/>
    </row>
    <row r="225" spans="3:24" x14ac:dyDescent="0.25">
      <c r="C225" s="6">
        <v>43138</v>
      </c>
      <c r="D225">
        <v>5</v>
      </c>
      <c r="E225">
        <v>1</v>
      </c>
      <c r="F225">
        <v>0</v>
      </c>
      <c r="G225">
        <v>1</v>
      </c>
      <c r="H225">
        <v>0</v>
      </c>
      <c r="I225">
        <v>3</v>
      </c>
      <c r="J225">
        <v>1042.9303580000001</v>
      </c>
      <c r="K225" s="17">
        <f t="shared" si="13"/>
        <v>201802</v>
      </c>
      <c r="L225" s="6">
        <f t="shared" si="14"/>
        <v>43138</v>
      </c>
      <c r="M225">
        <f t="shared" si="15"/>
        <v>1042.9303580000001</v>
      </c>
      <c r="X225" s="30"/>
    </row>
    <row r="226" spans="3:24" x14ac:dyDescent="0.25">
      <c r="C226" s="6">
        <v>43139</v>
      </c>
      <c r="D226">
        <v>5</v>
      </c>
      <c r="E226">
        <v>1</v>
      </c>
      <c r="F226">
        <v>0</v>
      </c>
      <c r="G226">
        <v>1</v>
      </c>
      <c r="H226">
        <v>0</v>
      </c>
      <c r="I226">
        <v>3</v>
      </c>
      <c r="J226">
        <v>1139.86437</v>
      </c>
      <c r="K226" s="17">
        <f t="shared" si="13"/>
        <v>201802</v>
      </c>
      <c r="L226" s="6">
        <f t="shared" si="14"/>
        <v>43139</v>
      </c>
      <c r="M226">
        <f t="shared" si="15"/>
        <v>1139.86437</v>
      </c>
      <c r="X226" s="30"/>
    </row>
    <row r="227" spans="3:24" x14ac:dyDescent="0.25">
      <c r="C227" s="6">
        <v>43140</v>
      </c>
      <c r="D227">
        <v>5</v>
      </c>
      <c r="E227">
        <v>1</v>
      </c>
      <c r="F227">
        <v>0</v>
      </c>
      <c r="G227">
        <v>1</v>
      </c>
      <c r="H227">
        <v>0</v>
      </c>
      <c r="I227">
        <v>3</v>
      </c>
      <c r="J227">
        <v>-19.891991959999999</v>
      </c>
      <c r="K227" s="17">
        <f t="shared" si="13"/>
        <v>201802</v>
      </c>
      <c r="L227" s="6">
        <f t="shared" si="14"/>
        <v>43140</v>
      </c>
      <c r="M227">
        <f t="shared" si="15"/>
        <v>-19.891991959999999</v>
      </c>
      <c r="X227" s="30"/>
    </row>
    <row r="228" spans="3:24" x14ac:dyDescent="0.25">
      <c r="C228" s="6">
        <v>43141</v>
      </c>
      <c r="D228">
        <v>5</v>
      </c>
      <c r="E228">
        <v>1</v>
      </c>
      <c r="F228">
        <v>0</v>
      </c>
      <c r="G228">
        <v>1</v>
      </c>
      <c r="H228">
        <v>0</v>
      </c>
      <c r="I228">
        <v>3</v>
      </c>
      <c r="J228">
        <v>2378.1708180000001</v>
      </c>
      <c r="K228" s="17">
        <f t="shared" si="13"/>
        <v>201802</v>
      </c>
      <c r="L228" s="6">
        <f t="shared" si="14"/>
        <v>43141</v>
      </c>
      <c r="M228">
        <f t="shared" si="15"/>
        <v>2378.1708180000001</v>
      </c>
      <c r="X228" s="30"/>
    </row>
    <row r="229" spans="3:24" x14ac:dyDescent="0.25">
      <c r="C229" s="6">
        <v>43142</v>
      </c>
      <c r="D229">
        <v>5</v>
      </c>
      <c r="E229">
        <v>1</v>
      </c>
      <c r="F229">
        <v>0</v>
      </c>
      <c r="G229">
        <v>1</v>
      </c>
      <c r="H229">
        <v>0</v>
      </c>
      <c r="I229">
        <v>3</v>
      </c>
      <c r="J229">
        <v>1493.3145500000001</v>
      </c>
      <c r="K229" s="17">
        <f t="shared" si="13"/>
        <v>201802</v>
      </c>
      <c r="L229" s="6">
        <f t="shared" si="14"/>
        <v>43142</v>
      </c>
      <c r="M229">
        <f t="shared" si="15"/>
        <v>1493.3145500000001</v>
      </c>
      <c r="X229" s="30"/>
    </row>
    <row r="230" spans="3:24" x14ac:dyDescent="0.25">
      <c r="C230" s="6">
        <v>43143</v>
      </c>
      <c r="D230">
        <v>5</v>
      </c>
      <c r="E230">
        <v>1</v>
      </c>
      <c r="F230">
        <v>0</v>
      </c>
      <c r="G230">
        <v>1</v>
      </c>
      <c r="H230">
        <v>0</v>
      </c>
      <c r="I230">
        <v>3</v>
      </c>
      <c r="J230">
        <v>2626.5635689999999</v>
      </c>
      <c r="K230" s="17">
        <f t="shared" si="13"/>
        <v>201802</v>
      </c>
      <c r="L230" s="6">
        <f t="shared" si="14"/>
        <v>43143</v>
      </c>
      <c r="M230">
        <f t="shared" si="15"/>
        <v>2626.5635689999999</v>
      </c>
      <c r="X230" s="30"/>
    </row>
    <row r="231" spans="3:24" x14ac:dyDescent="0.25">
      <c r="C231" s="6">
        <v>43144</v>
      </c>
      <c r="D231">
        <v>5</v>
      </c>
      <c r="E231">
        <v>1</v>
      </c>
      <c r="F231">
        <v>0</v>
      </c>
      <c r="G231">
        <v>1</v>
      </c>
      <c r="H231">
        <v>0</v>
      </c>
      <c r="I231">
        <v>3</v>
      </c>
      <c r="J231">
        <v>971.9242137</v>
      </c>
      <c r="K231" s="17">
        <f t="shared" si="13"/>
        <v>201802</v>
      </c>
      <c r="L231" s="6">
        <f t="shared" si="14"/>
        <v>43144</v>
      </c>
      <c r="M231">
        <f t="shared" si="15"/>
        <v>971.9242137</v>
      </c>
      <c r="X231" s="30"/>
    </row>
    <row r="232" spans="3:24" x14ac:dyDescent="0.25">
      <c r="C232" s="6">
        <v>43145</v>
      </c>
      <c r="D232">
        <v>4</v>
      </c>
      <c r="E232">
        <v>1</v>
      </c>
      <c r="F232">
        <v>0</v>
      </c>
      <c r="G232">
        <v>0</v>
      </c>
      <c r="H232">
        <v>0</v>
      </c>
      <c r="I232">
        <v>3</v>
      </c>
      <c r="J232">
        <v>4065.3503369999999</v>
      </c>
      <c r="K232" s="17">
        <f t="shared" si="13"/>
        <v>201802</v>
      </c>
      <c r="L232" s="6">
        <f t="shared" si="14"/>
        <v>43145</v>
      </c>
      <c r="M232">
        <f t="shared" si="15"/>
        <v>4065.3503369999999</v>
      </c>
      <c r="X232" s="30"/>
    </row>
    <row r="233" spans="3:24" x14ac:dyDescent="0.25">
      <c r="C233" s="6">
        <v>43146</v>
      </c>
      <c r="D233">
        <v>1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2265.413493</v>
      </c>
      <c r="K233" s="17">
        <f t="shared" si="13"/>
        <v>201802</v>
      </c>
      <c r="L233" s="6">
        <f t="shared" si="14"/>
        <v>43146</v>
      </c>
      <c r="M233">
        <f t="shared" si="15"/>
        <v>2265.413493</v>
      </c>
      <c r="X233" s="30"/>
    </row>
    <row r="234" spans="3:24" x14ac:dyDescent="0.25">
      <c r="C234" s="6">
        <v>43147</v>
      </c>
      <c r="D234">
        <v>1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1413.524144</v>
      </c>
      <c r="K234" s="17">
        <f t="shared" si="13"/>
        <v>201802</v>
      </c>
      <c r="L234" s="6">
        <f t="shared" si="14"/>
        <v>43147</v>
      </c>
      <c r="M234">
        <f t="shared" si="15"/>
        <v>1413.524144</v>
      </c>
      <c r="X234" s="30"/>
    </row>
    <row r="235" spans="3:24" x14ac:dyDescent="0.25">
      <c r="C235" s="6">
        <v>43148</v>
      </c>
      <c r="D235">
        <v>1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269.60920759999999</v>
      </c>
      <c r="K235" s="17">
        <f t="shared" si="13"/>
        <v>201802</v>
      </c>
      <c r="L235" s="6">
        <f t="shared" si="14"/>
        <v>43148</v>
      </c>
      <c r="M235">
        <f t="shared" si="15"/>
        <v>269.60920759999999</v>
      </c>
      <c r="X235" s="30"/>
    </row>
    <row r="236" spans="3:24" x14ac:dyDescent="0.25">
      <c r="C236" s="6">
        <v>43149</v>
      </c>
      <c r="D236">
        <v>1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3178.1035459999998</v>
      </c>
      <c r="K236" s="17">
        <f t="shared" si="13"/>
        <v>201802</v>
      </c>
      <c r="L236" s="6">
        <f t="shared" si="14"/>
        <v>43149</v>
      </c>
      <c r="M236">
        <f t="shared" si="15"/>
        <v>3178.1035459999998</v>
      </c>
      <c r="X236" s="30"/>
    </row>
    <row r="237" spans="3:24" x14ac:dyDescent="0.25">
      <c r="C237" s="6">
        <v>43150</v>
      </c>
      <c r="D237">
        <v>4</v>
      </c>
      <c r="E237">
        <v>1</v>
      </c>
      <c r="F237">
        <v>0</v>
      </c>
      <c r="G237">
        <v>0</v>
      </c>
      <c r="H237">
        <v>0</v>
      </c>
      <c r="I237">
        <v>3</v>
      </c>
      <c r="J237">
        <v>-78.908003890000003</v>
      </c>
      <c r="K237" s="17">
        <f t="shared" si="13"/>
        <v>201802</v>
      </c>
      <c r="L237" s="6">
        <f t="shared" si="14"/>
        <v>43150</v>
      </c>
      <c r="M237">
        <f t="shared" si="15"/>
        <v>-78.908003890000003</v>
      </c>
      <c r="X237" s="30"/>
    </row>
    <row r="238" spans="3:24" x14ac:dyDescent="0.25">
      <c r="C238" s="6">
        <v>43151</v>
      </c>
      <c r="D238">
        <v>5</v>
      </c>
      <c r="E238">
        <v>1</v>
      </c>
      <c r="F238">
        <v>0</v>
      </c>
      <c r="G238">
        <v>1</v>
      </c>
      <c r="H238">
        <v>0</v>
      </c>
      <c r="I238">
        <v>3</v>
      </c>
      <c r="J238">
        <v>-738.62889729999995</v>
      </c>
      <c r="K238" s="17">
        <f t="shared" si="13"/>
        <v>201802</v>
      </c>
      <c r="L238" s="6">
        <f t="shared" si="14"/>
        <v>43151</v>
      </c>
      <c r="M238">
        <f t="shared" si="15"/>
        <v>-738.62889729999995</v>
      </c>
      <c r="X238" s="30"/>
    </row>
    <row r="239" spans="3:24" x14ac:dyDescent="0.25">
      <c r="C239" s="6">
        <v>43152</v>
      </c>
      <c r="D239">
        <v>5</v>
      </c>
      <c r="E239">
        <v>1</v>
      </c>
      <c r="F239">
        <v>0</v>
      </c>
      <c r="G239">
        <v>1</v>
      </c>
      <c r="H239">
        <v>0</v>
      </c>
      <c r="I239">
        <v>3</v>
      </c>
      <c r="J239">
        <v>2774.3273279999999</v>
      </c>
      <c r="K239" s="17">
        <f t="shared" si="13"/>
        <v>201802</v>
      </c>
      <c r="L239" s="6">
        <f t="shared" si="14"/>
        <v>43152</v>
      </c>
      <c r="M239">
        <f t="shared" si="15"/>
        <v>2774.3273279999999</v>
      </c>
      <c r="X239" s="30"/>
    </row>
    <row r="240" spans="3:24" x14ac:dyDescent="0.25">
      <c r="C240" s="6">
        <v>43153</v>
      </c>
      <c r="D240">
        <v>7</v>
      </c>
      <c r="E240">
        <v>1</v>
      </c>
      <c r="F240">
        <v>0</v>
      </c>
      <c r="G240">
        <v>1</v>
      </c>
      <c r="H240">
        <v>0</v>
      </c>
      <c r="I240">
        <v>5</v>
      </c>
      <c r="J240">
        <v>3608.9994350000002</v>
      </c>
      <c r="K240" s="17">
        <f t="shared" si="13"/>
        <v>201802</v>
      </c>
      <c r="L240" s="6">
        <f t="shared" si="14"/>
        <v>43153</v>
      </c>
      <c r="M240">
        <f t="shared" si="15"/>
        <v>3608.9994350000002</v>
      </c>
      <c r="X240" s="30"/>
    </row>
    <row r="241" spans="3:24" x14ac:dyDescent="0.25">
      <c r="C241" s="6">
        <v>43154</v>
      </c>
      <c r="D241">
        <v>7</v>
      </c>
      <c r="E241">
        <v>1</v>
      </c>
      <c r="F241">
        <v>0</v>
      </c>
      <c r="G241">
        <v>1</v>
      </c>
      <c r="H241">
        <v>0</v>
      </c>
      <c r="I241">
        <v>5</v>
      </c>
      <c r="J241">
        <v>-29.13145248</v>
      </c>
      <c r="K241" s="17">
        <f t="shared" si="13"/>
        <v>201802</v>
      </c>
      <c r="L241" s="6">
        <f t="shared" si="14"/>
        <v>43154</v>
      </c>
      <c r="M241">
        <f t="shared" si="15"/>
        <v>-29.13145248</v>
      </c>
      <c r="X241" s="30"/>
    </row>
    <row r="242" spans="3:24" x14ac:dyDescent="0.25">
      <c r="C242" s="6">
        <v>43155</v>
      </c>
      <c r="D242">
        <v>7</v>
      </c>
      <c r="E242">
        <v>1</v>
      </c>
      <c r="F242">
        <v>0</v>
      </c>
      <c r="G242">
        <v>1</v>
      </c>
      <c r="H242">
        <v>0</v>
      </c>
      <c r="I242">
        <v>5</v>
      </c>
      <c r="J242">
        <v>4940.9110600000004</v>
      </c>
      <c r="K242" s="17">
        <f t="shared" si="13"/>
        <v>201802</v>
      </c>
      <c r="L242" s="6">
        <f t="shared" si="14"/>
        <v>43155</v>
      </c>
      <c r="M242">
        <f t="shared" si="15"/>
        <v>4940.9110600000004</v>
      </c>
      <c r="X242" s="30"/>
    </row>
    <row r="243" spans="3:24" x14ac:dyDescent="0.25">
      <c r="C243" s="6">
        <v>43156</v>
      </c>
      <c r="D243">
        <v>7</v>
      </c>
      <c r="E243">
        <v>1</v>
      </c>
      <c r="F243">
        <v>0</v>
      </c>
      <c r="G243">
        <v>1</v>
      </c>
      <c r="H243">
        <v>0</v>
      </c>
      <c r="I243">
        <v>5</v>
      </c>
      <c r="J243">
        <v>1787.8866889999999</v>
      </c>
      <c r="K243" s="17">
        <f t="shared" si="13"/>
        <v>201802</v>
      </c>
      <c r="L243" s="6">
        <f t="shared" si="14"/>
        <v>43156</v>
      </c>
      <c r="M243">
        <f t="shared" si="15"/>
        <v>1787.8866889999999</v>
      </c>
      <c r="X243" s="30"/>
    </row>
    <row r="244" spans="3:24" x14ac:dyDescent="0.25">
      <c r="C244" s="6">
        <v>43157</v>
      </c>
      <c r="D244">
        <v>7</v>
      </c>
      <c r="E244">
        <v>1</v>
      </c>
      <c r="F244">
        <v>0</v>
      </c>
      <c r="G244">
        <v>1</v>
      </c>
      <c r="H244">
        <v>0</v>
      </c>
      <c r="I244">
        <v>5</v>
      </c>
      <c r="J244">
        <v>498.7216148</v>
      </c>
      <c r="K244" s="17">
        <f t="shared" si="13"/>
        <v>201802</v>
      </c>
      <c r="L244" s="6">
        <f t="shared" si="14"/>
        <v>43157</v>
      </c>
      <c r="M244">
        <f t="shared" si="15"/>
        <v>498.7216148</v>
      </c>
      <c r="X244" s="30"/>
    </row>
    <row r="245" spans="3:24" x14ac:dyDescent="0.25">
      <c r="C245" s="6">
        <v>43158</v>
      </c>
      <c r="D245">
        <v>9</v>
      </c>
      <c r="E245">
        <v>1</v>
      </c>
      <c r="F245">
        <v>0</v>
      </c>
      <c r="G245">
        <v>1</v>
      </c>
      <c r="H245">
        <v>0</v>
      </c>
      <c r="I245">
        <v>7</v>
      </c>
      <c r="J245">
        <v>776.6638494</v>
      </c>
      <c r="K245" s="17">
        <f t="shared" si="13"/>
        <v>201802</v>
      </c>
      <c r="L245" s="6">
        <f t="shared" si="14"/>
        <v>43158</v>
      </c>
      <c r="M245">
        <f t="shared" si="15"/>
        <v>776.6638494</v>
      </c>
      <c r="X245" s="30"/>
    </row>
    <row r="246" spans="3:24" x14ac:dyDescent="0.25">
      <c r="C246" s="6">
        <v>43159</v>
      </c>
      <c r="D246">
        <v>9</v>
      </c>
      <c r="E246">
        <v>1</v>
      </c>
      <c r="F246">
        <v>0</v>
      </c>
      <c r="G246">
        <v>2</v>
      </c>
      <c r="H246">
        <v>0</v>
      </c>
      <c r="I246">
        <v>6</v>
      </c>
      <c r="J246">
        <v>6273.507302</v>
      </c>
      <c r="K246" s="17">
        <f t="shared" si="13"/>
        <v>201802</v>
      </c>
      <c r="L246" s="6">
        <f t="shared" si="14"/>
        <v>43159</v>
      </c>
      <c r="M246">
        <f t="shared" si="15"/>
        <v>6273.507302</v>
      </c>
      <c r="X246" s="30"/>
    </row>
    <row r="247" spans="3:24" x14ac:dyDescent="0.25">
      <c r="C247" s="6">
        <v>43160</v>
      </c>
      <c r="D247">
        <v>9</v>
      </c>
      <c r="E247">
        <v>1</v>
      </c>
      <c r="F247">
        <v>0</v>
      </c>
      <c r="G247">
        <v>2</v>
      </c>
      <c r="H247">
        <v>0</v>
      </c>
      <c r="I247">
        <v>6</v>
      </c>
      <c r="J247">
        <v>2573.4256460000001</v>
      </c>
      <c r="K247" s="17">
        <f t="shared" si="13"/>
        <v>201803</v>
      </c>
      <c r="L247" s="6">
        <f t="shared" si="14"/>
        <v>43160</v>
      </c>
      <c r="M247">
        <f t="shared" si="15"/>
        <v>2573.4256460000001</v>
      </c>
      <c r="X247" s="30"/>
    </row>
    <row r="248" spans="3:24" x14ac:dyDescent="0.25">
      <c r="C248" s="6">
        <v>43161</v>
      </c>
      <c r="D248">
        <v>9</v>
      </c>
      <c r="E248">
        <v>1</v>
      </c>
      <c r="F248">
        <v>0</v>
      </c>
      <c r="G248">
        <v>2</v>
      </c>
      <c r="H248">
        <v>0</v>
      </c>
      <c r="I248">
        <v>6</v>
      </c>
      <c r="J248">
        <v>4809.6442870000001</v>
      </c>
      <c r="K248" s="17">
        <f t="shared" si="13"/>
        <v>201803</v>
      </c>
      <c r="L248" s="6">
        <f t="shared" si="14"/>
        <v>43161</v>
      </c>
      <c r="M248">
        <f t="shared" si="15"/>
        <v>4809.6442870000001</v>
      </c>
      <c r="X248" s="30"/>
    </row>
    <row r="249" spans="3:24" x14ac:dyDescent="0.25">
      <c r="C249" s="6">
        <v>43162</v>
      </c>
      <c r="D249">
        <v>9</v>
      </c>
      <c r="E249">
        <v>1</v>
      </c>
      <c r="F249">
        <v>0</v>
      </c>
      <c r="G249">
        <v>2</v>
      </c>
      <c r="H249">
        <v>0</v>
      </c>
      <c r="I249">
        <v>6</v>
      </c>
      <c r="J249">
        <v>5063.0557580000004</v>
      </c>
      <c r="K249" s="17">
        <f t="shared" si="13"/>
        <v>201803</v>
      </c>
      <c r="L249" s="6">
        <f t="shared" si="14"/>
        <v>43162</v>
      </c>
      <c r="M249">
        <f t="shared" si="15"/>
        <v>5063.0557580000004</v>
      </c>
      <c r="X249" s="30"/>
    </row>
    <row r="250" spans="3:24" x14ac:dyDescent="0.25">
      <c r="C250" s="6">
        <v>43163</v>
      </c>
      <c r="D250">
        <v>9</v>
      </c>
      <c r="E250">
        <v>1</v>
      </c>
      <c r="F250">
        <v>0</v>
      </c>
      <c r="G250">
        <v>2</v>
      </c>
      <c r="H250">
        <v>0</v>
      </c>
      <c r="I250">
        <v>6</v>
      </c>
      <c r="J250">
        <v>5757.3887000000004</v>
      </c>
      <c r="K250" s="17">
        <f t="shared" si="13"/>
        <v>201803</v>
      </c>
      <c r="L250" s="6">
        <f t="shared" si="14"/>
        <v>43163</v>
      </c>
      <c r="M250">
        <f t="shared" si="15"/>
        <v>5757.3887000000004</v>
      </c>
      <c r="X250" s="30"/>
    </row>
    <row r="251" spans="3:24" x14ac:dyDescent="0.25">
      <c r="C251" s="6">
        <v>43164</v>
      </c>
      <c r="D251">
        <v>9</v>
      </c>
      <c r="E251">
        <v>1</v>
      </c>
      <c r="F251">
        <v>0</v>
      </c>
      <c r="G251">
        <v>2</v>
      </c>
      <c r="H251">
        <v>0</v>
      </c>
      <c r="I251">
        <v>6</v>
      </c>
      <c r="J251">
        <v>308.47302889999997</v>
      </c>
      <c r="K251" s="17">
        <f t="shared" si="13"/>
        <v>201803</v>
      </c>
      <c r="L251" s="6">
        <f t="shared" si="14"/>
        <v>43164</v>
      </c>
      <c r="M251">
        <f t="shared" si="15"/>
        <v>308.47302889999997</v>
      </c>
      <c r="X251" s="30"/>
    </row>
    <row r="252" spans="3:24" x14ac:dyDescent="0.25">
      <c r="C252" s="6">
        <v>43165</v>
      </c>
      <c r="D252">
        <v>9</v>
      </c>
      <c r="E252">
        <v>1</v>
      </c>
      <c r="F252">
        <v>0</v>
      </c>
      <c r="G252">
        <v>2</v>
      </c>
      <c r="H252">
        <v>0</v>
      </c>
      <c r="I252">
        <v>6</v>
      </c>
      <c r="J252">
        <v>2187.2632060000001</v>
      </c>
      <c r="K252" s="17">
        <f t="shared" si="13"/>
        <v>201803</v>
      </c>
      <c r="L252" s="6">
        <f t="shared" si="14"/>
        <v>43165</v>
      </c>
      <c r="M252">
        <f t="shared" si="15"/>
        <v>2187.2632060000001</v>
      </c>
      <c r="X252" s="30"/>
    </row>
    <row r="253" spans="3:24" x14ac:dyDescent="0.25">
      <c r="C253" s="6">
        <v>43166</v>
      </c>
      <c r="D253">
        <v>9</v>
      </c>
      <c r="E253">
        <v>1</v>
      </c>
      <c r="F253">
        <v>0</v>
      </c>
      <c r="G253">
        <v>2</v>
      </c>
      <c r="H253">
        <v>0</v>
      </c>
      <c r="I253">
        <v>6</v>
      </c>
      <c r="J253">
        <v>881.76351539999996</v>
      </c>
      <c r="K253" s="17">
        <f t="shared" si="13"/>
        <v>201803</v>
      </c>
      <c r="L253" s="6">
        <f t="shared" si="14"/>
        <v>43166</v>
      </c>
      <c r="M253">
        <f t="shared" si="15"/>
        <v>881.76351539999996</v>
      </c>
      <c r="X253" s="30"/>
    </row>
    <row r="254" spans="3:24" x14ac:dyDescent="0.25">
      <c r="C254" s="6">
        <v>43167</v>
      </c>
      <c r="D254">
        <v>9</v>
      </c>
      <c r="E254">
        <v>1</v>
      </c>
      <c r="F254">
        <v>0</v>
      </c>
      <c r="G254">
        <v>2</v>
      </c>
      <c r="H254">
        <v>0</v>
      </c>
      <c r="I254">
        <v>6</v>
      </c>
      <c r="J254">
        <v>875.6245543</v>
      </c>
      <c r="K254" s="17">
        <f t="shared" si="13"/>
        <v>201803</v>
      </c>
      <c r="L254" s="6">
        <f t="shared" si="14"/>
        <v>43167</v>
      </c>
      <c r="M254">
        <f t="shared" si="15"/>
        <v>875.6245543</v>
      </c>
      <c r="X254" s="30"/>
    </row>
    <row r="255" spans="3:24" x14ac:dyDescent="0.25">
      <c r="C255" s="6">
        <v>43168</v>
      </c>
      <c r="D255">
        <v>9</v>
      </c>
      <c r="E255">
        <v>1</v>
      </c>
      <c r="F255">
        <v>0</v>
      </c>
      <c r="G255">
        <v>2</v>
      </c>
      <c r="H255">
        <v>0</v>
      </c>
      <c r="I255">
        <v>6</v>
      </c>
      <c r="J255">
        <v>538.25282479999998</v>
      </c>
      <c r="K255" s="17">
        <f t="shared" si="13"/>
        <v>201803</v>
      </c>
      <c r="L255" s="6">
        <f t="shared" si="14"/>
        <v>43168</v>
      </c>
      <c r="M255">
        <f t="shared" si="15"/>
        <v>538.25282479999998</v>
      </c>
      <c r="X255" s="30"/>
    </row>
    <row r="256" spans="3:24" x14ac:dyDescent="0.25">
      <c r="C256" s="6">
        <v>43169</v>
      </c>
      <c r="D256">
        <v>9</v>
      </c>
      <c r="E256">
        <v>1</v>
      </c>
      <c r="F256">
        <v>0</v>
      </c>
      <c r="G256">
        <v>2</v>
      </c>
      <c r="H256">
        <v>0</v>
      </c>
      <c r="I256">
        <v>6</v>
      </c>
      <c r="J256">
        <v>2453.255079</v>
      </c>
      <c r="K256" s="17">
        <f t="shared" si="13"/>
        <v>201803</v>
      </c>
      <c r="L256" s="6">
        <f t="shared" si="14"/>
        <v>43169</v>
      </c>
      <c r="M256">
        <f t="shared" si="15"/>
        <v>2453.255079</v>
      </c>
      <c r="X256" s="30"/>
    </row>
    <row r="257" spans="3:24" x14ac:dyDescent="0.25">
      <c r="C257" s="6">
        <v>43170</v>
      </c>
      <c r="D257">
        <v>9</v>
      </c>
      <c r="E257">
        <v>1</v>
      </c>
      <c r="F257">
        <v>0</v>
      </c>
      <c r="G257">
        <v>2</v>
      </c>
      <c r="H257">
        <v>0</v>
      </c>
      <c r="I257">
        <v>6</v>
      </c>
      <c r="J257">
        <v>3183.4881679999999</v>
      </c>
      <c r="K257" s="17">
        <f t="shared" si="13"/>
        <v>201803</v>
      </c>
      <c r="L257" s="6">
        <f t="shared" si="14"/>
        <v>43170</v>
      </c>
      <c r="M257">
        <f t="shared" si="15"/>
        <v>3183.4881679999999</v>
      </c>
      <c r="X257" s="30"/>
    </row>
    <row r="258" spans="3:24" x14ac:dyDescent="0.25">
      <c r="C258" s="6">
        <v>43171</v>
      </c>
      <c r="D258">
        <v>9</v>
      </c>
      <c r="E258">
        <v>1</v>
      </c>
      <c r="F258">
        <v>0</v>
      </c>
      <c r="G258">
        <v>2</v>
      </c>
      <c r="H258">
        <v>0</v>
      </c>
      <c r="I258">
        <v>6</v>
      </c>
      <c r="J258">
        <v>3661.7910969999998</v>
      </c>
      <c r="K258" s="17">
        <f t="shared" si="13"/>
        <v>201803</v>
      </c>
      <c r="L258" s="6">
        <f t="shared" si="14"/>
        <v>43171</v>
      </c>
      <c r="M258">
        <f t="shared" si="15"/>
        <v>3661.7910969999998</v>
      </c>
      <c r="X258" s="30"/>
    </row>
    <row r="259" spans="3:24" x14ac:dyDescent="0.25">
      <c r="C259" s="6">
        <v>43172</v>
      </c>
      <c r="D259">
        <v>9</v>
      </c>
      <c r="E259">
        <v>1</v>
      </c>
      <c r="F259">
        <v>0</v>
      </c>
      <c r="G259">
        <v>2</v>
      </c>
      <c r="H259">
        <v>0</v>
      </c>
      <c r="I259">
        <v>6</v>
      </c>
      <c r="J259">
        <v>1135.090608</v>
      </c>
      <c r="K259" s="17">
        <f t="shared" si="13"/>
        <v>201803</v>
      </c>
      <c r="L259" s="6">
        <f t="shared" si="14"/>
        <v>43172</v>
      </c>
      <c r="M259">
        <f t="shared" si="15"/>
        <v>1135.090608</v>
      </c>
      <c r="X259" s="30"/>
    </row>
    <row r="260" spans="3:24" x14ac:dyDescent="0.25">
      <c r="C260" s="6">
        <v>43173</v>
      </c>
      <c r="D260">
        <v>5</v>
      </c>
      <c r="E260">
        <v>1</v>
      </c>
      <c r="F260">
        <v>0</v>
      </c>
      <c r="G260">
        <v>1</v>
      </c>
      <c r="H260">
        <v>0</v>
      </c>
      <c r="I260">
        <v>3</v>
      </c>
      <c r="J260">
        <v>3640.2870979999998</v>
      </c>
      <c r="K260" s="17">
        <f t="shared" si="13"/>
        <v>201803</v>
      </c>
      <c r="L260" s="6">
        <f t="shared" si="14"/>
        <v>43173</v>
      </c>
      <c r="M260">
        <f t="shared" si="15"/>
        <v>3640.2870979999998</v>
      </c>
      <c r="X260" s="30"/>
    </row>
    <row r="261" spans="3:24" x14ac:dyDescent="0.25">
      <c r="C261" s="6">
        <v>43174</v>
      </c>
      <c r="D261">
        <v>5</v>
      </c>
      <c r="E261">
        <v>1</v>
      </c>
      <c r="F261">
        <v>0</v>
      </c>
      <c r="G261">
        <v>1</v>
      </c>
      <c r="H261">
        <v>0</v>
      </c>
      <c r="I261">
        <v>3</v>
      </c>
      <c r="J261">
        <v>1254.7199880000001</v>
      </c>
      <c r="K261" s="17">
        <f t="shared" ref="K261:K324" si="16">YEAR(L261)*100+MONTH(L261)</f>
        <v>201803</v>
      </c>
      <c r="L261" s="6">
        <f t="shared" ref="L261:L324" si="17">C261</f>
        <v>43174</v>
      </c>
      <c r="M261">
        <f t="shared" ref="M261:M324" si="18">IF(D261=0,0,IF(D261=0.1,150,J261))</f>
        <v>1254.7199880000001</v>
      </c>
      <c r="X261" s="30"/>
    </row>
    <row r="262" spans="3:24" x14ac:dyDescent="0.25">
      <c r="C262" s="6">
        <v>43175</v>
      </c>
      <c r="D262">
        <v>5</v>
      </c>
      <c r="E262">
        <v>1</v>
      </c>
      <c r="F262">
        <v>0</v>
      </c>
      <c r="G262">
        <v>1</v>
      </c>
      <c r="H262">
        <v>0</v>
      </c>
      <c r="I262">
        <v>3</v>
      </c>
      <c r="J262">
        <v>2519.0416169999999</v>
      </c>
      <c r="K262" s="17">
        <f t="shared" si="16"/>
        <v>201803</v>
      </c>
      <c r="L262" s="6">
        <f t="shared" si="17"/>
        <v>43175</v>
      </c>
      <c r="M262">
        <f t="shared" si="18"/>
        <v>2519.0416169999999</v>
      </c>
      <c r="X262" s="30"/>
    </row>
    <row r="263" spans="3:24" x14ac:dyDescent="0.25">
      <c r="C263" s="6">
        <v>43176</v>
      </c>
      <c r="D263">
        <v>3</v>
      </c>
      <c r="E263">
        <v>1</v>
      </c>
      <c r="F263">
        <v>0</v>
      </c>
      <c r="G263">
        <v>1</v>
      </c>
      <c r="H263">
        <v>0</v>
      </c>
      <c r="I263">
        <v>1</v>
      </c>
      <c r="J263">
        <v>3326.5164949999998</v>
      </c>
      <c r="K263" s="17">
        <f t="shared" si="16"/>
        <v>201803</v>
      </c>
      <c r="L263" s="6">
        <f t="shared" si="17"/>
        <v>43176</v>
      </c>
      <c r="M263">
        <f t="shared" si="18"/>
        <v>3326.5164949999998</v>
      </c>
      <c r="X263" s="30"/>
    </row>
    <row r="264" spans="3:24" x14ac:dyDescent="0.25">
      <c r="C264" s="6">
        <v>43177</v>
      </c>
      <c r="D264">
        <v>3</v>
      </c>
      <c r="E264">
        <v>1</v>
      </c>
      <c r="F264">
        <v>0</v>
      </c>
      <c r="G264">
        <v>1</v>
      </c>
      <c r="H264">
        <v>0</v>
      </c>
      <c r="I264">
        <v>1</v>
      </c>
      <c r="J264">
        <v>6270.1713579999996</v>
      </c>
      <c r="K264" s="17">
        <f t="shared" si="16"/>
        <v>201803</v>
      </c>
      <c r="L264" s="6">
        <f t="shared" si="17"/>
        <v>43177</v>
      </c>
      <c r="M264">
        <f t="shared" si="18"/>
        <v>6270.1713579999996</v>
      </c>
      <c r="X264" s="30"/>
    </row>
    <row r="265" spans="3:24" x14ac:dyDescent="0.25">
      <c r="C265" s="6">
        <v>43178</v>
      </c>
      <c r="D265">
        <v>3</v>
      </c>
      <c r="E265">
        <v>1</v>
      </c>
      <c r="F265">
        <v>0</v>
      </c>
      <c r="G265">
        <v>1</v>
      </c>
      <c r="H265">
        <v>0</v>
      </c>
      <c r="I265">
        <v>1</v>
      </c>
      <c r="J265">
        <v>4174.7457050000003</v>
      </c>
      <c r="K265" s="17">
        <f t="shared" si="16"/>
        <v>201803</v>
      </c>
      <c r="L265" s="6">
        <f t="shared" si="17"/>
        <v>43178</v>
      </c>
      <c r="M265">
        <f t="shared" si="18"/>
        <v>4174.7457050000003</v>
      </c>
      <c r="X265" s="30"/>
    </row>
    <row r="266" spans="3:24" x14ac:dyDescent="0.25">
      <c r="C266" s="6">
        <v>43179</v>
      </c>
      <c r="D266">
        <v>2</v>
      </c>
      <c r="E266">
        <v>1</v>
      </c>
      <c r="F266">
        <v>0</v>
      </c>
      <c r="G266">
        <v>0</v>
      </c>
      <c r="H266">
        <v>0</v>
      </c>
      <c r="I266">
        <v>1</v>
      </c>
      <c r="J266">
        <v>335.3444811</v>
      </c>
      <c r="K266" s="17">
        <f t="shared" si="16"/>
        <v>201803</v>
      </c>
      <c r="L266" s="6">
        <f t="shared" si="17"/>
        <v>43179</v>
      </c>
      <c r="M266">
        <f t="shared" si="18"/>
        <v>335.3444811</v>
      </c>
      <c r="X266" s="30"/>
    </row>
    <row r="267" spans="3:24" x14ac:dyDescent="0.25">
      <c r="C267" s="6">
        <v>43180</v>
      </c>
      <c r="D267">
        <v>2</v>
      </c>
      <c r="E267">
        <v>1</v>
      </c>
      <c r="F267">
        <v>0</v>
      </c>
      <c r="G267">
        <v>0</v>
      </c>
      <c r="H267">
        <v>0</v>
      </c>
      <c r="I267">
        <v>1</v>
      </c>
      <c r="J267">
        <v>733.12045290000003</v>
      </c>
      <c r="K267" s="17">
        <f t="shared" si="16"/>
        <v>201803</v>
      </c>
      <c r="L267" s="6">
        <f t="shared" si="17"/>
        <v>43180</v>
      </c>
      <c r="M267">
        <f t="shared" si="18"/>
        <v>733.12045290000003</v>
      </c>
      <c r="X267" s="30"/>
    </row>
    <row r="268" spans="3:24" x14ac:dyDescent="0.25">
      <c r="C268" s="6">
        <v>43181</v>
      </c>
      <c r="D268">
        <v>3</v>
      </c>
      <c r="E268">
        <v>1</v>
      </c>
      <c r="F268">
        <v>0</v>
      </c>
      <c r="G268">
        <v>1</v>
      </c>
      <c r="H268">
        <v>0</v>
      </c>
      <c r="I268">
        <v>1</v>
      </c>
      <c r="J268">
        <v>-691.54999559999999</v>
      </c>
      <c r="K268" s="17">
        <f t="shared" si="16"/>
        <v>201803</v>
      </c>
      <c r="L268" s="6">
        <f t="shared" si="17"/>
        <v>43181</v>
      </c>
      <c r="M268">
        <f t="shared" si="18"/>
        <v>-691.54999559999999</v>
      </c>
      <c r="X268" s="30"/>
    </row>
    <row r="269" spans="3:24" x14ac:dyDescent="0.25">
      <c r="C269" s="6">
        <v>43182</v>
      </c>
      <c r="D269">
        <v>3</v>
      </c>
      <c r="E269">
        <v>1</v>
      </c>
      <c r="F269">
        <v>0</v>
      </c>
      <c r="G269">
        <v>1</v>
      </c>
      <c r="H269">
        <v>0</v>
      </c>
      <c r="I269">
        <v>1</v>
      </c>
      <c r="J269">
        <v>-1990.7021910000001</v>
      </c>
      <c r="K269" s="17">
        <f t="shared" si="16"/>
        <v>201803</v>
      </c>
      <c r="L269" s="6">
        <f t="shared" si="17"/>
        <v>43182</v>
      </c>
      <c r="M269">
        <f t="shared" si="18"/>
        <v>-1990.7021910000001</v>
      </c>
      <c r="X269" s="30"/>
    </row>
    <row r="270" spans="3:24" x14ac:dyDescent="0.25">
      <c r="C270" s="6">
        <v>43183</v>
      </c>
      <c r="D270">
        <v>1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-479.44145229999998</v>
      </c>
      <c r="K270" s="17">
        <f t="shared" si="16"/>
        <v>201803</v>
      </c>
      <c r="L270" s="6">
        <f t="shared" si="17"/>
        <v>43183</v>
      </c>
      <c r="M270">
        <f t="shared" si="18"/>
        <v>-479.44145229999998</v>
      </c>
      <c r="X270" s="30"/>
    </row>
    <row r="271" spans="3:24" x14ac:dyDescent="0.25">
      <c r="C271" s="6">
        <v>43184</v>
      </c>
      <c r="D271">
        <v>1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9482.5117360000004</v>
      </c>
      <c r="K271" s="17">
        <f t="shared" si="16"/>
        <v>201803</v>
      </c>
      <c r="L271" s="6">
        <f t="shared" si="17"/>
        <v>43184</v>
      </c>
      <c r="M271">
        <f t="shared" si="18"/>
        <v>9482.5117360000004</v>
      </c>
      <c r="X271" s="30"/>
    </row>
    <row r="272" spans="3:24" x14ac:dyDescent="0.25">
      <c r="C272" s="6">
        <v>43185</v>
      </c>
      <c r="D272">
        <v>1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6083.2986039999996</v>
      </c>
      <c r="K272" s="17">
        <f t="shared" si="16"/>
        <v>201803</v>
      </c>
      <c r="L272" s="6">
        <f t="shared" si="17"/>
        <v>43185</v>
      </c>
      <c r="M272">
        <f t="shared" si="18"/>
        <v>6083.2986039999996</v>
      </c>
      <c r="X272" s="30"/>
    </row>
    <row r="273" spans="3:24" x14ac:dyDescent="0.25">
      <c r="C273" s="6">
        <v>43186</v>
      </c>
      <c r="D273">
        <v>1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2376.989572</v>
      </c>
      <c r="K273" s="17">
        <f t="shared" si="16"/>
        <v>201803</v>
      </c>
      <c r="L273" s="6">
        <f t="shared" si="17"/>
        <v>43186</v>
      </c>
      <c r="M273">
        <f t="shared" si="18"/>
        <v>2376.989572</v>
      </c>
      <c r="X273" s="30"/>
    </row>
    <row r="274" spans="3:24" x14ac:dyDescent="0.25">
      <c r="C274" s="6">
        <v>43187</v>
      </c>
      <c r="D274">
        <v>3</v>
      </c>
      <c r="E274">
        <v>1</v>
      </c>
      <c r="F274">
        <v>0</v>
      </c>
      <c r="G274">
        <v>1</v>
      </c>
      <c r="H274">
        <v>0</v>
      </c>
      <c r="I274">
        <v>1</v>
      </c>
      <c r="J274">
        <v>1834.6632090000001</v>
      </c>
      <c r="K274" s="17">
        <f t="shared" si="16"/>
        <v>201803</v>
      </c>
      <c r="L274" s="6">
        <f t="shared" si="17"/>
        <v>43187</v>
      </c>
      <c r="M274">
        <f t="shared" si="18"/>
        <v>1834.6632090000001</v>
      </c>
      <c r="X274" s="30"/>
    </row>
    <row r="275" spans="3:24" x14ac:dyDescent="0.25">
      <c r="C275" s="6">
        <v>43188</v>
      </c>
      <c r="D275">
        <v>3</v>
      </c>
      <c r="E275">
        <v>1</v>
      </c>
      <c r="F275">
        <v>0</v>
      </c>
      <c r="G275">
        <v>1</v>
      </c>
      <c r="H275">
        <v>0</v>
      </c>
      <c r="I275">
        <v>1</v>
      </c>
      <c r="J275">
        <v>1127.4411359999999</v>
      </c>
      <c r="K275" s="17">
        <f t="shared" si="16"/>
        <v>201803</v>
      </c>
      <c r="L275" s="6">
        <f t="shared" si="17"/>
        <v>43188</v>
      </c>
      <c r="M275">
        <f t="shared" si="18"/>
        <v>1127.4411359999999</v>
      </c>
      <c r="X275" s="30"/>
    </row>
    <row r="276" spans="3:24" x14ac:dyDescent="0.25">
      <c r="C276" s="6">
        <v>43189</v>
      </c>
      <c r="D276">
        <v>2</v>
      </c>
      <c r="E276">
        <v>1</v>
      </c>
      <c r="F276">
        <v>0</v>
      </c>
      <c r="G276">
        <v>0</v>
      </c>
      <c r="H276">
        <v>0</v>
      </c>
      <c r="I276">
        <v>1</v>
      </c>
      <c r="J276">
        <v>-4232.2360950000002</v>
      </c>
      <c r="K276" s="17">
        <f t="shared" si="16"/>
        <v>201803</v>
      </c>
      <c r="L276" s="6">
        <f t="shared" si="17"/>
        <v>43189</v>
      </c>
      <c r="M276">
        <f t="shared" si="18"/>
        <v>-4232.2360950000002</v>
      </c>
      <c r="X276" s="30"/>
    </row>
    <row r="277" spans="3:24" x14ac:dyDescent="0.25">
      <c r="C277" s="6">
        <v>43190</v>
      </c>
      <c r="D277">
        <v>2</v>
      </c>
      <c r="E277">
        <v>1</v>
      </c>
      <c r="F277">
        <v>0</v>
      </c>
      <c r="G277">
        <v>0</v>
      </c>
      <c r="H277">
        <v>0</v>
      </c>
      <c r="I277">
        <v>1</v>
      </c>
      <c r="J277">
        <v>66.652572000000006</v>
      </c>
      <c r="K277" s="17">
        <f t="shared" si="16"/>
        <v>201803</v>
      </c>
      <c r="L277" s="6">
        <f t="shared" si="17"/>
        <v>43190</v>
      </c>
      <c r="M277">
        <f t="shared" si="18"/>
        <v>66.652572000000006</v>
      </c>
      <c r="X277" s="30"/>
    </row>
    <row r="278" spans="3:24" x14ac:dyDescent="0.25">
      <c r="C278" s="6">
        <v>43191</v>
      </c>
      <c r="D278">
        <v>3</v>
      </c>
      <c r="E278">
        <v>1</v>
      </c>
      <c r="F278">
        <v>0</v>
      </c>
      <c r="G278">
        <v>0</v>
      </c>
      <c r="H278">
        <v>0</v>
      </c>
      <c r="I278">
        <v>2</v>
      </c>
      <c r="J278">
        <v>891.73225130000003</v>
      </c>
      <c r="K278" s="17">
        <f t="shared" si="16"/>
        <v>201804</v>
      </c>
      <c r="L278" s="6">
        <f t="shared" si="17"/>
        <v>43191</v>
      </c>
      <c r="M278">
        <f t="shared" si="18"/>
        <v>891.73225130000003</v>
      </c>
      <c r="X278" s="30"/>
    </row>
    <row r="279" spans="3:24" x14ac:dyDescent="0.25">
      <c r="C279" s="6">
        <v>43192</v>
      </c>
      <c r="D279">
        <v>3</v>
      </c>
      <c r="E279">
        <v>1</v>
      </c>
      <c r="F279">
        <v>0</v>
      </c>
      <c r="G279">
        <v>0</v>
      </c>
      <c r="H279">
        <v>0</v>
      </c>
      <c r="I279">
        <v>2</v>
      </c>
      <c r="J279">
        <v>1062.355059</v>
      </c>
      <c r="K279" s="17">
        <f t="shared" si="16"/>
        <v>201804</v>
      </c>
      <c r="L279" s="6">
        <f t="shared" si="17"/>
        <v>43192</v>
      </c>
      <c r="M279">
        <f t="shared" si="18"/>
        <v>1062.355059</v>
      </c>
      <c r="X279" s="30"/>
    </row>
    <row r="280" spans="3:24" x14ac:dyDescent="0.25">
      <c r="C280" s="6">
        <v>43193</v>
      </c>
      <c r="D280">
        <v>3</v>
      </c>
      <c r="E280">
        <v>1</v>
      </c>
      <c r="F280">
        <v>0</v>
      </c>
      <c r="G280">
        <v>0</v>
      </c>
      <c r="H280">
        <v>0</v>
      </c>
      <c r="I280">
        <v>2</v>
      </c>
      <c r="J280">
        <v>471.96786880000002</v>
      </c>
      <c r="K280" s="17">
        <f t="shared" si="16"/>
        <v>201804</v>
      </c>
      <c r="L280" s="6">
        <f t="shared" si="17"/>
        <v>43193</v>
      </c>
      <c r="M280">
        <f t="shared" si="18"/>
        <v>471.96786880000002</v>
      </c>
      <c r="X280" s="30"/>
    </row>
    <row r="281" spans="3:24" x14ac:dyDescent="0.25">
      <c r="C281" s="6">
        <v>43194</v>
      </c>
      <c r="D281">
        <v>3</v>
      </c>
      <c r="E281">
        <v>1</v>
      </c>
      <c r="F281">
        <v>0</v>
      </c>
      <c r="G281">
        <v>0</v>
      </c>
      <c r="H281">
        <v>0</v>
      </c>
      <c r="I281">
        <v>2</v>
      </c>
      <c r="J281">
        <v>-258.993089</v>
      </c>
      <c r="K281" s="17">
        <f t="shared" si="16"/>
        <v>201804</v>
      </c>
      <c r="L281" s="6">
        <f t="shared" si="17"/>
        <v>43194</v>
      </c>
      <c r="M281">
        <f t="shared" si="18"/>
        <v>-258.993089</v>
      </c>
      <c r="X281" s="30"/>
    </row>
    <row r="282" spans="3:24" x14ac:dyDescent="0.25">
      <c r="C282" s="6">
        <v>43195</v>
      </c>
      <c r="D282">
        <v>3</v>
      </c>
      <c r="E282">
        <v>1</v>
      </c>
      <c r="F282">
        <v>0</v>
      </c>
      <c r="G282">
        <v>0</v>
      </c>
      <c r="H282">
        <v>0</v>
      </c>
      <c r="I282">
        <v>2</v>
      </c>
      <c r="J282">
        <v>1578.331766</v>
      </c>
      <c r="K282" s="17">
        <f t="shared" si="16"/>
        <v>201804</v>
      </c>
      <c r="L282" s="6">
        <f t="shared" si="17"/>
        <v>43195</v>
      </c>
      <c r="M282">
        <f t="shared" si="18"/>
        <v>1578.331766</v>
      </c>
      <c r="X282" s="30"/>
    </row>
    <row r="283" spans="3:24" x14ac:dyDescent="0.25">
      <c r="C283" s="6">
        <v>43196</v>
      </c>
      <c r="D283">
        <v>3</v>
      </c>
      <c r="E283">
        <v>1</v>
      </c>
      <c r="F283">
        <v>0</v>
      </c>
      <c r="G283">
        <v>1</v>
      </c>
      <c r="H283">
        <v>0</v>
      </c>
      <c r="I283">
        <v>1</v>
      </c>
      <c r="J283">
        <v>607.61381389999997</v>
      </c>
      <c r="K283" s="17">
        <f t="shared" si="16"/>
        <v>201804</v>
      </c>
      <c r="L283" s="6">
        <f t="shared" si="17"/>
        <v>43196</v>
      </c>
      <c r="M283">
        <f t="shared" si="18"/>
        <v>607.61381389999997</v>
      </c>
      <c r="X283" s="30"/>
    </row>
    <row r="284" spans="3:24" x14ac:dyDescent="0.25">
      <c r="C284" s="6">
        <v>43197</v>
      </c>
      <c r="D284">
        <v>3</v>
      </c>
      <c r="E284">
        <v>1</v>
      </c>
      <c r="F284">
        <v>0</v>
      </c>
      <c r="G284">
        <v>1</v>
      </c>
      <c r="H284">
        <v>0</v>
      </c>
      <c r="I284">
        <v>1</v>
      </c>
      <c r="J284">
        <v>-291.31765760000002</v>
      </c>
      <c r="K284" s="17">
        <f t="shared" si="16"/>
        <v>201804</v>
      </c>
      <c r="L284" s="6">
        <f t="shared" si="17"/>
        <v>43197</v>
      </c>
      <c r="M284">
        <f t="shared" si="18"/>
        <v>-291.31765760000002</v>
      </c>
      <c r="X284" s="30"/>
    </row>
    <row r="285" spans="3:24" x14ac:dyDescent="0.25">
      <c r="C285" s="6">
        <v>43198</v>
      </c>
      <c r="D285">
        <v>3</v>
      </c>
      <c r="E285">
        <v>1</v>
      </c>
      <c r="F285">
        <v>0</v>
      </c>
      <c r="G285">
        <v>1</v>
      </c>
      <c r="H285">
        <v>0</v>
      </c>
      <c r="I285">
        <v>1</v>
      </c>
      <c r="J285">
        <v>535.04424759999995</v>
      </c>
      <c r="K285" s="17">
        <f t="shared" si="16"/>
        <v>201804</v>
      </c>
      <c r="L285" s="6">
        <f t="shared" si="17"/>
        <v>43198</v>
      </c>
      <c r="M285">
        <f t="shared" si="18"/>
        <v>535.04424759999995</v>
      </c>
      <c r="X285" s="30"/>
    </row>
    <row r="286" spans="3:24" x14ac:dyDescent="0.25">
      <c r="C286" s="6">
        <v>43199</v>
      </c>
      <c r="D286">
        <v>3</v>
      </c>
      <c r="E286">
        <v>1</v>
      </c>
      <c r="F286">
        <v>0</v>
      </c>
      <c r="G286">
        <v>1</v>
      </c>
      <c r="H286">
        <v>0</v>
      </c>
      <c r="I286">
        <v>1</v>
      </c>
      <c r="J286">
        <v>1484.5967310000001</v>
      </c>
      <c r="K286" s="17">
        <f t="shared" si="16"/>
        <v>201804</v>
      </c>
      <c r="L286" s="6">
        <f t="shared" si="17"/>
        <v>43199</v>
      </c>
      <c r="M286">
        <f t="shared" si="18"/>
        <v>1484.5967310000001</v>
      </c>
      <c r="X286" s="30"/>
    </row>
    <row r="287" spans="3:24" x14ac:dyDescent="0.25">
      <c r="C287" s="6">
        <v>43200</v>
      </c>
      <c r="D287">
        <v>3</v>
      </c>
      <c r="E287">
        <v>1</v>
      </c>
      <c r="F287">
        <v>0</v>
      </c>
      <c r="G287">
        <v>1</v>
      </c>
      <c r="H287">
        <v>0</v>
      </c>
      <c r="I287">
        <v>1</v>
      </c>
      <c r="J287">
        <v>582.48675360000004</v>
      </c>
      <c r="K287" s="17">
        <f t="shared" si="16"/>
        <v>201804</v>
      </c>
      <c r="L287" s="6">
        <f t="shared" si="17"/>
        <v>43200</v>
      </c>
      <c r="M287">
        <f t="shared" si="18"/>
        <v>582.48675360000004</v>
      </c>
      <c r="X287" s="30"/>
    </row>
    <row r="288" spans="3:24" x14ac:dyDescent="0.25">
      <c r="C288" s="6">
        <v>43201</v>
      </c>
      <c r="D288">
        <v>3</v>
      </c>
      <c r="E288">
        <v>1</v>
      </c>
      <c r="F288">
        <v>0</v>
      </c>
      <c r="G288">
        <v>1</v>
      </c>
      <c r="H288">
        <v>0</v>
      </c>
      <c r="I288">
        <v>1</v>
      </c>
      <c r="J288">
        <v>810.19607910000002</v>
      </c>
      <c r="K288" s="17">
        <f t="shared" si="16"/>
        <v>201804</v>
      </c>
      <c r="L288" s="6">
        <f t="shared" si="17"/>
        <v>43201</v>
      </c>
      <c r="M288">
        <f t="shared" si="18"/>
        <v>810.19607910000002</v>
      </c>
      <c r="X288" s="30"/>
    </row>
    <row r="289" spans="3:24" x14ac:dyDescent="0.25">
      <c r="C289" s="6">
        <v>43202</v>
      </c>
      <c r="D289">
        <v>3</v>
      </c>
      <c r="E289">
        <v>1</v>
      </c>
      <c r="F289">
        <v>0</v>
      </c>
      <c r="G289">
        <v>1</v>
      </c>
      <c r="H289">
        <v>0</v>
      </c>
      <c r="I289">
        <v>1</v>
      </c>
      <c r="J289">
        <v>3880.0086460000002</v>
      </c>
      <c r="K289" s="17">
        <f t="shared" si="16"/>
        <v>201804</v>
      </c>
      <c r="L289" s="6">
        <f t="shared" si="17"/>
        <v>43202</v>
      </c>
      <c r="M289">
        <f t="shared" si="18"/>
        <v>3880.0086460000002</v>
      </c>
      <c r="X289" s="30"/>
    </row>
    <row r="290" spans="3:24" x14ac:dyDescent="0.25">
      <c r="C290" s="6">
        <v>43203</v>
      </c>
      <c r="D290">
        <v>3</v>
      </c>
      <c r="E290">
        <v>1</v>
      </c>
      <c r="F290">
        <v>0</v>
      </c>
      <c r="G290">
        <v>1</v>
      </c>
      <c r="H290">
        <v>0</v>
      </c>
      <c r="I290">
        <v>1</v>
      </c>
      <c r="J290">
        <v>4428.8218420000003</v>
      </c>
      <c r="K290" s="17">
        <f t="shared" si="16"/>
        <v>201804</v>
      </c>
      <c r="L290" s="6">
        <f t="shared" si="17"/>
        <v>43203</v>
      </c>
      <c r="M290">
        <f t="shared" si="18"/>
        <v>4428.8218420000003</v>
      </c>
      <c r="X290" s="30"/>
    </row>
    <row r="291" spans="3:24" x14ac:dyDescent="0.25">
      <c r="C291" s="6">
        <v>43204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10640.96155</v>
      </c>
      <c r="K291" s="17">
        <f t="shared" si="16"/>
        <v>201804</v>
      </c>
      <c r="L291" s="6">
        <f t="shared" si="17"/>
        <v>43204</v>
      </c>
      <c r="M291">
        <f t="shared" si="18"/>
        <v>0</v>
      </c>
      <c r="X291" s="30"/>
    </row>
    <row r="292" spans="3:24" x14ac:dyDescent="0.25">
      <c r="C292" s="6">
        <v>43205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4796.9149459999999</v>
      </c>
      <c r="K292" s="17">
        <f t="shared" si="16"/>
        <v>201804</v>
      </c>
      <c r="L292" s="6">
        <f t="shared" si="17"/>
        <v>43205</v>
      </c>
      <c r="M292">
        <f t="shared" si="18"/>
        <v>0</v>
      </c>
      <c r="X292" s="30"/>
    </row>
    <row r="293" spans="3:24" x14ac:dyDescent="0.25">
      <c r="C293" s="6">
        <v>43206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4891.3559379999997</v>
      </c>
      <c r="K293" s="17">
        <f t="shared" si="16"/>
        <v>201804</v>
      </c>
      <c r="L293" s="6">
        <f t="shared" si="17"/>
        <v>43206</v>
      </c>
      <c r="M293">
        <f t="shared" si="18"/>
        <v>0</v>
      </c>
      <c r="X293" s="30"/>
    </row>
    <row r="294" spans="3:24" x14ac:dyDescent="0.25">
      <c r="C294" s="6">
        <v>43207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-1384.890682</v>
      </c>
      <c r="K294" s="17">
        <f t="shared" si="16"/>
        <v>201804</v>
      </c>
      <c r="L294" s="6">
        <f t="shared" si="17"/>
        <v>43207</v>
      </c>
      <c r="M294">
        <f t="shared" si="18"/>
        <v>0</v>
      </c>
      <c r="X294" s="30"/>
    </row>
    <row r="295" spans="3:24" x14ac:dyDescent="0.25">
      <c r="C295" s="6">
        <v>43208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-1060.8098359999999</v>
      </c>
      <c r="K295" s="17">
        <f t="shared" si="16"/>
        <v>201804</v>
      </c>
      <c r="L295" s="6">
        <f t="shared" si="17"/>
        <v>43208</v>
      </c>
      <c r="M295">
        <f t="shared" si="18"/>
        <v>0</v>
      </c>
      <c r="X295" s="30"/>
    </row>
    <row r="296" spans="3:24" x14ac:dyDescent="0.25">
      <c r="C296" s="6">
        <v>43209</v>
      </c>
      <c r="D296">
        <v>3</v>
      </c>
      <c r="E296">
        <v>1</v>
      </c>
      <c r="F296">
        <v>0</v>
      </c>
      <c r="G296">
        <v>1</v>
      </c>
      <c r="H296">
        <v>0</v>
      </c>
      <c r="I296">
        <v>1</v>
      </c>
      <c r="J296">
        <v>-6030.1142719999998</v>
      </c>
      <c r="K296" s="17">
        <f t="shared" si="16"/>
        <v>201804</v>
      </c>
      <c r="L296" s="6">
        <f t="shared" si="17"/>
        <v>43209</v>
      </c>
      <c r="M296">
        <f t="shared" si="18"/>
        <v>-6030.1142719999998</v>
      </c>
      <c r="X296" s="30"/>
    </row>
    <row r="297" spans="3:24" x14ac:dyDescent="0.25">
      <c r="C297" s="6">
        <v>43210</v>
      </c>
      <c r="D297">
        <v>3</v>
      </c>
      <c r="E297">
        <v>1</v>
      </c>
      <c r="F297">
        <v>0</v>
      </c>
      <c r="G297">
        <v>1</v>
      </c>
      <c r="H297">
        <v>0</v>
      </c>
      <c r="I297">
        <v>1</v>
      </c>
      <c r="J297">
        <v>-878.11181099999999</v>
      </c>
      <c r="K297" s="17">
        <f t="shared" si="16"/>
        <v>201804</v>
      </c>
      <c r="L297" s="6">
        <f t="shared" si="17"/>
        <v>43210</v>
      </c>
      <c r="M297">
        <f t="shared" si="18"/>
        <v>-878.11181099999999</v>
      </c>
      <c r="X297" s="30"/>
    </row>
    <row r="298" spans="3:24" x14ac:dyDescent="0.25">
      <c r="C298" s="6">
        <v>43211</v>
      </c>
      <c r="D298">
        <v>3</v>
      </c>
      <c r="E298">
        <v>1</v>
      </c>
      <c r="F298">
        <v>0</v>
      </c>
      <c r="G298">
        <v>1</v>
      </c>
      <c r="H298">
        <v>0</v>
      </c>
      <c r="I298">
        <v>1</v>
      </c>
      <c r="J298">
        <v>-1762.218562</v>
      </c>
      <c r="K298" s="17">
        <f t="shared" si="16"/>
        <v>201804</v>
      </c>
      <c r="L298" s="6">
        <f t="shared" si="17"/>
        <v>43211</v>
      </c>
      <c r="M298">
        <f t="shared" si="18"/>
        <v>-1762.218562</v>
      </c>
      <c r="X298" s="30"/>
    </row>
    <row r="299" spans="3:24" x14ac:dyDescent="0.25">
      <c r="C299" s="6">
        <v>43212</v>
      </c>
      <c r="D299">
        <v>3</v>
      </c>
      <c r="E299">
        <v>1</v>
      </c>
      <c r="F299">
        <v>0</v>
      </c>
      <c r="G299">
        <v>1</v>
      </c>
      <c r="H299">
        <v>0</v>
      </c>
      <c r="I299">
        <v>1</v>
      </c>
      <c r="J299">
        <v>847.7867827</v>
      </c>
      <c r="K299" s="17">
        <f t="shared" si="16"/>
        <v>201804</v>
      </c>
      <c r="L299" s="6">
        <f t="shared" si="17"/>
        <v>43212</v>
      </c>
      <c r="M299">
        <f t="shared" si="18"/>
        <v>847.7867827</v>
      </c>
      <c r="X299" s="30"/>
    </row>
    <row r="300" spans="3:24" x14ac:dyDescent="0.25">
      <c r="C300" s="6">
        <v>43213</v>
      </c>
      <c r="D300">
        <v>3</v>
      </c>
      <c r="E300">
        <v>1</v>
      </c>
      <c r="F300">
        <v>0</v>
      </c>
      <c r="G300">
        <v>1</v>
      </c>
      <c r="H300">
        <v>0</v>
      </c>
      <c r="I300">
        <v>1</v>
      </c>
      <c r="J300">
        <v>1083.8979119999999</v>
      </c>
      <c r="K300" s="17">
        <f t="shared" si="16"/>
        <v>201804</v>
      </c>
      <c r="L300" s="6">
        <f t="shared" si="17"/>
        <v>43213</v>
      </c>
      <c r="M300">
        <f t="shared" si="18"/>
        <v>1083.8979119999999</v>
      </c>
      <c r="X300" s="30"/>
    </row>
    <row r="301" spans="3:24" x14ac:dyDescent="0.25">
      <c r="C301" s="6">
        <v>43214</v>
      </c>
      <c r="D301">
        <v>3</v>
      </c>
      <c r="E301">
        <v>1</v>
      </c>
      <c r="F301">
        <v>0</v>
      </c>
      <c r="G301">
        <v>1</v>
      </c>
      <c r="H301">
        <v>0</v>
      </c>
      <c r="I301">
        <v>1</v>
      </c>
      <c r="J301">
        <v>2088.490773</v>
      </c>
      <c r="K301" s="17">
        <f t="shared" si="16"/>
        <v>201804</v>
      </c>
      <c r="L301" s="6">
        <f t="shared" si="17"/>
        <v>43214</v>
      </c>
      <c r="M301">
        <f t="shared" si="18"/>
        <v>2088.490773</v>
      </c>
      <c r="X301" s="30"/>
    </row>
    <row r="302" spans="3:24" x14ac:dyDescent="0.25">
      <c r="C302" s="6">
        <v>43215</v>
      </c>
      <c r="D302">
        <v>3</v>
      </c>
      <c r="E302">
        <v>1</v>
      </c>
      <c r="F302">
        <v>0</v>
      </c>
      <c r="G302">
        <v>1</v>
      </c>
      <c r="H302">
        <v>0</v>
      </c>
      <c r="I302">
        <v>1</v>
      </c>
      <c r="J302">
        <v>1010.5011950000001</v>
      </c>
      <c r="K302" s="17">
        <f t="shared" si="16"/>
        <v>201804</v>
      </c>
      <c r="L302" s="6">
        <f t="shared" si="17"/>
        <v>43215</v>
      </c>
      <c r="M302">
        <f t="shared" si="18"/>
        <v>1010.5011950000001</v>
      </c>
      <c r="X302" s="30"/>
    </row>
    <row r="303" spans="3:24" x14ac:dyDescent="0.25">
      <c r="C303" s="6">
        <v>43216</v>
      </c>
      <c r="D303">
        <v>3</v>
      </c>
      <c r="E303">
        <v>1</v>
      </c>
      <c r="F303">
        <v>0</v>
      </c>
      <c r="G303">
        <v>1</v>
      </c>
      <c r="H303">
        <v>0</v>
      </c>
      <c r="I303">
        <v>1</v>
      </c>
      <c r="J303">
        <v>1000.457538</v>
      </c>
      <c r="K303" s="17">
        <f t="shared" si="16"/>
        <v>201804</v>
      </c>
      <c r="L303" s="6">
        <f t="shared" si="17"/>
        <v>43216</v>
      </c>
      <c r="M303">
        <f t="shared" si="18"/>
        <v>1000.457538</v>
      </c>
      <c r="X303" s="30"/>
    </row>
    <row r="304" spans="3:24" x14ac:dyDescent="0.25">
      <c r="C304" s="6">
        <v>43217</v>
      </c>
      <c r="D304">
        <v>3</v>
      </c>
      <c r="E304">
        <v>1</v>
      </c>
      <c r="F304">
        <v>0</v>
      </c>
      <c r="G304">
        <v>1</v>
      </c>
      <c r="H304">
        <v>0</v>
      </c>
      <c r="I304">
        <v>1</v>
      </c>
      <c r="J304">
        <v>956.65855690000001</v>
      </c>
      <c r="K304" s="17">
        <f t="shared" si="16"/>
        <v>201804</v>
      </c>
      <c r="L304" s="6">
        <f t="shared" si="17"/>
        <v>43217</v>
      </c>
      <c r="M304">
        <f t="shared" si="18"/>
        <v>956.65855690000001</v>
      </c>
      <c r="X304" s="30"/>
    </row>
    <row r="305" spans="3:24" x14ac:dyDescent="0.25">
      <c r="C305" s="6">
        <v>43218</v>
      </c>
      <c r="D305">
        <v>3</v>
      </c>
      <c r="E305">
        <v>1</v>
      </c>
      <c r="F305">
        <v>0</v>
      </c>
      <c r="G305">
        <v>1</v>
      </c>
      <c r="H305">
        <v>0</v>
      </c>
      <c r="I305">
        <v>1</v>
      </c>
      <c r="J305">
        <v>481.44347540000001</v>
      </c>
      <c r="K305" s="17">
        <f t="shared" si="16"/>
        <v>201804</v>
      </c>
      <c r="L305" s="6">
        <f t="shared" si="17"/>
        <v>43218</v>
      </c>
      <c r="M305">
        <f t="shared" si="18"/>
        <v>481.44347540000001</v>
      </c>
      <c r="X305" s="30"/>
    </row>
    <row r="306" spans="3:24" x14ac:dyDescent="0.25">
      <c r="C306" s="6">
        <v>43219</v>
      </c>
      <c r="D306">
        <v>3</v>
      </c>
      <c r="E306">
        <v>1</v>
      </c>
      <c r="F306">
        <v>0</v>
      </c>
      <c r="G306">
        <v>1</v>
      </c>
      <c r="H306">
        <v>0</v>
      </c>
      <c r="I306">
        <v>1</v>
      </c>
      <c r="J306">
        <v>948.89396729999999</v>
      </c>
      <c r="K306" s="17">
        <f t="shared" si="16"/>
        <v>201804</v>
      </c>
      <c r="L306" s="6">
        <f t="shared" si="17"/>
        <v>43219</v>
      </c>
      <c r="M306">
        <f t="shared" si="18"/>
        <v>948.89396729999999</v>
      </c>
      <c r="X306" s="30"/>
    </row>
    <row r="307" spans="3:24" x14ac:dyDescent="0.25">
      <c r="C307" s="6">
        <v>43220</v>
      </c>
      <c r="D307">
        <v>3</v>
      </c>
      <c r="E307">
        <v>1</v>
      </c>
      <c r="F307">
        <v>0</v>
      </c>
      <c r="G307">
        <v>1</v>
      </c>
      <c r="H307">
        <v>0</v>
      </c>
      <c r="I307">
        <v>1</v>
      </c>
      <c r="J307">
        <v>581.56194159999995</v>
      </c>
      <c r="K307" s="17">
        <f t="shared" si="16"/>
        <v>201804</v>
      </c>
      <c r="L307" s="6">
        <f t="shared" si="17"/>
        <v>43220</v>
      </c>
      <c r="M307">
        <f t="shared" si="18"/>
        <v>581.56194159999995</v>
      </c>
      <c r="X307" s="30"/>
    </row>
    <row r="308" spans="3:24" x14ac:dyDescent="0.25">
      <c r="C308" s="6">
        <v>43221</v>
      </c>
      <c r="D308">
        <v>3</v>
      </c>
      <c r="E308">
        <v>1</v>
      </c>
      <c r="F308">
        <v>0</v>
      </c>
      <c r="G308">
        <v>1</v>
      </c>
      <c r="H308">
        <v>0</v>
      </c>
      <c r="I308">
        <v>1</v>
      </c>
      <c r="J308">
        <v>2320.1534470000001</v>
      </c>
      <c r="K308" s="17">
        <f t="shared" si="16"/>
        <v>201805</v>
      </c>
      <c r="L308" s="6">
        <f t="shared" si="17"/>
        <v>43221</v>
      </c>
      <c r="M308">
        <f t="shared" si="18"/>
        <v>2320.1534470000001</v>
      </c>
      <c r="X308" s="30"/>
    </row>
    <row r="309" spans="3:24" x14ac:dyDescent="0.25">
      <c r="C309" s="6">
        <v>43222</v>
      </c>
      <c r="D309">
        <v>3</v>
      </c>
      <c r="E309">
        <v>1</v>
      </c>
      <c r="F309">
        <v>0</v>
      </c>
      <c r="G309">
        <v>1</v>
      </c>
      <c r="H309">
        <v>0</v>
      </c>
      <c r="I309">
        <v>1</v>
      </c>
      <c r="J309">
        <v>2623.1795269999998</v>
      </c>
      <c r="K309" s="17">
        <f t="shared" si="16"/>
        <v>201805</v>
      </c>
      <c r="L309" s="6">
        <f t="shared" si="17"/>
        <v>43222</v>
      </c>
      <c r="M309">
        <f t="shared" si="18"/>
        <v>2623.1795269999998</v>
      </c>
      <c r="X309" s="30"/>
    </row>
    <row r="310" spans="3:24" x14ac:dyDescent="0.25">
      <c r="C310" s="6">
        <v>43223</v>
      </c>
      <c r="D310">
        <v>3</v>
      </c>
      <c r="E310">
        <v>1</v>
      </c>
      <c r="F310">
        <v>0</v>
      </c>
      <c r="G310">
        <v>0</v>
      </c>
      <c r="H310">
        <v>0</v>
      </c>
      <c r="I310">
        <v>2</v>
      </c>
      <c r="J310">
        <v>3347.2273220000002</v>
      </c>
      <c r="K310" s="17">
        <f t="shared" si="16"/>
        <v>201805</v>
      </c>
      <c r="L310" s="6">
        <f t="shared" si="17"/>
        <v>43223</v>
      </c>
      <c r="M310">
        <f t="shared" si="18"/>
        <v>3347.2273220000002</v>
      </c>
      <c r="X310" s="30"/>
    </row>
    <row r="311" spans="3:24" x14ac:dyDescent="0.25">
      <c r="C311" s="6">
        <v>43224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9816.271686</v>
      </c>
      <c r="K311" s="17">
        <f t="shared" si="16"/>
        <v>201805</v>
      </c>
      <c r="L311" s="6">
        <f t="shared" si="17"/>
        <v>43224</v>
      </c>
      <c r="M311">
        <f t="shared" si="18"/>
        <v>0</v>
      </c>
      <c r="X311" s="30"/>
    </row>
    <row r="312" spans="3:24" x14ac:dyDescent="0.25">
      <c r="C312" s="6">
        <v>43225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1721.8091930000001</v>
      </c>
      <c r="K312" s="17">
        <f t="shared" si="16"/>
        <v>201805</v>
      </c>
      <c r="L312" s="6">
        <f t="shared" si="17"/>
        <v>43225</v>
      </c>
      <c r="M312">
        <f t="shared" si="18"/>
        <v>0</v>
      </c>
      <c r="X312" s="30"/>
    </row>
    <row r="313" spans="3:24" x14ac:dyDescent="0.25">
      <c r="C313" s="6">
        <v>43226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-22.729749989999998</v>
      </c>
      <c r="K313" s="17">
        <f t="shared" si="16"/>
        <v>201805</v>
      </c>
      <c r="L313" s="6">
        <f t="shared" si="17"/>
        <v>43226</v>
      </c>
      <c r="M313">
        <f t="shared" si="18"/>
        <v>0</v>
      </c>
      <c r="X313" s="30"/>
    </row>
    <row r="314" spans="3:24" x14ac:dyDescent="0.25">
      <c r="C314" s="6">
        <v>43227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1597.884654</v>
      </c>
      <c r="K314" s="17">
        <f t="shared" si="16"/>
        <v>201805</v>
      </c>
      <c r="L314" s="6">
        <f t="shared" si="17"/>
        <v>43227</v>
      </c>
      <c r="M314">
        <f t="shared" si="18"/>
        <v>0</v>
      </c>
      <c r="X314" s="30"/>
    </row>
    <row r="315" spans="3:24" x14ac:dyDescent="0.25">
      <c r="C315" s="6">
        <v>43228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1448.2484219999999</v>
      </c>
      <c r="K315" s="17">
        <f t="shared" si="16"/>
        <v>201805</v>
      </c>
      <c r="L315" s="6">
        <f t="shared" si="17"/>
        <v>43228</v>
      </c>
      <c r="M315">
        <f t="shared" si="18"/>
        <v>0</v>
      </c>
      <c r="X315" s="30"/>
    </row>
    <row r="316" spans="3:24" x14ac:dyDescent="0.25">
      <c r="C316" s="6">
        <v>43229</v>
      </c>
      <c r="D316">
        <v>2</v>
      </c>
      <c r="E316">
        <v>0</v>
      </c>
      <c r="F316">
        <v>0</v>
      </c>
      <c r="G316">
        <v>0</v>
      </c>
      <c r="H316">
        <v>0</v>
      </c>
      <c r="I316">
        <v>2</v>
      </c>
      <c r="J316">
        <v>4170.6612569999998</v>
      </c>
      <c r="K316" s="17">
        <f t="shared" si="16"/>
        <v>201805</v>
      </c>
      <c r="L316" s="6">
        <f t="shared" si="17"/>
        <v>43229</v>
      </c>
      <c r="M316">
        <f t="shared" si="18"/>
        <v>4170.6612569999998</v>
      </c>
      <c r="X316" s="30"/>
    </row>
    <row r="317" spans="3:24" x14ac:dyDescent="0.25">
      <c r="C317" s="6">
        <v>43230</v>
      </c>
      <c r="D317">
        <v>2</v>
      </c>
      <c r="E317">
        <v>0</v>
      </c>
      <c r="F317">
        <v>0</v>
      </c>
      <c r="G317">
        <v>0</v>
      </c>
      <c r="H317">
        <v>0</v>
      </c>
      <c r="I317">
        <v>2</v>
      </c>
      <c r="J317">
        <v>4032.6085990000001</v>
      </c>
      <c r="K317" s="17">
        <f t="shared" si="16"/>
        <v>201805</v>
      </c>
      <c r="L317" s="6">
        <f t="shared" si="17"/>
        <v>43230</v>
      </c>
      <c r="M317">
        <f t="shared" si="18"/>
        <v>4032.6085990000001</v>
      </c>
      <c r="X317" s="30"/>
    </row>
    <row r="318" spans="3:24" x14ac:dyDescent="0.25">
      <c r="C318" s="6">
        <v>43231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6934.7245709999997</v>
      </c>
      <c r="K318" s="17">
        <f t="shared" si="16"/>
        <v>201805</v>
      </c>
      <c r="L318" s="6">
        <f t="shared" si="17"/>
        <v>43231</v>
      </c>
      <c r="M318">
        <f t="shared" si="18"/>
        <v>0</v>
      </c>
      <c r="X318" s="30"/>
    </row>
    <row r="319" spans="3:24" x14ac:dyDescent="0.25">
      <c r="C319" s="6">
        <v>43232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-547.27737030000003</v>
      </c>
      <c r="K319" s="17">
        <f t="shared" si="16"/>
        <v>201805</v>
      </c>
      <c r="L319" s="6">
        <f t="shared" si="17"/>
        <v>43232</v>
      </c>
      <c r="M319">
        <f t="shared" si="18"/>
        <v>0</v>
      </c>
      <c r="X319" s="30"/>
    </row>
    <row r="320" spans="3:24" x14ac:dyDescent="0.25">
      <c r="C320" s="6">
        <v>43233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218.65631920000001</v>
      </c>
      <c r="K320" s="17">
        <f t="shared" si="16"/>
        <v>201805</v>
      </c>
      <c r="L320" s="6">
        <f t="shared" si="17"/>
        <v>43233</v>
      </c>
      <c r="M320">
        <f t="shared" si="18"/>
        <v>0</v>
      </c>
      <c r="X320" s="30"/>
    </row>
    <row r="321" spans="3:24" x14ac:dyDescent="0.25">
      <c r="C321" s="6">
        <v>43234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-4031.5816260000001</v>
      </c>
      <c r="K321" s="17">
        <f t="shared" si="16"/>
        <v>201805</v>
      </c>
      <c r="L321" s="6">
        <f t="shared" si="17"/>
        <v>43234</v>
      </c>
      <c r="M321">
        <f t="shared" si="18"/>
        <v>0</v>
      </c>
      <c r="X321" s="30"/>
    </row>
    <row r="322" spans="3:24" x14ac:dyDescent="0.25">
      <c r="C322" s="6">
        <v>43235</v>
      </c>
      <c r="D322">
        <v>3</v>
      </c>
      <c r="E322">
        <v>1</v>
      </c>
      <c r="F322">
        <v>0</v>
      </c>
      <c r="G322">
        <v>1</v>
      </c>
      <c r="H322">
        <v>0</v>
      </c>
      <c r="I322">
        <v>1</v>
      </c>
      <c r="J322">
        <v>-1757.0805889999999</v>
      </c>
      <c r="K322" s="17">
        <f t="shared" si="16"/>
        <v>201805</v>
      </c>
      <c r="L322" s="6">
        <f t="shared" si="17"/>
        <v>43235</v>
      </c>
      <c r="M322">
        <f t="shared" si="18"/>
        <v>-1757.0805889999999</v>
      </c>
      <c r="X322" s="30"/>
    </row>
    <row r="323" spans="3:24" x14ac:dyDescent="0.25">
      <c r="C323" s="6">
        <v>43236</v>
      </c>
      <c r="D323">
        <v>2</v>
      </c>
      <c r="E323">
        <v>0</v>
      </c>
      <c r="F323">
        <v>0</v>
      </c>
      <c r="G323">
        <v>1</v>
      </c>
      <c r="H323">
        <v>0</v>
      </c>
      <c r="I323">
        <v>1</v>
      </c>
      <c r="J323">
        <v>1345.5891120000001</v>
      </c>
      <c r="K323" s="17">
        <f t="shared" si="16"/>
        <v>201805</v>
      </c>
      <c r="L323" s="6">
        <f t="shared" si="17"/>
        <v>43236</v>
      </c>
      <c r="M323">
        <f t="shared" si="18"/>
        <v>1345.5891120000001</v>
      </c>
      <c r="X323" s="30"/>
    </row>
    <row r="324" spans="3:24" x14ac:dyDescent="0.25">
      <c r="C324" s="6">
        <v>43237</v>
      </c>
      <c r="D324">
        <v>3</v>
      </c>
      <c r="E324">
        <v>1</v>
      </c>
      <c r="F324">
        <v>0</v>
      </c>
      <c r="G324">
        <v>1</v>
      </c>
      <c r="H324">
        <v>0</v>
      </c>
      <c r="I324">
        <v>1</v>
      </c>
      <c r="J324">
        <v>2705.8322939999998</v>
      </c>
      <c r="K324" s="17">
        <f t="shared" si="16"/>
        <v>201805</v>
      </c>
      <c r="L324" s="6">
        <f t="shared" si="17"/>
        <v>43237</v>
      </c>
      <c r="M324">
        <f t="shared" si="18"/>
        <v>2705.8322939999998</v>
      </c>
      <c r="X324" s="30"/>
    </row>
    <row r="325" spans="3:24" x14ac:dyDescent="0.25">
      <c r="C325" s="6">
        <v>43238</v>
      </c>
      <c r="D325">
        <v>3</v>
      </c>
      <c r="E325">
        <v>1</v>
      </c>
      <c r="F325">
        <v>0</v>
      </c>
      <c r="G325">
        <v>0</v>
      </c>
      <c r="H325">
        <v>0</v>
      </c>
      <c r="I325">
        <v>2</v>
      </c>
      <c r="J325">
        <v>1371.4941610000001</v>
      </c>
      <c r="K325" s="17">
        <f t="shared" ref="K325:K368" si="19">YEAR(L325)*100+MONTH(L325)</f>
        <v>201805</v>
      </c>
      <c r="L325" s="6">
        <f t="shared" ref="L325:L368" si="20">C325</f>
        <v>43238</v>
      </c>
      <c r="M325">
        <f t="shared" ref="M325:M368" si="21">IF(D325=0,0,IF(D325=0.1,150,J325))</f>
        <v>1371.4941610000001</v>
      </c>
      <c r="X325" s="30"/>
    </row>
    <row r="326" spans="3:24" x14ac:dyDescent="0.25">
      <c r="C326" s="6">
        <v>43239</v>
      </c>
      <c r="D326">
        <v>3</v>
      </c>
      <c r="E326">
        <v>1</v>
      </c>
      <c r="F326">
        <v>0</v>
      </c>
      <c r="G326">
        <v>0</v>
      </c>
      <c r="H326">
        <v>0</v>
      </c>
      <c r="I326">
        <v>2</v>
      </c>
      <c r="J326">
        <v>5015.8760499999999</v>
      </c>
      <c r="K326" s="17">
        <f t="shared" si="19"/>
        <v>201805</v>
      </c>
      <c r="L326" s="6">
        <f t="shared" si="20"/>
        <v>43239</v>
      </c>
      <c r="M326">
        <f t="shared" si="21"/>
        <v>5015.8760499999999</v>
      </c>
      <c r="X326" s="30"/>
    </row>
    <row r="327" spans="3:24" x14ac:dyDescent="0.25">
      <c r="C327" s="6">
        <v>43240</v>
      </c>
      <c r="D327">
        <v>3</v>
      </c>
      <c r="E327">
        <v>1</v>
      </c>
      <c r="F327">
        <v>0</v>
      </c>
      <c r="G327">
        <v>0</v>
      </c>
      <c r="H327">
        <v>0</v>
      </c>
      <c r="I327">
        <v>2</v>
      </c>
      <c r="J327">
        <v>3227.5705979999998</v>
      </c>
      <c r="K327" s="17">
        <f t="shared" si="19"/>
        <v>201805</v>
      </c>
      <c r="L327" s="6">
        <f t="shared" si="20"/>
        <v>43240</v>
      </c>
      <c r="M327">
        <f t="shared" si="21"/>
        <v>3227.5705979999998</v>
      </c>
      <c r="X327" s="30"/>
    </row>
    <row r="328" spans="3:24" x14ac:dyDescent="0.25">
      <c r="C328" s="6">
        <v>43241</v>
      </c>
      <c r="D328">
        <v>3</v>
      </c>
      <c r="E328">
        <v>1</v>
      </c>
      <c r="F328">
        <v>0</v>
      </c>
      <c r="G328">
        <v>0</v>
      </c>
      <c r="H328">
        <v>0</v>
      </c>
      <c r="I328">
        <v>2</v>
      </c>
      <c r="J328">
        <v>3392.292899</v>
      </c>
      <c r="K328" s="17">
        <f t="shared" si="19"/>
        <v>201805</v>
      </c>
      <c r="L328" s="6">
        <f t="shared" si="20"/>
        <v>43241</v>
      </c>
      <c r="M328">
        <f t="shared" si="21"/>
        <v>3392.292899</v>
      </c>
      <c r="X328" s="30"/>
    </row>
    <row r="329" spans="3:24" x14ac:dyDescent="0.25">
      <c r="C329" s="6">
        <v>43242</v>
      </c>
      <c r="D329">
        <v>3</v>
      </c>
      <c r="E329">
        <v>1</v>
      </c>
      <c r="F329">
        <v>0</v>
      </c>
      <c r="G329">
        <v>0</v>
      </c>
      <c r="H329">
        <v>0</v>
      </c>
      <c r="I329">
        <v>2</v>
      </c>
      <c r="J329">
        <v>-280.53537799999998</v>
      </c>
      <c r="K329" s="17">
        <f t="shared" si="19"/>
        <v>201805</v>
      </c>
      <c r="L329" s="6">
        <f t="shared" si="20"/>
        <v>43242</v>
      </c>
      <c r="M329">
        <f t="shared" si="21"/>
        <v>-280.53537799999998</v>
      </c>
      <c r="X329" s="30"/>
    </row>
    <row r="330" spans="3:24" x14ac:dyDescent="0.25">
      <c r="C330" s="6">
        <v>43243</v>
      </c>
      <c r="D330">
        <v>3</v>
      </c>
      <c r="E330">
        <v>1</v>
      </c>
      <c r="F330">
        <v>0</v>
      </c>
      <c r="G330">
        <v>0</v>
      </c>
      <c r="H330">
        <v>0</v>
      </c>
      <c r="I330">
        <v>2</v>
      </c>
      <c r="J330">
        <v>-163.6901383</v>
      </c>
      <c r="K330" s="17">
        <f t="shared" si="19"/>
        <v>201805</v>
      </c>
      <c r="L330" s="6">
        <f t="shared" si="20"/>
        <v>43243</v>
      </c>
      <c r="M330">
        <f t="shared" si="21"/>
        <v>-163.6901383</v>
      </c>
      <c r="X330" s="30"/>
    </row>
    <row r="331" spans="3:24" x14ac:dyDescent="0.25">
      <c r="C331" s="6">
        <v>43244</v>
      </c>
      <c r="D331">
        <v>3</v>
      </c>
      <c r="E331">
        <v>1</v>
      </c>
      <c r="F331">
        <v>0</v>
      </c>
      <c r="G331">
        <v>0</v>
      </c>
      <c r="H331">
        <v>0</v>
      </c>
      <c r="I331">
        <v>2</v>
      </c>
      <c r="J331">
        <v>1036.6797059999999</v>
      </c>
      <c r="K331" s="17">
        <f t="shared" si="19"/>
        <v>201805</v>
      </c>
      <c r="L331" s="6">
        <f t="shared" si="20"/>
        <v>43244</v>
      </c>
      <c r="M331">
        <f t="shared" si="21"/>
        <v>1036.6797059999999</v>
      </c>
      <c r="X331" s="30"/>
    </row>
    <row r="332" spans="3:24" x14ac:dyDescent="0.25">
      <c r="C332" s="6">
        <v>43245</v>
      </c>
      <c r="D332">
        <v>4</v>
      </c>
      <c r="E332">
        <v>1</v>
      </c>
      <c r="F332">
        <v>0</v>
      </c>
      <c r="G332">
        <v>1</v>
      </c>
      <c r="H332">
        <v>0</v>
      </c>
      <c r="I332">
        <v>2</v>
      </c>
      <c r="J332">
        <v>-2230.6333479999998</v>
      </c>
      <c r="K332" s="17">
        <f t="shared" si="19"/>
        <v>201805</v>
      </c>
      <c r="L332" s="6">
        <f t="shared" si="20"/>
        <v>43245</v>
      </c>
      <c r="M332">
        <f t="shared" si="21"/>
        <v>-2230.6333479999998</v>
      </c>
      <c r="X332" s="30"/>
    </row>
    <row r="333" spans="3:24" x14ac:dyDescent="0.25">
      <c r="C333" s="6">
        <v>43246</v>
      </c>
      <c r="D333">
        <v>3</v>
      </c>
      <c r="E333">
        <v>1</v>
      </c>
      <c r="F333">
        <v>0</v>
      </c>
      <c r="G333">
        <v>1</v>
      </c>
      <c r="H333">
        <v>0</v>
      </c>
      <c r="I333">
        <v>1</v>
      </c>
      <c r="J333">
        <v>-3701.355411</v>
      </c>
      <c r="K333" s="17">
        <f t="shared" si="19"/>
        <v>201805</v>
      </c>
      <c r="L333" s="6">
        <f t="shared" si="20"/>
        <v>43246</v>
      </c>
      <c r="M333">
        <f t="shared" si="21"/>
        <v>-3701.355411</v>
      </c>
      <c r="X333" s="30"/>
    </row>
    <row r="334" spans="3:24" x14ac:dyDescent="0.25">
      <c r="C334" s="6">
        <v>43247</v>
      </c>
      <c r="D334">
        <v>3</v>
      </c>
      <c r="E334">
        <v>1</v>
      </c>
      <c r="F334">
        <v>0</v>
      </c>
      <c r="G334">
        <v>1</v>
      </c>
      <c r="H334">
        <v>0</v>
      </c>
      <c r="I334">
        <v>1</v>
      </c>
      <c r="J334">
        <v>1544.544877</v>
      </c>
      <c r="K334" s="17">
        <f t="shared" si="19"/>
        <v>201805</v>
      </c>
      <c r="L334" s="6">
        <f t="shared" si="20"/>
        <v>43247</v>
      </c>
      <c r="M334">
        <f t="shared" si="21"/>
        <v>1544.544877</v>
      </c>
      <c r="X334" s="30"/>
    </row>
    <row r="335" spans="3:24" x14ac:dyDescent="0.25">
      <c r="C335" s="6">
        <v>43248</v>
      </c>
      <c r="D335">
        <v>3</v>
      </c>
      <c r="E335">
        <v>1</v>
      </c>
      <c r="F335">
        <v>0</v>
      </c>
      <c r="G335">
        <v>1</v>
      </c>
      <c r="H335">
        <v>0</v>
      </c>
      <c r="I335">
        <v>1</v>
      </c>
      <c r="J335">
        <v>-653.50878929999999</v>
      </c>
      <c r="K335" s="17">
        <f t="shared" si="19"/>
        <v>201805</v>
      </c>
      <c r="L335" s="6">
        <f t="shared" si="20"/>
        <v>43248</v>
      </c>
      <c r="M335">
        <f t="shared" si="21"/>
        <v>-653.50878929999999</v>
      </c>
      <c r="X335" s="30"/>
    </row>
    <row r="336" spans="3:24" x14ac:dyDescent="0.25">
      <c r="C336" s="6">
        <v>43249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1172.3169949999999</v>
      </c>
      <c r="K336" s="17">
        <f t="shared" si="19"/>
        <v>201805</v>
      </c>
      <c r="L336" s="6">
        <f t="shared" si="20"/>
        <v>43249</v>
      </c>
      <c r="M336">
        <f t="shared" si="21"/>
        <v>0</v>
      </c>
      <c r="X336" s="30"/>
    </row>
    <row r="337" spans="3:24" x14ac:dyDescent="0.25">
      <c r="C337" s="6">
        <v>43250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6239.2852819999998</v>
      </c>
      <c r="K337" s="17">
        <f t="shared" si="19"/>
        <v>201805</v>
      </c>
      <c r="L337" s="6">
        <f t="shared" si="20"/>
        <v>43250</v>
      </c>
      <c r="M337">
        <f t="shared" si="21"/>
        <v>0</v>
      </c>
      <c r="X337" s="30"/>
    </row>
    <row r="338" spans="3:24" x14ac:dyDescent="0.25">
      <c r="C338" s="6">
        <v>43251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3499.6970179999998</v>
      </c>
      <c r="K338" s="17">
        <f t="shared" si="19"/>
        <v>201805</v>
      </c>
      <c r="L338" s="6">
        <f t="shared" si="20"/>
        <v>43251</v>
      </c>
      <c r="M338">
        <f t="shared" si="21"/>
        <v>0</v>
      </c>
      <c r="X338" s="30"/>
    </row>
    <row r="339" spans="3:24" x14ac:dyDescent="0.25">
      <c r="C339" s="6">
        <v>43252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2</v>
      </c>
      <c r="J339">
        <v>-1100.118772</v>
      </c>
      <c r="K339" s="17">
        <f t="shared" si="19"/>
        <v>201806</v>
      </c>
      <c r="L339" s="6">
        <f t="shared" si="20"/>
        <v>43252</v>
      </c>
      <c r="M339">
        <f t="shared" si="21"/>
        <v>-1100.118772</v>
      </c>
      <c r="X339" s="30"/>
    </row>
    <row r="340" spans="3:24" x14ac:dyDescent="0.25">
      <c r="C340" s="6">
        <v>43253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2</v>
      </c>
      <c r="J340">
        <v>2534.1879899999999</v>
      </c>
      <c r="K340" s="17">
        <f t="shared" si="19"/>
        <v>201806</v>
      </c>
      <c r="L340" s="6">
        <f t="shared" si="20"/>
        <v>43253</v>
      </c>
      <c r="M340">
        <f t="shared" si="21"/>
        <v>2534.1879899999999</v>
      </c>
      <c r="X340" s="30"/>
    </row>
    <row r="341" spans="3:24" x14ac:dyDescent="0.25">
      <c r="C341" s="6">
        <v>43254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2</v>
      </c>
      <c r="J341">
        <v>679.06068479999999</v>
      </c>
      <c r="K341" s="17">
        <f t="shared" si="19"/>
        <v>201806</v>
      </c>
      <c r="L341" s="6">
        <f t="shared" si="20"/>
        <v>43254</v>
      </c>
      <c r="M341">
        <f t="shared" si="21"/>
        <v>679.06068479999999</v>
      </c>
      <c r="X341" s="30"/>
    </row>
    <row r="342" spans="3:24" x14ac:dyDescent="0.25">
      <c r="C342" s="6">
        <v>43255</v>
      </c>
      <c r="D342">
        <v>2</v>
      </c>
      <c r="E342">
        <v>0</v>
      </c>
      <c r="F342">
        <v>0</v>
      </c>
      <c r="G342">
        <v>0</v>
      </c>
      <c r="H342">
        <v>0</v>
      </c>
      <c r="I342">
        <v>2</v>
      </c>
      <c r="J342">
        <v>1984.484434</v>
      </c>
      <c r="K342" s="17">
        <f t="shared" si="19"/>
        <v>201806</v>
      </c>
      <c r="L342" s="6">
        <f t="shared" si="20"/>
        <v>43255</v>
      </c>
      <c r="M342">
        <f t="shared" si="21"/>
        <v>1984.484434</v>
      </c>
      <c r="X342" s="30"/>
    </row>
    <row r="343" spans="3:24" x14ac:dyDescent="0.25">
      <c r="C343" s="6">
        <v>43256</v>
      </c>
      <c r="D343">
        <v>3</v>
      </c>
      <c r="E343">
        <v>1</v>
      </c>
      <c r="F343">
        <v>0</v>
      </c>
      <c r="G343">
        <v>1</v>
      </c>
      <c r="H343">
        <v>0</v>
      </c>
      <c r="I343">
        <v>1</v>
      </c>
      <c r="J343">
        <v>491.02436280000001</v>
      </c>
      <c r="K343" s="17">
        <f t="shared" si="19"/>
        <v>201806</v>
      </c>
      <c r="L343" s="6">
        <f t="shared" si="20"/>
        <v>43256</v>
      </c>
      <c r="M343">
        <f t="shared" si="21"/>
        <v>491.02436280000001</v>
      </c>
      <c r="X343" s="30"/>
    </row>
    <row r="344" spans="3:24" x14ac:dyDescent="0.25">
      <c r="C344" s="6">
        <v>43257</v>
      </c>
      <c r="D344">
        <v>3</v>
      </c>
      <c r="E344">
        <v>1</v>
      </c>
      <c r="F344">
        <v>0</v>
      </c>
      <c r="G344">
        <v>1</v>
      </c>
      <c r="H344">
        <v>0</v>
      </c>
      <c r="I344">
        <v>1</v>
      </c>
      <c r="J344">
        <v>1612.786116</v>
      </c>
      <c r="K344" s="17">
        <f t="shared" si="19"/>
        <v>201806</v>
      </c>
      <c r="L344" s="6">
        <f t="shared" si="20"/>
        <v>43257</v>
      </c>
      <c r="M344">
        <f t="shared" si="21"/>
        <v>1612.786116</v>
      </c>
      <c r="X344" s="30"/>
    </row>
    <row r="345" spans="3:24" x14ac:dyDescent="0.25">
      <c r="C345" s="6">
        <v>43258</v>
      </c>
      <c r="D345">
        <v>3</v>
      </c>
      <c r="E345">
        <v>1</v>
      </c>
      <c r="F345">
        <v>0</v>
      </c>
      <c r="G345">
        <v>1</v>
      </c>
      <c r="H345">
        <v>0</v>
      </c>
      <c r="I345">
        <v>1</v>
      </c>
      <c r="J345">
        <v>1240.7732800000001</v>
      </c>
      <c r="K345" s="17">
        <f t="shared" si="19"/>
        <v>201806</v>
      </c>
      <c r="L345" s="6">
        <f t="shared" si="20"/>
        <v>43258</v>
      </c>
      <c r="M345">
        <f t="shared" si="21"/>
        <v>1240.7732800000001</v>
      </c>
      <c r="X345" s="30"/>
    </row>
    <row r="346" spans="3:24" x14ac:dyDescent="0.25">
      <c r="C346" s="6">
        <v>43259</v>
      </c>
      <c r="D346">
        <v>3</v>
      </c>
      <c r="E346">
        <v>1</v>
      </c>
      <c r="F346">
        <v>0</v>
      </c>
      <c r="G346">
        <v>1</v>
      </c>
      <c r="H346">
        <v>0</v>
      </c>
      <c r="I346">
        <v>1</v>
      </c>
      <c r="J346">
        <v>2494.2009819999998</v>
      </c>
      <c r="K346" s="17">
        <f t="shared" si="19"/>
        <v>201806</v>
      </c>
      <c r="L346" s="6">
        <f t="shared" si="20"/>
        <v>43259</v>
      </c>
      <c r="M346">
        <f t="shared" si="21"/>
        <v>2494.2009819999998</v>
      </c>
      <c r="X346" s="30"/>
    </row>
    <row r="347" spans="3:24" x14ac:dyDescent="0.25">
      <c r="C347" s="6">
        <v>43260</v>
      </c>
      <c r="D347">
        <v>2</v>
      </c>
      <c r="E347">
        <v>0</v>
      </c>
      <c r="F347">
        <v>0</v>
      </c>
      <c r="G347">
        <v>0</v>
      </c>
      <c r="H347">
        <v>0</v>
      </c>
      <c r="I347">
        <v>2</v>
      </c>
      <c r="J347">
        <v>1478.8598239999999</v>
      </c>
      <c r="K347" s="17">
        <f t="shared" si="19"/>
        <v>201806</v>
      </c>
      <c r="L347" s="6">
        <f t="shared" si="20"/>
        <v>43260</v>
      </c>
      <c r="M347">
        <f t="shared" si="21"/>
        <v>1478.8598239999999</v>
      </c>
      <c r="X347" s="30"/>
    </row>
    <row r="348" spans="3:24" x14ac:dyDescent="0.25">
      <c r="C348" s="6">
        <v>43261</v>
      </c>
      <c r="D348">
        <v>2</v>
      </c>
      <c r="E348">
        <v>0</v>
      </c>
      <c r="F348">
        <v>0</v>
      </c>
      <c r="G348">
        <v>0</v>
      </c>
      <c r="H348">
        <v>0</v>
      </c>
      <c r="I348">
        <v>2</v>
      </c>
      <c r="J348">
        <v>3076.0612850000002</v>
      </c>
      <c r="K348" s="17">
        <f t="shared" si="19"/>
        <v>201806</v>
      </c>
      <c r="L348" s="6">
        <f t="shared" si="20"/>
        <v>43261</v>
      </c>
      <c r="M348">
        <f t="shared" si="21"/>
        <v>3076.0612850000002</v>
      </c>
      <c r="X348" s="30"/>
    </row>
    <row r="349" spans="3:24" x14ac:dyDescent="0.25">
      <c r="C349" s="6">
        <v>43262</v>
      </c>
      <c r="D349">
        <v>2</v>
      </c>
      <c r="E349">
        <v>0</v>
      </c>
      <c r="F349">
        <v>0</v>
      </c>
      <c r="G349">
        <v>0</v>
      </c>
      <c r="H349">
        <v>0</v>
      </c>
      <c r="I349">
        <v>2</v>
      </c>
      <c r="J349">
        <v>-1181.012064</v>
      </c>
      <c r="K349" s="17">
        <f t="shared" si="19"/>
        <v>201806</v>
      </c>
      <c r="L349" s="6">
        <f t="shared" si="20"/>
        <v>43262</v>
      </c>
      <c r="M349">
        <f t="shared" si="21"/>
        <v>-1181.012064</v>
      </c>
      <c r="X349" s="30"/>
    </row>
    <row r="350" spans="3:24" x14ac:dyDescent="0.25">
      <c r="C350" s="6">
        <v>43263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2</v>
      </c>
      <c r="J350">
        <v>9649.6527569999998</v>
      </c>
      <c r="K350" s="17">
        <f t="shared" si="19"/>
        <v>201806</v>
      </c>
      <c r="L350" s="6">
        <f t="shared" si="20"/>
        <v>43263</v>
      </c>
      <c r="M350">
        <f t="shared" si="21"/>
        <v>9649.6527569999998</v>
      </c>
      <c r="X350" s="30"/>
    </row>
    <row r="351" spans="3:24" x14ac:dyDescent="0.25">
      <c r="C351" s="6">
        <v>43264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1537.582486</v>
      </c>
      <c r="K351" s="17">
        <f t="shared" si="19"/>
        <v>201806</v>
      </c>
      <c r="L351" s="6">
        <f t="shared" si="20"/>
        <v>43264</v>
      </c>
      <c r="M351">
        <f t="shared" si="21"/>
        <v>0</v>
      </c>
      <c r="X351" s="30"/>
    </row>
    <row r="352" spans="3:24" x14ac:dyDescent="0.25">
      <c r="C352" s="6">
        <v>43265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2207.6722749999999</v>
      </c>
      <c r="K352" s="17">
        <f t="shared" si="19"/>
        <v>201806</v>
      </c>
      <c r="L352" s="6">
        <f t="shared" si="20"/>
        <v>43265</v>
      </c>
      <c r="M352">
        <f t="shared" si="21"/>
        <v>0</v>
      </c>
      <c r="X352" s="30"/>
    </row>
    <row r="353" spans="3:24" x14ac:dyDescent="0.25">
      <c r="C353" s="6">
        <v>43266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6653.9502940000002</v>
      </c>
      <c r="K353" s="17">
        <f t="shared" si="19"/>
        <v>201806</v>
      </c>
      <c r="L353" s="6">
        <f t="shared" si="20"/>
        <v>43266</v>
      </c>
      <c r="M353">
        <f t="shared" si="21"/>
        <v>0</v>
      </c>
      <c r="X353" s="30"/>
    </row>
    <row r="354" spans="3:24" x14ac:dyDescent="0.25">
      <c r="C354" s="6">
        <v>43267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5342.5172730000004</v>
      </c>
      <c r="K354" s="17">
        <f t="shared" si="19"/>
        <v>201806</v>
      </c>
      <c r="L354" s="6">
        <f t="shared" si="20"/>
        <v>43267</v>
      </c>
      <c r="M354">
        <f t="shared" si="21"/>
        <v>0</v>
      </c>
      <c r="X354" s="30"/>
    </row>
    <row r="355" spans="3:24" x14ac:dyDescent="0.25">
      <c r="C355" s="6">
        <v>43268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6956.4373660000001</v>
      </c>
      <c r="K355" s="17">
        <f t="shared" si="19"/>
        <v>201806</v>
      </c>
      <c r="L355" s="6">
        <f t="shared" si="20"/>
        <v>43268</v>
      </c>
      <c r="M355">
        <f t="shared" si="21"/>
        <v>0</v>
      </c>
      <c r="X355" s="30"/>
    </row>
    <row r="356" spans="3:24" x14ac:dyDescent="0.25">
      <c r="C356" s="6">
        <v>43269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966.11730220000004</v>
      </c>
      <c r="K356" s="17">
        <f t="shared" si="19"/>
        <v>201806</v>
      </c>
      <c r="L356" s="6">
        <f t="shared" si="20"/>
        <v>43269</v>
      </c>
      <c r="M356">
        <f t="shared" si="21"/>
        <v>0</v>
      </c>
      <c r="X356" s="30"/>
    </row>
    <row r="357" spans="3:24" x14ac:dyDescent="0.25">
      <c r="C357" s="6">
        <v>43270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-426.66946630000001</v>
      </c>
      <c r="K357" s="17">
        <f t="shared" si="19"/>
        <v>201806</v>
      </c>
      <c r="L357" s="6">
        <f t="shared" si="20"/>
        <v>43270</v>
      </c>
      <c r="M357">
        <f t="shared" si="21"/>
        <v>0</v>
      </c>
      <c r="X357" s="30"/>
    </row>
    <row r="358" spans="3:24" x14ac:dyDescent="0.25">
      <c r="C358" s="6">
        <v>43271</v>
      </c>
      <c r="D358">
        <v>3</v>
      </c>
      <c r="E358">
        <v>1</v>
      </c>
      <c r="F358">
        <v>0</v>
      </c>
      <c r="G358">
        <v>1</v>
      </c>
      <c r="H358">
        <v>0</v>
      </c>
      <c r="I358">
        <v>1</v>
      </c>
      <c r="J358">
        <v>-3720.2507179999998</v>
      </c>
      <c r="K358" s="17">
        <f t="shared" si="19"/>
        <v>201806</v>
      </c>
      <c r="L358" s="6">
        <f t="shared" si="20"/>
        <v>43271</v>
      </c>
      <c r="M358">
        <f t="shared" si="21"/>
        <v>-3720.2507179999998</v>
      </c>
      <c r="X358" s="30"/>
    </row>
    <row r="359" spans="3:24" x14ac:dyDescent="0.25">
      <c r="C359" s="6">
        <v>43272</v>
      </c>
      <c r="D359">
        <v>3</v>
      </c>
      <c r="E359">
        <v>1</v>
      </c>
      <c r="F359">
        <v>0</v>
      </c>
      <c r="G359">
        <v>1</v>
      </c>
      <c r="H359">
        <v>0</v>
      </c>
      <c r="I359">
        <v>1</v>
      </c>
      <c r="J359">
        <v>-1212.5101990000001</v>
      </c>
      <c r="K359" s="17">
        <f t="shared" si="19"/>
        <v>201806</v>
      </c>
      <c r="L359" s="6">
        <f t="shared" si="20"/>
        <v>43272</v>
      </c>
      <c r="M359">
        <f t="shared" si="21"/>
        <v>-1212.5101990000001</v>
      </c>
      <c r="X359" s="30"/>
    </row>
    <row r="360" spans="3:24" x14ac:dyDescent="0.25">
      <c r="C360" s="6">
        <v>43273</v>
      </c>
      <c r="D360">
        <v>3</v>
      </c>
      <c r="E360">
        <v>1</v>
      </c>
      <c r="F360">
        <v>0</v>
      </c>
      <c r="G360">
        <v>1</v>
      </c>
      <c r="H360">
        <v>0</v>
      </c>
      <c r="I360">
        <v>1</v>
      </c>
      <c r="J360">
        <v>-3017.7744339999999</v>
      </c>
      <c r="K360" s="17">
        <f t="shared" si="19"/>
        <v>201806</v>
      </c>
      <c r="L360" s="6">
        <f t="shared" si="20"/>
        <v>43273</v>
      </c>
      <c r="M360">
        <f t="shared" si="21"/>
        <v>-3017.7744339999999</v>
      </c>
      <c r="X360" s="30"/>
    </row>
    <row r="361" spans="3:24" x14ac:dyDescent="0.25">
      <c r="C361" s="6">
        <v>43274</v>
      </c>
      <c r="D361">
        <v>3</v>
      </c>
      <c r="E361">
        <v>1</v>
      </c>
      <c r="F361">
        <v>0</v>
      </c>
      <c r="G361">
        <v>1</v>
      </c>
      <c r="H361">
        <v>0</v>
      </c>
      <c r="I361">
        <v>1</v>
      </c>
      <c r="J361">
        <v>1668.254267</v>
      </c>
      <c r="K361" s="17">
        <f t="shared" si="19"/>
        <v>201806</v>
      </c>
      <c r="L361" s="6">
        <f t="shared" si="20"/>
        <v>43274</v>
      </c>
      <c r="M361">
        <f t="shared" si="21"/>
        <v>1668.254267</v>
      </c>
      <c r="X361" s="30"/>
    </row>
    <row r="362" spans="3:24" x14ac:dyDescent="0.25">
      <c r="C362" s="6">
        <v>43275</v>
      </c>
      <c r="D362">
        <v>3</v>
      </c>
      <c r="E362">
        <v>1</v>
      </c>
      <c r="F362">
        <v>0</v>
      </c>
      <c r="G362">
        <v>1</v>
      </c>
      <c r="H362">
        <v>0</v>
      </c>
      <c r="I362">
        <v>1</v>
      </c>
      <c r="J362">
        <v>2619.004727</v>
      </c>
      <c r="K362" s="17">
        <f t="shared" si="19"/>
        <v>201806</v>
      </c>
      <c r="L362" s="6">
        <f t="shared" si="20"/>
        <v>43275</v>
      </c>
      <c r="M362">
        <f t="shared" si="21"/>
        <v>2619.004727</v>
      </c>
      <c r="X362" s="30"/>
    </row>
    <row r="363" spans="3:24" x14ac:dyDescent="0.25">
      <c r="C363" s="6">
        <v>43276</v>
      </c>
      <c r="D363">
        <v>3</v>
      </c>
      <c r="E363">
        <v>1</v>
      </c>
      <c r="F363">
        <v>0</v>
      </c>
      <c r="G363">
        <v>1</v>
      </c>
      <c r="H363">
        <v>0</v>
      </c>
      <c r="I363">
        <v>1</v>
      </c>
      <c r="J363">
        <v>281.02875519999998</v>
      </c>
      <c r="K363" s="17">
        <f t="shared" si="19"/>
        <v>201806</v>
      </c>
      <c r="L363" s="6">
        <f t="shared" si="20"/>
        <v>43276</v>
      </c>
      <c r="M363">
        <f t="shared" si="21"/>
        <v>281.02875519999998</v>
      </c>
      <c r="X363" s="30"/>
    </row>
    <row r="364" spans="3:24" x14ac:dyDescent="0.25">
      <c r="C364" s="6">
        <v>43277</v>
      </c>
      <c r="D364">
        <v>3</v>
      </c>
      <c r="E364">
        <v>1</v>
      </c>
      <c r="F364">
        <v>0</v>
      </c>
      <c r="G364">
        <v>1</v>
      </c>
      <c r="H364">
        <v>0</v>
      </c>
      <c r="I364">
        <v>1</v>
      </c>
      <c r="J364">
        <v>1515.749665</v>
      </c>
      <c r="K364" s="17">
        <f t="shared" si="19"/>
        <v>201806</v>
      </c>
      <c r="L364" s="6">
        <f t="shared" si="20"/>
        <v>43277</v>
      </c>
      <c r="M364">
        <f t="shared" si="21"/>
        <v>1515.749665</v>
      </c>
      <c r="X364" s="30"/>
    </row>
    <row r="365" spans="3:24" x14ac:dyDescent="0.25">
      <c r="C365" s="6">
        <v>43278</v>
      </c>
      <c r="D365">
        <v>3</v>
      </c>
      <c r="E365">
        <v>1</v>
      </c>
      <c r="F365">
        <v>0</v>
      </c>
      <c r="G365">
        <v>1</v>
      </c>
      <c r="H365">
        <v>0</v>
      </c>
      <c r="I365">
        <v>1</v>
      </c>
      <c r="J365">
        <v>1977.6309389999999</v>
      </c>
      <c r="K365" s="17">
        <f t="shared" si="19"/>
        <v>201806</v>
      </c>
      <c r="L365" s="6">
        <f t="shared" si="20"/>
        <v>43278</v>
      </c>
      <c r="M365">
        <f t="shared" si="21"/>
        <v>1977.6309389999999</v>
      </c>
      <c r="X365" s="30"/>
    </row>
    <row r="366" spans="3:24" x14ac:dyDescent="0.25">
      <c r="C366" s="6">
        <v>43279</v>
      </c>
      <c r="D366">
        <v>3</v>
      </c>
      <c r="E366">
        <v>1</v>
      </c>
      <c r="F366">
        <v>0</v>
      </c>
      <c r="G366">
        <v>1</v>
      </c>
      <c r="H366">
        <v>0</v>
      </c>
      <c r="I366">
        <v>1</v>
      </c>
      <c r="J366">
        <v>2768.584969</v>
      </c>
      <c r="K366" s="17">
        <f t="shared" si="19"/>
        <v>201806</v>
      </c>
      <c r="L366" s="6">
        <f t="shared" si="20"/>
        <v>43279</v>
      </c>
      <c r="M366">
        <f t="shared" si="21"/>
        <v>2768.584969</v>
      </c>
      <c r="X366" s="30"/>
    </row>
    <row r="367" spans="3:24" x14ac:dyDescent="0.25">
      <c r="C367" s="6">
        <v>43280</v>
      </c>
      <c r="D367">
        <v>3</v>
      </c>
      <c r="E367">
        <v>1</v>
      </c>
      <c r="F367">
        <v>0</v>
      </c>
      <c r="G367">
        <v>1</v>
      </c>
      <c r="H367">
        <v>0</v>
      </c>
      <c r="I367">
        <v>1</v>
      </c>
      <c r="J367">
        <v>1082.053179</v>
      </c>
      <c r="K367" s="17">
        <f t="shared" si="19"/>
        <v>201806</v>
      </c>
      <c r="L367" s="6">
        <f t="shared" si="20"/>
        <v>43280</v>
      </c>
      <c r="M367">
        <f t="shared" si="21"/>
        <v>1082.053179</v>
      </c>
      <c r="X367" s="30"/>
    </row>
    <row r="368" spans="3:24" x14ac:dyDescent="0.25">
      <c r="C368" s="6">
        <v>43281</v>
      </c>
      <c r="D368">
        <v>3</v>
      </c>
      <c r="E368">
        <v>1</v>
      </c>
      <c r="F368">
        <v>0</v>
      </c>
      <c r="G368">
        <v>0</v>
      </c>
      <c r="H368">
        <v>0</v>
      </c>
      <c r="I368">
        <v>2</v>
      </c>
      <c r="J368">
        <v>6683.8172480000003</v>
      </c>
      <c r="K368" s="17">
        <f t="shared" si="19"/>
        <v>201806</v>
      </c>
      <c r="L368" s="6">
        <f t="shared" si="20"/>
        <v>43281</v>
      </c>
      <c r="M368">
        <f t="shared" si="21"/>
        <v>6683.8172480000003</v>
      </c>
      <c r="X368" s="30"/>
    </row>
    <row r="369" spans="3:24" x14ac:dyDescent="0.25">
      <c r="C369" s="6"/>
      <c r="L369" s="6"/>
      <c r="X369" s="30"/>
    </row>
    <row r="370" spans="3:24" x14ac:dyDescent="0.25">
      <c r="L370" s="6"/>
      <c r="X370" s="30"/>
    </row>
    <row r="371" spans="3:24" x14ac:dyDescent="0.25">
      <c r="L371" s="6"/>
      <c r="X371" s="30"/>
    </row>
    <row r="372" spans="3:24" x14ac:dyDescent="0.25">
      <c r="L372" s="6"/>
      <c r="X372" s="30"/>
    </row>
    <row r="373" spans="3:24" x14ac:dyDescent="0.25">
      <c r="L373" s="6"/>
      <c r="X373" s="30"/>
    </row>
    <row r="374" spans="3:24" x14ac:dyDescent="0.25">
      <c r="L374" s="6"/>
      <c r="X374" s="30"/>
    </row>
    <row r="375" spans="3:24" x14ac:dyDescent="0.25">
      <c r="L375" s="6"/>
      <c r="X375" s="30"/>
    </row>
    <row r="376" spans="3:24" x14ac:dyDescent="0.25">
      <c r="L376" s="6"/>
      <c r="X376" s="30"/>
    </row>
    <row r="377" spans="3:24" x14ac:dyDescent="0.25">
      <c r="L377" s="6"/>
      <c r="X377" s="30"/>
    </row>
    <row r="378" spans="3:24" x14ac:dyDescent="0.25">
      <c r="L378" s="6"/>
      <c r="X378" s="30"/>
    </row>
    <row r="379" spans="3:24" x14ac:dyDescent="0.25">
      <c r="L379" s="6"/>
      <c r="X379" s="30"/>
    </row>
    <row r="380" spans="3:24" x14ac:dyDescent="0.25">
      <c r="L380" s="6"/>
      <c r="X380" s="30"/>
    </row>
    <row r="381" spans="3:24" x14ac:dyDescent="0.25">
      <c r="L381" s="6"/>
      <c r="X381" s="30"/>
    </row>
    <row r="382" spans="3:24" x14ac:dyDescent="0.25">
      <c r="L382" s="6"/>
      <c r="X382" s="30"/>
    </row>
    <row r="383" spans="3:24" x14ac:dyDescent="0.25">
      <c r="L383" s="6"/>
      <c r="X383" s="30"/>
    </row>
    <row r="384" spans="3:24" x14ac:dyDescent="0.25">
      <c r="L384" s="6"/>
      <c r="X384" s="30"/>
    </row>
    <row r="385" spans="12:24" x14ac:dyDescent="0.25">
      <c r="L385" s="6"/>
      <c r="X385" s="30"/>
    </row>
    <row r="386" spans="12:24" x14ac:dyDescent="0.25">
      <c r="L386" s="6"/>
      <c r="X386" s="30"/>
    </row>
    <row r="387" spans="12:24" x14ac:dyDescent="0.25">
      <c r="L387" s="6"/>
      <c r="X387" s="30"/>
    </row>
    <row r="388" spans="12:24" x14ac:dyDescent="0.25">
      <c r="L388" s="6"/>
      <c r="X388" s="30"/>
    </row>
    <row r="389" spans="12:24" x14ac:dyDescent="0.25">
      <c r="L389" s="6"/>
      <c r="X389" s="30"/>
    </row>
    <row r="390" spans="12:24" x14ac:dyDescent="0.25">
      <c r="L390" s="6"/>
      <c r="X390" s="30"/>
    </row>
    <row r="391" spans="12:24" x14ac:dyDescent="0.25">
      <c r="L391" s="6"/>
      <c r="X391" s="30"/>
    </row>
    <row r="392" spans="12:24" x14ac:dyDescent="0.25">
      <c r="L392" s="6"/>
      <c r="X392" s="30"/>
    </row>
    <row r="393" spans="12:24" x14ac:dyDescent="0.25">
      <c r="L393" s="6"/>
      <c r="X393" s="30"/>
    </row>
    <row r="394" spans="12:24" x14ac:dyDescent="0.25">
      <c r="L394" s="6"/>
      <c r="X394" s="30"/>
    </row>
    <row r="395" spans="12:24" x14ac:dyDescent="0.25">
      <c r="L395" s="6"/>
      <c r="X395" s="30"/>
    </row>
    <row r="396" spans="12:24" x14ac:dyDescent="0.25">
      <c r="L396" s="6"/>
      <c r="X396" s="30"/>
    </row>
    <row r="397" spans="12:24" x14ac:dyDescent="0.25">
      <c r="L397" s="6"/>
      <c r="X397" s="30"/>
    </row>
    <row r="398" spans="12:24" x14ac:dyDescent="0.25">
      <c r="L398" s="6"/>
      <c r="X398" s="30"/>
    </row>
    <row r="399" spans="12:24" x14ac:dyDescent="0.25">
      <c r="L399" s="6"/>
      <c r="X399" s="30"/>
    </row>
    <row r="400" spans="12:24" x14ac:dyDescent="0.25">
      <c r="L400" s="6"/>
      <c r="X400" s="30"/>
    </row>
    <row r="401" spans="12:24" x14ac:dyDescent="0.25">
      <c r="L401" s="6"/>
      <c r="X401" s="30"/>
    </row>
    <row r="402" spans="12:24" x14ac:dyDescent="0.25">
      <c r="L402" s="6"/>
      <c r="X402" s="30"/>
    </row>
    <row r="403" spans="12:24" x14ac:dyDescent="0.25">
      <c r="L403" s="6"/>
      <c r="X403" s="30"/>
    </row>
    <row r="404" spans="12:24" x14ac:dyDescent="0.25">
      <c r="L404" s="6"/>
      <c r="X404" s="30"/>
    </row>
    <row r="405" spans="12:24" x14ac:dyDescent="0.25">
      <c r="L405" s="6"/>
      <c r="X405" s="30"/>
    </row>
    <row r="406" spans="12:24" x14ac:dyDescent="0.25">
      <c r="L406" s="6"/>
      <c r="X406" s="30"/>
    </row>
    <row r="407" spans="12:24" x14ac:dyDescent="0.25">
      <c r="L407" s="6"/>
      <c r="X407" s="30"/>
    </row>
    <row r="408" spans="12:24" x14ac:dyDescent="0.25">
      <c r="L408" s="6"/>
      <c r="X408" s="30"/>
    </row>
    <row r="409" spans="12:24" x14ac:dyDescent="0.25">
      <c r="L409" s="6"/>
      <c r="X409" s="30"/>
    </row>
    <row r="410" spans="12:24" x14ac:dyDescent="0.25">
      <c r="L410" s="6"/>
      <c r="X410" s="30"/>
    </row>
    <row r="411" spans="12:24" x14ac:dyDescent="0.25">
      <c r="L411" s="6"/>
      <c r="X411" s="30"/>
    </row>
    <row r="412" spans="12:24" x14ac:dyDescent="0.25">
      <c r="L412" s="6"/>
      <c r="X412" s="30"/>
    </row>
    <row r="413" spans="12:24" x14ac:dyDescent="0.25">
      <c r="L413" s="6"/>
      <c r="X413" s="30"/>
    </row>
    <row r="414" spans="12:24" x14ac:dyDescent="0.25">
      <c r="L414" s="6"/>
      <c r="X414" s="30"/>
    </row>
    <row r="415" spans="12:24" x14ac:dyDescent="0.25">
      <c r="L415" s="6"/>
      <c r="X415" s="30"/>
    </row>
    <row r="416" spans="12:24" x14ac:dyDescent="0.25">
      <c r="L416" s="6"/>
      <c r="X416" s="30"/>
    </row>
    <row r="417" spans="12:24" x14ac:dyDescent="0.25">
      <c r="L417" s="6"/>
      <c r="X417" s="30"/>
    </row>
    <row r="418" spans="12:24" x14ac:dyDescent="0.25">
      <c r="L418" s="6"/>
      <c r="X418" s="30"/>
    </row>
    <row r="419" spans="12:24" x14ac:dyDescent="0.25">
      <c r="L419" s="6"/>
      <c r="X419" s="30"/>
    </row>
    <row r="420" spans="12:24" x14ac:dyDescent="0.25">
      <c r="L420" s="6"/>
      <c r="X420" s="30"/>
    </row>
    <row r="421" spans="12:24" x14ac:dyDescent="0.25">
      <c r="L421" s="6"/>
      <c r="X421" s="30"/>
    </row>
    <row r="422" spans="12:24" x14ac:dyDescent="0.25">
      <c r="L422" s="6"/>
      <c r="X422" s="30"/>
    </row>
    <row r="423" spans="12:24" x14ac:dyDescent="0.25">
      <c r="L423" s="6"/>
      <c r="X423" s="30"/>
    </row>
    <row r="424" spans="12:24" x14ac:dyDescent="0.25">
      <c r="L424" s="6"/>
      <c r="X424" s="30"/>
    </row>
    <row r="425" spans="12:24" x14ac:dyDescent="0.25">
      <c r="L425" s="6"/>
      <c r="X425" s="30"/>
    </row>
    <row r="426" spans="12:24" x14ac:dyDescent="0.25">
      <c r="L426" s="6"/>
      <c r="X426" s="30"/>
    </row>
    <row r="427" spans="12:24" x14ac:dyDescent="0.25">
      <c r="L427" s="6"/>
      <c r="X427" s="30"/>
    </row>
    <row r="428" spans="12:24" x14ac:dyDescent="0.25">
      <c r="L428" s="6"/>
      <c r="X428" s="30"/>
    </row>
    <row r="429" spans="12:24" x14ac:dyDescent="0.25">
      <c r="L429" s="6"/>
      <c r="X429" s="30"/>
    </row>
    <row r="430" spans="12:24" x14ac:dyDescent="0.25">
      <c r="L430" s="6"/>
      <c r="X430" s="30"/>
    </row>
    <row r="431" spans="12:24" x14ac:dyDescent="0.25">
      <c r="L431" s="6"/>
      <c r="X431" s="30"/>
    </row>
    <row r="432" spans="12:24" x14ac:dyDescent="0.25">
      <c r="L432" s="6"/>
      <c r="X432" s="30"/>
    </row>
    <row r="433" spans="12:24" x14ac:dyDescent="0.25">
      <c r="L433" s="6"/>
      <c r="X433" s="30"/>
    </row>
    <row r="434" spans="12:24" x14ac:dyDescent="0.25">
      <c r="L434" s="6"/>
      <c r="X434" s="30"/>
    </row>
    <row r="435" spans="12:24" x14ac:dyDescent="0.25">
      <c r="L435" s="6"/>
      <c r="X435" s="30"/>
    </row>
    <row r="436" spans="12:24" x14ac:dyDescent="0.25">
      <c r="L436" s="6"/>
      <c r="X436" s="30"/>
    </row>
    <row r="437" spans="12:24" x14ac:dyDescent="0.25">
      <c r="L437" s="6"/>
      <c r="X437" s="30"/>
    </row>
    <row r="438" spans="12:24" x14ac:dyDescent="0.25">
      <c r="L438" s="6"/>
      <c r="X438" s="30"/>
    </row>
    <row r="439" spans="12:24" x14ac:dyDescent="0.25">
      <c r="L439" s="6"/>
      <c r="X439" s="30"/>
    </row>
    <row r="440" spans="12:24" x14ac:dyDescent="0.25">
      <c r="L440" s="6"/>
      <c r="X440" s="30"/>
    </row>
    <row r="441" spans="12:24" x14ac:dyDescent="0.25">
      <c r="L441" s="6"/>
      <c r="X441" s="30"/>
    </row>
    <row r="442" spans="12:24" x14ac:dyDescent="0.25">
      <c r="L442" s="6"/>
      <c r="X442" s="30"/>
    </row>
    <row r="443" spans="12:24" x14ac:dyDescent="0.25">
      <c r="L443" s="6"/>
      <c r="X443" s="30"/>
    </row>
    <row r="444" spans="12:24" x14ac:dyDescent="0.25">
      <c r="L444" s="6"/>
      <c r="X444" s="30"/>
    </row>
    <row r="445" spans="12:24" x14ac:dyDescent="0.25">
      <c r="L445" s="6"/>
      <c r="X445" s="30"/>
    </row>
    <row r="446" spans="12:24" x14ac:dyDescent="0.25">
      <c r="L446" s="6"/>
      <c r="X446" s="30"/>
    </row>
    <row r="447" spans="12:24" x14ac:dyDescent="0.25">
      <c r="L447" s="6"/>
      <c r="X447" s="30"/>
    </row>
    <row r="448" spans="12:24" x14ac:dyDescent="0.25">
      <c r="L448" s="6"/>
      <c r="X448" s="30"/>
    </row>
    <row r="449" spans="12:24" x14ac:dyDescent="0.25">
      <c r="L449" s="6"/>
      <c r="X449" s="30"/>
    </row>
    <row r="450" spans="12:24" x14ac:dyDescent="0.25">
      <c r="L450" s="6"/>
      <c r="X450" s="30"/>
    </row>
    <row r="451" spans="12:24" x14ac:dyDescent="0.25">
      <c r="L451" s="6"/>
      <c r="X451" s="30"/>
    </row>
    <row r="452" spans="12:24" x14ac:dyDescent="0.25">
      <c r="L452" s="6"/>
      <c r="X452" s="30"/>
    </row>
    <row r="453" spans="12:24" x14ac:dyDescent="0.25">
      <c r="L453" s="6"/>
      <c r="X453" s="30"/>
    </row>
    <row r="454" spans="12:24" x14ac:dyDescent="0.25">
      <c r="L454" s="6"/>
      <c r="X454" s="30"/>
    </row>
    <row r="455" spans="12:24" x14ac:dyDescent="0.25">
      <c r="L455" s="6"/>
      <c r="X455" s="30"/>
    </row>
    <row r="456" spans="12:24" x14ac:dyDescent="0.25">
      <c r="L456" s="6"/>
      <c r="X456" s="30"/>
    </row>
    <row r="457" spans="12:24" x14ac:dyDescent="0.25">
      <c r="L457" s="6"/>
      <c r="X457" s="30"/>
    </row>
    <row r="458" spans="12:24" x14ac:dyDescent="0.25">
      <c r="L458" s="6"/>
      <c r="X458" s="30"/>
    </row>
    <row r="459" spans="12:24" x14ac:dyDescent="0.25">
      <c r="L459" s="6"/>
      <c r="X459" s="30"/>
    </row>
    <row r="460" spans="12:24" x14ac:dyDescent="0.25">
      <c r="L460" s="6"/>
      <c r="X460" s="30"/>
    </row>
    <row r="461" spans="12:24" x14ac:dyDescent="0.25">
      <c r="L461" s="6"/>
      <c r="X461" s="30"/>
    </row>
    <row r="462" spans="12:24" x14ac:dyDescent="0.25">
      <c r="L462" s="6"/>
      <c r="X462" s="30"/>
    </row>
    <row r="463" spans="12:24" x14ac:dyDescent="0.25">
      <c r="L463" s="6"/>
      <c r="X463" s="30"/>
    </row>
    <row r="464" spans="12:24" x14ac:dyDescent="0.25">
      <c r="L464" s="6"/>
      <c r="X464" s="30"/>
    </row>
    <row r="465" spans="12:24" x14ac:dyDescent="0.25">
      <c r="L465" s="6"/>
      <c r="X465" s="30"/>
    </row>
    <row r="466" spans="12:24" x14ac:dyDescent="0.25">
      <c r="L466" s="6"/>
      <c r="X466" s="30"/>
    </row>
    <row r="467" spans="12:24" x14ac:dyDescent="0.25">
      <c r="L467" s="6"/>
      <c r="X467" s="30"/>
    </row>
    <row r="468" spans="12:24" x14ac:dyDescent="0.25">
      <c r="L468" s="6"/>
      <c r="X468" s="30"/>
    </row>
    <row r="469" spans="12:24" x14ac:dyDescent="0.25">
      <c r="L469" s="6"/>
      <c r="X469" s="30"/>
    </row>
    <row r="470" spans="12:24" x14ac:dyDescent="0.25">
      <c r="L470" s="6"/>
      <c r="X470" s="30"/>
    </row>
    <row r="471" spans="12:24" x14ac:dyDescent="0.25">
      <c r="L471" s="6"/>
      <c r="X471" s="30"/>
    </row>
    <row r="472" spans="12:24" x14ac:dyDescent="0.25">
      <c r="L472" s="6"/>
      <c r="X472" s="30"/>
    </row>
    <row r="473" spans="12:24" x14ac:dyDescent="0.25">
      <c r="L473" s="6"/>
      <c r="X473" s="30"/>
    </row>
    <row r="474" spans="12:24" x14ac:dyDescent="0.25">
      <c r="L474" s="6"/>
      <c r="X474" s="30"/>
    </row>
    <row r="475" spans="12:24" x14ac:dyDescent="0.25">
      <c r="L475" s="6"/>
      <c r="X475" s="30"/>
    </row>
    <row r="476" spans="12:24" x14ac:dyDescent="0.25">
      <c r="L476" s="6"/>
      <c r="X476" s="30"/>
    </row>
    <row r="477" spans="12:24" x14ac:dyDescent="0.25">
      <c r="L477" s="6"/>
      <c r="X477" s="30"/>
    </row>
    <row r="478" spans="12:24" x14ac:dyDescent="0.25">
      <c r="L478" s="6"/>
      <c r="X478" s="30"/>
    </row>
    <row r="479" spans="12:24" x14ac:dyDescent="0.25">
      <c r="L479" s="6"/>
      <c r="X479" s="30"/>
    </row>
    <row r="480" spans="12:24" x14ac:dyDescent="0.25">
      <c r="L480" s="6"/>
      <c r="X480" s="30"/>
    </row>
    <row r="481" spans="12:24" x14ac:dyDescent="0.25">
      <c r="L481" s="6"/>
      <c r="X481" s="30"/>
    </row>
    <row r="482" spans="12:24" x14ac:dyDescent="0.25">
      <c r="L482" s="6"/>
      <c r="X482" s="30"/>
    </row>
    <row r="483" spans="12:24" x14ac:dyDescent="0.25">
      <c r="L483" s="6"/>
      <c r="X483" s="30"/>
    </row>
    <row r="484" spans="12:24" x14ac:dyDescent="0.25">
      <c r="L484" s="6"/>
      <c r="X484" s="30"/>
    </row>
    <row r="485" spans="12:24" x14ac:dyDescent="0.25">
      <c r="L485" s="6"/>
      <c r="X485" s="30"/>
    </row>
    <row r="486" spans="12:24" x14ac:dyDescent="0.25">
      <c r="L486" s="6"/>
      <c r="X486" s="30"/>
    </row>
    <row r="487" spans="12:24" x14ac:dyDescent="0.25">
      <c r="L487" s="6"/>
      <c r="X487" s="30"/>
    </row>
    <row r="488" spans="12:24" x14ac:dyDescent="0.25">
      <c r="L488" s="6"/>
      <c r="X488" s="30"/>
    </row>
    <row r="489" spans="12:24" x14ac:dyDescent="0.25">
      <c r="L489" s="6"/>
      <c r="X489" s="30"/>
    </row>
    <row r="490" spans="12:24" x14ac:dyDescent="0.25">
      <c r="L490" s="6"/>
      <c r="X490" s="30"/>
    </row>
    <row r="491" spans="12:24" x14ac:dyDescent="0.25">
      <c r="L491" s="6"/>
      <c r="X491" s="30"/>
    </row>
    <row r="492" spans="12:24" x14ac:dyDescent="0.25">
      <c r="L492" s="6"/>
      <c r="X492" s="30"/>
    </row>
    <row r="493" spans="12:24" x14ac:dyDescent="0.25">
      <c r="L493" s="6"/>
      <c r="X493" s="30"/>
    </row>
    <row r="494" spans="12:24" x14ac:dyDescent="0.25">
      <c r="L494" s="6"/>
      <c r="X494" s="30"/>
    </row>
    <row r="495" spans="12:24" x14ac:dyDescent="0.25">
      <c r="L495" s="6"/>
      <c r="X495" s="30"/>
    </row>
    <row r="496" spans="12:24" x14ac:dyDescent="0.25">
      <c r="L496" s="6"/>
      <c r="X496" s="30"/>
    </row>
    <row r="497" spans="12:24" x14ac:dyDescent="0.25">
      <c r="L497" s="6"/>
      <c r="X497" s="30"/>
    </row>
    <row r="498" spans="12:24" x14ac:dyDescent="0.25">
      <c r="L498" s="6"/>
      <c r="X498" s="30"/>
    </row>
    <row r="499" spans="12:24" x14ac:dyDescent="0.25">
      <c r="L499" s="6"/>
      <c r="X499" s="30"/>
    </row>
    <row r="500" spans="12:24" x14ac:dyDescent="0.25">
      <c r="L500" s="6"/>
      <c r="X500" s="30"/>
    </row>
    <row r="501" spans="12:24" x14ac:dyDescent="0.25">
      <c r="L501" s="6"/>
      <c r="X501" s="30"/>
    </row>
    <row r="502" spans="12:24" x14ac:dyDescent="0.25">
      <c r="L502" s="6"/>
      <c r="X502" s="30"/>
    </row>
    <row r="503" spans="12:24" x14ac:dyDescent="0.25">
      <c r="L503" s="6"/>
      <c r="X503" s="30"/>
    </row>
    <row r="504" spans="12:24" x14ac:dyDescent="0.25">
      <c r="L504" s="6"/>
      <c r="X504" s="30"/>
    </row>
    <row r="505" spans="12:24" x14ac:dyDescent="0.25">
      <c r="L505" s="6"/>
      <c r="X505" s="30"/>
    </row>
    <row r="506" spans="12:24" x14ac:dyDescent="0.25">
      <c r="L506" s="6"/>
      <c r="X506" s="30"/>
    </row>
    <row r="507" spans="12:24" x14ac:dyDescent="0.25">
      <c r="L507" s="6"/>
      <c r="X507" s="30"/>
    </row>
    <row r="508" spans="12:24" x14ac:dyDescent="0.25">
      <c r="L508" s="6"/>
      <c r="X508" s="30"/>
    </row>
    <row r="509" spans="12:24" x14ac:dyDescent="0.25">
      <c r="L509" s="6"/>
      <c r="X509" s="30"/>
    </row>
    <row r="510" spans="12:24" x14ac:dyDescent="0.25">
      <c r="L510" s="6"/>
      <c r="X510" s="30"/>
    </row>
    <row r="511" spans="12:24" x14ac:dyDescent="0.25">
      <c r="L511" s="6"/>
      <c r="X511" s="30"/>
    </row>
    <row r="512" spans="12:24" x14ac:dyDescent="0.25">
      <c r="L512" s="6"/>
      <c r="X512" s="30"/>
    </row>
    <row r="513" spans="12:24" x14ac:dyDescent="0.25">
      <c r="L513" s="6"/>
      <c r="X513" s="30"/>
    </row>
    <row r="514" spans="12:24" x14ac:dyDescent="0.25">
      <c r="L514" s="6"/>
      <c r="X514" s="30"/>
    </row>
    <row r="515" spans="12:24" x14ac:dyDescent="0.25">
      <c r="L515" s="6"/>
      <c r="X515" s="30"/>
    </row>
    <row r="516" spans="12:24" x14ac:dyDescent="0.25">
      <c r="L516" s="6"/>
      <c r="X516" s="30"/>
    </row>
    <row r="517" spans="12:24" x14ac:dyDescent="0.25">
      <c r="L517" s="6"/>
      <c r="X517" s="30"/>
    </row>
    <row r="518" spans="12:24" x14ac:dyDescent="0.25">
      <c r="L518" s="6"/>
      <c r="X518" s="30"/>
    </row>
    <row r="519" spans="12:24" x14ac:dyDescent="0.25">
      <c r="L519" s="6"/>
      <c r="X519" s="30"/>
    </row>
    <row r="520" spans="12:24" x14ac:dyDescent="0.25">
      <c r="L520" s="6"/>
      <c r="X520" s="30"/>
    </row>
    <row r="521" spans="12:24" x14ac:dyDescent="0.25">
      <c r="L521" s="6"/>
      <c r="X521" s="30"/>
    </row>
    <row r="522" spans="12:24" x14ac:dyDescent="0.25">
      <c r="L522" s="6"/>
      <c r="X522" s="30"/>
    </row>
    <row r="523" spans="12:24" x14ac:dyDescent="0.25">
      <c r="L523" s="6"/>
      <c r="X523" s="30"/>
    </row>
    <row r="524" spans="12:24" x14ac:dyDescent="0.25">
      <c r="L524" s="6"/>
      <c r="X524" s="30"/>
    </row>
    <row r="525" spans="12:24" x14ac:dyDescent="0.25">
      <c r="L525" s="6"/>
      <c r="X525" s="30"/>
    </row>
    <row r="526" spans="12:24" x14ac:dyDescent="0.25">
      <c r="L526" s="6"/>
      <c r="X526" s="30"/>
    </row>
    <row r="527" spans="12:24" x14ac:dyDescent="0.25">
      <c r="L527" s="6"/>
      <c r="X527" s="30"/>
    </row>
    <row r="528" spans="12:24" x14ac:dyDescent="0.25">
      <c r="L528" s="6"/>
      <c r="X528" s="30"/>
    </row>
    <row r="529" spans="12:24" x14ac:dyDescent="0.25">
      <c r="L529" s="6"/>
      <c r="X529" s="30"/>
    </row>
    <row r="530" spans="12:24" x14ac:dyDescent="0.25">
      <c r="L530" s="6"/>
      <c r="X530" s="30"/>
    </row>
    <row r="531" spans="12:24" x14ac:dyDescent="0.25">
      <c r="L531" s="6"/>
      <c r="X531" s="30"/>
    </row>
    <row r="532" spans="12:24" x14ac:dyDescent="0.25">
      <c r="L532" s="6"/>
      <c r="X532" s="30"/>
    </row>
    <row r="533" spans="12:24" x14ac:dyDescent="0.25">
      <c r="L533" s="6"/>
      <c r="X533" s="30"/>
    </row>
    <row r="534" spans="12:24" x14ac:dyDescent="0.25">
      <c r="L534" s="6"/>
      <c r="X534" s="30"/>
    </row>
    <row r="535" spans="12:24" x14ac:dyDescent="0.25">
      <c r="L535" s="6"/>
      <c r="X535" s="30"/>
    </row>
    <row r="536" spans="12:24" x14ac:dyDescent="0.25">
      <c r="L536" s="6"/>
      <c r="X536" s="30"/>
    </row>
    <row r="537" spans="12:24" x14ac:dyDescent="0.25">
      <c r="L537" s="6"/>
      <c r="X537" s="30"/>
    </row>
    <row r="538" spans="12:24" x14ac:dyDescent="0.25">
      <c r="L538" s="6"/>
      <c r="X538" s="30"/>
    </row>
    <row r="539" spans="12:24" x14ac:dyDescent="0.25">
      <c r="L539" s="6"/>
      <c r="X539" s="30"/>
    </row>
    <row r="540" spans="12:24" x14ac:dyDescent="0.25">
      <c r="L540" s="6"/>
      <c r="X540" s="30"/>
    </row>
    <row r="541" spans="12:24" x14ac:dyDescent="0.25">
      <c r="L541" s="6"/>
      <c r="X541" s="30"/>
    </row>
    <row r="542" spans="12:24" x14ac:dyDescent="0.25">
      <c r="L542" s="6"/>
      <c r="X542" s="30"/>
    </row>
    <row r="543" spans="12:24" x14ac:dyDescent="0.25">
      <c r="L543" s="6"/>
      <c r="X543" s="30"/>
    </row>
    <row r="544" spans="12:24" x14ac:dyDescent="0.25">
      <c r="L544" s="6"/>
      <c r="X544" s="30"/>
    </row>
    <row r="545" spans="12:24" x14ac:dyDescent="0.25">
      <c r="L545" s="6"/>
      <c r="X545" s="30"/>
    </row>
    <row r="546" spans="12:24" x14ac:dyDescent="0.25">
      <c r="L546" s="6"/>
      <c r="X546" s="30"/>
    </row>
    <row r="547" spans="12:24" x14ac:dyDescent="0.25">
      <c r="L547" s="6"/>
      <c r="X547" s="30"/>
    </row>
    <row r="548" spans="12:24" x14ac:dyDescent="0.25">
      <c r="L548" s="6"/>
      <c r="X548" s="30"/>
    </row>
    <row r="549" spans="12:24" x14ac:dyDescent="0.25">
      <c r="L549" s="6"/>
      <c r="X549" s="30"/>
    </row>
    <row r="550" spans="12:24" x14ac:dyDescent="0.25">
      <c r="L550" s="6"/>
      <c r="X550" s="30"/>
    </row>
    <row r="551" spans="12:24" x14ac:dyDescent="0.25">
      <c r="L551" s="6"/>
      <c r="X551" s="30"/>
    </row>
    <row r="552" spans="12:24" x14ac:dyDescent="0.25">
      <c r="L552" s="6"/>
      <c r="X552" s="30"/>
    </row>
    <row r="553" spans="12:24" x14ac:dyDescent="0.25">
      <c r="L553" s="6"/>
      <c r="X553" s="30"/>
    </row>
    <row r="554" spans="12:24" x14ac:dyDescent="0.25">
      <c r="L554" s="6"/>
      <c r="X554" s="30"/>
    </row>
    <row r="555" spans="12:24" x14ac:dyDescent="0.25">
      <c r="L555" s="6"/>
      <c r="X555" s="30"/>
    </row>
    <row r="556" spans="12:24" x14ac:dyDescent="0.25">
      <c r="L556" s="6"/>
      <c r="X556" s="30"/>
    </row>
    <row r="557" spans="12:24" x14ac:dyDescent="0.25">
      <c r="L557" s="6"/>
      <c r="X557" s="30"/>
    </row>
    <row r="558" spans="12:24" x14ac:dyDescent="0.25">
      <c r="L558" s="6"/>
      <c r="X558" s="30"/>
    </row>
    <row r="559" spans="12:24" x14ac:dyDescent="0.25">
      <c r="L559" s="6"/>
      <c r="X559" s="30"/>
    </row>
    <row r="560" spans="12:24" x14ac:dyDescent="0.25">
      <c r="L560" s="6"/>
      <c r="X560" s="30"/>
    </row>
    <row r="561" spans="12:24" x14ac:dyDescent="0.25">
      <c r="L561" s="6"/>
      <c r="X561" s="30"/>
    </row>
    <row r="562" spans="12:24" x14ac:dyDescent="0.25">
      <c r="L562" s="6"/>
      <c r="X562" s="30"/>
    </row>
    <row r="563" spans="12:24" x14ac:dyDescent="0.25">
      <c r="L563" s="6"/>
      <c r="X563" s="30"/>
    </row>
    <row r="564" spans="12:24" x14ac:dyDescent="0.25">
      <c r="L564" s="6"/>
      <c r="X564" s="30"/>
    </row>
    <row r="565" spans="12:24" x14ac:dyDescent="0.25">
      <c r="L565" s="6"/>
      <c r="X565" s="30"/>
    </row>
    <row r="566" spans="12:24" x14ac:dyDescent="0.25">
      <c r="L566" s="6"/>
      <c r="X566" s="30"/>
    </row>
    <row r="567" spans="12:24" x14ac:dyDescent="0.25">
      <c r="L567" s="6"/>
      <c r="X567" s="30"/>
    </row>
    <row r="568" spans="12:24" x14ac:dyDescent="0.25">
      <c r="L568" s="6"/>
      <c r="X568" s="30"/>
    </row>
    <row r="569" spans="12:24" x14ac:dyDescent="0.25">
      <c r="L569" s="6"/>
      <c r="X569" s="30"/>
    </row>
    <row r="570" spans="12:24" x14ac:dyDescent="0.25">
      <c r="L570" s="6"/>
      <c r="X570" s="30"/>
    </row>
    <row r="571" spans="12:24" x14ac:dyDescent="0.25">
      <c r="L571" s="6"/>
      <c r="X571" s="30"/>
    </row>
    <row r="572" spans="12:24" x14ac:dyDescent="0.25">
      <c r="L572" s="6"/>
      <c r="X572" s="30"/>
    </row>
    <row r="573" spans="12:24" x14ac:dyDescent="0.25">
      <c r="L573" s="6"/>
      <c r="X573" s="30"/>
    </row>
    <row r="574" spans="12:24" x14ac:dyDescent="0.25">
      <c r="L574" s="6"/>
      <c r="X574" s="30"/>
    </row>
    <row r="575" spans="12:24" x14ac:dyDescent="0.25">
      <c r="L575" s="6"/>
      <c r="X575" s="30"/>
    </row>
    <row r="576" spans="12:24" x14ac:dyDescent="0.25">
      <c r="L576" s="6"/>
      <c r="X576" s="30"/>
    </row>
    <row r="577" spans="12:24" x14ac:dyDescent="0.25">
      <c r="L577" s="6"/>
      <c r="X577" s="30"/>
    </row>
    <row r="578" spans="12:24" x14ac:dyDescent="0.25">
      <c r="L578" s="6"/>
      <c r="X578" s="30"/>
    </row>
    <row r="579" spans="12:24" x14ac:dyDescent="0.25">
      <c r="L579" s="6"/>
      <c r="X579" s="30"/>
    </row>
    <row r="580" spans="12:24" x14ac:dyDescent="0.25">
      <c r="L580" s="6"/>
      <c r="X580" s="30"/>
    </row>
    <row r="581" spans="12:24" x14ac:dyDescent="0.25">
      <c r="L581" s="6"/>
      <c r="X581" s="30"/>
    </row>
    <row r="582" spans="12:24" x14ac:dyDescent="0.25">
      <c r="L582" s="6"/>
      <c r="X582" s="30"/>
    </row>
    <row r="583" spans="12:24" x14ac:dyDescent="0.25">
      <c r="L583" s="6"/>
      <c r="X583" s="30"/>
    </row>
    <row r="584" spans="12:24" x14ac:dyDescent="0.25">
      <c r="L584" s="6"/>
      <c r="X584" s="30"/>
    </row>
    <row r="585" spans="12:24" x14ac:dyDescent="0.25">
      <c r="L585" s="6"/>
      <c r="X585" s="30"/>
    </row>
    <row r="586" spans="12:24" x14ac:dyDescent="0.25">
      <c r="L586" s="6"/>
      <c r="X586" s="30"/>
    </row>
    <row r="587" spans="12:24" x14ac:dyDescent="0.25">
      <c r="L587" s="6"/>
      <c r="X587" s="30"/>
    </row>
    <row r="588" spans="12:24" x14ac:dyDescent="0.25">
      <c r="L588" s="6"/>
      <c r="X588" s="30"/>
    </row>
    <row r="589" spans="12:24" x14ac:dyDescent="0.25">
      <c r="L589" s="6"/>
      <c r="X589" s="30"/>
    </row>
    <row r="590" spans="12:24" x14ac:dyDescent="0.25">
      <c r="L590" s="6"/>
      <c r="X590" s="30"/>
    </row>
    <row r="591" spans="12:24" x14ac:dyDescent="0.25">
      <c r="L591" s="6"/>
      <c r="X591" s="30"/>
    </row>
    <row r="592" spans="12:24" x14ac:dyDescent="0.25">
      <c r="L592" s="6"/>
      <c r="X592" s="30"/>
    </row>
    <row r="593" spans="12:24" x14ac:dyDescent="0.25">
      <c r="L593" s="6"/>
      <c r="X593" s="30"/>
    </row>
    <row r="594" spans="12:24" x14ac:dyDescent="0.25">
      <c r="L594" s="6"/>
      <c r="X594" s="30"/>
    </row>
    <row r="595" spans="12:24" x14ac:dyDescent="0.25">
      <c r="L595" s="6"/>
      <c r="X595" s="30"/>
    </row>
    <row r="596" spans="12:24" x14ac:dyDescent="0.25">
      <c r="L596" s="6"/>
      <c r="X596" s="30"/>
    </row>
    <row r="597" spans="12:24" x14ac:dyDescent="0.25">
      <c r="L597" s="6"/>
      <c r="X597" s="30"/>
    </row>
    <row r="598" spans="12:24" x14ac:dyDescent="0.25">
      <c r="L598" s="6"/>
      <c r="X598" s="30"/>
    </row>
    <row r="599" spans="12:24" x14ac:dyDescent="0.25">
      <c r="L599" s="6"/>
      <c r="X599" s="30"/>
    </row>
    <row r="600" spans="12:24" x14ac:dyDescent="0.25">
      <c r="L600" s="6"/>
      <c r="X600" s="30"/>
    </row>
    <row r="601" spans="12:24" x14ac:dyDescent="0.25">
      <c r="L601" s="6"/>
      <c r="X601" s="30"/>
    </row>
    <row r="602" spans="12:24" x14ac:dyDescent="0.25">
      <c r="L602" s="6"/>
      <c r="X602" s="30"/>
    </row>
    <row r="603" spans="12:24" x14ac:dyDescent="0.25">
      <c r="L603" s="6"/>
      <c r="X603" s="30"/>
    </row>
    <row r="604" spans="12:24" x14ac:dyDescent="0.25">
      <c r="L604" s="6"/>
      <c r="X604" s="30"/>
    </row>
    <row r="605" spans="12:24" x14ac:dyDescent="0.25">
      <c r="L605" s="6"/>
      <c r="X605" s="30"/>
    </row>
    <row r="606" spans="12:24" x14ac:dyDescent="0.25">
      <c r="L606" s="6"/>
      <c r="X606" s="30"/>
    </row>
    <row r="607" spans="12:24" x14ac:dyDescent="0.25">
      <c r="L607" s="6"/>
      <c r="X607" s="30"/>
    </row>
    <row r="608" spans="12:24" x14ac:dyDescent="0.25">
      <c r="L608" s="6"/>
      <c r="X608" s="30"/>
    </row>
    <row r="609" spans="12:24" x14ac:dyDescent="0.25">
      <c r="L609" s="6"/>
      <c r="X609" s="30"/>
    </row>
    <row r="610" spans="12:24" x14ac:dyDescent="0.25">
      <c r="L610" s="6"/>
      <c r="X610" s="30"/>
    </row>
    <row r="611" spans="12:24" x14ac:dyDescent="0.25">
      <c r="L611" s="6"/>
      <c r="X611" s="30"/>
    </row>
    <row r="612" spans="12:24" x14ac:dyDescent="0.25">
      <c r="L612" s="6"/>
      <c r="X612" s="30"/>
    </row>
    <row r="613" spans="12:24" x14ac:dyDescent="0.25">
      <c r="L613" s="6"/>
      <c r="X613" s="30"/>
    </row>
    <row r="614" spans="12:24" x14ac:dyDescent="0.25">
      <c r="L614" s="6"/>
      <c r="X614" s="30"/>
    </row>
    <row r="615" spans="12:24" x14ac:dyDescent="0.25">
      <c r="L615" s="6"/>
      <c r="X615" s="30"/>
    </row>
    <row r="616" spans="12:24" x14ac:dyDescent="0.25">
      <c r="L616" s="6"/>
      <c r="X616" s="30"/>
    </row>
    <row r="617" spans="12:24" x14ac:dyDescent="0.25">
      <c r="L617" s="6"/>
      <c r="X617" s="30"/>
    </row>
    <row r="618" spans="12:24" x14ac:dyDescent="0.25">
      <c r="L618" s="6"/>
      <c r="X618" s="30"/>
    </row>
    <row r="619" spans="12:24" x14ac:dyDescent="0.25">
      <c r="L619" s="6"/>
      <c r="X619" s="30"/>
    </row>
    <row r="620" spans="12:24" x14ac:dyDescent="0.25">
      <c r="L620" s="6"/>
      <c r="X620" s="30"/>
    </row>
    <row r="621" spans="12:24" x14ac:dyDescent="0.25">
      <c r="L621" s="6"/>
      <c r="X621" s="30"/>
    </row>
    <row r="622" spans="12:24" x14ac:dyDescent="0.25">
      <c r="L622" s="6"/>
      <c r="X622" s="30"/>
    </row>
    <row r="623" spans="12:24" x14ac:dyDescent="0.25">
      <c r="L623" s="6"/>
      <c r="X623" s="30"/>
    </row>
    <row r="624" spans="12:24" x14ac:dyDescent="0.25">
      <c r="L624" s="6"/>
      <c r="X624" s="30"/>
    </row>
    <row r="625" spans="12:24" x14ac:dyDescent="0.25">
      <c r="L625" s="6"/>
      <c r="X625" s="30"/>
    </row>
    <row r="626" spans="12:24" x14ac:dyDescent="0.25">
      <c r="L626" s="6"/>
      <c r="X626" s="30"/>
    </row>
    <row r="627" spans="12:24" x14ac:dyDescent="0.25">
      <c r="L627" s="6"/>
      <c r="X627" s="30"/>
    </row>
    <row r="628" spans="12:24" x14ac:dyDescent="0.25">
      <c r="L628" s="6"/>
      <c r="X628" s="30"/>
    </row>
    <row r="629" spans="12:24" x14ac:dyDescent="0.25">
      <c r="L629" s="6"/>
      <c r="X629" s="30"/>
    </row>
    <row r="630" spans="12:24" x14ac:dyDescent="0.25">
      <c r="L630" s="6"/>
      <c r="X630" s="30"/>
    </row>
    <row r="631" spans="12:24" x14ac:dyDescent="0.25">
      <c r="L631" s="6"/>
      <c r="X631" s="30"/>
    </row>
    <row r="632" spans="12:24" x14ac:dyDescent="0.25">
      <c r="L632" s="6"/>
      <c r="X632" s="30"/>
    </row>
    <row r="633" spans="12:24" x14ac:dyDescent="0.25">
      <c r="L633" s="6"/>
      <c r="X633" s="30"/>
    </row>
    <row r="634" spans="12:24" x14ac:dyDescent="0.25">
      <c r="L634" s="6"/>
      <c r="X634" s="30"/>
    </row>
    <row r="635" spans="12:24" x14ac:dyDescent="0.25">
      <c r="L635" s="6"/>
      <c r="X635" s="30"/>
    </row>
    <row r="636" spans="12:24" x14ac:dyDescent="0.25">
      <c r="L636" s="6"/>
      <c r="X636" s="30"/>
    </row>
    <row r="637" spans="12:24" x14ac:dyDescent="0.25">
      <c r="L637" s="6"/>
      <c r="X637" s="30"/>
    </row>
    <row r="638" spans="12:24" x14ac:dyDescent="0.25">
      <c r="L638" s="6"/>
      <c r="X638" s="30"/>
    </row>
    <row r="639" spans="12:24" x14ac:dyDescent="0.25">
      <c r="L639" s="6"/>
      <c r="X639" s="30"/>
    </row>
    <row r="640" spans="12:24" x14ac:dyDescent="0.25">
      <c r="L640" s="6"/>
      <c r="X640" s="30"/>
    </row>
    <row r="641" spans="12:24" x14ac:dyDescent="0.25">
      <c r="L641" s="6"/>
      <c r="X641" s="30"/>
    </row>
    <row r="642" spans="12:24" x14ac:dyDescent="0.25">
      <c r="L642" s="6"/>
      <c r="X642" s="30"/>
    </row>
    <row r="643" spans="12:24" x14ac:dyDescent="0.25">
      <c r="L643" s="6"/>
      <c r="X643" s="30"/>
    </row>
    <row r="644" spans="12:24" x14ac:dyDescent="0.25">
      <c r="L644" s="6"/>
      <c r="X644" s="30"/>
    </row>
    <row r="645" spans="12:24" x14ac:dyDescent="0.25">
      <c r="L645" s="6"/>
      <c r="X645" s="30"/>
    </row>
    <row r="646" spans="12:24" x14ac:dyDescent="0.25">
      <c r="L646" s="6"/>
      <c r="X646" s="30"/>
    </row>
    <row r="647" spans="12:24" x14ac:dyDescent="0.25">
      <c r="L647" s="6"/>
      <c r="X647" s="30"/>
    </row>
    <row r="648" spans="12:24" x14ac:dyDescent="0.25">
      <c r="L648" s="6"/>
      <c r="X648" s="30"/>
    </row>
    <row r="649" spans="12:24" x14ac:dyDescent="0.25">
      <c r="L649" s="6"/>
      <c r="X649" s="30"/>
    </row>
    <row r="650" spans="12:24" x14ac:dyDescent="0.25">
      <c r="L650" s="6"/>
      <c r="X650" s="30"/>
    </row>
    <row r="651" spans="12:24" x14ac:dyDescent="0.25">
      <c r="L651" s="6"/>
      <c r="X651" s="30"/>
    </row>
    <row r="652" spans="12:24" x14ac:dyDescent="0.25">
      <c r="L652" s="6"/>
      <c r="X652" s="30"/>
    </row>
    <row r="653" spans="12:24" x14ac:dyDescent="0.25">
      <c r="L653" s="6"/>
      <c r="X653" s="30"/>
    </row>
    <row r="654" spans="12:24" x14ac:dyDescent="0.25">
      <c r="L654" s="6"/>
      <c r="X654" s="30"/>
    </row>
    <row r="655" spans="12:24" x14ac:dyDescent="0.25">
      <c r="L655" s="6"/>
      <c r="X655" s="30"/>
    </row>
    <row r="656" spans="12:24" x14ac:dyDescent="0.25">
      <c r="L656" s="6"/>
      <c r="X656" s="30"/>
    </row>
    <row r="657" spans="12:24" x14ac:dyDescent="0.25">
      <c r="L657" s="6"/>
      <c r="X657" s="30"/>
    </row>
    <row r="658" spans="12:24" x14ac:dyDescent="0.25">
      <c r="L658" s="6"/>
      <c r="X658" s="30"/>
    </row>
    <row r="659" spans="12:24" x14ac:dyDescent="0.25">
      <c r="L659" s="6"/>
      <c r="X659" s="30"/>
    </row>
    <row r="660" spans="12:24" x14ac:dyDescent="0.25">
      <c r="L660" s="6"/>
      <c r="X660" s="30"/>
    </row>
    <row r="661" spans="12:24" x14ac:dyDescent="0.25">
      <c r="L661" s="6"/>
      <c r="X661" s="30"/>
    </row>
    <row r="662" spans="12:24" x14ac:dyDescent="0.25">
      <c r="L662" s="6"/>
      <c r="X662" s="30"/>
    </row>
    <row r="663" spans="12:24" x14ac:dyDescent="0.25">
      <c r="L663" s="6"/>
      <c r="X663" s="30"/>
    </row>
    <row r="664" spans="12:24" x14ac:dyDescent="0.25">
      <c r="L664" s="6"/>
      <c r="X664" s="30"/>
    </row>
    <row r="665" spans="12:24" x14ac:dyDescent="0.25">
      <c r="L665" s="6"/>
      <c r="X665" s="30"/>
    </row>
    <row r="666" spans="12:24" x14ac:dyDescent="0.25">
      <c r="L666" s="6"/>
      <c r="X666" s="30"/>
    </row>
    <row r="667" spans="12:24" x14ac:dyDescent="0.25">
      <c r="L667" s="6"/>
      <c r="X667" s="30"/>
    </row>
    <row r="668" spans="12:24" x14ac:dyDescent="0.25">
      <c r="L668" s="6"/>
      <c r="X668" s="30"/>
    </row>
    <row r="669" spans="12:24" x14ac:dyDescent="0.25">
      <c r="L669" s="6"/>
      <c r="X669" s="30"/>
    </row>
    <row r="670" spans="12:24" x14ac:dyDescent="0.25">
      <c r="L670" s="6"/>
      <c r="X670" s="30"/>
    </row>
    <row r="671" spans="12:24" x14ac:dyDescent="0.25">
      <c r="L671" s="6"/>
      <c r="X671" s="30"/>
    </row>
    <row r="672" spans="12:24" x14ac:dyDescent="0.25">
      <c r="L672" s="6"/>
      <c r="X672" s="30"/>
    </row>
    <row r="673" spans="12:24" x14ac:dyDescent="0.25">
      <c r="L673" s="6"/>
      <c r="X673" s="30"/>
    </row>
    <row r="674" spans="12:24" x14ac:dyDescent="0.25">
      <c r="L674" s="6"/>
      <c r="X674" s="30"/>
    </row>
    <row r="675" spans="12:24" x14ac:dyDescent="0.25">
      <c r="L675" s="6"/>
      <c r="X675" s="30"/>
    </row>
    <row r="676" spans="12:24" x14ac:dyDescent="0.25">
      <c r="L676" s="6"/>
      <c r="X676" s="30"/>
    </row>
    <row r="677" spans="12:24" x14ac:dyDescent="0.25">
      <c r="L677" s="6"/>
      <c r="X677" s="30"/>
    </row>
    <row r="678" spans="12:24" x14ac:dyDescent="0.25">
      <c r="L678" s="6"/>
      <c r="X678" s="30"/>
    </row>
    <row r="679" spans="12:24" x14ac:dyDescent="0.25">
      <c r="L679" s="6"/>
      <c r="X679" s="30"/>
    </row>
    <row r="680" spans="12:24" x14ac:dyDescent="0.25">
      <c r="L680" s="6"/>
      <c r="X680" s="30"/>
    </row>
    <row r="681" spans="12:24" x14ac:dyDescent="0.25">
      <c r="L681" s="6"/>
      <c r="X681" s="30"/>
    </row>
    <row r="682" spans="12:24" x14ac:dyDescent="0.25">
      <c r="L682" s="6"/>
      <c r="X682" s="30"/>
    </row>
    <row r="683" spans="12:24" x14ac:dyDescent="0.25">
      <c r="L683" s="6"/>
      <c r="X683" s="30"/>
    </row>
    <row r="684" spans="12:24" x14ac:dyDescent="0.25">
      <c r="L684" s="6"/>
      <c r="X684" s="30"/>
    </row>
    <row r="685" spans="12:24" x14ac:dyDescent="0.25">
      <c r="L685" s="6"/>
      <c r="X685" s="30"/>
    </row>
    <row r="686" spans="12:24" x14ac:dyDescent="0.25">
      <c r="L686" s="6"/>
      <c r="X686" s="30"/>
    </row>
    <row r="687" spans="12:24" x14ac:dyDescent="0.25">
      <c r="L687" s="6"/>
      <c r="X687" s="30"/>
    </row>
    <row r="688" spans="12:24" x14ac:dyDescent="0.25">
      <c r="L688" s="6"/>
      <c r="X688" s="30"/>
    </row>
    <row r="689" spans="12:24" x14ac:dyDescent="0.25">
      <c r="L689" s="6"/>
      <c r="X689" s="30"/>
    </row>
    <row r="690" spans="12:24" x14ac:dyDescent="0.25">
      <c r="L690" s="6"/>
      <c r="X690" s="30"/>
    </row>
    <row r="691" spans="12:24" x14ac:dyDescent="0.25">
      <c r="L691" s="6"/>
      <c r="X691" s="30"/>
    </row>
    <row r="692" spans="12:24" x14ac:dyDescent="0.25">
      <c r="L692" s="6"/>
      <c r="X692" s="30"/>
    </row>
    <row r="693" spans="12:24" x14ac:dyDescent="0.25">
      <c r="L693" s="6"/>
      <c r="X693" s="30"/>
    </row>
    <row r="694" spans="12:24" x14ac:dyDescent="0.25">
      <c r="L694" s="6"/>
      <c r="X694" s="30"/>
    </row>
    <row r="695" spans="12:24" x14ac:dyDescent="0.25">
      <c r="L695" s="6"/>
      <c r="X695" s="30"/>
    </row>
    <row r="696" spans="12:24" x14ac:dyDescent="0.25">
      <c r="L696" s="6"/>
      <c r="X696" s="30"/>
    </row>
    <row r="697" spans="12:24" x14ac:dyDescent="0.25">
      <c r="L697" s="6"/>
      <c r="X697" s="30"/>
    </row>
    <row r="698" spans="12:24" x14ac:dyDescent="0.25">
      <c r="L698" s="6"/>
      <c r="X698" s="30"/>
    </row>
    <row r="699" spans="12:24" x14ac:dyDescent="0.25">
      <c r="L699" s="6"/>
      <c r="X699" s="30"/>
    </row>
    <row r="700" spans="12:24" x14ac:dyDescent="0.25">
      <c r="L700" s="6"/>
      <c r="X700" s="30"/>
    </row>
    <row r="701" spans="12:24" x14ac:dyDescent="0.25">
      <c r="L701" s="6"/>
      <c r="X701" s="30"/>
    </row>
    <row r="702" spans="12:24" x14ac:dyDescent="0.25">
      <c r="L702" s="6"/>
      <c r="X702" s="30"/>
    </row>
    <row r="703" spans="12:24" x14ac:dyDescent="0.25">
      <c r="L703" s="6"/>
      <c r="X703" s="30"/>
    </row>
    <row r="704" spans="12:24" x14ac:dyDescent="0.25">
      <c r="L704" s="6"/>
      <c r="X704" s="30"/>
    </row>
    <row r="705" spans="12:24" x14ac:dyDescent="0.25">
      <c r="L705" s="6"/>
      <c r="X705" s="30"/>
    </row>
    <row r="706" spans="12:24" x14ac:dyDescent="0.25">
      <c r="L706" s="6"/>
      <c r="X706" s="30"/>
    </row>
    <row r="707" spans="12:24" x14ac:dyDescent="0.25">
      <c r="L707" s="6"/>
      <c r="X707" s="30"/>
    </row>
    <row r="708" spans="12:24" x14ac:dyDescent="0.25">
      <c r="L708" s="6"/>
      <c r="X708" s="30"/>
    </row>
    <row r="709" spans="12:24" x14ac:dyDescent="0.25">
      <c r="L709" s="6"/>
      <c r="X709" s="30"/>
    </row>
    <row r="710" spans="12:24" x14ac:dyDescent="0.25">
      <c r="L710" s="6"/>
      <c r="X710" s="30"/>
    </row>
    <row r="711" spans="12:24" x14ac:dyDescent="0.25">
      <c r="L711" s="6"/>
      <c r="X711" s="30"/>
    </row>
    <row r="712" spans="12:24" x14ac:dyDescent="0.25">
      <c r="L712" s="6"/>
      <c r="X712" s="30"/>
    </row>
    <row r="713" spans="12:24" x14ac:dyDescent="0.25">
      <c r="L713" s="6"/>
      <c r="X713" s="30"/>
    </row>
    <row r="714" spans="12:24" x14ac:dyDescent="0.25">
      <c r="L714" s="6"/>
      <c r="X714" s="30"/>
    </row>
    <row r="715" spans="12:24" x14ac:dyDescent="0.25">
      <c r="L715" s="6"/>
      <c r="X715" s="30"/>
    </row>
    <row r="716" spans="12:24" x14ac:dyDescent="0.25">
      <c r="L716" s="6"/>
      <c r="X716" s="30"/>
    </row>
    <row r="717" spans="12:24" x14ac:dyDescent="0.25">
      <c r="L717" s="6"/>
      <c r="X717" s="30"/>
    </row>
    <row r="718" spans="12:24" x14ac:dyDescent="0.25">
      <c r="L718" s="6"/>
      <c r="X718" s="30"/>
    </row>
    <row r="719" spans="12:24" x14ac:dyDescent="0.25">
      <c r="L719" s="6"/>
      <c r="X719" s="30"/>
    </row>
    <row r="720" spans="12:24" x14ac:dyDescent="0.25">
      <c r="L720" s="6"/>
      <c r="X720" s="30"/>
    </row>
    <row r="721" spans="12:24" x14ac:dyDescent="0.25">
      <c r="L721" s="6"/>
      <c r="X721" s="30"/>
    </row>
    <row r="722" spans="12:24" x14ac:dyDescent="0.25">
      <c r="L722" s="6"/>
      <c r="X722" s="30"/>
    </row>
    <row r="723" spans="12:24" x14ac:dyDescent="0.25">
      <c r="L723" s="6"/>
      <c r="X723" s="30"/>
    </row>
    <row r="724" spans="12:24" x14ac:dyDescent="0.25">
      <c r="L724" s="6"/>
      <c r="X724" s="30"/>
    </row>
    <row r="725" spans="12:24" x14ac:dyDescent="0.25">
      <c r="L725" s="6"/>
      <c r="X725" s="30"/>
    </row>
    <row r="726" spans="12:24" x14ac:dyDescent="0.25">
      <c r="L726" s="6"/>
      <c r="X726" s="30"/>
    </row>
    <row r="727" spans="12:24" x14ac:dyDescent="0.25">
      <c r="L727" s="6"/>
      <c r="X727" s="30"/>
    </row>
    <row r="728" spans="12:24" x14ac:dyDescent="0.25">
      <c r="L728" s="6"/>
      <c r="X728" s="30"/>
    </row>
    <row r="729" spans="12:24" x14ac:dyDescent="0.25">
      <c r="L729" s="6"/>
      <c r="X729" s="30"/>
    </row>
    <row r="730" spans="12:24" x14ac:dyDescent="0.25">
      <c r="L730" s="6"/>
      <c r="X730" s="30"/>
    </row>
    <row r="731" spans="12:24" x14ac:dyDescent="0.25">
      <c r="L731" s="6"/>
      <c r="X731" s="30"/>
    </row>
    <row r="732" spans="12:24" x14ac:dyDescent="0.25">
      <c r="L732" s="6"/>
      <c r="X732" s="30"/>
    </row>
    <row r="733" spans="12:24" x14ac:dyDescent="0.25">
      <c r="L733" s="6"/>
      <c r="X733" s="30"/>
    </row>
    <row r="734" spans="12:24" x14ac:dyDescent="0.25">
      <c r="L734" s="6"/>
      <c r="X734" s="3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2:H1229"/>
  <sheetViews>
    <sheetView workbookViewId="0">
      <pane ySplit="4110" topLeftCell="A366" activePane="bottomLeft"/>
      <selection activeCell="M7" sqref="M7"/>
      <selection pane="bottomLeft" activeCell="I369" sqref="I369"/>
    </sheetView>
  </sheetViews>
  <sheetFormatPr defaultRowHeight="15" x14ac:dyDescent="0.25"/>
  <cols>
    <col min="2" max="2" width="10.7109375" style="3" bestFit="1" customWidth="1"/>
    <col min="3" max="3" width="11.5703125" bestFit="1" customWidth="1"/>
  </cols>
  <sheetData>
    <row r="2" spans="2:8" x14ac:dyDescent="0.25">
      <c r="C2" s="24"/>
      <c r="D2" s="24"/>
      <c r="E2" s="24"/>
      <c r="F2" s="24"/>
      <c r="G2" s="24"/>
      <c r="H2" s="24">
        <f>SUM(H4:H368)</f>
        <v>1152865.1045844248</v>
      </c>
    </row>
    <row r="3" spans="2:8" s="17" customFormat="1" ht="70.5" customHeight="1" x14ac:dyDescent="0.25">
      <c r="B3" s="18"/>
      <c r="C3" s="17" t="str">
        <f>Scaling!AW2</f>
        <v>Goolwa flow (ML/day)</v>
      </c>
      <c r="D3" s="17" t="str">
        <f>Scaling!AX2</f>
        <v>Mundoo flow (ML/day)</v>
      </c>
      <c r="E3" s="17" t="str">
        <f>Scaling!AY2</f>
        <v>Bndcrk flow (ML/day)</v>
      </c>
      <c r="F3" s="17" t="str">
        <f>Scaling!AZ2</f>
        <v>EweIsl flow (ML/day)</v>
      </c>
      <c r="G3" s="17" t="str">
        <f>Scaling!BA2</f>
        <v>Tauwit flow (ML/day)</v>
      </c>
      <c r="H3" s="17" t="str">
        <f xml:space="preserve"> Scaling!BB2</f>
        <v>Total Barrage flow (ML/day)</v>
      </c>
    </row>
    <row r="4" spans="2:8" x14ac:dyDescent="0.25">
      <c r="B4" s="18">
        <f>Scaling!AV3</f>
        <v>42917</v>
      </c>
      <c r="C4" s="25">
        <f>Scaling!AW3</f>
        <v>6459.4090649413538</v>
      </c>
      <c r="D4" s="25">
        <f>Scaling!AX3</f>
        <v>143.48560191095882</v>
      </c>
      <c r="E4" s="25">
        <f>Scaling!AY3</f>
        <v>691.12337290036101</v>
      </c>
      <c r="F4" s="25">
        <f>Scaling!AZ3</f>
        <v>4048.4311501471029</v>
      </c>
      <c r="G4" s="25">
        <f>Scaling!BA3</f>
        <v>7133.808000803645</v>
      </c>
      <c r="H4" s="25">
        <f>Scaling!BB3</f>
        <v>18476.257190703422</v>
      </c>
    </row>
    <row r="5" spans="2:8" x14ac:dyDescent="0.25">
      <c r="B5" s="18">
        <f>Scaling!AV4</f>
        <v>42918</v>
      </c>
      <c r="C5" s="25">
        <f>Scaling!AW4</f>
        <v>2746.8512851416531</v>
      </c>
      <c r="D5" s="25">
        <f>Scaling!AX4</f>
        <v>0</v>
      </c>
      <c r="E5" s="25">
        <f>Scaling!AY4</f>
        <v>681.60256248633073</v>
      </c>
      <c r="F5" s="25">
        <f>Scaling!AZ4</f>
        <v>1037.8363429558747</v>
      </c>
      <c r="G5" s="25">
        <f>Scaling!BA4</f>
        <v>2435.8158058636004</v>
      </c>
      <c r="H5" s="25">
        <f>Scaling!BB4</f>
        <v>6902.1059964474589</v>
      </c>
    </row>
    <row r="6" spans="2:8" x14ac:dyDescent="0.25">
      <c r="B6" s="18">
        <f>Scaling!AV5</f>
        <v>42919</v>
      </c>
      <c r="C6" s="25">
        <f>Scaling!AW5</f>
        <v>910.88250931132939</v>
      </c>
      <c r="D6" s="25">
        <f>Scaling!AX5</f>
        <v>0</v>
      </c>
      <c r="E6" s="25">
        <f>Scaling!AY5</f>
        <v>233.84766306799759</v>
      </c>
      <c r="F6" s="25">
        <f>Scaling!AZ5</f>
        <v>0</v>
      </c>
      <c r="G6" s="25">
        <f>Scaling!BA5</f>
        <v>1093.4112749075198</v>
      </c>
      <c r="H6" s="25">
        <f>Scaling!BB5</f>
        <v>2238.1414472868469</v>
      </c>
    </row>
    <row r="7" spans="2:8" x14ac:dyDescent="0.25">
      <c r="B7" s="18">
        <f>Scaling!AV6</f>
        <v>42920</v>
      </c>
      <c r="C7" s="25">
        <f>Scaling!AW6</f>
        <v>460.55044206447496</v>
      </c>
      <c r="D7" s="25">
        <f>Scaling!AX6</f>
        <v>0</v>
      </c>
      <c r="E7" s="25">
        <f>Scaling!AY6</f>
        <v>54.739543046936525</v>
      </c>
      <c r="F7" s="25">
        <f>Scaling!AZ6</f>
        <v>0</v>
      </c>
      <c r="G7" s="25">
        <f>Scaling!BA6</f>
        <v>641.83331565431843</v>
      </c>
      <c r="H7" s="25">
        <f>Scaling!BB6</f>
        <v>1157.1233007657299</v>
      </c>
    </row>
    <row r="8" spans="2:8" x14ac:dyDescent="0.25">
      <c r="B8" s="18">
        <f>Scaling!AV7</f>
        <v>42921</v>
      </c>
      <c r="C8" s="25">
        <f>Scaling!AW7</f>
        <v>1099.439345544838</v>
      </c>
      <c r="D8" s="25">
        <f>Scaling!AX7</f>
        <v>0</v>
      </c>
      <c r="E8" s="25">
        <f>Scaling!AY7</f>
        <v>416.8347389819271</v>
      </c>
      <c r="F8" s="25">
        <f>Scaling!AZ7</f>
        <v>0</v>
      </c>
      <c r="G8" s="25">
        <f>Scaling!BA7</f>
        <v>726.47768460825284</v>
      </c>
      <c r="H8" s="25">
        <f>Scaling!BB7</f>
        <v>2242.7517691350181</v>
      </c>
    </row>
    <row r="9" spans="2:8" x14ac:dyDescent="0.25">
      <c r="B9" s="18">
        <f>Scaling!AV8</f>
        <v>42922</v>
      </c>
      <c r="C9" s="25">
        <f>Scaling!AW8</f>
        <v>1268.3666360289435</v>
      </c>
      <c r="D9" s="25">
        <f>Scaling!AX8</f>
        <v>0</v>
      </c>
      <c r="E9" s="25">
        <f>Scaling!AY8</f>
        <v>555.33214156110751</v>
      </c>
      <c r="F9" s="25">
        <f>Scaling!AZ8</f>
        <v>0</v>
      </c>
      <c r="G9" s="25">
        <f>Scaling!BA8</f>
        <v>868.62557185794492</v>
      </c>
      <c r="H9" s="25">
        <f>Scaling!BB8</f>
        <v>2692.3243494479962</v>
      </c>
    </row>
    <row r="10" spans="2:8" x14ac:dyDescent="0.25">
      <c r="B10" s="18">
        <f>Scaling!AV9</f>
        <v>42923</v>
      </c>
      <c r="C10" s="25">
        <f>Scaling!AW9</f>
        <v>1025.5417562917476</v>
      </c>
      <c r="D10" s="25">
        <f>Scaling!AX9</f>
        <v>0</v>
      </c>
      <c r="E10" s="25">
        <f>Scaling!AY9</f>
        <v>114.51204567147558</v>
      </c>
      <c r="F10" s="25">
        <f>Scaling!AZ9</f>
        <v>1111.9601688803937</v>
      </c>
      <c r="G10" s="25">
        <f>Scaling!BA9</f>
        <v>5030.6450475003076</v>
      </c>
      <c r="H10" s="25">
        <f>Scaling!BB9</f>
        <v>7282.6590183439239</v>
      </c>
    </row>
    <row r="11" spans="2:8" x14ac:dyDescent="0.25">
      <c r="B11" s="18">
        <f>Scaling!AV10</f>
        <v>42924</v>
      </c>
      <c r="C11" s="25">
        <f>Scaling!AW10</f>
        <v>361.00279622210752</v>
      </c>
      <c r="D11" s="25">
        <f>Scaling!AX10</f>
        <v>0</v>
      </c>
      <c r="E11" s="25">
        <f>Scaling!AY10</f>
        <v>154.61254981746552</v>
      </c>
      <c r="F11" s="25">
        <f>Scaling!AZ10</f>
        <v>1041.0547810648088</v>
      </c>
      <c r="G11" s="25">
        <f>Scaling!BA10</f>
        <v>2946.8153678956728</v>
      </c>
      <c r="H11" s="25">
        <f>Scaling!BB10</f>
        <v>4503.4854950000545</v>
      </c>
    </row>
    <row r="12" spans="2:8" x14ac:dyDescent="0.25">
      <c r="B12" s="18">
        <f>Scaling!AV11</f>
        <v>42925</v>
      </c>
      <c r="C12" s="25">
        <f>Scaling!AW11</f>
        <v>0</v>
      </c>
      <c r="D12" s="25">
        <f>Scaling!AX11</f>
        <v>0</v>
      </c>
      <c r="E12" s="25">
        <f>Scaling!AY11</f>
        <v>0</v>
      </c>
      <c r="F12" s="25">
        <f>Scaling!AZ11</f>
        <v>0</v>
      </c>
      <c r="G12" s="25">
        <f>Scaling!BA11</f>
        <v>836.7129596202285</v>
      </c>
      <c r="H12" s="25">
        <f>Scaling!BB11</f>
        <v>836.7129596202285</v>
      </c>
    </row>
    <row r="13" spans="2:8" x14ac:dyDescent="0.25">
      <c r="B13" s="18">
        <f>Scaling!AV12</f>
        <v>42926</v>
      </c>
      <c r="C13" s="25">
        <f>Scaling!AW12</f>
        <v>0</v>
      </c>
      <c r="D13" s="25">
        <f>Scaling!AX12</f>
        <v>0</v>
      </c>
      <c r="E13" s="25">
        <f>Scaling!AY12</f>
        <v>0</v>
      </c>
      <c r="F13" s="25">
        <f>Scaling!AZ12</f>
        <v>0</v>
      </c>
      <c r="G13" s="25">
        <f>Scaling!BA12</f>
        <v>904.7855409308595</v>
      </c>
      <c r="H13" s="25">
        <f>Scaling!BB12</f>
        <v>904.7855409308595</v>
      </c>
    </row>
    <row r="14" spans="2:8" x14ac:dyDescent="0.25">
      <c r="B14" s="18">
        <f>Scaling!AV13</f>
        <v>42927</v>
      </c>
      <c r="C14" s="25">
        <f>Scaling!AW13</f>
        <v>883.70746608393972</v>
      </c>
      <c r="D14" s="25">
        <f>Scaling!AX13</f>
        <v>0</v>
      </c>
      <c r="E14" s="25">
        <f>Scaling!AY13</f>
        <v>409.99077770967085</v>
      </c>
      <c r="F14" s="25">
        <f>Scaling!AZ13</f>
        <v>625.50206900214721</v>
      </c>
      <c r="G14" s="25">
        <f>Scaling!BA13</f>
        <v>940.64696177951612</v>
      </c>
      <c r="H14" s="25">
        <f>Scaling!BB13</f>
        <v>2859.8472745752738</v>
      </c>
    </row>
    <row r="15" spans="2:8" x14ac:dyDescent="0.25">
      <c r="B15" s="18">
        <f>Scaling!AV14</f>
        <v>42928</v>
      </c>
      <c r="C15" s="25">
        <f>Scaling!AW14</f>
        <v>1440.3619576284152</v>
      </c>
      <c r="D15" s="25">
        <f>Scaling!AX14</f>
        <v>21.692142633072287</v>
      </c>
      <c r="E15" s="25">
        <f>Scaling!AY14</f>
        <v>731.87665944746823</v>
      </c>
      <c r="F15" s="25">
        <f>Scaling!AZ14</f>
        <v>1075.698676681465</v>
      </c>
      <c r="G15" s="25">
        <f>Scaling!BA14</f>
        <v>1080.6982035459455</v>
      </c>
      <c r="H15" s="25">
        <f>Scaling!BB14</f>
        <v>4350.3276399363658</v>
      </c>
    </row>
    <row r="16" spans="2:8" x14ac:dyDescent="0.25">
      <c r="B16" s="18">
        <f>Scaling!AV15</f>
        <v>42929</v>
      </c>
      <c r="C16" s="25">
        <f>Scaling!AW15</f>
        <v>1289.5872139735084</v>
      </c>
      <c r="D16" s="25">
        <f>Scaling!AX15</f>
        <v>0</v>
      </c>
      <c r="E16" s="25">
        <f>Scaling!AY15</f>
        <v>602.72380807646243</v>
      </c>
      <c r="F16" s="25">
        <f>Scaling!AZ15</f>
        <v>3709.4439216837773</v>
      </c>
      <c r="G16" s="25">
        <f>Scaling!BA15</f>
        <v>6624.0138614555708</v>
      </c>
      <c r="H16" s="25">
        <f>Scaling!BB15</f>
        <v>12225.768805189318</v>
      </c>
    </row>
    <row r="17" spans="2:8" x14ac:dyDescent="0.25">
      <c r="B17" s="18">
        <f>Scaling!AV16</f>
        <v>42930</v>
      </c>
      <c r="C17" s="25">
        <f>Scaling!AW16</f>
        <v>2862.6513555917363</v>
      </c>
      <c r="D17" s="25">
        <f>Scaling!AX16</f>
        <v>0</v>
      </c>
      <c r="E17" s="25">
        <f>Scaling!AY16</f>
        <v>324.77217642201947</v>
      </c>
      <c r="F17" s="25">
        <f>Scaling!AZ16</f>
        <v>3731.7075719768463</v>
      </c>
      <c r="G17" s="25">
        <f>Scaling!BA16</f>
        <v>7017.9684996294473</v>
      </c>
      <c r="H17" s="25">
        <f>Scaling!BB16</f>
        <v>13937.099603620049</v>
      </c>
    </row>
    <row r="18" spans="2:8" x14ac:dyDescent="0.25">
      <c r="B18" s="18">
        <f>Scaling!AV17</f>
        <v>42931</v>
      </c>
      <c r="C18" s="25">
        <f>Scaling!AW17</f>
        <v>1243.0721355086273</v>
      </c>
      <c r="D18" s="25">
        <f>Scaling!AX17</f>
        <v>0</v>
      </c>
      <c r="E18" s="25">
        <f>Scaling!AY17</f>
        <v>491.01953915615906</v>
      </c>
      <c r="F18" s="25">
        <f>Scaling!AZ17</f>
        <v>4105.2215449265104</v>
      </c>
      <c r="G18" s="25">
        <f>Scaling!BA17</f>
        <v>7422.4195717863049</v>
      </c>
      <c r="H18" s="25">
        <f>Scaling!BB17</f>
        <v>13261.732791377603</v>
      </c>
    </row>
    <row r="19" spans="2:8" x14ac:dyDescent="0.25">
      <c r="B19" s="18">
        <f>Scaling!AV18</f>
        <v>42932</v>
      </c>
      <c r="C19" s="25">
        <f>Scaling!AW18</f>
        <v>0</v>
      </c>
      <c r="D19" s="25">
        <f>Scaling!AX18</f>
        <v>0</v>
      </c>
      <c r="E19" s="25">
        <f>Scaling!AY18</f>
        <v>586.35314098572212</v>
      </c>
      <c r="F19" s="25">
        <f>Scaling!AZ18</f>
        <v>5083.1518395152034</v>
      </c>
      <c r="G19" s="25">
        <f>Scaling!BA18</f>
        <v>8982.9473290002516</v>
      </c>
      <c r="H19" s="25">
        <f>Scaling!BB18</f>
        <v>14652.452309501177</v>
      </c>
    </row>
    <row r="20" spans="2:8" x14ac:dyDescent="0.25">
      <c r="B20" s="18">
        <f>Scaling!AV19</f>
        <v>42933</v>
      </c>
      <c r="C20" s="25">
        <f>Scaling!AW19</f>
        <v>0</v>
      </c>
      <c r="D20" s="25">
        <f>Scaling!AX19</f>
        <v>0</v>
      </c>
      <c r="E20" s="25">
        <f>Scaling!AY19</f>
        <v>193.89149978744527</v>
      </c>
      <c r="F20" s="25">
        <f>Scaling!AZ19</f>
        <v>3166.5020467314603</v>
      </c>
      <c r="G20" s="25">
        <f>Scaling!BA19</f>
        <v>5960.3975182618306</v>
      </c>
      <c r="H20" s="25">
        <f>Scaling!BB19</f>
        <v>9320.7910647807366</v>
      </c>
    </row>
    <row r="21" spans="2:8" x14ac:dyDescent="0.25">
      <c r="B21" s="18">
        <f>Scaling!AV20</f>
        <v>42934</v>
      </c>
      <c r="C21" s="25">
        <f>Scaling!AW20</f>
        <v>0</v>
      </c>
      <c r="D21" s="25">
        <f>Scaling!AX20</f>
        <v>0</v>
      </c>
      <c r="E21" s="25">
        <f>Scaling!AY20</f>
        <v>0</v>
      </c>
      <c r="F21" s="25">
        <f>Scaling!AZ20</f>
        <v>763.42743951522664</v>
      </c>
      <c r="G21" s="25">
        <f>Scaling!BA20</f>
        <v>661.25697344393654</v>
      </c>
      <c r="H21" s="25">
        <f>Scaling!BB20</f>
        <v>1424.6844129591632</v>
      </c>
    </row>
    <row r="22" spans="2:8" x14ac:dyDescent="0.25">
      <c r="B22" s="18">
        <f>Scaling!AV21</f>
        <v>42935</v>
      </c>
      <c r="C22" s="25">
        <f>Scaling!AW21</f>
        <v>0</v>
      </c>
      <c r="D22" s="25">
        <f>Scaling!AX21</f>
        <v>0</v>
      </c>
      <c r="E22" s="25">
        <f>Scaling!AY21</f>
        <v>28.788341313224858</v>
      </c>
      <c r="F22" s="25">
        <f>Scaling!AZ21</f>
        <v>0</v>
      </c>
      <c r="G22" s="25">
        <f>Scaling!BA21</f>
        <v>0</v>
      </c>
      <c r="H22" s="25">
        <f>Scaling!BB21</f>
        <v>28.788341313224858</v>
      </c>
    </row>
    <row r="23" spans="2:8" x14ac:dyDescent="0.25">
      <c r="B23" s="18">
        <f>Scaling!AV22</f>
        <v>42936</v>
      </c>
      <c r="C23" s="25">
        <f>Scaling!AW22</f>
        <v>0</v>
      </c>
      <c r="D23" s="25">
        <f>Scaling!AX22</f>
        <v>0</v>
      </c>
      <c r="E23" s="25">
        <f>Scaling!AY22</f>
        <v>221.17786828511257</v>
      </c>
      <c r="F23" s="25">
        <f>Scaling!AZ22</f>
        <v>0</v>
      </c>
      <c r="G23" s="25">
        <f>Scaling!BA22</f>
        <v>0</v>
      </c>
      <c r="H23" s="25">
        <f>Scaling!BB22</f>
        <v>221.17786828511257</v>
      </c>
    </row>
    <row r="24" spans="2:8" x14ac:dyDescent="0.25">
      <c r="B24" s="18">
        <f>Scaling!AV23</f>
        <v>42937</v>
      </c>
      <c r="C24" s="25">
        <f>Scaling!AW23</f>
        <v>2144.4812773113949</v>
      </c>
      <c r="D24" s="25">
        <f>Scaling!AX23</f>
        <v>105.66563521379945</v>
      </c>
      <c r="E24" s="25">
        <f>Scaling!AY23</f>
        <v>483.70507101767407</v>
      </c>
      <c r="F24" s="25">
        <f>Scaling!AZ23</f>
        <v>0</v>
      </c>
      <c r="G24" s="25">
        <f>Scaling!BA23</f>
        <v>7645.2450482524464</v>
      </c>
      <c r="H24" s="25">
        <f>Scaling!BB23</f>
        <v>10379.097031795314</v>
      </c>
    </row>
    <row r="25" spans="2:8" x14ac:dyDescent="0.25">
      <c r="B25" s="18">
        <f>Scaling!AV24</f>
        <v>42938</v>
      </c>
      <c r="C25" s="25">
        <f>Scaling!AW24</f>
        <v>2854.9237577623644</v>
      </c>
      <c r="D25" s="25">
        <f>Scaling!AX24</f>
        <v>0</v>
      </c>
      <c r="E25" s="25">
        <f>Scaling!AY24</f>
        <v>611.18685951531415</v>
      </c>
      <c r="F25" s="25">
        <f>Scaling!AZ24</f>
        <v>0</v>
      </c>
      <c r="G25" s="25">
        <f>Scaling!BA24</f>
        <v>10629.27493746137</v>
      </c>
      <c r="H25" s="25">
        <f>Scaling!BB24</f>
        <v>14095.385554739049</v>
      </c>
    </row>
    <row r="26" spans="2:8" x14ac:dyDescent="0.25">
      <c r="B26" s="18">
        <f>Scaling!AV25</f>
        <v>42939</v>
      </c>
      <c r="C26" s="25">
        <f>Scaling!AW25</f>
        <v>868.81081768377783</v>
      </c>
      <c r="D26" s="25">
        <f>Scaling!AX25</f>
        <v>0</v>
      </c>
      <c r="E26" s="25">
        <f>Scaling!AY25</f>
        <v>361.22149978047338</v>
      </c>
      <c r="F26" s="25">
        <f>Scaling!AZ25</f>
        <v>0</v>
      </c>
      <c r="G26" s="25">
        <f>Scaling!BA25</f>
        <v>9372.9194179718979</v>
      </c>
      <c r="H26" s="25">
        <f>Scaling!BB25</f>
        <v>10602.951735436149</v>
      </c>
    </row>
    <row r="27" spans="2:8" x14ac:dyDescent="0.25">
      <c r="B27" s="18">
        <f>Scaling!AV26</f>
        <v>42940</v>
      </c>
      <c r="C27" s="25">
        <f>Scaling!AW26</f>
        <v>0</v>
      </c>
      <c r="D27" s="25">
        <f>Scaling!AX26</f>
        <v>0</v>
      </c>
      <c r="E27" s="25">
        <f>Scaling!AY26</f>
        <v>549.1406074455067</v>
      </c>
      <c r="F27" s="25">
        <f>Scaling!AZ26</f>
        <v>0</v>
      </c>
      <c r="G27" s="25">
        <f>Scaling!BA26</f>
        <v>9667.5359174119421</v>
      </c>
      <c r="H27" s="25">
        <f>Scaling!BB26</f>
        <v>10216.676524857448</v>
      </c>
    </row>
    <row r="28" spans="2:8" x14ac:dyDescent="0.25">
      <c r="B28" s="18">
        <f>Scaling!AV27</f>
        <v>42941</v>
      </c>
      <c r="C28" s="25">
        <f>Scaling!AW27</f>
        <v>812.43288457421522</v>
      </c>
      <c r="D28" s="25">
        <f>Scaling!AX27</f>
        <v>0</v>
      </c>
      <c r="E28" s="25">
        <f>Scaling!AY27</f>
        <v>436.192123579829</v>
      </c>
      <c r="F28" s="25">
        <f>Scaling!AZ27</f>
        <v>0</v>
      </c>
      <c r="G28" s="25">
        <f>Scaling!BA27</f>
        <v>9019.8467476253427</v>
      </c>
      <c r="H28" s="25">
        <f>Scaling!BB27</f>
        <v>10268.471755779387</v>
      </c>
    </row>
    <row r="29" spans="2:8" x14ac:dyDescent="0.25">
      <c r="B29" s="18">
        <f>Scaling!AV28</f>
        <v>42942</v>
      </c>
      <c r="C29" s="25">
        <f>Scaling!AW28</f>
        <v>1322.6474155294345</v>
      </c>
      <c r="D29" s="25">
        <f>Scaling!AX28</f>
        <v>56.394201694800444</v>
      </c>
      <c r="E29" s="25">
        <f>Scaling!AY28</f>
        <v>528.67892680800105</v>
      </c>
      <c r="F29" s="25">
        <f>Scaling!AZ28</f>
        <v>0</v>
      </c>
      <c r="G29" s="25">
        <f>Scaling!BA28</f>
        <v>8574.1451089397415</v>
      </c>
      <c r="H29" s="25">
        <f>Scaling!BB28</f>
        <v>10481.865652971977</v>
      </c>
    </row>
    <row r="30" spans="2:8" x14ac:dyDescent="0.25">
      <c r="B30" s="18">
        <f>Scaling!AV29</f>
        <v>42943</v>
      </c>
      <c r="C30" s="25">
        <f>Scaling!AW29</f>
        <v>1399.8588047369685</v>
      </c>
      <c r="D30" s="25">
        <f>Scaling!AX29</f>
        <v>0</v>
      </c>
      <c r="E30" s="25">
        <f>Scaling!AY29</f>
        <v>611.51677768434399</v>
      </c>
      <c r="F30" s="25">
        <f>Scaling!AZ29</f>
        <v>0</v>
      </c>
      <c r="G30" s="25">
        <f>Scaling!BA29</f>
        <v>9522.1427654428226</v>
      </c>
      <c r="H30" s="25">
        <f>Scaling!BB29</f>
        <v>11533.518347864136</v>
      </c>
    </row>
    <row r="31" spans="2:8" x14ac:dyDescent="0.25">
      <c r="B31" s="18">
        <f>Scaling!AV30</f>
        <v>42944</v>
      </c>
      <c r="C31" s="25">
        <f>Scaling!AW30</f>
        <v>1398.1017232583426</v>
      </c>
      <c r="D31" s="25">
        <f>Scaling!AX30</f>
        <v>144.92634905495822</v>
      </c>
      <c r="E31" s="25">
        <f>Scaling!AY30</f>
        <v>647.25407689158294</v>
      </c>
      <c r="F31" s="25">
        <f>Scaling!AZ30</f>
        <v>4017.2276158953746</v>
      </c>
      <c r="G31" s="25">
        <f>Scaling!BA30</f>
        <v>9521.1515008653823</v>
      </c>
      <c r="H31" s="25">
        <f>Scaling!BB30</f>
        <v>15728.66126596564</v>
      </c>
    </row>
    <row r="32" spans="2:8" x14ac:dyDescent="0.25">
      <c r="B32" s="18">
        <f>Scaling!AV31</f>
        <v>42945</v>
      </c>
      <c r="C32" s="25">
        <f>Scaling!AW31</f>
        <v>537.71031562126598</v>
      </c>
      <c r="D32" s="25">
        <f>Scaling!AX31</f>
        <v>175.68536050011366</v>
      </c>
      <c r="E32" s="25">
        <f>Scaling!AY31</f>
        <v>611.37001690465377</v>
      </c>
      <c r="F32" s="25">
        <f>Scaling!AZ31</f>
        <v>2768.23908135385</v>
      </c>
      <c r="G32" s="25">
        <f>Scaling!BA31</f>
        <v>4358.079308727587</v>
      </c>
      <c r="H32" s="25">
        <f>Scaling!BB31</f>
        <v>8451.0840831074711</v>
      </c>
    </row>
    <row r="33" spans="2:8" x14ac:dyDescent="0.25">
      <c r="B33" s="18">
        <f>Scaling!AV32</f>
        <v>42946</v>
      </c>
      <c r="C33" s="25">
        <f>Scaling!AW32</f>
        <v>0</v>
      </c>
      <c r="D33" s="25">
        <f>Scaling!AX32</f>
        <v>0</v>
      </c>
      <c r="E33" s="25">
        <f>Scaling!AY32</f>
        <v>333.15601701520319</v>
      </c>
      <c r="F33" s="25">
        <f>Scaling!AZ32</f>
        <v>652.60716936811514</v>
      </c>
      <c r="G33" s="25">
        <f>Scaling!BA32</f>
        <v>631.24542378840215</v>
      </c>
      <c r="H33" s="25">
        <f>Scaling!BB32</f>
        <v>1617.0086101717204</v>
      </c>
    </row>
    <row r="34" spans="2:8" x14ac:dyDescent="0.25">
      <c r="B34" s="18">
        <f>Scaling!AV33</f>
        <v>42947</v>
      </c>
      <c r="C34" s="25">
        <f>Scaling!AW33</f>
        <v>0</v>
      </c>
      <c r="D34" s="25">
        <f>Scaling!AX33</f>
        <v>0</v>
      </c>
      <c r="E34" s="25">
        <f>Scaling!AY33</f>
        <v>430.248986546168</v>
      </c>
      <c r="F34" s="25">
        <f>Scaling!AZ33</f>
        <v>652.46052937635534</v>
      </c>
      <c r="G34" s="25">
        <f>Scaling!BA33</f>
        <v>3815.7401851696732</v>
      </c>
      <c r="H34" s="25">
        <f>Scaling!BB33</f>
        <v>4898.4497010921968</v>
      </c>
    </row>
    <row r="35" spans="2:8" x14ac:dyDescent="0.25">
      <c r="B35" s="18">
        <f>Scaling!AV34</f>
        <v>42948</v>
      </c>
      <c r="C35" s="25">
        <f>Scaling!AW34</f>
        <v>902.68416197819147</v>
      </c>
      <c r="D35" s="25">
        <f>Scaling!AX34</f>
        <v>372.25245172856927</v>
      </c>
      <c r="E35" s="25">
        <f>Scaling!AY34</f>
        <v>632.6564730908907</v>
      </c>
      <c r="F35" s="25">
        <f>Scaling!AZ34</f>
        <v>851.07118654659268</v>
      </c>
      <c r="G35" s="25">
        <f>Scaling!BA34</f>
        <v>8461.9202271834947</v>
      </c>
      <c r="H35" s="25">
        <f>Scaling!BB34</f>
        <v>11220.584500527739</v>
      </c>
    </row>
    <row r="36" spans="2:8" x14ac:dyDescent="0.25">
      <c r="B36" s="18">
        <f>Scaling!AV35</f>
        <v>42949</v>
      </c>
      <c r="C36" s="25">
        <f>Scaling!AW35</f>
        <v>1495.7452611113074</v>
      </c>
      <c r="D36" s="25">
        <f>Scaling!AX35</f>
        <v>226.16543993810214</v>
      </c>
      <c r="E36" s="25">
        <f>Scaling!AY35</f>
        <v>705.98565837955016</v>
      </c>
      <c r="F36" s="25">
        <f>Scaling!AZ35</f>
        <v>985.52905351612742</v>
      </c>
      <c r="G36" s="25">
        <f>Scaling!BA35</f>
        <v>9851.5031904961197</v>
      </c>
      <c r="H36" s="25">
        <f>Scaling!BB35</f>
        <v>13264.928603441207</v>
      </c>
    </row>
    <row r="37" spans="2:8" x14ac:dyDescent="0.25">
      <c r="B37" s="18">
        <f>Scaling!AV36</f>
        <v>42950</v>
      </c>
      <c r="C37" s="25">
        <f>Scaling!AW36</f>
        <v>1322.2962394575604</v>
      </c>
      <c r="D37" s="25">
        <f>Scaling!AX36</f>
        <v>0</v>
      </c>
      <c r="E37" s="25">
        <f>Scaling!AY36</f>
        <v>577.95470219657705</v>
      </c>
      <c r="F37" s="25">
        <f>Scaling!AZ36</f>
        <v>871.85849979981515</v>
      </c>
      <c r="G37" s="25">
        <f>Scaling!BA36</f>
        <v>14424.416739479211</v>
      </c>
      <c r="H37" s="25">
        <f>Scaling!BB36</f>
        <v>17196.526180933164</v>
      </c>
    </row>
    <row r="38" spans="2:8" x14ac:dyDescent="0.25">
      <c r="B38" s="18">
        <f>Scaling!AV37</f>
        <v>42951</v>
      </c>
      <c r="C38" s="25">
        <f>Scaling!AW37</f>
        <v>1059.7175874489642</v>
      </c>
      <c r="D38" s="25">
        <f>Scaling!AX37</f>
        <v>0</v>
      </c>
      <c r="E38" s="25">
        <f>Scaling!AY37</f>
        <v>410.09076036103602</v>
      </c>
      <c r="F38" s="25">
        <f>Scaling!AZ37</f>
        <v>696.51298023189963</v>
      </c>
      <c r="G38" s="25">
        <f>Scaling!BA37</f>
        <v>16444.533237704512</v>
      </c>
      <c r="H38" s="25">
        <f>Scaling!BB37</f>
        <v>18610.854565746413</v>
      </c>
    </row>
    <row r="39" spans="2:8" x14ac:dyDescent="0.25">
      <c r="B39" s="18">
        <f>Scaling!AV38</f>
        <v>42952</v>
      </c>
      <c r="C39" s="25">
        <f>Scaling!AW38</f>
        <v>291.48454631507479</v>
      </c>
      <c r="D39" s="25">
        <f>Scaling!AX38</f>
        <v>0</v>
      </c>
      <c r="E39" s="25">
        <f>Scaling!AY38</f>
        <v>145.84878443722229</v>
      </c>
      <c r="F39" s="25">
        <f>Scaling!AZ38</f>
        <v>509.05006230237535</v>
      </c>
      <c r="G39" s="25">
        <f>Scaling!BA38</f>
        <v>15345.247380249486</v>
      </c>
      <c r="H39" s="25">
        <f>Scaling!BB38</f>
        <v>16291.630773304158</v>
      </c>
    </row>
    <row r="40" spans="2:8" x14ac:dyDescent="0.25">
      <c r="B40" s="18">
        <f>Scaling!AV39</f>
        <v>42953</v>
      </c>
      <c r="C40" s="25">
        <f>Scaling!AW39</f>
        <v>0</v>
      </c>
      <c r="D40" s="25">
        <f>Scaling!AX39</f>
        <v>0</v>
      </c>
      <c r="E40" s="25">
        <f>Scaling!AY39</f>
        <v>0</v>
      </c>
      <c r="F40" s="25">
        <f>Scaling!AZ39</f>
        <v>0</v>
      </c>
      <c r="G40" s="25">
        <f>Scaling!BA39</f>
        <v>1531.2216464986655</v>
      </c>
      <c r="H40" s="25">
        <f>Scaling!BB39</f>
        <v>1531.2216464986655</v>
      </c>
    </row>
    <row r="41" spans="2:8" x14ac:dyDescent="0.25">
      <c r="B41" s="18">
        <f>Scaling!AV40</f>
        <v>42954</v>
      </c>
      <c r="C41" s="25">
        <f>Scaling!AW40</f>
        <v>0</v>
      </c>
      <c r="D41" s="25">
        <f>Scaling!AX40</f>
        <v>0</v>
      </c>
      <c r="E41" s="25">
        <f>Scaling!AY40</f>
        <v>0</v>
      </c>
      <c r="F41" s="25">
        <f>Scaling!AZ40</f>
        <v>0</v>
      </c>
      <c r="G41" s="25">
        <f>Scaling!BA40</f>
        <v>0</v>
      </c>
      <c r="H41" s="25">
        <f>Scaling!BB40</f>
        <v>0</v>
      </c>
    </row>
    <row r="42" spans="2:8" x14ac:dyDescent="0.25">
      <c r="B42" s="18">
        <f>Scaling!AV41</f>
        <v>42955</v>
      </c>
      <c r="C42" s="25">
        <f>Scaling!AW41</f>
        <v>0</v>
      </c>
      <c r="D42" s="25">
        <f>Scaling!AX41</f>
        <v>0</v>
      </c>
      <c r="E42" s="25">
        <f>Scaling!AY41</f>
        <v>204.31885676021912</v>
      </c>
      <c r="F42" s="25">
        <f>Scaling!AZ41</f>
        <v>100.93344221387134</v>
      </c>
      <c r="G42" s="25">
        <f>Scaling!BA41</f>
        <v>0</v>
      </c>
      <c r="H42" s="25">
        <f>Scaling!BB41</f>
        <v>305.25229897409048</v>
      </c>
    </row>
    <row r="43" spans="2:8" x14ac:dyDescent="0.25">
      <c r="B43" s="18">
        <f>Scaling!AV42</f>
        <v>42956</v>
      </c>
      <c r="C43" s="25">
        <f>Scaling!AW42</f>
        <v>2264.5966255465619</v>
      </c>
      <c r="D43" s="25">
        <f>Scaling!AX42</f>
        <v>167.65804978052364</v>
      </c>
      <c r="E43" s="25">
        <f>Scaling!AY42</f>
        <v>514.96090611418231</v>
      </c>
      <c r="F43" s="25">
        <f>Scaling!AZ42</f>
        <v>0</v>
      </c>
      <c r="G43" s="25">
        <f>Scaling!BA42</f>
        <v>1453.077553617449</v>
      </c>
      <c r="H43" s="25">
        <f>Scaling!BB42</f>
        <v>4400.2931350587169</v>
      </c>
    </row>
    <row r="44" spans="2:8" x14ac:dyDescent="0.25">
      <c r="B44" s="18">
        <f>Scaling!AV43</f>
        <v>42957</v>
      </c>
      <c r="C44" s="25">
        <f>Scaling!AW43</f>
        <v>2395.355635859014</v>
      </c>
      <c r="D44" s="25">
        <f>Scaling!AX43</f>
        <v>0</v>
      </c>
      <c r="E44" s="25">
        <f>Scaling!AY43</f>
        <v>374.98125348081106</v>
      </c>
      <c r="F44" s="25">
        <f>Scaling!AZ43</f>
        <v>0</v>
      </c>
      <c r="G44" s="25">
        <f>Scaling!BA43</f>
        <v>4192.819467106423</v>
      </c>
      <c r="H44" s="25">
        <f>Scaling!BB43</f>
        <v>6963.1563564462485</v>
      </c>
    </row>
    <row r="45" spans="2:8" x14ac:dyDescent="0.25">
      <c r="B45" s="18">
        <f>Scaling!AV44</f>
        <v>42958</v>
      </c>
      <c r="C45" s="25">
        <f>Scaling!AW44</f>
        <v>717.12037539919379</v>
      </c>
      <c r="D45" s="25">
        <f>Scaling!AX44</f>
        <v>0</v>
      </c>
      <c r="E45" s="25">
        <f>Scaling!AY44</f>
        <v>150.76224179122161</v>
      </c>
      <c r="F45" s="25">
        <f>Scaling!AZ44</f>
        <v>0</v>
      </c>
      <c r="G45" s="25">
        <f>Scaling!BA44</f>
        <v>1752.2492523249794</v>
      </c>
      <c r="H45" s="25">
        <f>Scaling!BB44</f>
        <v>2620.131869515395</v>
      </c>
    </row>
    <row r="46" spans="2:8" x14ac:dyDescent="0.25">
      <c r="B46" s="18">
        <f>Scaling!AV45</f>
        <v>42959</v>
      </c>
      <c r="C46" s="25">
        <f>Scaling!AW45</f>
        <v>0</v>
      </c>
      <c r="D46" s="25">
        <f>Scaling!AX45</f>
        <v>0</v>
      </c>
      <c r="E46" s="25">
        <f>Scaling!AY45</f>
        <v>0</v>
      </c>
      <c r="F46" s="25">
        <f>Scaling!AZ45</f>
        <v>0</v>
      </c>
      <c r="G46" s="25">
        <f>Scaling!BA45</f>
        <v>993.95577972924093</v>
      </c>
      <c r="H46" s="25">
        <f>Scaling!BB45</f>
        <v>993.95577972924093</v>
      </c>
    </row>
    <row r="47" spans="2:8" x14ac:dyDescent="0.25">
      <c r="B47" s="18">
        <f>Scaling!AV46</f>
        <v>42960</v>
      </c>
      <c r="C47" s="25">
        <f>Scaling!AW46</f>
        <v>0</v>
      </c>
      <c r="D47" s="25">
        <f>Scaling!AX46</f>
        <v>0</v>
      </c>
      <c r="E47" s="25">
        <f>Scaling!AY46</f>
        <v>0</v>
      </c>
      <c r="F47" s="25">
        <f>Scaling!AZ46</f>
        <v>0</v>
      </c>
      <c r="G47" s="25">
        <f>Scaling!BA46</f>
        <v>1745.0029497321907</v>
      </c>
      <c r="H47" s="25">
        <f>Scaling!BB46</f>
        <v>1745.0029497321907</v>
      </c>
    </row>
    <row r="48" spans="2:8" x14ac:dyDescent="0.25">
      <c r="B48" s="18">
        <f>Scaling!AV47</f>
        <v>42961</v>
      </c>
      <c r="C48" s="25">
        <f>Scaling!AW47</f>
        <v>0</v>
      </c>
      <c r="D48" s="25">
        <f>Scaling!AX47</f>
        <v>0</v>
      </c>
      <c r="E48" s="25">
        <f>Scaling!AY47</f>
        <v>0</v>
      </c>
      <c r="F48" s="25">
        <f>Scaling!AZ47</f>
        <v>0</v>
      </c>
      <c r="G48" s="25">
        <f>Scaling!BA47</f>
        <v>1706.8489586271505</v>
      </c>
      <c r="H48" s="25">
        <f>Scaling!BB47</f>
        <v>1706.8489586271505</v>
      </c>
    </row>
    <row r="49" spans="2:8" x14ac:dyDescent="0.25">
      <c r="B49" s="18">
        <f>Scaling!AV48</f>
        <v>42962</v>
      </c>
      <c r="C49" s="25">
        <f>Scaling!AW48</f>
        <v>1300.6048208405166</v>
      </c>
      <c r="D49" s="25">
        <f>Scaling!AX48</f>
        <v>25.257358308039159</v>
      </c>
      <c r="E49" s="25">
        <f>Scaling!AY48</f>
        <v>0</v>
      </c>
      <c r="F49" s="25">
        <f>Scaling!AZ48</f>
        <v>0</v>
      </c>
      <c r="G49" s="25">
        <f>Scaling!BA48</f>
        <v>6023.1543305208761</v>
      </c>
      <c r="H49" s="25">
        <f>Scaling!BB48</f>
        <v>7349.0165096694318</v>
      </c>
    </row>
    <row r="50" spans="2:8" x14ac:dyDescent="0.25">
      <c r="B50" s="18">
        <f>Scaling!AV49</f>
        <v>42963</v>
      </c>
      <c r="C50" s="25">
        <f>Scaling!AW49</f>
        <v>0</v>
      </c>
      <c r="D50" s="25">
        <f>Scaling!AX49</f>
        <v>0</v>
      </c>
      <c r="E50" s="25">
        <f>Scaling!AY49</f>
        <v>0</v>
      </c>
      <c r="F50" s="25">
        <f>Scaling!AZ49</f>
        <v>0</v>
      </c>
      <c r="G50" s="25">
        <f>Scaling!BA49</f>
        <v>1606.1876515010999</v>
      </c>
      <c r="H50" s="25">
        <f>Scaling!BB49</f>
        <v>1606.1876515010999</v>
      </c>
    </row>
    <row r="51" spans="2:8" x14ac:dyDescent="0.25">
      <c r="B51" s="18">
        <f>Scaling!AV50</f>
        <v>42964</v>
      </c>
      <c r="C51" s="25">
        <f>Scaling!AW50</f>
        <v>0</v>
      </c>
      <c r="D51" s="25">
        <f>Scaling!AX50</f>
        <v>0</v>
      </c>
      <c r="E51" s="25">
        <f>Scaling!AY50</f>
        <v>0</v>
      </c>
      <c r="F51" s="25">
        <f>Scaling!AZ50</f>
        <v>0</v>
      </c>
      <c r="G51" s="25">
        <f>Scaling!BA50</f>
        <v>0</v>
      </c>
      <c r="H51" s="25">
        <f>Scaling!BB50</f>
        <v>0</v>
      </c>
    </row>
    <row r="52" spans="2:8" x14ac:dyDescent="0.25">
      <c r="B52" s="18">
        <f>Scaling!AV51</f>
        <v>42965</v>
      </c>
      <c r="C52" s="25">
        <f>Scaling!AW51</f>
        <v>0</v>
      </c>
      <c r="D52" s="25">
        <f>Scaling!AX51</f>
        <v>0</v>
      </c>
      <c r="E52" s="25">
        <f>Scaling!AY51</f>
        <v>0</v>
      </c>
      <c r="F52" s="25">
        <f>Scaling!AZ51</f>
        <v>0</v>
      </c>
      <c r="G52" s="25">
        <f>Scaling!BA51</f>
        <v>0</v>
      </c>
      <c r="H52" s="25">
        <f>Scaling!BB51</f>
        <v>0</v>
      </c>
    </row>
    <row r="53" spans="2:8" x14ac:dyDescent="0.25">
      <c r="B53" s="18">
        <f>Scaling!AV52</f>
        <v>42966</v>
      </c>
      <c r="C53" s="25">
        <f>Scaling!AW52</f>
        <v>0</v>
      </c>
      <c r="D53" s="25">
        <f>Scaling!AX52</f>
        <v>0</v>
      </c>
      <c r="E53" s="25">
        <f>Scaling!AY52</f>
        <v>0</v>
      </c>
      <c r="F53" s="25">
        <f>Scaling!AZ52</f>
        <v>0</v>
      </c>
      <c r="G53" s="25">
        <f>Scaling!BA52</f>
        <v>0</v>
      </c>
      <c r="H53" s="25">
        <f>Scaling!BB52</f>
        <v>0</v>
      </c>
    </row>
    <row r="54" spans="2:8" x14ac:dyDescent="0.25">
      <c r="B54" s="18">
        <f>Scaling!AV53</f>
        <v>42967</v>
      </c>
      <c r="C54" s="25">
        <f>Scaling!AW53</f>
        <v>0</v>
      </c>
      <c r="D54" s="25">
        <f>Scaling!AX53</f>
        <v>0</v>
      </c>
      <c r="E54" s="25">
        <f>Scaling!AY53</f>
        <v>0</v>
      </c>
      <c r="F54" s="25">
        <f>Scaling!AZ53</f>
        <v>0</v>
      </c>
      <c r="G54" s="25">
        <f>Scaling!BA53</f>
        <v>0</v>
      </c>
      <c r="H54" s="25">
        <f>Scaling!BB53</f>
        <v>0</v>
      </c>
    </row>
    <row r="55" spans="2:8" x14ac:dyDescent="0.25">
      <c r="B55" s="18">
        <f>Scaling!AV54</f>
        <v>42968</v>
      </c>
      <c r="C55" s="25">
        <f>Scaling!AW54</f>
        <v>0</v>
      </c>
      <c r="D55" s="25">
        <f>Scaling!AX54</f>
        <v>0</v>
      </c>
      <c r="E55" s="25">
        <f>Scaling!AY54</f>
        <v>0</v>
      </c>
      <c r="F55" s="25">
        <f>Scaling!AZ54</f>
        <v>0</v>
      </c>
      <c r="G55" s="25">
        <f>Scaling!BA54</f>
        <v>0</v>
      </c>
      <c r="H55" s="25">
        <f>Scaling!BB54</f>
        <v>0</v>
      </c>
    </row>
    <row r="56" spans="2:8" x14ac:dyDescent="0.25">
      <c r="B56" s="18">
        <f>Scaling!AV55</f>
        <v>42969</v>
      </c>
      <c r="C56" s="25">
        <f>Scaling!AW55</f>
        <v>3237.9158655666602</v>
      </c>
      <c r="D56" s="25">
        <f>Scaling!AX55</f>
        <v>142.36648229979571</v>
      </c>
      <c r="E56" s="25">
        <f>Scaling!AY55</f>
        <v>413.23037158484954</v>
      </c>
      <c r="F56" s="25">
        <f>Scaling!AZ55</f>
        <v>0</v>
      </c>
      <c r="G56" s="25">
        <f>Scaling!BA55</f>
        <v>6589.248562359493</v>
      </c>
      <c r="H56" s="25">
        <f>Scaling!BB55</f>
        <v>10382.761281810799</v>
      </c>
    </row>
    <row r="57" spans="2:8" x14ac:dyDescent="0.25">
      <c r="B57" s="18">
        <f>Scaling!AV56</f>
        <v>42970</v>
      </c>
      <c r="C57" s="25">
        <f>Scaling!AW56</f>
        <v>4785.4102695217152</v>
      </c>
      <c r="D57" s="25">
        <f>Scaling!AX56</f>
        <v>0</v>
      </c>
      <c r="E57" s="25">
        <f>Scaling!AY56</f>
        <v>601.56576493794853</v>
      </c>
      <c r="F57" s="25">
        <f>Scaling!AZ56</f>
        <v>0</v>
      </c>
      <c r="G57" s="25">
        <f>Scaling!BA56</f>
        <v>6247.3065492321803</v>
      </c>
      <c r="H57" s="25">
        <f>Scaling!BB56</f>
        <v>11634.282583691844</v>
      </c>
    </row>
    <row r="58" spans="2:8" x14ac:dyDescent="0.25">
      <c r="B58" s="18">
        <f>Scaling!AV57</f>
        <v>42971</v>
      </c>
      <c r="C58" s="25">
        <f>Scaling!AW57</f>
        <v>4905.0195032623342</v>
      </c>
      <c r="D58" s="25">
        <f>Scaling!AX57</f>
        <v>0</v>
      </c>
      <c r="E58" s="25">
        <f>Scaling!AY57</f>
        <v>645.39686605030556</v>
      </c>
      <c r="F58" s="25">
        <f>Scaling!AZ57</f>
        <v>0</v>
      </c>
      <c r="G58" s="25">
        <f>Scaling!BA57</f>
        <v>4353.9450856060421</v>
      </c>
      <c r="H58" s="25">
        <f>Scaling!BB57</f>
        <v>9904.3614549186823</v>
      </c>
    </row>
    <row r="59" spans="2:8" x14ac:dyDescent="0.25">
      <c r="B59" s="18">
        <f>Scaling!AV58</f>
        <v>42972</v>
      </c>
      <c r="C59" s="25">
        <f>Scaling!AW58</f>
        <v>5118.1536062051364</v>
      </c>
      <c r="D59" s="25">
        <f>Scaling!AX58</f>
        <v>0</v>
      </c>
      <c r="E59" s="25">
        <f>Scaling!AY58</f>
        <v>716.89192645910759</v>
      </c>
      <c r="F59" s="25">
        <f>Scaling!AZ58</f>
        <v>0</v>
      </c>
      <c r="G59" s="25">
        <f>Scaling!BA58</f>
        <v>4871.6469043698253</v>
      </c>
      <c r="H59" s="25">
        <f>Scaling!BB58</f>
        <v>10706.692437034069</v>
      </c>
    </row>
    <row r="60" spans="2:8" x14ac:dyDescent="0.25">
      <c r="B60" s="18">
        <f>Scaling!AV59</f>
        <v>42973</v>
      </c>
      <c r="C60" s="25">
        <f>Scaling!AW59</f>
        <v>4727.431059376765</v>
      </c>
      <c r="D60" s="25">
        <f>Scaling!AX59</f>
        <v>0</v>
      </c>
      <c r="E60" s="25">
        <f>Scaling!AY59</f>
        <v>685.03776928754075</v>
      </c>
      <c r="F60" s="25">
        <f>Scaling!AZ59</f>
        <v>0</v>
      </c>
      <c r="G60" s="25">
        <f>Scaling!BA59</f>
        <v>4698.0945354756768</v>
      </c>
      <c r="H60" s="25">
        <f>Scaling!BB59</f>
        <v>10110.563364139984</v>
      </c>
    </row>
    <row r="61" spans="2:8" x14ac:dyDescent="0.25">
      <c r="B61" s="18">
        <f>Scaling!AV60</f>
        <v>42974</v>
      </c>
      <c r="C61" s="25">
        <f>Scaling!AW60</f>
        <v>4385.7651008827597</v>
      </c>
      <c r="D61" s="25">
        <f>Scaling!AX60</f>
        <v>0</v>
      </c>
      <c r="E61" s="25">
        <f>Scaling!AY60</f>
        <v>652.99864564054315</v>
      </c>
      <c r="F61" s="25">
        <f>Scaling!AZ60</f>
        <v>0</v>
      </c>
      <c r="G61" s="25">
        <f>Scaling!BA60</f>
        <v>4119.8082598670899</v>
      </c>
      <c r="H61" s="25">
        <f>Scaling!BB60</f>
        <v>9158.5720063903937</v>
      </c>
    </row>
    <row r="62" spans="2:8" x14ac:dyDescent="0.25">
      <c r="B62" s="18">
        <f>Scaling!AV61</f>
        <v>42975</v>
      </c>
      <c r="C62" s="25">
        <f>Scaling!AW61</f>
        <v>4765.7370962814193</v>
      </c>
      <c r="D62" s="25">
        <f>Scaling!AX61</f>
        <v>0</v>
      </c>
      <c r="E62" s="25">
        <f>Scaling!AY61</f>
        <v>727.10264356515654</v>
      </c>
      <c r="F62" s="25">
        <f>Scaling!AZ61</f>
        <v>0</v>
      </c>
      <c r="G62" s="25">
        <f>Scaling!BA61</f>
        <v>4930.2110732291358</v>
      </c>
      <c r="H62" s="25">
        <f>Scaling!BB61</f>
        <v>10423.050813075712</v>
      </c>
    </row>
    <row r="63" spans="2:8" x14ac:dyDescent="0.25">
      <c r="B63" s="18">
        <f>Scaling!AV62</f>
        <v>42976</v>
      </c>
      <c r="C63" s="25">
        <f>Scaling!AW62</f>
        <v>3816.2873566901144</v>
      </c>
      <c r="D63" s="25">
        <f>Scaling!AX62</f>
        <v>0</v>
      </c>
      <c r="E63" s="25">
        <f>Scaling!AY62</f>
        <v>721.34973890014612</v>
      </c>
      <c r="F63" s="25">
        <f>Scaling!AZ62</f>
        <v>0</v>
      </c>
      <c r="G63" s="25">
        <f>Scaling!BA62</f>
        <v>3649.295420326866</v>
      </c>
      <c r="H63" s="25">
        <f>Scaling!BB62</f>
        <v>8186.9325159171258</v>
      </c>
    </row>
    <row r="64" spans="2:8" x14ac:dyDescent="0.25">
      <c r="B64" s="18">
        <f>Scaling!AV63</f>
        <v>42977</v>
      </c>
      <c r="C64" s="25">
        <f>Scaling!AW63</f>
        <v>3144.1865532959096</v>
      </c>
      <c r="D64" s="25">
        <f>Scaling!AX63</f>
        <v>0</v>
      </c>
      <c r="E64" s="25">
        <f>Scaling!AY63</f>
        <v>760.66146380418445</v>
      </c>
      <c r="F64" s="25">
        <f>Scaling!AZ63</f>
        <v>1461.1870625575473</v>
      </c>
      <c r="G64" s="25">
        <f>Scaling!BA63</f>
        <v>2400.5516210738838</v>
      </c>
      <c r="H64" s="25">
        <f>Scaling!BB63</f>
        <v>7766.5867007315246</v>
      </c>
    </row>
    <row r="65" spans="2:8" x14ac:dyDescent="0.25">
      <c r="B65" s="18">
        <f>Scaling!AV64</f>
        <v>42978</v>
      </c>
      <c r="C65" s="25">
        <f>Scaling!AW64</f>
        <v>3362.0341667552589</v>
      </c>
      <c r="D65" s="25">
        <f>Scaling!AX64</f>
        <v>0</v>
      </c>
      <c r="E65" s="25">
        <f>Scaling!AY64</f>
        <v>860.25045181513894</v>
      </c>
      <c r="F65" s="25">
        <f>Scaling!AZ64</f>
        <v>797.8876993532815</v>
      </c>
      <c r="G65" s="25">
        <f>Scaling!BA64</f>
        <v>2447.0154710612833</v>
      </c>
      <c r="H65" s="25">
        <f>Scaling!BB64</f>
        <v>7467.187788984962</v>
      </c>
    </row>
    <row r="66" spans="2:8" x14ac:dyDescent="0.25">
      <c r="B66" s="18">
        <f>Scaling!AV65</f>
        <v>42979</v>
      </c>
      <c r="C66" s="25">
        <f>Scaling!AW65</f>
        <v>2747.9126345044956</v>
      </c>
      <c r="D66" s="25">
        <f>Scaling!AX65</f>
        <v>0</v>
      </c>
      <c r="E66" s="25">
        <f>Scaling!AY65</f>
        <v>685.93822155236796</v>
      </c>
      <c r="F66" s="25">
        <f>Scaling!AZ65</f>
        <v>0</v>
      </c>
      <c r="G66" s="25">
        <f>Scaling!BA65</f>
        <v>2095.5795018127383</v>
      </c>
      <c r="H66" s="25">
        <f>Scaling!BB65</f>
        <v>5529.4303578696017</v>
      </c>
    </row>
    <row r="67" spans="2:8" x14ac:dyDescent="0.25">
      <c r="B67" s="18">
        <f>Scaling!AV66</f>
        <v>42980</v>
      </c>
      <c r="C67" s="25">
        <f>Scaling!AW66</f>
        <v>819.89167798219785</v>
      </c>
      <c r="D67" s="25">
        <f>Scaling!AX66</f>
        <v>1291.6892106730502</v>
      </c>
      <c r="E67" s="25">
        <f>Scaling!AY66</f>
        <v>214.76244630246757</v>
      </c>
      <c r="F67" s="25">
        <f>Scaling!AZ66</f>
        <v>3495.8951148864257</v>
      </c>
      <c r="G67" s="25">
        <f>Scaling!BA66</f>
        <v>4239.0746391776765</v>
      </c>
      <c r="H67" s="25">
        <f>Scaling!BB66</f>
        <v>10061.313089021818</v>
      </c>
    </row>
    <row r="68" spans="2:8" x14ac:dyDescent="0.25">
      <c r="B68" s="18">
        <f>Scaling!AV67</f>
        <v>42981</v>
      </c>
      <c r="C68" s="25">
        <f>Scaling!AW67</f>
        <v>0</v>
      </c>
      <c r="D68" s="25">
        <f>Scaling!AX67</f>
        <v>49.813805067599773</v>
      </c>
      <c r="E68" s="25">
        <f>Scaling!AY67</f>
        <v>0</v>
      </c>
      <c r="F68" s="25">
        <f>Scaling!AZ67</f>
        <v>1133.430993883708</v>
      </c>
      <c r="G68" s="25">
        <f>Scaling!BA67</f>
        <v>1284.2957005044702</v>
      </c>
      <c r="H68" s="25">
        <f>Scaling!BB67</f>
        <v>2467.540499455778</v>
      </c>
    </row>
    <row r="69" spans="2:8" x14ac:dyDescent="0.25">
      <c r="B69" s="18">
        <f>Scaling!AV68</f>
        <v>42982</v>
      </c>
      <c r="C69" s="25">
        <f>Scaling!AW68</f>
        <v>0</v>
      </c>
      <c r="D69" s="25">
        <f>Scaling!AX68</f>
        <v>0</v>
      </c>
      <c r="E69" s="25">
        <f>Scaling!AY68</f>
        <v>0</v>
      </c>
      <c r="F69" s="25">
        <f>Scaling!AZ68</f>
        <v>0</v>
      </c>
      <c r="G69" s="25">
        <f>Scaling!BA68</f>
        <v>0</v>
      </c>
      <c r="H69" s="25">
        <f>Scaling!BB68</f>
        <v>0</v>
      </c>
    </row>
    <row r="70" spans="2:8" x14ac:dyDescent="0.25">
      <c r="B70" s="18">
        <f>Scaling!AV69</f>
        <v>42983</v>
      </c>
      <c r="C70" s="25">
        <f>Scaling!AW69</f>
        <v>0</v>
      </c>
      <c r="D70" s="25">
        <f>Scaling!AX69</f>
        <v>0</v>
      </c>
      <c r="E70" s="25">
        <f>Scaling!AY69</f>
        <v>0</v>
      </c>
      <c r="F70" s="25">
        <f>Scaling!AZ69</f>
        <v>0</v>
      </c>
      <c r="G70" s="25">
        <f>Scaling!BA69</f>
        <v>0</v>
      </c>
      <c r="H70" s="25">
        <f>Scaling!BB69</f>
        <v>0</v>
      </c>
    </row>
    <row r="71" spans="2:8" x14ac:dyDescent="0.25">
      <c r="B71" s="18">
        <f>Scaling!AV70</f>
        <v>42984</v>
      </c>
      <c r="C71" s="25">
        <f>Scaling!AW70</f>
        <v>0</v>
      </c>
      <c r="D71" s="25">
        <f>Scaling!AX70</f>
        <v>0</v>
      </c>
      <c r="E71" s="25">
        <f>Scaling!AY70</f>
        <v>0</v>
      </c>
      <c r="F71" s="25">
        <f>Scaling!AZ70</f>
        <v>0</v>
      </c>
      <c r="G71" s="25">
        <f>Scaling!BA70</f>
        <v>0</v>
      </c>
      <c r="H71" s="25">
        <f>Scaling!BB70</f>
        <v>0</v>
      </c>
    </row>
    <row r="72" spans="2:8" x14ac:dyDescent="0.25">
      <c r="B72" s="18">
        <f>Scaling!AV71</f>
        <v>42985</v>
      </c>
      <c r="C72" s="25">
        <f>Scaling!AW71</f>
        <v>0</v>
      </c>
      <c r="D72" s="25">
        <f>Scaling!AX71</f>
        <v>0</v>
      </c>
      <c r="E72" s="25">
        <f>Scaling!AY71</f>
        <v>0</v>
      </c>
      <c r="F72" s="25">
        <f>Scaling!AZ71</f>
        <v>0</v>
      </c>
      <c r="G72" s="25">
        <f>Scaling!BA71</f>
        <v>0</v>
      </c>
      <c r="H72" s="25">
        <f>Scaling!BB71</f>
        <v>0</v>
      </c>
    </row>
    <row r="73" spans="2:8" x14ac:dyDescent="0.25">
      <c r="B73" s="18">
        <f>Scaling!AV72</f>
        <v>42986</v>
      </c>
      <c r="C73" s="25">
        <f>Scaling!AW72</f>
        <v>0</v>
      </c>
      <c r="D73" s="25">
        <f>Scaling!AX72</f>
        <v>0</v>
      </c>
      <c r="E73" s="25">
        <f>Scaling!AY72</f>
        <v>0</v>
      </c>
      <c r="F73" s="25">
        <f>Scaling!AZ72</f>
        <v>1605.1723989474494</v>
      </c>
      <c r="G73" s="25">
        <f>Scaling!BA72</f>
        <v>1537.5190398500449</v>
      </c>
      <c r="H73" s="25">
        <f>Scaling!BB72</f>
        <v>3142.6914387974944</v>
      </c>
    </row>
    <row r="74" spans="2:8" x14ac:dyDescent="0.25">
      <c r="B74" s="18">
        <f>Scaling!AV73</f>
        <v>42987</v>
      </c>
      <c r="C74" s="25">
        <f>Scaling!AW73</f>
        <v>923.80414777426006</v>
      </c>
      <c r="D74" s="25">
        <f>Scaling!AX73</f>
        <v>0</v>
      </c>
      <c r="E74" s="25">
        <f>Scaling!AY73</f>
        <v>452.04224306851995</v>
      </c>
      <c r="F74" s="25">
        <f>Scaling!AZ73</f>
        <v>888.9234624678927</v>
      </c>
      <c r="G74" s="25">
        <f>Scaling!BA73</f>
        <v>1788.1092276199508</v>
      </c>
      <c r="H74" s="25">
        <f>Scaling!BB73</f>
        <v>4052.8790809306238</v>
      </c>
    </row>
    <row r="75" spans="2:8" x14ac:dyDescent="0.25">
      <c r="B75" s="18">
        <f>Scaling!AV74</f>
        <v>42988</v>
      </c>
      <c r="C75" s="25">
        <f>Scaling!AW74</f>
        <v>1399.3710827028681</v>
      </c>
      <c r="D75" s="25">
        <f>Scaling!AX74</f>
        <v>0</v>
      </c>
      <c r="E75" s="25">
        <f>Scaling!AY74</f>
        <v>714.25912892782435</v>
      </c>
      <c r="F75" s="25">
        <f>Scaling!AZ74</f>
        <v>0</v>
      </c>
      <c r="G75" s="25">
        <f>Scaling!BA74</f>
        <v>1468.7673203417603</v>
      </c>
      <c r="H75" s="25">
        <f>Scaling!BB74</f>
        <v>3582.3975319724527</v>
      </c>
    </row>
    <row r="76" spans="2:8" x14ac:dyDescent="0.25">
      <c r="B76" s="18">
        <f>Scaling!AV75</f>
        <v>42989</v>
      </c>
      <c r="C76" s="25">
        <f>Scaling!AW75</f>
        <v>1185.9214035742373</v>
      </c>
      <c r="D76" s="25">
        <f>Scaling!AX75</f>
        <v>0</v>
      </c>
      <c r="E76" s="25">
        <f>Scaling!AY75</f>
        <v>663.46197597868991</v>
      </c>
      <c r="F76" s="25">
        <f>Scaling!AZ75</f>
        <v>0</v>
      </c>
      <c r="G76" s="25">
        <f>Scaling!BA75</f>
        <v>1395.0673827589724</v>
      </c>
      <c r="H76" s="25">
        <f>Scaling!BB75</f>
        <v>3244.4507623118998</v>
      </c>
    </row>
    <row r="77" spans="2:8" x14ac:dyDescent="0.25">
      <c r="B77" s="18">
        <f>Scaling!AV76</f>
        <v>42990</v>
      </c>
      <c r="C77" s="25">
        <f>Scaling!AW76</f>
        <v>1761.7201280825541</v>
      </c>
      <c r="D77" s="25">
        <f>Scaling!AX76</f>
        <v>34.989651235589413</v>
      </c>
      <c r="E77" s="25">
        <f>Scaling!AY76</f>
        <v>590.52757213788186</v>
      </c>
      <c r="F77" s="25">
        <f>Scaling!AZ76</f>
        <v>0</v>
      </c>
      <c r="G77" s="25">
        <f>Scaling!BA76</f>
        <v>2023.3356571479612</v>
      </c>
      <c r="H77" s="25">
        <f>Scaling!BB76</f>
        <v>4410.5730086039866</v>
      </c>
    </row>
    <row r="78" spans="2:8" x14ac:dyDescent="0.25">
      <c r="B78" s="18">
        <f>Scaling!AV77</f>
        <v>42991</v>
      </c>
      <c r="C78" s="25">
        <f>Scaling!AW77</f>
        <v>83.562926651035113</v>
      </c>
      <c r="D78" s="25">
        <f>Scaling!AX77</f>
        <v>16.734723969489757</v>
      </c>
      <c r="E78" s="25">
        <f>Scaling!AY77</f>
        <v>12.722171017413189</v>
      </c>
      <c r="F78" s="25">
        <f>Scaling!AZ77</f>
        <v>0</v>
      </c>
      <c r="G78" s="25">
        <f>Scaling!BA77</f>
        <v>574.02703962657381</v>
      </c>
      <c r="H78" s="25">
        <f>Scaling!BB77</f>
        <v>687.0468612645119</v>
      </c>
    </row>
    <row r="79" spans="2:8" x14ac:dyDescent="0.25">
      <c r="B79" s="18">
        <f>Scaling!AV78</f>
        <v>42992</v>
      </c>
      <c r="C79" s="25">
        <f>Scaling!AW78</f>
        <v>0</v>
      </c>
      <c r="D79" s="25">
        <f>Scaling!AX78</f>
        <v>0</v>
      </c>
      <c r="E79" s="25">
        <f>Scaling!AY78</f>
        <v>376.18040623604708</v>
      </c>
      <c r="F79" s="25">
        <f>Scaling!AZ78</f>
        <v>0</v>
      </c>
      <c r="G79" s="25">
        <f>Scaling!BA78</f>
        <v>0</v>
      </c>
      <c r="H79" s="25">
        <f>Scaling!BB78</f>
        <v>376.18040623604708</v>
      </c>
    </row>
    <row r="80" spans="2:8" x14ac:dyDescent="0.25">
      <c r="B80" s="18">
        <f>Scaling!AV79</f>
        <v>42993</v>
      </c>
      <c r="C80" s="25">
        <f>Scaling!AW79</f>
        <v>620.23411888564442</v>
      </c>
      <c r="D80" s="25">
        <f>Scaling!AX79</f>
        <v>0</v>
      </c>
      <c r="E80" s="25">
        <f>Scaling!AY79</f>
        <v>563.98734328966623</v>
      </c>
      <c r="F80" s="25">
        <f>Scaling!AZ79</f>
        <v>0</v>
      </c>
      <c r="G80" s="25">
        <f>Scaling!BA79</f>
        <v>817.71282456898416</v>
      </c>
      <c r="H80" s="25">
        <f>Scaling!BB79</f>
        <v>2001.9342867442947</v>
      </c>
    </row>
    <row r="81" spans="2:8" x14ac:dyDescent="0.25">
      <c r="B81" s="18">
        <f>Scaling!AV80</f>
        <v>42994</v>
      </c>
      <c r="C81" s="25">
        <f>Scaling!AW80</f>
        <v>1192.8081436974721</v>
      </c>
      <c r="D81" s="25">
        <f>Scaling!AX80</f>
        <v>117.32978955154144</v>
      </c>
      <c r="E81" s="25">
        <f>Scaling!AY80</f>
        <v>627.81786162487492</v>
      </c>
      <c r="F81" s="25">
        <f>Scaling!AZ80</f>
        <v>0</v>
      </c>
      <c r="G81" s="25">
        <f>Scaling!BA80</f>
        <v>1314.2966785442579</v>
      </c>
      <c r="H81" s="25">
        <f>Scaling!BB80</f>
        <v>3252.2524734181461</v>
      </c>
    </row>
    <row r="82" spans="2:8" x14ac:dyDescent="0.25">
      <c r="B82" s="18">
        <f>Scaling!AV81</f>
        <v>42995</v>
      </c>
      <c r="C82" s="25">
        <f>Scaling!AW81</f>
        <v>1496.2435927049494</v>
      </c>
      <c r="D82" s="25">
        <f>Scaling!AX81</f>
        <v>123.66440139048156</v>
      </c>
      <c r="E82" s="25">
        <f>Scaling!AY81</f>
        <v>766.51376040488879</v>
      </c>
      <c r="F82" s="25">
        <f>Scaling!AZ81</f>
        <v>0</v>
      </c>
      <c r="G82" s="25">
        <f>Scaling!BA81</f>
        <v>1718.4326705697774</v>
      </c>
      <c r="H82" s="25">
        <f>Scaling!BB81</f>
        <v>4104.854425070097</v>
      </c>
    </row>
    <row r="83" spans="2:8" x14ac:dyDescent="0.25">
      <c r="B83" s="18">
        <f>Scaling!AV82</f>
        <v>42996</v>
      </c>
      <c r="C83" s="25">
        <f>Scaling!AW82</f>
        <v>1122.9125534306079</v>
      </c>
      <c r="D83" s="25">
        <f>Scaling!AX82</f>
        <v>76.369803608072189</v>
      </c>
      <c r="E83" s="25">
        <f>Scaling!AY82</f>
        <v>512.44470477119762</v>
      </c>
      <c r="F83" s="25">
        <f>Scaling!AZ82</f>
        <v>0</v>
      </c>
      <c r="G83" s="25">
        <f>Scaling!BA82</f>
        <v>1351.7597796218367</v>
      </c>
      <c r="H83" s="25">
        <f>Scaling!BB82</f>
        <v>3063.4868414317143</v>
      </c>
    </row>
    <row r="84" spans="2:8" x14ac:dyDescent="0.25">
      <c r="B84" s="18">
        <f>Scaling!AV83</f>
        <v>42997</v>
      </c>
      <c r="C84" s="25">
        <f>Scaling!AW83</f>
        <v>337.35779411685485</v>
      </c>
      <c r="D84" s="25">
        <f>Scaling!AX83</f>
        <v>14.971651625216314</v>
      </c>
      <c r="E84" s="25">
        <f>Scaling!AY83</f>
        <v>545.62761510898076</v>
      </c>
      <c r="F84" s="25">
        <f>Scaling!AZ83</f>
        <v>0</v>
      </c>
      <c r="G84" s="25">
        <f>Scaling!BA83</f>
        <v>2134.4946191924237</v>
      </c>
      <c r="H84" s="25">
        <f>Scaling!BB83</f>
        <v>3032.4516800434758</v>
      </c>
    </row>
    <row r="85" spans="2:8" x14ac:dyDescent="0.25">
      <c r="B85" s="18">
        <f>Scaling!AV84</f>
        <v>42998</v>
      </c>
      <c r="C85" s="25">
        <f>Scaling!AW84</f>
        <v>889.77497160695384</v>
      </c>
      <c r="D85" s="25">
        <f>Scaling!AX84</f>
        <v>0</v>
      </c>
      <c r="E85" s="25">
        <f>Scaling!AY84</f>
        <v>675.69591622027031</v>
      </c>
      <c r="F85" s="25">
        <f>Scaling!AZ84</f>
        <v>0</v>
      </c>
      <c r="G85" s="25">
        <f>Scaling!BA84</f>
        <v>2044.7565220245426</v>
      </c>
      <c r="H85" s="25">
        <f>Scaling!BB84</f>
        <v>3610.2274098517664</v>
      </c>
    </row>
    <row r="86" spans="2:8" x14ac:dyDescent="0.25">
      <c r="B86" s="18">
        <f>Scaling!AV85</f>
        <v>42999</v>
      </c>
      <c r="C86" s="25">
        <f>Scaling!AW85</f>
        <v>1254.4626093422808</v>
      </c>
      <c r="D86" s="25">
        <f>Scaling!AX85</f>
        <v>0</v>
      </c>
      <c r="E86" s="25">
        <f>Scaling!AY85</f>
        <v>621.11498173620998</v>
      </c>
      <c r="F86" s="25">
        <f>Scaling!AZ85</f>
        <v>0</v>
      </c>
      <c r="G86" s="25">
        <f>Scaling!BA85</f>
        <v>1376.8222056408183</v>
      </c>
      <c r="H86" s="25">
        <f>Scaling!BB85</f>
        <v>3252.3997967193091</v>
      </c>
    </row>
    <row r="87" spans="2:8" x14ac:dyDescent="0.25">
      <c r="B87" s="18">
        <f>Scaling!AV86</f>
        <v>43000</v>
      </c>
      <c r="C87" s="25">
        <f>Scaling!AW86</f>
        <v>1313.2694220166475</v>
      </c>
      <c r="D87" s="25">
        <f>Scaling!AX86</f>
        <v>0</v>
      </c>
      <c r="E87" s="25">
        <f>Scaling!AY86</f>
        <v>666.0719755379306</v>
      </c>
      <c r="F87" s="25">
        <f>Scaling!AZ86</f>
        <v>0</v>
      </c>
      <c r="G87" s="25">
        <f>Scaling!BA86</f>
        <v>1471.5538386280798</v>
      </c>
      <c r="H87" s="25">
        <f>Scaling!BB86</f>
        <v>3450.8952361826578</v>
      </c>
    </row>
    <row r="88" spans="2:8" x14ac:dyDescent="0.25">
      <c r="B88" s="18">
        <f>Scaling!AV87</f>
        <v>43001</v>
      </c>
      <c r="C88" s="25">
        <f>Scaling!AW87</f>
        <v>407.01908097193649</v>
      </c>
      <c r="D88" s="25">
        <f>Scaling!AX87</f>
        <v>0</v>
      </c>
      <c r="E88" s="25">
        <f>Scaling!AY87</f>
        <v>438.78414989841446</v>
      </c>
      <c r="F88" s="25">
        <f>Scaling!AZ87</f>
        <v>0</v>
      </c>
      <c r="G88" s="25">
        <f>Scaling!BA87</f>
        <v>2000.8343944826088</v>
      </c>
      <c r="H88" s="25">
        <f>Scaling!BB87</f>
        <v>2846.6376253529597</v>
      </c>
    </row>
    <row r="89" spans="2:8" x14ac:dyDescent="0.25">
      <c r="B89" s="18">
        <f>Scaling!AV88</f>
        <v>43002</v>
      </c>
      <c r="C89" s="25">
        <f>Scaling!AW88</f>
        <v>0</v>
      </c>
      <c r="D89" s="25">
        <f>Scaling!AX88</f>
        <v>0</v>
      </c>
      <c r="E89" s="25">
        <f>Scaling!AY88</f>
        <v>63.248507857622613</v>
      </c>
      <c r="F89" s="25">
        <f>Scaling!AZ88</f>
        <v>0</v>
      </c>
      <c r="G89" s="25">
        <f>Scaling!BA88</f>
        <v>1460.9867492269213</v>
      </c>
      <c r="H89" s="25">
        <f>Scaling!BB88</f>
        <v>1524.2352570845439</v>
      </c>
    </row>
    <row r="90" spans="2:8" x14ac:dyDescent="0.25">
      <c r="B90" s="18">
        <f>Scaling!AV89</f>
        <v>43003</v>
      </c>
      <c r="C90" s="25">
        <f>Scaling!AW89</f>
        <v>0</v>
      </c>
      <c r="D90" s="25">
        <f>Scaling!AX89</f>
        <v>0</v>
      </c>
      <c r="E90" s="25">
        <f>Scaling!AY89</f>
        <v>390.10610769797876</v>
      </c>
      <c r="F90" s="25">
        <f>Scaling!AZ89</f>
        <v>0</v>
      </c>
      <c r="G90" s="25">
        <f>Scaling!BA89</f>
        <v>1743.5606241831877</v>
      </c>
      <c r="H90" s="25">
        <f>Scaling!BB89</f>
        <v>2133.6667318811665</v>
      </c>
    </row>
    <row r="91" spans="2:8" x14ac:dyDescent="0.25">
      <c r="B91" s="18">
        <f>Scaling!AV90</f>
        <v>43004</v>
      </c>
      <c r="C91" s="25">
        <f>Scaling!AW90</f>
        <v>0</v>
      </c>
      <c r="D91" s="25">
        <f>Scaling!AX90</f>
        <v>0</v>
      </c>
      <c r="E91" s="25">
        <f>Scaling!AY90</f>
        <v>660.84358492727085</v>
      </c>
      <c r="F91" s="25">
        <f>Scaling!AZ90</f>
        <v>0</v>
      </c>
      <c r="G91" s="25">
        <f>Scaling!BA90</f>
        <v>2935.9354403918537</v>
      </c>
      <c r="H91" s="25">
        <f>Scaling!BB90</f>
        <v>3596.7790253191247</v>
      </c>
    </row>
    <row r="92" spans="2:8" x14ac:dyDescent="0.25">
      <c r="B92" s="18">
        <f>Scaling!AV91</f>
        <v>43005</v>
      </c>
      <c r="C92" s="25">
        <f>Scaling!AW91</f>
        <v>496.49050580431845</v>
      </c>
      <c r="D92" s="25">
        <f>Scaling!AX91</f>
        <v>0</v>
      </c>
      <c r="E92" s="25">
        <f>Scaling!AY91</f>
        <v>568.99246621545205</v>
      </c>
      <c r="F92" s="25">
        <f>Scaling!AZ91</f>
        <v>0</v>
      </c>
      <c r="G92" s="25">
        <f>Scaling!BA91</f>
        <v>1723.1001189972344</v>
      </c>
      <c r="H92" s="25">
        <f>Scaling!BB91</f>
        <v>2788.5830910170048</v>
      </c>
    </row>
    <row r="93" spans="2:8" x14ac:dyDescent="0.25">
      <c r="B93" s="18">
        <f>Scaling!AV92</f>
        <v>43006</v>
      </c>
      <c r="C93" s="25">
        <f>Scaling!AW92</f>
        <v>507.95568001664628</v>
      </c>
      <c r="D93" s="25">
        <f>Scaling!AX92</f>
        <v>15.962278170688775</v>
      </c>
      <c r="E93" s="25">
        <f>Scaling!AY92</f>
        <v>425.42910665139954</v>
      </c>
      <c r="F93" s="25">
        <f>Scaling!AZ92</f>
        <v>0</v>
      </c>
      <c r="G93" s="25">
        <f>Scaling!BA92</f>
        <v>901.85514040476676</v>
      </c>
      <c r="H93" s="25">
        <f>Scaling!BB92</f>
        <v>1851.2022052435013</v>
      </c>
    </row>
    <row r="94" spans="2:8" x14ac:dyDescent="0.25">
      <c r="B94" s="18">
        <f>Scaling!AV93</f>
        <v>43007</v>
      </c>
      <c r="C94" s="25">
        <f>Scaling!AW93</f>
        <v>668.86921488954317</v>
      </c>
      <c r="D94" s="25">
        <f>Scaling!AX93</f>
        <v>0</v>
      </c>
      <c r="E94" s="25">
        <f>Scaling!AY93</f>
        <v>476.86342243686664</v>
      </c>
      <c r="F94" s="25">
        <f>Scaling!AZ93</f>
        <v>0</v>
      </c>
      <c r="G94" s="25">
        <f>Scaling!BA93</f>
        <v>1025.2621863938284</v>
      </c>
      <c r="H94" s="25">
        <f>Scaling!BB93</f>
        <v>2170.9948237202379</v>
      </c>
    </row>
    <row r="95" spans="2:8" x14ac:dyDescent="0.25">
      <c r="B95" s="18">
        <f>Scaling!AV94</f>
        <v>43008</v>
      </c>
      <c r="C95" s="25">
        <f>Scaling!AW94</f>
        <v>811.5037000100308</v>
      </c>
      <c r="D95" s="25">
        <f>Scaling!AX94</f>
        <v>0</v>
      </c>
      <c r="E95" s="25">
        <f>Scaling!AY94</f>
        <v>455.08072414326961</v>
      </c>
      <c r="F95" s="25">
        <f>Scaling!AZ94</f>
        <v>0</v>
      </c>
      <c r="G95" s="25">
        <f>Scaling!BA94</f>
        <v>974.73415610249037</v>
      </c>
      <c r="H95" s="25">
        <f>Scaling!BB94</f>
        <v>2241.3185802557909</v>
      </c>
    </row>
    <row r="96" spans="2:8" x14ac:dyDescent="0.25">
      <c r="B96" s="18">
        <f>Scaling!AV95</f>
        <v>43009</v>
      </c>
      <c r="C96" s="25">
        <f>Scaling!AW95</f>
        <v>1215.5798016691326</v>
      </c>
      <c r="D96" s="25">
        <f>Scaling!AX95</f>
        <v>0</v>
      </c>
      <c r="E96" s="25">
        <f>Scaling!AY95</f>
        <v>637.55695076965867</v>
      </c>
      <c r="F96" s="25">
        <f>Scaling!AZ95</f>
        <v>0</v>
      </c>
      <c r="G96" s="25">
        <f>Scaling!BA95</f>
        <v>1382.7849784853524</v>
      </c>
      <c r="H96" s="25">
        <f>Scaling!BB95</f>
        <v>3235.921730924144</v>
      </c>
    </row>
    <row r="97" spans="2:8" x14ac:dyDescent="0.25">
      <c r="B97" s="18">
        <f>Scaling!AV96</f>
        <v>43010</v>
      </c>
      <c r="C97" s="25">
        <f>Scaling!AW96</f>
        <v>1439.1036371034181</v>
      </c>
      <c r="D97" s="25">
        <f>Scaling!AX96</f>
        <v>10.62005366932758</v>
      </c>
      <c r="E97" s="25">
        <f>Scaling!AY96</f>
        <v>708.55770306157535</v>
      </c>
      <c r="F97" s="25">
        <f>Scaling!AZ96</f>
        <v>0</v>
      </c>
      <c r="G97" s="25">
        <f>Scaling!BA96</f>
        <v>1545.5298172956807</v>
      </c>
      <c r="H97" s="25">
        <f>Scaling!BB96</f>
        <v>3703.8112111300015</v>
      </c>
    </row>
    <row r="98" spans="2:8" x14ac:dyDescent="0.25">
      <c r="B98" s="18">
        <f>Scaling!AV97</f>
        <v>43011</v>
      </c>
      <c r="C98" s="25">
        <f>Scaling!AW97</f>
        <v>1508.5800308035882</v>
      </c>
      <c r="D98" s="25">
        <f>Scaling!AX97</f>
        <v>0</v>
      </c>
      <c r="E98" s="25">
        <f>Scaling!AY97</f>
        <v>738.03356336946513</v>
      </c>
      <c r="F98" s="25">
        <f>Scaling!AZ97</f>
        <v>0</v>
      </c>
      <c r="G98" s="25">
        <f>Scaling!BA97</f>
        <v>1618.5863827131839</v>
      </c>
      <c r="H98" s="25">
        <f>Scaling!BB97</f>
        <v>3865.1999768862374</v>
      </c>
    </row>
    <row r="99" spans="2:8" x14ac:dyDescent="0.25">
      <c r="B99" s="18">
        <f>Scaling!AV98</f>
        <v>43012</v>
      </c>
      <c r="C99" s="25">
        <f>Scaling!AW98</f>
        <v>1519.7770049919525</v>
      </c>
      <c r="D99" s="25">
        <f>Scaling!AX98</f>
        <v>0</v>
      </c>
      <c r="E99" s="25">
        <f>Scaling!AY98</f>
        <v>760.81564047605605</v>
      </c>
      <c r="F99" s="25">
        <f>Scaling!AZ98</f>
        <v>0</v>
      </c>
      <c r="G99" s="25">
        <f>Scaling!BA98</f>
        <v>1690.6460741710307</v>
      </c>
      <c r="H99" s="25">
        <f>Scaling!BB98</f>
        <v>3971.2387196390391</v>
      </c>
    </row>
    <row r="100" spans="2:8" x14ac:dyDescent="0.25">
      <c r="B100" s="18">
        <f>Scaling!AV99</f>
        <v>43013</v>
      </c>
      <c r="C100" s="25">
        <f>Scaling!AW99</f>
        <v>1261.4350145385054</v>
      </c>
      <c r="D100" s="25">
        <f>Scaling!AX99</f>
        <v>0</v>
      </c>
      <c r="E100" s="25">
        <f>Scaling!AY99</f>
        <v>585.42226077462362</v>
      </c>
      <c r="F100" s="25">
        <f>Scaling!AZ99</f>
        <v>0</v>
      </c>
      <c r="G100" s="25">
        <f>Scaling!BA99</f>
        <v>1231.6420916401969</v>
      </c>
      <c r="H100" s="25">
        <f>Scaling!BB99</f>
        <v>3078.499366953326</v>
      </c>
    </row>
    <row r="101" spans="2:8" x14ac:dyDescent="0.25">
      <c r="B101" s="18">
        <f>Scaling!AV100</f>
        <v>43014</v>
      </c>
      <c r="C101" s="25">
        <f>Scaling!AW100</f>
        <v>1601.5751526896354</v>
      </c>
      <c r="D101" s="25">
        <f>Scaling!AX100</f>
        <v>0</v>
      </c>
      <c r="E101" s="25">
        <f>Scaling!AY100</f>
        <v>789.05579649795573</v>
      </c>
      <c r="F101" s="25">
        <f>Scaling!AZ100</f>
        <v>0</v>
      </c>
      <c r="G101" s="25">
        <f>Scaling!BA100</f>
        <v>1272.8426121616774</v>
      </c>
      <c r="H101" s="25">
        <f>Scaling!BB100</f>
        <v>3663.4735613492685</v>
      </c>
    </row>
    <row r="102" spans="2:8" x14ac:dyDescent="0.25">
      <c r="B102" s="18">
        <f>Scaling!AV101</f>
        <v>43015</v>
      </c>
      <c r="C102" s="25">
        <f>Scaling!AW101</f>
        <v>1214.9461329191636</v>
      </c>
      <c r="D102" s="25">
        <f>Scaling!AX101</f>
        <v>109.36091919147621</v>
      </c>
      <c r="E102" s="25">
        <f>Scaling!AY101</f>
        <v>909.11128039920038</v>
      </c>
      <c r="F102" s="25">
        <f>Scaling!AZ101</f>
        <v>0</v>
      </c>
      <c r="G102" s="25">
        <f>Scaling!BA101</f>
        <v>1274.6906405001687</v>
      </c>
      <c r="H102" s="25">
        <f>Scaling!BB101</f>
        <v>3508.1089730100089</v>
      </c>
    </row>
    <row r="103" spans="2:8" x14ac:dyDescent="0.25">
      <c r="B103" s="18">
        <f>Scaling!AV102</f>
        <v>43016</v>
      </c>
      <c r="C103" s="25">
        <f>Scaling!AW102</f>
        <v>675.98945921986387</v>
      </c>
      <c r="D103" s="25">
        <f>Scaling!AX102</f>
        <v>67.494217191098699</v>
      </c>
      <c r="E103" s="25">
        <f>Scaling!AY102</f>
        <v>705.44697763129216</v>
      </c>
      <c r="F103" s="25">
        <f>Scaling!AZ102</f>
        <v>0</v>
      </c>
      <c r="G103" s="25">
        <f>Scaling!BA102</f>
        <v>991.70666930809853</v>
      </c>
      <c r="H103" s="25">
        <f>Scaling!BB102</f>
        <v>2440.6373233503532</v>
      </c>
    </row>
    <row r="104" spans="2:8" x14ac:dyDescent="0.25">
      <c r="B104" s="18">
        <f>Scaling!AV103</f>
        <v>43017</v>
      </c>
      <c r="C104" s="25">
        <f>Scaling!AW103</f>
        <v>604.99806895305915</v>
      </c>
      <c r="D104" s="25">
        <f>Scaling!AX103</f>
        <v>192.89466693596248</v>
      </c>
      <c r="E104" s="25">
        <f>Scaling!AY103</f>
        <v>653.32968330489348</v>
      </c>
      <c r="F104" s="25">
        <f>Scaling!AZ103</f>
        <v>0</v>
      </c>
      <c r="G104" s="25">
        <f>Scaling!BA103</f>
        <v>901.69230947594747</v>
      </c>
      <c r="H104" s="25">
        <f>Scaling!BB103</f>
        <v>2352.9147286698626</v>
      </c>
    </row>
    <row r="105" spans="2:8" x14ac:dyDescent="0.25">
      <c r="B105" s="18">
        <f>Scaling!AV104</f>
        <v>43018</v>
      </c>
      <c r="C105" s="25">
        <f>Scaling!AW104</f>
        <v>698.32275439564251</v>
      </c>
      <c r="D105" s="25">
        <f>Scaling!AX104</f>
        <v>78.667553421677994</v>
      </c>
      <c r="E105" s="25">
        <f>Scaling!AY104</f>
        <v>770.67343347561768</v>
      </c>
      <c r="F105" s="25">
        <f>Scaling!AZ104</f>
        <v>0</v>
      </c>
      <c r="G105" s="25">
        <f>Scaling!BA104</f>
        <v>1059.6219576958661</v>
      </c>
      <c r="H105" s="25">
        <f>Scaling!BB104</f>
        <v>2607.2856989888041</v>
      </c>
    </row>
    <row r="106" spans="2:8" x14ac:dyDescent="0.25">
      <c r="B106" s="18">
        <f>Scaling!AV105</f>
        <v>43019</v>
      </c>
      <c r="C106" s="25">
        <f>Scaling!AW105</f>
        <v>529.90030236380051</v>
      </c>
      <c r="D106" s="25">
        <f>Scaling!AX105</f>
        <v>0</v>
      </c>
      <c r="E106" s="25">
        <f>Scaling!AY105</f>
        <v>644.99438386250563</v>
      </c>
      <c r="F106" s="25">
        <f>Scaling!AZ105</f>
        <v>0</v>
      </c>
      <c r="G106" s="25">
        <f>Scaling!BA105</f>
        <v>854.85657922538871</v>
      </c>
      <c r="H106" s="25">
        <f>Scaling!BB105</f>
        <v>2029.7512654516947</v>
      </c>
    </row>
    <row r="107" spans="2:8" x14ac:dyDescent="0.25">
      <c r="B107" s="18">
        <f>Scaling!AV106</f>
        <v>43020</v>
      </c>
      <c r="C107" s="25">
        <f>Scaling!AW106</f>
        <v>345.20157780270972</v>
      </c>
      <c r="D107" s="25">
        <f>Scaling!AX106</f>
        <v>0</v>
      </c>
      <c r="E107" s="25">
        <f>Scaling!AY106</f>
        <v>555.77406893777334</v>
      </c>
      <c r="F107" s="25">
        <f>Scaling!AZ106</f>
        <v>0</v>
      </c>
      <c r="G107" s="25">
        <f>Scaling!BA106</f>
        <v>821.83288937687723</v>
      </c>
      <c r="H107" s="25">
        <f>Scaling!BB106</f>
        <v>1722.8085361173603</v>
      </c>
    </row>
    <row r="108" spans="2:8" x14ac:dyDescent="0.25">
      <c r="B108" s="18">
        <f>Scaling!AV107</f>
        <v>43021</v>
      </c>
      <c r="C108" s="25">
        <f>Scaling!AW107</f>
        <v>531.73168963760008</v>
      </c>
      <c r="D108" s="25">
        <f>Scaling!AX107</f>
        <v>0</v>
      </c>
      <c r="E108" s="25">
        <f>Scaling!AY107</f>
        <v>646.84439349010029</v>
      </c>
      <c r="F108" s="25">
        <f>Scaling!AZ107</f>
        <v>0</v>
      </c>
      <c r="G108" s="25">
        <f>Scaling!BA107</f>
        <v>899.6240137885635</v>
      </c>
      <c r="H108" s="25">
        <f>Scaling!BB107</f>
        <v>2078.2000969162636</v>
      </c>
    </row>
    <row r="109" spans="2:8" x14ac:dyDescent="0.25">
      <c r="B109" s="18">
        <f>Scaling!AV108</f>
        <v>43022</v>
      </c>
      <c r="C109" s="25">
        <f>Scaling!AW108</f>
        <v>693.29275241477853</v>
      </c>
      <c r="D109" s="25">
        <f>Scaling!AX108</f>
        <v>3.6836204985563237</v>
      </c>
      <c r="E109" s="25">
        <f>Scaling!AY108</f>
        <v>743.8965480842885</v>
      </c>
      <c r="F109" s="25">
        <f>Scaling!AZ108</f>
        <v>0</v>
      </c>
      <c r="G109" s="25">
        <f>Scaling!BA108</f>
        <v>1046.6327130821389</v>
      </c>
      <c r="H109" s="25">
        <f>Scaling!BB108</f>
        <v>2487.5056340797623</v>
      </c>
    </row>
    <row r="110" spans="2:8" x14ac:dyDescent="0.25">
      <c r="B110" s="18">
        <f>Scaling!AV109</f>
        <v>43023</v>
      </c>
      <c r="C110" s="25">
        <f>Scaling!AW109</f>
        <v>801.3901424156162</v>
      </c>
      <c r="D110" s="25">
        <f>Scaling!AX109</f>
        <v>25.856083007063923</v>
      </c>
      <c r="E110" s="25">
        <f>Scaling!AY109</f>
        <v>809.17504170832353</v>
      </c>
      <c r="F110" s="25">
        <f>Scaling!AZ109</f>
        <v>0</v>
      </c>
      <c r="G110" s="25">
        <f>Scaling!BA109</f>
        <v>1134.4042742623221</v>
      </c>
      <c r="H110" s="25">
        <f>Scaling!BB109</f>
        <v>2770.8255413933257</v>
      </c>
    </row>
    <row r="111" spans="2:8" x14ac:dyDescent="0.25">
      <c r="B111" s="18">
        <f>Scaling!AV110</f>
        <v>43024</v>
      </c>
      <c r="C111" s="25">
        <f>Scaling!AW110</f>
        <v>844.39141188043982</v>
      </c>
      <c r="D111" s="25">
        <f>Scaling!AX110</f>
        <v>10.499379198256301</v>
      </c>
      <c r="E111" s="25">
        <f>Scaling!AY110</f>
        <v>859.50501485395898</v>
      </c>
      <c r="F111" s="25">
        <f>Scaling!AZ110</f>
        <v>0</v>
      </c>
      <c r="G111" s="25">
        <f>Scaling!BA110</f>
        <v>1237.2162794635021</v>
      </c>
      <c r="H111" s="25">
        <f>Scaling!BB110</f>
        <v>2951.6120853961575</v>
      </c>
    </row>
    <row r="112" spans="2:8" x14ac:dyDescent="0.25">
      <c r="B112" s="18">
        <f>Scaling!AV111</f>
        <v>43025</v>
      </c>
      <c r="C112" s="25">
        <f>Scaling!AW111</f>
        <v>1440.9739640009157</v>
      </c>
      <c r="D112" s="25">
        <f>Scaling!AX111</f>
        <v>0</v>
      </c>
      <c r="E112" s="25">
        <f>Scaling!AY111</f>
        <v>879.56773226130804</v>
      </c>
      <c r="F112" s="25">
        <f>Scaling!AZ111</f>
        <v>0</v>
      </c>
      <c r="G112" s="25">
        <f>Scaling!BA111</f>
        <v>2128.6249727723075</v>
      </c>
      <c r="H112" s="25">
        <f>Scaling!BB111</f>
        <v>4449.1666690345319</v>
      </c>
    </row>
    <row r="113" spans="2:8" x14ac:dyDescent="0.25">
      <c r="B113" s="18">
        <f>Scaling!AV112</f>
        <v>43026</v>
      </c>
      <c r="C113" s="25">
        <f>Scaling!AW112</f>
        <v>1680.7362348890977</v>
      </c>
      <c r="D113" s="25">
        <f>Scaling!AX112</f>
        <v>0</v>
      </c>
      <c r="E113" s="25">
        <f>Scaling!AY112</f>
        <v>843.15749164323813</v>
      </c>
      <c r="F113" s="25">
        <f>Scaling!AZ112</f>
        <v>0</v>
      </c>
      <c r="G113" s="25">
        <f>Scaling!BA112</f>
        <v>3292.212499629014</v>
      </c>
      <c r="H113" s="25">
        <f>Scaling!BB112</f>
        <v>5816.1062261613497</v>
      </c>
    </row>
    <row r="114" spans="2:8" x14ac:dyDescent="0.25">
      <c r="B114" s="18">
        <f>Scaling!AV113</f>
        <v>43027</v>
      </c>
      <c r="C114" s="25">
        <f>Scaling!AW113</f>
        <v>1317.1158149228729</v>
      </c>
      <c r="D114" s="25">
        <f>Scaling!AX113</f>
        <v>0</v>
      </c>
      <c r="E114" s="25">
        <f>Scaling!AY113</f>
        <v>636.20581001242545</v>
      </c>
      <c r="F114" s="25">
        <f>Scaling!AZ113</f>
        <v>0</v>
      </c>
      <c r="G114" s="25">
        <f>Scaling!BA113</f>
        <v>2837.8017044101121</v>
      </c>
      <c r="H114" s="25">
        <f>Scaling!BB113</f>
        <v>4791.1233293454106</v>
      </c>
    </row>
    <row r="115" spans="2:8" x14ac:dyDescent="0.25">
      <c r="B115" s="18">
        <f>Scaling!AV114</f>
        <v>43028</v>
      </c>
      <c r="C115" s="25">
        <f>Scaling!AW114</f>
        <v>1417.9018758670509</v>
      </c>
      <c r="D115" s="25">
        <f>Scaling!AX114</f>
        <v>0</v>
      </c>
      <c r="E115" s="25">
        <f>Scaling!AY114</f>
        <v>683.27034419630456</v>
      </c>
      <c r="F115" s="25">
        <f>Scaling!AZ114</f>
        <v>0</v>
      </c>
      <c r="G115" s="25">
        <f>Scaling!BA114</f>
        <v>2849.5673842431979</v>
      </c>
      <c r="H115" s="25">
        <f>Scaling!BB114</f>
        <v>4950.7396043065528</v>
      </c>
    </row>
    <row r="116" spans="2:8" x14ac:dyDescent="0.25">
      <c r="B116" s="18">
        <f>Scaling!AV115</f>
        <v>43029</v>
      </c>
      <c r="C116" s="25">
        <f>Scaling!AW115</f>
        <v>1464.5928639916435</v>
      </c>
      <c r="D116" s="25">
        <f>Scaling!AX115</f>
        <v>0</v>
      </c>
      <c r="E116" s="25">
        <f>Scaling!AY115</f>
        <v>722.28028406412045</v>
      </c>
      <c r="F116" s="25">
        <f>Scaling!AZ115</f>
        <v>0</v>
      </c>
      <c r="G116" s="25">
        <f>Scaling!BA115</f>
        <v>3049.0647049563663</v>
      </c>
      <c r="H116" s="25">
        <f>Scaling!BB115</f>
        <v>5235.9378530121303</v>
      </c>
    </row>
    <row r="117" spans="2:8" x14ac:dyDescent="0.25">
      <c r="B117" s="18">
        <f>Scaling!AV116</f>
        <v>43030</v>
      </c>
      <c r="C117" s="25">
        <f>Scaling!AW116</f>
        <v>1426.0665754915133</v>
      </c>
      <c r="D117" s="25">
        <f>Scaling!AX116</f>
        <v>0</v>
      </c>
      <c r="E117" s="25">
        <f>Scaling!AY116</f>
        <v>718.13412139273828</v>
      </c>
      <c r="F117" s="25">
        <f>Scaling!AZ116</f>
        <v>0</v>
      </c>
      <c r="G117" s="25">
        <f>Scaling!BA116</f>
        <v>3010.8363059169133</v>
      </c>
      <c r="H117" s="25">
        <f>Scaling!BB116</f>
        <v>5155.0370028011648</v>
      </c>
    </row>
    <row r="118" spans="2:8" x14ac:dyDescent="0.25">
      <c r="B118" s="18">
        <f>Scaling!AV117</f>
        <v>43031</v>
      </c>
      <c r="C118" s="25">
        <f>Scaling!AW117</f>
        <v>1043.747245653884</v>
      </c>
      <c r="D118" s="25">
        <f>Scaling!AX117</f>
        <v>139.92823188954375</v>
      </c>
      <c r="E118" s="25">
        <f>Scaling!AY117</f>
        <v>792.07629184186032</v>
      </c>
      <c r="F118" s="25">
        <f>Scaling!AZ117</f>
        <v>0</v>
      </c>
      <c r="G118" s="25">
        <f>Scaling!BA117</f>
        <v>2204.5121460176561</v>
      </c>
      <c r="H118" s="25">
        <f>Scaling!BB117</f>
        <v>4180.2639154029439</v>
      </c>
    </row>
    <row r="119" spans="2:8" x14ac:dyDescent="0.25">
      <c r="B119" s="18">
        <f>Scaling!AV118</f>
        <v>43032</v>
      </c>
      <c r="C119" s="25">
        <f>Scaling!AW118</f>
        <v>782.94453482673316</v>
      </c>
      <c r="D119" s="25">
        <f>Scaling!AX118</f>
        <v>139.57523001128024</v>
      </c>
      <c r="E119" s="25">
        <f>Scaling!AY118</f>
        <v>823.1361938462851</v>
      </c>
      <c r="F119" s="25">
        <f>Scaling!AZ118</f>
        <v>0</v>
      </c>
      <c r="G119" s="25">
        <f>Scaling!BA118</f>
        <v>1687.2259875771513</v>
      </c>
      <c r="H119" s="25">
        <f>Scaling!BB118</f>
        <v>3432.8819462614501</v>
      </c>
    </row>
    <row r="120" spans="2:8" x14ac:dyDescent="0.25">
      <c r="B120" s="18">
        <f>Scaling!AV119</f>
        <v>43033</v>
      </c>
      <c r="C120" s="25">
        <f>Scaling!AW119</f>
        <v>667.96380761594867</v>
      </c>
      <c r="D120" s="25">
        <f>Scaling!AX119</f>
        <v>60.928465692217685</v>
      </c>
      <c r="E120" s="25">
        <f>Scaling!AY119</f>
        <v>729.64031379554501</v>
      </c>
      <c r="F120" s="25">
        <f>Scaling!AZ119</f>
        <v>0</v>
      </c>
      <c r="G120" s="25">
        <f>Scaling!BA119</f>
        <v>1476.0131247893905</v>
      </c>
      <c r="H120" s="25">
        <f>Scaling!BB119</f>
        <v>2934.5457118931017</v>
      </c>
    </row>
    <row r="121" spans="2:8" x14ac:dyDescent="0.25">
      <c r="B121" s="18">
        <f>Scaling!AV120</f>
        <v>43034</v>
      </c>
      <c r="C121" s="25">
        <f>Scaling!AW120</f>
        <v>576.60923730335821</v>
      </c>
      <c r="D121" s="25">
        <f>Scaling!AX120</f>
        <v>143.80513082761118</v>
      </c>
      <c r="E121" s="25">
        <f>Scaling!AY120</f>
        <v>680.27733578375341</v>
      </c>
      <c r="F121" s="25">
        <f>Scaling!AZ120</f>
        <v>0</v>
      </c>
      <c r="G121" s="25">
        <f>Scaling!BA120</f>
        <v>1348.6436030512384</v>
      </c>
      <c r="H121" s="25">
        <f>Scaling!BB120</f>
        <v>2749.3353069659615</v>
      </c>
    </row>
    <row r="122" spans="2:8" x14ac:dyDescent="0.25">
      <c r="B122" s="18">
        <f>Scaling!AV121</f>
        <v>43035</v>
      </c>
      <c r="C122" s="25">
        <f>Scaling!AW121</f>
        <v>665.10628327335303</v>
      </c>
      <c r="D122" s="25">
        <f>Scaling!AX121</f>
        <v>31.221562815591874</v>
      </c>
      <c r="E122" s="25">
        <f>Scaling!AY121</f>
        <v>773.96305519052407</v>
      </c>
      <c r="F122" s="25">
        <f>Scaling!AZ121</f>
        <v>0</v>
      </c>
      <c r="G122" s="25">
        <f>Scaling!BA121</f>
        <v>1618.6536590315932</v>
      </c>
      <c r="H122" s="25">
        <f>Scaling!BB121</f>
        <v>3088.9445603110621</v>
      </c>
    </row>
    <row r="123" spans="2:8" x14ac:dyDescent="0.25">
      <c r="B123" s="18">
        <f>Scaling!AV122</f>
        <v>43036</v>
      </c>
      <c r="C123" s="25">
        <f>Scaling!AW122</f>
        <v>168.98101590172254</v>
      </c>
      <c r="D123" s="25">
        <f>Scaling!AX122</f>
        <v>0</v>
      </c>
      <c r="E123" s="25">
        <f>Scaling!AY122</f>
        <v>626.4534384783725</v>
      </c>
      <c r="F123" s="25">
        <f>Scaling!AZ122</f>
        <v>0</v>
      </c>
      <c r="G123" s="25">
        <f>Scaling!BA122</f>
        <v>1403.1038662138365</v>
      </c>
      <c r="H123" s="25">
        <f>Scaling!BB122</f>
        <v>2198.5383205939315</v>
      </c>
    </row>
    <row r="124" spans="2:8" x14ac:dyDescent="0.25">
      <c r="B124" s="18">
        <f>Scaling!AV123</f>
        <v>43037</v>
      </c>
      <c r="C124" s="25">
        <f>Scaling!AW123</f>
        <v>0</v>
      </c>
      <c r="D124" s="25">
        <f>Scaling!AX123</f>
        <v>0</v>
      </c>
      <c r="E124" s="25">
        <f>Scaling!AY123</f>
        <v>253.34813521796261</v>
      </c>
      <c r="F124" s="25">
        <f>Scaling!AZ123</f>
        <v>0</v>
      </c>
      <c r="G124" s="25">
        <f>Scaling!BA123</f>
        <v>1173.0227661503325</v>
      </c>
      <c r="H124" s="25">
        <f>Scaling!BB123</f>
        <v>1426.3709013682951</v>
      </c>
    </row>
    <row r="125" spans="2:8" x14ac:dyDescent="0.25">
      <c r="B125" s="18">
        <f>Scaling!AV124</f>
        <v>43038</v>
      </c>
      <c r="C125" s="25">
        <f>Scaling!AW124</f>
        <v>0</v>
      </c>
      <c r="D125" s="25">
        <f>Scaling!AX124</f>
        <v>0</v>
      </c>
      <c r="E125" s="25">
        <f>Scaling!AY124</f>
        <v>0</v>
      </c>
      <c r="F125" s="25">
        <f>Scaling!AZ124</f>
        <v>0</v>
      </c>
      <c r="G125" s="25">
        <f>Scaling!BA124</f>
        <v>0</v>
      </c>
      <c r="H125" s="25">
        <f>Scaling!BB124</f>
        <v>0</v>
      </c>
    </row>
    <row r="126" spans="2:8" x14ac:dyDescent="0.25">
      <c r="B126" s="18">
        <f>Scaling!AV125</f>
        <v>43039</v>
      </c>
      <c r="C126" s="25">
        <f>Scaling!AW125</f>
        <v>0</v>
      </c>
      <c r="D126" s="25">
        <f>Scaling!AX125</f>
        <v>0</v>
      </c>
      <c r="E126" s="25">
        <f>Scaling!AY125</f>
        <v>486.50425046085871</v>
      </c>
      <c r="F126" s="25">
        <f>Scaling!AZ125</f>
        <v>0</v>
      </c>
      <c r="G126" s="25">
        <f>Scaling!BA125</f>
        <v>1049.5374163306506</v>
      </c>
      <c r="H126" s="25">
        <f>Scaling!BB125</f>
        <v>1536.0416667915092</v>
      </c>
    </row>
    <row r="127" spans="2:8" x14ac:dyDescent="0.25">
      <c r="B127" s="18">
        <f>Scaling!AV126</f>
        <v>43040</v>
      </c>
      <c r="C127" s="25">
        <f>Scaling!AW126</f>
        <v>0</v>
      </c>
      <c r="D127" s="25">
        <f>Scaling!AX126</f>
        <v>0</v>
      </c>
      <c r="E127" s="25">
        <f>Scaling!AY126</f>
        <v>269.37448117114167</v>
      </c>
      <c r="F127" s="25">
        <f>Scaling!AZ126</f>
        <v>0</v>
      </c>
      <c r="G127" s="25">
        <f>Scaling!BA126</f>
        <v>569.46853063718868</v>
      </c>
      <c r="H127" s="25">
        <f>Scaling!BB126</f>
        <v>838.8430118083304</v>
      </c>
    </row>
    <row r="128" spans="2:8" x14ac:dyDescent="0.25">
      <c r="B128" s="18">
        <f>Scaling!AV127</f>
        <v>43041</v>
      </c>
      <c r="C128" s="25">
        <f>Scaling!AW127</f>
        <v>199.23282558165931</v>
      </c>
      <c r="D128" s="25">
        <f>Scaling!AX127</f>
        <v>0</v>
      </c>
      <c r="E128" s="25">
        <f>Scaling!AY127</f>
        <v>287.34162315315791</v>
      </c>
      <c r="F128" s="25">
        <f>Scaling!AZ127</f>
        <v>0</v>
      </c>
      <c r="G128" s="25">
        <f>Scaling!BA127</f>
        <v>616.02665182309261</v>
      </c>
      <c r="H128" s="25">
        <f>Scaling!BB127</f>
        <v>1102.6011005579098</v>
      </c>
    </row>
    <row r="129" spans="2:8" x14ac:dyDescent="0.25">
      <c r="B129" s="18">
        <f>Scaling!AV128</f>
        <v>43042</v>
      </c>
      <c r="C129" s="25">
        <f>Scaling!AW128</f>
        <v>301.88856041315847</v>
      </c>
      <c r="D129" s="25">
        <f>Scaling!AX128</f>
        <v>0</v>
      </c>
      <c r="E129" s="25">
        <f>Scaling!AY128</f>
        <v>285.87628588093514</v>
      </c>
      <c r="F129" s="25">
        <f>Scaling!AZ128</f>
        <v>0</v>
      </c>
      <c r="G129" s="25">
        <f>Scaling!BA128</f>
        <v>588.30432020828505</v>
      </c>
      <c r="H129" s="25">
        <f>Scaling!BB128</f>
        <v>1176.0691665023787</v>
      </c>
    </row>
    <row r="130" spans="2:8" x14ac:dyDescent="0.25">
      <c r="B130" s="18">
        <f>Scaling!AV129</f>
        <v>43043</v>
      </c>
      <c r="C130" s="25">
        <f>Scaling!AW129</f>
        <v>359.10857593792781</v>
      </c>
      <c r="D130" s="25">
        <f>Scaling!AX129</f>
        <v>0</v>
      </c>
      <c r="E130" s="25">
        <f>Scaling!AY129</f>
        <v>336.75905530143319</v>
      </c>
      <c r="F130" s="25">
        <f>Scaling!AZ129</f>
        <v>0</v>
      </c>
      <c r="G130" s="25">
        <f>Scaling!BA129</f>
        <v>667.32937617750554</v>
      </c>
      <c r="H130" s="25">
        <f>Scaling!BB129</f>
        <v>1363.1970074168667</v>
      </c>
    </row>
    <row r="131" spans="2:8" x14ac:dyDescent="0.25">
      <c r="B131" s="18">
        <f>Scaling!AV130</f>
        <v>43044</v>
      </c>
      <c r="C131" s="25">
        <f>Scaling!AW130</f>
        <v>355.25593762798525</v>
      </c>
      <c r="D131" s="25">
        <f>Scaling!AX130</f>
        <v>0</v>
      </c>
      <c r="E131" s="25">
        <f>Scaling!AY130</f>
        <v>340.59253663078408</v>
      </c>
      <c r="F131" s="25">
        <f>Scaling!AZ130</f>
        <v>0</v>
      </c>
      <c r="G131" s="25">
        <f>Scaling!BA130</f>
        <v>673.78168707599093</v>
      </c>
      <c r="H131" s="25">
        <f>Scaling!BB130</f>
        <v>1369.6301613347603</v>
      </c>
    </row>
    <row r="132" spans="2:8" x14ac:dyDescent="0.25">
      <c r="B132" s="18">
        <f>Scaling!AV131</f>
        <v>43045</v>
      </c>
      <c r="C132" s="25">
        <f>Scaling!AW131</f>
        <v>307.25809601343724</v>
      </c>
      <c r="D132" s="25">
        <f>Scaling!AX131</f>
        <v>0</v>
      </c>
      <c r="E132" s="25">
        <f>Scaling!AY131</f>
        <v>312.72895586408617</v>
      </c>
      <c r="F132" s="25">
        <f>Scaling!AZ131</f>
        <v>0</v>
      </c>
      <c r="G132" s="25">
        <f>Scaling!BA131</f>
        <v>622.8633082434211</v>
      </c>
      <c r="H132" s="25">
        <f>Scaling!BB131</f>
        <v>1242.8503601209445</v>
      </c>
    </row>
    <row r="133" spans="2:8" x14ac:dyDescent="0.25">
      <c r="B133" s="18">
        <f>Scaling!AV132</f>
        <v>43046</v>
      </c>
      <c r="C133" s="25">
        <f>Scaling!AW132</f>
        <v>305.87047322383182</v>
      </c>
      <c r="D133" s="25">
        <f>Scaling!AX132</f>
        <v>0</v>
      </c>
      <c r="E133" s="25">
        <f>Scaling!AY132</f>
        <v>313.30620564478602</v>
      </c>
      <c r="F133" s="25">
        <f>Scaling!AZ132</f>
        <v>0</v>
      </c>
      <c r="G133" s="25">
        <f>Scaling!BA132</f>
        <v>615.39553595031566</v>
      </c>
      <c r="H133" s="25">
        <f>Scaling!BB132</f>
        <v>1234.5722148189334</v>
      </c>
    </row>
    <row r="134" spans="2:8" x14ac:dyDescent="0.25">
      <c r="B134" s="18">
        <f>Scaling!AV133</f>
        <v>43047</v>
      </c>
      <c r="C134" s="25">
        <f>Scaling!AW133</f>
        <v>325.42330088289481</v>
      </c>
      <c r="D134" s="25">
        <f>Scaling!AX133</f>
        <v>0</v>
      </c>
      <c r="E134" s="25">
        <f>Scaling!AY133</f>
        <v>335.01209161363028</v>
      </c>
      <c r="F134" s="25">
        <f>Scaling!AZ133</f>
        <v>0</v>
      </c>
      <c r="G134" s="25">
        <f>Scaling!BA133</f>
        <v>686.96495666238673</v>
      </c>
      <c r="H134" s="25">
        <f>Scaling!BB133</f>
        <v>1347.4003491589119</v>
      </c>
    </row>
    <row r="135" spans="2:8" x14ac:dyDescent="0.25">
      <c r="B135" s="18">
        <f>Scaling!AV134</f>
        <v>43048</v>
      </c>
      <c r="C135" s="25">
        <f>Scaling!AW134</f>
        <v>322.38115382893727</v>
      </c>
      <c r="D135" s="25">
        <f>Scaling!AX134</f>
        <v>0</v>
      </c>
      <c r="E135" s="25">
        <f>Scaling!AY134</f>
        <v>338.50602506905324</v>
      </c>
      <c r="F135" s="25">
        <f>Scaling!AZ134</f>
        <v>0</v>
      </c>
      <c r="G135" s="25">
        <f>Scaling!BA134</f>
        <v>722.16699803884887</v>
      </c>
      <c r="H135" s="25">
        <f>Scaling!BB134</f>
        <v>1383.0541769368392</v>
      </c>
    </row>
    <row r="136" spans="2:8" x14ac:dyDescent="0.25">
      <c r="B136" s="18">
        <f>Scaling!AV135</f>
        <v>43049</v>
      </c>
      <c r="C136" s="25">
        <f>Scaling!AW135</f>
        <v>316.27018196281784</v>
      </c>
      <c r="D136" s="25">
        <f>Scaling!AX135</f>
        <v>0</v>
      </c>
      <c r="E136" s="25">
        <f>Scaling!AY135</f>
        <v>340.40925687087577</v>
      </c>
      <c r="F136" s="25">
        <f>Scaling!AZ135</f>
        <v>0</v>
      </c>
      <c r="G136" s="25">
        <f>Scaling!BA135</f>
        <v>730.43370459360494</v>
      </c>
      <c r="H136" s="25">
        <f>Scaling!BB135</f>
        <v>1387.1131434272986</v>
      </c>
    </row>
    <row r="137" spans="2:8" x14ac:dyDescent="0.25">
      <c r="B137" s="18">
        <f>Scaling!AV136</f>
        <v>43050</v>
      </c>
      <c r="C137" s="25">
        <f>Scaling!AW136</f>
        <v>300.76379887525979</v>
      </c>
      <c r="D137" s="25">
        <f>Scaling!AX136</f>
        <v>0</v>
      </c>
      <c r="E137" s="25">
        <f>Scaling!AY136</f>
        <v>332.90396250331469</v>
      </c>
      <c r="F137" s="25">
        <f>Scaling!AZ136</f>
        <v>0</v>
      </c>
      <c r="G137" s="25">
        <f>Scaling!BA136</f>
        <v>729.66059035394301</v>
      </c>
      <c r="H137" s="25">
        <f>Scaling!BB136</f>
        <v>1363.3283517325176</v>
      </c>
    </row>
    <row r="138" spans="2:8" x14ac:dyDescent="0.25">
      <c r="B138" s="18">
        <f>Scaling!AV137</f>
        <v>43051</v>
      </c>
      <c r="C138" s="25">
        <f>Scaling!AW137</f>
        <v>308.00367622310154</v>
      </c>
      <c r="D138" s="25">
        <f>Scaling!AX137</f>
        <v>0</v>
      </c>
      <c r="E138" s="25">
        <f>Scaling!AY137</f>
        <v>329.55116194821704</v>
      </c>
      <c r="F138" s="25">
        <f>Scaling!AZ137</f>
        <v>0</v>
      </c>
      <c r="G138" s="25">
        <f>Scaling!BA137</f>
        <v>725.68504224585524</v>
      </c>
      <c r="H138" s="25">
        <f>Scaling!BB137</f>
        <v>1363.2398804171739</v>
      </c>
    </row>
    <row r="139" spans="2:8" x14ac:dyDescent="0.25">
      <c r="B139" s="18">
        <f>Scaling!AV138</f>
        <v>43052</v>
      </c>
      <c r="C139" s="25">
        <f>Scaling!AW138</f>
        <v>322.79386719054799</v>
      </c>
      <c r="D139" s="25">
        <f>Scaling!AX138</f>
        <v>0</v>
      </c>
      <c r="E139" s="25">
        <f>Scaling!AY138</f>
        <v>329.14035785815219</v>
      </c>
      <c r="F139" s="25">
        <f>Scaling!AZ138</f>
        <v>0</v>
      </c>
      <c r="G139" s="25">
        <f>Scaling!BA138</f>
        <v>732.01328763914705</v>
      </c>
      <c r="H139" s="25">
        <f>Scaling!BB138</f>
        <v>1383.9475126878474</v>
      </c>
    </row>
    <row r="140" spans="2:8" x14ac:dyDescent="0.25">
      <c r="B140" s="18">
        <f>Scaling!AV139</f>
        <v>43053</v>
      </c>
      <c r="C140" s="25">
        <f>Scaling!AW139</f>
        <v>316.85838783549337</v>
      </c>
      <c r="D140" s="25">
        <f>Scaling!AX139</f>
        <v>0</v>
      </c>
      <c r="E140" s="25">
        <f>Scaling!AY139</f>
        <v>321.8667897844756</v>
      </c>
      <c r="F140" s="25">
        <f>Scaling!AZ139</f>
        <v>0</v>
      </c>
      <c r="G140" s="25">
        <f>Scaling!BA139</f>
        <v>707.68204047678205</v>
      </c>
      <c r="H140" s="25">
        <f>Scaling!BB139</f>
        <v>1346.407218096751</v>
      </c>
    </row>
    <row r="141" spans="2:8" x14ac:dyDescent="0.25">
      <c r="B141" s="18">
        <f>Scaling!AV140</f>
        <v>43054</v>
      </c>
      <c r="C141" s="25">
        <f>Scaling!AW140</f>
        <v>266.80990444642737</v>
      </c>
      <c r="D141" s="25">
        <f>Scaling!AX140</f>
        <v>0</v>
      </c>
      <c r="E141" s="25">
        <f>Scaling!AY140</f>
        <v>241.09252085127738</v>
      </c>
      <c r="F141" s="25">
        <f>Scaling!AZ140</f>
        <v>0</v>
      </c>
      <c r="G141" s="25">
        <f>Scaling!BA140</f>
        <v>517.00680110862527</v>
      </c>
      <c r="H141" s="25">
        <f>Scaling!BB140</f>
        <v>1024.9092264063302</v>
      </c>
    </row>
    <row r="142" spans="2:8" x14ac:dyDescent="0.25">
      <c r="B142" s="18">
        <f>Scaling!AV141</f>
        <v>43055</v>
      </c>
      <c r="C142" s="25">
        <f>Scaling!AW141</f>
        <v>88.266585016161983</v>
      </c>
      <c r="D142" s="25">
        <f>Scaling!AX141</f>
        <v>0</v>
      </c>
      <c r="E142" s="25">
        <f>Scaling!AY141</f>
        <v>234.03207812613596</v>
      </c>
      <c r="F142" s="25">
        <f>Scaling!AZ141</f>
        <v>0</v>
      </c>
      <c r="G142" s="25">
        <f>Scaling!BA141</f>
        <v>475.80058262609333</v>
      </c>
      <c r="H142" s="25">
        <f>Scaling!BB141</f>
        <v>798.09924576839126</v>
      </c>
    </row>
    <row r="143" spans="2:8" x14ac:dyDescent="0.25">
      <c r="B143" s="18">
        <f>Scaling!AV142</f>
        <v>43056</v>
      </c>
      <c r="C143" s="25">
        <f>Scaling!AW142</f>
        <v>0</v>
      </c>
      <c r="D143" s="25">
        <f>Scaling!AX142</f>
        <v>0</v>
      </c>
      <c r="E143" s="25">
        <f>Scaling!AY142</f>
        <v>279.96110938166362</v>
      </c>
      <c r="F143" s="25">
        <f>Scaling!AZ142</f>
        <v>0</v>
      </c>
      <c r="G143" s="25">
        <f>Scaling!BA142</f>
        <v>605.53706769101461</v>
      </c>
      <c r="H143" s="25">
        <f>Scaling!BB142</f>
        <v>885.49817707267823</v>
      </c>
    </row>
    <row r="144" spans="2:8" x14ac:dyDescent="0.25">
      <c r="B144" s="18">
        <f>Scaling!AV143</f>
        <v>43057</v>
      </c>
      <c r="C144" s="25">
        <f>Scaling!AW143</f>
        <v>236.50114429414211</v>
      </c>
      <c r="D144" s="25">
        <f>Scaling!AX143</f>
        <v>0</v>
      </c>
      <c r="E144" s="25">
        <f>Scaling!AY143</f>
        <v>338.06515647179208</v>
      </c>
      <c r="F144" s="25">
        <f>Scaling!AZ143</f>
        <v>0</v>
      </c>
      <c r="G144" s="25">
        <f>Scaling!BA143</f>
        <v>717.51445822292374</v>
      </c>
      <c r="H144" s="25">
        <f>Scaling!BB143</f>
        <v>1292.080758988858</v>
      </c>
    </row>
    <row r="145" spans="2:8" x14ac:dyDescent="0.25">
      <c r="B145" s="18">
        <f>Scaling!AV144</f>
        <v>43058</v>
      </c>
      <c r="C145" s="25">
        <f>Scaling!AW144</f>
        <v>387.75228512835537</v>
      </c>
      <c r="D145" s="25">
        <f>Scaling!AX144</f>
        <v>0</v>
      </c>
      <c r="E145" s="25">
        <f>Scaling!AY144</f>
        <v>365.27186702726777</v>
      </c>
      <c r="F145" s="25">
        <f>Scaling!AZ144</f>
        <v>0</v>
      </c>
      <c r="G145" s="25">
        <f>Scaling!BA144</f>
        <v>771.52800569886131</v>
      </c>
      <c r="H145" s="25">
        <f>Scaling!BB144</f>
        <v>1524.5521578544844</v>
      </c>
    </row>
    <row r="146" spans="2:8" x14ac:dyDescent="0.25">
      <c r="B146" s="18">
        <f>Scaling!AV145</f>
        <v>43059</v>
      </c>
      <c r="C146" s="25">
        <f>Scaling!AW145</f>
        <v>406.54969295961922</v>
      </c>
      <c r="D146" s="25">
        <f>Scaling!AX145</f>
        <v>0</v>
      </c>
      <c r="E146" s="25">
        <f>Scaling!AY145</f>
        <v>386.78261672945644</v>
      </c>
      <c r="F146" s="25">
        <f>Scaling!AZ145</f>
        <v>0</v>
      </c>
      <c r="G146" s="25">
        <f>Scaling!BA145</f>
        <v>816.84458691038935</v>
      </c>
      <c r="H146" s="25">
        <f>Scaling!BB145</f>
        <v>1610.176896599465</v>
      </c>
    </row>
    <row r="147" spans="2:8" x14ac:dyDescent="0.25">
      <c r="B147" s="18">
        <f>Scaling!AV146</f>
        <v>43060</v>
      </c>
      <c r="C147" s="25">
        <f>Scaling!AW146</f>
        <v>390.43008477753085</v>
      </c>
      <c r="D147" s="25">
        <f>Scaling!AX146</f>
        <v>0</v>
      </c>
      <c r="E147" s="25">
        <f>Scaling!AY146</f>
        <v>381.18738369586259</v>
      </c>
      <c r="F147" s="25">
        <f>Scaling!AZ146</f>
        <v>0</v>
      </c>
      <c r="G147" s="25">
        <f>Scaling!BA146</f>
        <v>792.65633581892905</v>
      </c>
      <c r="H147" s="25">
        <f>Scaling!BB146</f>
        <v>1564.2738042923224</v>
      </c>
    </row>
    <row r="148" spans="2:8" x14ac:dyDescent="0.25">
      <c r="B148" s="18">
        <f>Scaling!AV147</f>
        <v>43061</v>
      </c>
      <c r="C148" s="25">
        <f>Scaling!AW147</f>
        <v>573.14596551149475</v>
      </c>
      <c r="D148" s="25">
        <f>Scaling!AX147</f>
        <v>0</v>
      </c>
      <c r="E148" s="25">
        <f>Scaling!AY147</f>
        <v>354.08072355996342</v>
      </c>
      <c r="F148" s="25">
        <f>Scaling!AZ147</f>
        <v>0</v>
      </c>
      <c r="G148" s="25">
        <f>Scaling!BA147</f>
        <v>1013.8396890938691</v>
      </c>
      <c r="H148" s="25">
        <f>Scaling!BB147</f>
        <v>1941.0663781653273</v>
      </c>
    </row>
    <row r="149" spans="2:8" x14ac:dyDescent="0.25">
      <c r="B149" s="18">
        <f>Scaling!AV148</f>
        <v>43062</v>
      </c>
      <c r="C149" s="25">
        <f>Scaling!AW148</f>
        <v>626.51894482171997</v>
      </c>
      <c r="D149" s="25">
        <f>Scaling!AX148</f>
        <v>0</v>
      </c>
      <c r="E149" s="25">
        <f>Scaling!AY148</f>
        <v>326.69142209635908</v>
      </c>
      <c r="F149" s="25">
        <f>Scaling!AZ148</f>
        <v>0</v>
      </c>
      <c r="G149" s="25">
        <f>Scaling!BA148</f>
        <v>1066.1012353691874</v>
      </c>
      <c r="H149" s="25">
        <f>Scaling!BB148</f>
        <v>2019.3116022872664</v>
      </c>
    </row>
    <row r="150" spans="2:8" x14ac:dyDescent="0.25">
      <c r="B150" s="18">
        <f>Scaling!AV149</f>
        <v>43063</v>
      </c>
      <c r="C150" s="25">
        <f>Scaling!AW149</f>
        <v>588.5394487822382</v>
      </c>
      <c r="D150" s="25">
        <f>Scaling!AX149</f>
        <v>0</v>
      </c>
      <c r="E150" s="25">
        <f>Scaling!AY149</f>
        <v>312.96478246134467</v>
      </c>
      <c r="F150" s="25">
        <f>Scaling!AZ149</f>
        <v>0</v>
      </c>
      <c r="G150" s="25">
        <f>Scaling!BA149</f>
        <v>1018.2345529667584</v>
      </c>
      <c r="H150" s="25">
        <f>Scaling!BB149</f>
        <v>1919.7387842103412</v>
      </c>
    </row>
    <row r="151" spans="2:8" x14ac:dyDescent="0.25">
      <c r="B151" s="18">
        <f>Scaling!AV150</f>
        <v>43064</v>
      </c>
      <c r="C151" s="25">
        <f>Scaling!AW150</f>
        <v>780.17158096800927</v>
      </c>
      <c r="D151" s="25">
        <f>Scaling!AX150</f>
        <v>0</v>
      </c>
      <c r="E151" s="25">
        <f>Scaling!AY150</f>
        <v>313.14906621056934</v>
      </c>
      <c r="F151" s="25">
        <f>Scaling!AZ150</f>
        <v>0</v>
      </c>
      <c r="G151" s="25">
        <f>Scaling!BA150</f>
        <v>1163.5432196897036</v>
      </c>
      <c r="H151" s="25">
        <f>Scaling!BB150</f>
        <v>2256.8638668682825</v>
      </c>
    </row>
    <row r="152" spans="2:8" x14ac:dyDescent="0.25">
      <c r="B152" s="18">
        <f>Scaling!AV151</f>
        <v>43065</v>
      </c>
      <c r="C152" s="25">
        <f>Scaling!AW151</f>
        <v>944.67672853047543</v>
      </c>
      <c r="D152" s="25">
        <f>Scaling!AX151</f>
        <v>0</v>
      </c>
      <c r="E152" s="25">
        <f>Scaling!AY151</f>
        <v>317.23557575103314</v>
      </c>
      <c r="F152" s="25">
        <f>Scaling!AZ151</f>
        <v>0</v>
      </c>
      <c r="G152" s="25">
        <f>Scaling!BA151</f>
        <v>1236.1371777247859</v>
      </c>
      <c r="H152" s="25">
        <f>Scaling!BB151</f>
        <v>2498.0494820062945</v>
      </c>
    </row>
    <row r="153" spans="2:8" x14ac:dyDescent="0.25">
      <c r="B153" s="18">
        <f>Scaling!AV152</f>
        <v>43066</v>
      </c>
      <c r="C153" s="25">
        <f>Scaling!AW152</f>
        <v>1068.8919917420924</v>
      </c>
      <c r="D153" s="25">
        <f>Scaling!AX152</f>
        <v>0</v>
      </c>
      <c r="E153" s="25">
        <f>Scaling!AY152</f>
        <v>350.69493894874938</v>
      </c>
      <c r="F153" s="25">
        <f>Scaling!AZ152</f>
        <v>0</v>
      </c>
      <c r="G153" s="25">
        <f>Scaling!BA152</f>
        <v>1431.5484867360719</v>
      </c>
      <c r="H153" s="25">
        <f>Scaling!BB152</f>
        <v>2851.1354174269136</v>
      </c>
    </row>
    <row r="154" spans="2:8" x14ac:dyDescent="0.25">
      <c r="B154" s="18">
        <f>Scaling!AV153</f>
        <v>43067</v>
      </c>
      <c r="C154" s="25">
        <f>Scaling!AW153</f>
        <v>1173.3245789040386</v>
      </c>
      <c r="D154" s="25">
        <f>Scaling!AX153</f>
        <v>0</v>
      </c>
      <c r="E154" s="25">
        <f>Scaling!AY153</f>
        <v>376.01818064948026</v>
      </c>
      <c r="F154" s="25">
        <f>Scaling!AZ153</f>
        <v>0</v>
      </c>
      <c r="G154" s="25">
        <f>Scaling!BA153</f>
        <v>1596.6345396791785</v>
      </c>
      <c r="H154" s="25">
        <f>Scaling!BB153</f>
        <v>3145.9772992326971</v>
      </c>
    </row>
    <row r="155" spans="2:8" x14ac:dyDescent="0.25">
      <c r="B155" s="18">
        <f>Scaling!AV154</f>
        <v>43068</v>
      </c>
      <c r="C155" s="25">
        <f>Scaling!AW154</f>
        <v>960.78472806282468</v>
      </c>
      <c r="D155" s="25">
        <f>Scaling!AX154</f>
        <v>0</v>
      </c>
      <c r="E155" s="25">
        <f>Scaling!AY154</f>
        <v>389.0609527287167</v>
      </c>
      <c r="F155" s="25">
        <f>Scaling!AZ154</f>
        <v>0</v>
      </c>
      <c r="G155" s="25">
        <f>Scaling!BA154</f>
        <v>1689.2351662286871</v>
      </c>
      <c r="H155" s="25">
        <f>Scaling!BB154</f>
        <v>3039.0808470202282</v>
      </c>
    </row>
    <row r="156" spans="2:8" x14ac:dyDescent="0.25">
      <c r="B156" s="18">
        <f>Scaling!AV155</f>
        <v>43069</v>
      </c>
      <c r="C156" s="25">
        <f>Scaling!AW155</f>
        <v>731.7223984469282</v>
      </c>
      <c r="D156" s="25">
        <f>Scaling!AX155</f>
        <v>0</v>
      </c>
      <c r="E156" s="25">
        <f>Scaling!AY155</f>
        <v>337.55078291201983</v>
      </c>
      <c r="F156" s="25">
        <f>Scaling!AZ155</f>
        <v>0</v>
      </c>
      <c r="G156" s="25">
        <f>Scaling!BA155</f>
        <v>1476.143713573719</v>
      </c>
      <c r="H156" s="25">
        <f>Scaling!BB155</f>
        <v>2545.4168949326668</v>
      </c>
    </row>
    <row r="157" spans="2:8" x14ac:dyDescent="0.25">
      <c r="B157" s="18">
        <f>Scaling!AV156</f>
        <v>43070</v>
      </c>
      <c r="C157" s="25">
        <f>Scaling!AW156</f>
        <v>1038.5350319127642</v>
      </c>
      <c r="D157" s="25">
        <f>Scaling!AX156</f>
        <v>0</v>
      </c>
      <c r="E157" s="25">
        <f>Scaling!AY156</f>
        <v>462.84648716935135</v>
      </c>
      <c r="F157" s="25">
        <f>Scaling!AZ156</f>
        <v>0</v>
      </c>
      <c r="G157" s="25">
        <f>Scaling!BA156</f>
        <v>1806.0312462416973</v>
      </c>
      <c r="H157" s="25">
        <f>Scaling!BB156</f>
        <v>3307.4127653238129</v>
      </c>
    </row>
    <row r="158" spans="2:8" x14ac:dyDescent="0.25">
      <c r="B158" s="18">
        <f>Scaling!AV157</f>
        <v>43071</v>
      </c>
      <c r="C158" s="25">
        <f>Scaling!AW157</f>
        <v>352.54446842243152</v>
      </c>
      <c r="D158" s="25">
        <f>Scaling!AX157</f>
        <v>0</v>
      </c>
      <c r="E158" s="25">
        <f>Scaling!AY157</f>
        <v>437.55314105062195</v>
      </c>
      <c r="F158" s="25">
        <f>Scaling!AZ157</f>
        <v>0</v>
      </c>
      <c r="G158" s="25">
        <f>Scaling!BA157</f>
        <v>1725.0023307791598</v>
      </c>
      <c r="H158" s="25">
        <f>Scaling!BB157</f>
        <v>2515.0999402522134</v>
      </c>
    </row>
    <row r="159" spans="2:8" x14ac:dyDescent="0.25">
      <c r="B159" s="18">
        <f>Scaling!AV158</f>
        <v>43072</v>
      </c>
      <c r="C159" s="25">
        <f>Scaling!AW158</f>
        <v>0</v>
      </c>
      <c r="D159" s="25">
        <f>Scaling!AX158</f>
        <v>0</v>
      </c>
      <c r="E159" s="25">
        <f>Scaling!AY158</f>
        <v>497.27014521370762</v>
      </c>
      <c r="F159" s="25">
        <f>Scaling!AZ158</f>
        <v>0</v>
      </c>
      <c r="G159" s="25">
        <f>Scaling!BA158</f>
        <v>2033.4276192784948</v>
      </c>
      <c r="H159" s="25">
        <f>Scaling!BB158</f>
        <v>2530.6977644922026</v>
      </c>
    </row>
    <row r="160" spans="2:8" x14ac:dyDescent="0.25">
      <c r="B160" s="18">
        <f>Scaling!AV159</f>
        <v>43073</v>
      </c>
      <c r="C160" s="25">
        <f>Scaling!AW159</f>
        <v>0</v>
      </c>
      <c r="D160" s="25">
        <f>Scaling!AX159</f>
        <v>0</v>
      </c>
      <c r="E160" s="25">
        <f>Scaling!AY159</f>
        <v>540.58565066758342</v>
      </c>
      <c r="F160" s="25">
        <f>Scaling!AZ159</f>
        <v>0</v>
      </c>
      <c r="G160" s="25">
        <f>Scaling!BA159</f>
        <v>2184.0058175350796</v>
      </c>
      <c r="H160" s="25">
        <f>Scaling!BB159</f>
        <v>2724.5914682026632</v>
      </c>
    </row>
    <row r="161" spans="2:8" x14ac:dyDescent="0.25">
      <c r="B161" s="18">
        <f>Scaling!AV160</f>
        <v>43074</v>
      </c>
      <c r="C161" s="25">
        <f>Scaling!AW160</f>
        <v>1145.760991079557</v>
      </c>
      <c r="D161" s="25">
        <f>Scaling!AX160</f>
        <v>0</v>
      </c>
      <c r="E161" s="25">
        <f>Scaling!AY160</f>
        <v>566.26712889535054</v>
      </c>
      <c r="F161" s="25">
        <f>Scaling!AZ160</f>
        <v>0</v>
      </c>
      <c r="G161" s="25">
        <f>Scaling!BA160</f>
        <v>2288.7459746490263</v>
      </c>
      <c r="H161" s="25">
        <f>Scaling!BB160</f>
        <v>4000.7740946239337</v>
      </c>
    </row>
    <row r="162" spans="2:8" x14ac:dyDescent="0.25">
      <c r="B162" s="18">
        <f>Scaling!AV161</f>
        <v>43075</v>
      </c>
      <c r="C162" s="25">
        <f>Scaling!AW161</f>
        <v>2412.4079291127623</v>
      </c>
      <c r="D162" s="25">
        <f>Scaling!AX161</f>
        <v>0</v>
      </c>
      <c r="E162" s="25">
        <f>Scaling!AY161</f>
        <v>550.75743819514253</v>
      </c>
      <c r="F162" s="25">
        <f>Scaling!AZ161</f>
        <v>500.38053025181358</v>
      </c>
      <c r="G162" s="25">
        <f>Scaling!BA161</f>
        <v>2621.3166995607994</v>
      </c>
      <c r="H162" s="25">
        <f>Scaling!BB161</f>
        <v>6084.8625971205183</v>
      </c>
    </row>
    <row r="163" spans="2:8" x14ac:dyDescent="0.25">
      <c r="B163" s="18">
        <f>Scaling!AV162</f>
        <v>43076</v>
      </c>
      <c r="C163" s="25">
        <f>Scaling!AW162</f>
        <v>2582.9937977986642</v>
      </c>
      <c r="D163" s="25">
        <f>Scaling!AX162</f>
        <v>0</v>
      </c>
      <c r="E163" s="25">
        <f>Scaling!AY162</f>
        <v>520.97099387559922</v>
      </c>
      <c r="F163" s="25">
        <f>Scaling!AZ162</f>
        <v>728.74595320518335</v>
      </c>
      <c r="G163" s="25">
        <f>Scaling!BA162</f>
        <v>2641.6879615388793</v>
      </c>
      <c r="H163" s="25">
        <f>Scaling!BB162</f>
        <v>6474.3987064183257</v>
      </c>
    </row>
    <row r="164" spans="2:8" x14ac:dyDescent="0.25">
      <c r="B164" s="18">
        <f>Scaling!AV163</f>
        <v>43077</v>
      </c>
      <c r="C164" s="25">
        <f>Scaling!AW163</f>
        <v>2483.1835859704893</v>
      </c>
      <c r="D164" s="25">
        <f>Scaling!AX163</f>
        <v>0</v>
      </c>
      <c r="E164" s="25">
        <f>Scaling!AY163</f>
        <v>508.43011485141432</v>
      </c>
      <c r="F164" s="25">
        <f>Scaling!AZ163</f>
        <v>728.75091666068965</v>
      </c>
      <c r="G164" s="25">
        <f>Scaling!BA163</f>
        <v>2627.0324077908326</v>
      </c>
      <c r="H164" s="25">
        <f>Scaling!BB163</f>
        <v>6347.3970252734252</v>
      </c>
    </row>
    <row r="165" spans="2:8" x14ac:dyDescent="0.25">
      <c r="B165" s="18">
        <f>Scaling!AV164</f>
        <v>43078</v>
      </c>
      <c r="C165" s="25">
        <f>Scaling!AW164</f>
        <v>2678.1405094589732</v>
      </c>
      <c r="D165" s="25">
        <f>Scaling!AX164</f>
        <v>0</v>
      </c>
      <c r="E165" s="25">
        <f>Scaling!AY164</f>
        <v>537.18693989249414</v>
      </c>
      <c r="F165" s="25">
        <f>Scaling!AZ164</f>
        <v>767.10764704268411</v>
      </c>
      <c r="G165" s="25">
        <f>Scaling!BA164</f>
        <v>2842.0370508061073</v>
      </c>
      <c r="H165" s="25">
        <f>Scaling!BB164</f>
        <v>6824.4721472002584</v>
      </c>
    </row>
    <row r="166" spans="2:8" x14ac:dyDescent="0.25">
      <c r="B166" s="18">
        <f>Scaling!AV165</f>
        <v>43079</v>
      </c>
      <c r="C166" s="25">
        <f>Scaling!AW165</f>
        <v>3010.6744712365485</v>
      </c>
      <c r="D166" s="25">
        <f>Scaling!AX165</f>
        <v>47.878082221550578</v>
      </c>
      <c r="E166" s="25">
        <f>Scaling!AY165</f>
        <v>579.7872538959283</v>
      </c>
      <c r="F166" s="25">
        <f>Scaling!AZ165</f>
        <v>837.24370036909261</v>
      </c>
      <c r="G166" s="25">
        <f>Scaling!BA165</f>
        <v>3144.5652759073951</v>
      </c>
      <c r="H166" s="25">
        <f>Scaling!BB165</f>
        <v>7620.148783630515</v>
      </c>
    </row>
    <row r="167" spans="2:8" x14ac:dyDescent="0.25">
      <c r="B167" s="18">
        <f>Scaling!AV166</f>
        <v>43080</v>
      </c>
      <c r="C167" s="25">
        <f>Scaling!AW166</f>
        <v>3154.1624794449949</v>
      </c>
      <c r="D167" s="25">
        <f>Scaling!AX166</f>
        <v>2.6749854610617501</v>
      </c>
      <c r="E167" s="25">
        <f>Scaling!AY166</f>
        <v>590.07030096176607</v>
      </c>
      <c r="F167" s="25">
        <f>Scaling!AZ166</f>
        <v>846.51384897092487</v>
      </c>
      <c r="G167" s="25">
        <f>Scaling!BA166</f>
        <v>3306.7436153855965</v>
      </c>
      <c r="H167" s="25">
        <f>Scaling!BB166</f>
        <v>7900.1652302243438</v>
      </c>
    </row>
    <row r="168" spans="2:8" x14ac:dyDescent="0.25">
      <c r="B168" s="18">
        <f>Scaling!AV167</f>
        <v>43081</v>
      </c>
      <c r="C168" s="25">
        <f>Scaling!AW167</f>
        <v>3348.655495662108</v>
      </c>
      <c r="D168" s="25">
        <f>Scaling!AX167</f>
        <v>48.537815214109948</v>
      </c>
      <c r="E168" s="25">
        <f>Scaling!AY167</f>
        <v>616.77240263060958</v>
      </c>
      <c r="F168" s="25">
        <f>Scaling!AZ167</f>
        <v>1498.7310839366783</v>
      </c>
      <c r="G168" s="25">
        <f>Scaling!BA167</f>
        <v>5311.0808593930187</v>
      </c>
      <c r="H168" s="25">
        <f>Scaling!BB167</f>
        <v>10823.777656836524</v>
      </c>
    </row>
    <row r="169" spans="2:8" x14ac:dyDescent="0.25">
      <c r="B169" s="18">
        <f>Scaling!AV168</f>
        <v>43082</v>
      </c>
      <c r="C169" s="25">
        <f>Scaling!AW168</f>
        <v>4774.4119386058765</v>
      </c>
      <c r="D169" s="25">
        <f>Scaling!AX168</f>
        <v>0</v>
      </c>
      <c r="E169" s="25">
        <f>Scaling!AY168</f>
        <v>581.23706714965272</v>
      </c>
      <c r="F169" s="25">
        <f>Scaling!AZ168</f>
        <v>1964.5548641166063</v>
      </c>
      <c r="G169" s="25">
        <f>Scaling!BA168</f>
        <v>5920.7216886554388</v>
      </c>
      <c r="H169" s="25">
        <f>Scaling!BB168</f>
        <v>13240.925558527575</v>
      </c>
    </row>
    <row r="170" spans="2:8" x14ac:dyDescent="0.25">
      <c r="B170" s="18">
        <f>Scaling!AV169</f>
        <v>43083</v>
      </c>
      <c r="C170" s="25">
        <f>Scaling!AW169</f>
        <v>4909.5838307298809</v>
      </c>
      <c r="D170" s="25">
        <f>Scaling!AX169</f>
        <v>0</v>
      </c>
      <c r="E170" s="25">
        <f>Scaling!AY169</f>
        <v>492.16677764119675</v>
      </c>
      <c r="F170" s="25">
        <f>Scaling!AZ169</f>
        <v>1765.2097954521018</v>
      </c>
      <c r="G170" s="25">
        <f>Scaling!BA169</f>
        <v>4907.1495863287955</v>
      </c>
      <c r="H170" s="25">
        <f>Scaling!BB169</f>
        <v>12074.109990151974</v>
      </c>
    </row>
    <row r="171" spans="2:8" x14ac:dyDescent="0.25">
      <c r="B171" s="18">
        <f>Scaling!AV170</f>
        <v>43084</v>
      </c>
      <c r="C171" s="25">
        <f>Scaling!AW170</f>
        <v>5385.4613121671064</v>
      </c>
      <c r="D171" s="25">
        <f>Scaling!AX170</f>
        <v>45.430508683280834</v>
      </c>
      <c r="E171" s="25">
        <f>Scaling!AY170</f>
        <v>524.07892241102456</v>
      </c>
      <c r="F171" s="25">
        <f>Scaling!AZ170</f>
        <v>1901.535616765407</v>
      </c>
      <c r="G171" s="25">
        <f>Scaling!BA170</f>
        <v>5272.7996240285638</v>
      </c>
      <c r="H171" s="25">
        <f>Scaling!BB170</f>
        <v>13129.305984055383</v>
      </c>
    </row>
    <row r="172" spans="2:8" x14ac:dyDescent="0.25">
      <c r="B172" s="18">
        <f>Scaling!AV171</f>
        <v>43085</v>
      </c>
      <c r="C172" s="25">
        <f>Scaling!AW171</f>
        <v>5329.8693063441378</v>
      </c>
      <c r="D172" s="25">
        <f>Scaling!AX171</f>
        <v>0</v>
      </c>
      <c r="E172" s="25">
        <f>Scaling!AY171</f>
        <v>506.21487832997684</v>
      </c>
      <c r="F172" s="25">
        <f>Scaling!AZ171</f>
        <v>1859.6959372728993</v>
      </c>
      <c r="G172" s="25">
        <f>Scaling!BA171</f>
        <v>5098.1088578027011</v>
      </c>
      <c r="H172" s="25">
        <f>Scaling!BB171</f>
        <v>12793.888979749716</v>
      </c>
    </row>
    <row r="173" spans="2:8" x14ac:dyDescent="0.25">
      <c r="B173" s="18">
        <f>Scaling!AV172</f>
        <v>43086</v>
      </c>
      <c r="C173" s="25">
        <f>Scaling!AW172</f>
        <v>5691.2389514588185</v>
      </c>
      <c r="D173" s="25">
        <f>Scaling!AX172</f>
        <v>14.479923530731114</v>
      </c>
      <c r="E173" s="25">
        <f>Scaling!AY172</f>
        <v>554.60352668507119</v>
      </c>
      <c r="F173" s="25">
        <f>Scaling!AZ172</f>
        <v>2036.0744971242591</v>
      </c>
      <c r="G173" s="25">
        <f>Scaling!BA172</f>
        <v>5544.3504191156708</v>
      </c>
      <c r="H173" s="25">
        <f>Scaling!BB172</f>
        <v>13840.747317914549</v>
      </c>
    </row>
    <row r="174" spans="2:8" x14ac:dyDescent="0.25">
      <c r="B174" s="18">
        <f>Scaling!AV173</f>
        <v>43087</v>
      </c>
      <c r="C174" s="25">
        <f>Scaling!AW173</f>
        <v>6155.1867906827219</v>
      </c>
      <c r="D174" s="25">
        <f>Scaling!AX173</f>
        <v>39.601043454883751</v>
      </c>
      <c r="E174" s="25">
        <f>Scaling!AY173</f>
        <v>570.84691318031264</v>
      </c>
      <c r="F174" s="25">
        <f>Scaling!AZ173</f>
        <v>3195.9870062733999</v>
      </c>
      <c r="G174" s="25">
        <f>Scaling!BA173</f>
        <v>5638.9001216981878</v>
      </c>
      <c r="H174" s="25">
        <f>Scaling!BB173</f>
        <v>15600.521875289505</v>
      </c>
    </row>
    <row r="175" spans="2:8" x14ac:dyDescent="0.25">
      <c r="B175" s="18">
        <f>Scaling!AV174</f>
        <v>43088</v>
      </c>
      <c r="C175" s="25">
        <f>Scaling!AW174</f>
        <v>3835.9882599630005</v>
      </c>
      <c r="D175" s="25">
        <f>Scaling!AX174</f>
        <v>0</v>
      </c>
      <c r="E175" s="25">
        <f>Scaling!AY174</f>
        <v>410.10552516968187</v>
      </c>
      <c r="F175" s="25">
        <f>Scaling!AZ174</f>
        <v>2643.7319919742185</v>
      </c>
      <c r="G175" s="25">
        <f>Scaling!BA174</f>
        <v>4208.9007915480233</v>
      </c>
      <c r="H175" s="25">
        <f>Scaling!BB174</f>
        <v>11098.726568654925</v>
      </c>
    </row>
    <row r="176" spans="2:8" x14ac:dyDescent="0.25">
      <c r="B176" s="18">
        <f>Scaling!AV175</f>
        <v>43089</v>
      </c>
      <c r="C176" s="25">
        <f>Scaling!AW175</f>
        <v>3347.5581873433066</v>
      </c>
      <c r="D176" s="25">
        <f>Scaling!AX175</f>
        <v>0</v>
      </c>
      <c r="E176" s="25">
        <f>Scaling!AY175</f>
        <v>188.47348117830265</v>
      </c>
      <c r="F176" s="25">
        <f>Scaling!AZ175</f>
        <v>1600.4082698116417</v>
      </c>
      <c r="G176" s="25">
        <f>Scaling!BA175</f>
        <v>2625.387184658754</v>
      </c>
      <c r="H176" s="25">
        <f>Scaling!BB175</f>
        <v>7761.8271229920047</v>
      </c>
    </row>
    <row r="177" spans="2:8" x14ac:dyDescent="0.25">
      <c r="B177" s="18">
        <f>Scaling!AV176</f>
        <v>43090</v>
      </c>
      <c r="C177" s="25">
        <f>Scaling!AW176</f>
        <v>4302.9436962949867</v>
      </c>
      <c r="D177" s="25">
        <f>Scaling!AX176</f>
        <v>23.136208712159391</v>
      </c>
      <c r="E177" s="25">
        <f>Scaling!AY176</f>
        <v>386.16677237236757</v>
      </c>
      <c r="F177" s="25">
        <f>Scaling!AZ176</f>
        <v>520.02423489399575</v>
      </c>
      <c r="G177" s="25">
        <f>Scaling!BA176</f>
        <v>4480.7362469268401</v>
      </c>
      <c r="H177" s="25">
        <f>Scaling!BB176</f>
        <v>9713.0071592003496</v>
      </c>
    </row>
    <row r="178" spans="2:8" x14ac:dyDescent="0.25">
      <c r="B178" s="18">
        <f>Scaling!AV177</f>
        <v>43091</v>
      </c>
      <c r="C178" s="25">
        <f>Scaling!AW177</f>
        <v>4677.165800727229</v>
      </c>
      <c r="D178" s="25">
        <f>Scaling!AX177</f>
        <v>15.433966070774353</v>
      </c>
      <c r="E178" s="25">
        <f>Scaling!AY177</f>
        <v>483.37095707409804</v>
      </c>
      <c r="F178" s="25">
        <f>Scaling!AZ177</f>
        <v>712.42903238773931</v>
      </c>
      <c r="G178" s="25">
        <f>Scaling!BA177</f>
        <v>3208.4235116160007</v>
      </c>
      <c r="H178" s="25">
        <f>Scaling!BB177</f>
        <v>9096.8232678758432</v>
      </c>
    </row>
    <row r="179" spans="2:8" x14ac:dyDescent="0.25">
      <c r="B179" s="18">
        <f>Scaling!AV178</f>
        <v>43092</v>
      </c>
      <c r="C179" s="25">
        <f>Scaling!AW178</f>
        <v>2940.1348422414953</v>
      </c>
      <c r="D179" s="25">
        <f>Scaling!AX178</f>
        <v>0</v>
      </c>
      <c r="E179" s="25">
        <f>Scaling!AY178</f>
        <v>483.20602714919437</v>
      </c>
      <c r="F179" s="25">
        <f>Scaling!AZ178</f>
        <v>623.06971513251551</v>
      </c>
      <c r="G179" s="25">
        <f>Scaling!BA178</f>
        <v>1662.9626364216251</v>
      </c>
      <c r="H179" s="25">
        <f>Scaling!BB178</f>
        <v>5709.3732209448299</v>
      </c>
    </row>
    <row r="180" spans="2:8" x14ac:dyDescent="0.25">
      <c r="B180" s="18">
        <f>Scaling!AV179</f>
        <v>43093</v>
      </c>
      <c r="C180" s="25">
        <f>Scaling!AW179</f>
        <v>1880.2886097283395</v>
      </c>
      <c r="D180" s="25">
        <f>Scaling!AX179</f>
        <v>0</v>
      </c>
      <c r="E180" s="25">
        <f>Scaling!AY179</f>
        <v>441.32609931372906</v>
      </c>
      <c r="F180" s="25">
        <f>Scaling!AZ179</f>
        <v>312.77653891531247</v>
      </c>
      <c r="G180" s="25">
        <f>Scaling!BA179</f>
        <v>1238.2797219066422</v>
      </c>
      <c r="H180" s="25">
        <f>Scaling!BB179</f>
        <v>3872.6709698640234</v>
      </c>
    </row>
    <row r="181" spans="2:8" x14ac:dyDescent="0.25">
      <c r="B181" s="18">
        <f>Scaling!AV180</f>
        <v>43094</v>
      </c>
      <c r="C181" s="25">
        <f>Scaling!AW180</f>
        <v>2329.4095777186026</v>
      </c>
      <c r="D181" s="25">
        <f>Scaling!AX180</f>
        <v>0</v>
      </c>
      <c r="E181" s="25">
        <f>Scaling!AY180</f>
        <v>550.42740768553642</v>
      </c>
      <c r="F181" s="25">
        <f>Scaling!AZ180</f>
        <v>389.91811115415305</v>
      </c>
      <c r="G181" s="25">
        <f>Scaling!BA180</f>
        <v>1768.1470363189117</v>
      </c>
      <c r="H181" s="25">
        <f>Scaling!BB180</f>
        <v>5037.9021328772033</v>
      </c>
    </row>
    <row r="182" spans="2:8" x14ac:dyDescent="0.25">
      <c r="B182" s="18">
        <f>Scaling!AV181</f>
        <v>43095</v>
      </c>
      <c r="C182" s="25">
        <f>Scaling!AW181</f>
        <v>2409.4147384924586</v>
      </c>
      <c r="D182" s="25">
        <f>Scaling!AX181</f>
        <v>0</v>
      </c>
      <c r="E182" s="25">
        <f>Scaling!AY181</f>
        <v>579.11578500004487</v>
      </c>
      <c r="F182" s="25">
        <f>Scaling!AZ181</f>
        <v>414.6395054101269</v>
      </c>
      <c r="G182" s="25">
        <f>Scaling!BA181</f>
        <v>2007.1716247807933</v>
      </c>
      <c r="H182" s="25">
        <f>Scaling!BB181</f>
        <v>5410.3416536834238</v>
      </c>
    </row>
    <row r="183" spans="2:8" x14ac:dyDescent="0.25">
      <c r="B183" s="18">
        <f>Scaling!AV182</f>
        <v>43096</v>
      </c>
      <c r="C183" s="25">
        <f>Scaling!AW182</f>
        <v>2330.2957892885452</v>
      </c>
      <c r="D183" s="25">
        <f>Scaling!AX182</f>
        <v>0</v>
      </c>
      <c r="E183" s="25">
        <f>Scaling!AY182</f>
        <v>560.53642436086193</v>
      </c>
      <c r="F183" s="25">
        <f>Scaling!AZ182</f>
        <v>402.89421117100073</v>
      </c>
      <c r="G183" s="25">
        <f>Scaling!BA182</f>
        <v>1993.2561385287433</v>
      </c>
      <c r="H183" s="25">
        <f>Scaling!BB182</f>
        <v>5286.982563349151</v>
      </c>
    </row>
    <row r="184" spans="2:8" x14ac:dyDescent="0.25">
      <c r="B184" s="18">
        <f>Scaling!AV183</f>
        <v>43097</v>
      </c>
      <c r="C184" s="25">
        <f>Scaling!AW183</f>
        <v>2284.9645137201965</v>
      </c>
      <c r="D184" s="25">
        <f>Scaling!AX183</f>
        <v>0</v>
      </c>
      <c r="E184" s="25">
        <f>Scaling!AY183</f>
        <v>526.20185900978481</v>
      </c>
      <c r="F184" s="25">
        <f>Scaling!AZ183</f>
        <v>379.90933586614443</v>
      </c>
      <c r="G184" s="25">
        <f>Scaling!BA183</f>
        <v>1862.1511759141702</v>
      </c>
      <c r="H184" s="25">
        <f>Scaling!BB183</f>
        <v>5053.2268845102953</v>
      </c>
    </row>
    <row r="185" spans="2:8" x14ac:dyDescent="0.25">
      <c r="B185" s="18">
        <f>Scaling!AV184</f>
        <v>43098</v>
      </c>
      <c r="C185" s="25">
        <f>Scaling!AW184</f>
        <v>2206.7600149853365</v>
      </c>
      <c r="D185" s="25">
        <f>Scaling!AX184</f>
        <v>0</v>
      </c>
      <c r="E185" s="25">
        <f>Scaling!AY184</f>
        <v>507.99814387867036</v>
      </c>
      <c r="F185" s="25">
        <f>Scaling!AZ184</f>
        <v>367.6394227857254</v>
      </c>
      <c r="G185" s="25">
        <f>Scaling!BA184</f>
        <v>1823.3653164192001</v>
      </c>
      <c r="H185" s="25">
        <f>Scaling!BB184</f>
        <v>4905.7628980689324</v>
      </c>
    </row>
    <row r="186" spans="2:8" x14ac:dyDescent="0.25">
      <c r="B186" s="18">
        <f>Scaling!AV185</f>
        <v>43099</v>
      </c>
      <c r="C186" s="25">
        <f>Scaling!AW185</f>
        <v>1877.3970499488285</v>
      </c>
      <c r="D186" s="25">
        <f>Scaling!AX185</f>
        <v>0</v>
      </c>
      <c r="E186" s="25">
        <f>Scaling!AY185</f>
        <v>421.02442851928356</v>
      </c>
      <c r="F186" s="25">
        <f>Scaling!AZ185</f>
        <v>303.96899076559498</v>
      </c>
      <c r="G186" s="25">
        <f>Scaling!BA185</f>
        <v>1582.4478618545077</v>
      </c>
      <c r="H186" s="25">
        <f>Scaling!BB185</f>
        <v>4184.8383310882145</v>
      </c>
    </row>
    <row r="187" spans="2:8" x14ac:dyDescent="0.25">
      <c r="B187" s="18">
        <f>Scaling!AV186</f>
        <v>43100</v>
      </c>
      <c r="C187" s="25">
        <f>Scaling!AW186</f>
        <v>2093.6261922090703</v>
      </c>
      <c r="D187" s="25">
        <f>Scaling!AX186</f>
        <v>59.438238515012401</v>
      </c>
      <c r="E187" s="25">
        <f>Scaling!AY186</f>
        <v>462.93468636394715</v>
      </c>
      <c r="F187" s="25">
        <f>Scaling!AZ186</f>
        <v>340.12322150564557</v>
      </c>
      <c r="G187" s="25">
        <f>Scaling!BA186</f>
        <v>1658.5595880097987</v>
      </c>
      <c r="H187" s="25">
        <f>Scaling!BB186</f>
        <v>4614.6819266034745</v>
      </c>
    </row>
    <row r="188" spans="2:8" x14ac:dyDescent="0.25">
      <c r="B188" s="18">
        <f>Scaling!AV187</f>
        <v>43101</v>
      </c>
      <c r="C188" s="25">
        <f>Scaling!AW187</f>
        <v>2492.3453694979103</v>
      </c>
      <c r="D188" s="25">
        <f>Scaling!AX187</f>
        <v>56.4456424155468</v>
      </c>
      <c r="E188" s="25">
        <f>Scaling!AY187</f>
        <v>570.83539232456883</v>
      </c>
      <c r="F188" s="25">
        <f>Scaling!AZ187</f>
        <v>418.72463999255154</v>
      </c>
      <c r="G188" s="25">
        <f>Scaling!BA187</f>
        <v>1931.1169142565989</v>
      </c>
      <c r="H188" s="25">
        <f>Scaling!BB187</f>
        <v>5469.4679584871765</v>
      </c>
    </row>
    <row r="189" spans="2:8" x14ac:dyDescent="0.25">
      <c r="B189" s="18">
        <f>Scaling!AV188</f>
        <v>43102</v>
      </c>
      <c r="C189" s="25">
        <f>Scaling!AW188</f>
        <v>2298.2283969376444</v>
      </c>
      <c r="D189" s="25">
        <f>Scaling!AX188</f>
        <v>0</v>
      </c>
      <c r="E189" s="25">
        <f>Scaling!AY188</f>
        <v>543.16202719947398</v>
      </c>
      <c r="F189" s="25">
        <f>Scaling!AZ188</f>
        <v>388.07077310275832</v>
      </c>
      <c r="G189" s="25">
        <f>Scaling!BA188</f>
        <v>1752.8976961019866</v>
      </c>
      <c r="H189" s="25">
        <f>Scaling!BB188</f>
        <v>4982.3588933418632</v>
      </c>
    </row>
    <row r="190" spans="2:8" x14ac:dyDescent="0.25">
      <c r="B190" s="18">
        <f>Scaling!AV189</f>
        <v>43103</v>
      </c>
      <c r="C190" s="25">
        <f>Scaling!AW189</f>
        <v>1704.8204100954422</v>
      </c>
      <c r="D190" s="25">
        <f>Scaling!AX189</f>
        <v>37.296681580171679</v>
      </c>
      <c r="E190" s="25">
        <f>Scaling!AY189</f>
        <v>628.9888147432016</v>
      </c>
      <c r="F190" s="25">
        <f>Scaling!AZ189</f>
        <v>451.31758824693492</v>
      </c>
      <c r="G190" s="25">
        <f>Scaling!BA189</f>
        <v>1455.047073359269</v>
      </c>
      <c r="H190" s="25">
        <f>Scaling!BB189</f>
        <v>4277.4705680250199</v>
      </c>
    </row>
    <row r="191" spans="2:8" x14ac:dyDescent="0.25">
      <c r="B191" s="18">
        <f>Scaling!AV190</f>
        <v>43104</v>
      </c>
      <c r="C191" s="25">
        <f>Scaling!AW190</f>
        <v>1354.3129423815935</v>
      </c>
      <c r="D191" s="25">
        <f>Scaling!AX190</f>
        <v>0</v>
      </c>
      <c r="E191" s="25">
        <f>Scaling!AY190</f>
        <v>664.44618638695852</v>
      </c>
      <c r="F191" s="25">
        <f>Scaling!AZ190</f>
        <v>480.50337910633397</v>
      </c>
      <c r="G191" s="25">
        <f>Scaling!BA190</f>
        <v>1282.1895890239934</v>
      </c>
      <c r="H191" s="25">
        <f>Scaling!BB190</f>
        <v>3781.4520968988795</v>
      </c>
    </row>
    <row r="192" spans="2:8" x14ac:dyDescent="0.25">
      <c r="B192" s="18">
        <f>Scaling!AV191</f>
        <v>43105</v>
      </c>
      <c r="C192" s="25">
        <f>Scaling!AW191</f>
        <v>1405.3843671867776</v>
      </c>
      <c r="D192" s="25">
        <f>Scaling!AX191</f>
        <v>55.627175002443451</v>
      </c>
      <c r="E192" s="25">
        <f>Scaling!AY191</f>
        <v>713.67770379528201</v>
      </c>
      <c r="F192" s="25">
        <f>Scaling!AZ191</f>
        <v>506.9310436966889</v>
      </c>
      <c r="G192" s="25">
        <f>Scaling!BA191</f>
        <v>1379.6886422717855</v>
      </c>
      <c r="H192" s="25">
        <f>Scaling!BB191</f>
        <v>4061.3089319529772</v>
      </c>
    </row>
    <row r="193" spans="2:8" x14ac:dyDescent="0.25">
      <c r="B193" s="18">
        <f>Scaling!AV192</f>
        <v>43106</v>
      </c>
      <c r="C193" s="25">
        <f>Scaling!AW192</f>
        <v>1164.5151487933406</v>
      </c>
      <c r="D193" s="25">
        <f>Scaling!AX192</f>
        <v>0</v>
      </c>
      <c r="E193" s="25">
        <f>Scaling!AY192</f>
        <v>600.40471158933497</v>
      </c>
      <c r="F193" s="25">
        <f>Scaling!AZ192</f>
        <v>430.55780745074259</v>
      </c>
      <c r="G193" s="25">
        <f>Scaling!BA192</f>
        <v>1183.7496740919555</v>
      </c>
      <c r="H193" s="25">
        <f>Scaling!BB192</f>
        <v>3379.2273419253738</v>
      </c>
    </row>
    <row r="194" spans="2:8" x14ac:dyDescent="0.25">
      <c r="B194" s="18">
        <f>Scaling!AV193</f>
        <v>43107</v>
      </c>
      <c r="C194" s="25">
        <f>Scaling!AW193</f>
        <v>1162.6529185076504</v>
      </c>
      <c r="D194" s="25">
        <f>Scaling!AX193</f>
        <v>0</v>
      </c>
      <c r="E194" s="25">
        <f>Scaling!AY193</f>
        <v>592.06894418967215</v>
      </c>
      <c r="F194" s="25">
        <f>Scaling!AZ193</f>
        <v>424.28977411388371</v>
      </c>
      <c r="G194" s="25">
        <f>Scaling!BA193</f>
        <v>1104.2660648577169</v>
      </c>
      <c r="H194" s="25">
        <f>Scaling!BB193</f>
        <v>3283.2777016689233</v>
      </c>
    </row>
    <row r="195" spans="2:8" x14ac:dyDescent="0.25">
      <c r="B195" s="18">
        <f>Scaling!AV194</f>
        <v>43108</v>
      </c>
      <c r="C195" s="25">
        <f>Scaling!AW194</f>
        <v>1138.5407250679141</v>
      </c>
      <c r="D195" s="25">
        <f>Scaling!AX194</f>
        <v>0</v>
      </c>
      <c r="E195" s="25">
        <f>Scaling!AY194</f>
        <v>589.20512548711315</v>
      </c>
      <c r="F195" s="25">
        <f>Scaling!AZ194</f>
        <v>416.62078851529827</v>
      </c>
      <c r="G195" s="25">
        <f>Scaling!BA194</f>
        <v>1130.5162020141645</v>
      </c>
      <c r="H195" s="25">
        <f>Scaling!BB194</f>
        <v>3274.8828410844899</v>
      </c>
    </row>
    <row r="196" spans="2:8" x14ac:dyDescent="0.25">
      <c r="B196" s="18">
        <f>Scaling!AV195</f>
        <v>43109</v>
      </c>
      <c r="C196" s="25">
        <f>Scaling!AW195</f>
        <v>1162.8475146996072</v>
      </c>
      <c r="D196" s="25">
        <f>Scaling!AX195</f>
        <v>37.972787613518719</v>
      </c>
      <c r="E196" s="25">
        <f>Scaling!AY195</f>
        <v>570.39811097716006</v>
      </c>
      <c r="F196" s="25">
        <f>Scaling!AZ195</f>
        <v>137.53123182726657</v>
      </c>
      <c r="G196" s="25">
        <f>Scaling!BA195</f>
        <v>1138.9192405342337</v>
      </c>
      <c r="H196" s="25">
        <f>Scaling!BB195</f>
        <v>3047.6688856517862</v>
      </c>
    </row>
    <row r="197" spans="2:8" x14ac:dyDescent="0.25">
      <c r="B197" s="18">
        <f>Scaling!AV196</f>
        <v>43110</v>
      </c>
      <c r="C197" s="25">
        <f>Scaling!AW196</f>
        <v>1453.2618714635075</v>
      </c>
      <c r="D197" s="25">
        <f>Scaling!AX196</f>
        <v>0</v>
      </c>
      <c r="E197" s="25">
        <f>Scaling!AY196</f>
        <v>694.52959316204397</v>
      </c>
      <c r="F197" s="25">
        <f>Scaling!AZ196</f>
        <v>0</v>
      </c>
      <c r="G197" s="25">
        <f>Scaling!BA196</f>
        <v>1436.6024250332196</v>
      </c>
      <c r="H197" s="25">
        <f>Scaling!BB196</f>
        <v>3584.3938896587706</v>
      </c>
    </row>
    <row r="198" spans="2:8" x14ac:dyDescent="0.25">
      <c r="B198" s="18">
        <f>Scaling!AV197</f>
        <v>43111</v>
      </c>
      <c r="C198" s="25">
        <f>Scaling!AW197</f>
        <v>1441.6413439668422</v>
      </c>
      <c r="D198" s="25">
        <f>Scaling!AX197</f>
        <v>0</v>
      </c>
      <c r="E198" s="25">
        <f>Scaling!AY197</f>
        <v>681.77388423271441</v>
      </c>
      <c r="F198" s="25">
        <f>Scaling!AZ197</f>
        <v>0</v>
      </c>
      <c r="G198" s="25">
        <f>Scaling!BA197</f>
        <v>1438.7917028622323</v>
      </c>
      <c r="H198" s="25">
        <f>Scaling!BB197</f>
        <v>3562.206931061789</v>
      </c>
    </row>
    <row r="199" spans="2:8" x14ac:dyDescent="0.25">
      <c r="B199" s="18">
        <f>Scaling!AV198</f>
        <v>43112</v>
      </c>
      <c r="C199" s="25">
        <f>Scaling!AW198</f>
        <v>901.29161759518684</v>
      </c>
      <c r="D199" s="25">
        <f>Scaling!AX198</f>
        <v>0</v>
      </c>
      <c r="E199" s="25">
        <f>Scaling!AY198</f>
        <v>593.27315015329998</v>
      </c>
      <c r="F199" s="25">
        <f>Scaling!AZ198</f>
        <v>0</v>
      </c>
      <c r="G199" s="25">
        <f>Scaling!BA198</f>
        <v>1051.4428547974003</v>
      </c>
      <c r="H199" s="25">
        <f>Scaling!BB198</f>
        <v>2546.007622545887</v>
      </c>
    </row>
    <row r="200" spans="2:8" x14ac:dyDescent="0.25">
      <c r="B200" s="18">
        <f>Scaling!AV199</f>
        <v>43113</v>
      </c>
      <c r="C200" s="25">
        <f>Scaling!AW199</f>
        <v>412.91025202581113</v>
      </c>
      <c r="D200" s="25">
        <f>Scaling!AX199</f>
        <v>0</v>
      </c>
      <c r="E200" s="25">
        <f>Scaling!AY199</f>
        <v>319.13083327191771</v>
      </c>
      <c r="F200" s="25">
        <f>Scaling!AZ199</f>
        <v>0</v>
      </c>
      <c r="G200" s="25">
        <f>Scaling!BA199</f>
        <v>536.20694345496497</v>
      </c>
      <c r="H200" s="25">
        <f>Scaling!BB199</f>
        <v>1268.2480287526937</v>
      </c>
    </row>
    <row r="201" spans="2:8" x14ac:dyDescent="0.25">
      <c r="B201" s="18">
        <f>Scaling!AV200</f>
        <v>43114</v>
      </c>
      <c r="C201" s="25">
        <f>Scaling!AW200</f>
        <v>598.47564867431129</v>
      </c>
      <c r="D201" s="25">
        <f>Scaling!AX200</f>
        <v>0</v>
      </c>
      <c r="E201" s="25">
        <f>Scaling!AY200</f>
        <v>540.35980183540062</v>
      </c>
      <c r="F201" s="25">
        <f>Scaling!AZ200</f>
        <v>0</v>
      </c>
      <c r="G201" s="25">
        <f>Scaling!BA200</f>
        <v>728.69552809333152</v>
      </c>
      <c r="H201" s="25">
        <f>Scaling!BB200</f>
        <v>1867.5309786030434</v>
      </c>
    </row>
    <row r="202" spans="2:8" x14ac:dyDescent="0.25">
      <c r="B202" s="18">
        <f>Scaling!AV201</f>
        <v>43115</v>
      </c>
      <c r="C202" s="25">
        <f>Scaling!AW201</f>
        <v>641.87143073988943</v>
      </c>
      <c r="D202" s="25">
        <f>Scaling!AX201</f>
        <v>0</v>
      </c>
      <c r="E202" s="25">
        <f>Scaling!AY201</f>
        <v>610.14220281050677</v>
      </c>
      <c r="F202" s="25">
        <f>Scaling!AZ201</f>
        <v>0</v>
      </c>
      <c r="G202" s="25">
        <f>Scaling!BA201</f>
        <v>826.72492560229534</v>
      </c>
      <c r="H202" s="25">
        <f>Scaling!BB201</f>
        <v>2078.7385591526918</v>
      </c>
    </row>
    <row r="203" spans="2:8" x14ac:dyDescent="0.25">
      <c r="B203" s="18">
        <f>Scaling!AV202</f>
        <v>43116</v>
      </c>
      <c r="C203" s="25">
        <f>Scaling!AW202</f>
        <v>677.54883371549761</v>
      </c>
      <c r="D203" s="25">
        <f>Scaling!AX202</f>
        <v>0</v>
      </c>
      <c r="E203" s="25">
        <f>Scaling!AY202</f>
        <v>652.39256248909226</v>
      </c>
      <c r="F203" s="25">
        <f>Scaling!AZ202</f>
        <v>0</v>
      </c>
      <c r="G203" s="25">
        <f>Scaling!BA202</f>
        <v>883.31390640054667</v>
      </c>
      <c r="H203" s="25">
        <f>Scaling!BB202</f>
        <v>2213.2553026051364</v>
      </c>
    </row>
    <row r="204" spans="2:8" x14ac:dyDescent="0.25">
      <c r="B204" s="18">
        <f>Scaling!AV203</f>
        <v>43117</v>
      </c>
      <c r="C204" s="25">
        <f>Scaling!AW203</f>
        <v>681.47877055074412</v>
      </c>
      <c r="D204" s="25">
        <f>Scaling!AX203</f>
        <v>0</v>
      </c>
      <c r="E204" s="25">
        <f>Scaling!AY203</f>
        <v>682.70265332574161</v>
      </c>
      <c r="F204" s="25">
        <f>Scaling!AZ203</f>
        <v>0</v>
      </c>
      <c r="G204" s="25">
        <f>Scaling!BA203</f>
        <v>930.62070654058004</v>
      </c>
      <c r="H204" s="25">
        <f>Scaling!BB203</f>
        <v>2294.8021304170657</v>
      </c>
    </row>
    <row r="205" spans="2:8" x14ac:dyDescent="0.25">
      <c r="B205" s="18">
        <f>Scaling!AV204</f>
        <v>43118</v>
      </c>
      <c r="C205" s="25">
        <f>Scaling!AW204</f>
        <v>636.18088702246962</v>
      </c>
      <c r="D205" s="25">
        <f>Scaling!AX204</f>
        <v>0</v>
      </c>
      <c r="E205" s="25">
        <f>Scaling!AY204</f>
        <v>641.86912707059537</v>
      </c>
      <c r="F205" s="25">
        <f>Scaling!AZ204</f>
        <v>0</v>
      </c>
      <c r="G205" s="25">
        <f>Scaling!BA204</f>
        <v>891.83630029248525</v>
      </c>
      <c r="H205" s="25">
        <f>Scaling!BB204</f>
        <v>2169.8863143855501</v>
      </c>
    </row>
    <row r="206" spans="2:8" x14ac:dyDescent="0.25">
      <c r="B206" s="18">
        <f>Scaling!AV205</f>
        <v>43119</v>
      </c>
      <c r="C206" s="25">
        <f>Scaling!AW205</f>
        <v>553.14128606770282</v>
      </c>
      <c r="D206" s="25">
        <f>Scaling!AX205</f>
        <v>0</v>
      </c>
      <c r="E206" s="25">
        <f>Scaling!AY205</f>
        <v>582.26743232644367</v>
      </c>
      <c r="F206" s="25">
        <f>Scaling!AZ205</f>
        <v>0</v>
      </c>
      <c r="G206" s="25">
        <f>Scaling!BA205</f>
        <v>779.35273924971784</v>
      </c>
      <c r="H206" s="25">
        <f>Scaling!BB205</f>
        <v>1914.7614576438643</v>
      </c>
    </row>
    <row r="207" spans="2:8" x14ac:dyDescent="0.25">
      <c r="B207" s="18">
        <f>Scaling!AV206</f>
        <v>43120</v>
      </c>
      <c r="C207" s="25">
        <f>Scaling!AW206</f>
        <v>464.03761782734881</v>
      </c>
      <c r="D207" s="25">
        <f>Scaling!AX206</f>
        <v>0</v>
      </c>
      <c r="E207" s="25">
        <f>Scaling!AY206</f>
        <v>537.61546124857864</v>
      </c>
      <c r="F207" s="25">
        <f>Scaling!AZ206</f>
        <v>0</v>
      </c>
      <c r="G207" s="25">
        <f>Scaling!BA206</f>
        <v>689.07693319943553</v>
      </c>
      <c r="H207" s="25">
        <f>Scaling!BB206</f>
        <v>1690.7300122753632</v>
      </c>
    </row>
    <row r="208" spans="2:8" x14ac:dyDescent="0.25">
      <c r="B208" s="18">
        <f>Scaling!AV207</f>
        <v>43121</v>
      </c>
      <c r="C208" s="25">
        <f>Scaling!AW207</f>
        <v>507.13682233713814</v>
      </c>
      <c r="D208" s="25">
        <f>Scaling!AX207</f>
        <v>0</v>
      </c>
      <c r="E208" s="25">
        <f>Scaling!AY207</f>
        <v>552.01394898898366</v>
      </c>
      <c r="F208" s="25">
        <f>Scaling!AZ207</f>
        <v>0</v>
      </c>
      <c r="G208" s="25">
        <f>Scaling!BA207</f>
        <v>726.54645460062363</v>
      </c>
      <c r="H208" s="25">
        <f>Scaling!BB207</f>
        <v>1785.6972259267454</v>
      </c>
    </row>
    <row r="209" spans="2:8" x14ac:dyDescent="0.25">
      <c r="B209" s="18">
        <f>Scaling!AV208</f>
        <v>43122</v>
      </c>
      <c r="C209" s="25">
        <f>Scaling!AW208</f>
        <v>380.07783744619132</v>
      </c>
      <c r="D209" s="25">
        <f>Scaling!AX208</f>
        <v>0</v>
      </c>
      <c r="E209" s="25">
        <f>Scaling!AY208</f>
        <v>464.8091430769062</v>
      </c>
      <c r="F209" s="25">
        <f>Scaling!AZ208</f>
        <v>0</v>
      </c>
      <c r="G209" s="25">
        <f>Scaling!BA208</f>
        <v>621.475231196614</v>
      </c>
      <c r="H209" s="25">
        <f>Scaling!BB208</f>
        <v>1466.3622117197115</v>
      </c>
    </row>
    <row r="210" spans="2:8" x14ac:dyDescent="0.25">
      <c r="B210" s="18">
        <f>Scaling!AV209</f>
        <v>43123</v>
      </c>
      <c r="C210" s="25">
        <f>Scaling!AW209</f>
        <v>452.79976262778519</v>
      </c>
      <c r="D210" s="25">
        <f>Scaling!AX209</f>
        <v>0</v>
      </c>
      <c r="E210" s="25">
        <f>Scaling!AY209</f>
        <v>522.07932671814183</v>
      </c>
      <c r="F210" s="25">
        <f>Scaling!AZ209</f>
        <v>0</v>
      </c>
      <c r="G210" s="25">
        <f>Scaling!BA209</f>
        <v>688.53783707182913</v>
      </c>
      <c r="H210" s="25">
        <f>Scaling!BB209</f>
        <v>1663.4169264177563</v>
      </c>
    </row>
    <row r="211" spans="2:8" x14ac:dyDescent="0.25">
      <c r="B211" s="18">
        <f>Scaling!AV210</f>
        <v>43124</v>
      </c>
      <c r="C211" s="25">
        <f>Scaling!AW210</f>
        <v>452.18754706633018</v>
      </c>
      <c r="D211" s="25">
        <f>Scaling!AX210</f>
        <v>0</v>
      </c>
      <c r="E211" s="25">
        <f>Scaling!AY210</f>
        <v>504.39308562686909</v>
      </c>
      <c r="F211" s="25">
        <f>Scaling!AZ210</f>
        <v>0</v>
      </c>
      <c r="G211" s="25">
        <f>Scaling!BA210</f>
        <v>673.37187044211123</v>
      </c>
      <c r="H211" s="25">
        <f>Scaling!BB210</f>
        <v>1629.9525031353105</v>
      </c>
    </row>
    <row r="212" spans="2:8" x14ac:dyDescent="0.25">
      <c r="B212" s="18">
        <f>Scaling!AV211</f>
        <v>43125</v>
      </c>
      <c r="C212" s="25">
        <f>Scaling!AW211</f>
        <v>475.54346904721064</v>
      </c>
      <c r="D212" s="25">
        <f>Scaling!AX211</f>
        <v>0</v>
      </c>
      <c r="E212" s="25">
        <f>Scaling!AY211</f>
        <v>497.76031563436891</v>
      </c>
      <c r="F212" s="25">
        <f>Scaling!AZ211</f>
        <v>0</v>
      </c>
      <c r="G212" s="25">
        <f>Scaling!BA211</f>
        <v>699.64836941361909</v>
      </c>
      <c r="H212" s="25">
        <f>Scaling!BB211</f>
        <v>1672.9521540951987</v>
      </c>
    </row>
    <row r="213" spans="2:8" x14ac:dyDescent="0.25">
      <c r="B213" s="18">
        <f>Scaling!AV212</f>
        <v>43126</v>
      </c>
      <c r="C213" s="25">
        <f>Scaling!AW212</f>
        <v>539.22865755128566</v>
      </c>
      <c r="D213" s="25">
        <f>Scaling!AX212</f>
        <v>0</v>
      </c>
      <c r="E213" s="25">
        <f>Scaling!AY212</f>
        <v>536.09163540744362</v>
      </c>
      <c r="F213" s="25">
        <f>Scaling!AZ212</f>
        <v>0</v>
      </c>
      <c r="G213" s="25">
        <f>Scaling!BA212</f>
        <v>764.11433500761984</v>
      </c>
      <c r="H213" s="25">
        <f>Scaling!BB212</f>
        <v>1839.4346279663491</v>
      </c>
    </row>
    <row r="214" spans="2:8" x14ac:dyDescent="0.25">
      <c r="B214" s="18">
        <f>Scaling!AV213</f>
        <v>43127</v>
      </c>
      <c r="C214" s="25">
        <f>Scaling!AW213</f>
        <v>559.61926253404897</v>
      </c>
      <c r="D214" s="25">
        <f>Scaling!AX213</f>
        <v>0</v>
      </c>
      <c r="E214" s="25">
        <f>Scaling!AY213</f>
        <v>527.13771367518007</v>
      </c>
      <c r="F214" s="25">
        <f>Scaling!AZ213</f>
        <v>0</v>
      </c>
      <c r="G214" s="25">
        <f>Scaling!BA213</f>
        <v>789.20095514886577</v>
      </c>
      <c r="H214" s="25">
        <f>Scaling!BB213</f>
        <v>1875.9579313580948</v>
      </c>
    </row>
    <row r="215" spans="2:8" x14ac:dyDescent="0.25">
      <c r="B215" s="18">
        <f>Scaling!AV214</f>
        <v>43128</v>
      </c>
      <c r="C215" s="25">
        <f>Scaling!AW214</f>
        <v>498.63305660032216</v>
      </c>
      <c r="D215" s="25">
        <f>Scaling!AX214</f>
        <v>0</v>
      </c>
      <c r="E215" s="25">
        <f>Scaling!AY214</f>
        <v>458.37152548649476</v>
      </c>
      <c r="F215" s="25">
        <f>Scaling!AZ214</f>
        <v>0</v>
      </c>
      <c r="G215" s="25">
        <f>Scaling!BA214</f>
        <v>709.31726879150722</v>
      </c>
      <c r="H215" s="25">
        <f>Scaling!BB214</f>
        <v>1666.3218508783243</v>
      </c>
    </row>
    <row r="216" spans="2:8" x14ac:dyDescent="0.25">
      <c r="B216" s="18">
        <f>Scaling!AV215</f>
        <v>43129</v>
      </c>
      <c r="C216" s="25">
        <f>Scaling!AW215</f>
        <v>431.80175425502784</v>
      </c>
      <c r="D216" s="25">
        <f>Scaling!AX215</f>
        <v>0</v>
      </c>
      <c r="E216" s="25">
        <f>Scaling!AY215</f>
        <v>384.87719330631649</v>
      </c>
      <c r="F216" s="25">
        <f>Scaling!AZ215</f>
        <v>0</v>
      </c>
      <c r="G216" s="25">
        <f>Scaling!BA215</f>
        <v>510.90165640301632</v>
      </c>
      <c r="H216" s="25">
        <f>Scaling!BB215</f>
        <v>1327.5806039643608</v>
      </c>
    </row>
    <row r="217" spans="2:8" x14ac:dyDescent="0.25">
      <c r="B217" s="18">
        <f>Scaling!AV216</f>
        <v>43130</v>
      </c>
      <c r="C217" s="25">
        <f>Scaling!AW216</f>
        <v>468.63997440279832</v>
      </c>
      <c r="D217" s="25">
        <f>Scaling!AX216</f>
        <v>0</v>
      </c>
      <c r="E217" s="25">
        <f>Scaling!AY216</f>
        <v>447.39017759021289</v>
      </c>
      <c r="F217" s="25">
        <f>Scaling!AZ216</f>
        <v>0</v>
      </c>
      <c r="G217" s="25">
        <f>Scaling!BA216</f>
        <v>491.40572979575882</v>
      </c>
      <c r="H217" s="25">
        <f>Scaling!BB216</f>
        <v>1407.4358817887701</v>
      </c>
    </row>
    <row r="218" spans="2:8" x14ac:dyDescent="0.25">
      <c r="B218" s="18">
        <f>Scaling!AV217</f>
        <v>43131</v>
      </c>
      <c r="C218" s="25">
        <f>Scaling!AW217</f>
        <v>571.2832689532521</v>
      </c>
      <c r="D218" s="25">
        <f>Scaling!AX217</f>
        <v>0</v>
      </c>
      <c r="E218" s="25">
        <f>Scaling!AY217</f>
        <v>541.74009292852293</v>
      </c>
      <c r="F218" s="25">
        <f>Scaling!AZ217</f>
        <v>0</v>
      </c>
      <c r="G218" s="25">
        <f>Scaling!BA217</f>
        <v>847.8476964292413</v>
      </c>
      <c r="H218" s="25">
        <f>Scaling!BB217</f>
        <v>1960.8710583110164</v>
      </c>
    </row>
    <row r="219" spans="2:8" x14ac:dyDescent="0.25">
      <c r="B219" s="18">
        <f>Scaling!AV218</f>
        <v>43132</v>
      </c>
      <c r="C219" s="25">
        <f>Scaling!AW218</f>
        <v>438.36343303170298</v>
      </c>
      <c r="D219" s="25">
        <f>Scaling!AX218</f>
        <v>0</v>
      </c>
      <c r="E219" s="25">
        <f>Scaling!AY218</f>
        <v>428.22383459553561</v>
      </c>
      <c r="F219" s="25">
        <f>Scaling!AZ218</f>
        <v>0</v>
      </c>
      <c r="G219" s="25">
        <f>Scaling!BA218</f>
        <v>766.0470437264546</v>
      </c>
      <c r="H219" s="25">
        <f>Scaling!BB218</f>
        <v>1632.6343113536932</v>
      </c>
    </row>
    <row r="220" spans="2:8" x14ac:dyDescent="0.25">
      <c r="B220" s="18">
        <f>Scaling!AV219</f>
        <v>43133</v>
      </c>
      <c r="C220" s="25">
        <f>Scaling!AW219</f>
        <v>438.88228924930263</v>
      </c>
      <c r="D220" s="25">
        <f>Scaling!AX219</f>
        <v>0</v>
      </c>
      <c r="E220" s="25">
        <f>Scaling!AY219</f>
        <v>431.6066494544657</v>
      </c>
      <c r="F220" s="25">
        <f>Scaling!AZ219</f>
        <v>0</v>
      </c>
      <c r="G220" s="25">
        <f>Scaling!BA219</f>
        <v>815.65380039005231</v>
      </c>
      <c r="H220" s="25">
        <f>Scaling!BB219</f>
        <v>1686.1427390938206</v>
      </c>
    </row>
    <row r="221" spans="2:8" x14ac:dyDescent="0.25">
      <c r="B221" s="18">
        <f>Scaling!AV220</f>
        <v>43134</v>
      </c>
      <c r="C221" s="25">
        <f>Scaling!AW220</f>
        <v>445.51236907232152</v>
      </c>
      <c r="D221" s="25">
        <f>Scaling!AX220</f>
        <v>0</v>
      </c>
      <c r="E221" s="25">
        <f>Scaling!AY220</f>
        <v>435.23997996288011</v>
      </c>
      <c r="F221" s="25">
        <f>Scaling!AZ220</f>
        <v>0</v>
      </c>
      <c r="G221" s="25">
        <f>Scaling!BA220</f>
        <v>855.85860291183644</v>
      </c>
      <c r="H221" s="25">
        <f>Scaling!BB220</f>
        <v>1736.6109519470381</v>
      </c>
    </row>
    <row r="222" spans="2:8" x14ac:dyDescent="0.25">
      <c r="B222" s="18">
        <f>Scaling!AV221</f>
        <v>43135</v>
      </c>
      <c r="C222" s="25">
        <f>Scaling!AW221</f>
        <v>440.96475046334325</v>
      </c>
      <c r="D222" s="25">
        <f>Scaling!AX221</f>
        <v>0</v>
      </c>
      <c r="E222" s="25">
        <f>Scaling!AY221</f>
        <v>438.7642827785092</v>
      </c>
      <c r="F222" s="25">
        <f>Scaling!AZ221</f>
        <v>0</v>
      </c>
      <c r="G222" s="25">
        <f>Scaling!BA221</f>
        <v>883.90362952275052</v>
      </c>
      <c r="H222" s="25">
        <f>Scaling!BB221</f>
        <v>1763.6326627646031</v>
      </c>
    </row>
    <row r="223" spans="2:8" x14ac:dyDescent="0.25">
      <c r="B223" s="18">
        <f>Scaling!AV222</f>
        <v>43136</v>
      </c>
      <c r="C223" s="25">
        <f>Scaling!AW222</f>
        <v>406.48467599576509</v>
      </c>
      <c r="D223" s="25">
        <f>Scaling!AX222</f>
        <v>0</v>
      </c>
      <c r="E223" s="25">
        <f>Scaling!AY222</f>
        <v>415.02057028961485</v>
      </c>
      <c r="F223" s="25">
        <f>Scaling!AZ222</f>
        <v>0</v>
      </c>
      <c r="G223" s="25">
        <f>Scaling!BA222</f>
        <v>841.35465074384797</v>
      </c>
      <c r="H223" s="25">
        <f>Scaling!BB222</f>
        <v>1662.8598970292278</v>
      </c>
    </row>
    <row r="224" spans="2:8" x14ac:dyDescent="0.25">
      <c r="B224" s="18">
        <f>Scaling!AV223</f>
        <v>43137</v>
      </c>
      <c r="C224" s="25">
        <f>Scaling!AW223</f>
        <v>385.90496063245428</v>
      </c>
      <c r="D224" s="25">
        <f>Scaling!AX223</f>
        <v>0</v>
      </c>
      <c r="E224" s="25">
        <f>Scaling!AY223</f>
        <v>401.33195245250675</v>
      </c>
      <c r="F224" s="25">
        <f>Scaling!AZ223</f>
        <v>0</v>
      </c>
      <c r="G224" s="25">
        <f>Scaling!BA223</f>
        <v>813.31654501203286</v>
      </c>
      <c r="H224" s="25">
        <f>Scaling!BB223</f>
        <v>1600.5534580969938</v>
      </c>
    </row>
    <row r="225" spans="2:8" x14ac:dyDescent="0.25">
      <c r="B225" s="18">
        <f>Scaling!AV224</f>
        <v>43138</v>
      </c>
      <c r="C225" s="25">
        <f>Scaling!AW224</f>
        <v>392.15828845725031</v>
      </c>
      <c r="D225" s="25">
        <f>Scaling!AX224</f>
        <v>0</v>
      </c>
      <c r="E225" s="25">
        <f>Scaling!AY224</f>
        <v>401.7852452239415</v>
      </c>
      <c r="F225" s="25">
        <f>Scaling!AZ224</f>
        <v>0</v>
      </c>
      <c r="G225" s="25">
        <f>Scaling!BA224</f>
        <v>827.56372590645469</v>
      </c>
      <c r="H225" s="25">
        <f>Scaling!BB224</f>
        <v>1621.5072595876466</v>
      </c>
    </row>
    <row r="226" spans="2:8" x14ac:dyDescent="0.25">
      <c r="B226" s="18">
        <f>Scaling!AV225</f>
        <v>43139</v>
      </c>
      <c r="C226" s="25">
        <f>Scaling!AW225</f>
        <v>390.43593500526259</v>
      </c>
      <c r="D226" s="25">
        <f>Scaling!AX225</f>
        <v>0</v>
      </c>
      <c r="E226" s="25">
        <f>Scaling!AY225</f>
        <v>384.83894413869189</v>
      </c>
      <c r="F226" s="25">
        <f>Scaling!AZ225</f>
        <v>0</v>
      </c>
      <c r="G226" s="25">
        <f>Scaling!BA225</f>
        <v>803.77965281180559</v>
      </c>
      <c r="H226" s="25">
        <f>Scaling!BB225</f>
        <v>1579.05453195576</v>
      </c>
    </row>
    <row r="227" spans="2:8" x14ac:dyDescent="0.25">
      <c r="B227" s="18">
        <f>Scaling!AV226</f>
        <v>43140</v>
      </c>
      <c r="C227" s="25">
        <f>Scaling!AW226</f>
        <v>425.64854320321729</v>
      </c>
      <c r="D227" s="25">
        <f>Scaling!AX226</f>
        <v>0</v>
      </c>
      <c r="E227" s="25">
        <f>Scaling!AY226</f>
        <v>400.29538250677092</v>
      </c>
      <c r="F227" s="25">
        <f>Scaling!AZ226</f>
        <v>0</v>
      </c>
      <c r="G227" s="25">
        <f>Scaling!BA226</f>
        <v>844.15394292682618</v>
      </c>
      <c r="H227" s="25">
        <f>Scaling!BB226</f>
        <v>1670.0978686368144</v>
      </c>
    </row>
    <row r="228" spans="2:8" x14ac:dyDescent="0.25">
      <c r="B228" s="18">
        <f>Scaling!AV227</f>
        <v>43141</v>
      </c>
      <c r="C228" s="25">
        <f>Scaling!AW227</f>
        <v>331.0105808654796</v>
      </c>
      <c r="D228" s="25">
        <f>Scaling!AX227</f>
        <v>0</v>
      </c>
      <c r="E228" s="25">
        <f>Scaling!AY227</f>
        <v>308.74527255672274</v>
      </c>
      <c r="F228" s="25">
        <f>Scaling!AZ227</f>
        <v>0</v>
      </c>
      <c r="G228" s="25">
        <f>Scaling!BA227</f>
        <v>664.39835505336532</v>
      </c>
      <c r="H228" s="25">
        <f>Scaling!BB227</f>
        <v>1304.1542084755677</v>
      </c>
    </row>
    <row r="229" spans="2:8" x14ac:dyDescent="0.25">
      <c r="B229" s="18">
        <f>Scaling!AV228</f>
        <v>43142</v>
      </c>
      <c r="C229" s="25">
        <f>Scaling!AW228</f>
        <v>370.37105208599536</v>
      </c>
      <c r="D229" s="25">
        <f>Scaling!AX228</f>
        <v>0</v>
      </c>
      <c r="E229" s="25">
        <f>Scaling!AY228</f>
        <v>344.65915519722466</v>
      </c>
      <c r="F229" s="25">
        <f>Scaling!AZ228</f>
        <v>0</v>
      </c>
      <c r="G229" s="25">
        <f>Scaling!BA228</f>
        <v>707.10410800008231</v>
      </c>
      <c r="H229" s="25">
        <f>Scaling!BB228</f>
        <v>1422.1343152833024</v>
      </c>
    </row>
    <row r="230" spans="2:8" x14ac:dyDescent="0.25">
      <c r="B230" s="18">
        <f>Scaling!AV229</f>
        <v>43143</v>
      </c>
      <c r="C230" s="25">
        <f>Scaling!AW229</f>
        <v>362.55810822206723</v>
      </c>
      <c r="D230" s="25">
        <f>Scaling!AX229</f>
        <v>0</v>
      </c>
      <c r="E230" s="25">
        <f>Scaling!AY229</f>
        <v>355.54308947801519</v>
      </c>
      <c r="F230" s="25">
        <f>Scaling!AZ229</f>
        <v>0</v>
      </c>
      <c r="G230" s="25">
        <f>Scaling!BA229</f>
        <v>736.02770221722301</v>
      </c>
      <c r="H230" s="25">
        <f>Scaling!BB229</f>
        <v>1454.1288999173053</v>
      </c>
    </row>
    <row r="231" spans="2:8" x14ac:dyDescent="0.25">
      <c r="B231" s="18">
        <f>Scaling!AV230</f>
        <v>43144</v>
      </c>
      <c r="C231" s="25">
        <f>Scaling!AW230</f>
        <v>342.54788349450178</v>
      </c>
      <c r="D231" s="25">
        <f>Scaling!AX230</f>
        <v>0</v>
      </c>
      <c r="E231" s="25">
        <f>Scaling!AY230</f>
        <v>366.02806706106651</v>
      </c>
      <c r="F231" s="25">
        <f>Scaling!AZ230</f>
        <v>0</v>
      </c>
      <c r="G231" s="25">
        <f>Scaling!BA230</f>
        <v>741.79128642448006</v>
      </c>
      <c r="H231" s="25">
        <f>Scaling!BB230</f>
        <v>1450.3672369800483</v>
      </c>
    </row>
    <row r="232" spans="2:8" x14ac:dyDescent="0.25">
      <c r="B232" s="18">
        <f>Scaling!AV231</f>
        <v>43145</v>
      </c>
      <c r="C232" s="25">
        <f>Scaling!AW231</f>
        <v>7.8487189222104634</v>
      </c>
      <c r="D232" s="25">
        <f>Scaling!AX231</f>
        <v>0</v>
      </c>
      <c r="E232" s="25">
        <f>Scaling!AY231</f>
        <v>109.68283538480853</v>
      </c>
      <c r="F232" s="25">
        <f>Scaling!AZ231</f>
        <v>0</v>
      </c>
      <c r="G232" s="25">
        <f>Scaling!BA231</f>
        <v>222.50574815783582</v>
      </c>
      <c r="H232" s="25">
        <f>Scaling!BB231</f>
        <v>340.0373024648548</v>
      </c>
    </row>
    <row r="233" spans="2:8" x14ac:dyDescent="0.25">
      <c r="B233" s="18">
        <f>Scaling!AV232</f>
        <v>43146</v>
      </c>
      <c r="C233" s="25">
        <f>Scaling!AW232</f>
        <v>0</v>
      </c>
      <c r="D233" s="25">
        <f>Scaling!AX232</f>
        <v>0</v>
      </c>
      <c r="E233" s="25">
        <f>Scaling!AY232</f>
        <v>285.36393983374285</v>
      </c>
      <c r="F233" s="25">
        <f>Scaling!AZ232</f>
        <v>0</v>
      </c>
      <c r="G233" s="25">
        <f>Scaling!BA232</f>
        <v>222.29899368349305</v>
      </c>
      <c r="H233" s="25">
        <f>Scaling!BB232</f>
        <v>507.6629335172359</v>
      </c>
    </row>
    <row r="234" spans="2:8" x14ac:dyDescent="0.25">
      <c r="B234" s="18">
        <f>Scaling!AV233</f>
        <v>43147</v>
      </c>
      <c r="C234" s="25">
        <f>Scaling!AW233</f>
        <v>0</v>
      </c>
      <c r="D234" s="25">
        <f>Scaling!AX233</f>
        <v>0</v>
      </c>
      <c r="E234" s="25">
        <f>Scaling!AY233</f>
        <v>295.7946381559442</v>
      </c>
      <c r="F234" s="25">
        <f>Scaling!AZ233</f>
        <v>0</v>
      </c>
      <c r="G234" s="25">
        <f>Scaling!BA233</f>
        <v>0</v>
      </c>
      <c r="H234" s="25">
        <f>Scaling!BB233</f>
        <v>295.7946381559442</v>
      </c>
    </row>
    <row r="235" spans="2:8" x14ac:dyDescent="0.25">
      <c r="B235" s="18">
        <f>Scaling!AV234</f>
        <v>43148</v>
      </c>
      <c r="C235" s="25">
        <f>Scaling!AW234</f>
        <v>0</v>
      </c>
      <c r="D235" s="25">
        <f>Scaling!AX234</f>
        <v>0</v>
      </c>
      <c r="E235" s="25">
        <f>Scaling!AY234</f>
        <v>341.27310754931568</v>
      </c>
      <c r="F235" s="25">
        <f>Scaling!AZ234</f>
        <v>0</v>
      </c>
      <c r="G235" s="25">
        <f>Scaling!BA234</f>
        <v>0</v>
      </c>
      <c r="H235" s="25">
        <f>Scaling!BB234</f>
        <v>341.27310754931568</v>
      </c>
    </row>
    <row r="236" spans="2:8" x14ac:dyDescent="0.25">
      <c r="B236" s="18">
        <f>Scaling!AV235</f>
        <v>43149</v>
      </c>
      <c r="C236" s="25">
        <f>Scaling!AW235</f>
        <v>0</v>
      </c>
      <c r="D236" s="25">
        <f>Scaling!AX235</f>
        <v>0</v>
      </c>
      <c r="E236" s="25">
        <f>Scaling!AY235</f>
        <v>353.67497317780084</v>
      </c>
      <c r="F236" s="25">
        <f>Scaling!AZ235</f>
        <v>0</v>
      </c>
      <c r="G236" s="25">
        <f>Scaling!BA235</f>
        <v>0</v>
      </c>
      <c r="H236" s="25">
        <f>Scaling!BB235</f>
        <v>353.67497317780084</v>
      </c>
    </row>
    <row r="237" spans="2:8" x14ac:dyDescent="0.25">
      <c r="B237" s="18">
        <f>Scaling!AV236</f>
        <v>43150</v>
      </c>
      <c r="C237" s="25">
        <f>Scaling!AW236</f>
        <v>0</v>
      </c>
      <c r="D237" s="25">
        <f>Scaling!AX236</f>
        <v>0</v>
      </c>
      <c r="E237" s="25">
        <f>Scaling!AY236</f>
        <v>342.2162016498346</v>
      </c>
      <c r="F237" s="25">
        <f>Scaling!AZ236</f>
        <v>0</v>
      </c>
      <c r="G237" s="25">
        <f>Scaling!BA236</f>
        <v>374.28925687720306</v>
      </c>
      <c r="H237" s="25">
        <f>Scaling!BB236</f>
        <v>716.50545852703772</v>
      </c>
    </row>
    <row r="238" spans="2:8" x14ac:dyDescent="0.25">
      <c r="B238" s="18">
        <f>Scaling!AV237</f>
        <v>43151</v>
      </c>
      <c r="C238" s="25">
        <f>Scaling!AW237</f>
        <v>243.06526546523526</v>
      </c>
      <c r="D238" s="25">
        <f>Scaling!AX237</f>
        <v>0</v>
      </c>
      <c r="E238" s="25">
        <f>Scaling!AY237</f>
        <v>395.97553772922572</v>
      </c>
      <c r="F238" s="25">
        <f>Scaling!AZ237</f>
        <v>0</v>
      </c>
      <c r="G238" s="25">
        <f>Scaling!BA237</f>
        <v>768.77408125337138</v>
      </c>
      <c r="H238" s="25">
        <f>Scaling!BB237</f>
        <v>1407.8148844478324</v>
      </c>
    </row>
    <row r="239" spans="2:8" x14ac:dyDescent="0.25">
      <c r="B239" s="18">
        <f>Scaling!AV238</f>
        <v>43152</v>
      </c>
      <c r="C239" s="25">
        <f>Scaling!AW238</f>
        <v>359.50809813250191</v>
      </c>
      <c r="D239" s="25">
        <f>Scaling!AX238</f>
        <v>0</v>
      </c>
      <c r="E239" s="25">
        <f>Scaling!AY238</f>
        <v>385.60944122301601</v>
      </c>
      <c r="F239" s="25">
        <f>Scaling!AZ238</f>
        <v>0</v>
      </c>
      <c r="G239" s="25">
        <f>Scaling!BA238</f>
        <v>759.0507245976961</v>
      </c>
      <c r="H239" s="25">
        <f>Scaling!BB238</f>
        <v>1504.1682639532141</v>
      </c>
    </row>
    <row r="240" spans="2:8" x14ac:dyDescent="0.25">
      <c r="B240" s="18">
        <f>Scaling!AV239</f>
        <v>43153</v>
      </c>
      <c r="C240" s="25">
        <f>Scaling!AW239</f>
        <v>390.68721104243303</v>
      </c>
      <c r="D240" s="25">
        <f>Scaling!AX239</f>
        <v>0</v>
      </c>
      <c r="E240" s="25">
        <f>Scaling!AY239</f>
        <v>396.82592547600154</v>
      </c>
      <c r="F240" s="25">
        <f>Scaling!AZ239</f>
        <v>0</v>
      </c>
      <c r="G240" s="25">
        <f>Scaling!BA239</f>
        <v>1173.7292062765719</v>
      </c>
      <c r="H240" s="25">
        <f>Scaling!BB239</f>
        <v>1961.2423427950064</v>
      </c>
    </row>
    <row r="241" spans="2:8" x14ac:dyDescent="0.25">
      <c r="B241" s="18">
        <f>Scaling!AV240</f>
        <v>43154</v>
      </c>
      <c r="C241" s="25">
        <f>Scaling!AW240</f>
        <v>386.152588353336</v>
      </c>
      <c r="D241" s="25">
        <f>Scaling!AX240</f>
        <v>0</v>
      </c>
      <c r="E241" s="25">
        <f>Scaling!AY240</f>
        <v>401.10950961109546</v>
      </c>
      <c r="F241" s="25">
        <f>Scaling!AZ240</f>
        <v>0</v>
      </c>
      <c r="G241" s="25">
        <f>Scaling!BA240</f>
        <v>1410.7977934607716</v>
      </c>
      <c r="H241" s="25">
        <f>Scaling!BB240</f>
        <v>2198.0598914252032</v>
      </c>
    </row>
    <row r="242" spans="2:8" x14ac:dyDescent="0.25">
      <c r="B242" s="18">
        <f>Scaling!AV241</f>
        <v>43155</v>
      </c>
      <c r="C242" s="25">
        <f>Scaling!AW241</f>
        <v>280.32041753394839</v>
      </c>
      <c r="D242" s="25">
        <f>Scaling!AX241</f>
        <v>0</v>
      </c>
      <c r="E242" s="25">
        <f>Scaling!AY241</f>
        <v>282.65247401417241</v>
      </c>
      <c r="F242" s="25">
        <f>Scaling!AZ241</f>
        <v>0</v>
      </c>
      <c r="G242" s="25">
        <f>Scaling!BA241</f>
        <v>942.2318863764358</v>
      </c>
      <c r="H242" s="25">
        <f>Scaling!BB241</f>
        <v>1505.2047779245565</v>
      </c>
    </row>
    <row r="243" spans="2:8" x14ac:dyDescent="0.25">
      <c r="B243" s="18">
        <f>Scaling!AV242</f>
        <v>43156</v>
      </c>
      <c r="C243" s="25">
        <f>Scaling!AW242</f>
        <v>354.0770862440047</v>
      </c>
      <c r="D243" s="25">
        <f>Scaling!AX242</f>
        <v>0</v>
      </c>
      <c r="E243" s="25">
        <f>Scaling!AY242</f>
        <v>327.0333033870927</v>
      </c>
      <c r="F243" s="25">
        <f>Scaling!AZ242</f>
        <v>0</v>
      </c>
      <c r="G243" s="25">
        <f>Scaling!BA242</f>
        <v>1076.8264287203854</v>
      </c>
      <c r="H243" s="25">
        <f>Scaling!BB242</f>
        <v>1757.9368183514828</v>
      </c>
    </row>
    <row r="244" spans="2:8" x14ac:dyDescent="0.25">
      <c r="B244" s="18">
        <f>Scaling!AV243</f>
        <v>43157</v>
      </c>
      <c r="C244" s="25">
        <f>Scaling!AW243</f>
        <v>392.79341014389365</v>
      </c>
      <c r="D244" s="25">
        <f>Scaling!AX243</f>
        <v>0</v>
      </c>
      <c r="E244" s="25">
        <f>Scaling!AY243</f>
        <v>381.06441618541663</v>
      </c>
      <c r="F244" s="25">
        <f>Scaling!AZ243</f>
        <v>0</v>
      </c>
      <c r="G244" s="25">
        <f>Scaling!BA243</f>
        <v>1285.6284871591054</v>
      </c>
      <c r="H244" s="25">
        <f>Scaling!BB243</f>
        <v>2059.4863134884154</v>
      </c>
    </row>
    <row r="245" spans="2:8" x14ac:dyDescent="0.25">
      <c r="B245" s="18">
        <f>Scaling!AV244</f>
        <v>43158</v>
      </c>
      <c r="C245" s="25">
        <f>Scaling!AW244</f>
        <v>385.7142533193902</v>
      </c>
      <c r="D245" s="25">
        <f>Scaling!AX244</f>
        <v>0</v>
      </c>
      <c r="E245" s="25">
        <f>Scaling!AY244</f>
        <v>395.783871324833</v>
      </c>
      <c r="F245" s="25">
        <f>Scaling!AZ244</f>
        <v>0</v>
      </c>
      <c r="G245" s="25">
        <f>Scaling!BA244</f>
        <v>1671.1055678129919</v>
      </c>
      <c r="H245" s="25">
        <f>Scaling!BB244</f>
        <v>2452.6036924572154</v>
      </c>
    </row>
    <row r="246" spans="2:8" x14ac:dyDescent="0.25">
      <c r="B246" s="18">
        <f>Scaling!AV245</f>
        <v>43159</v>
      </c>
      <c r="C246" s="25">
        <f>Scaling!AW245</f>
        <v>149.00599538750609</v>
      </c>
      <c r="D246" s="25">
        <f>Scaling!AX245</f>
        <v>0</v>
      </c>
      <c r="E246" s="25">
        <f>Scaling!AY245</f>
        <v>123.54259415654333</v>
      </c>
      <c r="F246" s="25">
        <f>Scaling!AZ245</f>
        <v>0</v>
      </c>
      <c r="G246" s="25">
        <f>Scaling!BA245</f>
        <v>612.94755066901212</v>
      </c>
      <c r="H246" s="25">
        <f>Scaling!BB245</f>
        <v>885.49614021306161</v>
      </c>
    </row>
    <row r="247" spans="2:8" x14ac:dyDescent="0.25">
      <c r="B247" s="18">
        <f>Scaling!AV246</f>
        <v>43160</v>
      </c>
      <c r="C247" s="25">
        <f>Scaling!AW246</f>
        <v>996.81061963576121</v>
      </c>
      <c r="D247" s="25">
        <f>Scaling!AX246</f>
        <v>0</v>
      </c>
      <c r="E247" s="25">
        <f>Scaling!AY246</f>
        <v>484.78535388585783</v>
      </c>
      <c r="F247" s="25">
        <f>Scaling!AZ246</f>
        <v>0</v>
      </c>
      <c r="G247" s="25">
        <f>Scaling!BA246</f>
        <v>2004.4795092429003</v>
      </c>
      <c r="H247" s="25">
        <f>Scaling!BB246</f>
        <v>3486.0754827645196</v>
      </c>
    </row>
    <row r="248" spans="2:8" x14ac:dyDescent="0.25">
      <c r="B248" s="18">
        <f>Scaling!AV247</f>
        <v>43161</v>
      </c>
      <c r="C248" s="25">
        <f>Scaling!AW247</f>
        <v>1109.9902767401572</v>
      </c>
      <c r="D248" s="25">
        <f>Scaling!AX247</f>
        <v>0</v>
      </c>
      <c r="E248" s="25">
        <f>Scaling!AY247</f>
        <v>601.46690179875657</v>
      </c>
      <c r="F248" s="25">
        <f>Scaling!AZ247</f>
        <v>0</v>
      </c>
      <c r="G248" s="25">
        <f>Scaling!BA247</f>
        <v>2324.7362485240296</v>
      </c>
      <c r="H248" s="25">
        <f>Scaling!BB247</f>
        <v>4036.1934270629436</v>
      </c>
    </row>
    <row r="249" spans="2:8" x14ac:dyDescent="0.25">
      <c r="B249" s="18">
        <f>Scaling!AV248</f>
        <v>43162</v>
      </c>
      <c r="C249" s="25">
        <f>Scaling!AW248</f>
        <v>925.80539749920001</v>
      </c>
      <c r="D249" s="25">
        <f>Scaling!AX248</f>
        <v>0</v>
      </c>
      <c r="E249" s="25">
        <f>Scaling!AY248</f>
        <v>477.3287915215293</v>
      </c>
      <c r="F249" s="25">
        <f>Scaling!AZ248</f>
        <v>0</v>
      </c>
      <c r="G249" s="25">
        <f>Scaling!BA248</f>
        <v>1987.9856402799642</v>
      </c>
      <c r="H249" s="25">
        <f>Scaling!BB248</f>
        <v>3391.1198293006937</v>
      </c>
    </row>
    <row r="250" spans="2:8" x14ac:dyDescent="0.25">
      <c r="B250" s="18">
        <f>Scaling!AV249</f>
        <v>43163</v>
      </c>
      <c r="C250" s="25">
        <f>Scaling!AW249</f>
        <v>1061.1393068663422</v>
      </c>
      <c r="D250" s="25">
        <f>Scaling!AX249</f>
        <v>0</v>
      </c>
      <c r="E250" s="25">
        <f>Scaling!AY249</f>
        <v>535.26429904788995</v>
      </c>
      <c r="F250" s="25">
        <f>Scaling!AZ249</f>
        <v>0</v>
      </c>
      <c r="G250" s="25">
        <f>Scaling!BA249</f>
        <v>1982.5671161022087</v>
      </c>
      <c r="H250" s="25">
        <f>Scaling!BB249</f>
        <v>3578.970722016441</v>
      </c>
    </row>
    <row r="251" spans="2:8" x14ac:dyDescent="0.25">
      <c r="B251" s="18">
        <f>Scaling!AV250</f>
        <v>43164</v>
      </c>
      <c r="C251" s="25">
        <f>Scaling!AW250</f>
        <v>1015.6245591041161</v>
      </c>
      <c r="D251" s="25">
        <f>Scaling!AX250</f>
        <v>0</v>
      </c>
      <c r="E251" s="25">
        <f>Scaling!AY250</f>
        <v>523.93548229996202</v>
      </c>
      <c r="F251" s="25">
        <f>Scaling!AZ250</f>
        <v>0</v>
      </c>
      <c r="G251" s="25">
        <f>Scaling!BA250</f>
        <v>2030.3890951323094</v>
      </c>
      <c r="H251" s="25">
        <f>Scaling!BB250</f>
        <v>3569.9491365363874</v>
      </c>
    </row>
    <row r="252" spans="2:8" x14ac:dyDescent="0.25">
      <c r="B252" s="18">
        <f>Scaling!AV251</f>
        <v>43165</v>
      </c>
      <c r="C252" s="25">
        <f>Scaling!AW251</f>
        <v>1239.0663634792666</v>
      </c>
      <c r="D252" s="25">
        <f>Scaling!AX251</f>
        <v>0</v>
      </c>
      <c r="E252" s="25">
        <f>Scaling!AY251</f>
        <v>589.74030899164995</v>
      </c>
      <c r="F252" s="25">
        <f>Scaling!AZ251</f>
        <v>0</v>
      </c>
      <c r="G252" s="25">
        <f>Scaling!BA251</f>
        <v>2325.5958076156271</v>
      </c>
      <c r="H252" s="25">
        <f>Scaling!BB251</f>
        <v>4154.4024800865436</v>
      </c>
    </row>
    <row r="253" spans="2:8" x14ac:dyDescent="0.25">
      <c r="B253" s="18">
        <f>Scaling!AV252</f>
        <v>43166</v>
      </c>
      <c r="C253" s="25">
        <f>Scaling!AW252</f>
        <v>1320.1375669508602</v>
      </c>
      <c r="D253" s="25">
        <f>Scaling!AX252</f>
        <v>0</v>
      </c>
      <c r="E253" s="25">
        <f>Scaling!AY252</f>
        <v>669.88192848697224</v>
      </c>
      <c r="F253" s="25">
        <f>Scaling!AZ252</f>
        <v>0</v>
      </c>
      <c r="G253" s="25">
        <f>Scaling!BA252</f>
        <v>2649.4370785157639</v>
      </c>
      <c r="H253" s="25">
        <f>Scaling!BB252</f>
        <v>4639.4565739535965</v>
      </c>
    </row>
    <row r="254" spans="2:8" x14ac:dyDescent="0.25">
      <c r="B254" s="18">
        <f>Scaling!AV253</f>
        <v>43167</v>
      </c>
      <c r="C254" s="25">
        <f>Scaling!AW253</f>
        <v>1337.0022824391904</v>
      </c>
      <c r="D254" s="25">
        <f>Scaling!AX253</f>
        <v>0</v>
      </c>
      <c r="E254" s="25">
        <f>Scaling!AY253</f>
        <v>667.71345851892693</v>
      </c>
      <c r="F254" s="25">
        <f>Scaling!AZ253</f>
        <v>0</v>
      </c>
      <c r="G254" s="25">
        <f>Scaling!BA253</f>
        <v>2587.9814892208483</v>
      </c>
      <c r="H254" s="25">
        <f>Scaling!BB253</f>
        <v>4592.6972301789656</v>
      </c>
    </row>
    <row r="255" spans="2:8" x14ac:dyDescent="0.25">
      <c r="B255" s="18">
        <f>Scaling!AV254</f>
        <v>43168</v>
      </c>
      <c r="C255" s="25">
        <f>Scaling!AW254</f>
        <v>1322.0540754867859</v>
      </c>
      <c r="D255" s="25">
        <f>Scaling!AX254</f>
        <v>0</v>
      </c>
      <c r="E255" s="25">
        <f>Scaling!AY254</f>
        <v>668.67232830379885</v>
      </c>
      <c r="F255" s="25">
        <f>Scaling!AZ254</f>
        <v>0</v>
      </c>
      <c r="G255" s="25">
        <f>Scaling!BA254</f>
        <v>2599.4091862912287</v>
      </c>
      <c r="H255" s="25">
        <f>Scaling!BB254</f>
        <v>4590.1355900818135</v>
      </c>
    </row>
    <row r="256" spans="2:8" x14ac:dyDescent="0.25">
      <c r="B256" s="18">
        <f>Scaling!AV255</f>
        <v>43169</v>
      </c>
      <c r="C256" s="25">
        <f>Scaling!AW255</f>
        <v>1254.2645782636039</v>
      </c>
      <c r="D256" s="25">
        <f>Scaling!AX255</f>
        <v>0</v>
      </c>
      <c r="E256" s="25">
        <f>Scaling!AY255</f>
        <v>648.90605574779329</v>
      </c>
      <c r="F256" s="25">
        <f>Scaling!AZ255</f>
        <v>0</v>
      </c>
      <c r="G256" s="25">
        <f>Scaling!BA255</f>
        <v>2538.8877987505907</v>
      </c>
      <c r="H256" s="25">
        <f>Scaling!BB255</f>
        <v>4442.0584327619881</v>
      </c>
    </row>
    <row r="257" spans="2:8" x14ac:dyDescent="0.25">
      <c r="B257" s="18">
        <f>Scaling!AV256</f>
        <v>43170</v>
      </c>
      <c r="C257" s="25">
        <f>Scaling!AW256</f>
        <v>1015.3117202408977</v>
      </c>
      <c r="D257" s="25">
        <f>Scaling!AX256</f>
        <v>0</v>
      </c>
      <c r="E257" s="25">
        <f>Scaling!AY256</f>
        <v>488.28003988727238</v>
      </c>
      <c r="F257" s="25">
        <f>Scaling!AZ256</f>
        <v>0</v>
      </c>
      <c r="G257" s="25">
        <f>Scaling!BA256</f>
        <v>1771.7287541890728</v>
      </c>
      <c r="H257" s="25">
        <f>Scaling!BB256</f>
        <v>3275.3205143172427</v>
      </c>
    </row>
    <row r="258" spans="2:8" x14ac:dyDescent="0.25">
      <c r="B258" s="18">
        <f>Scaling!AV257</f>
        <v>43171</v>
      </c>
      <c r="C258" s="25">
        <f>Scaling!AW257</f>
        <v>1143.5722055199542</v>
      </c>
      <c r="D258" s="25">
        <f>Scaling!AX257</f>
        <v>0</v>
      </c>
      <c r="E258" s="25">
        <f>Scaling!AY257</f>
        <v>564.40352785514301</v>
      </c>
      <c r="F258" s="25">
        <f>Scaling!AZ257</f>
        <v>0</v>
      </c>
      <c r="G258" s="25">
        <f>Scaling!BA257</f>
        <v>2008.0498071689954</v>
      </c>
      <c r="H258" s="25">
        <f>Scaling!BB257</f>
        <v>3716.0255405440926</v>
      </c>
    </row>
    <row r="259" spans="2:8" x14ac:dyDescent="0.25">
      <c r="B259" s="18">
        <f>Scaling!AV258</f>
        <v>43172</v>
      </c>
      <c r="C259" s="25">
        <f>Scaling!AW258</f>
        <v>1176.1782976293848</v>
      </c>
      <c r="D259" s="25">
        <f>Scaling!AX258</f>
        <v>0</v>
      </c>
      <c r="E259" s="25">
        <f>Scaling!AY258</f>
        <v>583.89821124113291</v>
      </c>
      <c r="F259" s="25">
        <f>Scaling!AZ258</f>
        <v>0</v>
      </c>
      <c r="G259" s="25">
        <f>Scaling!BA258</f>
        <v>2189.4249720313687</v>
      </c>
      <c r="H259" s="25">
        <f>Scaling!BB258</f>
        <v>3949.5014809018867</v>
      </c>
    </row>
    <row r="260" spans="2:8" x14ac:dyDescent="0.25">
      <c r="B260" s="18">
        <f>Scaling!AV259</f>
        <v>43173</v>
      </c>
      <c r="C260" s="25">
        <f>Scaling!AW259</f>
        <v>792.59923229014305</v>
      </c>
      <c r="D260" s="25">
        <f>Scaling!AX259</f>
        <v>0</v>
      </c>
      <c r="E260" s="25">
        <f>Scaling!AY259</f>
        <v>584.9389095641518</v>
      </c>
      <c r="F260" s="25">
        <f>Scaling!AZ259</f>
        <v>0</v>
      </c>
      <c r="G260" s="25">
        <f>Scaling!BA259</f>
        <v>1519.2941123282296</v>
      </c>
      <c r="H260" s="25">
        <f>Scaling!BB259</f>
        <v>2896.8322541825246</v>
      </c>
    </row>
    <row r="261" spans="2:8" x14ac:dyDescent="0.25">
      <c r="B261" s="18">
        <f>Scaling!AV260</f>
        <v>43174</v>
      </c>
      <c r="C261" s="25">
        <f>Scaling!AW260</f>
        <v>555.4589236620094</v>
      </c>
      <c r="D261" s="25">
        <f>Scaling!AX260</f>
        <v>0</v>
      </c>
      <c r="E261" s="25">
        <f>Scaling!AY260</f>
        <v>566.0186275470503</v>
      </c>
      <c r="F261" s="25">
        <f>Scaling!AZ260</f>
        <v>0</v>
      </c>
      <c r="G261" s="25">
        <f>Scaling!BA260</f>
        <v>1104.2145587859782</v>
      </c>
      <c r="H261" s="25">
        <f>Scaling!BB260</f>
        <v>2225.6921099950378</v>
      </c>
    </row>
    <row r="262" spans="2:8" x14ac:dyDescent="0.25">
      <c r="B262" s="18">
        <f>Scaling!AV261</f>
        <v>43175</v>
      </c>
      <c r="C262" s="25">
        <f>Scaling!AW261</f>
        <v>586.55283410638776</v>
      </c>
      <c r="D262" s="25">
        <f>Scaling!AX261</f>
        <v>0</v>
      </c>
      <c r="E262" s="25">
        <f>Scaling!AY261</f>
        <v>621.42287307229458</v>
      </c>
      <c r="F262" s="25">
        <f>Scaling!AZ261</f>
        <v>0</v>
      </c>
      <c r="G262" s="25">
        <f>Scaling!BA261</f>
        <v>1234.5743691305106</v>
      </c>
      <c r="H262" s="25">
        <f>Scaling!BB261</f>
        <v>2442.5500763091932</v>
      </c>
    </row>
    <row r="263" spans="2:8" x14ac:dyDescent="0.25">
      <c r="B263" s="18">
        <f>Scaling!AV262</f>
        <v>43176</v>
      </c>
      <c r="C263" s="25">
        <f>Scaling!AW262</f>
        <v>485.0466626452789</v>
      </c>
      <c r="D263" s="25">
        <f>Scaling!AX262</f>
        <v>0</v>
      </c>
      <c r="E263" s="25">
        <f>Scaling!AY262</f>
        <v>589.28445571479983</v>
      </c>
      <c r="F263" s="25">
        <f>Scaling!AZ262</f>
        <v>0</v>
      </c>
      <c r="G263" s="25">
        <f>Scaling!BA262</f>
        <v>702.60270381542455</v>
      </c>
      <c r="H263" s="25">
        <f>Scaling!BB262</f>
        <v>1776.9338221755033</v>
      </c>
    </row>
    <row r="264" spans="2:8" x14ac:dyDescent="0.25">
      <c r="B264" s="18">
        <f>Scaling!AV263</f>
        <v>43177</v>
      </c>
      <c r="C264" s="25">
        <f>Scaling!AW263</f>
        <v>0</v>
      </c>
      <c r="D264" s="25">
        <f>Scaling!AX263</f>
        <v>0</v>
      </c>
      <c r="E264" s="25">
        <f>Scaling!AY263</f>
        <v>0</v>
      </c>
      <c r="F264" s="25">
        <f>Scaling!AZ263</f>
        <v>0</v>
      </c>
      <c r="G264" s="25">
        <f>Scaling!BA263</f>
        <v>0</v>
      </c>
      <c r="H264" s="25">
        <f>Scaling!BB263</f>
        <v>0</v>
      </c>
    </row>
    <row r="265" spans="2:8" x14ac:dyDescent="0.25">
      <c r="B265" s="18">
        <f>Scaling!AV264</f>
        <v>43178</v>
      </c>
      <c r="C265" s="25">
        <f>Scaling!AW264</f>
        <v>0</v>
      </c>
      <c r="D265" s="25">
        <f>Scaling!AX264</f>
        <v>0</v>
      </c>
      <c r="E265" s="25">
        <f>Scaling!AY264</f>
        <v>0</v>
      </c>
      <c r="F265" s="25">
        <f>Scaling!AZ264</f>
        <v>0</v>
      </c>
      <c r="G265" s="25">
        <f>Scaling!BA264</f>
        <v>0</v>
      </c>
      <c r="H265" s="25">
        <f>Scaling!BB264</f>
        <v>0</v>
      </c>
    </row>
    <row r="266" spans="2:8" x14ac:dyDescent="0.25">
      <c r="B266" s="18">
        <f>Scaling!AV265</f>
        <v>43179</v>
      </c>
      <c r="C266" s="25">
        <f>Scaling!AW265</f>
        <v>21.999099930825192</v>
      </c>
      <c r="D266" s="25">
        <f>Scaling!AX265</f>
        <v>0</v>
      </c>
      <c r="E266" s="25">
        <f>Scaling!AY265</f>
        <v>66.179229180951452</v>
      </c>
      <c r="F266" s="25">
        <f>Scaling!AZ265</f>
        <v>0</v>
      </c>
      <c r="G266" s="25">
        <f>Scaling!BA265</f>
        <v>0</v>
      </c>
      <c r="H266" s="25">
        <f>Scaling!BB265</f>
        <v>88.178329111776648</v>
      </c>
    </row>
    <row r="267" spans="2:8" x14ac:dyDescent="0.25">
      <c r="B267" s="18">
        <f>Scaling!AV266</f>
        <v>43180</v>
      </c>
      <c r="C267" s="25">
        <f>Scaling!AW266</f>
        <v>0</v>
      </c>
      <c r="D267" s="25">
        <f>Scaling!AX266</f>
        <v>0</v>
      </c>
      <c r="E267" s="25">
        <f>Scaling!AY266</f>
        <v>485.65111238939073</v>
      </c>
      <c r="F267" s="25">
        <f>Scaling!AZ266</f>
        <v>0</v>
      </c>
      <c r="G267" s="25">
        <f>Scaling!BA266</f>
        <v>301.06041891234497</v>
      </c>
      <c r="H267" s="25">
        <f>Scaling!BB266</f>
        <v>786.7115313017357</v>
      </c>
    </row>
    <row r="268" spans="2:8" x14ac:dyDescent="0.25">
      <c r="B268" s="18">
        <f>Scaling!AV267</f>
        <v>43181</v>
      </c>
      <c r="C268" s="25">
        <f>Scaling!AW267</f>
        <v>376.604439630417</v>
      </c>
      <c r="D268" s="25">
        <f>Scaling!AX267</f>
        <v>0</v>
      </c>
      <c r="E268" s="25">
        <f>Scaling!AY267</f>
        <v>534.25168588269582</v>
      </c>
      <c r="F268" s="25">
        <f>Scaling!AZ267</f>
        <v>0</v>
      </c>
      <c r="G268" s="25">
        <f>Scaling!BA267</f>
        <v>374.96550407763402</v>
      </c>
      <c r="H268" s="25">
        <f>Scaling!BB267</f>
        <v>1285.8216295907469</v>
      </c>
    </row>
    <row r="269" spans="2:8" x14ac:dyDescent="0.25">
      <c r="B269" s="18">
        <f>Scaling!AV268</f>
        <v>43182</v>
      </c>
      <c r="C269" s="25">
        <f>Scaling!AW268</f>
        <v>618.97085703140294</v>
      </c>
      <c r="D269" s="25">
        <f>Scaling!AX268</f>
        <v>0</v>
      </c>
      <c r="E269" s="25">
        <f>Scaling!AY268</f>
        <v>599.43666571520623</v>
      </c>
      <c r="F269" s="25">
        <f>Scaling!AZ268</f>
        <v>0</v>
      </c>
      <c r="G269" s="25">
        <f>Scaling!BA268</f>
        <v>414.00458456902277</v>
      </c>
      <c r="H269" s="25">
        <f>Scaling!BB268</f>
        <v>1632.4121073156321</v>
      </c>
    </row>
    <row r="270" spans="2:8" x14ac:dyDescent="0.25">
      <c r="B270" s="18">
        <f>Scaling!AV269</f>
        <v>43183</v>
      </c>
      <c r="C270" s="25">
        <f>Scaling!AW269</f>
        <v>174.63039199468341</v>
      </c>
      <c r="D270" s="25">
        <f>Scaling!AX269</f>
        <v>0</v>
      </c>
      <c r="E270" s="25">
        <f>Scaling!AY269</f>
        <v>493.07689868698202</v>
      </c>
      <c r="F270" s="25">
        <f>Scaling!AZ269</f>
        <v>0</v>
      </c>
      <c r="G270" s="25">
        <f>Scaling!BA269</f>
        <v>121.4243425471165</v>
      </c>
      <c r="H270" s="25">
        <f>Scaling!BB269</f>
        <v>789.13163322878188</v>
      </c>
    </row>
    <row r="271" spans="2:8" x14ac:dyDescent="0.25">
      <c r="B271" s="18">
        <f>Scaling!AV270</f>
        <v>43184</v>
      </c>
      <c r="C271" s="25">
        <f>Scaling!AW270</f>
        <v>0</v>
      </c>
      <c r="D271" s="25">
        <f>Scaling!AX270</f>
        <v>0</v>
      </c>
      <c r="E271" s="25">
        <f>Scaling!AY270</f>
        <v>0</v>
      </c>
      <c r="F271" s="25">
        <f>Scaling!AZ270</f>
        <v>0</v>
      </c>
      <c r="G271" s="25">
        <f>Scaling!BA270</f>
        <v>0</v>
      </c>
      <c r="H271" s="25">
        <f>Scaling!BB270</f>
        <v>0</v>
      </c>
    </row>
    <row r="272" spans="2:8" x14ac:dyDescent="0.25">
      <c r="B272" s="18">
        <f>Scaling!AV271</f>
        <v>43185</v>
      </c>
      <c r="C272" s="25">
        <f>Scaling!AW271</f>
        <v>0</v>
      </c>
      <c r="D272" s="25">
        <f>Scaling!AX271</f>
        <v>0</v>
      </c>
      <c r="E272" s="25">
        <f>Scaling!AY271</f>
        <v>0</v>
      </c>
      <c r="F272" s="25">
        <f>Scaling!AZ271</f>
        <v>0</v>
      </c>
      <c r="G272" s="25">
        <f>Scaling!BA271</f>
        <v>0</v>
      </c>
      <c r="H272" s="25">
        <f>Scaling!BB271</f>
        <v>0</v>
      </c>
    </row>
    <row r="273" spans="2:8" x14ac:dyDescent="0.25">
      <c r="B273" s="18">
        <f>Scaling!AV272</f>
        <v>43186</v>
      </c>
      <c r="C273" s="25">
        <f>Scaling!AW272</f>
        <v>0</v>
      </c>
      <c r="D273" s="25">
        <f>Scaling!AX272</f>
        <v>0</v>
      </c>
      <c r="E273" s="25">
        <f>Scaling!AY272</f>
        <v>522.89651525353747</v>
      </c>
      <c r="F273" s="25">
        <f>Scaling!AZ272</f>
        <v>0</v>
      </c>
      <c r="G273" s="25">
        <f>Scaling!BA272</f>
        <v>0</v>
      </c>
      <c r="H273" s="25">
        <f>Scaling!BB272</f>
        <v>522.89651525353747</v>
      </c>
    </row>
    <row r="274" spans="2:8" x14ac:dyDescent="0.25">
      <c r="B274" s="18">
        <f>Scaling!AV273</f>
        <v>43187</v>
      </c>
      <c r="C274" s="25">
        <f>Scaling!AW273</f>
        <v>271.11355550914061</v>
      </c>
      <c r="D274" s="25">
        <f>Scaling!AX273</f>
        <v>0</v>
      </c>
      <c r="E274" s="25">
        <f>Scaling!AY273</f>
        <v>341.36735914706844</v>
      </c>
      <c r="F274" s="25">
        <f>Scaling!AZ273</f>
        <v>0</v>
      </c>
      <c r="G274" s="25">
        <f>Scaling!BA273</f>
        <v>179.70005201563939</v>
      </c>
      <c r="H274" s="25">
        <f>Scaling!BB273</f>
        <v>792.18096667184841</v>
      </c>
    </row>
    <row r="275" spans="2:8" x14ac:dyDescent="0.25">
      <c r="B275" s="18">
        <f>Scaling!AV274</f>
        <v>43188</v>
      </c>
      <c r="C275" s="25">
        <f>Scaling!AW274</f>
        <v>435.93523004435264</v>
      </c>
      <c r="D275" s="25">
        <f>Scaling!AX274</f>
        <v>0</v>
      </c>
      <c r="E275" s="25">
        <f>Scaling!AY274</f>
        <v>381.89956207287565</v>
      </c>
      <c r="F275" s="25">
        <f>Scaling!AZ274</f>
        <v>0</v>
      </c>
      <c r="G275" s="25">
        <f>Scaling!BA274</f>
        <v>306.26628332781428</v>
      </c>
      <c r="H275" s="25">
        <f>Scaling!BB274</f>
        <v>1124.1010754450426</v>
      </c>
    </row>
    <row r="276" spans="2:8" x14ac:dyDescent="0.25">
      <c r="B276" s="18">
        <f>Scaling!AV275</f>
        <v>43189</v>
      </c>
      <c r="C276" s="25">
        <f>Scaling!AW275</f>
        <v>140.34566878520693</v>
      </c>
      <c r="D276" s="25">
        <f>Scaling!AX275</f>
        <v>0</v>
      </c>
      <c r="E276" s="25">
        <f>Scaling!AY275</f>
        <v>260.32059220547802</v>
      </c>
      <c r="F276" s="25">
        <f>Scaling!AZ275</f>
        <v>0</v>
      </c>
      <c r="G276" s="25">
        <f>Scaling!BA275</f>
        <v>283.38257353537028</v>
      </c>
      <c r="H276" s="25">
        <f>Scaling!BB275</f>
        <v>684.0488345260552</v>
      </c>
    </row>
    <row r="277" spans="2:8" x14ac:dyDescent="0.25">
      <c r="B277" s="18">
        <f>Scaling!AV276</f>
        <v>43190</v>
      </c>
      <c r="C277" s="25">
        <f>Scaling!AW276</f>
        <v>0</v>
      </c>
      <c r="D277" s="25">
        <f>Scaling!AX276</f>
        <v>0</v>
      </c>
      <c r="E277" s="25">
        <f>Scaling!AY276</f>
        <v>442.03116475878437</v>
      </c>
      <c r="F277" s="25">
        <f>Scaling!AZ276</f>
        <v>0</v>
      </c>
      <c r="G277" s="25">
        <f>Scaling!BA276</f>
        <v>348.66227212671453</v>
      </c>
      <c r="H277" s="25">
        <f>Scaling!BB276</f>
        <v>790.69343688549884</v>
      </c>
    </row>
    <row r="278" spans="2:8" x14ac:dyDescent="0.25">
      <c r="B278" s="18">
        <f>Scaling!AV277</f>
        <v>43191</v>
      </c>
      <c r="C278" s="25">
        <f>Scaling!AW277</f>
        <v>0</v>
      </c>
      <c r="D278" s="25">
        <f>Scaling!AX277</f>
        <v>0</v>
      </c>
      <c r="E278" s="25">
        <f>Scaling!AY277</f>
        <v>198.14865703407855</v>
      </c>
      <c r="F278" s="25">
        <f>Scaling!AZ277</f>
        <v>0</v>
      </c>
      <c r="G278" s="25">
        <f>Scaling!BA277</f>
        <v>268.41122462269118</v>
      </c>
      <c r="H278" s="25">
        <f>Scaling!BB277</f>
        <v>466.55988165676973</v>
      </c>
    </row>
    <row r="279" spans="2:8" x14ac:dyDescent="0.25">
      <c r="B279" s="18">
        <f>Scaling!AV278</f>
        <v>43192</v>
      </c>
      <c r="C279" s="25">
        <f>Scaling!AW278</f>
        <v>0</v>
      </c>
      <c r="D279" s="25">
        <f>Scaling!AX278</f>
        <v>0</v>
      </c>
      <c r="E279" s="25">
        <f>Scaling!AY278</f>
        <v>123.20973735854953</v>
      </c>
      <c r="F279" s="25">
        <f>Scaling!AZ278</f>
        <v>0</v>
      </c>
      <c r="G279" s="25">
        <f>Scaling!BA278</f>
        <v>275.14096161989005</v>
      </c>
      <c r="H279" s="25">
        <f>Scaling!BB278</f>
        <v>398.3506989784396</v>
      </c>
    </row>
    <row r="280" spans="2:8" x14ac:dyDescent="0.25">
      <c r="B280" s="18">
        <f>Scaling!AV279</f>
        <v>43193</v>
      </c>
      <c r="C280" s="25">
        <f>Scaling!AW279</f>
        <v>0</v>
      </c>
      <c r="D280" s="25">
        <f>Scaling!AX279</f>
        <v>0</v>
      </c>
      <c r="E280" s="25">
        <f>Scaling!AY279</f>
        <v>206.41822880147816</v>
      </c>
      <c r="F280" s="25">
        <f>Scaling!AZ279</f>
        <v>0</v>
      </c>
      <c r="G280" s="25">
        <f>Scaling!BA279</f>
        <v>341.83293618063652</v>
      </c>
      <c r="H280" s="25">
        <f>Scaling!BB279</f>
        <v>548.25116498211469</v>
      </c>
    </row>
    <row r="281" spans="2:8" x14ac:dyDescent="0.25">
      <c r="B281" s="18">
        <f>Scaling!AV280</f>
        <v>43194</v>
      </c>
      <c r="C281" s="25">
        <f>Scaling!AW280</f>
        <v>0</v>
      </c>
      <c r="D281" s="25">
        <f>Scaling!AX280</f>
        <v>0</v>
      </c>
      <c r="E281" s="25">
        <f>Scaling!AY280</f>
        <v>264.35083044387011</v>
      </c>
      <c r="F281" s="25">
        <f>Scaling!AZ280</f>
        <v>0</v>
      </c>
      <c r="G281" s="25">
        <f>Scaling!BA280</f>
        <v>385.89018605649505</v>
      </c>
      <c r="H281" s="25">
        <f>Scaling!BB280</f>
        <v>650.24101650036516</v>
      </c>
    </row>
    <row r="282" spans="2:8" x14ac:dyDescent="0.25">
      <c r="B282" s="18">
        <f>Scaling!AV281</f>
        <v>43195</v>
      </c>
      <c r="C282" s="25">
        <f>Scaling!AW281</f>
        <v>0</v>
      </c>
      <c r="D282" s="25">
        <f>Scaling!AX281</f>
        <v>0</v>
      </c>
      <c r="E282" s="25">
        <f>Scaling!AY281</f>
        <v>265.12661816618873</v>
      </c>
      <c r="F282" s="25">
        <f>Scaling!AZ281</f>
        <v>0</v>
      </c>
      <c r="G282" s="25">
        <f>Scaling!BA281</f>
        <v>390.12104050284546</v>
      </c>
      <c r="H282" s="25">
        <f>Scaling!BB281</f>
        <v>655.24765866903419</v>
      </c>
    </row>
    <row r="283" spans="2:8" x14ac:dyDescent="0.25">
      <c r="B283" s="18">
        <f>Scaling!AV282</f>
        <v>43196</v>
      </c>
      <c r="C283" s="25">
        <f>Scaling!AW282</f>
        <v>196.62726249088615</v>
      </c>
      <c r="D283" s="25">
        <f>Scaling!AX282</f>
        <v>0</v>
      </c>
      <c r="E283" s="25">
        <f>Scaling!AY282</f>
        <v>279.52410667930513</v>
      </c>
      <c r="F283" s="25">
        <f>Scaling!AZ282</f>
        <v>0</v>
      </c>
      <c r="G283" s="25">
        <f>Scaling!BA282</f>
        <v>268.26883862049687</v>
      </c>
      <c r="H283" s="25">
        <f>Scaling!BB282</f>
        <v>744.42020779068821</v>
      </c>
    </row>
    <row r="284" spans="2:8" x14ac:dyDescent="0.25">
      <c r="B284" s="18">
        <f>Scaling!AV283</f>
        <v>43197</v>
      </c>
      <c r="C284" s="25">
        <f>Scaling!AW283</f>
        <v>318.55897970807627</v>
      </c>
      <c r="D284" s="25">
        <f>Scaling!AX283</f>
        <v>0</v>
      </c>
      <c r="E284" s="25">
        <f>Scaling!AY283</f>
        <v>306.66512898151302</v>
      </c>
      <c r="F284" s="25">
        <f>Scaling!AZ283</f>
        <v>0</v>
      </c>
      <c r="G284" s="25">
        <f>Scaling!BA283</f>
        <v>220.12892875712279</v>
      </c>
      <c r="H284" s="25">
        <f>Scaling!BB283</f>
        <v>845.35303744671205</v>
      </c>
    </row>
    <row r="285" spans="2:8" x14ac:dyDescent="0.25">
      <c r="B285" s="18">
        <f>Scaling!AV284</f>
        <v>43198</v>
      </c>
      <c r="C285" s="25">
        <f>Scaling!AW284</f>
        <v>289.39834782673682</v>
      </c>
      <c r="D285" s="25">
        <f>Scaling!AX284</f>
        <v>0</v>
      </c>
      <c r="E285" s="25">
        <f>Scaling!AY284</f>
        <v>272.01998117274229</v>
      </c>
      <c r="F285" s="25">
        <f>Scaling!AZ284</f>
        <v>0</v>
      </c>
      <c r="G285" s="25">
        <f>Scaling!BA284</f>
        <v>205.46428873551025</v>
      </c>
      <c r="H285" s="25">
        <f>Scaling!BB284</f>
        <v>766.88261773498948</v>
      </c>
    </row>
    <row r="286" spans="2:8" x14ac:dyDescent="0.25">
      <c r="B286" s="18">
        <f>Scaling!AV285</f>
        <v>43199</v>
      </c>
      <c r="C286" s="25">
        <f>Scaling!AW285</f>
        <v>288.00970347540931</v>
      </c>
      <c r="D286" s="25">
        <f>Scaling!AX285</f>
        <v>0</v>
      </c>
      <c r="E286" s="25">
        <f>Scaling!AY285</f>
        <v>275.74738213100767</v>
      </c>
      <c r="F286" s="25">
        <f>Scaling!AZ285</f>
        <v>0</v>
      </c>
      <c r="G286" s="25">
        <f>Scaling!BA285</f>
        <v>206.03470545598023</v>
      </c>
      <c r="H286" s="25">
        <f>Scaling!BB285</f>
        <v>769.79179106239712</v>
      </c>
    </row>
    <row r="287" spans="2:8" x14ac:dyDescent="0.25">
      <c r="B287" s="18">
        <f>Scaling!AV286</f>
        <v>43200</v>
      </c>
      <c r="C287" s="25">
        <f>Scaling!AW286</f>
        <v>263.70558966050669</v>
      </c>
      <c r="D287" s="25">
        <f>Scaling!AX286</f>
        <v>0</v>
      </c>
      <c r="E287" s="25">
        <f>Scaling!AY286</f>
        <v>231.19354460873043</v>
      </c>
      <c r="F287" s="25">
        <f>Scaling!AZ286</f>
        <v>0</v>
      </c>
      <c r="G287" s="25">
        <f>Scaling!BA286</f>
        <v>186.92091671902242</v>
      </c>
      <c r="H287" s="25">
        <f>Scaling!BB286</f>
        <v>681.8200509882596</v>
      </c>
    </row>
    <row r="288" spans="2:8" x14ac:dyDescent="0.25">
      <c r="B288" s="18">
        <f>Scaling!AV287</f>
        <v>43201</v>
      </c>
      <c r="C288" s="25">
        <f>Scaling!AW287</f>
        <v>288.99673073950146</v>
      </c>
      <c r="D288" s="25">
        <f>Scaling!AX287</f>
        <v>0</v>
      </c>
      <c r="E288" s="25">
        <f>Scaling!AY287</f>
        <v>243.74956591943442</v>
      </c>
      <c r="F288" s="25">
        <f>Scaling!AZ287</f>
        <v>0</v>
      </c>
      <c r="G288" s="25">
        <f>Scaling!BA287</f>
        <v>191.79766027449486</v>
      </c>
      <c r="H288" s="25">
        <f>Scaling!BB287</f>
        <v>724.54395693343076</v>
      </c>
    </row>
    <row r="289" spans="2:8" x14ac:dyDescent="0.25">
      <c r="B289" s="18">
        <f>Scaling!AV288</f>
        <v>43202</v>
      </c>
      <c r="C289" s="25">
        <f>Scaling!AW288</f>
        <v>178.97947263700519</v>
      </c>
      <c r="D289" s="25">
        <f>Scaling!AX288</f>
        <v>0</v>
      </c>
      <c r="E289" s="25">
        <f>Scaling!AY288</f>
        <v>87.026194594703881</v>
      </c>
      <c r="F289" s="25">
        <f>Scaling!AZ288</f>
        <v>0</v>
      </c>
      <c r="G289" s="25">
        <f>Scaling!BA288</f>
        <v>139.67707693460784</v>
      </c>
      <c r="H289" s="25">
        <f>Scaling!BB288</f>
        <v>405.68274416631692</v>
      </c>
    </row>
    <row r="290" spans="2:8" x14ac:dyDescent="0.25">
      <c r="B290" s="18">
        <f>Scaling!AV289</f>
        <v>43203</v>
      </c>
      <c r="C290" s="25">
        <f>Scaling!AW289</f>
        <v>45.951951359603136</v>
      </c>
      <c r="D290" s="25">
        <f>Scaling!AX289</f>
        <v>0</v>
      </c>
      <c r="E290" s="25">
        <f>Scaling!AY289</f>
        <v>0</v>
      </c>
      <c r="F290" s="25">
        <f>Scaling!AZ289</f>
        <v>0</v>
      </c>
      <c r="G290" s="25">
        <f>Scaling!BA289</f>
        <v>77.914640399434859</v>
      </c>
      <c r="H290" s="25">
        <f>Scaling!BB289</f>
        <v>123.86659175903799</v>
      </c>
    </row>
    <row r="291" spans="2:8" x14ac:dyDescent="0.25">
      <c r="B291" s="18">
        <f>Scaling!AV290</f>
        <v>43204</v>
      </c>
      <c r="C291" s="25">
        <f>Scaling!AW290</f>
        <v>0</v>
      </c>
      <c r="D291" s="25">
        <f>Scaling!AX290</f>
        <v>0</v>
      </c>
      <c r="E291" s="25">
        <f>Scaling!AY290</f>
        <v>0</v>
      </c>
      <c r="F291" s="25">
        <f>Scaling!AZ290</f>
        <v>0</v>
      </c>
      <c r="G291" s="25">
        <f>Scaling!BA290</f>
        <v>0</v>
      </c>
      <c r="H291" s="25">
        <f>Scaling!BB290</f>
        <v>0</v>
      </c>
    </row>
    <row r="292" spans="2:8" x14ac:dyDescent="0.25">
      <c r="B292" s="18">
        <f>Scaling!AV291</f>
        <v>43205</v>
      </c>
      <c r="C292" s="25">
        <f>Scaling!AW291</f>
        <v>0</v>
      </c>
      <c r="D292" s="25">
        <f>Scaling!AX291</f>
        <v>0</v>
      </c>
      <c r="E292" s="25">
        <f>Scaling!AY291</f>
        <v>0</v>
      </c>
      <c r="F292" s="25">
        <f>Scaling!AZ291</f>
        <v>0</v>
      </c>
      <c r="G292" s="25">
        <f>Scaling!BA291</f>
        <v>0</v>
      </c>
      <c r="H292" s="25">
        <f>Scaling!BB291</f>
        <v>0</v>
      </c>
    </row>
    <row r="293" spans="2:8" x14ac:dyDescent="0.25">
      <c r="B293" s="18">
        <f>Scaling!AV292</f>
        <v>43206</v>
      </c>
      <c r="C293" s="25">
        <f>Scaling!AW292</f>
        <v>0</v>
      </c>
      <c r="D293" s="25">
        <f>Scaling!AX292</f>
        <v>0</v>
      </c>
      <c r="E293" s="25">
        <f>Scaling!AY292</f>
        <v>0</v>
      </c>
      <c r="F293" s="25">
        <f>Scaling!AZ292</f>
        <v>0</v>
      </c>
      <c r="G293" s="25">
        <f>Scaling!BA292</f>
        <v>0</v>
      </c>
      <c r="H293" s="25">
        <f>Scaling!BB292</f>
        <v>0</v>
      </c>
    </row>
    <row r="294" spans="2:8" x14ac:dyDescent="0.25">
      <c r="B294" s="18">
        <f>Scaling!AV293</f>
        <v>43207</v>
      </c>
      <c r="C294" s="25">
        <f>Scaling!AW293</f>
        <v>0</v>
      </c>
      <c r="D294" s="25">
        <f>Scaling!AX293</f>
        <v>0</v>
      </c>
      <c r="E294" s="25">
        <f>Scaling!AY293</f>
        <v>0</v>
      </c>
      <c r="F294" s="25">
        <f>Scaling!AZ293</f>
        <v>0</v>
      </c>
      <c r="G294" s="25">
        <f>Scaling!BA293</f>
        <v>0</v>
      </c>
      <c r="H294" s="25">
        <f>Scaling!BB293</f>
        <v>0</v>
      </c>
    </row>
    <row r="295" spans="2:8" x14ac:dyDescent="0.25">
      <c r="B295" s="18">
        <f>Scaling!AV294</f>
        <v>43208</v>
      </c>
      <c r="C295" s="25">
        <f>Scaling!AW294</f>
        <v>0</v>
      </c>
      <c r="D295" s="25">
        <f>Scaling!AX294</f>
        <v>0</v>
      </c>
      <c r="E295" s="25">
        <f>Scaling!AY294</f>
        <v>0</v>
      </c>
      <c r="F295" s="25">
        <f>Scaling!AZ294</f>
        <v>0</v>
      </c>
      <c r="G295" s="25">
        <f>Scaling!BA294</f>
        <v>0</v>
      </c>
      <c r="H295" s="25">
        <f>Scaling!BB294</f>
        <v>0</v>
      </c>
    </row>
    <row r="296" spans="2:8" x14ac:dyDescent="0.25">
      <c r="B296" s="18">
        <f>Scaling!AV295</f>
        <v>43209</v>
      </c>
      <c r="C296" s="25">
        <f>Scaling!AW295</f>
        <v>196.41291653187417</v>
      </c>
      <c r="D296" s="25">
        <f>Scaling!AX295</f>
        <v>0</v>
      </c>
      <c r="E296" s="25">
        <f>Scaling!AY295</f>
        <v>126.38230423808957</v>
      </c>
      <c r="F296" s="25">
        <f>Scaling!AZ295</f>
        <v>0</v>
      </c>
      <c r="G296" s="25">
        <f>Scaling!BA295</f>
        <v>117.32809168775348</v>
      </c>
      <c r="H296" s="25">
        <f>Scaling!BB295</f>
        <v>440.12331245771725</v>
      </c>
    </row>
    <row r="297" spans="2:8" x14ac:dyDescent="0.25">
      <c r="B297" s="18">
        <f>Scaling!AV296</f>
        <v>43210</v>
      </c>
      <c r="C297" s="25">
        <f>Scaling!AW296</f>
        <v>308.24298065094217</v>
      </c>
      <c r="D297" s="25">
        <f>Scaling!AX296</f>
        <v>0</v>
      </c>
      <c r="E297" s="25">
        <f>Scaling!AY296</f>
        <v>235.90396756793029</v>
      </c>
      <c r="F297" s="25">
        <f>Scaling!AZ296</f>
        <v>0</v>
      </c>
      <c r="G297" s="25">
        <f>Scaling!BA296</f>
        <v>192.85882437130061</v>
      </c>
      <c r="H297" s="25">
        <f>Scaling!BB296</f>
        <v>737.00577259017314</v>
      </c>
    </row>
    <row r="298" spans="2:8" x14ac:dyDescent="0.25">
      <c r="B298" s="18">
        <f>Scaling!AV297</f>
        <v>43211</v>
      </c>
      <c r="C298" s="25">
        <f>Scaling!AW297</f>
        <v>282.73842718564714</v>
      </c>
      <c r="D298" s="25">
        <f>Scaling!AX297</f>
        <v>0</v>
      </c>
      <c r="E298" s="25">
        <f>Scaling!AY297</f>
        <v>204.62339380047339</v>
      </c>
      <c r="F298" s="25">
        <f>Scaling!AZ297</f>
        <v>0</v>
      </c>
      <c r="G298" s="25">
        <f>Scaling!BA297</f>
        <v>174.76049906581039</v>
      </c>
      <c r="H298" s="25">
        <f>Scaling!BB297</f>
        <v>662.12232005193096</v>
      </c>
    </row>
    <row r="299" spans="2:8" x14ac:dyDescent="0.25">
      <c r="B299" s="18">
        <f>Scaling!AV298</f>
        <v>43212</v>
      </c>
      <c r="C299" s="25">
        <f>Scaling!AW298</f>
        <v>291.88508550243438</v>
      </c>
      <c r="D299" s="25">
        <f>Scaling!AX298</f>
        <v>0</v>
      </c>
      <c r="E299" s="25">
        <f>Scaling!AY298</f>
        <v>242.62399882425041</v>
      </c>
      <c r="F299" s="25">
        <f>Scaling!AZ298</f>
        <v>0</v>
      </c>
      <c r="G299" s="25">
        <f>Scaling!BA298</f>
        <v>186.14072266165863</v>
      </c>
      <c r="H299" s="25">
        <f>Scaling!BB298</f>
        <v>720.64980698834347</v>
      </c>
    </row>
    <row r="300" spans="2:8" x14ac:dyDescent="0.25">
      <c r="B300" s="18">
        <f>Scaling!AV299</f>
        <v>43213</v>
      </c>
      <c r="C300" s="25">
        <f>Scaling!AW299</f>
        <v>287.61856028343271</v>
      </c>
      <c r="D300" s="25">
        <f>Scaling!AX299</f>
        <v>0</v>
      </c>
      <c r="E300" s="25">
        <f>Scaling!AY299</f>
        <v>252.01345446784555</v>
      </c>
      <c r="F300" s="25">
        <f>Scaling!AZ299</f>
        <v>0</v>
      </c>
      <c r="G300" s="25">
        <f>Scaling!BA299</f>
        <v>192.24862871919387</v>
      </c>
      <c r="H300" s="25">
        <f>Scaling!BB299</f>
        <v>731.88064347047214</v>
      </c>
    </row>
    <row r="301" spans="2:8" x14ac:dyDescent="0.25">
      <c r="B301" s="18">
        <f>Scaling!AV300</f>
        <v>43214</v>
      </c>
      <c r="C301" s="25">
        <f>Scaling!AW300</f>
        <v>266.85765344370219</v>
      </c>
      <c r="D301" s="25">
        <f>Scaling!AX300</f>
        <v>0</v>
      </c>
      <c r="E301" s="25">
        <f>Scaling!AY300</f>
        <v>211.2162924062211</v>
      </c>
      <c r="F301" s="25">
        <f>Scaling!AZ300</f>
        <v>0</v>
      </c>
      <c r="G301" s="25">
        <f>Scaling!BA300</f>
        <v>174.76712083399084</v>
      </c>
      <c r="H301" s="25">
        <f>Scaling!BB300</f>
        <v>652.84106668391416</v>
      </c>
    </row>
    <row r="302" spans="2:8" x14ac:dyDescent="0.25">
      <c r="B302" s="18">
        <f>Scaling!AV301</f>
        <v>43215</v>
      </c>
      <c r="C302" s="25">
        <f>Scaling!AW301</f>
        <v>274.43664960923832</v>
      </c>
      <c r="D302" s="25">
        <f>Scaling!AX301</f>
        <v>0</v>
      </c>
      <c r="E302" s="25">
        <f>Scaling!AY301</f>
        <v>189.46704423591689</v>
      </c>
      <c r="F302" s="25">
        <f>Scaling!AZ301</f>
        <v>0</v>
      </c>
      <c r="G302" s="25">
        <f>Scaling!BA301</f>
        <v>168.00391001484687</v>
      </c>
      <c r="H302" s="25">
        <f>Scaling!BB301</f>
        <v>631.90760386000204</v>
      </c>
    </row>
    <row r="303" spans="2:8" x14ac:dyDescent="0.25">
      <c r="B303" s="18">
        <f>Scaling!AV302</f>
        <v>43216</v>
      </c>
      <c r="C303" s="25">
        <f>Scaling!AW302</f>
        <v>259.767982605133</v>
      </c>
      <c r="D303" s="25">
        <f>Scaling!AX302</f>
        <v>0</v>
      </c>
      <c r="E303" s="25">
        <f>Scaling!AY302</f>
        <v>198.10316476928628</v>
      </c>
      <c r="F303" s="25">
        <f>Scaling!AZ302</f>
        <v>0</v>
      </c>
      <c r="G303" s="25">
        <f>Scaling!BA302</f>
        <v>155.17477192894711</v>
      </c>
      <c r="H303" s="25">
        <f>Scaling!BB302</f>
        <v>613.04591930336642</v>
      </c>
    </row>
    <row r="304" spans="2:8" x14ac:dyDescent="0.25">
      <c r="B304" s="18">
        <f>Scaling!AV303</f>
        <v>43217</v>
      </c>
      <c r="C304" s="25">
        <f>Scaling!AW303</f>
        <v>298.58196283678927</v>
      </c>
      <c r="D304" s="25">
        <f>Scaling!AX303</f>
        <v>0</v>
      </c>
      <c r="E304" s="25">
        <f>Scaling!AY303</f>
        <v>267.22632357548582</v>
      </c>
      <c r="F304" s="25">
        <f>Scaling!AZ303</f>
        <v>0</v>
      </c>
      <c r="G304" s="25">
        <f>Scaling!BA303</f>
        <v>186.50351503477896</v>
      </c>
      <c r="H304" s="25">
        <f>Scaling!BB303</f>
        <v>752.31180144705399</v>
      </c>
    </row>
    <row r="305" spans="2:8" x14ac:dyDescent="0.25">
      <c r="B305" s="18">
        <f>Scaling!AV304</f>
        <v>43218</v>
      </c>
      <c r="C305" s="25">
        <f>Scaling!AW304</f>
        <v>302.61386431570696</v>
      </c>
      <c r="D305" s="25">
        <f>Scaling!AX304</f>
        <v>0</v>
      </c>
      <c r="E305" s="25">
        <f>Scaling!AY304</f>
        <v>271.17314852905076</v>
      </c>
      <c r="F305" s="25">
        <f>Scaling!AZ304</f>
        <v>0</v>
      </c>
      <c r="G305" s="25">
        <f>Scaling!BA304</f>
        <v>189.84138249413195</v>
      </c>
      <c r="H305" s="25">
        <f>Scaling!BB304</f>
        <v>763.62839533888973</v>
      </c>
    </row>
    <row r="306" spans="2:8" x14ac:dyDescent="0.25">
      <c r="B306" s="18">
        <f>Scaling!AV305</f>
        <v>43219</v>
      </c>
      <c r="C306" s="25">
        <f>Scaling!AW305</f>
        <v>318.40885175766567</v>
      </c>
      <c r="D306" s="25">
        <f>Scaling!AX305</f>
        <v>0</v>
      </c>
      <c r="E306" s="25">
        <f>Scaling!AY305</f>
        <v>284.08554963350002</v>
      </c>
      <c r="F306" s="25">
        <f>Scaling!AZ305</f>
        <v>0</v>
      </c>
      <c r="G306" s="25">
        <f>Scaling!BA305</f>
        <v>197.6845302192697</v>
      </c>
      <c r="H306" s="25">
        <f>Scaling!BB305</f>
        <v>800.17893161043537</v>
      </c>
    </row>
    <row r="307" spans="2:8" x14ac:dyDescent="0.25">
      <c r="B307" s="18">
        <f>Scaling!AV306</f>
        <v>43220</v>
      </c>
      <c r="C307" s="25">
        <f>Scaling!AW306</f>
        <v>322.31877871249372</v>
      </c>
      <c r="D307" s="25">
        <f>Scaling!AX306</f>
        <v>0</v>
      </c>
      <c r="E307" s="25">
        <f>Scaling!AY306</f>
        <v>290.24532472178572</v>
      </c>
      <c r="F307" s="25">
        <f>Scaling!AZ306</f>
        <v>0</v>
      </c>
      <c r="G307" s="25">
        <f>Scaling!BA306</f>
        <v>212.82071269486289</v>
      </c>
      <c r="H307" s="25">
        <f>Scaling!BB306</f>
        <v>825.38481612914234</v>
      </c>
    </row>
    <row r="308" spans="2:8" x14ac:dyDescent="0.25">
      <c r="B308" s="18">
        <f>Scaling!AV307</f>
        <v>43221</v>
      </c>
      <c r="C308" s="25">
        <f>Scaling!AW307</f>
        <v>747.37448325716923</v>
      </c>
      <c r="D308" s="25">
        <f>Scaling!AX307</f>
        <v>0</v>
      </c>
      <c r="E308" s="25">
        <f>Scaling!AY307</f>
        <v>678.46005333695177</v>
      </c>
      <c r="F308" s="25">
        <f>Scaling!AZ307</f>
        <v>0</v>
      </c>
      <c r="G308" s="25">
        <f>Scaling!BA307</f>
        <v>506.46152906902023</v>
      </c>
      <c r="H308" s="25">
        <f>Scaling!BB307</f>
        <v>1932.2960656631412</v>
      </c>
    </row>
    <row r="309" spans="2:8" x14ac:dyDescent="0.25">
      <c r="B309" s="18">
        <f>Scaling!AV308</f>
        <v>43222</v>
      </c>
      <c r="C309" s="25">
        <f>Scaling!AW308</f>
        <v>730.71250308086235</v>
      </c>
      <c r="D309" s="25">
        <f>Scaling!AX308</f>
        <v>0</v>
      </c>
      <c r="E309" s="25">
        <f>Scaling!AY308</f>
        <v>644.61560098132497</v>
      </c>
      <c r="F309" s="25">
        <f>Scaling!AZ308</f>
        <v>0</v>
      </c>
      <c r="G309" s="25">
        <f>Scaling!BA308</f>
        <v>507.06199647210383</v>
      </c>
      <c r="H309" s="25">
        <f>Scaling!BB308</f>
        <v>1882.3901005342912</v>
      </c>
    </row>
    <row r="310" spans="2:8" x14ac:dyDescent="0.25">
      <c r="B310" s="18">
        <f>Scaling!AV309</f>
        <v>43223</v>
      </c>
      <c r="C310" s="25">
        <f>Scaling!AW309</f>
        <v>219.64112246894686</v>
      </c>
      <c r="D310" s="25">
        <f>Scaling!AX309</f>
        <v>0</v>
      </c>
      <c r="E310" s="25">
        <f>Scaling!AY309</f>
        <v>187.55979119994089</v>
      </c>
      <c r="F310" s="25">
        <f>Scaling!AZ309</f>
        <v>0</v>
      </c>
      <c r="G310" s="25">
        <f>Scaling!BA309</f>
        <v>638.20542200660782</v>
      </c>
      <c r="H310" s="25">
        <f>Scaling!BB309</f>
        <v>1045.4063356754955</v>
      </c>
    </row>
    <row r="311" spans="2:8" x14ac:dyDescent="0.25">
      <c r="B311" s="18">
        <f>Scaling!AV310</f>
        <v>43224</v>
      </c>
      <c r="C311" s="25">
        <f>Scaling!AW310</f>
        <v>0</v>
      </c>
      <c r="D311" s="25">
        <f>Scaling!AX310</f>
        <v>0</v>
      </c>
      <c r="E311" s="25">
        <f>Scaling!AY310</f>
        <v>0</v>
      </c>
      <c r="F311" s="25">
        <f>Scaling!AZ310</f>
        <v>0</v>
      </c>
      <c r="G311" s="25">
        <f>Scaling!BA310</f>
        <v>0</v>
      </c>
      <c r="H311" s="25">
        <f>Scaling!BB310</f>
        <v>0</v>
      </c>
    </row>
    <row r="312" spans="2:8" x14ac:dyDescent="0.25">
      <c r="B312" s="18">
        <f>Scaling!AV311</f>
        <v>43225</v>
      </c>
      <c r="C312" s="25">
        <f>Scaling!AW311</f>
        <v>0</v>
      </c>
      <c r="D312" s="25">
        <f>Scaling!AX311</f>
        <v>0</v>
      </c>
      <c r="E312" s="25">
        <f>Scaling!AY311</f>
        <v>0</v>
      </c>
      <c r="F312" s="25">
        <f>Scaling!AZ311</f>
        <v>0</v>
      </c>
      <c r="G312" s="25">
        <f>Scaling!BA311</f>
        <v>0</v>
      </c>
      <c r="H312" s="25">
        <f>Scaling!BB311</f>
        <v>0</v>
      </c>
    </row>
    <row r="313" spans="2:8" x14ac:dyDescent="0.25">
      <c r="B313" s="18">
        <f>Scaling!AV312</f>
        <v>43226</v>
      </c>
      <c r="C313" s="25">
        <f>Scaling!AW312</f>
        <v>0</v>
      </c>
      <c r="D313" s="25">
        <f>Scaling!AX312</f>
        <v>0</v>
      </c>
      <c r="E313" s="25">
        <f>Scaling!AY312</f>
        <v>0</v>
      </c>
      <c r="F313" s="25">
        <f>Scaling!AZ312</f>
        <v>0</v>
      </c>
      <c r="G313" s="25">
        <f>Scaling!BA312</f>
        <v>0</v>
      </c>
      <c r="H313" s="25">
        <f>Scaling!BB312</f>
        <v>0</v>
      </c>
    </row>
    <row r="314" spans="2:8" x14ac:dyDescent="0.25">
      <c r="B314" s="18">
        <f>Scaling!AV313</f>
        <v>43227</v>
      </c>
      <c r="C314" s="25">
        <f>Scaling!AW313</f>
        <v>0</v>
      </c>
      <c r="D314" s="25">
        <f>Scaling!AX313</f>
        <v>0</v>
      </c>
      <c r="E314" s="25">
        <f>Scaling!AY313</f>
        <v>0</v>
      </c>
      <c r="F314" s="25">
        <f>Scaling!AZ313</f>
        <v>0</v>
      </c>
      <c r="G314" s="25">
        <f>Scaling!BA313</f>
        <v>0</v>
      </c>
      <c r="H314" s="25">
        <f>Scaling!BB313</f>
        <v>0</v>
      </c>
    </row>
    <row r="315" spans="2:8" x14ac:dyDescent="0.25">
      <c r="B315" s="18">
        <f>Scaling!AV314</f>
        <v>43228</v>
      </c>
      <c r="C315" s="25">
        <f>Scaling!AW314</f>
        <v>0</v>
      </c>
      <c r="D315" s="25">
        <f>Scaling!AX314</f>
        <v>0</v>
      </c>
      <c r="E315" s="25">
        <f>Scaling!AY314</f>
        <v>0</v>
      </c>
      <c r="F315" s="25">
        <f>Scaling!AZ314</f>
        <v>0</v>
      </c>
      <c r="G315" s="25">
        <f>Scaling!BA314</f>
        <v>0</v>
      </c>
      <c r="H315" s="25">
        <f>Scaling!BB314</f>
        <v>0</v>
      </c>
    </row>
    <row r="316" spans="2:8" x14ac:dyDescent="0.25">
      <c r="B316" s="18">
        <f>Scaling!AV315</f>
        <v>43229</v>
      </c>
      <c r="C316" s="25">
        <f>Scaling!AW315</f>
        <v>0</v>
      </c>
      <c r="D316" s="25">
        <f>Scaling!AX315</f>
        <v>0</v>
      </c>
      <c r="E316" s="25">
        <f>Scaling!AY315</f>
        <v>0</v>
      </c>
      <c r="F316" s="25">
        <f>Scaling!AZ315</f>
        <v>0</v>
      </c>
      <c r="G316" s="25">
        <f>Scaling!BA315</f>
        <v>237.34908062798843</v>
      </c>
      <c r="H316" s="25">
        <f>Scaling!BB315</f>
        <v>237.34908062798843</v>
      </c>
    </row>
    <row r="317" spans="2:8" x14ac:dyDescent="0.25">
      <c r="B317" s="18">
        <f>Scaling!AV316</f>
        <v>43230</v>
      </c>
      <c r="C317" s="25">
        <f>Scaling!AW316</f>
        <v>0</v>
      </c>
      <c r="D317" s="25">
        <f>Scaling!AX316</f>
        <v>0</v>
      </c>
      <c r="E317" s="25">
        <f>Scaling!AY316</f>
        <v>0</v>
      </c>
      <c r="F317" s="25">
        <f>Scaling!AZ316</f>
        <v>0</v>
      </c>
      <c r="G317" s="25">
        <f>Scaling!BA316</f>
        <v>0</v>
      </c>
      <c r="H317" s="25">
        <f>Scaling!BB316</f>
        <v>0</v>
      </c>
    </row>
    <row r="318" spans="2:8" x14ac:dyDescent="0.25">
      <c r="B318" s="18">
        <f>Scaling!AV317</f>
        <v>43231</v>
      </c>
      <c r="C318" s="25">
        <f>Scaling!AW317</f>
        <v>0</v>
      </c>
      <c r="D318" s="25">
        <f>Scaling!AX317</f>
        <v>0</v>
      </c>
      <c r="E318" s="25">
        <f>Scaling!AY317</f>
        <v>0</v>
      </c>
      <c r="F318" s="25">
        <f>Scaling!AZ317</f>
        <v>0</v>
      </c>
      <c r="G318" s="25">
        <f>Scaling!BA317</f>
        <v>0</v>
      </c>
      <c r="H318" s="25">
        <f>Scaling!BB317</f>
        <v>0</v>
      </c>
    </row>
    <row r="319" spans="2:8" x14ac:dyDescent="0.25">
      <c r="B319" s="18">
        <f>Scaling!AV318</f>
        <v>43232</v>
      </c>
      <c r="C319" s="25">
        <f>Scaling!AW318</f>
        <v>0</v>
      </c>
      <c r="D319" s="25">
        <f>Scaling!AX318</f>
        <v>0</v>
      </c>
      <c r="E319" s="25">
        <f>Scaling!AY318</f>
        <v>0</v>
      </c>
      <c r="F319" s="25">
        <f>Scaling!AZ318</f>
        <v>0</v>
      </c>
      <c r="G319" s="25">
        <f>Scaling!BA318</f>
        <v>0</v>
      </c>
      <c r="H319" s="25">
        <f>Scaling!BB318</f>
        <v>0</v>
      </c>
    </row>
    <row r="320" spans="2:8" x14ac:dyDescent="0.25">
      <c r="B320" s="18">
        <f>Scaling!AV319</f>
        <v>43233</v>
      </c>
      <c r="C320" s="25">
        <f>Scaling!AW319</f>
        <v>0</v>
      </c>
      <c r="D320" s="25">
        <f>Scaling!AX319</f>
        <v>0</v>
      </c>
      <c r="E320" s="25">
        <f>Scaling!AY319</f>
        <v>0</v>
      </c>
      <c r="F320" s="25">
        <f>Scaling!AZ319</f>
        <v>0</v>
      </c>
      <c r="G320" s="25">
        <f>Scaling!BA319</f>
        <v>0</v>
      </c>
      <c r="H320" s="25">
        <f>Scaling!BB319</f>
        <v>0</v>
      </c>
    </row>
    <row r="321" spans="2:8" x14ac:dyDescent="0.25">
      <c r="B321" s="18">
        <f>Scaling!AV320</f>
        <v>43234</v>
      </c>
      <c r="C321" s="25">
        <f>Scaling!AW320</f>
        <v>0</v>
      </c>
      <c r="D321" s="25">
        <f>Scaling!AX320</f>
        <v>0</v>
      </c>
      <c r="E321" s="25">
        <f>Scaling!AY320</f>
        <v>0</v>
      </c>
      <c r="F321" s="25">
        <f>Scaling!AZ320</f>
        <v>0</v>
      </c>
      <c r="G321" s="25">
        <f>Scaling!BA320</f>
        <v>0</v>
      </c>
      <c r="H321" s="25">
        <f>Scaling!BB320</f>
        <v>0</v>
      </c>
    </row>
    <row r="322" spans="2:8" x14ac:dyDescent="0.25">
      <c r="B322" s="18">
        <f>Scaling!AV321</f>
        <v>43235</v>
      </c>
      <c r="C322" s="25">
        <f>Scaling!AW321</f>
        <v>506.51406069514604</v>
      </c>
      <c r="D322" s="25">
        <f>Scaling!AX321</f>
        <v>0</v>
      </c>
      <c r="E322" s="25">
        <f>Scaling!AY321</f>
        <v>406.01165845531619</v>
      </c>
      <c r="F322" s="25">
        <f>Scaling!AZ321</f>
        <v>0</v>
      </c>
      <c r="G322" s="25">
        <f>Scaling!BA321</f>
        <v>308.61932603732441</v>
      </c>
      <c r="H322" s="25">
        <f>Scaling!BB321</f>
        <v>1221.1450451877868</v>
      </c>
    </row>
    <row r="323" spans="2:8" x14ac:dyDescent="0.25">
      <c r="B323" s="18">
        <f>Scaling!AV322</f>
        <v>43236</v>
      </c>
      <c r="C323" s="25">
        <f>Scaling!AW322</f>
        <v>757.5201763665932</v>
      </c>
      <c r="D323" s="25">
        <f>Scaling!AX322</f>
        <v>0</v>
      </c>
      <c r="E323" s="25">
        <f>Scaling!AY322</f>
        <v>249.75371829273345</v>
      </c>
      <c r="F323" s="25">
        <f>Scaling!AZ322</f>
        <v>0</v>
      </c>
      <c r="G323" s="25">
        <f>Scaling!BA322</f>
        <v>495.13138234728046</v>
      </c>
      <c r="H323" s="25">
        <f>Scaling!BB322</f>
        <v>1502.4052770066071</v>
      </c>
    </row>
    <row r="324" spans="2:8" x14ac:dyDescent="0.25">
      <c r="B324" s="18">
        <f>Scaling!AV323</f>
        <v>43237</v>
      </c>
      <c r="C324" s="25">
        <f>Scaling!AW323</f>
        <v>676.44140700340063</v>
      </c>
      <c r="D324" s="25">
        <f>Scaling!AX323</f>
        <v>0</v>
      </c>
      <c r="E324" s="25">
        <f>Scaling!AY323</f>
        <v>283.60500829489189</v>
      </c>
      <c r="F324" s="25">
        <f>Scaling!AZ323</f>
        <v>0</v>
      </c>
      <c r="G324" s="25">
        <f>Scaling!BA323</f>
        <v>462.61013089907419</v>
      </c>
      <c r="H324" s="25">
        <f>Scaling!BB323</f>
        <v>1422.6565461973667</v>
      </c>
    </row>
    <row r="325" spans="2:8" x14ac:dyDescent="0.25">
      <c r="B325" s="18">
        <f>Scaling!AV324</f>
        <v>43238</v>
      </c>
      <c r="C325" s="25">
        <f>Scaling!AW324</f>
        <v>221.94059929751288</v>
      </c>
      <c r="D325" s="25">
        <f>Scaling!AX324</f>
        <v>0</v>
      </c>
      <c r="E325" s="25">
        <f>Scaling!AY324</f>
        <v>446.07893301712744</v>
      </c>
      <c r="F325" s="25">
        <f>Scaling!AZ324</f>
        <v>0</v>
      </c>
      <c r="G325" s="25">
        <f>Scaling!BA324</f>
        <v>772.37582132205932</v>
      </c>
      <c r="H325" s="25">
        <f>Scaling!BB324</f>
        <v>1440.3953536366996</v>
      </c>
    </row>
    <row r="326" spans="2:8" x14ac:dyDescent="0.25">
      <c r="B326" s="18">
        <f>Scaling!AV325</f>
        <v>43239</v>
      </c>
      <c r="C326" s="25">
        <f>Scaling!AW325</f>
        <v>0</v>
      </c>
      <c r="D326" s="25">
        <f>Scaling!AX325</f>
        <v>0</v>
      </c>
      <c r="E326" s="25">
        <f>Scaling!AY325</f>
        <v>501.49373304674901</v>
      </c>
      <c r="F326" s="25">
        <f>Scaling!AZ325</f>
        <v>0</v>
      </c>
      <c r="G326" s="25">
        <f>Scaling!BA325</f>
        <v>884.92458553531287</v>
      </c>
      <c r="H326" s="25">
        <f>Scaling!BB325</f>
        <v>1386.4183185820618</v>
      </c>
    </row>
    <row r="327" spans="2:8" x14ac:dyDescent="0.25">
      <c r="B327" s="18">
        <f>Scaling!AV326</f>
        <v>43240</v>
      </c>
      <c r="C327" s="25">
        <f>Scaling!AW326</f>
        <v>0</v>
      </c>
      <c r="D327" s="25">
        <f>Scaling!AX326</f>
        <v>0</v>
      </c>
      <c r="E327" s="25">
        <f>Scaling!AY326</f>
        <v>479.19450602793961</v>
      </c>
      <c r="F327" s="25">
        <f>Scaling!AZ326</f>
        <v>0</v>
      </c>
      <c r="G327" s="25">
        <f>Scaling!BA326</f>
        <v>785.53396714595328</v>
      </c>
      <c r="H327" s="25">
        <f>Scaling!BB326</f>
        <v>1264.7284731738928</v>
      </c>
    </row>
    <row r="328" spans="2:8" x14ac:dyDescent="0.25">
      <c r="B328" s="18">
        <f>Scaling!AV327</f>
        <v>43241</v>
      </c>
      <c r="C328" s="25">
        <f>Scaling!AW327</f>
        <v>0</v>
      </c>
      <c r="D328" s="25">
        <f>Scaling!AX327</f>
        <v>0</v>
      </c>
      <c r="E328" s="25">
        <f>Scaling!AY327</f>
        <v>280.53154329948552</v>
      </c>
      <c r="F328" s="25">
        <f>Scaling!AZ327</f>
        <v>0</v>
      </c>
      <c r="G328" s="25">
        <f>Scaling!BA327</f>
        <v>736.30030036701305</v>
      </c>
      <c r="H328" s="25">
        <f>Scaling!BB327</f>
        <v>1016.8318436664986</v>
      </c>
    </row>
    <row r="329" spans="2:8" x14ac:dyDescent="0.25">
      <c r="B329" s="18">
        <f>Scaling!AV328</f>
        <v>43242</v>
      </c>
      <c r="C329" s="25">
        <f>Scaling!AW328</f>
        <v>0</v>
      </c>
      <c r="D329" s="25">
        <f>Scaling!AX328</f>
        <v>0</v>
      </c>
      <c r="E329" s="25">
        <f>Scaling!AY328</f>
        <v>499.11383410389357</v>
      </c>
      <c r="F329" s="25">
        <f>Scaling!AZ328</f>
        <v>0</v>
      </c>
      <c r="G329" s="25">
        <f>Scaling!BA328</f>
        <v>792.20546371317505</v>
      </c>
      <c r="H329" s="25">
        <f>Scaling!BB328</f>
        <v>1291.3192978170687</v>
      </c>
    </row>
    <row r="330" spans="2:8" x14ac:dyDescent="0.25">
      <c r="B330" s="18">
        <f>Scaling!AV329</f>
        <v>43243</v>
      </c>
      <c r="C330" s="25">
        <f>Scaling!AW329</f>
        <v>0</v>
      </c>
      <c r="D330" s="25">
        <f>Scaling!AX329</f>
        <v>0</v>
      </c>
      <c r="E330" s="25">
        <f>Scaling!AY329</f>
        <v>597.02788891575904</v>
      </c>
      <c r="F330" s="25">
        <f>Scaling!AZ329</f>
        <v>0</v>
      </c>
      <c r="G330" s="25">
        <f>Scaling!BA329</f>
        <v>860.81515325908833</v>
      </c>
      <c r="H330" s="25">
        <f>Scaling!BB329</f>
        <v>1457.8430421748474</v>
      </c>
    </row>
    <row r="331" spans="2:8" x14ac:dyDescent="0.25">
      <c r="B331" s="18">
        <f>Scaling!AV330</f>
        <v>43244</v>
      </c>
      <c r="C331" s="25">
        <f>Scaling!AW330</f>
        <v>0</v>
      </c>
      <c r="D331" s="25">
        <f>Scaling!AX330</f>
        <v>0</v>
      </c>
      <c r="E331" s="25">
        <f>Scaling!AY330</f>
        <v>678.59059525671785</v>
      </c>
      <c r="F331" s="25">
        <f>Scaling!AZ330</f>
        <v>0</v>
      </c>
      <c r="G331" s="25">
        <f>Scaling!BA330</f>
        <v>949.53810588915451</v>
      </c>
      <c r="H331" s="25">
        <f>Scaling!BB330</f>
        <v>1628.1287011458724</v>
      </c>
    </row>
    <row r="332" spans="2:8" x14ac:dyDescent="0.25">
      <c r="B332" s="18">
        <f>Scaling!AV331</f>
        <v>43245</v>
      </c>
      <c r="C332" s="25">
        <f>Scaling!AW331</f>
        <v>543.17973547054237</v>
      </c>
      <c r="D332" s="25">
        <f>Scaling!AX331</f>
        <v>0</v>
      </c>
      <c r="E332" s="25">
        <f>Scaling!AY331</f>
        <v>749.80095298781362</v>
      </c>
      <c r="F332" s="25">
        <f>Scaling!AZ331</f>
        <v>0</v>
      </c>
      <c r="G332" s="25">
        <f>Scaling!BA331</f>
        <v>1052.4736689669237</v>
      </c>
      <c r="H332" s="25">
        <f>Scaling!BB331</f>
        <v>2345.4543574252793</v>
      </c>
    </row>
    <row r="333" spans="2:8" x14ac:dyDescent="0.25">
      <c r="B333" s="18">
        <f>Scaling!AV332</f>
        <v>43246</v>
      </c>
      <c r="C333" s="25">
        <f>Scaling!AW332</f>
        <v>909.44521900393727</v>
      </c>
      <c r="D333" s="25">
        <f>Scaling!AX332</f>
        <v>0</v>
      </c>
      <c r="E333" s="25">
        <f>Scaling!AY332</f>
        <v>859.92721663019256</v>
      </c>
      <c r="F333" s="25">
        <f>Scaling!AZ332</f>
        <v>0</v>
      </c>
      <c r="G333" s="25">
        <f>Scaling!BA332</f>
        <v>828.42266959566609</v>
      </c>
      <c r="H333" s="25">
        <f>Scaling!BB332</f>
        <v>2597.7951052297958</v>
      </c>
    </row>
    <row r="334" spans="2:8" x14ac:dyDescent="0.25">
      <c r="B334" s="18">
        <f>Scaling!AV333</f>
        <v>43247</v>
      </c>
      <c r="C334" s="25">
        <f>Scaling!AW333</f>
        <v>817.90097352022406</v>
      </c>
      <c r="D334" s="25">
        <f>Scaling!AX333</f>
        <v>0</v>
      </c>
      <c r="E334" s="25">
        <f>Scaling!AY333</f>
        <v>726.58617102191511</v>
      </c>
      <c r="F334" s="25">
        <f>Scaling!AZ333</f>
        <v>0</v>
      </c>
      <c r="G334" s="25">
        <f>Scaling!BA333</f>
        <v>557.74420058319106</v>
      </c>
      <c r="H334" s="25">
        <f>Scaling!BB333</f>
        <v>2102.2313451253303</v>
      </c>
    </row>
    <row r="335" spans="2:8" x14ac:dyDescent="0.25">
      <c r="B335" s="18">
        <f>Scaling!AV334</f>
        <v>43248</v>
      </c>
      <c r="C335" s="25">
        <f>Scaling!AW334</f>
        <v>641.39938097900972</v>
      </c>
      <c r="D335" s="25">
        <f>Scaling!AX334</f>
        <v>0</v>
      </c>
      <c r="E335" s="25">
        <f>Scaling!AY334</f>
        <v>402.12479571259666</v>
      </c>
      <c r="F335" s="25">
        <f>Scaling!AZ334</f>
        <v>0</v>
      </c>
      <c r="G335" s="25">
        <f>Scaling!BA334</f>
        <v>490.9692011944083</v>
      </c>
      <c r="H335" s="25">
        <f>Scaling!BB334</f>
        <v>1534.4933778860147</v>
      </c>
    </row>
    <row r="336" spans="2:8" x14ac:dyDescent="0.25">
      <c r="B336" s="18">
        <f>Scaling!AV335</f>
        <v>43249</v>
      </c>
      <c r="C336" s="25">
        <f>Scaling!AW335</f>
        <v>0</v>
      </c>
      <c r="D336" s="25">
        <f>Scaling!AX335</f>
        <v>0</v>
      </c>
      <c r="E336" s="25">
        <f>Scaling!AY335</f>
        <v>0</v>
      </c>
      <c r="F336" s="25">
        <f>Scaling!AZ335</f>
        <v>0</v>
      </c>
      <c r="G336" s="25">
        <f>Scaling!BA335</f>
        <v>37.618528643944813</v>
      </c>
      <c r="H336" s="25">
        <f>Scaling!BB335</f>
        <v>37.618528643944813</v>
      </c>
    </row>
    <row r="337" spans="2:8" x14ac:dyDescent="0.25">
      <c r="B337" s="18">
        <f>Scaling!AV336</f>
        <v>43250</v>
      </c>
      <c r="C337" s="25">
        <f>Scaling!AW336</f>
        <v>0</v>
      </c>
      <c r="D337" s="25">
        <f>Scaling!AX336</f>
        <v>0</v>
      </c>
      <c r="E337" s="25">
        <f>Scaling!AY336</f>
        <v>0</v>
      </c>
      <c r="F337" s="25">
        <f>Scaling!AZ336</f>
        <v>0</v>
      </c>
      <c r="G337" s="25">
        <f>Scaling!BA336</f>
        <v>0</v>
      </c>
      <c r="H337" s="25">
        <f>Scaling!BB336</f>
        <v>0</v>
      </c>
    </row>
    <row r="338" spans="2:8" x14ac:dyDescent="0.25">
      <c r="B338" s="18">
        <f>Scaling!AV337</f>
        <v>43251</v>
      </c>
      <c r="C338" s="25">
        <f>Scaling!AW337</f>
        <v>0</v>
      </c>
      <c r="D338" s="25">
        <f>Scaling!AX337</f>
        <v>0</v>
      </c>
      <c r="E338" s="25">
        <f>Scaling!AY337</f>
        <v>0</v>
      </c>
      <c r="F338" s="25">
        <f>Scaling!AZ337</f>
        <v>0</v>
      </c>
      <c r="G338" s="25">
        <f>Scaling!BA337</f>
        <v>0</v>
      </c>
      <c r="H338" s="25">
        <f>Scaling!BB337</f>
        <v>0</v>
      </c>
    </row>
    <row r="339" spans="2:8" x14ac:dyDescent="0.25">
      <c r="B339" s="18">
        <f>Scaling!AV338</f>
        <v>43252</v>
      </c>
      <c r="C339" s="25">
        <f>Scaling!AW338</f>
        <v>0</v>
      </c>
      <c r="D339" s="25">
        <f>Scaling!AX338</f>
        <v>0</v>
      </c>
      <c r="E339" s="25">
        <f>Scaling!AY338</f>
        <v>0</v>
      </c>
      <c r="F339" s="25">
        <f>Scaling!AZ338</f>
        <v>0</v>
      </c>
      <c r="G339" s="25">
        <f>Scaling!BA338</f>
        <v>581.69305236205196</v>
      </c>
      <c r="H339" s="25">
        <f>Scaling!BB338</f>
        <v>581.69305236205196</v>
      </c>
    </row>
    <row r="340" spans="2:8" x14ac:dyDescent="0.25">
      <c r="B340" s="18">
        <f>Scaling!AV339</f>
        <v>43253</v>
      </c>
      <c r="C340" s="25">
        <f>Scaling!AW339</f>
        <v>0</v>
      </c>
      <c r="D340" s="25">
        <f>Scaling!AX339</f>
        <v>0</v>
      </c>
      <c r="E340" s="25">
        <f>Scaling!AY339</f>
        <v>0</v>
      </c>
      <c r="F340" s="25">
        <f>Scaling!AZ339</f>
        <v>0</v>
      </c>
      <c r="G340" s="25">
        <f>Scaling!BA339</f>
        <v>847.21161475633096</v>
      </c>
      <c r="H340" s="25">
        <f>Scaling!BB339</f>
        <v>847.21161475633096</v>
      </c>
    </row>
    <row r="341" spans="2:8" x14ac:dyDescent="0.25">
      <c r="B341" s="18">
        <f>Scaling!AV340</f>
        <v>43254</v>
      </c>
      <c r="C341" s="25">
        <f>Scaling!AW340</f>
        <v>0</v>
      </c>
      <c r="D341" s="25">
        <f>Scaling!AX340</f>
        <v>0</v>
      </c>
      <c r="E341" s="25">
        <f>Scaling!AY340</f>
        <v>0</v>
      </c>
      <c r="F341" s="25">
        <f>Scaling!AZ340</f>
        <v>0</v>
      </c>
      <c r="G341" s="25">
        <f>Scaling!BA340</f>
        <v>803.22487023841336</v>
      </c>
      <c r="H341" s="25">
        <f>Scaling!BB340</f>
        <v>803.22487023841336</v>
      </c>
    </row>
    <row r="342" spans="2:8" x14ac:dyDescent="0.25">
      <c r="B342" s="18">
        <f>Scaling!AV341</f>
        <v>43255</v>
      </c>
      <c r="C342" s="25">
        <f>Scaling!AW341</f>
        <v>0</v>
      </c>
      <c r="D342" s="25">
        <f>Scaling!AX341</f>
        <v>0</v>
      </c>
      <c r="E342" s="25">
        <f>Scaling!AY341</f>
        <v>0</v>
      </c>
      <c r="F342" s="25">
        <f>Scaling!AZ341</f>
        <v>0</v>
      </c>
      <c r="G342" s="25">
        <f>Scaling!BA341</f>
        <v>827.94663014982461</v>
      </c>
      <c r="H342" s="25">
        <f>Scaling!BB341</f>
        <v>827.94663014982461</v>
      </c>
    </row>
    <row r="343" spans="2:8" x14ac:dyDescent="0.25">
      <c r="B343" s="18">
        <f>Scaling!AV342</f>
        <v>43256</v>
      </c>
      <c r="C343" s="25">
        <f>Scaling!AW342</f>
        <v>478.63447220724254</v>
      </c>
      <c r="D343" s="25">
        <f>Scaling!AX342</f>
        <v>0</v>
      </c>
      <c r="E343" s="25">
        <f>Scaling!AY342</f>
        <v>432.67648279573393</v>
      </c>
      <c r="F343" s="25">
        <f>Scaling!AZ342</f>
        <v>0</v>
      </c>
      <c r="G343" s="25">
        <f>Scaling!BA342</f>
        <v>595.89438636318789</v>
      </c>
      <c r="H343" s="25">
        <f>Scaling!BB342</f>
        <v>1507.2053413661642</v>
      </c>
    </row>
    <row r="344" spans="2:8" x14ac:dyDescent="0.25">
      <c r="B344" s="18">
        <f>Scaling!AV343</f>
        <v>43257</v>
      </c>
      <c r="C344" s="25">
        <f>Scaling!AW343</f>
        <v>747.43653972766708</v>
      </c>
      <c r="D344" s="25">
        <f>Scaling!AX343</f>
        <v>0</v>
      </c>
      <c r="E344" s="25">
        <f>Scaling!AY343</f>
        <v>728.98067623710187</v>
      </c>
      <c r="F344" s="25">
        <f>Scaling!AZ343</f>
        <v>0</v>
      </c>
      <c r="G344" s="25">
        <f>Scaling!BA343</f>
        <v>507.34910729438673</v>
      </c>
      <c r="H344" s="25">
        <f>Scaling!BB343</f>
        <v>1983.7663232591558</v>
      </c>
    </row>
    <row r="345" spans="2:8" x14ac:dyDescent="0.25">
      <c r="B345" s="18">
        <f>Scaling!AV344</f>
        <v>43258</v>
      </c>
      <c r="C345" s="25">
        <f>Scaling!AW344</f>
        <v>672.09985113351013</v>
      </c>
      <c r="D345" s="25">
        <f>Scaling!AX344</f>
        <v>0</v>
      </c>
      <c r="E345" s="25">
        <f>Scaling!AY344</f>
        <v>640.51684444807631</v>
      </c>
      <c r="F345" s="25">
        <f>Scaling!AZ344</f>
        <v>0</v>
      </c>
      <c r="G345" s="25">
        <f>Scaling!BA344</f>
        <v>525.30237511835549</v>
      </c>
      <c r="H345" s="25">
        <f>Scaling!BB344</f>
        <v>1837.919070699942</v>
      </c>
    </row>
    <row r="346" spans="2:8" x14ac:dyDescent="0.25">
      <c r="B346" s="18">
        <f>Scaling!AV345</f>
        <v>43259</v>
      </c>
      <c r="C346" s="25">
        <f>Scaling!AW345</f>
        <v>555.55494151286314</v>
      </c>
      <c r="D346" s="25">
        <f>Scaling!AX345</f>
        <v>0</v>
      </c>
      <c r="E346" s="25">
        <f>Scaling!AY345</f>
        <v>513.66553572076236</v>
      </c>
      <c r="F346" s="25">
        <f>Scaling!AZ345</f>
        <v>0</v>
      </c>
      <c r="G346" s="25">
        <f>Scaling!BA345</f>
        <v>415.94222268260984</v>
      </c>
      <c r="H346" s="25">
        <f>Scaling!BB345</f>
        <v>1485.1626999162352</v>
      </c>
    </row>
    <row r="347" spans="2:8" x14ac:dyDescent="0.25">
      <c r="B347" s="18">
        <f>Scaling!AV346</f>
        <v>43260</v>
      </c>
      <c r="C347" s="25">
        <f>Scaling!AW346</f>
        <v>198.86999928852021</v>
      </c>
      <c r="D347" s="25">
        <f>Scaling!AX346</f>
        <v>0</v>
      </c>
      <c r="E347" s="25">
        <f>Scaling!AY346</f>
        <v>194.51439484300681</v>
      </c>
      <c r="F347" s="25">
        <f>Scaling!AZ346</f>
        <v>0</v>
      </c>
      <c r="G347" s="25">
        <f>Scaling!BA346</f>
        <v>695.16674421145615</v>
      </c>
      <c r="H347" s="25">
        <f>Scaling!BB346</f>
        <v>1088.5511383429832</v>
      </c>
    </row>
    <row r="348" spans="2:8" x14ac:dyDescent="0.25">
      <c r="B348" s="18">
        <f>Scaling!AV347</f>
        <v>43261</v>
      </c>
      <c r="C348" s="25">
        <f>Scaling!AW347</f>
        <v>0</v>
      </c>
      <c r="D348" s="25">
        <f>Scaling!AX347</f>
        <v>0</v>
      </c>
      <c r="E348" s="25">
        <f>Scaling!AY347</f>
        <v>0</v>
      </c>
      <c r="F348" s="25">
        <f>Scaling!AZ347</f>
        <v>0</v>
      </c>
      <c r="G348" s="25">
        <f>Scaling!BA347</f>
        <v>984.19351039051651</v>
      </c>
      <c r="H348" s="25">
        <f>Scaling!BB347</f>
        <v>984.19351039051651</v>
      </c>
    </row>
    <row r="349" spans="2:8" x14ac:dyDescent="0.25">
      <c r="B349" s="18">
        <f>Scaling!AV348</f>
        <v>43262</v>
      </c>
      <c r="C349" s="25">
        <f>Scaling!AW348</f>
        <v>0</v>
      </c>
      <c r="D349" s="25">
        <f>Scaling!AX348</f>
        <v>0</v>
      </c>
      <c r="E349" s="25">
        <f>Scaling!AY348</f>
        <v>0</v>
      </c>
      <c r="F349" s="25">
        <f>Scaling!AZ348</f>
        <v>0</v>
      </c>
      <c r="G349" s="25">
        <f>Scaling!BA348</f>
        <v>1032.0158954623294</v>
      </c>
      <c r="H349" s="25">
        <f>Scaling!BB348</f>
        <v>1032.0158954623294</v>
      </c>
    </row>
    <row r="350" spans="2:8" x14ac:dyDescent="0.25">
      <c r="B350" s="18">
        <f>Scaling!AV349</f>
        <v>43263</v>
      </c>
      <c r="C350" s="25">
        <f>Scaling!AW349</f>
        <v>0</v>
      </c>
      <c r="D350" s="25">
        <f>Scaling!AX349</f>
        <v>0</v>
      </c>
      <c r="E350" s="25">
        <f>Scaling!AY349</f>
        <v>0</v>
      </c>
      <c r="F350" s="25">
        <f>Scaling!AZ349</f>
        <v>0</v>
      </c>
      <c r="G350" s="25">
        <f>Scaling!BA349</f>
        <v>169.89301332217315</v>
      </c>
      <c r="H350" s="25">
        <f>Scaling!BB349</f>
        <v>169.89301332217315</v>
      </c>
    </row>
    <row r="351" spans="2:8" x14ac:dyDescent="0.25">
      <c r="B351" s="18">
        <f>Scaling!AV350</f>
        <v>43264</v>
      </c>
      <c r="C351" s="25">
        <f>Scaling!AW350</f>
        <v>0</v>
      </c>
      <c r="D351" s="25">
        <f>Scaling!AX350</f>
        <v>0</v>
      </c>
      <c r="E351" s="25">
        <f>Scaling!AY350</f>
        <v>0</v>
      </c>
      <c r="F351" s="25">
        <f>Scaling!AZ350</f>
        <v>0</v>
      </c>
      <c r="G351" s="25">
        <f>Scaling!BA350</f>
        <v>252.47505288846142</v>
      </c>
      <c r="H351" s="25">
        <f>Scaling!BB350</f>
        <v>252.47505288846142</v>
      </c>
    </row>
    <row r="352" spans="2:8" x14ac:dyDescent="0.25">
      <c r="B352" s="18">
        <f>Scaling!AV351</f>
        <v>43265</v>
      </c>
      <c r="C352" s="25">
        <f>Scaling!AW351</f>
        <v>0</v>
      </c>
      <c r="D352" s="25">
        <f>Scaling!AX351</f>
        <v>0</v>
      </c>
      <c r="E352" s="25">
        <f>Scaling!AY351</f>
        <v>0</v>
      </c>
      <c r="F352" s="25">
        <f>Scaling!AZ351</f>
        <v>0</v>
      </c>
      <c r="G352" s="25">
        <f>Scaling!BA351</f>
        <v>0</v>
      </c>
      <c r="H352" s="25">
        <f>Scaling!BB351</f>
        <v>0</v>
      </c>
    </row>
    <row r="353" spans="2:8" x14ac:dyDescent="0.25">
      <c r="B353" s="18">
        <f>Scaling!AV352</f>
        <v>43266</v>
      </c>
      <c r="C353" s="25">
        <f>Scaling!AW352</f>
        <v>0</v>
      </c>
      <c r="D353" s="25">
        <f>Scaling!AX352</f>
        <v>0</v>
      </c>
      <c r="E353" s="25">
        <f>Scaling!AY352</f>
        <v>0</v>
      </c>
      <c r="F353" s="25">
        <f>Scaling!AZ352</f>
        <v>0</v>
      </c>
      <c r="G353" s="25">
        <f>Scaling!BA352</f>
        <v>0</v>
      </c>
      <c r="H353" s="25">
        <f>Scaling!BB352</f>
        <v>0</v>
      </c>
    </row>
    <row r="354" spans="2:8" x14ac:dyDescent="0.25">
      <c r="B354" s="18">
        <f>Scaling!AV353</f>
        <v>43267</v>
      </c>
      <c r="C354" s="25">
        <f>Scaling!AW353</f>
        <v>0</v>
      </c>
      <c r="D354" s="25">
        <f>Scaling!AX353</f>
        <v>0</v>
      </c>
      <c r="E354" s="25">
        <f>Scaling!AY353</f>
        <v>0</v>
      </c>
      <c r="F354" s="25">
        <f>Scaling!AZ353</f>
        <v>0</v>
      </c>
      <c r="G354" s="25">
        <f>Scaling!BA353</f>
        <v>0</v>
      </c>
      <c r="H354" s="25">
        <f>Scaling!BB353</f>
        <v>0</v>
      </c>
    </row>
    <row r="355" spans="2:8" x14ac:dyDescent="0.25">
      <c r="B355" s="18">
        <f>Scaling!AV354</f>
        <v>43268</v>
      </c>
      <c r="C355" s="25">
        <f>Scaling!AW354</f>
        <v>0</v>
      </c>
      <c r="D355" s="25">
        <f>Scaling!AX354</f>
        <v>0</v>
      </c>
      <c r="E355" s="25">
        <f>Scaling!AY354</f>
        <v>0</v>
      </c>
      <c r="F355" s="25">
        <f>Scaling!AZ354</f>
        <v>0</v>
      </c>
      <c r="G355" s="25">
        <f>Scaling!BA354</f>
        <v>0</v>
      </c>
      <c r="H355" s="25">
        <f>Scaling!BB354</f>
        <v>0</v>
      </c>
    </row>
    <row r="356" spans="2:8" x14ac:dyDescent="0.25">
      <c r="B356" s="18">
        <f>Scaling!AV355</f>
        <v>43269</v>
      </c>
      <c r="C356" s="25">
        <f>Scaling!AW355</f>
        <v>0</v>
      </c>
      <c r="D356" s="25">
        <f>Scaling!AX355</f>
        <v>0</v>
      </c>
      <c r="E356" s="25">
        <f>Scaling!AY355</f>
        <v>0</v>
      </c>
      <c r="F356" s="25">
        <f>Scaling!AZ355</f>
        <v>0</v>
      </c>
      <c r="G356" s="25">
        <f>Scaling!BA355</f>
        <v>0</v>
      </c>
      <c r="H356" s="25">
        <f>Scaling!BB355</f>
        <v>0</v>
      </c>
    </row>
    <row r="357" spans="2:8" x14ac:dyDescent="0.25">
      <c r="B357" s="18">
        <f>Scaling!AV356</f>
        <v>43270</v>
      </c>
      <c r="C357" s="25">
        <f>Scaling!AW356</f>
        <v>0</v>
      </c>
      <c r="D357" s="25">
        <f>Scaling!AX356</f>
        <v>0</v>
      </c>
      <c r="E357" s="25">
        <f>Scaling!AY356</f>
        <v>0</v>
      </c>
      <c r="F357" s="25">
        <f>Scaling!AZ356</f>
        <v>0</v>
      </c>
      <c r="G357" s="25">
        <f>Scaling!BA356</f>
        <v>0</v>
      </c>
      <c r="H357" s="25">
        <f>Scaling!BB356</f>
        <v>0</v>
      </c>
    </row>
    <row r="358" spans="2:8" x14ac:dyDescent="0.25">
      <c r="B358" s="18">
        <f>Scaling!AV357</f>
        <v>43271</v>
      </c>
      <c r="C358" s="25">
        <f>Scaling!AW357</f>
        <v>486.80382660660229</v>
      </c>
      <c r="D358" s="25">
        <f>Scaling!AX357</f>
        <v>0</v>
      </c>
      <c r="E358" s="25">
        <f>Scaling!AY357</f>
        <v>425.18033171147141</v>
      </c>
      <c r="F358" s="25">
        <f>Scaling!AZ357</f>
        <v>0</v>
      </c>
      <c r="G358" s="25">
        <f>Scaling!BA357</f>
        <v>323.74041918656241</v>
      </c>
      <c r="H358" s="25">
        <f>Scaling!BB357</f>
        <v>1235.724577504636</v>
      </c>
    </row>
    <row r="359" spans="2:8" x14ac:dyDescent="0.25">
      <c r="B359" s="18">
        <f>Scaling!AV358</f>
        <v>43272</v>
      </c>
      <c r="C359" s="25">
        <f>Scaling!AW358</f>
        <v>720.7404134784681</v>
      </c>
      <c r="D359" s="25">
        <f>Scaling!AX358</f>
        <v>0</v>
      </c>
      <c r="E359" s="25">
        <f>Scaling!AY358</f>
        <v>672.30657691960403</v>
      </c>
      <c r="F359" s="25">
        <f>Scaling!AZ358</f>
        <v>0</v>
      </c>
      <c r="G359" s="25">
        <f>Scaling!BA358</f>
        <v>477.66990964282678</v>
      </c>
      <c r="H359" s="25">
        <f>Scaling!BB358</f>
        <v>1870.7169000408987</v>
      </c>
    </row>
    <row r="360" spans="2:8" x14ac:dyDescent="0.25">
      <c r="B360" s="18">
        <f>Scaling!AV359</f>
        <v>43273</v>
      </c>
      <c r="C360" s="25">
        <f>Scaling!AW359</f>
        <v>741.76334625101742</v>
      </c>
      <c r="D360" s="25">
        <f>Scaling!AX359</f>
        <v>0</v>
      </c>
      <c r="E360" s="25">
        <f>Scaling!AY359</f>
        <v>684.4163533672297</v>
      </c>
      <c r="F360" s="25">
        <f>Scaling!AZ359</f>
        <v>0</v>
      </c>
      <c r="G360" s="25">
        <f>Scaling!BA359</f>
        <v>499.63428003352021</v>
      </c>
      <c r="H360" s="25">
        <f>Scaling!BB359</f>
        <v>1925.8139796517671</v>
      </c>
    </row>
    <row r="361" spans="2:8" x14ac:dyDescent="0.25">
      <c r="B361" s="18">
        <f>Scaling!AV360</f>
        <v>43274</v>
      </c>
      <c r="C361" s="25">
        <f>Scaling!AW360</f>
        <v>706.07250738733103</v>
      </c>
      <c r="D361" s="25">
        <f>Scaling!AX360</f>
        <v>0</v>
      </c>
      <c r="E361" s="25">
        <f>Scaling!AY360</f>
        <v>637.44308204124081</v>
      </c>
      <c r="F361" s="25">
        <f>Scaling!AZ360</f>
        <v>0</v>
      </c>
      <c r="G361" s="25">
        <f>Scaling!BA360</f>
        <v>482.32646757252178</v>
      </c>
      <c r="H361" s="25">
        <f>Scaling!BB360</f>
        <v>1825.8420570010935</v>
      </c>
    </row>
    <row r="362" spans="2:8" x14ac:dyDescent="0.25">
      <c r="B362" s="18">
        <f>Scaling!AV361</f>
        <v>43275</v>
      </c>
      <c r="C362" s="25">
        <f>Scaling!AW361</f>
        <v>786.6525541768101</v>
      </c>
      <c r="D362" s="25">
        <f>Scaling!AX361</f>
        <v>0</v>
      </c>
      <c r="E362" s="25">
        <f>Scaling!AY361</f>
        <v>713.44704601553076</v>
      </c>
      <c r="F362" s="25">
        <f>Scaling!AZ361</f>
        <v>0</v>
      </c>
      <c r="G362" s="25">
        <f>Scaling!BA361</f>
        <v>504.56471315967104</v>
      </c>
      <c r="H362" s="25">
        <f>Scaling!BB361</f>
        <v>2004.664313352012</v>
      </c>
    </row>
    <row r="363" spans="2:8" x14ac:dyDescent="0.25">
      <c r="B363" s="18">
        <f>Scaling!AV362</f>
        <v>43276</v>
      </c>
      <c r="C363" s="25">
        <f>Scaling!AW362</f>
        <v>858.01807002921839</v>
      </c>
      <c r="D363" s="25">
        <f>Scaling!AX362</f>
        <v>0</v>
      </c>
      <c r="E363" s="25">
        <f>Scaling!AY362</f>
        <v>783.48458682794353</v>
      </c>
      <c r="F363" s="25">
        <f>Scaling!AZ362</f>
        <v>0</v>
      </c>
      <c r="G363" s="25">
        <f>Scaling!BA362</f>
        <v>562.70706576104521</v>
      </c>
      <c r="H363" s="25">
        <f>Scaling!BB362</f>
        <v>2204.2097226182073</v>
      </c>
    </row>
    <row r="364" spans="2:8" x14ac:dyDescent="0.25">
      <c r="B364" s="18">
        <f>Scaling!AV363</f>
        <v>43277</v>
      </c>
      <c r="C364" s="25">
        <f>Scaling!AW363</f>
        <v>819.48917768747833</v>
      </c>
      <c r="D364" s="25">
        <f>Scaling!AX363</f>
        <v>0</v>
      </c>
      <c r="E364" s="25">
        <f>Scaling!AY363</f>
        <v>747.79114426964361</v>
      </c>
      <c r="F364" s="25">
        <f>Scaling!AZ363</f>
        <v>0</v>
      </c>
      <c r="G364" s="25">
        <f>Scaling!BA363</f>
        <v>540.8511270903698</v>
      </c>
      <c r="H364" s="25">
        <f>Scaling!BB363</f>
        <v>2108.1314490474915</v>
      </c>
    </row>
    <row r="365" spans="2:8" x14ac:dyDescent="0.25">
      <c r="B365" s="18">
        <f>Scaling!AV364</f>
        <v>43278</v>
      </c>
      <c r="C365" s="25">
        <f>Scaling!AW364</f>
        <v>815.53002786290858</v>
      </c>
      <c r="D365" s="25">
        <f>Scaling!AX364</f>
        <v>0</v>
      </c>
      <c r="E365" s="25">
        <f>Scaling!AY364</f>
        <v>729.22438760319471</v>
      </c>
      <c r="F365" s="25">
        <f>Scaling!AZ364</f>
        <v>0</v>
      </c>
      <c r="G365" s="25">
        <f>Scaling!BA364</f>
        <v>542.28516532443143</v>
      </c>
      <c r="H365" s="25">
        <f>Scaling!BB364</f>
        <v>2087.0395807905347</v>
      </c>
    </row>
    <row r="366" spans="2:8" x14ac:dyDescent="0.25">
      <c r="B366" s="18">
        <f>Scaling!AV365</f>
        <v>43279</v>
      </c>
      <c r="C366" s="25">
        <f>Scaling!AW365</f>
        <v>826.02664034288898</v>
      </c>
      <c r="D366" s="25">
        <f>Scaling!AX365</f>
        <v>0</v>
      </c>
      <c r="E366" s="25">
        <f>Scaling!AY365</f>
        <v>729.19260505023658</v>
      </c>
      <c r="F366" s="25">
        <f>Scaling!AZ365</f>
        <v>0</v>
      </c>
      <c r="G366" s="25">
        <f>Scaling!BA365</f>
        <v>562.02922966511812</v>
      </c>
      <c r="H366" s="25">
        <f>Scaling!BB365</f>
        <v>2117.2484750582439</v>
      </c>
    </row>
    <row r="367" spans="2:8" x14ac:dyDescent="0.25">
      <c r="B367" s="18">
        <f>Scaling!AV366</f>
        <v>43280</v>
      </c>
      <c r="C367" s="25">
        <f>Scaling!AW366</f>
        <v>736.24806508831955</v>
      </c>
      <c r="D367" s="25">
        <f>Scaling!AX366</f>
        <v>0</v>
      </c>
      <c r="E367" s="25">
        <f>Scaling!AY366</f>
        <v>437.87370104790318</v>
      </c>
      <c r="F367" s="25">
        <f>Scaling!AZ366</f>
        <v>0</v>
      </c>
      <c r="G367" s="25">
        <f>Scaling!BA366</f>
        <v>527.31241154938323</v>
      </c>
      <c r="H367" s="25">
        <f>Scaling!BB366</f>
        <v>1701.4341776856058</v>
      </c>
    </row>
    <row r="368" spans="2:8" x14ac:dyDescent="0.25">
      <c r="B368" s="18">
        <f>Scaling!AV367</f>
        <v>43281</v>
      </c>
      <c r="C368" s="25">
        <f>Scaling!AW367</f>
        <v>177.81858752476018</v>
      </c>
      <c r="D368" s="25">
        <f>Scaling!AX367</f>
        <v>0</v>
      </c>
      <c r="E368" s="25">
        <f>Scaling!AY367</f>
        <v>246.89751107747287</v>
      </c>
      <c r="F368" s="25">
        <f>Scaling!AZ367</f>
        <v>0</v>
      </c>
      <c r="G368" s="25">
        <f>Scaling!BA367</f>
        <v>698.74973329269267</v>
      </c>
      <c r="H368" s="25">
        <f>Scaling!BB367</f>
        <v>1123.4658318949257</v>
      </c>
    </row>
    <row r="369" spans="2:8" x14ac:dyDescent="0.25">
      <c r="B369" s="18"/>
      <c r="C369" s="25"/>
      <c r="D369" s="25"/>
      <c r="E369" s="25"/>
      <c r="F369" s="25"/>
      <c r="G369" s="25"/>
      <c r="H369" s="25"/>
    </row>
    <row r="370" spans="2:8" x14ac:dyDescent="0.25">
      <c r="B370" s="18"/>
      <c r="C370" s="36">
        <f>SUM(C4:C368)/$H$2</f>
        <v>0.27527985505491903</v>
      </c>
      <c r="D370" s="36">
        <f t="shared" ref="D370:G370" si="0">SUM(D4:D368)/$H$2</f>
        <v>4.1822434749791536E-3</v>
      </c>
      <c r="E370" s="36">
        <f t="shared" si="0"/>
        <v>0.12684255622098944</v>
      </c>
      <c r="F370" s="36">
        <f t="shared" si="0"/>
        <v>7.1373948768022416E-2</v>
      </c>
      <c r="G370" s="36">
        <f t="shared" si="0"/>
        <v>0.52232139648109066</v>
      </c>
      <c r="H370" s="17"/>
    </row>
    <row r="371" spans="2:8" x14ac:dyDescent="0.25">
      <c r="B371" s="18"/>
      <c r="C371" s="17"/>
      <c r="D371" s="17"/>
      <c r="E371" s="17"/>
      <c r="F371" s="17"/>
      <c r="G371" s="17"/>
      <c r="H371" s="17"/>
    </row>
    <row r="372" spans="2:8" x14ac:dyDescent="0.25">
      <c r="B372" s="18"/>
      <c r="C372" s="17"/>
      <c r="D372" s="17"/>
      <c r="E372" s="17"/>
      <c r="F372" s="17"/>
      <c r="G372" s="17"/>
      <c r="H372" s="17"/>
    </row>
    <row r="373" spans="2:8" x14ac:dyDescent="0.25">
      <c r="B373" s="18"/>
      <c r="C373" s="17"/>
      <c r="D373" s="17"/>
      <c r="E373" s="17"/>
      <c r="F373" s="17"/>
      <c r="G373" s="17"/>
      <c r="H373" s="17"/>
    </row>
    <row r="374" spans="2:8" x14ac:dyDescent="0.25">
      <c r="B374" s="18"/>
      <c r="C374" s="17"/>
      <c r="D374" s="17"/>
      <c r="E374" s="17"/>
      <c r="F374" s="17"/>
      <c r="G374" s="17"/>
      <c r="H374" s="17"/>
    </row>
    <row r="375" spans="2:8" x14ac:dyDescent="0.25">
      <c r="B375" s="18"/>
      <c r="C375" s="17"/>
      <c r="D375" s="17"/>
      <c r="E375" s="17"/>
      <c r="F375" s="17"/>
      <c r="G375" s="17"/>
      <c r="H375" s="17"/>
    </row>
    <row r="376" spans="2:8" x14ac:dyDescent="0.25">
      <c r="B376" s="18"/>
      <c r="C376" s="17"/>
      <c r="D376" s="17"/>
      <c r="E376" s="17"/>
      <c r="F376" s="17"/>
      <c r="G376" s="17"/>
      <c r="H376" s="17"/>
    </row>
    <row r="377" spans="2:8" x14ac:dyDescent="0.25">
      <c r="B377" s="18"/>
      <c r="C377" s="17"/>
      <c r="D377" s="17"/>
      <c r="E377" s="17"/>
      <c r="F377" s="17"/>
      <c r="G377" s="17"/>
      <c r="H377" s="17"/>
    </row>
    <row r="378" spans="2:8" x14ac:dyDescent="0.25">
      <c r="B378" s="18"/>
      <c r="C378" s="17"/>
      <c r="D378" s="17"/>
      <c r="E378" s="17"/>
      <c r="F378" s="17"/>
      <c r="G378" s="17"/>
      <c r="H378" s="17"/>
    </row>
    <row r="379" spans="2:8" x14ac:dyDescent="0.25">
      <c r="B379" s="18"/>
      <c r="C379" s="17"/>
      <c r="D379" s="17"/>
      <c r="E379" s="17"/>
      <c r="F379" s="17"/>
      <c r="G379" s="17"/>
      <c r="H379" s="17"/>
    </row>
    <row r="380" spans="2:8" x14ac:dyDescent="0.25">
      <c r="B380" s="18"/>
      <c r="C380" s="17"/>
      <c r="D380" s="17"/>
      <c r="E380" s="17"/>
      <c r="F380" s="17"/>
      <c r="G380" s="17"/>
      <c r="H380" s="17"/>
    </row>
    <row r="381" spans="2:8" x14ac:dyDescent="0.25">
      <c r="B381" s="18"/>
      <c r="C381" s="17"/>
      <c r="D381" s="17"/>
      <c r="E381" s="17"/>
      <c r="F381" s="17"/>
      <c r="G381" s="17"/>
      <c r="H381" s="17"/>
    </row>
    <row r="382" spans="2:8" x14ac:dyDescent="0.25">
      <c r="B382" s="18"/>
      <c r="C382" s="17"/>
      <c r="D382" s="17"/>
      <c r="E382" s="17"/>
      <c r="F382" s="17"/>
      <c r="G382" s="17"/>
      <c r="H382" s="17"/>
    </row>
    <row r="383" spans="2:8" x14ac:dyDescent="0.25">
      <c r="B383" s="18"/>
      <c r="C383" s="17"/>
      <c r="D383" s="17"/>
      <c r="E383" s="17"/>
      <c r="F383" s="17"/>
      <c r="G383" s="17"/>
      <c r="H383" s="17"/>
    </row>
    <row r="384" spans="2:8" x14ac:dyDescent="0.25">
      <c r="B384" s="18"/>
      <c r="C384" s="17"/>
      <c r="D384" s="17"/>
      <c r="E384" s="17"/>
      <c r="F384" s="17"/>
      <c r="G384" s="17"/>
      <c r="H384" s="17"/>
    </row>
    <row r="385" spans="2:8" x14ac:dyDescent="0.25">
      <c r="B385" s="18"/>
      <c r="C385" s="17"/>
      <c r="D385" s="17"/>
      <c r="E385" s="17"/>
      <c r="F385" s="17"/>
      <c r="G385" s="17"/>
      <c r="H385" s="17"/>
    </row>
    <row r="386" spans="2:8" x14ac:dyDescent="0.25">
      <c r="B386" s="18"/>
      <c r="C386" s="17"/>
      <c r="D386" s="17"/>
      <c r="E386" s="17"/>
      <c r="F386" s="17"/>
      <c r="G386" s="17"/>
      <c r="H386" s="17"/>
    </row>
    <row r="387" spans="2:8" x14ac:dyDescent="0.25">
      <c r="B387" s="18"/>
      <c r="C387" s="17"/>
      <c r="D387" s="17"/>
      <c r="E387" s="17"/>
      <c r="F387" s="17"/>
      <c r="G387" s="17"/>
      <c r="H387" s="17"/>
    </row>
    <row r="388" spans="2:8" x14ac:dyDescent="0.25">
      <c r="B388" s="18"/>
      <c r="C388" s="17"/>
      <c r="D388" s="17"/>
      <c r="E388" s="17"/>
      <c r="F388" s="17"/>
      <c r="G388" s="17"/>
      <c r="H388" s="17"/>
    </row>
    <row r="389" spans="2:8" x14ac:dyDescent="0.25">
      <c r="B389" s="18"/>
      <c r="C389" s="17"/>
      <c r="D389" s="17"/>
      <c r="E389" s="17"/>
      <c r="F389" s="17"/>
      <c r="G389" s="17"/>
      <c r="H389" s="17"/>
    </row>
    <row r="390" spans="2:8" x14ac:dyDescent="0.25">
      <c r="B390" s="18"/>
      <c r="C390" s="17"/>
      <c r="D390" s="17"/>
      <c r="E390" s="17"/>
      <c r="F390" s="17"/>
      <c r="G390" s="17"/>
      <c r="H390" s="17"/>
    </row>
    <row r="391" spans="2:8" x14ac:dyDescent="0.25">
      <c r="B391" s="18"/>
      <c r="C391" s="17"/>
      <c r="D391" s="17"/>
      <c r="E391" s="17"/>
      <c r="F391" s="17"/>
      <c r="G391" s="17"/>
      <c r="H391" s="17"/>
    </row>
    <row r="392" spans="2:8" x14ac:dyDescent="0.25">
      <c r="B392" s="18"/>
      <c r="C392" s="17"/>
      <c r="D392" s="17"/>
      <c r="E392" s="17"/>
      <c r="F392" s="17"/>
      <c r="G392" s="17"/>
      <c r="H392" s="17"/>
    </row>
    <row r="393" spans="2:8" x14ac:dyDescent="0.25">
      <c r="B393" s="18"/>
      <c r="C393" s="17"/>
      <c r="D393" s="17"/>
      <c r="E393" s="17"/>
      <c r="F393" s="17"/>
      <c r="G393" s="17"/>
      <c r="H393" s="17"/>
    </row>
    <row r="394" spans="2:8" x14ac:dyDescent="0.25">
      <c r="B394" s="18"/>
      <c r="C394" s="17"/>
      <c r="D394" s="17"/>
      <c r="E394" s="17"/>
      <c r="F394" s="17"/>
      <c r="G394" s="17"/>
      <c r="H394" s="17"/>
    </row>
    <row r="395" spans="2:8" x14ac:dyDescent="0.25">
      <c r="B395" s="18"/>
      <c r="C395" s="17"/>
      <c r="D395" s="17"/>
      <c r="E395" s="17"/>
      <c r="F395" s="17"/>
      <c r="G395" s="17"/>
      <c r="H395" s="17"/>
    </row>
    <row r="396" spans="2:8" x14ac:dyDescent="0.25">
      <c r="B396" s="18"/>
      <c r="C396" s="17"/>
      <c r="D396" s="17"/>
      <c r="E396" s="17"/>
      <c r="F396" s="17"/>
      <c r="G396" s="17"/>
      <c r="H396" s="17"/>
    </row>
    <row r="397" spans="2:8" x14ac:dyDescent="0.25">
      <c r="B397" s="18"/>
      <c r="C397" s="17"/>
      <c r="D397" s="17"/>
      <c r="E397" s="17"/>
      <c r="F397" s="17"/>
      <c r="G397" s="17"/>
      <c r="H397" s="17"/>
    </row>
    <row r="398" spans="2:8" x14ac:dyDescent="0.25">
      <c r="B398" s="18"/>
      <c r="C398" s="17"/>
      <c r="D398" s="17"/>
      <c r="E398" s="17"/>
      <c r="F398" s="17"/>
      <c r="G398" s="17"/>
      <c r="H398" s="17"/>
    </row>
    <row r="399" spans="2:8" x14ac:dyDescent="0.25">
      <c r="B399" s="18"/>
      <c r="C399" s="17"/>
      <c r="D399" s="17"/>
      <c r="E399" s="17"/>
      <c r="F399" s="17"/>
      <c r="G399" s="17"/>
      <c r="H399" s="17"/>
    </row>
    <row r="400" spans="2:8" x14ac:dyDescent="0.25">
      <c r="B400" s="18"/>
      <c r="C400" s="17"/>
      <c r="D400" s="17"/>
      <c r="E400" s="17"/>
      <c r="F400" s="17"/>
      <c r="G400" s="17"/>
      <c r="H400" s="17"/>
    </row>
    <row r="401" spans="2:8" x14ac:dyDescent="0.25">
      <c r="B401" s="18"/>
      <c r="C401" s="17"/>
      <c r="D401" s="17"/>
      <c r="E401" s="17"/>
      <c r="F401" s="17"/>
      <c r="G401" s="17"/>
      <c r="H401" s="17"/>
    </row>
    <row r="402" spans="2:8" x14ac:dyDescent="0.25">
      <c r="B402" s="18"/>
      <c r="C402" s="17"/>
      <c r="D402" s="17"/>
      <c r="E402" s="17"/>
      <c r="F402" s="17"/>
      <c r="G402" s="17"/>
      <c r="H402" s="17"/>
    </row>
    <row r="403" spans="2:8" x14ac:dyDescent="0.25">
      <c r="B403" s="18"/>
      <c r="C403" s="17"/>
      <c r="D403" s="17"/>
      <c r="E403" s="17"/>
      <c r="F403" s="17"/>
      <c r="G403" s="17"/>
      <c r="H403" s="17"/>
    </row>
    <row r="404" spans="2:8" x14ac:dyDescent="0.25">
      <c r="B404" s="18"/>
      <c r="C404" s="17"/>
      <c r="D404" s="17"/>
      <c r="E404" s="17"/>
      <c r="F404" s="17"/>
      <c r="G404" s="17"/>
      <c r="H404" s="17"/>
    </row>
    <row r="405" spans="2:8" x14ac:dyDescent="0.25">
      <c r="B405" s="18"/>
      <c r="C405" s="17"/>
      <c r="D405" s="17"/>
      <c r="E405" s="17"/>
      <c r="F405" s="17"/>
      <c r="G405" s="17"/>
      <c r="H405" s="17"/>
    </row>
    <row r="406" spans="2:8" x14ac:dyDescent="0.25">
      <c r="B406" s="18"/>
      <c r="C406" s="17"/>
      <c r="D406" s="17"/>
      <c r="E406" s="17"/>
      <c r="F406" s="17"/>
      <c r="G406" s="17"/>
      <c r="H406" s="17"/>
    </row>
    <row r="407" spans="2:8" x14ac:dyDescent="0.25">
      <c r="B407" s="18"/>
      <c r="C407" s="17"/>
      <c r="D407" s="17"/>
      <c r="E407" s="17"/>
      <c r="F407" s="17"/>
      <c r="G407" s="17"/>
      <c r="H407" s="17"/>
    </row>
    <row r="408" spans="2:8" x14ac:dyDescent="0.25">
      <c r="B408" s="18"/>
      <c r="C408" s="17"/>
      <c r="D408" s="17"/>
      <c r="E408" s="17"/>
      <c r="F408" s="17"/>
      <c r="G408" s="17"/>
      <c r="H408" s="17"/>
    </row>
    <row r="409" spans="2:8" x14ac:dyDescent="0.25">
      <c r="B409" s="18"/>
      <c r="C409" s="17"/>
      <c r="D409" s="17"/>
      <c r="E409" s="17"/>
      <c r="F409" s="17"/>
      <c r="G409" s="17"/>
      <c r="H409" s="17"/>
    </row>
    <row r="410" spans="2:8" x14ac:dyDescent="0.25">
      <c r="B410" s="18"/>
      <c r="C410" s="17"/>
      <c r="D410" s="17"/>
      <c r="E410" s="17"/>
      <c r="F410" s="17"/>
      <c r="G410" s="17"/>
      <c r="H410" s="17"/>
    </row>
    <row r="411" spans="2:8" x14ac:dyDescent="0.25">
      <c r="B411" s="18"/>
      <c r="C411" s="17"/>
      <c r="D411" s="17"/>
      <c r="E411" s="17"/>
      <c r="F411" s="17"/>
      <c r="G411" s="17"/>
      <c r="H411" s="17"/>
    </row>
    <row r="412" spans="2:8" x14ac:dyDescent="0.25">
      <c r="B412" s="18"/>
      <c r="C412" s="17"/>
      <c r="D412" s="17"/>
      <c r="E412" s="17"/>
      <c r="F412" s="17"/>
      <c r="G412" s="17"/>
      <c r="H412" s="17"/>
    </row>
    <row r="413" spans="2:8" x14ac:dyDescent="0.25">
      <c r="B413" s="18"/>
      <c r="C413" s="17"/>
      <c r="D413" s="17"/>
      <c r="E413" s="17"/>
      <c r="F413" s="17"/>
      <c r="G413" s="17"/>
      <c r="H413" s="17"/>
    </row>
    <row r="414" spans="2:8" x14ac:dyDescent="0.25">
      <c r="B414" s="18"/>
      <c r="C414" s="17"/>
      <c r="D414" s="17"/>
      <c r="E414" s="17"/>
      <c r="F414" s="17"/>
      <c r="G414" s="17"/>
      <c r="H414" s="17"/>
    </row>
    <row r="415" spans="2:8" x14ac:dyDescent="0.25">
      <c r="B415" s="18"/>
      <c r="C415" s="17"/>
      <c r="D415" s="17"/>
      <c r="E415" s="17"/>
      <c r="F415" s="17"/>
      <c r="G415" s="17"/>
      <c r="H415" s="17"/>
    </row>
    <row r="416" spans="2:8" x14ac:dyDescent="0.25">
      <c r="B416" s="18"/>
      <c r="C416" s="17"/>
      <c r="D416" s="17"/>
      <c r="E416" s="17"/>
      <c r="F416" s="17"/>
      <c r="G416" s="17"/>
      <c r="H416" s="17"/>
    </row>
    <row r="417" spans="2:8" x14ac:dyDescent="0.25">
      <c r="B417" s="18"/>
      <c r="C417" s="17"/>
      <c r="D417" s="17"/>
      <c r="E417" s="17"/>
      <c r="F417" s="17"/>
      <c r="G417" s="17"/>
      <c r="H417" s="17"/>
    </row>
    <row r="418" spans="2:8" x14ac:dyDescent="0.25">
      <c r="B418" s="18"/>
      <c r="C418" s="17"/>
      <c r="D418" s="17"/>
      <c r="E418" s="17"/>
      <c r="F418" s="17"/>
      <c r="G418" s="17"/>
      <c r="H418" s="17"/>
    </row>
    <row r="419" spans="2:8" x14ac:dyDescent="0.25">
      <c r="B419" s="18"/>
      <c r="C419" s="17"/>
      <c r="D419" s="17"/>
      <c r="E419" s="17"/>
      <c r="F419" s="17"/>
      <c r="G419" s="17"/>
      <c r="H419" s="17"/>
    </row>
    <row r="420" spans="2:8" x14ac:dyDescent="0.25">
      <c r="B420" s="18"/>
      <c r="C420" s="17"/>
      <c r="D420" s="17"/>
      <c r="E420" s="17"/>
      <c r="F420" s="17"/>
      <c r="G420" s="17"/>
      <c r="H420" s="17"/>
    </row>
    <row r="421" spans="2:8" x14ac:dyDescent="0.25">
      <c r="B421" s="18"/>
      <c r="C421" s="17"/>
      <c r="D421" s="17"/>
      <c r="E421" s="17"/>
      <c r="F421" s="17"/>
      <c r="G421" s="17"/>
      <c r="H421" s="17"/>
    </row>
    <row r="422" spans="2:8" x14ac:dyDescent="0.25">
      <c r="B422" s="18"/>
      <c r="C422" s="17"/>
      <c r="D422" s="17"/>
      <c r="E422" s="17"/>
      <c r="F422" s="17"/>
      <c r="G422" s="17"/>
      <c r="H422" s="17"/>
    </row>
    <row r="423" spans="2:8" x14ac:dyDescent="0.25">
      <c r="B423" s="18"/>
      <c r="C423" s="17"/>
      <c r="D423" s="17"/>
      <c r="E423" s="17"/>
      <c r="F423" s="17"/>
      <c r="G423" s="17"/>
      <c r="H423" s="17"/>
    </row>
    <row r="424" spans="2:8" x14ac:dyDescent="0.25">
      <c r="B424" s="18"/>
      <c r="C424" s="17"/>
      <c r="D424" s="17"/>
      <c r="E424" s="17"/>
      <c r="F424" s="17"/>
      <c r="G424" s="17"/>
      <c r="H424" s="17"/>
    </row>
    <row r="425" spans="2:8" x14ac:dyDescent="0.25">
      <c r="B425" s="18"/>
      <c r="C425" s="17"/>
      <c r="D425" s="17"/>
      <c r="E425" s="17"/>
      <c r="F425" s="17"/>
      <c r="G425" s="17"/>
      <c r="H425" s="17"/>
    </row>
    <row r="426" spans="2:8" x14ac:dyDescent="0.25">
      <c r="B426" s="18"/>
      <c r="C426" s="17"/>
      <c r="D426" s="17"/>
      <c r="E426" s="17"/>
      <c r="F426" s="17"/>
      <c r="G426" s="17"/>
      <c r="H426" s="17"/>
    </row>
    <row r="427" spans="2:8" x14ac:dyDescent="0.25">
      <c r="B427" s="18"/>
      <c r="C427" s="17"/>
      <c r="D427" s="17"/>
      <c r="E427" s="17"/>
      <c r="F427" s="17"/>
      <c r="G427" s="17"/>
      <c r="H427" s="17"/>
    </row>
    <row r="428" spans="2:8" x14ac:dyDescent="0.25">
      <c r="B428" s="18"/>
      <c r="C428" s="17"/>
      <c r="D428" s="17"/>
      <c r="E428" s="17"/>
      <c r="F428" s="17"/>
      <c r="G428" s="17"/>
      <c r="H428" s="17"/>
    </row>
    <row r="429" spans="2:8" x14ac:dyDescent="0.25">
      <c r="B429" s="18"/>
      <c r="C429" s="17"/>
      <c r="D429" s="17"/>
      <c r="E429" s="17"/>
      <c r="F429" s="17"/>
      <c r="G429" s="17"/>
      <c r="H429" s="17"/>
    </row>
    <row r="430" spans="2:8" x14ac:dyDescent="0.25">
      <c r="B430" s="18"/>
      <c r="C430" s="17"/>
      <c r="D430" s="17"/>
      <c r="E430" s="17"/>
      <c r="F430" s="17"/>
      <c r="G430" s="17"/>
      <c r="H430" s="17"/>
    </row>
    <row r="431" spans="2:8" x14ac:dyDescent="0.25">
      <c r="B431" s="18"/>
      <c r="C431" s="17"/>
      <c r="D431" s="17"/>
      <c r="E431" s="17"/>
      <c r="F431" s="17"/>
      <c r="G431" s="17"/>
      <c r="H431" s="17"/>
    </row>
    <row r="432" spans="2:8" x14ac:dyDescent="0.25">
      <c r="B432" s="18"/>
      <c r="C432" s="17"/>
      <c r="D432" s="17"/>
      <c r="E432" s="17"/>
      <c r="F432" s="17"/>
      <c r="G432" s="17"/>
      <c r="H432" s="17"/>
    </row>
    <row r="433" spans="2:8" x14ac:dyDescent="0.25">
      <c r="B433" s="18"/>
      <c r="C433" s="17"/>
      <c r="D433" s="17"/>
      <c r="E433" s="17"/>
      <c r="F433" s="17"/>
      <c r="G433" s="17"/>
      <c r="H433" s="17"/>
    </row>
    <row r="434" spans="2:8" x14ac:dyDescent="0.25">
      <c r="B434" s="18"/>
      <c r="C434" s="17"/>
      <c r="D434" s="17"/>
      <c r="E434" s="17"/>
      <c r="F434" s="17"/>
      <c r="G434" s="17"/>
      <c r="H434" s="17"/>
    </row>
    <row r="435" spans="2:8" x14ac:dyDescent="0.25">
      <c r="B435" s="18"/>
      <c r="C435" s="17"/>
      <c r="D435" s="17"/>
      <c r="E435" s="17"/>
      <c r="F435" s="17"/>
      <c r="G435" s="17"/>
      <c r="H435" s="17"/>
    </row>
    <row r="436" spans="2:8" x14ac:dyDescent="0.25">
      <c r="B436" s="18"/>
      <c r="C436" s="17"/>
      <c r="D436" s="17"/>
      <c r="E436" s="17"/>
      <c r="F436" s="17"/>
      <c r="G436" s="17"/>
      <c r="H436" s="17"/>
    </row>
    <row r="437" spans="2:8" x14ac:dyDescent="0.25">
      <c r="B437" s="18"/>
      <c r="C437" s="17"/>
      <c r="D437" s="17"/>
      <c r="E437" s="17"/>
      <c r="F437" s="17"/>
      <c r="G437" s="17"/>
      <c r="H437" s="17"/>
    </row>
    <row r="438" spans="2:8" x14ac:dyDescent="0.25">
      <c r="B438" s="18"/>
      <c r="C438" s="17"/>
      <c r="D438" s="17"/>
      <c r="E438" s="17"/>
      <c r="F438" s="17"/>
      <c r="G438" s="17"/>
      <c r="H438" s="17"/>
    </row>
    <row r="439" spans="2:8" x14ac:dyDescent="0.25">
      <c r="B439" s="18"/>
      <c r="C439" s="17"/>
      <c r="D439" s="17"/>
      <c r="E439" s="17"/>
      <c r="F439" s="17"/>
      <c r="G439" s="17"/>
      <c r="H439" s="17"/>
    </row>
    <row r="440" spans="2:8" x14ac:dyDescent="0.25">
      <c r="B440" s="18"/>
      <c r="C440" s="17"/>
      <c r="D440" s="17"/>
      <c r="E440" s="17"/>
      <c r="F440" s="17"/>
      <c r="G440" s="17"/>
      <c r="H440" s="17"/>
    </row>
    <row r="441" spans="2:8" x14ac:dyDescent="0.25">
      <c r="B441" s="18"/>
      <c r="C441" s="17"/>
      <c r="D441" s="17"/>
      <c r="E441" s="17"/>
      <c r="F441" s="17"/>
      <c r="G441" s="17"/>
      <c r="H441" s="17"/>
    </row>
    <row r="442" spans="2:8" x14ac:dyDescent="0.25">
      <c r="B442" s="18"/>
      <c r="C442" s="17"/>
      <c r="D442" s="17"/>
      <c r="E442" s="17"/>
      <c r="F442" s="17"/>
      <c r="G442" s="17"/>
      <c r="H442" s="17"/>
    </row>
    <row r="443" spans="2:8" x14ac:dyDescent="0.25">
      <c r="B443" s="18"/>
      <c r="C443" s="17"/>
      <c r="D443" s="17"/>
      <c r="E443" s="17"/>
      <c r="F443" s="17"/>
      <c r="G443" s="17"/>
      <c r="H443" s="17"/>
    </row>
    <row r="444" spans="2:8" x14ac:dyDescent="0.25">
      <c r="B444" s="18"/>
      <c r="C444" s="17"/>
      <c r="D444" s="17"/>
      <c r="E444" s="17"/>
      <c r="F444" s="17"/>
      <c r="G444" s="17"/>
      <c r="H444" s="17"/>
    </row>
    <row r="445" spans="2:8" x14ac:dyDescent="0.25">
      <c r="B445" s="18"/>
      <c r="C445" s="17"/>
      <c r="D445" s="17"/>
      <c r="E445" s="17"/>
      <c r="F445" s="17"/>
      <c r="G445" s="17"/>
      <c r="H445" s="17"/>
    </row>
    <row r="446" spans="2:8" x14ac:dyDescent="0.25">
      <c r="B446" s="18"/>
      <c r="C446" s="17"/>
      <c r="D446" s="17"/>
      <c r="E446" s="17"/>
      <c r="F446" s="17"/>
      <c r="G446" s="17"/>
      <c r="H446" s="17"/>
    </row>
    <row r="447" spans="2:8" x14ac:dyDescent="0.25">
      <c r="B447" s="18"/>
      <c r="C447" s="17"/>
      <c r="D447" s="17"/>
      <c r="E447" s="17"/>
      <c r="F447" s="17"/>
      <c r="G447" s="17"/>
      <c r="H447" s="17"/>
    </row>
    <row r="448" spans="2:8" x14ac:dyDescent="0.25">
      <c r="B448" s="18"/>
      <c r="C448" s="17"/>
      <c r="D448" s="17"/>
      <c r="E448" s="17"/>
      <c r="F448" s="17"/>
      <c r="G448" s="17"/>
      <c r="H448" s="17"/>
    </row>
    <row r="449" spans="2:8" x14ac:dyDescent="0.25">
      <c r="B449" s="18"/>
      <c r="C449" s="17"/>
      <c r="D449" s="17"/>
      <c r="E449" s="17"/>
      <c r="F449" s="17"/>
      <c r="G449" s="17"/>
      <c r="H449" s="17"/>
    </row>
    <row r="450" spans="2:8" x14ac:dyDescent="0.25">
      <c r="B450" s="18"/>
      <c r="C450" s="17"/>
      <c r="D450" s="17"/>
      <c r="E450" s="17"/>
      <c r="F450" s="17"/>
      <c r="G450" s="17"/>
      <c r="H450" s="17"/>
    </row>
    <row r="451" spans="2:8" x14ac:dyDescent="0.25">
      <c r="B451" s="18"/>
      <c r="C451" s="17"/>
      <c r="D451" s="17"/>
      <c r="E451" s="17"/>
      <c r="F451" s="17"/>
      <c r="G451" s="17"/>
      <c r="H451" s="17"/>
    </row>
    <row r="452" spans="2:8" x14ac:dyDescent="0.25">
      <c r="B452" s="18"/>
      <c r="C452" s="17"/>
      <c r="D452" s="17"/>
      <c r="E452" s="17"/>
      <c r="F452" s="17"/>
      <c r="G452" s="17"/>
      <c r="H452" s="17"/>
    </row>
    <row r="453" spans="2:8" x14ac:dyDescent="0.25">
      <c r="B453" s="18"/>
      <c r="C453" s="17"/>
      <c r="D453" s="17"/>
      <c r="E453" s="17"/>
      <c r="F453" s="17"/>
      <c r="G453" s="17"/>
      <c r="H453" s="17"/>
    </row>
    <row r="454" spans="2:8" x14ac:dyDescent="0.25">
      <c r="B454" s="18"/>
      <c r="C454" s="17"/>
      <c r="D454" s="17"/>
      <c r="E454" s="17"/>
      <c r="F454" s="17"/>
      <c r="G454" s="17"/>
      <c r="H454" s="17"/>
    </row>
    <row r="455" spans="2:8" x14ac:dyDescent="0.25">
      <c r="B455" s="18"/>
      <c r="C455" s="17"/>
      <c r="D455" s="17"/>
      <c r="E455" s="17"/>
      <c r="F455" s="17"/>
      <c r="G455" s="17"/>
      <c r="H455" s="17"/>
    </row>
    <row r="456" spans="2:8" x14ac:dyDescent="0.25">
      <c r="B456" s="18"/>
      <c r="C456" s="17"/>
      <c r="D456" s="17"/>
      <c r="E456" s="17"/>
      <c r="F456" s="17"/>
      <c r="G456" s="17"/>
      <c r="H456" s="17"/>
    </row>
    <row r="457" spans="2:8" x14ac:dyDescent="0.25">
      <c r="B457" s="18"/>
      <c r="C457" s="17"/>
      <c r="D457" s="17"/>
      <c r="E457" s="17"/>
      <c r="F457" s="17"/>
      <c r="G457" s="17"/>
      <c r="H457" s="17"/>
    </row>
    <row r="458" spans="2:8" x14ac:dyDescent="0.25">
      <c r="B458" s="18"/>
      <c r="C458" s="17"/>
      <c r="D458" s="17"/>
      <c r="E458" s="17"/>
      <c r="F458" s="17"/>
      <c r="G458" s="17"/>
      <c r="H458" s="17"/>
    </row>
    <row r="459" spans="2:8" x14ac:dyDescent="0.25">
      <c r="B459" s="18"/>
      <c r="C459" s="17"/>
      <c r="D459" s="17"/>
      <c r="E459" s="17"/>
      <c r="F459" s="17"/>
      <c r="G459" s="17"/>
      <c r="H459" s="17"/>
    </row>
    <row r="460" spans="2:8" x14ac:dyDescent="0.25">
      <c r="B460" s="18"/>
      <c r="C460" s="17"/>
      <c r="D460" s="17"/>
      <c r="E460" s="17"/>
      <c r="F460" s="17"/>
      <c r="G460" s="17"/>
      <c r="H460" s="17"/>
    </row>
    <row r="461" spans="2:8" x14ac:dyDescent="0.25">
      <c r="B461" s="18"/>
      <c r="C461" s="17"/>
      <c r="D461" s="17"/>
      <c r="E461" s="17"/>
      <c r="F461" s="17"/>
      <c r="G461" s="17"/>
      <c r="H461" s="17"/>
    </row>
    <row r="462" spans="2:8" x14ac:dyDescent="0.25">
      <c r="B462" s="18"/>
      <c r="C462" s="17"/>
      <c r="D462" s="17"/>
      <c r="E462" s="17"/>
      <c r="F462" s="17"/>
      <c r="G462" s="17"/>
      <c r="H462" s="17"/>
    </row>
    <row r="463" spans="2:8" x14ac:dyDescent="0.25">
      <c r="B463" s="18"/>
      <c r="C463" s="17"/>
      <c r="D463" s="17"/>
      <c r="E463" s="17"/>
      <c r="F463" s="17"/>
      <c r="G463" s="17"/>
      <c r="H463" s="17"/>
    </row>
    <row r="464" spans="2:8" x14ac:dyDescent="0.25">
      <c r="B464" s="18"/>
      <c r="C464" s="17"/>
      <c r="D464" s="17"/>
      <c r="E464" s="17"/>
      <c r="F464" s="17"/>
      <c r="G464" s="17"/>
      <c r="H464" s="17"/>
    </row>
    <row r="465" spans="2:8" x14ac:dyDescent="0.25">
      <c r="B465" s="18"/>
      <c r="C465" s="17"/>
      <c r="D465" s="17"/>
      <c r="E465" s="17"/>
      <c r="F465" s="17"/>
      <c r="G465" s="17"/>
      <c r="H465" s="17"/>
    </row>
    <row r="466" spans="2:8" x14ac:dyDescent="0.25">
      <c r="B466" s="18"/>
      <c r="C466" s="17"/>
      <c r="D466" s="17"/>
      <c r="E466" s="17"/>
      <c r="F466" s="17"/>
      <c r="G466" s="17"/>
      <c r="H466" s="17"/>
    </row>
    <row r="467" spans="2:8" x14ac:dyDescent="0.25">
      <c r="B467" s="18"/>
      <c r="C467" s="17"/>
      <c r="D467" s="17"/>
      <c r="E467" s="17"/>
      <c r="F467" s="17"/>
      <c r="G467" s="17"/>
      <c r="H467" s="17"/>
    </row>
    <row r="468" spans="2:8" x14ac:dyDescent="0.25">
      <c r="B468" s="18"/>
      <c r="C468" s="17"/>
      <c r="D468" s="17"/>
      <c r="E468" s="17"/>
      <c r="F468" s="17"/>
      <c r="G468" s="17"/>
      <c r="H468" s="17"/>
    </row>
    <row r="469" spans="2:8" x14ac:dyDescent="0.25">
      <c r="B469" s="18"/>
      <c r="C469" s="17"/>
      <c r="D469" s="17"/>
      <c r="E469" s="17"/>
      <c r="F469" s="17"/>
      <c r="G469" s="17"/>
      <c r="H469" s="17"/>
    </row>
    <row r="470" spans="2:8" x14ac:dyDescent="0.25">
      <c r="B470" s="18"/>
      <c r="C470" s="17"/>
      <c r="D470" s="17"/>
      <c r="E470" s="17"/>
      <c r="F470" s="17"/>
      <c r="G470" s="17"/>
      <c r="H470" s="17"/>
    </row>
    <row r="471" spans="2:8" x14ac:dyDescent="0.25">
      <c r="B471" s="18"/>
      <c r="C471" s="17"/>
      <c r="D471" s="17"/>
      <c r="E471" s="17"/>
      <c r="F471" s="17"/>
      <c r="G471" s="17"/>
      <c r="H471" s="17"/>
    </row>
    <row r="472" spans="2:8" x14ac:dyDescent="0.25">
      <c r="B472" s="18"/>
      <c r="C472" s="17"/>
      <c r="D472" s="17"/>
      <c r="E472" s="17"/>
      <c r="F472" s="17"/>
      <c r="G472" s="17"/>
      <c r="H472" s="17"/>
    </row>
    <row r="473" spans="2:8" x14ac:dyDescent="0.25">
      <c r="B473" s="18"/>
      <c r="C473" s="17"/>
      <c r="D473" s="17"/>
      <c r="E473" s="17"/>
      <c r="F473" s="17"/>
      <c r="G473" s="17"/>
      <c r="H473" s="17"/>
    </row>
    <row r="474" spans="2:8" x14ac:dyDescent="0.25">
      <c r="B474" s="18"/>
      <c r="C474" s="17"/>
      <c r="D474" s="17"/>
      <c r="E474" s="17"/>
      <c r="F474" s="17"/>
      <c r="G474" s="17"/>
      <c r="H474" s="17"/>
    </row>
    <row r="475" spans="2:8" x14ac:dyDescent="0.25">
      <c r="B475" s="18"/>
      <c r="C475" s="17"/>
      <c r="D475" s="17"/>
      <c r="E475" s="17"/>
      <c r="F475" s="17"/>
      <c r="G475" s="17"/>
      <c r="H475" s="17"/>
    </row>
    <row r="476" spans="2:8" x14ac:dyDescent="0.25">
      <c r="B476" s="18"/>
      <c r="C476" s="17"/>
      <c r="D476" s="17"/>
      <c r="E476" s="17"/>
      <c r="F476" s="17"/>
      <c r="G476" s="17"/>
      <c r="H476" s="17"/>
    </row>
    <row r="477" spans="2:8" x14ac:dyDescent="0.25">
      <c r="B477" s="18"/>
      <c r="C477" s="17"/>
      <c r="D477" s="17"/>
      <c r="E477" s="17"/>
      <c r="F477" s="17"/>
      <c r="G477" s="17"/>
      <c r="H477" s="17"/>
    </row>
    <row r="478" spans="2:8" x14ac:dyDescent="0.25">
      <c r="B478" s="18"/>
      <c r="C478" s="17"/>
      <c r="D478" s="17"/>
      <c r="E478" s="17"/>
      <c r="F478" s="17"/>
      <c r="G478" s="17"/>
      <c r="H478" s="17"/>
    </row>
    <row r="479" spans="2:8" x14ac:dyDescent="0.25">
      <c r="B479" s="18"/>
      <c r="C479" s="17"/>
      <c r="D479" s="17"/>
      <c r="E479" s="17"/>
      <c r="F479" s="17"/>
      <c r="G479" s="17"/>
      <c r="H479" s="17"/>
    </row>
    <row r="480" spans="2:8" x14ac:dyDescent="0.25">
      <c r="B480" s="18"/>
      <c r="C480" s="17"/>
      <c r="D480" s="17"/>
      <c r="E480" s="17"/>
      <c r="F480" s="17"/>
      <c r="G480" s="17"/>
      <c r="H480" s="17"/>
    </row>
    <row r="481" spans="2:8" x14ac:dyDescent="0.25">
      <c r="B481" s="18"/>
      <c r="C481" s="17"/>
      <c r="D481" s="17"/>
      <c r="E481" s="17"/>
      <c r="F481" s="17"/>
      <c r="G481" s="17"/>
      <c r="H481" s="17"/>
    </row>
    <row r="482" spans="2:8" x14ac:dyDescent="0.25">
      <c r="B482" s="18"/>
      <c r="C482" s="17"/>
      <c r="D482" s="17"/>
      <c r="E482" s="17"/>
      <c r="F482" s="17"/>
      <c r="G482" s="17"/>
      <c r="H482" s="17"/>
    </row>
    <row r="483" spans="2:8" x14ac:dyDescent="0.25">
      <c r="B483" s="18"/>
      <c r="C483" s="17"/>
      <c r="D483" s="17"/>
      <c r="E483" s="17"/>
      <c r="F483" s="17"/>
      <c r="G483" s="17"/>
      <c r="H483" s="17"/>
    </row>
    <row r="484" spans="2:8" x14ac:dyDescent="0.25">
      <c r="B484" s="18"/>
      <c r="C484" s="17"/>
      <c r="D484" s="17"/>
      <c r="E484" s="17"/>
      <c r="F484" s="17"/>
      <c r="G484" s="17"/>
      <c r="H484" s="17"/>
    </row>
    <row r="485" spans="2:8" x14ac:dyDescent="0.25">
      <c r="B485" s="18"/>
      <c r="C485" s="17"/>
      <c r="D485" s="17"/>
      <c r="E485" s="17"/>
      <c r="F485" s="17"/>
      <c r="G485" s="17"/>
      <c r="H485" s="17"/>
    </row>
    <row r="486" spans="2:8" x14ac:dyDescent="0.25">
      <c r="B486" s="18"/>
      <c r="C486" s="17"/>
      <c r="D486" s="17"/>
      <c r="E486" s="17"/>
      <c r="F486" s="17"/>
      <c r="G486" s="17"/>
      <c r="H486" s="17"/>
    </row>
    <row r="487" spans="2:8" x14ac:dyDescent="0.25">
      <c r="B487" s="18"/>
      <c r="C487" s="17"/>
      <c r="D487" s="17"/>
      <c r="E487" s="17"/>
      <c r="F487" s="17"/>
      <c r="G487" s="17"/>
      <c r="H487" s="17"/>
    </row>
    <row r="488" spans="2:8" x14ac:dyDescent="0.25">
      <c r="B488" s="18"/>
      <c r="C488" s="17"/>
      <c r="D488" s="17"/>
      <c r="E488" s="17"/>
      <c r="F488" s="17"/>
      <c r="G488" s="17"/>
      <c r="H488" s="17"/>
    </row>
    <row r="489" spans="2:8" x14ac:dyDescent="0.25">
      <c r="B489" s="18"/>
      <c r="C489" s="17"/>
      <c r="D489" s="17"/>
      <c r="E489" s="17"/>
      <c r="F489" s="17"/>
      <c r="G489" s="17"/>
      <c r="H489" s="17"/>
    </row>
    <row r="490" spans="2:8" x14ac:dyDescent="0.25">
      <c r="B490" s="18"/>
      <c r="C490" s="17"/>
      <c r="D490" s="17"/>
      <c r="E490" s="17"/>
      <c r="F490" s="17"/>
      <c r="G490" s="17"/>
      <c r="H490" s="17"/>
    </row>
    <row r="491" spans="2:8" x14ac:dyDescent="0.25">
      <c r="B491" s="18"/>
      <c r="C491" s="17"/>
      <c r="D491" s="17"/>
      <c r="E491" s="17"/>
      <c r="F491" s="17"/>
      <c r="G491" s="17"/>
      <c r="H491" s="17"/>
    </row>
    <row r="492" spans="2:8" x14ac:dyDescent="0.25">
      <c r="B492" s="18"/>
      <c r="C492" s="17"/>
      <c r="D492" s="17"/>
      <c r="E492" s="17"/>
      <c r="F492" s="17"/>
      <c r="G492" s="17"/>
      <c r="H492" s="17"/>
    </row>
    <row r="493" spans="2:8" x14ac:dyDescent="0.25">
      <c r="B493" s="18"/>
      <c r="C493" s="17"/>
      <c r="D493" s="17"/>
      <c r="E493" s="17"/>
      <c r="F493" s="17"/>
      <c r="G493" s="17"/>
      <c r="H493" s="17"/>
    </row>
    <row r="494" spans="2:8" x14ac:dyDescent="0.25">
      <c r="B494" s="18"/>
      <c r="C494" s="17"/>
      <c r="D494" s="17"/>
      <c r="E494" s="17"/>
      <c r="F494" s="17"/>
      <c r="G494" s="17"/>
      <c r="H494" s="17"/>
    </row>
    <row r="495" spans="2:8" x14ac:dyDescent="0.25">
      <c r="B495" s="18"/>
      <c r="C495" s="17"/>
      <c r="D495" s="17"/>
      <c r="E495" s="17"/>
      <c r="F495" s="17"/>
      <c r="G495" s="17"/>
      <c r="H495" s="17"/>
    </row>
    <row r="496" spans="2:8" x14ac:dyDescent="0.25">
      <c r="B496" s="18"/>
      <c r="C496" s="17"/>
      <c r="D496" s="17"/>
      <c r="E496" s="17"/>
      <c r="F496" s="17"/>
      <c r="G496" s="17"/>
      <c r="H496" s="17"/>
    </row>
    <row r="497" spans="2:8" x14ac:dyDescent="0.25">
      <c r="B497" s="18"/>
      <c r="C497" s="17"/>
      <c r="D497" s="17"/>
      <c r="E497" s="17"/>
      <c r="F497" s="17"/>
      <c r="G497" s="17"/>
      <c r="H497" s="17"/>
    </row>
    <row r="498" spans="2:8" x14ac:dyDescent="0.25">
      <c r="B498" s="18"/>
      <c r="C498" s="17"/>
      <c r="D498" s="17"/>
      <c r="E498" s="17"/>
      <c r="F498" s="17"/>
      <c r="G498" s="17"/>
      <c r="H498" s="17"/>
    </row>
    <row r="499" spans="2:8" x14ac:dyDescent="0.25">
      <c r="B499" s="18"/>
      <c r="C499" s="17"/>
      <c r="D499" s="17"/>
      <c r="E499" s="17"/>
      <c r="F499" s="17"/>
      <c r="G499" s="17"/>
      <c r="H499" s="17"/>
    </row>
    <row r="500" spans="2:8" x14ac:dyDescent="0.25">
      <c r="B500" s="18"/>
      <c r="C500" s="17"/>
      <c r="D500" s="17"/>
      <c r="E500" s="17"/>
      <c r="F500" s="17"/>
      <c r="G500" s="17"/>
      <c r="H500" s="17"/>
    </row>
    <row r="501" spans="2:8" x14ac:dyDescent="0.25">
      <c r="B501" s="18"/>
      <c r="C501" s="17"/>
      <c r="D501" s="17"/>
      <c r="E501" s="17"/>
      <c r="F501" s="17"/>
      <c r="G501" s="17"/>
      <c r="H501" s="17"/>
    </row>
    <row r="502" spans="2:8" x14ac:dyDescent="0.25">
      <c r="B502" s="18"/>
      <c r="C502" s="17"/>
      <c r="D502" s="17"/>
      <c r="E502" s="17"/>
      <c r="F502" s="17"/>
      <c r="G502" s="17"/>
      <c r="H502" s="17"/>
    </row>
    <row r="503" spans="2:8" x14ac:dyDescent="0.25">
      <c r="B503" s="18"/>
      <c r="C503" s="17"/>
      <c r="D503" s="17"/>
      <c r="E503" s="17"/>
      <c r="F503" s="17"/>
      <c r="G503" s="17"/>
      <c r="H503" s="17"/>
    </row>
    <row r="504" spans="2:8" x14ac:dyDescent="0.25">
      <c r="B504" s="18"/>
      <c r="C504" s="17"/>
      <c r="D504" s="17"/>
      <c r="E504" s="17"/>
      <c r="F504" s="17"/>
      <c r="G504" s="17"/>
      <c r="H504" s="17"/>
    </row>
    <row r="505" spans="2:8" x14ac:dyDescent="0.25">
      <c r="B505" s="18"/>
      <c r="C505" s="17"/>
      <c r="D505" s="17"/>
      <c r="E505" s="17"/>
      <c r="F505" s="17"/>
      <c r="G505" s="17"/>
      <c r="H505" s="17"/>
    </row>
    <row r="506" spans="2:8" x14ac:dyDescent="0.25">
      <c r="B506" s="18"/>
      <c r="C506" s="17"/>
      <c r="D506" s="17"/>
      <c r="E506" s="17"/>
      <c r="F506" s="17"/>
      <c r="G506" s="17"/>
      <c r="H506" s="17"/>
    </row>
    <row r="507" spans="2:8" x14ac:dyDescent="0.25">
      <c r="B507" s="18"/>
      <c r="C507" s="17"/>
      <c r="D507" s="17"/>
      <c r="E507" s="17"/>
      <c r="F507" s="17"/>
      <c r="G507" s="17"/>
      <c r="H507" s="17"/>
    </row>
    <row r="508" spans="2:8" x14ac:dyDescent="0.25">
      <c r="B508" s="18"/>
      <c r="C508" s="17"/>
      <c r="D508" s="17"/>
      <c r="E508" s="17"/>
      <c r="F508" s="17"/>
      <c r="G508" s="17"/>
      <c r="H508" s="17"/>
    </row>
    <row r="509" spans="2:8" x14ac:dyDescent="0.25">
      <c r="B509" s="18"/>
      <c r="C509" s="17"/>
      <c r="D509" s="17"/>
      <c r="E509" s="17"/>
      <c r="F509" s="17"/>
      <c r="G509" s="17"/>
      <c r="H509" s="17"/>
    </row>
    <row r="510" spans="2:8" x14ac:dyDescent="0.25">
      <c r="B510" s="18"/>
      <c r="C510" s="17"/>
      <c r="D510" s="17"/>
      <c r="E510" s="17"/>
      <c r="F510" s="17"/>
      <c r="G510" s="17"/>
      <c r="H510" s="17"/>
    </row>
    <row r="511" spans="2:8" x14ac:dyDescent="0.25">
      <c r="B511" s="18"/>
      <c r="C511" s="17"/>
      <c r="D511" s="17"/>
      <c r="E511" s="17"/>
      <c r="F511" s="17"/>
      <c r="G511" s="17"/>
      <c r="H511" s="17"/>
    </row>
    <row r="512" spans="2:8" x14ac:dyDescent="0.25">
      <c r="B512" s="18"/>
      <c r="C512" s="17"/>
      <c r="D512" s="17"/>
      <c r="E512" s="17"/>
      <c r="F512" s="17"/>
      <c r="G512" s="17"/>
      <c r="H512" s="17"/>
    </row>
    <row r="513" spans="2:8" x14ac:dyDescent="0.25">
      <c r="B513" s="18"/>
      <c r="C513" s="17"/>
      <c r="D513" s="17"/>
      <c r="E513" s="17"/>
      <c r="F513" s="17"/>
      <c r="G513" s="17"/>
      <c r="H513" s="17"/>
    </row>
    <row r="514" spans="2:8" x14ac:dyDescent="0.25">
      <c r="B514" s="18"/>
      <c r="C514" s="17"/>
      <c r="D514" s="17"/>
      <c r="E514" s="17"/>
      <c r="F514" s="17"/>
      <c r="G514" s="17"/>
      <c r="H514" s="17"/>
    </row>
    <row r="515" spans="2:8" x14ac:dyDescent="0.25">
      <c r="B515" s="18"/>
      <c r="C515" s="17"/>
      <c r="D515" s="17"/>
      <c r="E515" s="17"/>
      <c r="F515" s="17"/>
      <c r="G515" s="17"/>
      <c r="H515" s="17"/>
    </row>
    <row r="516" spans="2:8" x14ac:dyDescent="0.25">
      <c r="B516" s="18"/>
      <c r="C516" s="17"/>
      <c r="D516" s="17"/>
      <c r="E516" s="17"/>
      <c r="F516" s="17"/>
      <c r="G516" s="17"/>
      <c r="H516" s="17"/>
    </row>
    <row r="517" spans="2:8" x14ac:dyDescent="0.25">
      <c r="B517" s="18"/>
      <c r="C517" s="17"/>
      <c r="D517" s="17"/>
      <c r="E517" s="17"/>
      <c r="F517" s="17"/>
      <c r="G517" s="17"/>
      <c r="H517" s="17"/>
    </row>
    <row r="518" spans="2:8" x14ac:dyDescent="0.25">
      <c r="B518" s="18"/>
      <c r="C518" s="17"/>
      <c r="D518" s="17"/>
      <c r="E518" s="17"/>
      <c r="F518" s="17"/>
      <c r="G518" s="17"/>
      <c r="H518" s="17"/>
    </row>
    <row r="519" spans="2:8" x14ac:dyDescent="0.25">
      <c r="B519" s="18"/>
      <c r="C519" s="17"/>
      <c r="D519" s="17"/>
      <c r="E519" s="17"/>
      <c r="F519" s="17"/>
      <c r="G519" s="17"/>
      <c r="H519" s="17"/>
    </row>
    <row r="520" spans="2:8" x14ac:dyDescent="0.25">
      <c r="B520" s="18"/>
      <c r="C520" s="17"/>
      <c r="D520" s="17"/>
      <c r="E520" s="17"/>
      <c r="F520" s="17"/>
      <c r="G520" s="17"/>
      <c r="H520" s="17"/>
    </row>
    <row r="521" spans="2:8" x14ac:dyDescent="0.25">
      <c r="B521" s="18"/>
      <c r="C521" s="17"/>
      <c r="D521" s="17"/>
      <c r="E521" s="17"/>
      <c r="F521" s="17"/>
      <c r="G521" s="17"/>
      <c r="H521" s="17"/>
    </row>
    <row r="522" spans="2:8" x14ac:dyDescent="0.25">
      <c r="B522" s="18"/>
      <c r="C522" s="17"/>
      <c r="D522" s="17"/>
      <c r="E522" s="17"/>
      <c r="F522" s="17"/>
      <c r="G522" s="17"/>
      <c r="H522" s="17"/>
    </row>
    <row r="523" spans="2:8" x14ac:dyDescent="0.25">
      <c r="B523" s="18"/>
      <c r="C523" s="17"/>
      <c r="D523" s="17"/>
      <c r="E523" s="17"/>
      <c r="F523" s="17"/>
      <c r="G523" s="17"/>
      <c r="H523" s="17"/>
    </row>
    <row r="524" spans="2:8" x14ac:dyDescent="0.25">
      <c r="B524" s="18"/>
      <c r="C524" s="17"/>
      <c r="D524" s="17"/>
      <c r="E524" s="17"/>
      <c r="F524" s="17"/>
      <c r="G524" s="17"/>
      <c r="H524" s="17"/>
    </row>
    <row r="525" spans="2:8" x14ac:dyDescent="0.25">
      <c r="B525" s="18"/>
      <c r="C525" s="17"/>
      <c r="D525" s="17"/>
      <c r="E525" s="17"/>
      <c r="F525" s="17"/>
      <c r="G525" s="17"/>
      <c r="H525" s="17"/>
    </row>
    <row r="526" spans="2:8" x14ac:dyDescent="0.25">
      <c r="B526" s="18"/>
      <c r="C526" s="17"/>
      <c r="D526" s="17"/>
      <c r="E526" s="17"/>
      <c r="F526" s="17"/>
      <c r="G526" s="17"/>
      <c r="H526" s="17"/>
    </row>
    <row r="527" spans="2:8" x14ac:dyDescent="0.25">
      <c r="B527" s="18"/>
      <c r="C527" s="17"/>
      <c r="D527" s="17"/>
      <c r="E527" s="17"/>
      <c r="F527" s="17"/>
      <c r="G527" s="17"/>
      <c r="H527" s="17"/>
    </row>
    <row r="528" spans="2:8" x14ac:dyDescent="0.25">
      <c r="B528" s="18"/>
      <c r="C528" s="17"/>
      <c r="D528" s="17"/>
      <c r="E528" s="17"/>
      <c r="F528" s="17"/>
      <c r="G528" s="17"/>
      <c r="H528" s="17"/>
    </row>
    <row r="529" spans="2:8" x14ac:dyDescent="0.25">
      <c r="B529" s="18"/>
      <c r="C529" s="17"/>
      <c r="D529" s="17"/>
      <c r="E529" s="17"/>
      <c r="F529" s="17"/>
      <c r="G529" s="17"/>
      <c r="H529" s="17"/>
    </row>
    <row r="530" spans="2:8" x14ac:dyDescent="0.25">
      <c r="B530" s="18"/>
      <c r="C530" s="17"/>
      <c r="D530" s="17"/>
      <c r="E530" s="17"/>
      <c r="F530" s="17"/>
      <c r="G530" s="17"/>
      <c r="H530" s="17"/>
    </row>
    <row r="531" spans="2:8" x14ac:dyDescent="0.25">
      <c r="B531" s="18"/>
      <c r="C531" s="17"/>
      <c r="D531" s="17"/>
      <c r="E531" s="17"/>
      <c r="F531" s="17"/>
      <c r="G531" s="17"/>
      <c r="H531" s="17"/>
    </row>
    <row r="532" spans="2:8" x14ac:dyDescent="0.25">
      <c r="B532" s="18"/>
      <c r="C532" s="17"/>
      <c r="D532" s="17"/>
      <c r="E532" s="17"/>
      <c r="F532" s="17"/>
      <c r="G532" s="17"/>
      <c r="H532" s="17"/>
    </row>
    <row r="533" spans="2:8" x14ac:dyDescent="0.25">
      <c r="B533" s="18"/>
      <c r="C533" s="17"/>
      <c r="D533" s="17"/>
      <c r="E533" s="17"/>
      <c r="F533" s="17"/>
      <c r="G533" s="17"/>
      <c r="H533" s="17"/>
    </row>
    <row r="534" spans="2:8" x14ac:dyDescent="0.25">
      <c r="B534" s="18"/>
      <c r="C534" s="17"/>
      <c r="D534" s="17"/>
      <c r="E534" s="17"/>
      <c r="F534" s="17"/>
      <c r="G534" s="17"/>
      <c r="H534" s="17"/>
    </row>
    <row r="535" spans="2:8" x14ac:dyDescent="0.25">
      <c r="B535" s="18"/>
      <c r="C535" s="17"/>
      <c r="D535" s="17"/>
      <c r="E535" s="17"/>
      <c r="F535" s="17"/>
      <c r="G535" s="17"/>
      <c r="H535" s="17"/>
    </row>
    <row r="536" spans="2:8" x14ac:dyDescent="0.25">
      <c r="B536" s="18"/>
      <c r="C536" s="17"/>
      <c r="D536" s="17"/>
      <c r="E536" s="17"/>
      <c r="F536" s="17"/>
      <c r="G536" s="17"/>
      <c r="H536" s="17"/>
    </row>
    <row r="537" spans="2:8" x14ac:dyDescent="0.25">
      <c r="B537" s="18"/>
      <c r="C537" s="17"/>
      <c r="D537" s="17"/>
      <c r="E537" s="17"/>
      <c r="F537" s="17"/>
      <c r="G537" s="17"/>
      <c r="H537" s="17"/>
    </row>
    <row r="538" spans="2:8" x14ac:dyDescent="0.25">
      <c r="B538" s="18"/>
      <c r="C538" s="17"/>
      <c r="D538" s="17"/>
      <c r="E538" s="17"/>
      <c r="F538" s="17"/>
      <c r="G538" s="17"/>
      <c r="H538" s="17"/>
    </row>
    <row r="539" spans="2:8" x14ac:dyDescent="0.25">
      <c r="B539" s="18"/>
      <c r="C539" s="17"/>
      <c r="D539" s="17"/>
      <c r="E539" s="17"/>
      <c r="F539" s="17"/>
      <c r="G539" s="17"/>
      <c r="H539" s="17"/>
    </row>
    <row r="540" spans="2:8" x14ac:dyDescent="0.25">
      <c r="B540" s="18"/>
      <c r="C540" s="17"/>
      <c r="D540" s="17"/>
      <c r="E540" s="17"/>
      <c r="F540" s="17"/>
      <c r="G540" s="17"/>
      <c r="H540" s="17"/>
    </row>
    <row r="541" spans="2:8" x14ac:dyDescent="0.25">
      <c r="B541" s="18"/>
      <c r="C541" s="17"/>
      <c r="D541" s="17"/>
      <c r="E541" s="17"/>
      <c r="F541" s="17"/>
      <c r="G541" s="17"/>
      <c r="H541" s="17"/>
    </row>
    <row r="542" spans="2:8" x14ac:dyDescent="0.25">
      <c r="B542" s="18"/>
      <c r="C542" s="17"/>
      <c r="D542" s="17"/>
      <c r="E542" s="17"/>
      <c r="F542" s="17"/>
      <c r="G542" s="17"/>
      <c r="H542" s="17"/>
    </row>
    <row r="543" spans="2:8" x14ac:dyDescent="0.25">
      <c r="B543" s="18"/>
      <c r="C543" s="17"/>
      <c r="D543" s="17"/>
      <c r="E543" s="17"/>
      <c r="F543" s="17"/>
      <c r="G543" s="17"/>
      <c r="H543" s="17"/>
    </row>
    <row r="544" spans="2:8" x14ac:dyDescent="0.25">
      <c r="B544" s="18"/>
      <c r="C544" s="17"/>
      <c r="D544" s="17"/>
      <c r="E544" s="17"/>
      <c r="F544" s="17"/>
      <c r="G544" s="17"/>
      <c r="H544" s="17"/>
    </row>
    <row r="545" spans="2:8" x14ac:dyDescent="0.25">
      <c r="B545" s="18"/>
      <c r="C545" s="17"/>
      <c r="D545" s="17"/>
      <c r="E545" s="17"/>
      <c r="F545" s="17"/>
      <c r="G545" s="17"/>
      <c r="H545" s="17"/>
    </row>
    <row r="546" spans="2:8" x14ac:dyDescent="0.25">
      <c r="B546" s="18"/>
      <c r="C546" s="17"/>
      <c r="D546" s="17"/>
      <c r="E546" s="17"/>
      <c r="F546" s="17"/>
      <c r="G546" s="17"/>
      <c r="H546" s="17"/>
    </row>
    <row r="547" spans="2:8" x14ac:dyDescent="0.25">
      <c r="B547" s="18"/>
      <c r="C547" s="17"/>
      <c r="D547" s="17"/>
      <c r="E547" s="17"/>
      <c r="F547" s="17"/>
      <c r="G547" s="17"/>
      <c r="H547" s="17"/>
    </row>
    <row r="548" spans="2:8" x14ac:dyDescent="0.25">
      <c r="B548" s="18"/>
      <c r="C548" s="17"/>
      <c r="D548" s="17"/>
      <c r="E548" s="17"/>
      <c r="F548" s="17"/>
      <c r="G548" s="17"/>
      <c r="H548" s="17"/>
    </row>
    <row r="549" spans="2:8" x14ac:dyDescent="0.25">
      <c r="B549" s="18"/>
      <c r="C549" s="17"/>
      <c r="D549" s="17"/>
      <c r="E549" s="17"/>
      <c r="F549" s="17"/>
      <c r="G549" s="17"/>
      <c r="H549" s="17"/>
    </row>
    <row r="550" spans="2:8" x14ac:dyDescent="0.25">
      <c r="B550" s="18"/>
      <c r="C550" s="17"/>
      <c r="D550" s="17"/>
      <c r="E550" s="17"/>
      <c r="F550" s="17"/>
      <c r="G550" s="17"/>
      <c r="H550" s="17"/>
    </row>
    <row r="551" spans="2:8" x14ac:dyDescent="0.25">
      <c r="B551" s="18"/>
      <c r="C551" s="17"/>
      <c r="D551" s="17"/>
      <c r="E551" s="17"/>
      <c r="F551" s="17"/>
      <c r="G551" s="17"/>
      <c r="H551" s="17"/>
    </row>
    <row r="552" spans="2:8" x14ac:dyDescent="0.25">
      <c r="B552" s="18"/>
      <c r="C552" s="17"/>
      <c r="D552" s="17"/>
      <c r="E552" s="17"/>
      <c r="F552" s="17"/>
      <c r="G552" s="17"/>
      <c r="H552" s="17"/>
    </row>
    <row r="553" spans="2:8" x14ac:dyDescent="0.25">
      <c r="B553" s="18"/>
      <c r="C553" s="17"/>
      <c r="D553" s="17"/>
      <c r="E553" s="17"/>
      <c r="F553" s="17"/>
      <c r="G553" s="17"/>
      <c r="H553" s="17"/>
    </row>
    <row r="554" spans="2:8" x14ac:dyDescent="0.25">
      <c r="B554" s="18"/>
      <c r="C554" s="17"/>
      <c r="D554" s="17"/>
      <c r="E554" s="17"/>
      <c r="F554" s="17"/>
      <c r="G554" s="17"/>
      <c r="H554" s="17"/>
    </row>
    <row r="555" spans="2:8" x14ac:dyDescent="0.25">
      <c r="B555" s="18"/>
      <c r="C555" s="17"/>
      <c r="D555" s="17"/>
      <c r="E555" s="17"/>
      <c r="F555" s="17"/>
      <c r="G555" s="17"/>
      <c r="H555" s="17"/>
    </row>
    <row r="556" spans="2:8" x14ac:dyDescent="0.25">
      <c r="B556" s="18"/>
      <c r="C556" s="17"/>
      <c r="D556" s="17"/>
      <c r="E556" s="17"/>
      <c r="F556" s="17"/>
      <c r="G556" s="17"/>
      <c r="H556" s="17"/>
    </row>
    <row r="557" spans="2:8" x14ac:dyDescent="0.25">
      <c r="B557" s="18"/>
      <c r="C557" s="17"/>
      <c r="D557" s="17"/>
      <c r="E557" s="17"/>
      <c r="F557" s="17"/>
      <c r="G557" s="17"/>
      <c r="H557" s="17"/>
    </row>
    <row r="558" spans="2:8" x14ac:dyDescent="0.25">
      <c r="B558" s="18"/>
      <c r="C558" s="17"/>
      <c r="D558" s="17"/>
      <c r="E558" s="17"/>
      <c r="F558" s="17"/>
      <c r="G558" s="17"/>
      <c r="H558" s="17"/>
    </row>
    <row r="559" spans="2:8" x14ac:dyDescent="0.25">
      <c r="B559" s="18"/>
      <c r="C559" s="17"/>
      <c r="D559" s="17"/>
      <c r="E559" s="17"/>
      <c r="F559" s="17"/>
      <c r="G559" s="17"/>
      <c r="H559" s="17"/>
    </row>
    <row r="560" spans="2:8" x14ac:dyDescent="0.25">
      <c r="B560" s="18"/>
      <c r="C560" s="17"/>
      <c r="D560" s="17"/>
      <c r="E560" s="17"/>
      <c r="F560" s="17"/>
      <c r="G560" s="17"/>
      <c r="H560" s="17"/>
    </row>
    <row r="561" spans="2:8" x14ac:dyDescent="0.25">
      <c r="B561" s="18"/>
      <c r="C561" s="17"/>
      <c r="D561" s="17"/>
      <c r="E561" s="17"/>
      <c r="F561" s="17"/>
      <c r="G561" s="17"/>
      <c r="H561" s="17"/>
    </row>
    <row r="562" spans="2:8" x14ac:dyDescent="0.25">
      <c r="B562" s="18"/>
      <c r="C562" s="17"/>
      <c r="D562" s="17"/>
      <c r="E562" s="17"/>
      <c r="F562" s="17"/>
      <c r="G562" s="17"/>
      <c r="H562" s="17"/>
    </row>
    <row r="563" spans="2:8" x14ac:dyDescent="0.25">
      <c r="B563" s="18"/>
      <c r="C563" s="17"/>
      <c r="D563" s="17"/>
      <c r="E563" s="17"/>
      <c r="F563" s="17"/>
      <c r="G563" s="17"/>
      <c r="H563" s="17"/>
    </row>
    <row r="564" spans="2:8" x14ac:dyDescent="0.25">
      <c r="B564" s="18"/>
      <c r="C564" s="17"/>
      <c r="D564" s="17"/>
      <c r="E564" s="17"/>
      <c r="F564" s="17"/>
      <c r="G564" s="17"/>
      <c r="H564" s="17"/>
    </row>
    <row r="565" spans="2:8" x14ac:dyDescent="0.25">
      <c r="B565" s="18"/>
      <c r="C565" s="17"/>
      <c r="D565" s="17"/>
      <c r="E565" s="17"/>
      <c r="F565" s="17"/>
      <c r="G565" s="17"/>
      <c r="H565" s="17"/>
    </row>
    <row r="566" spans="2:8" x14ac:dyDescent="0.25">
      <c r="B566" s="18"/>
      <c r="C566" s="17"/>
      <c r="D566" s="17"/>
      <c r="E566" s="17"/>
      <c r="F566" s="17"/>
      <c r="G566" s="17"/>
      <c r="H566" s="17"/>
    </row>
    <row r="567" spans="2:8" x14ac:dyDescent="0.25">
      <c r="B567" s="18"/>
      <c r="C567" s="17"/>
      <c r="D567" s="17"/>
      <c r="E567" s="17"/>
      <c r="F567" s="17"/>
      <c r="G567" s="17"/>
      <c r="H567" s="17"/>
    </row>
    <row r="568" spans="2:8" x14ac:dyDescent="0.25">
      <c r="B568" s="18"/>
      <c r="C568" s="17"/>
      <c r="D568" s="17"/>
      <c r="E568" s="17"/>
      <c r="F568" s="17"/>
      <c r="G568" s="17"/>
      <c r="H568" s="17"/>
    </row>
    <row r="569" spans="2:8" x14ac:dyDescent="0.25">
      <c r="B569" s="18"/>
      <c r="C569" s="17"/>
      <c r="D569" s="17"/>
      <c r="E569" s="17"/>
      <c r="F569" s="17"/>
      <c r="G569" s="17"/>
      <c r="H569" s="17"/>
    </row>
    <row r="570" spans="2:8" x14ac:dyDescent="0.25">
      <c r="B570" s="18"/>
      <c r="C570" s="17"/>
      <c r="D570" s="17"/>
      <c r="E570" s="17"/>
      <c r="F570" s="17"/>
      <c r="G570" s="17"/>
      <c r="H570" s="17"/>
    </row>
    <row r="571" spans="2:8" x14ac:dyDescent="0.25">
      <c r="B571" s="18"/>
      <c r="C571" s="17"/>
      <c r="D571" s="17"/>
      <c r="E571" s="17"/>
      <c r="F571" s="17"/>
      <c r="G571" s="17"/>
      <c r="H571" s="17"/>
    </row>
    <row r="572" spans="2:8" x14ac:dyDescent="0.25">
      <c r="B572" s="18"/>
      <c r="C572" s="17"/>
      <c r="D572" s="17"/>
      <c r="E572" s="17"/>
      <c r="F572" s="17"/>
      <c r="G572" s="17"/>
      <c r="H572" s="17"/>
    </row>
    <row r="573" spans="2:8" x14ac:dyDescent="0.25">
      <c r="B573" s="18"/>
      <c r="C573" s="17"/>
      <c r="D573" s="17"/>
      <c r="E573" s="17"/>
      <c r="F573" s="17"/>
      <c r="G573" s="17"/>
      <c r="H573" s="17"/>
    </row>
    <row r="574" spans="2:8" x14ac:dyDescent="0.25">
      <c r="B574" s="18"/>
      <c r="C574" s="17"/>
      <c r="D574" s="17"/>
      <c r="E574" s="17"/>
      <c r="F574" s="17"/>
      <c r="G574" s="17"/>
      <c r="H574" s="17"/>
    </row>
    <row r="575" spans="2:8" x14ac:dyDescent="0.25">
      <c r="B575" s="18"/>
      <c r="C575" s="17"/>
      <c r="D575" s="17"/>
      <c r="E575" s="17"/>
      <c r="F575" s="17"/>
      <c r="G575" s="17"/>
      <c r="H575" s="17"/>
    </row>
    <row r="576" spans="2:8" x14ac:dyDescent="0.25">
      <c r="B576" s="18"/>
      <c r="C576" s="17"/>
      <c r="D576" s="17"/>
      <c r="E576" s="17"/>
      <c r="F576" s="17"/>
      <c r="G576" s="17"/>
      <c r="H576" s="17"/>
    </row>
    <row r="577" spans="2:8" x14ac:dyDescent="0.25">
      <c r="B577" s="18"/>
      <c r="C577" s="17"/>
      <c r="D577" s="17"/>
      <c r="E577" s="17"/>
      <c r="F577" s="17"/>
      <c r="G577" s="17"/>
      <c r="H577" s="17"/>
    </row>
    <row r="578" spans="2:8" x14ac:dyDescent="0.25">
      <c r="B578" s="18"/>
      <c r="C578" s="17"/>
      <c r="D578" s="17"/>
      <c r="E578" s="17"/>
      <c r="F578" s="17"/>
      <c r="G578" s="17"/>
      <c r="H578" s="17"/>
    </row>
    <row r="579" spans="2:8" x14ac:dyDescent="0.25">
      <c r="B579" s="18"/>
      <c r="C579" s="17"/>
      <c r="D579" s="17"/>
      <c r="E579" s="17"/>
      <c r="F579" s="17"/>
      <c r="G579" s="17"/>
      <c r="H579" s="17"/>
    </row>
    <row r="580" spans="2:8" x14ac:dyDescent="0.25">
      <c r="B580" s="18"/>
      <c r="C580" s="17"/>
      <c r="D580" s="17"/>
      <c r="E580" s="17"/>
      <c r="F580" s="17"/>
      <c r="G580" s="17"/>
      <c r="H580" s="17"/>
    </row>
    <row r="581" spans="2:8" x14ac:dyDescent="0.25">
      <c r="B581" s="18"/>
      <c r="C581" s="17"/>
      <c r="D581" s="17"/>
      <c r="E581" s="17"/>
      <c r="F581" s="17"/>
      <c r="G581" s="17"/>
      <c r="H581" s="17"/>
    </row>
    <row r="582" spans="2:8" x14ac:dyDescent="0.25">
      <c r="B582" s="18"/>
      <c r="C582" s="17"/>
      <c r="D582" s="17"/>
      <c r="E582" s="17"/>
      <c r="F582" s="17"/>
      <c r="G582" s="17"/>
      <c r="H582" s="17"/>
    </row>
    <row r="583" spans="2:8" x14ac:dyDescent="0.25">
      <c r="B583" s="18"/>
      <c r="C583" s="17"/>
      <c r="D583" s="17"/>
      <c r="E583" s="17"/>
      <c r="F583" s="17"/>
      <c r="G583" s="17"/>
      <c r="H583" s="17"/>
    </row>
    <row r="584" spans="2:8" x14ac:dyDescent="0.25">
      <c r="B584" s="18"/>
      <c r="C584" s="17"/>
      <c r="D584" s="17"/>
      <c r="E584" s="17"/>
      <c r="F584" s="17"/>
      <c r="G584" s="17"/>
      <c r="H584" s="17"/>
    </row>
    <row r="585" spans="2:8" x14ac:dyDescent="0.25">
      <c r="B585" s="18"/>
      <c r="C585" s="17"/>
      <c r="D585" s="17"/>
      <c r="E585" s="17"/>
      <c r="F585" s="17"/>
      <c r="G585" s="17"/>
      <c r="H585" s="17"/>
    </row>
    <row r="586" spans="2:8" x14ac:dyDescent="0.25">
      <c r="B586" s="18"/>
      <c r="C586" s="17"/>
      <c r="D586" s="17"/>
      <c r="E586" s="17"/>
      <c r="F586" s="17"/>
      <c r="G586" s="17"/>
      <c r="H586" s="17"/>
    </row>
    <row r="587" spans="2:8" x14ac:dyDescent="0.25">
      <c r="B587" s="18"/>
      <c r="C587" s="17"/>
      <c r="D587" s="17"/>
      <c r="E587" s="17"/>
      <c r="F587" s="17"/>
      <c r="G587" s="17"/>
      <c r="H587" s="17"/>
    </row>
    <row r="588" spans="2:8" x14ac:dyDescent="0.25">
      <c r="B588" s="18"/>
      <c r="C588" s="17"/>
      <c r="D588" s="17"/>
      <c r="E588" s="17"/>
      <c r="F588" s="17"/>
      <c r="G588" s="17"/>
      <c r="H588" s="17"/>
    </row>
    <row r="589" spans="2:8" x14ac:dyDescent="0.25">
      <c r="B589" s="18"/>
      <c r="C589" s="17"/>
      <c r="D589" s="17"/>
      <c r="E589" s="17"/>
      <c r="F589" s="17"/>
      <c r="G589" s="17"/>
      <c r="H589" s="17"/>
    </row>
    <row r="590" spans="2:8" x14ac:dyDescent="0.25">
      <c r="B590" s="18"/>
      <c r="C590" s="17"/>
      <c r="D590" s="17"/>
      <c r="E590" s="17"/>
      <c r="F590" s="17"/>
      <c r="G590" s="17"/>
      <c r="H590" s="17"/>
    </row>
    <row r="591" spans="2:8" x14ac:dyDescent="0.25">
      <c r="B591" s="18"/>
      <c r="C591" s="17"/>
      <c r="D591" s="17"/>
      <c r="E591" s="17"/>
      <c r="F591" s="17"/>
      <c r="G591" s="17"/>
      <c r="H591" s="17"/>
    </row>
    <row r="592" spans="2:8" x14ac:dyDescent="0.25">
      <c r="B592" s="18"/>
      <c r="C592" s="17"/>
      <c r="D592" s="17"/>
      <c r="E592" s="17"/>
      <c r="F592" s="17"/>
      <c r="G592" s="17"/>
      <c r="H592" s="17"/>
    </row>
    <row r="593" spans="2:8" x14ac:dyDescent="0.25">
      <c r="B593" s="18"/>
      <c r="C593" s="17"/>
      <c r="D593" s="17"/>
      <c r="E593" s="17"/>
      <c r="F593" s="17"/>
      <c r="G593" s="17"/>
      <c r="H593" s="17"/>
    </row>
    <row r="594" spans="2:8" x14ac:dyDescent="0.25">
      <c r="B594" s="18"/>
      <c r="C594" s="17"/>
      <c r="D594" s="17"/>
      <c r="E594" s="17"/>
      <c r="F594" s="17"/>
      <c r="G594" s="17"/>
      <c r="H594" s="17"/>
    </row>
    <row r="595" spans="2:8" x14ac:dyDescent="0.25">
      <c r="B595" s="18"/>
      <c r="C595" s="17"/>
      <c r="D595" s="17"/>
      <c r="E595" s="17"/>
      <c r="F595" s="17"/>
      <c r="G595" s="17"/>
      <c r="H595" s="17"/>
    </row>
    <row r="596" spans="2:8" x14ac:dyDescent="0.25">
      <c r="B596" s="18"/>
      <c r="C596" s="17"/>
      <c r="D596" s="17"/>
      <c r="E596" s="17"/>
      <c r="F596" s="17"/>
      <c r="G596" s="17"/>
      <c r="H596" s="17"/>
    </row>
    <row r="597" spans="2:8" x14ac:dyDescent="0.25">
      <c r="B597" s="18"/>
      <c r="C597" s="17"/>
      <c r="D597" s="17"/>
      <c r="E597" s="17"/>
      <c r="F597" s="17"/>
      <c r="G597" s="17"/>
      <c r="H597" s="17"/>
    </row>
    <row r="598" spans="2:8" x14ac:dyDescent="0.25">
      <c r="B598" s="18"/>
      <c r="C598" s="17"/>
      <c r="D598" s="17"/>
      <c r="E598" s="17"/>
      <c r="F598" s="17"/>
      <c r="G598" s="17"/>
      <c r="H598" s="17"/>
    </row>
    <row r="599" spans="2:8" x14ac:dyDescent="0.25">
      <c r="B599" s="18"/>
      <c r="C599" s="17"/>
      <c r="D599" s="17"/>
      <c r="E599" s="17"/>
      <c r="F599" s="17"/>
      <c r="G599" s="17"/>
      <c r="H599" s="17"/>
    </row>
    <row r="600" spans="2:8" x14ac:dyDescent="0.25">
      <c r="B600" s="18"/>
      <c r="C600" s="17"/>
      <c r="D600" s="17"/>
      <c r="E600" s="17"/>
      <c r="F600" s="17"/>
      <c r="G600" s="17"/>
      <c r="H600" s="17"/>
    </row>
    <row r="601" spans="2:8" x14ac:dyDescent="0.25">
      <c r="B601" s="18"/>
      <c r="C601" s="17"/>
      <c r="D601" s="17"/>
      <c r="E601" s="17"/>
      <c r="F601" s="17"/>
      <c r="G601" s="17"/>
      <c r="H601" s="17"/>
    </row>
    <row r="602" spans="2:8" x14ac:dyDescent="0.25">
      <c r="B602" s="18"/>
      <c r="C602" s="17"/>
      <c r="D602" s="17"/>
      <c r="E602" s="17"/>
      <c r="F602" s="17"/>
      <c r="G602" s="17"/>
      <c r="H602" s="17"/>
    </row>
    <row r="603" spans="2:8" x14ac:dyDescent="0.25">
      <c r="B603" s="18"/>
      <c r="C603" s="17"/>
      <c r="D603" s="17"/>
      <c r="E603" s="17"/>
      <c r="F603" s="17"/>
      <c r="G603" s="17"/>
      <c r="H603" s="17"/>
    </row>
    <row r="604" spans="2:8" x14ac:dyDescent="0.25">
      <c r="B604" s="18"/>
      <c r="C604" s="17"/>
      <c r="D604" s="17"/>
      <c r="E604" s="17"/>
      <c r="F604" s="17"/>
      <c r="G604" s="17"/>
      <c r="H604" s="17"/>
    </row>
    <row r="605" spans="2:8" x14ac:dyDescent="0.25">
      <c r="B605" s="18"/>
      <c r="C605" s="17"/>
      <c r="D605" s="17"/>
      <c r="E605" s="17"/>
      <c r="F605" s="17"/>
      <c r="G605" s="17"/>
      <c r="H605" s="17"/>
    </row>
    <row r="606" spans="2:8" x14ac:dyDescent="0.25">
      <c r="B606" s="18"/>
      <c r="C606" s="17"/>
      <c r="D606" s="17"/>
      <c r="E606" s="17"/>
      <c r="F606" s="17"/>
      <c r="G606" s="17"/>
      <c r="H606" s="17"/>
    </row>
    <row r="607" spans="2:8" x14ac:dyDescent="0.25">
      <c r="B607" s="18"/>
      <c r="C607" s="17"/>
      <c r="D607" s="17"/>
      <c r="E607" s="17"/>
      <c r="F607" s="17"/>
      <c r="G607" s="17"/>
      <c r="H607" s="17"/>
    </row>
    <row r="608" spans="2:8" x14ac:dyDescent="0.25">
      <c r="B608" s="18"/>
      <c r="C608" s="17"/>
      <c r="D608" s="17"/>
      <c r="E608" s="17"/>
      <c r="F608" s="17"/>
      <c r="G608" s="17"/>
      <c r="H608" s="17"/>
    </row>
    <row r="609" spans="2:8" x14ac:dyDescent="0.25">
      <c r="B609" s="18"/>
      <c r="C609" s="17"/>
      <c r="D609" s="17"/>
      <c r="E609" s="17"/>
      <c r="F609" s="17"/>
      <c r="G609" s="17"/>
      <c r="H609" s="17"/>
    </row>
    <row r="610" spans="2:8" x14ac:dyDescent="0.25">
      <c r="B610" s="18"/>
      <c r="C610" s="17"/>
      <c r="D610" s="17"/>
      <c r="E610" s="17"/>
      <c r="F610" s="17"/>
      <c r="G610" s="17"/>
      <c r="H610" s="17"/>
    </row>
    <row r="611" spans="2:8" x14ac:dyDescent="0.25">
      <c r="B611" s="18"/>
      <c r="C611" s="17"/>
      <c r="D611" s="17"/>
      <c r="E611" s="17"/>
      <c r="F611" s="17"/>
      <c r="G611" s="17"/>
      <c r="H611" s="17"/>
    </row>
    <row r="612" spans="2:8" x14ac:dyDescent="0.25">
      <c r="B612" s="18"/>
      <c r="C612" s="17"/>
      <c r="D612" s="17"/>
      <c r="E612" s="17"/>
      <c r="F612" s="17"/>
      <c r="G612" s="17"/>
      <c r="H612" s="17"/>
    </row>
    <row r="613" spans="2:8" x14ac:dyDescent="0.25">
      <c r="B613" s="18"/>
      <c r="C613" s="17"/>
      <c r="D613" s="17"/>
      <c r="E613" s="17"/>
      <c r="F613" s="17"/>
      <c r="G613" s="17"/>
      <c r="H613" s="17"/>
    </row>
    <row r="614" spans="2:8" x14ac:dyDescent="0.25">
      <c r="B614" s="18"/>
      <c r="C614" s="17"/>
      <c r="D614" s="17"/>
      <c r="E614" s="17"/>
      <c r="F614" s="17"/>
      <c r="G614" s="17"/>
      <c r="H614" s="17"/>
    </row>
    <row r="615" spans="2:8" x14ac:dyDescent="0.25">
      <c r="B615" s="18"/>
      <c r="C615" s="17"/>
      <c r="D615" s="17"/>
      <c r="E615" s="17"/>
      <c r="F615" s="17"/>
      <c r="G615" s="17"/>
      <c r="H615" s="17"/>
    </row>
    <row r="616" spans="2:8" x14ac:dyDescent="0.25">
      <c r="B616" s="18"/>
      <c r="C616" s="17"/>
      <c r="D616" s="17"/>
      <c r="E616" s="17"/>
      <c r="F616" s="17"/>
      <c r="G616" s="17"/>
      <c r="H616" s="17"/>
    </row>
    <row r="617" spans="2:8" x14ac:dyDescent="0.25">
      <c r="B617" s="18"/>
      <c r="C617" s="17"/>
      <c r="D617" s="17"/>
      <c r="E617" s="17"/>
      <c r="F617" s="17"/>
      <c r="G617" s="17"/>
      <c r="H617" s="17"/>
    </row>
    <row r="618" spans="2:8" x14ac:dyDescent="0.25">
      <c r="B618" s="18"/>
      <c r="C618" s="17"/>
      <c r="D618" s="17"/>
      <c r="E618" s="17"/>
      <c r="F618" s="17"/>
      <c r="G618" s="17"/>
      <c r="H618" s="17"/>
    </row>
    <row r="619" spans="2:8" x14ac:dyDescent="0.25">
      <c r="B619" s="18"/>
      <c r="C619" s="17"/>
      <c r="D619" s="17"/>
      <c r="E619" s="17"/>
      <c r="F619" s="17"/>
      <c r="G619" s="17"/>
      <c r="H619" s="17"/>
    </row>
    <row r="620" spans="2:8" x14ac:dyDescent="0.25">
      <c r="B620" s="18"/>
      <c r="C620" s="17"/>
      <c r="D620" s="17"/>
      <c r="E620" s="17"/>
      <c r="F620" s="17"/>
      <c r="G620" s="17"/>
      <c r="H620" s="17"/>
    </row>
    <row r="621" spans="2:8" x14ac:dyDescent="0.25">
      <c r="B621" s="18"/>
      <c r="C621" s="17"/>
      <c r="D621" s="17"/>
      <c r="E621" s="17"/>
      <c r="F621" s="17"/>
      <c r="G621" s="17"/>
      <c r="H621" s="17"/>
    </row>
    <row r="622" spans="2:8" x14ac:dyDescent="0.25">
      <c r="B622" s="18"/>
      <c r="C622" s="17"/>
      <c r="D622" s="17"/>
      <c r="E622" s="17"/>
      <c r="F622" s="17"/>
      <c r="G622" s="17"/>
      <c r="H622" s="17"/>
    </row>
    <row r="623" spans="2:8" x14ac:dyDescent="0.25">
      <c r="B623" s="18"/>
      <c r="C623" s="17"/>
      <c r="D623" s="17"/>
      <c r="E623" s="17"/>
      <c r="F623" s="17"/>
      <c r="G623" s="17"/>
      <c r="H623" s="17"/>
    </row>
    <row r="624" spans="2:8" x14ac:dyDescent="0.25">
      <c r="B624" s="18"/>
      <c r="C624" s="17"/>
      <c r="D624" s="17"/>
      <c r="E624" s="17"/>
      <c r="F624" s="17"/>
      <c r="G624" s="17"/>
      <c r="H624" s="17"/>
    </row>
    <row r="625" spans="2:8" x14ac:dyDescent="0.25">
      <c r="B625" s="18"/>
      <c r="C625" s="17"/>
      <c r="D625" s="17"/>
      <c r="E625" s="17"/>
      <c r="F625" s="17"/>
      <c r="G625" s="17"/>
      <c r="H625" s="17"/>
    </row>
    <row r="626" spans="2:8" x14ac:dyDescent="0.25">
      <c r="B626" s="18"/>
      <c r="C626" s="17"/>
      <c r="D626" s="17"/>
      <c r="E626" s="17"/>
      <c r="F626" s="17"/>
      <c r="G626" s="17"/>
      <c r="H626" s="17"/>
    </row>
    <row r="627" spans="2:8" x14ac:dyDescent="0.25">
      <c r="B627" s="18"/>
      <c r="C627" s="17"/>
      <c r="D627" s="17"/>
      <c r="E627" s="17"/>
      <c r="F627" s="17"/>
      <c r="G627" s="17"/>
      <c r="H627" s="17"/>
    </row>
    <row r="628" spans="2:8" x14ac:dyDescent="0.25">
      <c r="B628" s="18"/>
      <c r="C628" s="17"/>
      <c r="D628" s="17"/>
      <c r="E628" s="17"/>
      <c r="F628" s="17"/>
      <c r="G628" s="17"/>
      <c r="H628" s="17"/>
    </row>
    <row r="629" spans="2:8" x14ac:dyDescent="0.25">
      <c r="B629" s="18"/>
      <c r="C629" s="17"/>
      <c r="D629" s="17"/>
      <c r="E629" s="17"/>
      <c r="F629" s="17"/>
      <c r="G629" s="17"/>
      <c r="H629" s="17"/>
    </row>
    <row r="630" spans="2:8" x14ac:dyDescent="0.25">
      <c r="B630" s="18"/>
      <c r="C630" s="17"/>
      <c r="D630" s="17"/>
      <c r="E630" s="17"/>
      <c r="F630" s="17"/>
      <c r="G630" s="17"/>
      <c r="H630" s="17"/>
    </row>
    <row r="631" spans="2:8" x14ac:dyDescent="0.25">
      <c r="B631" s="18"/>
      <c r="C631" s="17"/>
      <c r="D631" s="17"/>
      <c r="E631" s="17"/>
      <c r="F631" s="17"/>
      <c r="G631" s="17"/>
      <c r="H631" s="17"/>
    </row>
    <row r="632" spans="2:8" x14ac:dyDescent="0.25">
      <c r="B632" s="18"/>
      <c r="C632" s="17"/>
      <c r="D632" s="17"/>
      <c r="E632" s="17"/>
      <c r="F632" s="17"/>
      <c r="G632" s="17"/>
      <c r="H632" s="17"/>
    </row>
    <row r="633" spans="2:8" x14ac:dyDescent="0.25">
      <c r="B633" s="18"/>
      <c r="C633" s="17"/>
      <c r="D633" s="17"/>
      <c r="E633" s="17"/>
      <c r="F633" s="17"/>
      <c r="G633" s="17"/>
      <c r="H633" s="17"/>
    </row>
    <row r="634" spans="2:8" x14ac:dyDescent="0.25">
      <c r="B634" s="18"/>
      <c r="C634" s="17"/>
      <c r="D634" s="17"/>
      <c r="E634" s="17"/>
      <c r="F634" s="17"/>
      <c r="G634" s="17"/>
      <c r="H634" s="17"/>
    </row>
    <row r="635" spans="2:8" x14ac:dyDescent="0.25">
      <c r="B635" s="18"/>
      <c r="C635" s="17"/>
      <c r="D635" s="17"/>
      <c r="E635" s="17"/>
      <c r="F635" s="17"/>
      <c r="G635" s="17"/>
      <c r="H635" s="17"/>
    </row>
    <row r="636" spans="2:8" x14ac:dyDescent="0.25">
      <c r="B636" s="18"/>
      <c r="C636" s="17"/>
      <c r="D636" s="17"/>
      <c r="E636" s="17"/>
      <c r="F636" s="17"/>
      <c r="G636" s="17"/>
      <c r="H636" s="17"/>
    </row>
    <row r="637" spans="2:8" x14ac:dyDescent="0.25">
      <c r="B637" s="18"/>
      <c r="C637" s="17"/>
      <c r="D637" s="17"/>
      <c r="E637" s="17"/>
      <c r="F637" s="17"/>
      <c r="G637" s="17"/>
      <c r="H637" s="17"/>
    </row>
    <row r="638" spans="2:8" x14ac:dyDescent="0.25">
      <c r="B638" s="18"/>
      <c r="C638" s="17"/>
      <c r="D638" s="17"/>
      <c r="E638" s="17"/>
      <c r="F638" s="17"/>
      <c r="G638" s="17"/>
      <c r="H638" s="17"/>
    </row>
    <row r="639" spans="2:8" x14ac:dyDescent="0.25">
      <c r="B639" s="18"/>
      <c r="C639" s="17"/>
      <c r="D639" s="17"/>
      <c r="E639" s="17"/>
      <c r="F639" s="17"/>
      <c r="G639" s="17"/>
      <c r="H639" s="17"/>
    </row>
    <row r="640" spans="2:8" x14ac:dyDescent="0.25">
      <c r="B640" s="18"/>
      <c r="C640" s="17"/>
      <c r="D640" s="17"/>
      <c r="E640" s="17"/>
      <c r="F640" s="17"/>
      <c r="G640" s="17"/>
      <c r="H640" s="17"/>
    </row>
    <row r="641" spans="2:8" x14ac:dyDescent="0.25">
      <c r="B641" s="18"/>
      <c r="C641" s="17"/>
      <c r="D641" s="17"/>
      <c r="E641" s="17"/>
      <c r="F641" s="17"/>
      <c r="G641" s="17"/>
      <c r="H641" s="17"/>
    </row>
    <row r="642" spans="2:8" x14ac:dyDescent="0.25">
      <c r="B642" s="18"/>
      <c r="C642" s="17"/>
      <c r="D642" s="17"/>
      <c r="E642" s="17"/>
      <c r="F642" s="17"/>
      <c r="G642" s="17"/>
      <c r="H642" s="17"/>
    </row>
    <row r="643" spans="2:8" x14ac:dyDescent="0.25">
      <c r="B643" s="18"/>
      <c r="C643" s="17"/>
      <c r="D643" s="17"/>
      <c r="E643" s="17"/>
      <c r="F643" s="17"/>
      <c r="G643" s="17"/>
      <c r="H643" s="17"/>
    </row>
    <row r="644" spans="2:8" x14ac:dyDescent="0.25">
      <c r="B644" s="18"/>
      <c r="C644" s="17"/>
      <c r="D644" s="17"/>
      <c r="E644" s="17"/>
      <c r="F644" s="17"/>
      <c r="G644" s="17"/>
      <c r="H644" s="17"/>
    </row>
    <row r="645" spans="2:8" x14ac:dyDescent="0.25">
      <c r="B645" s="18"/>
      <c r="C645" s="17"/>
      <c r="D645" s="17"/>
      <c r="E645" s="17"/>
      <c r="F645" s="17"/>
      <c r="G645" s="17"/>
      <c r="H645" s="17"/>
    </row>
    <row r="646" spans="2:8" x14ac:dyDescent="0.25">
      <c r="B646" s="18"/>
      <c r="C646" s="17"/>
      <c r="D646" s="17"/>
      <c r="E646" s="17"/>
      <c r="F646" s="17"/>
      <c r="G646" s="17"/>
      <c r="H646" s="17"/>
    </row>
    <row r="647" spans="2:8" x14ac:dyDescent="0.25">
      <c r="B647" s="18"/>
      <c r="C647" s="17"/>
      <c r="D647" s="17"/>
      <c r="E647" s="17"/>
      <c r="F647" s="17"/>
      <c r="G647" s="17"/>
      <c r="H647" s="17"/>
    </row>
    <row r="648" spans="2:8" x14ac:dyDescent="0.25">
      <c r="B648" s="18"/>
      <c r="C648" s="17"/>
      <c r="D648" s="17"/>
      <c r="E648" s="17"/>
      <c r="F648" s="17"/>
      <c r="G648" s="17"/>
      <c r="H648" s="17"/>
    </row>
    <row r="649" spans="2:8" x14ac:dyDescent="0.25">
      <c r="B649" s="18"/>
      <c r="C649" s="17"/>
      <c r="D649" s="17"/>
      <c r="E649" s="17"/>
      <c r="F649" s="17"/>
      <c r="G649" s="17"/>
      <c r="H649" s="17"/>
    </row>
    <row r="650" spans="2:8" x14ac:dyDescent="0.25">
      <c r="B650" s="18"/>
      <c r="C650" s="17"/>
      <c r="D650" s="17"/>
      <c r="E650" s="17"/>
      <c r="F650" s="17"/>
      <c r="G650" s="17"/>
      <c r="H650" s="17"/>
    </row>
    <row r="651" spans="2:8" x14ac:dyDescent="0.25">
      <c r="B651" s="18"/>
      <c r="C651" s="17"/>
      <c r="D651" s="17"/>
      <c r="E651" s="17"/>
      <c r="F651" s="17"/>
      <c r="G651" s="17"/>
      <c r="H651" s="17"/>
    </row>
    <row r="652" spans="2:8" x14ac:dyDescent="0.25">
      <c r="B652" s="18"/>
      <c r="C652" s="17"/>
      <c r="D652" s="17"/>
      <c r="E652" s="17"/>
      <c r="F652" s="17"/>
      <c r="G652" s="17"/>
      <c r="H652" s="17"/>
    </row>
    <row r="653" spans="2:8" x14ac:dyDescent="0.25">
      <c r="B653" s="18"/>
      <c r="C653" s="17"/>
      <c r="D653" s="17"/>
      <c r="E653" s="17"/>
      <c r="F653" s="17"/>
      <c r="G653" s="17"/>
      <c r="H653" s="17"/>
    </row>
    <row r="654" spans="2:8" x14ac:dyDescent="0.25">
      <c r="B654" s="18"/>
      <c r="C654" s="17"/>
      <c r="D654" s="17"/>
      <c r="E654" s="17"/>
      <c r="F654" s="17"/>
      <c r="G654" s="17"/>
      <c r="H654" s="17"/>
    </row>
    <row r="655" spans="2:8" x14ac:dyDescent="0.25">
      <c r="B655" s="18"/>
      <c r="C655" s="17"/>
      <c r="D655" s="17"/>
      <c r="E655" s="17"/>
      <c r="F655" s="17"/>
      <c r="G655" s="17"/>
      <c r="H655" s="17"/>
    </row>
    <row r="656" spans="2:8" x14ac:dyDescent="0.25">
      <c r="B656" s="18"/>
      <c r="C656" s="17"/>
      <c r="D656" s="17"/>
      <c r="E656" s="17"/>
      <c r="F656" s="17"/>
      <c r="G656" s="17"/>
      <c r="H656" s="17"/>
    </row>
    <row r="657" spans="2:8" x14ac:dyDescent="0.25">
      <c r="B657" s="18"/>
      <c r="C657" s="17"/>
      <c r="D657" s="17"/>
      <c r="E657" s="17"/>
      <c r="F657" s="17"/>
      <c r="G657" s="17"/>
      <c r="H657" s="17"/>
    </row>
    <row r="658" spans="2:8" x14ac:dyDescent="0.25">
      <c r="B658" s="18"/>
      <c r="C658" s="17"/>
      <c r="D658" s="17"/>
      <c r="E658" s="17"/>
      <c r="F658" s="17"/>
      <c r="G658" s="17"/>
      <c r="H658" s="17"/>
    </row>
    <row r="659" spans="2:8" x14ac:dyDescent="0.25">
      <c r="B659" s="18"/>
      <c r="C659" s="17"/>
      <c r="D659" s="17"/>
      <c r="E659" s="17"/>
      <c r="F659" s="17"/>
      <c r="G659" s="17"/>
      <c r="H659" s="17"/>
    </row>
    <row r="660" spans="2:8" x14ac:dyDescent="0.25">
      <c r="B660" s="18"/>
      <c r="C660" s="17"/>
      <c r="D660" s="17"/>
      <c r="E660" s="17"/>
      <c r="F660" s="17"/>
      <c r="G660" s="17"/>
      <c r="H660" s="17"/>
    </row>
    <row r="661" spans="2:8" x14ac:dyDescent="0.25">
      <c r="B661" s="18"/>
      <c r="C661" s="17"/>
      <c r="D661" s="17"/>
      <c r="E661" s="17"/>
      <c r="F661" s="17"/>
      <c r="G661" s="17"/>
      <c r="H661" s="17"/>
    </row>
    <row r="662" spans="2:8" x14ac:dyDescent="0.25">
      <c r="B662" s="18"/>
      <c r="C662" s="17"/>
      <c r="D662" s="17"/>
      <c r="E662" s="17"/>
      <c r="F662" s="17"/>
      <c r="G662" s="17"/>
      <c r="H662" s="17"/>
    </row>
    <row r="663" spans="2:8" x14ac:dyDescent="0.25">
      <c r="B663" s="18"/>
      <c r="C663" s="17"/>
      <c r="D663" s="17"/>
      <c r="E663" s="17"/>
      <c r="F663" s="17"/>
      <c r="G663" s="17"/>
      <c r="H663" s="17"/>
    </row>
    <row r="664" spans="2:8" x14ac:dyDescent="0.25">
      <c r="B664" s="18"/>
      <c r="C664" s="17"/>
      <c r="D664" s="17"/>
      <c r="E664" s="17"/>
      <c r="F664" s="17"/>
      <c r="G664" s="17"/>
      <c r="H664" s="17"/>
    </row>
    <row r="665" spans="2:8" x14ac:dyDescent="0.25">
      <c r="B665" s="18"/>
      <c r="C665" s="17"/>
      <c r="D665" s="17"/>
      <c r="E665" s="17"/>
      <c r="F665" s="17"/>
      <c r="G665" s="17"/>
      <c r="H665" s="17"/>
    </row>
    <row r="666" spans="2:8" x14ac:dyDescent="0.25">
      <c r="B666" s="18"/>
      <c r="C666" s="17"/>
      <c r="D666" s="17"/>
      <c r="E666" s="17"/>
      <c r="F666" s="17"/>
      <c r="G666" s="17"/>
      <c r="H666" s="17"/>
    </row>
    <row r="667" spans="2:8" x14ac:dyDescent="0.25">
      <c r="B667" s="18"/>
      <c r="C667" s="17"/>
      <c r="D667" s="17"/>
      <c r="E667" s="17"/>
      <c r="F667" s="17"/>
      <c r="G667" s="17"/>
      <c r="H667" s="17"/>
    </row>
    <row r="668" spans="2:8" x14ac:dyDescent="0.25">
      <c r="B668" s="18"/>
      <c r="C668" s="17"/>
      <c r="D668" s="17"/>
      <c r="E668" s="17"/>
      <c r="F668" s="17"/>
      <c r="G668" s="17"/>
      <c r="H668" s="17"/>
    </row>
    <row r="669" spans="2:8" x14ac:dyDescent="0.25">
      <c r="B669" s="18"/>
      <c r="C669" s="17"/>
      <c r="D669" s="17"/>
      <c r="E669" s="17"/>
      <c r="F669" s="17"/>
      <c r="G669" s="17"/>
      <c r="H669" s="17"/>
    </row>
    <row r="670" spans="2:8" x14ac:dyDescent="0.25">
      <c r="B670" s="18"/>
      <c r="C670" s="17"/>
      <c r="D670" s="17"/>
      <c r="E670" s="17"/>
      <c r="F670" s="17"/>
      <c r="G670" s="17"/>
      <c r="H670" s="17"/>
    </row>
    <row r="671" spans="2:8" x14ac:dyDescent="0.25">
      <c r="B671" s="18"/>
      <c r="C671" s="17"/>
      <c r="D671" s="17"/>
      <c r="E671" s="17"/>
      <c r="F671" s="17"/>
      <c r="G671" s="17"/>
      <c r="H671" s="17"/>
    </row>
    <row r="672" spans="2:8" x14ac:dyDescent="0.25">
      <c r="B672" s="18"/>
      <c r="C672" s="17"/>
      <c r="D672" s="17"/>
      <c r="E672" s="17"/>
      <c r="F672" s="17"/>
      <c r="G672" s="17"/>
      <c r="H672" s="17"/>
    </row>
    <row r="673" spans="2:8" x14ac:dyDescent="0.25">
      <c r="B673" s="18"/>
      <c r="C673" s="17"/>
      <c r="D673" s="17"/>
      <c r="E673" s="17"/>
      <c r="F673" s="17"/>
      <c r="G673" s="17"/>
      <c r="H673" s="17"/>
    </row>
    <row r="674" spans="2:8" x14ac:dyDescent="0.25">
      <c r="B674" s="18"/>
      <c r="C674" s="17"/>
      <c r="D674" s="17"/>
      <c r="E674" s="17"/>
      <c r="F674" s="17"/>
      <c r="G674" s="17"/>
      <c r="H674" s="17"/>
    </row>
    <row r="675" spans="2:8" x14ac:dyDescent="0.25">
      <c r="B675" s="18"/>
      <c r="C675" s="17"/>
      <c r="D675" s="17"/>
      <c r="E675" s="17"/>
      <c r="F675" s="17"/>
      <c r="G675" s="17"/>
      <c r="H675" s="17"/>
    </row>
    <row r="676" spans="2:8" x14ac:dyDescent="0.25">
      <c r="B676" s="18"/>
      <c r="C676" s="17"/>
      <c r="D676" s="17"/>
      <c r="E676" s="17"/>
      <c r="F676" s="17"/>
      <c r="G676" s="17"/>
      <c r="H676" s="17"/>
    </row>
    <row r="677" spans="2:8" x14ac:dyDescent="0.25">
      <c r="B677" s="18"/>
      <c r="C677" s="17"/>
      <c r="D677" s="17"/>
      <c r="E677" s="17"/>
      <c r="F677" s="17"/>
      <c r="G677" s="17"/>
      <c r="H677" s="17"/>
    </row>
    <row r="678" spans="2:8" x14ac:dyDescent="0.25">
      <c r="B678" s="18"/>
      <c r="C678" s="17"/>
      <c r="D678" s="17"/>
      <c r="E678" s="17"/>
      <c r="F678" s="17"/>
      <c r="G678" s="17"/>
      <c r="H678" s="17"/>
    </row>
    <row r="679" spans="2:8" x14ac:dyDescent="0.25">
      <c r="B679" s="18"/>
      <c r="C679" s="17"/>
      <c r="D679" s="17"/>
      <c r="E679" s="17"/>
      <c r="F679" s="17"/>
      <c r="G679" s="17"/>
      <c r="H679" s="17"/>
    </row>
    <row r="680" spans="2:8" x14ac:dyDescent="0.25">
      <c r="B680" s="18"/>
      <c r="C680" s="17"/>
      <c r="D680" s="17"/>
      <c r="E680" s="17"/>
      <c r="F680" s="17"/>
      <c r="G680" s="17"/>
      <c r="H680" s="17"/>
    </row>
    <row r="681" spans="2:8" x14ac:dyDescent="0.25">
      <c r="B681" s="18"/>
      <c r="C681" s="17"/>
      <c r="D681" s="17"/>
      <c r="E681" s="17"/>
      <c r="F681" s="17"/>
      <c r="G681" s="17"/>
      <c r="H681" s="17"/>
    </row>
    <row r="682" spans="2:8" x14ac:dyDescent="0.25">
      <c r="B682" s="18"/>
      <c r="C682" s="17"/>
      <c r="D682" s="17"/>
      <c r="E682" s="17"/>
      <c r="F682" s="17"/>
      <c r="G682" s="17"/>
      <c r="H682" s="17"/>
    </row>
    <row r="683" spans="2:8" x14ac:dyDescent="0.25">
      <c r="B683" s="18"/>
      <c r="C683" s="17"/>
      <c r="D683" s="17"/>
      <c r="E683" s="17"/>
      <c r="F683" s="17"/>
      <c r="G683" s="17"/>
      <c r="H683" s="17"/>
    </row>
    <row r="684" spans="2:8" x14ac:dyDescent="0.25">
      <c r="B684" s="18"/>
      <c r="C684" s="17"/>
      <c r="D684" s="17"/>
      <c r="E684" s="17"/>
      <c r="F684" s="17"/>
      <c r="G684" s="17"/>
      <c r="H684" s="17"/>
    </row>
    <row r="685" spans="2:8" x14ac:dyDescent="0.25">
      <c r="B685" s="18"/>
      <c r="C685" s="17"/>
      <c r="D685" s="17"/>
      <c r="E685" s="17"/>
      <c r="F685" s="17"/>
      <c r="G685" s="17"/>
      <c r="H685" s="17"/>
    </row>
    <row r="686" spans="2:8" x14ac:dyDescent="0.25">
      <c r="B686" s="18"/>
      <c r="C686" s="17"/>
      <c r="D686" s="17"/>
      <c r="E686" s="17"/>
      <c r="F686" s="17"/>
      <c r="G686" s="17"/>
      <c r="H686" s="17"/>
    </row>
    <row r="687" spans="2:8" x14ac:dyDescent="0.25">
      <c r="B687" s="18"/>
      <c r="C687" s="17"/>
      <c r="D687" s="17"/>
      <c r="E687" s="17"/>
      <c r="F687" s="17"/>
      <c r="G687" s="17"/>
      <c r="H687" s="17"/>
    </row>
    <row r="688" spans="2:8" x14ac:dyDescent="0.25">
      <c r="B688" s="18"/>
      <c r="C688" s="17"/>
      <c r="D688" s="17"/>
      <c r="E688" s="17"/>
      <c r="F688" s="17"/>
      <c r="G688" s="17"/>
      <c r="H688" s="17"/>
    </row>
    <row r="689" spans="2:8" x14ac:dyDescent="0.25">
      <c r="B689" s="18"/>
      <c r="C689" s="17"/>
      <c r="D689" s="17"/>
      <c r="E689" s="17"/>
      <c r="F689" s="17"/>
      <c r="G689" s="17"/>
      <c r="H689" s="17"/>
    </row>
    <row r="690" spans="2:8" x14ac:dyDescent="0.25">
      <c r="B690" s="18"/>
      <c r="C690" s="17"/>
      <c r="D690" s="17"/>
      <c r="E690" s="17"/>
      <c r="F690" s="17"/>
      <c r="G690" s="17"/>
      <c r="H690" s="17"/>
    </row>
    <row r="691" spans="2:8" x14ac:dyDescent="0.25">
      <c r="B691" s="18"/>
      <c r="C691" s="17"/>
      <c r="D691" s="17"/>
      <c r="E691" s="17"/>
      <c r="F691" s="17"/>
      <c r="G691" s="17"/>
      <c r="H691" s="17"/>
    </row>
    <row r="692" spans="2:8" x14ac:dyDescent="0.25">
      <c r="B692" s="18"/>
      <c r="C692" s="17"/>
      <c r="D692" s="17"/>
      <c r="E692" s="17"/>
      <c r="F692" s="17"/>
      <c r="G692" s="17"/>
      <c r="H692" s="17"/>
    </row>
    <row r="693" spans="2:8" x14ac:dyDescent="0.25">
      <c r="B693" s="18"/>
      <c r="C693" s="17"/>
      <c r="D693" s="17"/>
      <c r="E693" s="17"/>
      <c r="F693" s="17"/>
      <c r="G693" s="17"/>
      <c r="H693" s="17"/>
    </row>
    <row r="694" spans="2:8" x14ac:dyDescent="0.25">
      <c r="B694" s="18"/>
      <c r="C694" s="17"/>
      <c r="D694" s="17"/>
      <c r="E694" s="17"/>
      <c r="F694" s="17"/>
      <c r="G694" s="17"/>
      <c r="H694" s="17"/>
    </row>
    <row r="695" spans="2:8" x14ac:dyDescent="0.25">
      <c r="B695" s="18"/>
      <c r="C695" s="17"/>
      <c r="D695" s="17"/>
      <c r="E695" s="17"/>
      <c r="F695" s="17"/>
      <c r="G695" s="17"/>
      <c r="H695" s="17"/>
    </row>
    <row r="696" spans="2:8" x14ac:dyDescent="0.25">
      <c r="B696" s="18"/>
      <c r="C696" s="17"/>
      <c r="D696" s="17"/>
      <c r="E696" s="17"/>
      <c r="F696" s="17"/>
      <c r="G696" s="17"/>
      <c r="H696" s="17"/>
    </row>
    <row r="697" spans="2:8" x14ac:dyDescent="0.25">
      <c r="B697" s="18"/>
      <c r="C697" s="17"/>
      <c r="D697" s="17"/>
      <c r="E697" s="17"/>
      <c r="F697" s="17"/>
      <c r="G697" s="17"/>
      <c r="H697" s="17"/>
    </row>
    <row r="698" spans="2:8" x14ac:dyDescent="0.25">
      <c r="B698" s="18"/>
      <c r="C698" s="17"/>
      <c r="D698" s="17"/>
      <c r="E698" s="17"/>
      <c r="F698" s="17"/>
      <c r="G698" s="17"/>
      <c r="H698" s="17"/>
    </row>
    <row r="699" spans="2:8" x14ac:dyDescent="0.25">
      <c r="B699" s="18"/>
      <c r="C699" s="17"/>
      <c r="D699" s="17"/>
      <c r="E699" s="17"/>
      <c r="F699" s="17"/>
      <c r="G699" s="17"/>
      <c r="H699" s="17"/>
    </row>
    <row r="700" spans="2:8" x14ac:dyDescent="0.25">
      <c r="B700" s="18"/>
      <c r="C700" s="17"/>
      <c r="D700" s="17"/>
      <c r="E700" s="17"/>
      <c r="F700" s="17"/>
      <c r="G700" s="17"/>
      <c r="H700" s="17"/>
    </row>
    <row r="701" spans="2:8" x14ac:dyDescent="0.25">
      <c r="B701" s="18"/>
      <c r="C701" s="17"/>
      <c r="D701" s="17"/>
      <c r="E701" s="17"/>
      <c r="F701" s="17"/>
      <c r="G701" s="17"/>
      <c r="H701" s="17"/>
    </row>
    <row r="702" spans="2:8" x14ac:dyDescent="0.25">
      <c r="B702" s="18"/>
      <c r="C702" s="17"/>
      <c r="D702" s="17"/>
      <c r="E702" s="17"/>
      <c r="F702" s="17"/>
      <c r="G702" s="17"/>
      <c r="H702" s="17"/>
    </row>
    <row r="703" spans="2:8" x14ac:dyDescent="0.25">
      <c r="B703" s="18"/>
      <c r="C703" s="17"/>
      <c r="D703" s="17"/>
      <c r="E703" s="17"/>
      <c r="F703" s="17"/>
      <c r="G703" s="17"/>
      <c r="H703" s="17"/>
    </row>
    <row r="704" spans="2:8" x14ac:dyDescent="0.25">
      <c r="B704" s="18"/>
      <c r="C704" s="17"/>
      <c r="D704" s="17"/>
      <c r="E704" s="17"/>
      <c r="F704" s="17"/>
      <c r="G704" s="17"/>
      <c r="H704" s="17"/>
    </row>
    <row r="705" spans="2:8" x14ac:dyDescent="0.25">
      <c r="B705" s="18"/>
      <c r="C705" s="17"/>
      <c r="D705" s="17"/>
      <c r="E705" s="17"/>
      <c r="F705" s="17"/>
      <c r="G705" s="17"/>
      <c r="H705" s="17"/>
    </row>
    <row r="706" spans="2:8" x14ac:dyDescent="0.25">
      <c r="B706" s="18"/>
      <c r="C706" s="17"/>
      <c r="D706" s="17"/>
      <c r="E706" s="17"/>
      <c r="F706" s="17"/>
      <c r="G706" s="17"/>
      <c r="H706" s="17"/>
    </row>
    <row r="707" spans="2:8" x14ac:dyDescent="0.25">
      <c r="B707" s="18"/>
      <c r="C707" s="17"/>
      <c r="D707" s="17"/>
      <c r="E707" s="17"/>
      <c r="F707" s="17"/>
      <c r="G707" s="17"/>
      <c r="H707" s="17"/>
    </row>
    <row r="708" spans="2:8" x14ac:dyDescent="0.25">
      <c r="B708" s="18"/>
      <c r="C708" s="17"/>
      <c r="D708" s="17"/>
      <c r="E708" s="17"/>
      <c r="F708" s="17"/>
      <c r="G708" s="17"/>
      <c r="H708" s="17"/>
    </row>
    <row r="709" spans="2:8" x14ac:dyDescent="0.25">
      <c r="B709" s="18"/>
      <c r="C709" s="17"/>
      <c r="D709" s="17"/>
      <c r="E709" s="17"/>
      <c r="F709" s="17"/>
      <c r="G709" s="17"/>
      <c r="H709" s="17"/>
    </row>
    <row r="710" spans="2:8" x14ac:dyDescent="0.25">
      <c r="B710" s="18"/>
      <c r="C710" s="17"/>
      <c r="D710" s="17"/>
      <c r="E710" s="17"/>
      <c r="F710" s="17"/>
      <c r="G710" s="17"/>
      <c r="H710" s="17"/>
    </row>
    <row r="711" spans="2:8" x14ac:dyDescent="0.25">
      <c r="B711" s="18"/>
      <c r="C711" s="17"/>
      <c r="D711" s="17"/>
      <c r="E711" s="17"/>
      <c r="F711" s="17"/>
      <c r="G711" s="17"/>
      <c r="H711" s="17"/>
    </row>
    <row r="712" spans="2:8" x14ac:dyDescent="0.25">
      <c r="B712" s="18"/>
      <c r="C712" s="17"/>
      <c r="D712" s="17"/>
      <c r="E712" s="17"/>
      <c r="F712" s="17"/>
      <c r="G712" s="17"/>
      <c r="H712" s="17"/>
    </row>
    <row r="713" spans="2:8" x14ac:dyDescent="0.25">
      <c r="B713" s="18"/>
      <c r="C713" s="17"/>
      <c r="D713" s="17"/>
      <c r="E713" s="17"/>
      <c r="F713" s="17"/>
      <c r="G713" s="17"/>
      <c r="H713" s="17"/>
    </row>
    <row r="714" spans="2:8" x14ac:dyDescent="0.25">
      <c r="B714" s="18"/>
      <c r="C714" s="17"/>
      <c r="D714" s="17"/>
      <c r="E714" s="17"/>
      <c r="F714" s="17"/>
      <c r="G714" s="17"/>
      <c r="H714" s="17"/>
    </row>
    <row r="715" spans="2:8" x14ac:dyDescent="0.25">
      <c r="B715" s="18"/>
      <c r="C715" s="17"/>
      <c r="D715" s="17"/>
      <c r="E715" s="17"/>
      <c r="F715" s="17"/>
      <c r="G715" s="17"/>
      <c r="H715" s="17"/>
    </row>
    <row r="716" spans="2:8" x14ac:dyDescent="0.25">
      <c r="B716" s="18"/>
      <c r="C716" s="17"/>
      <c r="D716" s="17"/>
      <c r="E716" s="17"/>
      <c r="F716" s="17"/>
      <c r="G716" s="17"/>
      <c r="H716" s="17"/>
    </row>
    <row r="717" spans="2:8" x14ac:dyDescent="0.25">
      <c r="B717" s="18"/>
      <c r="C717" s="17"/>
      <c r="D717" s="17"/>
      <c r="E717" s="17"/>
      <c r="F717" s="17"/>
      <c r="G717" s="17"/>
      <c r="H717" s="17"/>
    </row>
    <row r="718" spans="2:8" x14ac:dyDescent="0.25">
      <c r="B718" s="18"/>
      <c r="C718" s="17"/>
      <c r="D718" s="17"/>
      <c r="E718" s="17"/>
      <c r="F718" s="17"/>
      <c r="G718" s="17"/>
      <c r="H718" s="17"/>
    </row>
    <row r="719" spans="2:8" x14ac:dyDescent="0.25">
      <c r="B719" s="18"/>
      <c r="C719" s="17"/>
      <c r="D719" s="17"/>
      <c r="E719" s="17"/>
      <c r="F719" s="17"/>
      <c r="G719" s="17"/>
      <c r="H719" s="17"/>
    </row>
    <row r="720" spans="2:8" x14ac:dyDescent="0.25">
      <c r="B720" s="18"/>
      <c r="C720" s="17"/>
      <c r="D720" s="17"/>
      <c r="E720" s="17"/>
      <c r="F720" s="17"/>
      <c r="G720" s="17"/>
      <c r="H720" s="17"/>
    </row>
    <row r="721" spans="2:8" x14ac:dyDescent="0.25">
      <c r="B721" s="18"/>
      <c r="C721" s="17"/>
      <c r="D721" s="17"/>
      <c r="E721" s="17"/>
      <c r="F721" s="17"/>
      <c r="G721" s="17"/>
      <c r="H721" s="17"/>
    </row>
    <row r="722" spans="2:8" x14ac:dyDescent="0.25">
      <c r="B722" s="18"/>
      <c r="C722" s="17"/>
      <c r="D722" s="17"/>
      <c r="E722" s="17"/>
      <c r="F722" s="17"/>
      <c r="G722" s="17"/>
      <c r="H722" s="17"/>
    </row>
    <row r="723" spans="2:8" x14ac:dyDescent="0.25">
      <c r="B723" s="18"/>
      <c r="C723" s="17"/>
      <c r="D723" s="17"/>
      <c r="E723" s="17"/>
      <c r="F723" s="17"/>
      <c r="G723" s="17"/>
      <c r="H723" s="17"/>
    </row>
    <row r="724" spans="2:8" x14ac:dyDescent="0.25">
      <c r="B724" s="18"/>
      <c r="C724" s="17"/>
      <c r="D724" s="17"/>
      <c r="E724" s="17"/>
      <c r="F724" s="17"/>
      <c r="G724" s="17"/>
      <c r="H724" s="17"/>
    </row>
    <row r="725" spans="2:8" x14ac:dyDescent="0.25">
      <c r="B725" s="18"/>
      <c r="C725" s="17"/>
      <c r="D725" s="17"/>
      <c r="E725" s="17"/>
      <c r="F725" s="17"/>
      <c r="G725" s="17"/>
      <c r="H725" s="17"/>
    </row>
    <row r="726" spans="2:8" x14ac:dyDescent="0.25">
      <c r="B726" s="18"/>
      <c r="C726" s="17"/>
      <c r="D726" s="17"/>
      <c r="E726" s="17"/>
      <c r="F726" s="17"/>
      <c r="G726" s="17"/>
      <c r="H726" s="17"/>
    </row>
    <row r="727" spans="2:8" x14ac:dyDescent="0.25">
      <c r="B727" s="18"/>
      <c r="C727" s="17"/>
      <c r="D727" s="17"/>
      <c r="E727" s="17"/>
      <c r="F727" s="17"/>
      <c r="G727" s="17"/>
      <c r="H727" s="17"/>
    </row>
    <row r="728" spans="2:8" x14ac:dyDescent="0.25">
      <c r="B728" s="18"/>
      <c r="C728" s="17"/>
      <c r="D728" s="17"/>
      <c r="E728" s="17"/>
      <c r="F728" s="17"/>
      <c r="G728" s="17"/>
      <c r="H728" s="17"/>
    </row>
    <row r="729" spans="2:8" x14ac:dyDescent="0.25">
      <c r="B729" s="18"/>
      <c r="C729" s="17"/>
      <c r="D729" s="17"/>
      <c r="E729" s="17"/>
      <c r="F729" s="17"/>
      <c r="G729" s="17"/>
      <c r="H729" s="17"/>
    </row>
    <row r="730" spans="2:8" x14ac:dyDescent="0.25">
      <c r="B730" s="18"/>
      <c r="C730" s="17"/>
      <c r="D730" s="17"/>
      <c r="E730" s="17"/>
      <c r="F730" s="17"/>
      <c r="G730" s="17"/>
      <c r="H730" s="17"/>
    </row>
    <row r="731" spans="2:8" x14ac:dyDescent="0.25">
      <c r="B731" s="18"/>
      <c r="C731" s="17"/>
      <c r="D731" s="17"/>
      <c r="E731" s="17"/>
      <c r="F731" s="17"/>
      <c r="G731" s="17"/>
      <c r="H731" s="17"/>
    </row>
    <row r="732" spans="2:8" x14ac:dyDescent="0.25">
      <c r="B732" s="18"/>
      <c r="C732" s="17"/>
      <c r="D732" s="17"/>
      <c r="E732" s="17"/>
      <c r="F732" s="17"/>
      <c r="G732" s="17"/>
      <c r="H732" s="17"/>
    </row>
    <row r="733" spans="2:8" x14ac:dyDescent="0.25">
      <c r="B733" s="18"/>
      <c r="C733" s="17"/>
      <c r="D733" s="17"/>
      <c r="E733" s="17"/>
      <c r="F733" s="17"/>
      <c r="G733" s="17"/>
      <c r="H733" s="17"/>
    </row>
    <row r="734" spans="2:8" x14ac:dyDescent="0.25">
      <c r="B734" s="18"/>
      <c r="C734" s="17"/>
      <c r="D734" s="17"/>
      <c r="E734" s="17"/>
      <c r="F734" s="17"/>
      <c r="G734" s="17"/>
      <c r="H734" s="17"/>
    </row>
    <row r="735" spans="2:8" x14ac:dyDescent="0.25">
      <c r="B735" s="18"/>
      <c r="C735" s="17"/>
      <c r="D735" s="17"/>
      <c r="E735" s="17"/>
      <c r="F735" s="17"/>
      <c r="G735" s="17"/>
      <c r="H735" s="17"/>
    </row>
    <row r="736" spans="2:8" x14ac:dyDescent="0.25">
      <c r="B736" s="18"/>
      <c r="C736" s="17"/>
      <c r="D736" s="17"/>
      <c r="E736" s="17"/>
      <c r="F736" s="17"/>
      <c r="G736" s="17"/>
      <c r="H736" s="17"/>
    </row>
    <row r="737" spans="2:8" x14ac:dyDescent="0.25">
      <c r="B737" s="18"/>
      <c r="C737" s="17"/>
      <c r="D737" s="17"/>
      <c r="E737" s="17"/>
      <c r="F737" s="17"/>
      <c r="G737" s="17"/>
      <c r="H737" s="17"/>
    </row>
    <row r="738" spans="2:8" x14ac:dyDescent="0.25">
      <c r="B738" s="18"/>
      <c r="C738" s="17"/>
      <c r="D738" s="17"/>
      <c r="E738" s="17"/>
      <c r="F738" s="17"/>
      <c r="G738" s="17"/>
      <c r="H738" s="17"/>
    </row>
    <row r="739" spans="2:8" x14ac:dyDescent="0.25">
      <c r="B739" s="18"/>
      <c r="C739" s="17"/>
      <c r="D739" s="17"/>
      <c r="E739" s="17"/>
      <c r="F739" s="17"/>
      <c r="G739" s="17"/>
      <c r="H739" s="17"/>
    </row>
    <row r="740" spans="2:8" x14ac:dyDescent="0.25">
      <c r="B740" s="18"/>
      <c r="C740" s="17"/>
      <c r="D740" s="17"/>
      <c r="E740" s="17"/>
      <c r="F740" s="17"/>
      <c r="G740" s="17"/>
      <c r="H740" s="17"/>
    </row>
    <row r="741" spans="2:8" x14ac:dyDescent="0.25">
      <c r="B741" s="18"/>
      <c r="C741" s="17"/>
      <c r="D741" s="17"/>
      <c r="E741" s="17"/>
      <c r="F741" s="17"/>
      <c r="G741" s="17"/>
      <c r="H741" s="17"/>
    </row>
    <row r="742" spans="2:8" x14ac:dyDescent="0.25">
      <c r="B742" s="18"/>
      <c r="C742" s="17"/>
      <c r="D742" s="17"/>
      <c r="E742" s="17"/>
      <c r="F742" s="17"/>
      <c r="G742" s="17"/>
      <c r="H742" s="17"/>
    </row>
    <row r="743" spans="2:8" x14ac:dyDescent="0.25">
      <c r="B743" s="18"/>
      <c r="C743" s="17"/>
      <c r="D743" s="17"/>
      <c r="E743" s="17"/>
      <c r="F743" s="17"/>
      <c r="G743" s="17"/>
      <c r="H743" s="17"/>
    </row>
    <row r="744" spans="2:8" x14ac:dyDescent="0.25">
      <c r="B744" s="18"/>
      <c r="C744" s="17"/>
      <c r="D744" s="17"/>
      <c r="E744" s="17"/>
      <c r="F744" s="17"/>
      <c r="G744" s="17"/>
      <c r="H744" s="17"/>
    </row>
    <row r="745" spans="2:8" x14ac:dyDescent="0.25">
      <c r="B745" s="18"/>
      <c r="C745" s="17"/>
      <c r="D745" s="17"/>
      <c r="E745" s="17"/>
      <c r="F745" s="17"/>
      <c r="G745" s="17"/>
      <c r="H745" s="17"/>
    </row>
    <row r="746" spans="2:8" x14ac:dyDescent="0.25">
      <c r="B746" s="18"/>
      <c r="C746" s="17"/>
      <c r="D746" s="17"/>
      <c r="E746" s="17"/>
      <c r="F746" s="17"/>
      <c r="G746" s="17"/>
      <c r="H746" s="17"/>
    </row>
    <row r="747" spans="2:8" x14ac:dyDescent="0.25">
      <c r="B747" s="18"/>
      <c r="C747" s="17"/>
      <c r="D747" s="17"/>
      <c r="E747" s="17"/>
      <c r="F747" s="17"/>
      <c r="G747" s="17"/>
      <c r="H747" s="17"/>
    </row>
    <row r="748" spans="2:8" x14ac:dyDescent="0.25">
      <c r="B748" s="18"/>
      <c r="C748" s="17"/>
      <c r="D748" s="17"/>
      <c r="E748" s="17"/>
      <c r="F748" s="17"/>
      <c r="G748" s="17"/>
      <c r="H748" s="17"/>
    </row>
    <row r="749" spans="2:8" x14ac:dyDescent="0.25">
      <c r="B749" s="18"/>
      <c r="C749" s="17"/>
      <c r="D749" s="17"/>
      <c r="E749" s="17"/>
      <c r="F749" s="17"/>
      <c r="G749" s="17"/>
      <c r="H749" s="17"/>
    </row>
    <row r="750" spans="2:8" x14ac:dyDescent="0.25">
      <c r="B750" s="18"/>
      <c r="C750" s="17"/>
      <c r="D750" s="17"/>
      <c r="E750" s="17"/>
      <c r="F750" s="17"/>
      <c r="G750" s="17"/>
      <c r="H750" s="17"/>
    </row>
    <row r="751" spans="2:8" x14ac:dyDescent="0.25">
      <c r="B751" s="18"/>
      <c r="C751" s="17"/>
      <c r="D751" s="17"/>
      <c r="E751" s="17"/>
      <c r="F751" s="17"/>
      <c r="G751" s="17"/>
      <c r="H751" s="17"/>
    </row>
    <row r="752" spans="2:8" x14ac:dyDescent="0.25">
      <c r="B752" s="18"/>
      <c r="C752" s="17"/>
      <c r="D752" s="17"/>
      <c r="E752" s="17"/>
      <c r="F752" s="17"/>
      <c r="G752" s="17"/>
      <c r="H752" s="17"/>
    </row>
    <row r="753" spans="2:8" x14ac:dyDescent="0.25">
      <c r="B753" s="18"/>
      <c r="C753" s="17"/>
      <c r="D753" s="17"/>
      <c r="E753" s="17"/>
      <c r="F753" s="17"/>
      <c r="G753" s="17"/>
      <c r="H753" s="17"/>
    </row>
    <row r="754" spans="2:8" x14ac:dyDescent="0.25">
      <c r="B754" s="18"/>
      <c r="C754" s="17"/>
      <c r="D754" s="17"/>
      <c r="E754" s="17"/>
      <c r="F754" s="17"/>
      <c r="G754" s="17"/>
      <c r="H754" s="17"/>
    </row>
    <row r="755" spans="2:8" x14ac:dyDescent="0.25">
      <c r="B755" s="18"/>
      <c r="C755" s="17"/>
      <c r="D755" s="17"/>
      <c r="E755" s="17"/>
      <c r="F755" s="17"/>
      <c r="G755" s="17"/>
      <c r="H755" s="17"/>
    </row>
    <row r="756" spans="2:8" x14ac:dyDescent="0.25">
      <c r="B756" s="18"/>
      <c r="C756" s="17"/>
      <c r="D756" s="17"/>
      <c r="E756" s="17"/>
      <c r="F756" s="17"/>
      <c r="G756" s="17"/>
      <c r="H756" s="17"/>
    </row>
    <row r="757" spans="2:8" x14ac:dyDescent="0.25">
      <c r="B757" s="18"/>
      <c r="C757" s="17"/>
      <c r="D757" s="17"/>
      <c r="E757" s="17"/>
      <c r="F757" s="17"/>
      <c r="G757" s="17"/>
      <c r="H757" s="17"/>
    </row>
    <row r="758" spans="2:8" x14ac:dyDescent="0.25">
      <c r="B758" s="18"/>
      <c r="C758" s="17"/>
      <c r="D758" s="17"/>
      <c r="E758" s="17"/>
      <c r="F758" s="17"/>
      <c r="G758" s="17"/>
      <c r="H758" s="17"/>
    </row>
    <row r="759" spans="2:8" x14ac:dyDescent="0.25">
      <c r="B759" s="18"/>
      <c r="C759" s="17"/>
      <c r="D759" s="17"/>
      <c r="E759" s="17"/>
      <c r="F759" s="17"/>
      <c r="G759" s="17"/>
      <c r="H759" s="17"/>
    </row>
    <row r="760" spans="2:8" x14ac:dyDescent="0.25">
      <c r="B760" s="18"/>
      <c r="C760" s="17"/>
      <c r="D760" s="17"/>
      <c r="E760" s="17"/>
      <c r="F760" s="17"/>
      <c r="G760" s="17"/>
      <c r="H760" s="17"/>
    </row>
    <row r="761" spans="2:8" x14ac:dyDescent="0.25">
      <c r="B761" s="18"/>
      <c r="C761" s="17"/>
      <c r="D761" s="17"/>
      <c r="E761" s="17"/>
      <c r="F761" s="17"/>
      <c r="G761" s="17"/>
      <c r="H761" s="17"/>
    </row>
    <row r="762" spans="2:8" x14ac:dyDescent="0.25">
      <c r="B762" s="18"/>
      <c r="C762" s="17"/>
      <c r="D762" s="17"/>
      <c r="E762" s="17"/>
      <c r="F762" s="17"/>
      <c r="G762" s="17"/>
      <c r="H762" s="17"/>
    </row>
    <row r="763" spans="2:8" x14ac:dyDescent="0.25">
      <c r="B763" s="18"/>
      <c r="C763" s="17"/>
      <c r="D763" s="17"/>
      <c r="E763" s="17"/>
      <c r="F763" s="17"/>
      <c r="G763" s="17"/>
      <c r="H763" s="17"/>
    </row>
    <row r="764" spans="2:8" x14ac:dyDescent="0.25">
      <c r="B764" s="18"/>
      <c r="C764" s="17"/>
      <c r="D764" s="17"/>
      <c r="E764" s="17"/>
      <c r="F764" s="17"/>
      <c r="G764" s="17"/>
      <c r="H764" s="17"/>
    </row>
    <row r="765" spans="2:8" x14ac:dyDescent="0.25">
      <c r="B765" s="18"/>
      <c r="C765" s="17"/>
      <c r="D765" s="17"/>
      <c r="E765" s="17"/>
      <c r="F765" s="17"/>
      <c r="G765" s="17"/>
      <c r="H765" s="17"/>
    </row>
    <row r="766" spans="2:8" x14ac:dyDescent="0.25">
      <c r="B766" s="18"/>
      <c r="C766" s="17"/>
      <c r="D766" s="17"/>
      <c r="E766" s="17"/>
      <c r="F766" s="17"/>
      <c r="G766" s="17"/>
      <c r="H766" s="17"/>
    </row>
    <row r="767" spans="2:8" x14ac:dyDescent="0.25">
      <c r="B767" s="18"/>
      <c r="C767" s="17"/>
      <c r="D767" s="17"/>
      <c r="E767" s="17"/>
      <c r="F767" s="17"/>
      <c r="G767" s="17"/>
      <c r="H767" s="17"/>
    </row>
    <row r="768" spans="2:8" x14ac:dyDescent="0.25">
      <c r="B768" s="18"/>
      <c r="C768" s="17"/>
      <c r="D768" s="17"/>
      <c r="E768" s="17"/>
      <c r="F768" s="17"/>
      <c r="G768" s="17"/>
      <c r="H768" s="17"/>
    </row>
    <row r="769" spans="2:8" x14ac:dyDescent="0.25">
      <c r="B769" s="18"/>
      <c r="C769" s="17"/>
      <c r="D769" s="17"/>
      <c r="E769" s="17"/>
      <c r="F769" s="17"/>
      <c r="G769" s="17"/>
      <c r="H769" s="17"/>
    </row>
    <row r="770" spans="2:8" x14ac:dyDescent="0.25">
      <c r="B770" s="18"/>
      <c r="C770" s="17"/>
      <c r="D770" s="17"/>
      <c r="E770" s="17"/>
      <c r="F770" s="17"/>
      <c r="G770" s="17"/>
      <c r="H770" s="17"/>
    </row>
    <row r="771" spans="2:8" x14ac:dyDescent="0.25">
      <c r="B771" s="18"/>
      <c r="C771" s="17"/>
      <c r="D771" s="17"/>
      <c r="E771" s="17"/>
      <c r="F771" s="17"/>
      <c r="G771" s="17"/>
      <c r="H771" s="17"/>
    </row>
    <row r="772" spans="2:8" x14ac:dyDescent="0.25">
      <c r="B772" s="18"/>
      <c r="C772" s="17"/>
      <c r="D772" s="17"/>
      <c r="E772" s="17"/>
      <c r="F772" s="17"/>
      <c r="G772" s="17"/>
      <c r="H772" s="17"/>
    </row>
    <row r="773" spans="2:8" x14ac:dyDescent="0.25">
      <c r="B773" s="18"/>
      <c r="C773" s="17"/>
      <c r="D773" s="17"/>
      <c r="E773" s="17"/>
      <c r="F773" s="17"/>
      <c r="G773" s="17"/>
      <c r="H773" s="17"/>
    </row>
    <row r="774" spans="2:8" x14ac:dyDescent="0.25">
      <c r="B774" s="18"/>
      <c r="C774" s="17"/>
      <c r="D774" s="17"/>
      <c r="E774" s="17"/>
      <c r="F774" s="17"/>
      <c r="G774" s="17"/>
      <c r="H774" s="17"/>
    </row>
    <row r="775" spans="2:8" x14ac:dyDescent="0.25">
      <c r="B775" s="18"/>
      <c r="C775" s="17"/>
      <c r="D775" s="17"/>
      <c r="E775" s="17"/>
      <c r="F775" s="17"/>
      <c r="G775" s="17"/>
      <c r="H775" s="17"/>
    </row>
    <row r="776" spans="2:8" x14ac:dyDescent="0.25">
      <c r="B776" s="18"/>
      <c r="C776" s="17"/>
      <c r="D776" s="17"/>
      <c r="E776" s="17"/>
      <c r="F776" s="17"/>
      <c r="G776" s="17"/>
      <c r="H776" s="17"/>
    </row>
    <row r="777" spans="2:8" x14ac:dyDescent="0.25">
      <c r="B777" s="18"/>
      <c r="C777" s="17"/>
      <c r="D777" s="17"/>
      <c r="E777" s="17"/>
      <c r="F777" s="17"/>
      <c r="G777" s="17"/>
      <c r="H777" s="17"/>
    </row>
    <row r="778" spans="2:8" x14ac:dyDescent="0.25">
      <c r="B778" s="18"/>
      <c r="C778" s="17"/>
      <c r="D778" s="17"/>
      <c r="E778" s="17"/>
      <c r="F778" s="17"/>
      <c r="G778" s="17"/>
      <c r="H778" s="17"/>
    </row>
    <row r="779" spans="2:8" x14ac:dyDescent="0.25">
      <c r="B779" s="18"/>
      <c r="C779" s="17"/>
      <c r="D779" s="17"/>
      <c r="E779" s="17"/>
      <c r="F779" s="17"/>
      <c r="G779" s="17"/>
      <c r="H779" s="17"/>
    </row>
    <row r="780" spans="2:8" x14ac:dyDescent="0.25">
      <c r="B780" s="18"/>
      <c r="C780" s="17"/>
      <c r="D780" s="17"/>
      <c r="E780" s="17"/>
      <c r="F780" s="17"/>
      <c r="G780" s="17"/>
      <c r="H780" s="17"/>
    </row>
    <row r="781" spans="2:8" x14ac:dyDescent="0.25">
      <c r="B781" s="18"/>
      <c r="C781" s="17"/>
      <c r="D781" s="17"/>
      <c r="E781" s="17"/>
      <c r="F781" s="17"/>
      <c r="G781" s="17"/>
      <c r="H781" s="17"/>
    </row>
    <row r="782" spans="2:8" x14ac:dyDescent="0.25">
      <c r="B782" s="18"/>
      <c r="C782" s="17"/>
      <c r="D782" s="17"/>
      <c r="E782" s="17"/>
      <c r="F782" s="17"/>
      <c r="G782" s="17"/>
      <c r="H782" s="17"/>
    </row>
    <row r="783" spans="2:8" x14ac:dyDescent="0.25">
      <c r="B783" s="18"/>
      <c r="C783" s="17"/>
      <c r="D783" s="17"/>
      <c r="E783" s="17"/>
      <c r="F783" s="17"/>
      <c r="G783" s="17"/>
      <c r="H783" s="17"/>
    </row>
    <row r="784" spans="2:8" x14ac:dyDescent="0.25">
      <c r="B784" s="18"/>
      <c r="C784" s="17"/>
      <c r="D784" s="17"/>
      <c r="E784" s="17"/>
      <c r="F784" s="17"/>
      <c r="G784" s="17"/>
      <c r="H784" s="17"/>
    </row>
    <row r="785" spans="2:8" x14ac:dyDescent="0.25">
      <c r="B785" s="18"/>
      <c r="C785" s="17"/>
      <c r="D785" s="17"/>
      <c r="E785" s="17"/>
      <c r="F785" s="17"/>
      <c r="G785" s="17"/>
      <c r="H785" s="17"/>
    </row>
    <row r="786" spans="2:8" x14ac:dyDescent="0.25">
      <c r="B786" s="18"/>
      <c r="C786" s="17"/>
      <c r="D786" s="17"/>
      <c r="E786" s="17"/>
      <c r="F786" s="17"/>
      <c r="G786" s="17"/>
      <c r="H786" s="17"/>
    </row>
    <row r="787" spans="2:8" x14ac:dyDescent="0.25">
      <c r="B787" s="18"/>
      <c r="C787" s="17"/>
      <c r="D787" s="17"/>
      <c r="E787" s="17"/>
      <c r="F787" s="17"/>
      <c r="G787" s="17"/>
      <c r="H787" s="17"/>
    </row>
    <row r="788" spans="2:8" x14ac:dyDescent="0.25">
      <c r="B788" s="18"/>
      <c r="C788" s="17"/>
      <c r="D788" s="17"/>
      <c r="E788" s="17"/>
      <c r="F788" s="17"/>
      <c r="G788" s="17"/>
      <c r="H788" s="17"/>
    </row>
    <row r="789" spans="2:8" x14ac:dyDescent="0.25">
      <c r="B789" s="18"/>
      <c r="C789" s="17"/>
      <c r="D789" s="17"/>
      <c r="E789" s="17"/>
      <c r="F789" s="17"/>
      <c r="G789" s="17"/>
      <c r="H789" s="17"/>
    </row>
    <row r="790" spans="2:8" x14ac:dyDescent="0.25">
      <c r="B790" s="18"/>
      <c r="C790" s="17"/>
      <c r="D790" s="17"/>
      <c r="E790" s="17"/>
      <c r="F790" s="17"/>
      <c r="G790" s="17"/>
      <c r="H790" s="17"/>
    </row>
    <row r="791" spans="2:8" x14ac:dyDescent="0.25">
      <c r="B791" s="18"/>
      <c r="C791" s="17"/>
      <c r="D791" s="17"/>
      <c r="E791" s="17"/>
      <c r="F791" s="17"/>
      <c r="G791" s="17"/>
      <c r="H791" s="17"/>
    </row>
    <row r="792" spans="2:8" x14ac:dyDescent="0.25">
      <c r="B792" s="18"/>
      <c r="C792" s="17"/>
      <c r="D792" s="17"/>
      <c r="E792" s="17"/>
      <c r="F792" s="17"/>
      <c r="G792" s="17"/>
      <c r="H792" s="17"/>
    </row>
    <row r="793" spans="2:8" x14ac:dyDescent="0.25">
      <c r="B793" s="18"/>
      <c r="C793" s="17"/>
      <c r="D793" s="17"/>
      <c r="E793" s="17"/>
      <c r="F793" s="17"/>
      <c r="G793" s="17"/>
      <c r="H793" s="17"/>
    </row>
    <row r="794" spans="2:8" x14ac:dyDescent="0.25">
      <c r="B794" s="18"/>
      <c r="C794" s="17"/>
      <c r="D794" s="17"/>
      <c r="E794" s="17"/>
      <c r="F794" s="17"/>
      <c r="G794" s="17"/>
      <c r="H794" s="17"/>
    </row>
    <row r="795" spans="2:8" x14ac:dyDescent="0.25">
      <c r="B795" s="18"/>
      <c r="C795" s="17"/>
      <c r="D795" s="17"/>
      <c r="E795" s="17"/>
      <c r="F795" s="17"/>
      <c r="G795" s="17"/>
      <c r="H795" s="17"/>
    </row>
    <row r="796" spans="2:8" x14ac:dyDescent="0.25">
      <c r="B796" s="18"/>
      <c r="C796" s="17"/>
      <c r="D796" s="17"/>
      <c r="E796" s="17"/>
      <c r="F796" s="17"/>
      <c r="G796" s="17"/>
      <c r="H796" s="17"/>
    </row>
    <row r="797" spans="2:8" x14ac:dyDescent="0.25">
      <c r="B797" s="18"/>
      <c r="C797" s="17"/>
      <c r="D797" s="17"/>
      <c r="E797" s="17"/>
      <c r="F797" s="17"/>
      <c r="G797" s="17"/>
      <c r="H797" s="17"/>
    </row>
    <row r="798" spans="2:8" x14ac:dyDescent="0.25">
      <c r="B798" s="18"/>
      <c r="C798" s="17"/>
      <c r="D798" s="17"/>
      <c r="E798" s="17"/>
      <c r="F798" s="17"/>
      <c r="G798" s="17"/>
      <c r="H798" s="17"/>
    </row>
    <row r="799" spans="2:8" x14ac:dyDescent="0.25">
      <c r="B799" s="18"/>
      <c r="C799" s="17"/>
      <c r="D799" s="17"/>
      <c r="E799" s="17"/>
      <c r="F799" s="17"/>
      <c r="G799" s="17"/>
      <c r="H799" s="17"/>
    </row>
    <row r="800" spans="2:8" x14ac:dyDescent="0.25">
      <c r="B800" s="18"/>
      <c r="C800" s="17"/>
      <c r="D800" s="17"/>
      <c r="E800" s="17"/>
      <c r="F800" s="17"/>
      <c r="G800" s="17"/>
      <c r="H800" s="17"/>
    </row>
    <row r="801" spans="2:8" x14ac:dyDescent="0.25">
      <c r="B801" s="18"/>
      <c r="C801" s="17"/>
      <c r="D801" s="17"/>
      <c r="E801" s="17"/>
      <c r="F801" s="17"/>
      <c r="G801" s="17"/>
      <c r="H801" s="17"/>
    </row>
    <row r="802" spans="2:8" x14ac:dyDescent="0.25">
      <c r="B802" s="18"/>
      <c r="C802" s="17"/>
      <c r="D802" s="17"/>
      <c r="E802" s="17"/>
      <c r="F802" s="17"/>
      <c r="G802" s="17"/>
      <c r="H802" s="17"/>
    </row>
    <row r="803" spans="2:8" x14ac:dyDescent="0.25">
      <c r="B803" s="18"/>
      <c r="C803" s="17"/>
      <c r="D803" s="17"/>
      <c r="E803" s="17"/>
      <c r="F803" s="17"/>
      <c r="G803" s="17"/>
      <c r="H803" s="17"/>
    </row>
    <row r="804" spans="2:8" x14ac:dyDescent="0.25">
      <c r="B804" s="18"/>
      <c r="C804" s="17"/>
      <c r="D804" s="17"/>
      <c r="E804" s="17"/>
      <c r="F804" s="17"/>
      <c r="G804" s="17"/>
      <c r="H804" s="17"/>
    </row>
    <row r="805" spans="2:8" x14ac:dyDescent="0.25">
      <c r="B805" s="18"/>
      <c r="C805" s="17"/>
      <c r="D805" s="17"/>
      <c r="E805" s="17"/>
      <c r="F805" s="17"/>
      <c r="G805" s="17"/>
      <c r="H805" s="17"/>
    </row>
    <row r="806" spans="2:8" x14ac:dyDescent="0.25">
      <c r="B806" s="18"/>
      <c r="C806" s="17"/>
      <c r="D806" s="17"/>
      <c r="E806" s="17"/>
      <c r="F806" s="17"/>
      <c r="G806" s="17"/>
      <c r="H806" s="17"/>
    </row>
    <row r="807" spans="2:8" x14ac:dyDescent="0.25">
      <c r="B807" s="18"/>
      <c r="C807" s="17"/>
      <c r="D807" s="17"/>
      <c r="E807" s="17"/>
      <c r="F807" s="17"/>
      <c r="G807" s="17"/>
      <c r="H807" s="17"/>
    </row>
    <row r="808" spans="2:8" x14ac:dyDescent="0.25">
      <c r="B808" s="18"/>
      <c r="C808" s="17"/>
      <c r="D808" s="17"/>
      <c r="E808" s="17"/>
      <c r="F808" s="17"/>
      <c r="G808" s="17"/>
      <c r="H808" s="17"/>
    </row>
    <row r="809" spans="2:8" x14ac:dyDescent="0.25">
      <c r="B809" s="18"/>
      <c r="C809" s="17"/>
      <c r="D809" s="17"/>
      <c r="E809" s="17"/>
      <c r="F809" s="17"/>
      <c r="G809" s="17"/>
      <c r="H809" s="17"/>
    </row>
    <row r="810" spans="2:8" x14ac:dyDescent="0.25">
      <c r="B810" s="18"/>
      <c r="C810" s="17"/>
      <c r="D810" s="17"/>
      <c r="E810" s="17"/>
      <c r="F810" s="17"/>
      <c r="G810" s="17"/>
      <c r="H810" s="17"/>
    </row>
    <row r="811" spans="2:8" x14ac:dyDescent="0.25">
      <c r="B811" s="18"/>
      <c r="C811" s="17"/>
      <c r="D811" s="17"/>
      <c r="E811" s="17"/>
      <c r="F811" s="17"/>
      <c r="G811" s="17"/>
      <c r="H811" s="17"/>
    </row>
    <row r="812" spans="2:8" x14ac:dyDescent="0.25">
      <c r="B812" s="18"/>
      <c r="C812" s="17"/>
      <c r="D812" s="17"/>
      <c r="E812" s="17"/>
      <c r="F812" s="17"/>
      <c r="G812" s="17"/>
      <c r="H812" s="17"/>
    </row>
    <row r="813" spans="2:8" x14ac:dyDescent="0.25">
      <c r="B813" s="18"/>
      <c r="C813" s="17"/>
      <c r="D813" s="17"/>
      <c r="E813" s="17"/>
      <c r="F813" s="17"/>
      <c r="G813" s="17"/>
      <c r="H813" s="17"/>
    </row>
    <row r="814" spans="2:8" x14ac:dyDescent="0.25">
      <c r="B814" s="18"/>
      <c r="C814" s="17"/>
      <c r="D814" s="17"/>
      <c r="E814" s="17"/>
      <c r="F814" s="17"/>
      <c r="G814" s="17"/>
      <c r="H814" s="17"/>
    </row>
    <row r="815" spans="2:8" x14ac:dyDescent="0.25">
      <c r="B815" s="18"/>
      <c r="C815" s="17"/>
      <c r="D815" s="17"/>
      <c r="E815" s="17"/>
      <c r="F815" s="17"/>
      <c r="G815" s="17"/>
      <c r="H815" s="17"/>
    </row>
    <row r="816" spans="2:8" x14ac:dyDescent="0.25">
      <c r="B816" s="18"/>
      <c r="C816" s="17"/>
      <c r="D816" s="17"/>
      <c r="E816" s="17"/>
      <c r="F816" s="17"/>
      <c r="G816" s="17"/>
      <c r="H816" s="17"/>
    </row>
    <row r="817" spans="2:8" x14ac:dyDescent="0.25">
      <c r="B817" s="18"/>
      <c r="C817" s="17"/>
      <c r="D817" s="17"/>
      <c r="E817" s="17"/>
      <c r="F817" s="17"/>
      <c r="G817" s="17"/>
      <c r="H817" s="17"/>
    </row>
    <row r="818" spans="2:8" x14ac:dyDescent="0.25">
      <c r="B818" s="18"/>
      <c r="C818" s="17"/>
      <c r="D818" s="17"/>
      <c r="E818" s="17"/>
      <c r="F818" s="17"/>
      <c r="G818" s="17"/>
      <c r="H818" s="17"/>
    </row>
    <row r="819" spans="2:8" x14ac:dyDescent="0.25">
      <c r="B819" s="18"/>
      <c r="C819" s="17"/>
      <c r="D819" s="17"/>
      <c r="E819" s="17"/>
      <c r="F819" s="17"/>
      <c r="G819" s="17"/>
      <c r="H819" s="17"/>
    </row>
    <row r="820" spans="2:8" x14ac:dyDescent="0.25">
      <c r="B820" s="18"/>
      <c r="C820" s="17"/>
      <c r="D820" s="17"/>
      <c r="E820" s="17"/>
      <c r="F820" s="17"/>
      <c r="G820" s="17"/>
      <c r="H820" s="17"/>
    </row>
    <row r="821" spans="2:8" x14ac:dyDescent="0.25">
      <c r="B821" s="18"/>
      <c r="C821" s="17"/>
      <c r="D821" s="17"/>
      <c r="E821" s="17"/>
      <c r="F821" s="17"/>
      <c r="G821" s="17"/>
      <c r="H821" s="17"/>
    </row>
    <row r="822" spans="2:8" x14ac:dyDescent="0.25">
      <c r="B822" s="18"/>
      <c r="C822" s="17"/>
      <c r="D822" s="17"/>
      <c r="E822" s="17"/>
      <c r="F822" s="17"/>
      <c r="G822" s="17"/>
      <c r="H822" s="17"/>
    </row>
    <row r="823" spans="2:8" x14ac:dyDescent="0.25">
      <c r="B823" s="18"/>
      <c r="C823" s="17"/>
      <c r="D823" s="17"/>
      <c r="E823" s="17"/>
      <c r="F823" s="17"/>
      <c r="G823" s="17"/>
      <c r="H823" s="17"/>
    </row>
    <row r="824" spans="2:8" x14ac:dyDescent="0.25">
      <c r="B824" s="18"/>
      <c r="C824" s="17"/>
      <c r="D824" s="17"/>
      <c r="E824" s="17"/>
      <c r="F824" s="17"/>
      <c r="G824" s="17"/>
      <c r="H824" s="17"/>
    </row>
    <row r="825" spans="2:8" x14ac:dyDescent="0.25">
      <c r="B825" s="18"/>
      <c r="C825" s="17"/>
      <c r="D825" s="17"/>
      <c r="E825" s="17"/>
      <c r="F825" s="17"/>
      <c r="G825" s="17"/>
      <c r="H825" s="17"/>
    </row>
    <row r="826" spans="2:8" x14ac:dyDescent="0.25">
      <c r="B826" s="18"/>
      <c r="C826" s="17"/>
      <c r="D826" s="17"/>
      <c r="E826" s="17"/>
      <c r="F826" s="17"/>
      <c r="G826" s="17"/>
      <c r="H826" s="17"/>
    </row>
    <row r="827" spans="2:8" x14ac:dyDescent="0.25">
      <c r="B827" s="18"/>
      <c r="C827" s="17"/>
      <c r="D827" s="17"/>
      <c r="E827" s="17"/>
      <c r="F827" s="17"/>
      <c r="G827" s="17"/>
      <c r="H827" s="17"/>
    </row>
    <row r="828" spans="2:8" x14ac:dyDescent="0.25">
      <c r="B828" s="18"/>
      <c r="C828" s="17"/>
      <c r="D828" s="17"/>
      <c r="E828" s="17"/>
      <c r="F828" s="17"/>
      <c r="G828" s="17"/>
      <c r="H828" s="17"/>
    </row>
    <row r="829" spans="2:8" x14ac:dyDescent="0.25">
      <c r="B829" s="18"/>
      <c r="C829" s="17"/>
      <c r="D829" s="17"/>
      <c r="E829" s="17"/>
      <c r="F829" s="17"/>
      <c r="G829" s="17"/>
      <c r="H829" s="17"/>
    </row>
    <row r="830" spans="2:8" x14ac:dyDescent="0.25">
      <c r="B830" s="18"/>
      <c r="C830" s="17"/>
      <c r="D830" s="17"/>
      <c r="E830" s="17"/>
      <c r="F830" s="17"/>
      <c r="G830" s="17"/>
      <c r="H830" s="17"/>
    </row>
    <row r="831" spans="2:8" x14ac:dyDescent="0.25">
      <c r="B831" s="18"/>
      <c r="C831" s="17"/>
      <c r="D831" s="17"/>
      <c r="E831" s="17"/>
      <c r="F831" s="17"/>
      <c r="G831" s="17"/>
      <c r="H831" s="17"/>
    </row>
    <row r="832" spans="2:8" x14ac:dyDescent="0.25">
      <c r="B832" s="18"/>
      <c r="C832" s="17"/>
      <c r="D832" s="17"/>
      <c r="E832" s="17"/>
      <c r="F832" s="17"/>
      <c r="G832" s="17"/>
      <c r="H832" s="17"/>
    </row>
    <row r="833" spans="2:8" x14ac:dyDescent="0.25">
      <c r="B833" s="18"/>
      <c r="C833" s="17"/>
      <c r="D833" s="17"/>
      <c r="E833" s="17"/>
      <c r="F833" s="17"/>
      <c r="G833" s="17"/>
      <c r="H833" s="17"/>
    </row>
    <row r="834" spans="2:8" x14ac:dyDescent="0.25">
      <c r="B834" s="18"/>
      <c r="C834" s="17"/>
      <c r="D834" s="17"/>
      <c r="E834" s="17"/>
      <c r="F834" s="17"/>
      <c r="G834" s="17"/>
      <c r="H834" s="17"/>
    </row>
    <row r="835" spans="2:8" x14ac:dyDescent="0.25">
      <c r="B835" s="18"/>
      <c r="C835" s="17"/>
      <c r="D835" s="17"/>
      <c r="E835" s="17"/>
      <c r="F835" s="17"/>
      <c r="G835" s="17"/>
      <c r="H835" s="17"/>
    </row>
    <row r="836" spans="2:8" x14ac:dyDescent="0.25">
      <c r="B836" s="18"/>
      <c r="C836" s="17"/>
      <c r="D836" s="17"/>
      <c r="E836" s="17"/>
      <c r="F836" s="17"/>
      <c r="G836" s="17"/>
      <c r="H836" s="17"/>
    </row>
    <row r="837" spans="2:8" x14ac:dyDescent="0.25">
      <c r="B837" s="18"/>
      <c r="C837" s="17"/>
      <c r="D837" s="17"/>
      <c r="E837" s="17"/>
      <c r="F837" s="17"/>
      <c r="G837" s="17"/>
      <c r="H837" s="17"/>
    </row>
    <row r="838" spans="2:8" x14ac:dyDescent="0.25">
      <c r="B838" s="18"/>
      <c r="C838" s="17"/>
      <c r="D838" s="17"/>
      <c r="E838" s="17"/>
      <c r="F838" s="17"/>
      <c r="G838" s="17"/>
      <c r="H838" s="17"/>
    </row>
    <row r="839" spans="2:8" x14ac:dyDescent="0.25">
      <c r="B839" s="18"/>
      <c r="C839" s="17"/>
      <c r="D839" s="17"/>
      <c r="E839" s="17"/>
      <c r="F839" s="17"/>
      <c r="G839" s="17"/>
      <c r="H839" s="17"/>
    </row>
    <row r="840" spans="2:8" x14ac:dyDescent="0.25">
      <c r="B840" s="18"/>
      <c r="C840" s="17"/>
      <c r="D840" s="17"/>
      <c r="E840" s="17"/>
      <c r="F840" s="17"/>
      <c r="G840" s="17"/>
      <c r="H840" s="17"/>
    </row>
    <row r="841" spans="2:8" x14ac:dyDescent="0.25">
      <c r="B841" s="18"/>
      <c r="C841" s="17"/>
      <c r="D841" s="17"/>
      <c r="E841" s="17"/>
      <c r="F841" s="17"/>
      <c r="G841" s="17"/>
      <c r="H841" s="17"/>
    </row>
    <row r="842" spans="2:8" x14ac:dyDescent="0.25">
      <c r="B842" s="18"/>
      <c r="C842" s="17"/>
      <c r="D842" s="17"/>
      <c r="E842" s="17"/>
      <c r="F842" s="17"/>
      <c r="G842" s="17"/>
      <c r="H842" s="17"/>
    </row>
    <row r="843" spans="2:8" x14ac:dyDescent="0.25">
      <c r="B843" s="18"/>
      <c r="C843" s="17"/>
      <c r="D843" s="17"/>
      <c r="E843" s="17"/>
      <c r="F843" s="17"/>
      <c r="G843" s="17"/>
      <c r="H843" s="17"/>
    </row>
    <row r="844" spans="2:8" x14ac:dyDescent="0.25">
      <c r="B844" s="18"/>
      <c r="C844" s="17"/>
      <c r="D844" s="17"/>
      <c r="E844" s="17"/>
      <c r="F844" s="17"/>
      <c r="G844" s="17"/>
      <c r="H844" s="17"/>
    </row>
    <row r="845" spans="2:8" x14ac:dyDescent="0.25">
      <c r="B845" s="18"/>
      <c r="C845" s="17"/>
      <c r="D845" s="17"/>
      <c r="E845" s="17"/>
      <c r="F845" s="17"/>
      <c r="G845" s="17"/>
      <c r="H845" s="17"/>
    </row>
    <row r="846" spans="2:8" x14ac:dyDescent="0.25">
      <c r="B846" s="18"/>
      <c r="C846" s="17"/>
      <c r="D846" s="17"/>
      <c r="E846" s="17"/>
      <c r="F846" s="17"/>
      <c r="G846" s="17"/>
      <c r="H846" s="17"/>
    </row>
    <row r="847" spans="2:8" x14ac:dyDescent="0.25">
      <c r="B847" s="18"/>
      <c r="C847" s="17"/>
      <c r="D847" s="17"/>
      <c r="E847" s="17"/>
      <c r="F847" s="17"/>
      <c r="G847" s="17"/>
      <c r="H847" s="17"/>
    </row>
    <row r="848" spans="2:8" x14ac:dyDescent="0.25">
      <c r="B848" s="18"/>
      <c r="C848" s="17"/>
      <c r="D848" s="17"/>
      <c r="E848" s="17"/>
      <c r="F848" s="17"/>
      <c r="G848" s="17"/>
      <c r="H848" s="17"/>
    </row>
    <row r="849" spans="2:8" x14ac:dyDescent="0.25">
      <c r="B849" s="18"/>
      <c r="C849" s="17"/>
      <c r="D849" s="17"/>
      <c r="E849" s="17"/>
      <c r="F849" s="17"/>
      <c r="G849" s="17"/>
      <c r="H849" s="17"/>
    </row>
    <row r="850" spans="2:8" x14ac:dyDescent="0.25">
      <c r="B850" s="18"/>
      <c r="C850" s="17"/>
      <c r="D850" s="17"/>
      <c r="E850" s="17"/>
      <c r="F850" s="17"/>
      <c r="G850" s="17"/>
      <c r="H850" s="17"/>
    </row>
    <row r="851" spans="2:8" x14ac:dyDescent="0.25">
      <c r="B851" s="18"/>
      <c r="C851" s="17"/>
      <c r="D851" s="17"/>
      <c r="E851" s="17"/>
      <c r="F851" s="17"/>
      <c r="G851" s="17"/>
      <c r="H851" s="17"/>
    </row>
    <row r="852" spans="2:8" x14ac:dyDescent="0.25">
      <c r="B852" s="18"/>
      <c r="C852" s="17"/>
      <c r="D852" s="17"/>
      <c r="E852" s="17"/>
      <c r="F852" s="17"/>
      <c r="G852" s="17"/>
      <c r="H852" s="17"/>
    </row>
    <row r="853" spans="2:8" x14ac:dyDescent="0.25">
      <c r="B853" s="18"/>
      <c r="C853" s="17"/>
      <c r="D853" s="17"/>
      <c r="E853" s="17"/>
      <c r="F853" s="17"/>
      <c r="G853" s="17"/>
      <c r="H853" s="17"/>
    </row>
    <row r="854" spans="2:8" x14ac:dyDescent="0.25">
      <c r="B854" s="18"/>
      <c r="C854" s="17"/>
      <c r="D854" s="17"/>
      <c r="E854" s="17"/>
      <c r="F854" s="17"/>
      <c r="G854" s="17"/>
      <c r="H854" s="17"/>
    </row>
    <row r="855" spans="2:8" x14ac:dyDescent="0.25">
      <c r="B855" s="18"/>
      <c r="C855" s="17"/>
      <c r="D855" s="17"/>
      <c r="E855" s="17"/>
      <c r="F855" s="17"/>
      <c r="G855" s="17"/>
      <c r="H855" s="17"/>
    </row>
    <row r="856" spans="2:8" x14ac:dyDescent="0.25">
      <c r="B856" s="18"/>
      <c r="C856" s="17"/>
      <c r="D856" s="17"/>
      <c r="E856" s="17"/>
      <c r="F856" s="17"/>
      <c r="G856" s="17"/>
      <c r="H856" s="17"/>
    </row>
    <row r="857" spans="2:8" x14ac:dyDescent="0.25">
      <c r="B857" s="18"/>
      <c r="C857" s="17"/>
      <c r="D857" s="17"/>
      <c r="E857" s="17"/>
      <c r="F857" s="17"/>
      <c r="G857" s="17"/>
      <c r="H857" s="17"/>
    </row>
    <row r="858" spans="2:8" x14ac:dyDescent="0.25">
      <c r="B858" s="18"/>
      <c r="C858" s="17"/>
      <c r="D858" s="17"/>
      <c r="E858" s="17"/>
      <c r="F858" s="17"/>
      <c r="G858" s="17"/>
      <c r="H858" s="17"/>
    </row>
    <row r="859" spans="2:8" x14ac:dyDescent="0.25">
      <c r="B859" s="18"/>
      <c r="C859" s="17"/>
      <c r="D859" s="17"/>
      <c r="E859" s="17"/>
      <c r="F859" s="17"/>
      <c r="G859" s="17"/>
      <c r="H859" s="17"/>
    </row>
    <row r="860" spans="2:8" x14ac:dyDescent="0.25">
      <c r="B860" s="18"/>
      <c r="C860" s="17"/>
      <c r="D860" s="17"/>
      <c r="E860" s="17"/>
      <c r="F860" s="17"/>
      <c r="G860" s="17"/>
      <c r="H860" s="17"/>
    </row>
    <row r="861" spans="2:8" x14ac:dyDescent="0.25">
      <c r="B861" s="18"/>
      <c r="C861" s="17"/>
      <c r="D861" s="17"/>
      <c r="E861" s="17"/>
      <c r="F861" s="17"/>
      <c r="G861" s="17"/>
      <c r="H861" s="17"/>
    </row>
    <row r="862" spans="2:8" x14ac:dyDescent="0.25">
      <c r="B862" s="18"/>
      <c r="C862" s="17"/>
      <c r="D862" s="17"/>
      <c r="E862" s="17"/>
      <c r="F862" s="17"/>
      <c r="G862" s="17"/>
      <c r="H862" s="17"/>
    </row>
    <row r="863" spans="2:8" x14ac:dyDescent="0.25">
      <c r="B863" s="18"/>
      <c r="C863" s="17"/>
      <c r="D863" s="17"/>
      <c r="E863" s="17"/>
      <c r="F863" s="17"/>
      <c r="G863" s="17"/>
      <c r="H863" s="17"/>
    </row>
    <row r="864" spans="2:8" x14ac:dyDescent="0.25">
      <c r="B864" s="18"/>
      <c r="C864" s="17"/>
      <c r="D864" s="17"/>
      <c r="E864" s="17"/>
      <c r="F864" s="17"/>
      <c r="G864" s="17"/>
      <c r="H864" s="17"/>
    </row>
    <row r="865" spans="2:8" x14ac:dyDescent="0.25">
      <c r="B865" s="18"/>
      <c r="C865" s="17"/>
      <c r="D865" s="17"/>
      <c r="E865" s="17"/>
      <c r="F865" s="17"/>
      <c r="G865" s="17"/>
      <c r="H865" s="17"/>
    </row>
    <row r="866" spans="2:8" x14ac:dyDescent="0.25">
      <c r="B866" s="18"/>
      <c r="C866" s="17"/>
      <c r="D866" s="17"/>
      <c r="E866" s="17"/>
      <c r="F866" s="17"/>
      <c r="G866" s="17"/>
      <c r="H866" s="17"/>
    </row>
    <row r="867" spans="2:8" x14ac:dyDescent="0.25">
      <c r="B867" s="18"/>
      <c r="C867" s="17"/>
      <c r="D867" s="17"/>
      <c r="E867" s="17"/>
      <c r="F867" s="17"/>
      <c r="G867" s="17"/>
      <c r="H867" s="17"/>
    </row>
    <row r="868" spans="2:8" x14ac:dyDescent="0.25">
      <c r="B868" s="18"/>
      <c r="C868" s="17"/>
      <c r="D868" s="17"/>
      <c r="E868" s="17"/>
      <c r="F868" s="17"/>
      <c r="G868" s="17"/>
      <c r="H868" s="17"/>
    </row>
    <row r="869" spans="2:8" x14ac:dyDescent="0.25">
      <c r="B869" s="18"/>
      <c r="C869" s="17"/>
      <c r="D869" s="17"/>
      <c r="E869" s="17"/>
      <c r="F869" s="17"/>
      <c r="G869" s="17"/>
      <c r="H869" s="17"/>
    </row>
    <row r="870" spans="2:8" x14ac:dyDescent="0.25">
      <c r="B870" s="18"/>
      <c r="C870" s="17"/>
      <c r="D870" s="17"/>
      <c r="E870" s="17"/>
      <c r="F870" s="17"/>
      <c r="G870" s="17"/>
      <c r="H870" s="17"/>
    </row>
    <row r="871" spans="2:8" x14ac:dyDescent="0.25">
      <c r="B871" s="18"/>
      <c r="C871" s="17"/>
      <c r="D871" s="17"/>
      <c r="E871" s="17"/>
      <c r="F871" s="17"/>
      <c r="G871" s="17"/>
      <c r="H871" s="17"/>
    </row>
    <row r="872" spans="2:8" x14ac:dyDescent="0.25">
      <c r="B872" s="18"/>
      <c r="C872" s="17"/>
      <c r="D872" s="17"/>
      <c r="E872" s="17"/>
      <c r="F872" s="17"/>
      <c r="G872" s="17"/>
      <c r="H872" s="17"/>
    </row>
    <row r="873" spans="2:8" x14ac:dyDescent="0.25">
      <c r="B873" s="18"/>
      <c r="C873" s="17"/>
      <c r="D873" s="17"/>
      <c r="E873" s="17"/>
      <c r="F873" s="17"/>
      <c r="G873" s="17"/>
      <c r="H873" s="17"/>
    </row>
    <row r="874" spans="2:8" x14ac:dyDescent="0.25">
      <c r="B874" s="18"/>
      <c r="C874" s="17"/>
      <c r="D874" s="17"/>
      <c r="E874" s="17"/>
      <c r="F874" s="17"/>
      <c r="G874" s="17"/>
      <c r="H874" s="17"/>
    </row>
    <row r="875" spans="2:8" x14ac:dyDescent="0.25">
      <c r="B875" s="18"/>
      <c r="C875" s="17"/>
      <c r="D875" s="17"/>
      <c r="E875" s="17"/>
      <c r="F875" s="17"/>
      <c r="G875" s="17"/>
      <c r="H875" s="17"/>
    </row>
    <row r="876" spans="2:8" x14ac:dyDescent="0.25">
      <c r="B876" s="18"/>
      <c r="C876" s="17"/>
      <c r="D876" s="17"/>
      <c r="E876" s="17"/>
      <c r="F876" s="17"/>
      <c r="G876" s="17"/>
      <c r="H876" s="17"/>
    </row>
    <row r="877" spans="2:8" x14ac:dyDescent="0.25">
      <c r="B877" s="18"/>
      <c r="C877" s="17"/>
      <c r="D877" s="17"/>
      <c r="E877" s="17"/>
      <c r="F877" s="17"/>
      <c r="G877" s="17"/>
      <c r="H877" s="17"/>
    </row>
    <row r="878" spans="2:8" x14ac:dyDescent="0.25">
      <c r="B878" s="18"/>
      <c r="C878" s="17"/>
      <c r="D878" s="17"/>
      <c r="E878" s="17"/>
      <c r="F878" s="17"/>
      <c r="G878" s="17"/>
      <c r="H878" s="17"/>
    </row>
    <row r="879" spans="2:8" x14ac:dyDescent="0.25">
      <c r="B879" s="18"/>
      <c r="C879" s="17"/>
      <c r="D879" s="17"/>
      <c r="E879" s="17"/>
      <c r="F879" s="17"/>
      <c r="G879" s="17"/>
      <c r="H879" s="17"/>
    </row>
    <row r="880" spans="2:8" x14ac:dyDescent="0.25">
      <c r="B880" s="18"/>
      <c r="C880" s="17"/>
      <c r="D880" s="17"/>
      <c r="E880" s="17"/>
      <c r="F880" s="17"/>
      <c r="G880" s="17"/>
      <c r="H880" s="17"/>
    </row>
    <row r="881" spans="2:8" x14ac:dyDescent="0.25">
      <c r="B881" s="18"/>
      <c r="C881" s="17"/>
      <c r="D881" s="17"/>
      <c r="E881" s="17"/>
      <c r="F881" s="17"/>
      <c r="G881" s="17"/>
      <c r="H881" s="17"/>
    </row>
    <row r="882" spans="2:8" x14ac:dyDescent="0.25">
      <c r="B882" s="18"/>
      <c r="C882" s="17"/>
      <c r="D882" s="17"/>
      <c r="E882" s="17"/>
      <c r="F882" s="17"/>
      <c r="G882" s="17"/>
      <c r="H882" s="17"/>
    </row>
    <row r="883" spans="2:8" x14ac:dyDescent="0.25">
      <c r="B883" s="18"/>
      <c r="C883" s="17"/>
      <c r="D883" s="17"/>
      <c r="E883" s="17"/>
      <c r="F883" s="17"/>
      <c r="G883" s="17"/>
      <c r="H883" s="17"/>
    </row>
    <row r="884" spans="2:8" x14ac:dyDescent="0.25">
      <c r="B884" s="18"/>
      <c r="C884" s="17"/>
      <c r="D884" s="17"/>
      <c r="E884" s="17"/>
      <c r="F884" s="17"/>
      <c r="G884" s="17"/>
      <c r="H884" s="17"/>
    </row>
    <row r="885" spans="2:8" x14ac:dyDescent="0.25">
      <c r="B885" s="18"/>
      <c r="C885" s="17"/>
      <c r="D885" s="17"/>
      <c r="E885" s="17"/>
      <c r="F885" s="17"/>
      <c r="G885" s="17"/>
      <c r="H885" s="17"/>
    </row>
    <row r="886" spans="2:8" x14ac:dyDescent="0.25">
      <c r="B886" s="18"/>
      <c r="C886" s="17"/>
      <c r="D886" s="17"/>
      <c r="E886" s="17"/>
      <c r="F886" s="17"/>
      <c r="G886" s="17"/>
      <c r="H886" s="17"/>
    </row>
    <row r="887" spans="2:8" x14ac:dyDescent="0.25">
      <c r="B887" s="18"/>
      <c r="C887" s="17"/>
      <c r="D887" s="17"/>
      <c r="E887" s="17"/>
      <c r="F887" s="17"/>
      <c r="G887" s="17"/>
      <c r="H887" s="17"/>
    </row>
    <row r="888" spans="2:8" x14ac:dyDescent="0.25">
      <c r="B888" s="18"/>
      <c r="C888" s="17"/>
      <c r="D888" s="17"/>
      <c r="E888" s="17"/>
      <c r="F888" s="17"/>
      <c r="G888" s="17"/>
      <c r="H888" s="17"/>
    </row>
    <row r="889" spans="2:8" x14ac:dyDescent="0.25">
      <c r="B889" s="18"/>
      <c r="C889" s="17"/>
      <c r="D889" s="17"/>
      <c r="E889" s="17"/>
      <c r="F889" s="17"/>
      <c r="G889" s="17"/>
      <c r="H889" s="17"/>
    </row>
    <row r="890" spans="2:8" x14ac:dyDescent="0.25">
      <c r="B890" s="18"/>
      <c r="C890" s="17"/>
      <c r="D890" s="17"/>
      <c r="E890" s="17"/>
      <c r="F890" s="17"/>
      <c r="G890" s="17"/>
      <c r="H890" s="17"/>
    </row>
    <row r="891" spans="2:8" x14ac:dyDescent="0.25">
      <c r="B891" s="18"/>
      <c r="C891" s="17"/>
      <c r="D891" s="17"/>
      <c r="E891" s="17"/>
      <c r="F891" s="17"/>
      <c r="G891" s="17"/>
      <c r="H891" s="17"/>
    </row>
    <row r="892" spans="2:8" x14ac:dyDescent="0.25">
      <c r="B892" s="18"/>
      <c r="C892" s="17"/>
      <c r="D892" s="17"/>
      <c r="E892" s="17"/>
      <c r="F892" s="17"/>
      <c r="G892" s="17"/>
      <c r="H892" s="17"/>
    </row>
    <row r="893" spans="2:8" x14ac:dyDescent="0.25">
      <c r="B893" s="18"/>
      <c r="C893" s="17"/>
      <c r="D893" s="17"/>
      <c r="E893" s="17"/>
      <c r="F893" s="17"/>
      <c r="G893" s="17"/>
      <c r="H893" s="17"/>
    </row>
    <row r="894" spans="2:8" x14ac:dyDescent="0.25">
      <c r="B894" s="18"/>
      <c r="C894" s="17"/>
      <c r="D894" s="17"/>
      <c r="E894" s="17"/>
      <c r="F894" s="17"/>
      <c r="G894" s="17"/>
      <c r="H894" s="17"/>
    </row>
    <row r="895" spans="2:8" x14ac:dyDescent="0.25">
      <c r="B895" s="18"/>
      <c r="C895" s="17"/>
      <c r="D895" s="17"/>
      <c r="E895" s="17"/>
      <c r="F895" s="17"/>
      <c r="G895" s="17"/>
      <c r="H895" s="17"/>
    </row>
    <row r="896" spans="2:8" x14ac:dyDescent="0.25">
      <c r="B896" s="18"/>
      <c r="C896" s="17"/>
      <c r="D896" s="17"/>
      <c r="E896" s="17"/>
      <c r="F896" s="17"/>
      <c r="G896" s="17"/>
      <c r="H896" s="17"/>
    </row>
    <row r="897" spans="2:8" x14ac:dyDescent="0.25">
      <c r="B897" s="18"/>
      <c r="C897" s="17"/>
      <c r="D897" s="17"/>
      <c r="E897" s="17"/>
      <c r="F897" s="17"/>
      <c r="G897" s="17"/>
      <c r="H897" s="17"/>
    </row>
    <row r="898" spans="2:8" x14ac:dyDescent="0.25">
      <c r="B898" s="18"/>
      <c r="C898" s="17"/>
      <c r="D898" s="17"/>
      <c r="E898" s="17"/>
      <c r="F898" s="17"/>
      <c r="G898" s="17"/>
      <c r="H898" s="17"/>
    </row>
    <row r="899" spans="2:8" x14ac:dyDescent="0.25">
      <c r="B899" s="18"/>
      <c r="C899" s="17"/>
      <c r="D899" s="17"/>
      <c r="E899" s="17"/>
      <c r="F899" s="17"/>
      <c r="G899" s="17"/>
      <c r="H899" s="17"/>
    </row>
    <row r="900" spans="2:8" x14ac:dyDescent="0.25">
      <c r="B900" s="18"/>
      <c r="C900" s="17"/>
      <c r="D900" s="17"/>
      <c r="E900" s="17"/>
      <c r="F900" s="17"/>
      <c r="G900" s="17"/>
      <c r="H900" s="17"/>
    </row>
    <row r="901" spans="2:8" x14ac:dyDescent="0.25">
      <c r="B901" s="18"/>
      <c r="C901" s="17"/>
      <c r="D901" s="17"/>
      <c r="E901" s="17"/>
      <c r="F901" s="17"/>
      <c r="G901" s="17"/>
      <c r="H901" s="17"/>
    </row>
    <row r="902" spans="2:8" x14ac:dyDescent="0.25">
      <c r="B902" s="18"/>
      <c r="C902" s="17"/>
      <c r="D902" s="17"/>
      <c r="E902" s="17"/>
      <c r="F902" s="17"/>
      <c r="G902" s="17"/>
      <c r="H902" s="17"/>
    </row>
    <row r="903" spans="2:8" x14ac:dyDescent="0.25">
      <c r="B903" s="18"/>
      <c r="C903" s="17"/>
      <c r="D903" s="17"/>
      <c r="E903" s="17"/>
      <c r="F903" s="17"/>
      <c r="G903" s="17"/>
      <c r="H903" s="17"/>
    </row>
    <row r="904" spans="2:8" x14ac:dyDescent="0.25">
      <c r="B904" s="18"/>
      <c r="C904" s="17"/>
      <c r="D904" s="17"/>
      <c r="E904" s="17"/>
      <c r="F904" s="17"/>
      <c r="G904" s="17"/>
      <c r="H904" s="17"/>
    </row>
    <row r="905" spans="2:8" x14ac:dyDescent="0.25">
      <c r="B905" s="18"/>
      <c r="C905" s="17"/>
      <c r="D905" s="17"/>
      <c r="E905" s="17"/>
      <c r="F905" s="17"/>
      <c r="G905" s="17"/>
      <c r="H905" s="17"/>
    </row>
    <row r="906" spans="2:8" x14ac:dyDescent="0.25">
      <c r="B906" s="18"/>
      <c r="C906" s="17"/>
      <c r="D906" s="17"/>
      <c r="E906" s="17"/>
      <c r="F906" s="17"/>
      <c r="G906" s="17"/>
      <c r="H906" s="17"/>
    </row>
    <row r="907" spans="2:8" x14ac:dyDescent="0.25">
      <c r="B907" s="18"/>
      <c r="C907" s="17"/>
      <c r="D907" s="17"/>
      <c r="E907" s="17"/>
      <c r="F907" s="17"/>
      <c r="G907" s="17"/>
      <c r="H907" s="17"/>
    </row>
    <row r="908" spans="2:8" x14ac:dyDescent="0.25">
      <c r="B908" s="18"/>
      <c r="C908" s="17"/>
      <c r="D908" s="17"/>
      <c r="E908" s="17"/>
      <c r="F908" s="17"/>
      <c r="G908" s="17"/>
      <c r="H908" s="17"/>
    </row>
    <row r="909" spans="2:8" x14ac:dyDescent="0.25">
      <c r="B909" s="18"/>
      <c r="C909" s="17"/>
      <c r="D909" s="17"/>
      <c r="E909" s="17"/>
      <c r="F909" s="17"/>
      <c r="G909" s="17"/>
      <c r="H909" s="17"/>
    </row>
    <row r="910" spans="2:8" x14ac:dyDescent="0.25">
      <c r="B910" s="18"/>
      <c r="C910" s="17"/>
      <c r="D910" s="17"/>
      <c r="E910" s="17"/>
      <c r="F910" s="17"/>
      <c r="G910" s="17"/>
      <c r="H910" s="17"/>
    </row>
    <row r="911" spans="2:8" x14ac:dyDescent="0.25">
      <c r="B911" s="18"/>
      <c r="C911" s="17"/>
      <c r="D911" s="17"/>
      <c r="E911" s="17"/>
      <c r="F911" s="17"/>
      <c r="G911" s="17"/>
      <c r="H911" s="17"/>
    </row>
    <row r="912" spans="2:8" x14ac:dyDescent="0.25">
      <c r="B912" s="18"/>
      <c r="C912" s="17"/>
      <c r="D912" s="17"/>
      <c r="E912" s="17"/>
      <c r="F912" s="17"/>
      <c r="G912" s="17"/>
      <c r="H912" s="17"/>
    </row>
    <row r="913" spans="2:8" x14ac:dyDescent="0.25">
      <c r="B913" s="18"/>
      <c r="C913" s="17"/>
      <c r="D913" s="17"/>
      <c r="E913" s="17"/>
      <c r="F913" s="17"/>
      <c r="G913" s="17"/>
      <c r="H913" s="17"/>
    </row>
    <row r="914" spans="2:8" x14ac:dyDescent="0.25">
      <c r="B914" s="18"/>
      <c r="C914" s="17"/>
      <c r="D914" s="17"/>
      <c r="E914" s="17"/>
      <c r="F914" s="17"/>
      <c r="G914" s="17"/>
      <c r="H914" s="17"/>
    </row>
    <row r="915" spans="2:8" x14ac:dyDescent="0.25">
      <c r="B915" s="18"/>
      <c r="C915" s="17"/>
      <c r="D915" s="17"/>
      <c r="E915" s="17"/>
      <c r="F915" s="17"/>
      <c r="G915" s="17"/>
      <c r="H915" s="17"/>
    </row>
    <row r="916" spans="2:8" x14ac:dyDescent="0.25">
      <c r="B916" s="18"/>
      <c r="C916" s="17"/>
      <c r="D916" s="17"/>
      <c r="E916" s="17"/>
      <c r="F916" s="17"/>
      <c r="G916" s="17"/>
      <c r="H916" s="17"/>
    </row>
    <row r="917" spans="2:8" x14ac:dyDescent="0.25">
      <c r="B917" s="18"/>
      <c r="C917" s="17"/>
      <c r="D917" s="17"/>
      <c r="E917" s="17"/>
      <c r="F917" s="17"/>
      <c r="G917" s="17"/>
      <c r="H917" s="17"/>
    </row>
    <row r="918" spans="2:8" x14ac:dyDescent="0.25">
      <c r="B918" s="18"/>
      <c r="C918" s="17"/>
      <c r="D918" s="17"/>
      <c r="E918" s="17"/>
      <c r="F918" s="17"/>
      <c r="G918" s="17"/>
      <c r="H918" s="17"/>
    </row>
    <row r="919" spans="2:8" x14ac:dyDescent="0.25">
      <c r="B919" s="18"/>
      <c r="C919" s="17"/>
      <c r="D919" s="17"/>
      <c r="E919" s="17"/>
      <c r="F919" s="17"/>
      <c r="G919" s="17"/>
      <c r="H919" s="17"/>
    </row>
    <row r="920" spans="2:8" x14ac:dyDescent="0.25">
      <c r="B920" s="18"/>
      <c r="C920" s="17"/>
      <c r="D920" s="17"/>
      <c r="E920" s="17"/>
      <c r="F920" s="17"/>
      <c r="G920" s="17"/>
      <c r="H920" s="17"/>
    </row>
    <row r="921" spans="2:8" x14ac:dyDescent="0.25">
      <c r="B921" s="18"/>
      <c r="C921" s="17"/>
      <c r="D921" s="17"/>
      <c r="E921" s="17"/>
      <c r="F921" s="17"/>
      <c r="G921" s="17"/>
      <c r="H921" s="17"/>
    </row>
    <row r="922" spans="2:8" x14ac:dyDescent="0.25">
      <c r="B922" s="18"/>
      <c r="C922" s="17"/>
      <c r="D922" s="17"/>
      <c r="E922" s="17"/>
      <c r="F922" s="17"/>
      <c r="G922" s="17"/>
      <c r="H922" s="17"/>
    </row>
    <row r="923" spans="2:8" x14ac:dyDescent="0.25">
      <c r="B923" s="18"/>
      <c r="C923" s="17"/>
      <c r="D923" s="17"/>
      <c r="E923" s="17"/>
      <c r="F923" s="17"/>
      <c r="G923" s="17"/>
      <c r="H923" s="17"/>
    </row>
    <row r="924" spans="2:8" x14ac:dyDescent="0.25">
      <c r="B924" s="18"/>
      <c r="C924" s="17"/>
      <c r="D924" s="17"/>
      <c r="E924" s="17"/>
      <c r="F924" s="17"/>
      <c r="G924" s="17"/>
      <c r="H924" s="17"/>
    </row>
    <row r="925" spans="2:8" x14ac:dyDescent="0.25">
      <c r="B925" s="18"/>
      <c r="C925" s="17"/>
      <c r="D925" s="17"/>
      <c r="E925" s="17"/>
      <c r="F925" s="17"/>
      <c r="G925" s="17"/>
      <c r="H925" s="17"/>
    </row>
    <row r="926" spans="2:8" x14ac:dyDescent="0.25">
      <c r="B926" s="18"/>
      <c r="C926" s="17"/>
      <c r="D926" s="17"/>
      <c r="E926" s="17"/>
      <c r="F926" s="17"/>
      <c r="G926" s="17"/>
      <c r="H926" s="17"/>
    </row>
    <row r="927" spans="2:8" x14ac:dyDescent="0.25">
      <c r="B927" s="18"/>
      <c r="C927" s="17"/>
      <c r="D927" s="17"/>
      <c r="E927" s="17"/>
      <c r="F927" s="17"/>
      <c r="G927" s="17"/>
      <c r="H927" s="17"/>
    </row>
    <row r="928" spans="2:8" x14ac:dyDescent="0.25">
      <c r="B928" s="18"/>
      <c r="C928" s="17"/>
      <c r="D928" s="17"/>
      <c r="E928" s="17"/>
      <c r="F928" s="17"/>
      <c r="G928" s="17"/>
      <c r="H928" s="17"/>
    </row>
    <row r="929" spans="2:8" x14ac:dyDescent="0.25">
      <c r="B929" s="18"/>
      <c r="C929" s="17"/>
      <c r="D929" s="17"/>
      <c r="E929" s="17"/>
      <c r="F929" s="17"/>
      <c r="G929" s="17"/>
      <c r="H929" s="17"/>
    </row>
    <row r="930" spans="2:8" x14ac:dyDescent="0.25">
      <c r="B930" s="18"/>
      <c r="C930" s="17"/>
      <c r="D930" s="17"/>
      <c r="E930" s="17"/>
      <c r="F930" s="17"/>
      <c r="G930" s="17"/>
      <c r="H930" s="17"/>
    </row>
    <row r="931" spans="2:8" x14ac:dyDescent="0.25">
      <c r="B931" s="18"/>
      <c r="C931" s="17"/>
      <c r="D931" s="17"/>
      <c r="E931" s="17"/>
      <c r="F931" s="17"/>
      <c r="G931" s="17"/>
      <c r="H931" s="17"/>
    </row>
    <row r="932" spans="2:8" x14ac:dyDescent="0.25">
      <c r="B932" s="18"/>
      <c r="C932" s="17"/>
      <c r="D932" s="17"/>
      <c r="E932" s="17"/>
      <c r="F932" s="17"/>
      <c r="G932" s="17"/>
      <c r="H932" s="17"/>
    </row>
    <row r="933" spans="2:8" x14ac:dyDescent="0.25">
      <c r="B933" s="18"/>
      <c r="C933" s="17"/>
      <c r="D933" s="17"/>
      <c r="E933" s="17"/>
      <c r="F933" s="17"/>
      <c r="G933" s="17"/>
      <c r="H933" s="17"/>
    </row>
    <row r="934" spans="2:8" x14ac:dyDescent="0.25">
      <c r="B934" s="18"/>
      <c r="C934" s="17"/>
      <c r="D934" s="17"/>
      <c r="E934" s="17"/>
      <c r="F934" s="17"/>
      <c r="G934" s="17"/>
      <c r="H934" s="17"/>
    </row>
    <row r="935" spans="2:8" x14ac:dyDescent="0.25">
      <c r="B935" s="18"/>
      <c r="C935" s="17"/>
      <c r="D935" s="17"/>
      <c r="E935" s="17"/>
      <c r="F935" s="17"/>
      <c r="G935" s="17"/>
      <c r="H935" s="17"/>
    </row>
    <row r="936" spans="2:8" x14ac:dyDescent="0.25">
      <c r="B936" s="18"/>
      <c r="C936" s="17"/>
      <c r="D936" s="17"/>
      <c r="E936" s="17"/>
      <c r="F936" s="17"/>
      <c r="G936" s="17"/>
      <c r="H936" s="17"/>
    </row>
    <row r="937" spans="2:8" x14ac:dyDescent="0.25">
      <c r="B937" s="18"/>
      <c r="C937" s="17"/>
      <c r="D937" s="17"/>
      <c r="E937" s="17"/>
      <c r="F937" s="17"/>
      <c r="G937" s="17"/>
      <c r="H937" s="17"/>
    </row>
    <row r="938" spans="2:8" x14ac:dyDescent="0.25">
      <c r="B938" s="18"/>
      <c r="C938" s="17"/>
      <c r="D938" s="17"/>
      <c r="E938" s="17"/>
      <c r="F938" s="17"/>
      <c r="G938" s="17"/>
      <c r="H938" s="17"/>
    </row>
    <row r="939" spans="2:8" x14ac:dyDescent="0.25">
      <c r="B939" s="18"/>
      <c r="C939" s="17"/>
      <c r="D939" s="17"/>
      <c r="E939" s="17"/>
      <c r="F939" s="17"/>
      <c r="G939" s="17"/>
      <c r="H939" s="17"/>
    </row>
    <row r="940" spans="2:8" x14ac:dyDescent="0.25">
      <c r="B940" s="18"/>
      <c r="C940" s="17"/>
      <c r="D940" s="17"/>
      <c r="E940" s="17"/>
      <c r="F940" s="17"/>
      <c r="G940" s="17"/>
      <c r="H940" s="17"/>
    </row>
    <row r="941" spans="2:8" x14ac:dyDescent="0.25">
      <c r="B941" s="18"/>
      <c r="C941" s="17"/>
      <c r="D941" s="17"/>
      <c r="E941" s="17"/>
      <c r="F941" s="17"/>
      <c r="G941" s="17"/>
      <c r="H941" s="17"/>
    </row>
    <row r="942" spans="2:8" x14ac:dyDescent="0.25">
      <c r="B942" s="18"/>
      <c r="C942" s="17"/>
      <c r="D942" s="17"/>
      <c r="E942" s="17"/>
      <c r="F942" s="17"/>
      <c r="G942" s="17"/>
      <c r="H942" s="17"/>
    </row>
    <row r="943" spans="2:8" x14ac:dyDescent="0.25">
      <c r="B943" s="18"/>
      <c r="C943" s="17"/>
      <c r="D943" s="17"/>
      <c r="E943" s="17"/>
      <c r="F943" s="17"/>
      <c r="G943" s="17"/>
      <c r="H943" s="17"/>
    </row>
    <row r="944" spans="2:8" x14ac:dyDescent="0.25">
      <c r="B944" s="18"/>
      <c r="C944" s="17"/>
      <c r="D944" s="17"/>
      <c r="E944" s="17"/>
      <c r="F944" s="17"/>
      <c r="G944" s="17"/>
      <c r="H944" s="17"/>
    </row>
    <row r="945" spans="2:8" x14ac:dyDescent="0.25">
      <c r="B945" s="18"/>
      <c r="C945" s="17"/>
      <c r="D945" s="17"/>
      <c r="E945" s="17"/>
      <c r="F945" s="17"/>
      <c r="G945" s="17"/>
      <c r="H945" s="17"/>
    </row>
    <row r="946" spans="2:8" x14ac:dyDescent="0.25">
      <c r="B946" s="18"/>
      <c r="C946" s="17"/>
      <c r="D946" s="17"/>
      <c r="E946" s="17"/>
      <c r="F946" s="17"/>
      <c r="G946" s="17"/>
      <c r="H946" s="17"/>
    </row>
    <row r="947" spans="2:8" x14ac:dyDescent="0.25">
      <c r="B947" s="18"/>
      <c r="C947" s="17"/>
      <c r="D947" s="17"/>
      <c r="E947" s="17"/>
      <c r="F947" s="17"/>
      <c r="G947" s="17"/>
      <c r="H947" s="17"/>
    </row>
    <row r="948" spans="2:8" x14ac:dyDescent="0.25">
      <c r="B948" s="18"/>
      <c r="C948" s="17"/>
      <c r="D948" s="17"/>
      <c r="E948" s="17"/>
      <c r="F948" s="17"/>
      <c r="G948" s="17"/>
      <c r="H948" s="17"/>
    </row>
    <row r="949" spans="2:8" x14ac:dyDescent="0.25">
      <c r="B949" s="18"/>
      <c r="C949" s="17"/>
      <c r="D949" s="17"/>
      <c r="E949" s="17"/>
      <c r="F949" s="17"/>
      <c r="G949" s="17"/>
      <c r="H949" s="17"/>
    </row>
    <row r="950" spans="2:8" x14ac:dyDescent="0.25">
      <c r="B950" s="18"/>
      <c r="C950" s="17"/>
      <c r="D950" s="17"/>
      <c r="E950" s="17"/>
      <c r="F950" s="17"/>
      <c r="G950" s="17"/>
      <c r="H950" s="17"/>
    </row>
    <row r="951" spans="2:8" x14ac:dyDescent="0.25">
      <c r="B951" s="18"/>
      <c r="C951" s="17"/>
      <c r="D951" s="17"/>
      <c r="E951" s="17"/>
      <c r="F951" s="17"/>
      <c r="G951" s="17"/>
      <c r="H951" s="17"/>
    </row>
    <row r="952" spans="2:8" x14ac:dyDescent="0.25">
      <c r="B952" s="18"/>
      <c r="C952" s="17"/>
      <c r="D952" s="17"/>
      <c r="E952" s="17"/>
      <c r="F952" s="17"/>
      <c r="G952" s="17"/>
      <c r="H952" s="17"/>
    </row>
    <row r="953" spans="2:8" x14ac:dyDescent="0.25">
      <c r="B953" s="18"/>
      <c r="C953" s="17"/>
      <c r="D953" s="17"/>
      <c r="E953" s="17"/>
      <c r="F953" s="17"/>
      <c r="G953" s="17"/>
      <c r="H953" s="17"/>
    </row>
    <row r="954" spans="2:8" x14ac:dyDescent="0.25">
      <c r="B954" s="18"/>
      <c r="C954" s="17"/>
      <c r="D954" s="17"/>
      <c r="E954" s="17"/>
      <c r="F954" s="17"/>
      <c r="G954" s="17"/>
      <c r="H954" s="17"/>
    </row>
    <row r="955" spans="2:8" x14ac:dyDescent="0.25">
      <c r="B955" s="18"/>
      <c r="C955" s="17"/>
      <c r="D955" s="17"/>
      <c r="E955" s="17"/>
      <c r="F955" s="17"/>
      <c r="G955" s="17"/>
      <c r="H955" s="17"/>
    </row>
    <row r="956" spans="2:8" x14ac:dyDescent="0.25">
      <c r="B956" s="18"/>
      <c r="C956" s="17"/>
      <c r="D956" s="17"/>
      <c r="E956" s="17"/>
      <c r="F956" s="17"/>
      <c r="G956" s="17"/>
      <c r="H956" s="17"/>
    </row>
    <row r="957" spans="2:8" x14ac:dyDescent="0.25">
      <c r="B957" s="18"/>
      <c r="C957" s="17"/>
      <c r="D957" s="17"/>
      <c r="E957" s="17"/>
      <c r="F957" s="17"/>
      <c r="G957" s="17"/>
      <c r="H957" s="17"/>
    </row>
    <row r="958" spans="2:8" x14ac:dyDescent="0.25">
      <c r="B958" s="18"/>
      <c r="C958" s="17"/>
      <c r="D958" s="17"/>
      <c r="E958" s="17"/>
      <c r="F958" s="17"/>
      <c r="G958" s="17"/>
      <c r="H958" s="17"/>
    </row>
    <row r="959" spans="2:8" x14ac:dyDescent="0.25">
      <c r="B959" s="18"/>
      <c r="C959" s="17"/>
      <c r="D959" s="17"/>
      <c r="E959" s="17"/>
      <c r="F959" s="17"/>
      <c r="G959" s="17"/>
      <c r="H959" s="17"/>
    </row>
    <row r="960" spans="2:8" x14ac:dyDescent="0.25">
      <c r="B960" s="18"/>
      <c r="C960" s="17"/>
      <c r="D960" s="17"/>
      <c r="E960" s="17"/>
      <c r="F960" s="17"/>
      <c r="G960" s="17"/>
      <c r="H960" s="17"/>
    </row>
    <row r="961" spans="2:8" x14ac:dyDescent="0.25">
      <c r="B961" s="18"/>
      <c r="C961" s="17"/>
      <c r="D961" s="17"/>
      <c r="E961" s="17"/>
      <c r="F961" s="17"/>
      <c r="G961" s="17"/>
      <c r="H961" s="17"/>
    </row>
    <row r="962" spans="2:8" x14ac:dyDescent="0.25">
      <c r="B962" s="18"/>
      <c r="C962" s="17"/>
      <c r="D962" s="17"/>
      <c r="E962" s="17"/>
      <c r="F962" s="17"/>
      <c r="G962" s="17"/>
      <c r="H962" s="17"/>
    </row>
    <row r="963" spans="2:8" x14ac:dyDescent="0.25">
      <c r="B963" s="18"/>
      <c r="C963" s="17"/>
      <c r="D963" s="17"/>
      <c r="E963" s="17"/>
      <c r="F963" s="17"/>
      <c r="G963" s="17"/>
      <c r="H963" s="17"/>
    </row>
    <row r="964" spans="2:8" x14ac:dyDescent="0.25">
      <c r="B964" s="18"/>
      <c r="C964" s="17"/>
      <c r="D964" s="17"/>
      <c r="E964" s="17"/>
      <c r="F964" s="17"/>
      <c r="G964" s="17"/>
      <c r="H964" s="17"/>
    </row>
    <row r="965" spans="2:8" x14ac:dyDescent="0.25">
      <c r="B965" s="18"/>
      <c r="C965" s="17"/>
      <c r="D965" s="17"/>
      <c r="E965" s="17"/>
      <c r="F965" s="17"/>
      <c r="G965" s="17"/>
      <c r="H965" s="17"/>
    </row>
    <row r="966" spans="2:8" x14ac:dyDescent="0.25">
      <c r="B966" s="18"/>
      <c r="C966" s="17"/>
      <c r="D966" s="17"/>
      <c r="E966" s="17"/>
      <c r="F966" s="17"/>
      <c r="G966" s="17"/>
      <c r="H966" s="17"/>
    </row>
    <row r="967" spans="2:8" x14ac:dyDescent="0.25">
      <c r="B967" s="18"/>
      <c r="C967" s="17"/>
      <c r="D967" s="17"/>
      <c r="E967" s="17"/>
      <c r="F967" s="17"/>
      <c r="G967" s="17"/>
      <c r="H967" s="17"/>
    </row>
    <row r="968" spans="2:8" x14ac:dyDescent="0.25">
      <c r="B968" s="18"/>
      <c r="C968" s="17"/>
      <c r="D968" s="17"/>
      <c r="E968" s="17"/>
      <c r="F968" s="17"/>
      <c r="G968" s="17"/>
      <c r="H968" s="17"/>
    </row>
    <row r="969" spans="2:8" x14ac:dyDescent="0.25">
      <c r="B969" s="18"/>
      <c r="C969" s="17"/>
      <c r="D969" s="17"/>
      <c r="E969" s="17"/>
      <c r="F969" s="17"/>
      <c r="G969" s="17"/>
      <c r="H969" s="17"/>
    </row>
    <row r="970" spans="2:8" x14ac:dyDescent="0.25">
      <c r="B970" s="18"/>
      <c r="C970" s="17"/>
      <c r="D970" s="17"/>
      <c r="E970" s="17"/>
      <c r="F970" s="17"/>
      <c r="G970" s="17"/>
      <c r="H970" s="17"/>
    </row>
    <row r="971" spans="2:8" x14ac:dyDescent="0.25">
      <c r="B971" s="18"/>
      <c r="C971" s="17"/>
      <c r="D971" s="17"/>
      <c r="E971" s="17"/>
      <c r="F971" s="17"/>
      <c r="G971" s="17"/>
      <c r="H971" s="17"/>
    </row>
    <row r="972" spans="2:8" x14ac:dyDescent="0.25">
      <c r="B972" s="18"/>
      <c r="C972" s="17"/>
      <c r="D972" s="17"/>
      <c r="E972" s="17"/>
      <c r="F972" s="17"/>
      <c r="G972" s="17"/>
      <c r="H972" s="17"/>
    </row>
    <row r="973" spans="2:8" x14ac:dyDescent="0.25">
      <c r="B973" s="18"/>
      <c r="C973" s="17"/>
      <c r="D973" s="17"/>
      <c r="E973" s="17"/>
      <c r="F973" s="17"/>
      <c r="G973" s="17"/>
      <c r="H973" s="17"/>
    </row>
    <row r="974" spans="2:8" x14ac:dyDescent="0.25">
      <c r="B974" s="18"/>
      <c r="C974" s="17"/>
      <c r="D974" s="17"/>
      <c r="E974" s="17"/>
      <c r="F974" s="17"/>
      <c r="G974" s="17"/>
      <c r="H974" s="17"/>
    </row>
    <row r="975" spans="2:8" x14ac:dyDescent="0.25">
      <c r="B975" s="18"/>
      <c r="C975" s="17"/>
      <c r="D975" s="17"/>
      <c r="E975" s="17"/>
      <c r="F975" s="17"/>
      <c r="G975" s="17"/>
      <c r="H975" s="17"/>
    </row>
    <row r="976" spans="2:8" x14ac:dyDescent="0.25">
      <c r="B976" s="18"/>
      <c r="C976" s="17"/>
      <c r="D976" s="17"/>
      <c r="E976" s="17"/>
      <c r="F976" s="17"/>
      <c r="G976" s="17"/>
      <c r="H976" s="17"/>
    </row>
    <row r="977" spans="2:8" x14ac:dyDescent="0.25">
      <c r="B977" s="18"/>
      <c r="C977" s="17"/>
      <c r="D977" s="17"/>
      <c r="E977" s="17"/>
      <c r="F977" s="17"/>
      <c r="G977" s="17"/>
      <c r="H977" s="17"/>
    </row>
    <row r="978" spans="2:8" x14ac:dyDescent="0.25">
      <c r="B978" s="18"/>
      <c r="C978" s="17"/>
      <c r="D978" s="17"/>
      <c r="E978" s="17"/>
      <c r="F978" s="17"/>
      <c r="G978" s="17"/>
      <c r="H978" s="17"/>
    </row>
    <row r="979" spans="2:8" x14ac:dyDescent="0.25">
      <c r="B979" s="18"/>
      <c r="C979" s="17"/>
      <c r="D979" s="17"/>
      <c r="E979" s="17"/>
      <c r="F979" s="17"/>
      <c r="G979" s="17"/>
      <c r="H979" s="17"/>
    </row>
    <row r="980" spans="2:8" x14ac:dyDescent="0.25">
      <c r="B980" s="18"/>
      <c r="C980" s="17"/>
      <c r="D980" s="17"/>
      <c r="E980" s="17"/>
      <c r="F980" s="17"/>
      <c r="G980" s="17"/>
      <c r="H980" s="17"/>
    </row>
    <row r="981" spans="2:8" x14ac:dyDescent="0.25">
      <c r="B981" s="18"/>
      <c r="C981" s="17"/>
      <c r="D981" s="17"/>
      <c r="E981" s="17"/>
      <c r="F981" s="17"/>
      <c r="G981" s="17"/>
      <c r="H981" s="17"/>
    </row>
    <row r="982" spans="2:8" x14ac:dyDescent="0.25">
      <c r="B982" s="18"/>
      <c r="C982" s="17"/>
      <c r="D982" s="17"/>
      <c r="E982" s="17"/>
      <c r="F982" s="17"/>
      <c r="G982" s="17"/>
      <c r="H982" s="17"/>
    </row>
    <row r="983" spans="2:8" x14ac:dyDescent="0.25">
      <c r="B983" s="18"/>
      <c r="C983" s="17"/>
      <c r="D983" s="17"/>
      <c r="E983" s="17"/>
      <c r="F983" s="17"/>
      <c r="G983" s="17"/>
      <c r="H983" s="17"/>
    </row>
    <row r="984" spans="2:8" x14ac:dyDescent="0.25">
      <c r="B984" s="18"/>
      <c r="C984" s="17"/>
      <c r="D984" s="17"/>
      <c r="E984" s="17"/>
      <c r="F984" s="17"/>
      <c r="G984" s="17"/>
      <c r="H984" s="17"/>
    </row>
    <row r="985" spans="2:8" x14ac:dyDescent="0.25">
      <c r="B985" s="18"/>
      <c r="C985" s="17"/>
      <c r="D985" s="17"/>
      <c r="E985" s="17"/>
      <c r="F985" s="17"/>
      <c r="G985" s="17"/>
      <c r="H985" s="17"/>
    </row>
    <row r="986" spans="2:8" x14ac:dyDescent="0.25">
      <c r="B986" s="18"/>
      <c r="C986" s="17"/>
      <c r="D986" s="17"/>
      <c r="E986" s="17"/>
      <c r="F986" s="17"/>
      <c r="G986" s="17"/>
      <c r="H986" s="17"/>
    </row>
    <row r="987" spans="2:8" x14ac:dyDescent="0.25">
      <c r="B987" s="18"/>
      <c r="C987" s="17"/>
      <c r="D987" s="17"/>
      <c r="E987" s="17"/>
      <c r="F987" s="17"/>
      <c r="G987" s="17"/>
      <c r="H987" s="17"/>
    </row>
    <row r="988" spans="2:8" x14ac:dyDescent="0.25">
      <c r="B988" s="18"/>
      <c r="C988" s="17"/>
      <c r="D988" s="17"/>
      <c r="E988" s="17"/>
      <c r="F988" s="17"/>
      <c r="G988" s="17"/>
      <c r="H988" s="17"/>
    </row>
    <row r="989" spans="2:8" x14ac:dyDescent="0.25">
      <c r="B989" s="18"/>
      <c r="C989" s="17"/>
      <c r="D989" s="17"/>
      <c r="E989" s="17"/>
      <c r="F989" s="17"/>
      <c r="G989" s="17"/>
      <c r="H989" s="17"/>
    </row>
    <row r="990" spans="2:8" x14ac:dyDescent="0.25">
      <c r="B990" s="18"/>
      <c r="C990" s="17"/>
      <c r="D990" s="17"/>
      <c r="E990" s="17"/>
      <c r="F990" s="17"/>
      <c r="G990" s="17"/>
      <c r="H990" s="17"/>
    </row>
    <row r="991" spans="2:8" x14ac:dyDescent="0.25">
      <c r="B991" s="18"/>
      <c r="C991" s="17"/>
      <c r="D991" s="17"/>
      <c r="E991" s="17"/>
      <c r="F991" s="17"/>
      <c r="G991" s="17"/>
      <c r="H991" s="17"/>
    </row>
    <row r="992" spans="2:8" x14ac:dyDescent="0.25">
      <c r="B992" s="18"/>
      <c r="C992" s="17"/>
      <c r="D992" s="17"/>
      <c r="E992" s="17"/>
      <c r="F992" s="17"/>
      <c r="G992" s="17"/>
      <c r="H992" s="17"/>
    </row>
    <row r="993" spans="2:8" x14ac:dyDescent="0.25">
      <c r="B993" s="18"/>
      <c r="C993" s="17"/>
      <c r="D993" s="17"/>
      <c r="E993" s="17"/>
      <c r="F993" s="17"/>
      <c r="G993" s="17"/>
      <c r="H993" s="17"/>
    </row>
    <row r="994" spans="2:8" x14ac:dyDescent="0.25">
      <c r="B994" s="18"/>
      <c r="C994" s="17"/>
      <c r="D994" s="17"/>
      <c r="E994" s="17"/>
      <c r="F994" s="17"/>
      <c r="G994" s="17"/>
      <c r="H994" s="17"/>
    </row>
    <row r="995" spans="2:8" x14ac:dyDescent="0.25">
      <c r="B995" s="18"/>
      <c r="C995" s="17"/>
      <c r="D995" s="17"/>
      <c r="E995" s="17"/>
      <c r="F995" s="17"/>
      <c r="G995" s="17"/>
      <c r="H995" s="17"/>
    </row>
    <row r="996" spans="2:8" x14ac:dyDescent="0.25">
      <c r="B996" s="18"/>
      <c r="C996" s="17"/>
      <c r="D996" s="17"/>
      <c r="E996" s="17"/>
      <c r="F996" s="17"/>
      <c r="G996" s="17"/>
      <c r="H996" s="17"/>
    </row>
    <row r="997" spans="2:8" x14ac:dyDescent="0.25">
      <c r="B997" s="18"/>
      <c r="C997" s="17"/>
      <c r="D997" s="17"/>
      <c r="E997" s="17"/>
      <c r="F997" s="17"/>
      <c r="G997" s="17"/>
      <c r="H997" s="17"/>
    </row>
    <row r="998" spans="2:8" x14ac:dyDescent="0.25">
      <c r="B998" s="18"/>
      <c r="C998" s="17"/>
      <c r="D998" s="17"/>
      <c r="E998" s="17"/>
      <c r="F998" s="17"/>
      <c r="G998" s="17"/>
      <c r="H998" s="17"/>
    </row>
    <row r="999" spans="2:8" x14ac:dyDescent="0.25">
      <c r="B999" s="18"/>
      <c r="C999" s="17"/>
      <c r="D999" s="17"/>
      <c r="E999" s="17"/>
      <c r="F999" s="17"/>
      <c r="G999" s="17"/>
      <c r="H999" s="17"/>
    </row>
    <row r="1000" spans="2:8" x14ac:dyDescent="0.25">
      <c r="B1000" s="18"/>
      <c r="C1000" s="17"/>
      <c r="D1000" s="17"/>
      <c r="E1000" s="17"/>
      <c r="F1000" s="17"/>
      <c r="G1000" s="17"/>
      <c r="H1000" s="17"/>
    </row>
    <row r="1001" spans="2:8" x14ac:dyDescent="0.25">
      <c r="B1001" s="18"/>
      <c r="C1001" s="17"/>
      <c r="D1001" s="17"/>
      <c r="E1001" s="17"/>
      <c r="F1001" s="17"/>
      <c r="G1001" s="17"/>
      <c r="H1001" s="17"/>
    </row>
    <row r="1002" spans="2:8" x14ac:dyDescent="0.25">
      <c r="B1002" s="18"/>
      <c r="C1002" s="17"/>
      <c r="D1002" s="17"/>
      <c r="E1002" s="17"/>
      <c r="F1002" s="17"/>
      <c r="G1002" s="17"/>
      <c r="H1002" s="17"/>
    </row>
    <row r="1003" spans="2:8" x14ac:dyDescent="0.25">
      <c r="B1003" s="18"/>
      <c r="C1003" s="17"/>
      <c r="D1003" s="17"/>
      <c r="E1003" s="17"/>
      <c r="F1003" s="17"/>
      <c r="G1003" s="17"/>
      <c r="H1003" s="17"/>
    </row>
    <row r="1004" spans="2:8" x14ac:dyDescent="0.25">
      <c r="B1004" s="18"/>
      <c r="C1004" s="17"/>
      <c r="D1004" s="17"/>
      <c r="E1004" s="17"/>
      <c r="F1004" s="17"/>
      <c r="G1004" s="17"/>
      <c r="H1004" s="17"/>
    </row>
    <row r="1005" spans="2:8" x14ac:dyDescent="0.25">
      <c r="B1005" s="18"/>
      <c r="C1005" s="17"/>
      <c r="D1005" s="17"/>
      <c r="E1005" s="17"/>
      <c r="F1005" s="17"/>
      <c r="G1005" s="17"/>
      <c r="H1005" s="17"/>
    </row>
    <row r="1006" spans="2:8" x14ac:dyDescent="0.25">
      <c r="B1006" s="18"/>
      <c r="C1006" s="17"/>
      <c r="D1006" s="17"/>
      <c r="E1006" s="17"/>
      <c r="F1006" s="17"/>
      <c r="G1006" s="17"/>
      <c r="H1006" s="17"/>
    </row>
    <row r="1007" spans="2:8" x14ac:dyDescent="0.25">
      <c r="B1007" s="18"/>
      <c r="C1007" s="17"/>
      <c r="D1007" s="17"/>
      <c r="E1007" s="17"/>
      <c r="F1007" s="17"/>
      <c r="G1007" s="17"/>
      <c r="H1007" s="17"/>
    </row>
    <row r="1008" spans="2:8" x14ac:dyDescent="0.25">
      <c r="B1008" s="18"/>
      <c r="C1008" s="17"/>
      <c r="D1008" s="17"/>
      <c r="E1008" s="17"/>
      <c r="F1008" s="17"/>
      <c r="G1008" s="17"/>
      <c r="H1008" s="17"/>
    </row>
    <row r="1009" spans="2:8" x14ac:dyDescent="0.25">
      <c r="B1009" s="18"/>
      <c r="C1009" s="17"/>
      <c r="D1009" s="17"/>
      <c r="E1009" s="17"/>
      <c r="F1009" s="17"/>
      <c r="G1009" s="17"/>
      <c r="H1009" s="17"/>
    </row>
    <row r="1010" spans="2:8" x14ac:dyDescent="0.25">
      <c r="B1010" s="18"/>
      <c r="C1010" s="17"/>
      <c r="D1010" s="17"/>
      <c r="E1010" s="17"/>
      <c r="F1010" s="17"/>
      <c r="G1010" s="17"/>
      <c r="H1010" s="17"/>
    </row>
    <row r="1011" spans="2:8" x14ac:dyDescent="0.25">
      <c r="B1011" s="18"/>
      <c r="C1011" s="17"/>
      <c r="D1011" s="17"/>
      <c r="E1011" s="17"/>
      <c r="F1011" s="17"/>
      <c r="G1011" s="17"/>
      <c r="H1011" s="17"/>
    </row>
    <row r="1012" spans="2:8" x14ac:dyDescent="0.25">
      <c r="B1012" s="18"/>
      <c r="C1012" s="17"/>
      <c r="D1012" s="17"/>
      <c r="E1012" s="17"/>
      <c r="F1012" s="17"/>
      <c r="G1012" s="17"/>
      <c r="H1012" s="17"/>
    </row>
    <row r="1013" spans="2:8" x14ac:dyDescent="0.25">
      <c r="B1013" s="18"/>
      <c r="C1013" s="17"/>
      <c r="D1013" s="17"/>
      <c r="E1013" s="17"/>
      <c r="F1013" s="17"/>
      <c r="G1013" s="17"/>
      <c r="H1013" s="17"/>
    </row>
    <row r="1014" spans="2:8" x14ac:dyDescent="0.25">
      <c r="B1014" s="18"/>
      <c r="C1014" s="17"/>
      <c r="D1014" s="17"/>
      <c r="E1014" s="17"/>
      <c r="F1014" s="17"/>
      <c r="G1014" s="17"/>
      <c r="H1014" s="17"/>
    </row>
    <row r="1015" spans="2:8" x14ac:dyDescent="0.25">
      <c r="B1015" s="18"/>
      <c r="C1015" s="17"/>
      <c r="D1015" s="17"/>
      <c r="E1015" s="17"/>
      <c r="F1015" s="17"/>
      <c r="G1015" s="17"/>
      <c r="H1015" s="17"/>
    </row>
    <row r="1016" spans="2:8" x14ac:dyDescent="0.25">
      <c r="B1016" s="18"/>
      <c r="C1016" s="17"/>
      <c r="D1016" s="17"/>
      <c r="E1016" s="17"/>
      <c r="F1016" s="17"/>
      <c r="G1016" s="17"/>
      <c r="H1016" s="17"/>
    </row>
    <row r="1017" spans="2:8" x14ac:dyDescent="0.25">
      <c r="B1017" s="18"/>
      <c r="C1017" s="17"/>
      <c r="D1017" s="17"/>
      <c r="E1017" s="17"/>
      <c r="F1017" s="17"/>
      <c r="G1017" s="17"/>
      <c r="H1017" s="17"/>
    </row>
    <row r="1018" spans="2:8" x14ac:dyDescent="0.25">
      <c r="B1018" s="18"/>
      <c r="C1018" s="17"/>
      <c r="D1018" s="17"/>
      <c r="E1018" s="17"/>
      <c r="F1018" s="17"/>
      <c r="G1018" s="17"/>
      <c r="H1018" s="17"/>
    </row>
    <row r="1019" spans="2:8" x14ac:dyDescent="0.25">
      <c r="B1019" s="18"/>
      <c r="C1019" s="17"/>
      <c r="D1019" s="17"/>
      <c r="E1019" s="17"/>
      <c r="F1019" s="17"/>
      <c r="G1019" s="17"/>
      <c r="H1019" s="17"/>
    </row>
    <row r="1020" spans="2:8" x14ac:dyDescent="0.25">
      <c r="B1020" s="18"/>
      <c r="C1020" s="17"/>
      <c r="D1020" s="17"/>
      <c r="E1020" s="17"/>
      <c r="F1020" s="17"/>
      <c r="G1020" s="17"/>
      <c r="H1020" s="17"/>
    </row>
    <row r="1021" spans="2:8" x14ac:dyDescent="0.25">
      <c r="B1021" s="18"/>
      <c r="C1021" s="17"/>
      <c r="D1021" s="17"/>
      <c r="E1021" s="17"/>
      <c r="F1021" s="17"/>
      <c r="G1021" s="17"/>
      <c r="H1021" s="17"/>
    </row>
    <row r="1022" spans="2:8" x14ac:dyDescent="0.25">
      <c r="B1022" s="18"/>
      <c r="C1022" s="17"/>
      <c r="D1022" s="17"/>
      <c r="E1022" s="17"/>
      <c r="F1022" s="17"/>
      <c r="G1022" s="17"/>
      <c r="H1022" s="17"/>
    </row>
    <row r="1023" spans="2:8" x14ac:dyDescent="0.25">
      <c r="B1023" s="18"/>
      <c r="C1023" s="17"/>
      <c r="D1023" s="17"/>
      <c r="E1023" s="17"/>
      <c r="F1023" s="17"/>
      <c r="G1023" s="17"/>
      <c r="H1023" s="17"/>
    </row>
    <row r="1024" spans="2:8" x14ac:dyDescent="0.25">
      <c r="B1024" s="18"/>
      <c r="C1024" s="17"/>
      <c r="D1024" s="17"/>
      <c r="E1024" s="17"/>
      <c r="F1024" s="17"/>
      <c r="G1024" s="17"/>
      <c r="H1024" s="17"/>
    </row>
    <row r="1025" spans="2:8" x14ac:dyDescent="0.25">
      <c r="B1025" s="18"/>
      <c r="C1025" s="17"/>
      <c r="D1025" s="17"/>
      <c r="E1025" s="17"/>
      <c r="F1025" s="17"/>
      <c r="G1025" s="17"/>
      <c r="H1025" s="17"/>
    </row>
    <row r="1026" spans="2:8" x14ac:dyDescent="0.25">
      <c r="B1026" s="18"/>
      <c r="C1026" s="17"/>
      <c r="D1026" s="17"/>
      <c r="E1026" s="17"/>
      <c r="F1026" s="17"/>
      <c r="G1026" s="17"/>
      <c r="H1026" s="17"/>
    </row>
    <row r="1027" spans="2:8" x14ac:dyDescent="0.25">
      <c r="B1027" s="18"/>
      <c r="C1027" s="17"/>
      <c r="D1027" s="17"/>
      <c r="E1027" s="17"/>
      <c r="F1027" s="17"/>
      <c r="G1027" s="17"/>
      <c r="H1027" s="17"/>
    </row>
    <row r="1028" spans="2:8" x14ac:dyDescent="0.25">
      <c r="B1028" s="18"/>
      <c r="C1028" s="17"/>
      <c r="D1028" s="17"/>
      <c r="E1028" s="17"/>
      <c r="F1028" s="17"/>
      <c r="G1028" s="17"/>
      <c r="H1028" s="17"/>
    </row>
    <row r="1029" spans="2:8" x14ac:dyDescent="0.25">
      <c r="B1029" s="18"/>
      <c r="C1029" s="17"/>
      <c r="D1029" s="17"/>
      <c r="E1029" s="17"/>
      <c r="F1029" s="17"/>
      <c r="G1029" s="17"/>
      <c r="H1029" s="17"/>
    </row>
    <row r="1030" spans="2:8" x14ac:dyDescent="0.25">
      <c r="B1030" s="18"/>
      <c r="C1030" s="17"/>
      <c r="D1030" s="17"/>
      <c r="E1030" s="17"/>
      <c r="F1030" s="17"/>
      <c r="G1030" s="17"/>
      <c r="H1030" s="17"/>
    </row>
    <row r="1031" spans="2:8" x14ac:dyDescent="0.25">
      <c r="B1031" s="18"/>
      <c r="C1031" s="17"/>
      <c r="D1031" s="17"/>
      <c r="E1031" s="17"/>
      <c r="F1031" s="17"/>
      <c r="G1031" s="17"/>
      <c r="H1031" s="17"/>
    </row>
    <row r="1032" spans="2:8" x14ac:dyDescent="0.25">
      <c r="B1032" s="18"/>
      <c r="C1032" s="17"/>
      <c r="D1032" s="17"/>
      <c r="E1032" s="17"/>
      <c r="F1032" s="17"/>
      <c r="G1032" s="17"/>
      <c r="H1032" s="17"/>
    </row>
    <row r="1033" spans="2:8" x14ac:dyDescent="0.25">
      <c r="B1033" s="18"/>
      <c r="C1033" s="17"/>
      <c r="D1033" s="17"/>
      <c r="E1033" s="17"/>
      <c r="F1033" s="17"/>
      <c r="G1033" s="17"/>
      <c r="H1033" s="17"/>
    </row>
    <row r="1034" spans="2:8" x14ac:dyDescent="0.25">
      <c r="B1034" s="18"/>
      <c r="C1034" s="17"/>
      <c r="D1034" s="17"/>
      <c r="E1034" s="17"/>
      <c r="F1034" s="17"/>
      <c r="G1034" s="17"/>
      <c r="H1034" s="17"/>
    </row>
    <row r="1035" spans="2:8" x14ac:dyDescent="0.25">
      <c r="B1035" s="18"/>
      <c r="C1035" s="17"/>
      <c r="D1035" s="17"/>
      <c r="E1035" s="17"/>
      <c r="F1035" s="17"/>
      <c r="G1035" s="17"/>
      <c r="H1035" s="17"/>
    </row>
    <row r="1036" spans="2:8" x14ac:dyDescent="0.25">
      <c r="B1036" s="18"/>
      <c r="C1036" s="17"/>
      <c r="D1036" s="17"/>
      <c r="E1036" s="17"/>
      <c r="F1036" s="17"/>
      <c r="G1036" s="17"/>
      <c r="H1036" s="17"/>
    </row>
    <row r="1037" spans="2:8" x14ac:dyDescent="0.25">
      <c r="B1037" s="18"/>
      <c r="C1037" s="17"/>
      <c r="D1037" s="17"/>
      <c r="E1037" s="17"/>
      <c r="F1037" s="17"/>
      <c r="G1037" s="17"/>
      <c r="H1037" s="17"/>
    </row>
    <row r="1038" spans="2:8" x14ac:dyDescent="0.25">
      <c r="B1038" s="18"/>
      <c r="C1038" s="17"/>
      <c r="D1038" s="17"/>
      <c r="E1038" s="17"/>
      <c r="F1038" s="17"/>
      <c r="G1038" s="17"/>
      <c r="H1038" s="17"/>
    </row>
    <row r="1039" spans="2:8" x14ac:dyDescent="0.25">
      <c r="B1039" s="18"/>
      <c r="C1039" s="17"/>
      <c r="D1039" s="17"/>
      <c r="E1039" s="17"/>
      <c r="F1039" s="17"/>
      <c r="G1039" s="17"/>
      <c r="H1039" s="17"/>
    </row>
    <row r="1040" spans="2:8" x14ac:dyDescent="0.25">
      <c r="B1040" s="18"/>
      <c r="C1040" s="17"/>
      <c r="D1040" s="17"/>
      <c r="E1040" s="17"/>
      <c r="F1040" s="17"/>
      <c r="G1040" s="17"/>
      <c r="H1040" s="17"/>
    </row>
    <row r="1041" spans="2:8" x14ac:dyDescent="0.25">
      <c r="B1041" s="18"/>
      <c r="C1041" s="17"/>
      <c r="D1041" s="17"/>
      <c r="E1041" s="17"/>
      <c r="F1041" s="17"/>
      <c r="G1041" s="17"/>
      <c r="H1041" s="17"/>
    </row>
    <row r="1042" spans="2:8" x14ac:dyDescent="0.25">
      <c r="B1042" s="18"/>
      <c r="C1042" s="17"/>
      <c r="D1042" s="17"/>
      <c r="E1042" s="17"/>
      <c r="F1042" s="17"/>
      <c r="G1042" s="17"/>
      <c r="H1042" s="17"/>
    </row>
    <row r="1043" spans="2:8" x14ac:dyDescent="0.25">
      <c r="B1043" s="18"/>
      <c r="C1043" s="17"/>
      <c r="D1043" s="17"/>
      <c r="E1043" s="17"/>
      <c r="F1043" s="17"/>
      <c r="G1043" s="17"/>
      <c r="H1043" s="17"/>
    </row>
    <row r="1044" spans="2:8" x14ac:dyDescent="0.25">
      <c r="B1044" s="18"/>
      <c r="C1044" s="17"/>
      <c r="D1044" s="17"/>
      <c r="E1044" s="17"/>
      <c r="F1044" s="17"/>
      <c r="G1044" s="17"/>
      <c r="H1044" s="17"/>
    </row>
    <row r="1045" spans="2:8" x14ac:dyDescent="0.25">
      <c r="B1045" s="18"/>
      <c r="C1045" s="17"/>
      <c r="D1045" s="17"/>
      <c r="E1045" s="17"/>
      <c r="F1045" s="17"/>
      <c r="G1045" s="17"/>
      <c r="H1045" s="17"/>
    </row>
    <row r="1046" spans="2:8" x14ac:dyDescent="0.25">
      <c r="B1046" s="18"/>
      <c r="C1046" s="17"/>
      <c r="D1046" s="17"/>
      <c r="E1046" s="17"/>
      <c r="F1046" s="17"/>
      <c r="G1046" s="17"/>
      <c r="H1046" s="17"/>
    </row>
    <row r="1047" spans="2:8" x14ac:dyDescent="0.25">
      <c r="B1047" s="18"/>
      <c r="C1047" s="17"/>
      <c r="D1047" s="17"/>
      <c r="E1047" s="17"/>
      <c r="F1047" s="17"/>
      <c r="G1047" s="17"/>
      <c r="H1047" s="17"/>
    </row>
    <row r="1048" spans="2:8" x14ac:dyDescent="0.25">
      <c r="B1048" s="18"/>
      <c r="C1048" s="17"/>
      <c r="D1048" s="17"/>
      <c r="E1048" s="17"/>
      <c r="F1048" s="17"/>
      <c r="G1048" s="17"/>
      <c r="H1048" s="17"/>
    </row>
    <row r="1049" spans="2:8" x14ac:dyDescent="0.25">
      <c r="B1049" s="18"/>
      <c r="C1049" s="17"/>
      <c r="D1049" s="17"/>
      <c r="E1049" s="17"/>
      <c r="F1049" s="17"/>
      <c r="G1049" s="17"/>
      <c r="H1049" s="17"/>
    </row>
    <row r="1050" spans="2:8" x14ac:dyDescent="0.25">
      <c r="B1050" s="18"/>
      <c r="C1050" s="17"/>
      <c r="D1050" s="17"/>
      <c r="E1050" s="17"/>
      <c r="F1050" s="17"/>
      <c r="G1050" s="17"/>
      <c r="H1050" s="17"/>
    </row>
    <row r="1051" spans="2:8" x14ac:dyDescent="0.25">
      <c r="B1051" s="18"/>
      <c r="C1051" s="17"/>
      <c r="D1051" s="17"/>
      <c r="E1051" s="17"/>
      <c r="F1051" s="17"/>
      <c r="G1051" s="17"/>
      <c r="H1051" s="17"/>
    </row>
    <row r="1052" spans="2:8" x14ac:dyDescent="0.25">
      <c r="B1052" s="18"/>
      <c r="C1052" s="17"/>
      <c r="D1052" s="17"/>
      <c r="E1052" s="17"/>
      <c r="F1052" s="17"/>
      <c r="G1052" s="17"/>
      <c r="H1052" s="17"/>
    </row>
    <row r="1053" spans="2:8" x14ac:dyDescent="0.25">
      <c r="B1053" s="18"/>
      <c r="C1053" s="17"/>
      <c r="D1053" s="17"/>
      <c r="E1053" s="17"/>
      <c r="F1053" s="17"/>
      <c r="G1053" s="17"/>
      <c r="H1053" s="17"/>
    </row>
    <row r="1054" spans="2:8" x14ac:dyDescent="0.25">
      <c r="B1054" s="18"/>
      <c r="C1054" s="17"/>
      <c r="D1054" s="17"/>
      <c r="E1054" s="17"/>
      <c r="F1054" s="17"/>
      <c r="G1054" s="17"/>
      <c r="H1054" s="17"/>
    </row>
    <row r="1055" spans="2:8" x14ac:dyDescent="0.25">
      <c r="B1055" s="18"/>
      <c r="C1055" s="17"/>
      <c r="D1055" s="17"/>
      <c r="E1055" s="17"/>
      <c r="F1055" s="17"/>
      <c r="G1055" s="17"/>
      <c r="H1055" s="17"/>
    </row>
    <row r="1056" spans="2:8" x14ac:dyDescent="0.25">
      <c r="B1056" s="18"/>
      <c r="C1056" s="17"/>
      <c r="D1056" s="17"/>
      <c r="E1056" s="17"/>
      <c r="F1056" s="17"/>
      <c r="G1056" s="17"/>
      <c r="H1056" s="17"/>
    </row>
    <row r="1057" spans="2:8" x14ac:dyDescent="0.25">
      <c r="B1057" s="18"/>
      <c r="C1057" s="17"/>
      <c r="D1057" s="17"/>
      <c r="E1057" s="17"/>
      <c r="F1057" s="17"/>
      <c r="G1057" s="17"/>
      <c r="H1057" s="17"/>
    </row>
    <row r="1058" spans="2:8" x14ac:dyDescent="0.25">
      <c r="B1058" s="18"/>
      <c r="C1058" s="17"/>
      <c r="D1058" s="17"/>
      <c r="E1058" s="17"/>
      <c r="F1058" s="17"/>
      <c r="G1058" s="17"/>
      <c r="H1058" s="17"/>
    </row>
    <row r="1059" spans="2:8" x14ac:dyDescent="0.25">
      <c r="B1059" s="18"/>
      <c r="C1059" s="17"/>
      <c r="D1059" s="17"/>
      <c r="E1059" s="17"/>
      <c r="F1059" s="17"/>
      <c r="G1059" s="17"/>
      <c r="H1059" s="17"/>
    </row>
    <row r="1060" spans="2:8" x14ac:dyDescent="0.25">
      <c r="B1060" s="18"/>
      <c r="C1060" s="17"/>
      <c r="D1060" s="17"/>
      <c r="E1060" s="17"/>
      <c r="F1060" s="17"/>
      <c r="G1060" s="17"/>
      <c r="H1060" s="17"/>
    </row>
    <row r="1061" spans="2:8" x14ac:dyDescent="0.25">
      <c r="B1061" s="18"/>
      <c r="C1061" s="17"/>
      <c r="D1061" s="17"/>
      <c r="E1061" s="17"/>
      <c r="F1061" s="17"/>
      <c r="G1061" s="17"/>
      <c r="H1061" s="17"/>
    </row>
    <row r="1062" spans="2:8" x14ac:dyDescent="0.25">
      <c r="B1062" s="18"/>
      <c r="C1062" s="17"/>
      <c r="D1062" s="17"/>
      <c r="E1062" s="17"/>
      <c r="F1062" s="17"/>
      <c r="G1062" s="17"/>
      <c r="H1062" s="17"/>
    </row>
    <row r="1063" spans="2:8" x14ac:dyDescent="0.25">
      <c r="B1063" s="18"/>
      <c r="C1063" s="17"/>
      <c r="D1063" s="17"/>
      <c r="E1063" s="17"/>
      <c r="F1063" s="17"/>
      <c r="G1063" s="17"/>
      <c r="H1063" s="17"/>
    </row>
    <row r="1064" spans="2:8" x14ac:dyDescent="0.25">
      <c r="B1064" s="18"/>
      <c r="C1064" s="17"/>
      <c r="D1064" s="17"/>
      <c r="E1064" s="17"/>
      <c r="F1064" s="17"/>
      <c r="G1064" s="17"/>
      <c r="H1064" s="17"/>
    </row>
    <row r="1065" spans="2:8" x14ac:dyDescent="0.25">
      <c r="B1065" s="18"/>
      <c r="C1065" s="17"/>
      <c r="D1065" s="17"/>
      <c r="E1065" s="17"/>
      <c r="F1065" s="17"/>
      <c r="G1065" s="17"/>
      <c r="H1065" s="17"/>
    </row>
    <row r="1066" spans="2:8" x14ac:dyDescent="0.25">
      <c r="B1066" s="18"/>
      <c r="C1066" s="17"/>
      <c r="D1066" s="17"/>
      <c r="E1066" s="17"/>
      <c r="F1066" s="17"/>
      <c r="G1066" s="17"/>
      <c r="H1066" s="17"/>
    </row>
    <row r="1067" spans="2:8" x14ac:dyDescent="0.25">
      <c r="B1067" s="18"/>
      <c r="C1067" s="17"/>
      <c r="D1067" s="17"/>
      <c r="E1067" s="17"/>
      <c r="F1067" s="17"/>
      <c r="G1067" s="17"/>
      <c r="H1067" s="17"/>
    </row>
    <row r="1068" spans="2:8" x14ac:dyDescent="0.25">
      <c r="B1068" s="18"/>
      <c r="C1068" s="17"/>
      <c r="D1068" s="17"/>
      <c r="E1068" s="17"/>
      <c r="F1068" s="17"/>
      <c r="G1068" s="17"/>
      <c r="H1068" s="17"/>
    </row>
    <row r="1069" spans="2:8" x14ac:dyDescent="0.25">
      <c r="B1069" s="18"/>
      <c r="C1069" s="17"/>
      <c r="D1069" s="17"/>
      <c r="E1069" s="17"/>
      <c r="F1069" s="17"/>
      <c r="G1069" s="17"/>
      <c r="H1069" s="17"/>
    </row>
    <row r="1070" spans="2:8" x14ac:dyDescent="0.25">
      <c r="B1070" s="18"/>
      <c r="C1070" s="17"/>
      <c r="D1070" s="17"/>
      <c r="E1070" s="17"/>
      <c r="F1070" s="17"/>
      <c r="G1070" s="17"/>
      <c r="H1070" s="17"/>
    </row>
    <row r="1071" spans="2:8" x14ac:dyDescent="0.25">
      <c r="B1071" s="18"/>
      <c r="C1071" s="17"/>
      <c r="D1071" s="17"/>
      <c r="E1071" s="17"/>
      <c r="F1071" s="17"/>
      <c r="G1071" s="17"/>
      <c r="H1071" s="17"/>
    </row>
    <row r="1072" spans="2:8" x14ac:dyDescent="0.25">
      <c r="B1072" s="18"/>
      <c r="C1072" s="17"/>
      <c r="D1072" s="17"/>
      <c r="E1072" s="17"/>
      <c r="F1072" s="17"/>
      <c r="G1072" s="17"/>
      <c r="H1072" s="17"/>
    </row>
    <row r="1073" spans="2:8" x14ac:dyDescent="0.25">
      <c r="B1073" s="18"/>
      <c r="C1073" s="17"/>
      <c r="D1073" s="17"/>
      <c r="E1073" s="17"/>
      <c r="F1073" s="17"/>
      <c r="G1073" s="17"/>
      <c r="H1073" s="17"/>
    </row>
    <row r="1074" spans="2:8" x14ac:dyDescent="0.25">
      <c r="B1074" s="18"/>
      <c r="C1074" s="17"/>
      <c r="D1074" s="17"/>
      <c r="E1074" s="17"/>
      <c r="F1074" s="17"/>
      <c r="G1074" s="17"/>
      <c r="H1074" s="17"/>
    </row>
    <row r="1075" spans="2:8" x14ac:dyDescent="0.25">
      <c r="B1075" s="18"/>
      <c r="C1075" s="17"/>
      <c r="D1075" s="17"/>
      <c r="E1075" s="17"/>
      <c r="F1075" s="17"/>
      <c r="G1075" s="17"/>
      <c r="H1075" s="17"/>
    </row>
    <row r="1076" spans="2:8" x14ac:dyDescent="0.25">
      <c r="B1076" s="18"/>
      <c r="C1076" s="17"/>
      <c r="D1076" s="17"/>
      <c r="E1076" s="17"/>
      <c r="F1076" s="17"/>
      <c r="G1076" s="17"/>
      <c r="H1076" s="17"/>
    </row>
    <row r="1077" spans="2:8" x14ac:dyDescent="0.25">
      <c r="B1077" s="18"/>
      <c r="C1077" s="17"/>
      <c r="D1077" s="17"/>
      <c r="E1077" s="17"/>
      <c r="F1077" s="17"/>
      <c r="G1077" s="17"/>
      <c r="H1077" s="17"/>
    </row>
    <row r="1078" spans="2:8" x14ac:dyDescent="0.25">
      <c r="B1078" s="18"/>
      <c r="C1078" s="17"/>
      <c r="D1078" s="17"/>
      <c r="E1078" s="17"/>
      <c r="F1078" s="17"/>
      <c r="G1078" s="17"/>
      <c r="H1078" s="17"/>
    </row>
    <row r="1079" spans="2:8" x14ac:dyDescent="0.25">
      <c r="B1079" s="18"/>
      <c r="C1079" s="17"/>
      <c r="D1079" s="17"/>
      <c r="E1079" s="17"/>
      <c r="F1079" s="17"/>
      <c r="G1079" s="17"/>
      <c r="H1079" s="17"/>
    </row>
    <row r="1080" spans="2:8" x14ac:dyDescent="0.25">
      <c r="B1080" s="18"/>
      <c r="C1080" s="17"/>
      <c r="D1080" s="17"/>
      <c r="E1080" s="17"/>
      <c r="F1080" s="17"/>
      <c r="G1080" s="17"/>
      <c r="H1080" s="17"/>
    </row>
    <row r="1081" spans="2:8" x14ac:dyDescent="0.25">
      <c r="B1081" s="18"/>
      <c r="C1081" s="17"/>
      <c r="D1081" s="17"/>
      <c r="E1081" s="17"/>
      <c r="F1081" s="17"/>
      <c r="G1081" s="17"/>
      <c r="H1081" s="17"/>
    </row>
    <row r="1082" spans="2:8" x14ac:dyDescent="0.25">
      <c r="B1082" s="18"/>
      <c r="C1082" s="17"/>
      <c r="D1082" s="17"/>
      <c r="E1082" s="17"/>
      <c r="F1082" s="17"/>
      <c r="G1082" s="17"/>
      <c r="H1082" s="17"/>
    </row>
    <row r="1083" spans="2:8" x14ac:dyDescent="0.25">
      <c r="B1083" s="18"/>
      <c r="C1083" s="17"/>
      <c r="D1083" s="17"/>
      <c r="E1083" s="17"/>
      <c r="F1083" s="17"/>
      <c r="G1083" s="17"/>
      <c r="H1083" s="17"/>
    </row>
    <row r="1084" spans="2:8" x14ac:dyDescent="0.25">
      <c r="B1084" s="18"/>
      <c r="C1084" s="17"/>
      <c r="D1084" s="17"/>
      <c r="E1084" s="17"/>
      <c r="F1084" s="17"/>
      <c r="G1084" s="17"/>
      <c r="H1084" s="17"/>
    </row>
    <row r="1085" spans="2:8" x14ac:dyDescent="0.25">
      <c r="B1085" s="18"/>
      <c r="C1085" s="17"/>
      <c r="D1085" s="17"/>
      <c r="E1085" s="17"/>
      <c r="F1085" s="17"/>
      <c r="G1085" s="17"/>
      <c r="H1085" s="17"/>
    </row>
    <row r="1086" spans="2:8" x14ac:dyDescent="0.25">
      <c r="B1086" s="18"/>
      <c r="C1086" s="17"/>
      <c r="D1086" s="17"/>
      <c r="E1086" s="17"/>
      <c r="F1086" s="17"/>
      <c r="G1086" s="17"/>
      <c r="H1086" s="17"/>
    </row>
    <row r="1087" spans="2:8" x14ac:dyDescent="0.25">
      <c r="B1087" s="18"/>
      <c r="C1087" s="17"/>
      <c r="D1087" s="17"/>
      <c r="E1087" s="17"/>
      <c r="F1087" s="17"/>
      <c r="G1087" s="17"/>
      <c r="H1087" s="17"/>
    </row>
    <row r="1088" spans="2:8" x14ac:dyDescent="0.25">
      <c r="B1088" s="18"/>
      <c r="C1088" s="17"/>
      <c r="D1088" s="17"/>
      <c r="E1088" s="17"/>
      <c r="F1088" s="17"/>
      <c r="G1088" s="17"/>
      <c r="H1088" s="17"/>
    </row>
    <row r="1089" spans="2:8" x14ac:dyDescent="0.25">
      <c r="B1089" s="18"/>
      <c r="C1089" s="17"/>
      <c r="D1089" s="17"/>
      <c r="E1089" s="17"/>
      <c r="F1089" s="17"/>
      <c r="G1089" s="17"/>
      <c r="H1089" s="17"/>
    </row>
    <row r="1090" spans="2:8" x14ac:dyDescent="0.25">
      <c r="B1090" s="18"/>
      <c r="C1090" s="17"/>
      <c r="D1090" s="17"/>
      <c r="E1090" s="17"/>
      <c r="F1090" s="17"/>
      <c r="G1090" s="17"/>
      <c r="H1090" s="17"/>
    </row>
    <row r="1091" spans="2:8" x14ac:dyDescent="0.25">
      <c r="B1091" s="18"/>
      <c r="C1091" s="17"/>
      <c r="D1091" s="17"/>
      <c r="E1091" s="17"/>
      <c r="F1091" s="17"/>
      <c r="G1091" s="17"/>
      <c r="H1091" s="17"/>
    </row>
    <row r="1092" spans="2:8" x14ac:dyDescent="0.25">
      <c r="B1092" s="18"/>
      <c r="C1092" s="17"/>
      <c r="D1092" s="17"/>
      <c r="E1092" s="17"/>
      <c r="F1092" s="17"/>
      <c r="G1092" s="17"/>
      <c r="H1092" s="17"/>
    </row>
    <row r="1093" spans="2:8" x14ac:dyDescent="0.25">
      <c r="B1093" s="18"/>
      <c r="C1093" s="17"/>
      <c r="D1093" s="17"/>
      <c r="E1093" s="17"/>
      <c r="F1093" s="17"/>
      <c r="G1093" s="17"/>
      <c r="H1093" s="17"/>
    </row>
    <row r="1094" spans="2:8" x14ac:dyDescent="0.25">
      <c r="B1094" s="18"/>
      <c r="C1094" s="17"/>
      <c r="D1094" s="17"/>
      <c r="E1094" s="17"/>
      <c r="F1094" s="17"/>
      <c r="G1094" s="17"/>
      <c r="H1094" s="17"/>
    </row>
    <row r="1095" spans="2:8" x14ac:dyDescent="0.25">
      <c r="B1095" s="18"/>
      <c r="C1095" s="17"/>
      <c r="D1095" s="17"/>
      <c r="E1095" s="17"/>
      <c r="F1095" s="17"/>
      <c r="G1095" s="17"/>
      <c r="H1095" s="17"/>
    </row>
    <row r="1096" spans="2:8" x14ac:dyDescent="0.25">
      <c r="B1096" s="18"/>
      <c r="C1096" s="17"/>
      <c r="D1096" s="17"/>
      <c r="E1096" s="17"/>
      <c r="F1096" s="17"/>
      <c r="G1096" s="17"/>
      <c r="H1096" s="17"/>
    </row>
    <row r="1097" spans="2:8" x14ac:dyDescent="0.25">
      <c r="B1097" s="18"/>
      <c r="C1097" s="17"/>
      <c r="D1097" s="17"/>
      <c r="E1097" s="17"/>
      <c r="F1097" s="17"/>
      <c r="G1097" s="17"/>
      <c r="H1097" s="17"/>
    </row>
    <row r="1098" spans="2:8" x14ac:dyDescent="0.25">
      <c r="B1098" s="18"/>
      <c r="C1098" s="17"/>
      <c r="D1098" s="17"/>
      <c r="E1098" s="17"/>
      <c r="F1098" s="17"/>
      <c r="G1098" s="17"/>
      <c r="H1098" s="17"/>
    </row>
    <row r="1099" spans="2:8" x14ac:dyDescent="0.25">
      <c r="B1099" s="18"/>
      <c r="C1099" s="17"/>
      <c r="D1099" s="17"/>
      <c r="E1099" s="17"/>
      <c r="F1099" s="17"/>
      <c r="G1099" s="17"/>
      <c r="H1099" s="17"/>
    </row>
    <row r="1100" spans="2:8" x14ac:dyDescent="0.25">
      <c r="B1100" s="18"/>
      <c r="C1100" s="17"/>
      <c r="D1100" s="17"/>
      <c r="E1100" s="17"/>
      <c r="F1100" s="17"/>
      <c r="G1100" s="17"/>
      <c r="H1100" s="17"/>
    </row>
    <row r="1101" spans="2:8" x14ac:dyDescent="0.25">
      <c r="B1101" s="18"/>
      <c r="C1101" s="17"/>
      <c r="D1101" s="17"/>
      <c r="E1101" s="17"/>
      <c r="F1101" s="17"/>
      <c r="G1101" s="17"/>
      <c r="H1101" s="17"/>
    </row>
    <row r="1102" spans="2:8" x14ac:dyDescent="0.25">
      <c r="B1102" s="18"/>
      <c r="C1102" s="17"/>
      <c r="D1102" s="17"/>
      <c r="E1102" s="17"/>
      <c r="F1102" s="17"/>
      <c r="G1102" s="17"/>
      <c r="H1102" s="17"/>
    </row>
    <row r="1103" spans="2:8" x14ac:dyDescent="0.25">
      <c r="B1103" s="18"/>
      <c r="C1103" s="17"/>
      <c r="D1103" s="17"/>
      <c r="E1103" s="17"/>
      <c r="F1103" s="17"/>
      <c r="G1103" s="17"/>
      <c r="H1103" s="17"/>
    </row>
    <row r="1104" spans="2:8" x14ac:dyDescent="0.25">
      <c r="B1104" s="18"/>
      <c r="C1104" s="17"/>
      <c r="D1104" s="17"/>
      <c r="E1104" s="17"/>
      <c r="F1104" s="17"/>
      <c r="G1104" s="17"/>
      <c r="H1104" s="17"/>
    </row>
    <row r="1105" spans="2:8" x14ac:dyDescent="0.25">
      <c r="B1105" s="18"/>
      <c r="C1105" s="17"/>
      <c r="D1105" s="17"/>
      <c r="E1105" s="17"/>
      <c r="F1105" s="17"/>
      <c r="G1105" s="17"/>
      <c r="H1105" s="17"/>
    </row>
    <row r="1106" spans="2:8" x14ac:dyDescent="0.25">
      <c r="B1106" s="18"/>
      <c r="C1106" s="17"/>
      <c r="D1106" s="17"/>
      <c r="E1106" s="17"/>
      <c r="F1106" s="17"/>
      <c r="G1106" s="17"/>
      <c r="H1106" s="17"/>
    </row>
    <row r="1107" spans="2:8" x14ac:dyDescent="0.25">
      <c r="B1107" s="18"/>
      <c r="C1107" s="17"/>
      <c r="D1107" s="17"/>
      <c r="E1107" s="17"/>
      <c r="F1107" s="17"/>
      <c r="G1107" s="17"/>
      <c r="H1107" s="17"/>
    </row>
    <row r="1108" spans="2:8" x14ac:dyDescent="0.25">
      <c r="B1108" s="18"/>
      <c r="C1108" s="17"/>
      <c r="D1108" s="17"/>
      <c r="E1108" s="17"/>
      <c r="F1108" s="17"/>
      <c r="G1108" s="17"/>
      <c r="H1108" s="17"/>
    </row>
    <row r="1109" spans="2:8" x14ac:dyDescent="0.25">
      <c r="B1109" s="18"/>
      <c r="C1109" s="17"/>
      <c r="D1109" s="17"/>
      <c r="E1109" s="17"/>
      <c r="F1109" s="17"/>
      <c r="G1109" s="17"/>
      <c r="H1109" s="17"/>
    </row>
    <row r="1110" spans="2:8" x14ac:dyDescent="0.25">
      <c r="B1110" s="18"/>
      <c r="C1110" s="17"/>
      <c r="D1110" s="17"/>
      <c r="E1110" s="17"/>
      <c r="F1110" s="17"/>
      <c r="G1110" s="17"/>
      <c r="H1110" s="17"/>
    </row>
    <row r="1111" spans="2:8" x14ac:dyDescent="0.25">
      <c r="B1111" s="18"/>
      <c r="C1111" s="17"/>
      <c r="D1111" s="17"/>
      <c r="E1111" s="17"/>
      <c r="F1111" s="17"/>
      <c r="G1111" s="17"/>
      <c r="H1111" s="17"/>
    </row>
    <row r="1112" spans="2:8" x14ac:dyDescent="0.25">
      <c r="B1112" s="18"/>
      <c r="C1112" s="17"/>
      <c r="D1112" s="17"/>
      <c r="E1112" s="17"/>
      <c r="F1112" s="17"/>
      <c r="G1112" s="17"/>
      <c r="H1112" s="17"/>
    </row>
    <row r="1113" spans="2:8" x14ac:dyDescent="0.25">
      <c r="B1113" s="18"/>
      <c r="C1113" s="17"/>
      <c r="D1113" s="17"/>
      <c r="E1113" s="17"/>
      <c r="F1113" s="17"/>
      <c r="G1113" s="17"/>
      <c r="H1113" s="17"/>
    </row>
    <row r="1114" spans="2:8" x14ac:dyDescent="0.25">
      <c r="B1114" s="18"/>
      <c r="C1114" s="17"/>
      <c r="D1114" s="17"/>
      <c r="E1114" s="17"/>
      <c r="F1114" s="17"/>
      <c r="G1114" s="17"/>
      <c r="H1114" s="17"/>
    </row>
    <row r="1115" spans="2:8" x14ac:dyDescent="0.25">
      <c r="B1115" s="18"/>
      <c r="C1115" s="17"/>
      <c r="D1115" s="17"/>
      <c r="E1115" s="17"/>
      <c r="F1115" s="17"/>
      <c r="G1115" s="17"/>
      <c r="H1115" s="17"/>
    </row>
    <row r="1116" spans="2:8" x14ac:dyDescent="0.25">
      <c r="B1116" s="18"/>
      <c r="C1116" s="17"/>
      <c r="D1116" s="17"/>
      <c r="E1116" s="17"/>
      <c r="F1116" s="17"/>
      <c r="G1116" s="17"/>
      <c r="H1116" s="17"/>
    </row>
    <row r="1117" spans="2:8" x14ac:dyDescent="0.25">
      <c r="B1117" s="18"/>
      <c r="C1117" s="17"/>
      <c r="D1117" s="17"/>
      <c r="E1117" s="17"/>
      <c r="F1117" s="17"/>
      <c r="G1117" s="17"/>
      <c r="H1117" s="17"/>
    </row>
    <row r="1118" spans="2:8" x14ac:dyDescent="0.25">
      <c r="B1118" s="18"/>
      <c r="C1118" s="17"/>
      <c r="D1118" s="17"/>
      <c r="E1118" s="17"/>
      <c r="F1118" s="17"/>
      <c r="G1118" s="17"/>
      <c r="H1118" s="17"/>
    </row>
    <row r="1119" spans="2:8" x14ac:dyDescent="0.25">
      <c r="B1119" s="18"/>
      <c r="C1119" s="17"/>
      <c r="D1119" s="17"/>
      <c r="E1119" s="17"/>
      <c r="F1119" s="17"/>
      <c r="G1119" s="17"/>
      <c r="H1119" s="17"/>
    </row>
    <row r="1120" spans="2:8" x14ac:dyDescent="0.25">
      <c r="B1120" s="18"/>
      <c r="C1120" s="17"/>
      <c r="D1120" s="17"/>
      <c r="E1120" s="17"/>
      <c r="F1120" s="17"/>
      <c r="G1120" s="17"/>
      <c r="H1120" s="17"/>
    </row>
    <row r="1121" spans="2:8" x14ac:dyDescent="0.25">
      <c r="B1121" s="18"/>
      <c r="C1121" s="17"/>
      <c r="D1121" s="17"/>
      <c r="E1121" s="17"/>
      <c r="F1121" s="17"/>
      <c r="G1121" s="17"/>
      <c r="H1121" s="17"/>
    </row>
    <row r="1122" spans="2:8" x14ac:dyDescent="0.25">
      <c r="B1122" s="18"/>
      <c r="C1122" s="17"/>
      <c r="D1122" s="17"/>
      <c r="E1122" s="17"/>
      <c r="F1122" s="17"/>
      <c r="G1122" s="17"/>
      <c r="H1122" s="17"/>
    </row>
    <row r="1123" spans="2:8" x14ac:dyDescent="0.25">
      <c r="B1123" s="18"/>
      <c r="C1123" s="17"/>
      <c r="D1123" s="17"/>
      <c r="E1123" s="17"/>
      <c r="F1123" s="17"/>
      <c r="G1123" s="17"/>
      <c r="H1123" s="17"/>
    </row>
    <row r="1124" spans="2:8" x14ac:dyDescent="0.25">
      <c r="B1124" s="18"/>
      <c r="C1124" s="17"/>
      <c r="D1124" s="17"/>
      <c r="E1124" s="17"/>
      <c r="F1124" s="17"/>
      <c r="G1124" s="17"/>
      <c r="H1124" s="17"/>
    </row>
    <row r="1125" spans="2:8" x14ac:dyDescent="0.25">
      <c r="B1125" s="18"/>
      <c r="C1125" s="17"/>
      <c r="D1125" s="17"/>
      <c r="E1125" s="17"/>
      <c r="F1125" s="17"/>
      <c r="G1125" s="17"/>
      <c r="H1125" s="17"/>
    </row>
    <row r="1126" spans="2:8" x14ac:dyDescent="0.25">
      <c r="B1126" s="18"/>
      <c r="C1126" s="17"/>
      <c r="D1126" s="17"/>
      <c r="E1126" s="17"/>
      <c r="F1126" s="17"/>
      <c r="G1126" s="17"/>
      <c r="H1126" s="17"/>
    </row>
    <row r="1127" spans="2:8" x14ac:dyDescent="0.25">
      <c r="B1127" s="18"/>
      <c r="C1127" s="17"/>
      <c r="D1127" s="17"/>
      <c r="E1127" s="17"/>
      <c r="F1127" s="17"/>
      <c r="G1127" s="17"/>
      <c r="H1127" s="17"/>
    </row>
    <row r="1128" spans="2:8" x14ac:dyDescent="0.25">
      <c r="B1128" s="18"/>
      <c r="C1128" s="17"/>
      <c r="D1128" s="17"/>
      <c r="E1128" s="17"/>
      <c r="F1128" s="17"/>
      <c r="G1128" s="17"/>
      <c r="H1128" s="17"/>
    </row>
    <row r="1129" spans="2:8" x14ac:dyDescent="0.25">
      <c r="B1129" s="18"/>
      <c r="C1129" s="17"/>
      <c r="D1129" s="17"/>
      <c r="E1129" s="17"/>
      <c r="F1129" s="17"/>
      <c r="G1129" s="17"/>
      <c r="H1129" s="17"/>
    </row>
    <row r="1130" spans="2:8" x14ac:dyDescent="0.25">
      <c r="B1130" s="18"/>
      <c r="C1130" s="17"/>
      <c r="D1130" s="17"/>
      <c r="E1130" s="17"/>
      <c r="F1130" s="17"/>
      <c r="G1130" s="17"/>
      <c r="H1130" s="17"/>
    </row>
    <row r="1131" spans="2:8" x14ac:dyDescent="0.25">
      <c r="B1131" s="18"/>
      <c r="C1131" s="17"/>
      <c r="D1131" s="17"/>
      <c r="E1131" s="17"/>
      <c r="F1131" s="17"/>
      <c r="G1131" s="17"/>
      <c r="H1131" s="17"/>
    </row>
    <row r="1132" spans="2:8" x14ac:dyDescent="0.25">
      <c r="B1132" s="18"/>
      <c r="C1132" s="17"/>
      <c r="D1132" s="17"/>
      <c r="E1132" s="17"/>
      <c r="F1132" s="17"/>
      <c r="G1132" s="17"/>
      <c r="H1132" s="17"/>
    </row>
    <row r="1133" spans="2:8" x14ac:dyDescent="0.25">
      <c r="B1133" s="18"/>
      <c r="C1133" s="17"/>
      <c r="D1133" s="17"/>
      <c r="E1133" s="17"/>
      <c r="F1133" s="17"/>
      <c r="G1133" s="17"/>
      <c r="H1133" s="17"/>
    </row>
    <row r="1134" spans="2:8" x14ac:dyDescent="0.25">
      <c r="B1134" s="18"/>
      <c r="C1134" s="17"/>
      <c r="D1134" s="17"/>
      <c r="E1134" s="17"/>
      <c r="F1134" s="17"/>
      <c r="G1134" s="17"/>
      <c r="H1134" s="17"/>
    </row>
    <row r="1135" spans="2:8" x14ac:dyDescent="0.25">
      <c r="B1135" s="18"/>
      <c r="C1135" s="17"/>
      <c r="D1135" s="17"/>
      <c r="E1135" s="17"/>
      <c r="F1135" s="17"/>
      <c r="G1135" s="17"/>
      <c r="H1135" s="17"/>
    </row>
    <row r="1136" spans="2:8" x14ac:dyDescent="0.25">
      <c r="B1136" s="18"/>
      <c r="C1136" s="17"/>
      <c r="D1136" s="17"/>
      <c r="E1136" s="17"/>
      <c r="F1136" s="17"/>
      <c r="G1136" s="17"/>
      <c r="H1136" s="17"/>
    </row>
    <row r="1137" spans="2:8" x14ac:dyDescent="0.25">
      <c r="B1137" s="18"/>
      <c r="C1137" s="17"/>
      <c r="D1137" s="17"/>
      <c r="E1137" s="17"/>
      <c r="F1137" s="17"/>
      <c r="G1137" s="17"/>
      <c r="H1137" s="17"/>
    </row>
    <row r="1138" spans="2:8" x14ac:dyDescent="0.25">
      <c r="B1138" s="18"/>
      <c r="C1138" s="17"/>
      <c r="D1138" s="17"/>
      <c r="E1138" s="17"/>
      <c r="F1138" s="17"/>
      <c r="G1138" s="17"/>
      <c r="H1138" s="17"/>
    </row>
    <row r="1139" spans="2:8" x14ac:dyDescent="0.25">
      <c r="B1139" s="18"/>
      <c r="C1139" s="17"/>
      <c r="D1139" s="17"/>
      <c r="E1139" s="17"/>
      <c r="F1139" s="17"/>
      <c r="G1139" s="17"/>
      <c r="H1139" s="17"/>
    </row>
    <row r="1140" spans="2:8" x14ac:dyDescent="0.25">
      <c r="B1140" s="18"/>
      <c r="C1140" s="17"/>
      <c r="D1140" s="17"/>
      <c r="E1140" s="17"/>
      <c r="F1140" s="17"/>
      <c r="G1140" s="17"/>
      <c r="H1140" s="17"/>
    </row>
    <row r="1141" spans="2:8" x14ac:dyDescent="0.25">
      <c r="B1141" s="18"/>
      <c r="C1141" s="17"/>
      <c r="D1141" s="17"/>
      <c r="E1141" s="17"/>
      <c r="F1141" s="17"/>
      <c r="G1141" s="17"/>
      <c r="H1141" s="17"/>
    </row>
    <row r="1142" spans="2:8" x14ac:dyDescent="0.25">
      <c r="B1142" s="18"/>
      <c r="C1142" s="17"/>
      <c r="D1142" s="17"/>
      <c r="E1142" s="17"/>
      <c r="F1142" s="17"/>
      <c r="G1142" s="17"/>
      <c r="H1142" s="17"/>
    </row>
    <row r="1143" spans="2:8" x14ac:dyDescent="0.25">
      <c r="B1143" s="18"/>
      <c r="C1143" s="17"/>
      <c r="D1143" s="17"/>
      <c r="E1143" s="17"/>
      <c r="F1143" s="17"/>
      <c r="G1143" s="17"/>
      <c r="H1143" s="17"/>
    </row>
    <row r="1144" spans="2:8" x14ac:dyDescent="0.25">
      <c r="B1144" s="18"/>
      <c r="C1144" s="17"/>
      <c r="D1144" s="17"/>
      <c r="E1144" s="17"/>
      <c r="F1144" s="17"/>
      <c r="G1144" s="17"/>
      <c r="H1144" s="17"/>
    </row>
    <row r="1145" spans="2:8" x14ac:dyDescent="0.25">
      <c r="B1145" s="18"/>
      <c r="C1145" s="17"/>
      <c r="D1145" s="17"/>
      <c r="E1145" s="17"/>
      <c r="F1145" s="17"/>
      <c r="G1145" s="17"/>
      <c r="H1145" s="17"/>
    </row>
    <row r="1146" spans="2:8" x14ac:dyDescent="0.25">
      <c r="B1146" s="18"/>
      <c r="C1146" s="17"/>
      <c r="D1146" s="17"/>
      <c r="E1146" s="17"/>
      <c r="F1146" s="17"/>
      <c r="G1146" s="17"/>
      <c r="H1146" s="17"/>
    </row>
    <row r="1147" spans="2:8" x14ac:dyDescent="0.25">
      <c r="B1147" s="18"/>
      <c r="C1147" s="17"/>
      <c r="D1147" s="17"/>
      <c r="E1147" s="17"/>
      <c r="F1147" s="17"/>
      <c r="G1147" s="17"/>
      <c r="H1147" s="17"/>
    </row>
    <row r="1148" spans="2:8" x14ac:dyDescent="0.25">
      <c r="B1148" s="18"/>
      <c r="C1148" s="17"/>
      <c r="D1148" s="17"/>
      <c r="E1148" s="17"/>
      <c r="F1148" s="17"/>
      <c r="G1148" s="17"/>
      <c r="H1148" s="17"/>
    </row>
    <row r="1149" spans="2:8" x14ac:dyDescent="0.25">
      <c r="B1149" s="18"/>
      <c r="C1149" s="17"/>
      <c r="D1149" s="17"/>
      <c r="E1149" s="17"/>
      <c r="F1149" s="17"/>
      <c r="G1149" s="17"/>
      <c r="H1149" s="17"/>
    </row>
    <row r="1150" spans="2:8" x14ac:dyDescent="0.25">
      <c r="B1150" s="18"/>
      <c r="C1150" s="17"/>
      <c r="D1150" s="17"/>
      <c r="E1150" s="17"/>
      <c r="F1150" s="17"/>
      <c r="G1150" s="17"/>
      <c r="H1150" s="17"/>
    </row>
    <row r="1151" spans="2:8" x14ac:dyDescent="0.25">
      <c r="B1151" s="18"/>
      <c r="C1151" s="17"/>
      <c r="D1151" s="17"/>
      <c r="E1151" s="17"/>
      <c r="F1151" s="17"/>
      <c r="G1151" s="17"/>
      <c r="H1151" s="17"/>
    </row>
    <row r="1152" spans="2:8" x14ac:dyDescent="0.25">
      <c r="B1152" s="18"/>
      <c r="C1152" s="17"/>
      <c r="D1152" s="17"/>
      <c r="E1152" s="17"/>
      <c r="F1152" s="17"/>
      <c r="G1152" s="17"/>
      <c r="H1152" s="17"/>
    </row>
    <row r="1153" spans="2:8" x14ac:dyDescent="0.25">
      <c r="B1153" s="18"/>
      <c r="C1153" s="17"/>
      <c r="D1153" s="17"/>
      <c r="E1153" s="17"/>
      <c r="F1153" s="17"/>
      <c r="G1153" s="17"/>
      <c r="H1153" s="17"/>
    </row>
    <row r="1154" spans="2:8" x14ac:dyDescent="0.25">
      <c r="B1154" s="18"/>
      <c r="C1154" s="17"/>
      <c r="D1154" s="17"/>
      <c r="E1154" s="17"/>
      <c r="F1154" s="17"/>
      <c r="G1154" s="17"/>
      <c r="H1154" s="17"/>
    </row>
    <row r="1155" spans="2:8" x14ac:dyDescent="0.25">
      <c r="B1155" s="18"/>
      <c r="C1155" s="17"/>
      <c r="D1155" s="17"/>
      <c r="E1155" s="17"/>
      <c r="F1155" s="17"/>
      <c r="G1155" s="17"/>
      <c r="H1155" s="17"/>
    </row>
    <row r="1156" spans="2:8" x14ac:dyDescent="0.25">
      <c r="B1156" s="18"/>
      <c r="C1156" s="17"/>
      <c r="D1156" s="17"/>
      <c r="E1156" s="17"/>
      <c r="F1156" s="17"/>
      <c r="G1156" s="17"/>
      <c r="H1156" s="17"/>
    </row>
    <row r="1157" spans="2:8" x14ac:dyDescent="0.25">
      <c r="B1157" s="18"/>
      <c r="C1157" s="17"/>
      <c r="D1157" s="17"/>
      <c r="E1157" s="17"/>
      <c r="F1157" s="17"/>
      <c r="G1157" s="17"/>
      <c r="H1157" s="17"/>
    </row>
    <row r="1158" spans="2:8" x14ac:dyDescent="0.25">
      <c r="B1158" s="18"/>
      <c r="C1158" s="17"/>
      <c r="D1158" s="17"/>
      <c r="E1158" s="17"/>
      <c r="F1158" s="17"/>
      <c r="G1158" s="17"/>
      <c r="H1158" s="17"/>
    </row>
    <row r="1159" spans="2:8" x14ac:dyDescent="0.25">
      <c r="B1159" s="18"/>
      <c r="C1159" s="17"/>
      <c r="D1159" s="17"/>
      <c r="E1159" s="17"/>
      <c r="F1159" s="17"/>
      <c r="G1159" s="17"/>
      <c r="H1159" s="17"/>
    </row>
    <row r="1160" spans="2:8" x14ac:dyDescent="0.25">
      <c r="B1160" s="18"/>
      <c r="C1160" s="17"/>
      <c r="D1160" s="17"/>
      <c r="E1160" s="17"/>
      <c r="F1160" s="17"/>
      <c r="G1160" s="17"/>
      <c r="H1160" s="17"/>
    </row>
    <row r="1161" spans="2:8" x14ac:dyDescent="0.25">
      <c r="B1161" s="18"/>
      <c r="C1161" s="17"/>
      <c r="D1161" s="17"/>
      <c r="E1161" s="17"/>
      <c r="F1161" s="17"/>
      <c r="G1161" s="17"/>
      <c r="H1161" s="17"/>
    </row>
    <row r="1162" spans="2:8" x14ac:dyDescent="0.25">
      <c r="B1162" s="18"/>
      <c r="C1162" s="17"/>
      <c r="D1162" s="17"/>
      <c r="E1162" s="17"/>
      <c r="F1162" s="17"/>
      <c r="G1162" s="17"/>
      <c r="H1162" s="17"/>
    </row>
    <row r="1163" spans="2:8" x14ac:dyDescent="0.25">
      <c r="B1163" s="18"/>
      <c r="C1163" s="17"/>
      <c r="D1163" s="17"/>
      <c r="E1163" s="17"/>
      <c r="F1163" s="17"/>
      <c r="G1163" s="17"/>
      <c r="H1163" s="17"/>
    </row>
    <row r="1164" spans="2:8" x14ac:dyDescent="0.25">
      <c r="B1164" s="18"/>
      <c r="C1164" s="17"/>
      <c r="D1164" s="17"/>
      <c r="E1164" s="17"/>
      <c r="F1164" s="17"/>
      <c r="G1164" s="17"/>
      <c r="H1164" s="17"/>
    </row>
    <row r="1165" spans="2:8" x14ac:dyDescent="0.25">
      <c r="B1165" s="18"/>
      <c r="C1165" s="17"/>
      <c r="D1165" s="17"/>
      <c r="E1165" s="17"/>
      <c r="F1165" s="17"/>
      <c r="G1165" s="17"/>
      <c r="H1165" s="17"/>
    </row>
    <row r="1166" spans="2:8" x14ac:dyDescent="0.25">
      <c r="B1166" s="18"/>
      <c r="C1166" s="17"/>
      <c r="D1166" s="17"/>
      <c r="E1166" s="17"/>
      <c r="F1166" s="17"/>
      <c r="G1166" s="17"/>
      <c r="H1166" s="17"/>
    </row>
    <row r="1167" spans="2:8" x14ac:dyDescent="0.25">
      <c r="B1167" s="18"/>
      <c r="C1167" s="17"/>
      <c r="D1167" s="17"/>
      <c r="E1167" s="17"/>
      <c r="F1167" s="17"/>
      <c r="G1167" s="17"/>
      <c r="H1167" s="17"/>
    </row>
    <row r="1168" spans="2:8" x14ac:dyDescent="0.25">
      <c r="B1168" s="18"/>
      <c r="C1168" s="17"/>
      <c r="D1168" s="17"/>
      <c r="E1168" s="17"/>
      <c r="F1168" s="17"/>
      <c r="G1168" s="17"/>
      <c r="H1168" s="17"/>
    </row>
    <row r="1169" spans="2:8" x14ac:dyDescent="0.25">
      <c r="B1169" s="18"/>
      <c r="C1169" s="17"/>
      <c r="D1169" s="17"/>
      <c r="E1169" s="17"/>
      <c r="F1169" s="17"/>
      <c r="G1169" s="17"/>
      <c r="H1169" s="17"/>
    </row>
    <row r="1170" spans="2:8" x14ac:dyDescent="0.25">
      <c r="B1170" s="18"/>
      <c r="C1170" s="17"/>
      <c r="D1170" s="17"/>
      <c r="E1170" s="17"/>
      <c r="F1170" s="17"/>
      <c r="G1170" s="17"/>
      <c r="H1170" s="17"/>
    </row>
    <row r="1171" spans="2:8" x14ac:dyDescent="0.25">
      <c r="B1171" s="18"/>
      <c r="C1171" s="17"/>
      <c r="D1171" s="17"/>
      <c r="E1171" s="17"/>
      <c r="F1171" s="17"/>
      <c r="G1171" s="17"/>
      <c r="H1171" s="17"/>
    </row>
    <row r="1172" spans="2:8" x14ac:dyDescent="0.25">
      <c r="B1172" s="18"/>
      <c r="C1172" s="17"/>
      <c r="D1172" s="17"/>
      <c r="E1172" s="17"/>
      <c r="F1172" s="17"/>
      <c r="G1172" s="17"/>
      <c r="H1172" s="17"/>
    </row>
    <row r="1173" spans="2:8" x14ac:dyDescent="0.25">
      <c r="B1173" s="18"/>
      <c r="C1173" s="17"/>
      <c r="D1173" s="17"/>
      <c r="E1173" s="17"/>
      <c r="F1173" s="17"/>
      <c r="G1173" s="17"/>
      <c r="H1173" s="17"/>
    </row>
    <row r="1174" spans="2:8" x14ac:dyDescent="0.25">
      <c r="B1174" s="18"/>
      <c r="C1174" s="17"/>
      <c r="D1174" s="17"/>
      <c r="E1174" s="17"/>
      <c r="F1174" s="17"/>
      <c r="G1174" s="17"/>
      <c r="H1174" s="17"/>
    </row>
    <row r="1175" spans="2:8" x14ac:dyDescent="0.25">
      <c r="B1175" s="18"/>
      <c r="C1175" s="17"/>
      <c r="D1175" s="17"/>
      <c r="E1175" s="17"/>
      <c r="F1175" s="17"/>
      <c r="G1175" s="17"/>
      <c r="H1175" s="17"/>
    </row>
    <row r="1176" spans="2:8" x14ac:dyDescent="0.25">
      <c r="B1176" s="18"/>
      <c r="C1176" s="17"/>
      <c r="D1176" s="17"/>
      <c r="E1176" s="17"/>
      <c r="F1176" s="17"/>
      <c r="G1176" s="17"/>
      <c r="H1176" s="17"/>
    </row>
    <row r="1177" spans="2:8" x14ac:dyDescent="0.25">
      <c r="B1177" s="18"/>
      <c r="C1177" s="17"/>
      <c r="D1177" s="17"/>
      <c r="E1177" s="17"/>
      <c r="F1177" s="17"/>
      <c r="G1177" s="17"/>
      <c r="H1177" s="17"/>
    </row>
    <row r="1178" spans="2:8" x14ac:dyDescent="0.25">
      <c r="B1178" s="18"/>
      <c r="C1178" s="17"/>
      <c r="D1178" s="17"/>
      <c r="E1178" s="17"/>
      <c r="F1178" s="17"/>
      <c r="G1178" s="17"/>
      <c r="H1178" s="17"/>
    </row>
    <row r="1179" spans="2:8" x14ac:dyDescent="0.25">
      <c r="B1179" s="18"/>
      <c r="C1179" s="17"/>
      <c r="D1179" s="17"/>
      <c r="E1179" s="17"/>
      <c r="F1179" s="17"/>
      <c r="G1179" s="17"/>
      <c r="H1179" s="17"/>
    </row>
    <row r="1180" spans="2:8" x14ac:dyDescent="0.25">
      <c r="B1180" s="18"/>
      <c r="C1180" s="17"/>
      <c r="D1180" s="17"/>
      <c r="E1180" s="17"/>
      <c r="F1180" s="17"/>
      <c r="G1180" s="17"/>
      <c r="H1180" s="17"/>
    </row>
    <row r="1181" spans="2:8" x14ac:dyDescent="0.25">
      <c r="B1181" s="18"/>
      <c r="C1181" s="17"/>
      <c r="D1181" s="17"/>
      <c r="E1181" s="17"/>
      <c r="F1181" s="17"/>
      <c r="G1181" s="17"/>
      <c r="H1181" s="17"/>
    </row>
    <row r="1182" spans="2:8" x14ac:dyDescent="0.25">
      <c r="B1182" s="18"/>
      <c r="C1182" s="17"/>
      <c r="D1182" s="17"/>
      <c r="E1182" s="17"/>
      <c r="F1182" s="17"/>
      <c r="G1182" s="17"/>
      <c r="H1182" s="17"/>
    </row>
    <row r="1183" spans="2:8" x14ac:dyDescent="0.25">
      <c r="B1183" s="18"/>
      <c r="C1183" s="17"/>
      <c r="D1183" s="17"/>
      <c r="E1183" s="17"/>
      <c r="F1183" s="17"/>
      <c r="G1183" s="17"/>
      <c r="H1183" s="17"/>
    </row>
    <row r="1184" spans="2:8" x14ac:dyDescent="0.25">
      <c r="B1184" s="18"/>
      <c r="C1184" s="17"/>
      <c r="D1184" s="17"/>
      <c r="E1184" s="17"/>
      <c r="F1184" s="17"/>
      <c r="G1184" s="17"/>
      <c r="H1184" s="17"/>
    </row>
    <row r="1185" spans="2:8" x14ac:dyDescent="0.25">
      <c r="B1185" s="18"/>
      <c r="C1185" s="17"/>
      <c r="D1185" s="17"/>
      <c r="E1185" s="17"/>
      <c r="F1185" s="17"/>
      <c r="G1185" s="17"/>
      <c r="H1185" s="17"/>
    </row>
    <row r="1186" spans="2:8" x14ac:dyDescent="0.25">
      <c r="B1186" s="18"/>
      <c r="C1186" s="17"/>
      <c r="D1186" s="17"/>
      <c r="E1186" s="17"/>
      <c r="F1186" s="17"/>
      <c r="G1186" s="17"/>
      <c r="H1186" s="17"/>
    </row>
    <row r="1187" spans="2:8" x14ac:dyDescent="0.25">
      <c r="B1187" s="18"/>
      <c r="C1187" s="17"/>
      <c r="D1187" s="17"/>
      <c r="E1187" s="17"/>
      <c r="F1187" s="17"/>
      <c r="G1187" s="17"/>
      <c r="H1187" s="17"/>
    </row>
    <row r="1188" spans="2:8" x14ac:dyDescent="0.25">
      <c r="B1188" s="18"/>
      <c r="C1188" s="17"/>
      <c r="D1188" s="17"/>
      <c r="E1188" s="17"/>
      <c r="F1188" s="17"/>
      <c r="G1188" s="17"/>
      <c r="H1188" s="17"/>
    </row>
    <row r="1189" spans="2:8" x14ac:dyDescent="0.25">
      <c r="B1189" s="18"/>
      <c r="C1189" s="17"/>
      <c r="D1189" s="17"/>
      <c r="E1189" s="17"/>
      <c r="F1189" s="17"/>
      <c r="G1189" s="17"/>
      <c r="H1189" s="17"/>
    </row>
    <row r="1190" spans="2:8" x14ac:dyDescent="0.25">
      <c r="B1190" s="18"/>
      <c r="C1190" s="17"/>
      <c r="D1190" s="17"/>
      <c r="E1190" s="17"/>
      <c r="F1190" s="17"/>
      <c r="G1190" s="17"/>
      <c r="H1190" s="17"/>
    </row>
    <row r="1191" spans="2:8" x14ac:dyDescent="0.25">
      <c r="B1191" s="18"/>
      <c r="C1191" s="17"/>
      <c r="D1191" s="17"/>
      <c r="E1191" s="17"/>
      <c r="F1191" s="17"/>
      <c r="G1191" s="17"/>
      <c r="H1191" s="17"/>
    </row>
    <row r="1192" spans="2:8" x14ac:dyDescent="0.25">
      <c r="B1192" s="18"/>
      <c r="C1192" s="17"/>
      <c r="D1192" s="17"/>
      <c r="E1192" s="17"/>
      <c r="F1192" s="17"/>
      <c r="G1192" s="17"/>
      <c r="H1192" s="17"/>
    </row>
    <row r="1193" spans="2:8" x14ac:dyDescent="0.25">
      <c r="B1193" s="18"/>
      <c r="C1193" s="17"/>
      <c r="D1193" s="17"/>
      <c r="E1193" s="17"/>
      <c r="F1193" s="17"/>
      <c r="G1193" s="17"/>
      <c r="H1193" s="17"/>
    </row>
    <row r="1194" spans="2:8" x14ac:dyDescent="0.25">
      <c r="B1194" s="18"/>
      <c r="C1194" s="17"/>
      <c r="D1194" s="17"/>
      <c r="E1194" s="17"/>
      <c r="F1194" s="17"/>
      <c r="G1194" s="17"/>
      <c r="H1194" s="17"/>
    </row>
    <row r="1195" spans="2:8" x14ac:dyDescent="0.25">
      <c r="B1195" s="18"/>
      <c r="C1195" s="17"/>
      <c r="D1195" s="17"/>
      <c r="E1195" s="17"/>
      <c r="F1195" s="17"/>
      <c r="G1195" s="17"/>
      <c r="H1195" s="17"/>
    </row>
    <row r="1196" spans="2:8" x14ac:dyDescent="0.25">
      <c r="B1196" s="18"/>
      <c r="C1196" s="17"/>
      <c r="D1196" s="17"/>
      <c r="E1196" s="17"/>
      <c r="F1196" s="17"/>
      <c r="G1196" s="17"/>
      <c r="H1196" s="17"/>
    </row>
    <row r="1197" spans="2:8" x14ac:dyDescent="0.25">
      <c r="B1197" s="18"/>
      <c r="C1197" s="17"/>
      <c r="D1197" s="17"/>
      <c r="E1197" s="17"/>
      <c r="F1197" s="17"/>
      <c r="G1197" s="17"/>
      <c r="H1197" s="17"/>
    </row>
    <row r="1198" spans="2:8" x14ac:dyDescent="0.25">
      <c r="B1198" s="18"/>
      <c r="C1198" s="17"/>
      <c r="D1198" s="17"/>
      <c r="E1198" s="17"/>
      <c r="F1198" s="17"/>
      <c r="G1198" s="17"/>
      <c r="H1198" s="17"/>
    </row>
    <row r="1199" spans="2:8" x14ac:dyDescent="0.25">
      <c r="B1199" s="18"/>
      <c r="C1199" s="17"/>
      <c r="D1199" s="17"/>
      <c r="E1199" s="17"/>
      <c r="F1199" s="17"/>
      <c r="G1199" s="17"/>
      <c r="H1199" s="17"/>
    </row>
    <row r="1200" spans="2:8" x14ac:dyDescent="0.25">
      <c r="B1200" s="18"/>
      <c r="C1200" s="17"/>
      <c r="D1200" s="17"/>
      <c r="E1200" s="17"/>
      <c r="F1200" s="17"/>
      <c r="G1200" s="17"/>
      <c r="H1200" s="17"/>
    </row>
    <row r="1201" spans="2:8" x14ac:dyDescent="0.25">
      <c r="B1201" s="18"/>
      <c r="C1201" s="17"/>
      <c r="D1201" s="17"/>
      <c r="E1201" s="17"/>
      <c r="F1201" s="17"/>
      <c r="G1201" s="17"/>
      <c r="H1201" s="17"/>
    </row>
    <row r="1202" spans="2:8" x14ac:dyDescent="0.25">
      <c r="B1202" s="18"/>
      <c r="C1202" s="17"/>
      <c r="D1202" s="17"/>
      <c r="E1202" s="17"/>
      <c r="F1202" s="17"/>
      <c r="G1202" s="17"/>
      <c r="H1202" s="17"/>
    </row>
    <row r="1203" spans="2:8" x14ac:dyDescent="0.25">
      <c r="B1203" s="18"/>
      <c r="C1203" s="17"/>
      <c r="D1203" s="17"/>
      <c r="E1203" s="17"/>
      <c r="F1203" s="17"/>
      <c r="G1203" s="17"/>
      <c r="H1203" s="17"/>
    </row>
    <row r="1204" spans="2:8" x14ac:dyDescent="0.25">
      <c r="B1204" s="18"/>
      <c r="C1204" s="17"/>
      <c r="D1204" s="17"/>
      <c r="E1204" s="17"/>
      <c r="F1204" s="17"/>
      <c r="G1204" s="17"/>
      <c r="H1204" s="17"/>
    </row>
    <row r="1205" spans="2:8" x14ac:dyDescent="0.25">
      <c r="B1205" s="18"/>
      <c r="C1205" s="17"/>
      <c r="D1205" s="17"/>
      <c r="E1205" s="17"/>
      <c r="F1205" s="17"/>
      <c r="G1205" s="17"/>
      <c r="H1205" s="17"/>
    </row>
    <row r="1206" spans="2:8" x14ac:dyDescent="0.25">
      <c r="B1206" s="18"/>
      <c r="C1206" s="17"/>
      <c r="D1206" s="17"/>
      <c r="E1206" s="17"/>
      <c r="F1206" s="17"/>
      <c r="G1206" s="17"/>
      <c r="H1206" s="17"/>
    </row>
    <row r="1207" spans="2:8" x14ac:dyDescent="0.25">
      <c r="B1207" s="18"/>
      <c r="C1207" s="17"/>
      <c r="D1207" s="17"/>
      <c r="E1207" s="17"/>
      <c r="F1207" s="17"/>
      <c r="G1207" s="17"/>
      <c r="H1207" s="17"/>
    </row>
    <row r="1208" spans="2:8" x14ac:dyDescent="0.25">
      <c r="B1208" s="18"/>
      <c r="C1208" s="17"/>
      <c r="D1208" s="17"/>
      <c r="E1208" s="17"/>
      <c r="F1208" s="17"/>
      <c r="G1208" s="17"/>
      <c r="H1208" s="17"/>
    </row>
    <row r="1209" spans="2:8" x14ac:dyDescent="0.25">
      <c r="B1209" s="18"/>
      <c r="C1209" s="17"/>
      <c r="D1209" s="17"/>
      <c r="E1209" s="17"/>
      <c r="F1209" s="17"/>
      <c r="G1209" s="17"/>
      <c r="H1209" s="17"/>
    </row>
    <row r="1210" spans="2:8" x14ac:dyDescent="0.25">
      <c r="B1210" s="18"/>
      <c r="C1210" s="17"/>
      <c r="D1210" s="17"/>
      <c r="E1210" s="17"/>
      <c r="F1210" s="17"/>
      <c r="G1210" s="17"/>
      <c r="H1210" s="17"/>
    </row>
    <row r="1211" spans="2:8" x14ac:dyDescent="0.25">
      <c r="B1211" s="18"/>
      <c r="C1211" s="17"/>
      <c r="D1211" s="17"/>
      <c r="E1211" s="17"/>
      <c r="F1211" s="17"/>
      <c r="G1211" s="17"/>
      <c r="H1211" s="17"/>
    </row>
    <row r="1212" spans="2:8" x14ac:dyDescent="0.25">
      <c r="B1212" s="18"/>
      <c r="C1212" s="17"/>
      <c r="D1212" s="17"/>
      <c r="E1212" s="17"/>
      <c r="F1212" s="17"/>
      <c r="G1212" s="17"/>
      <c r="H1212" s="17"/>
    </row>
    <row r="1213" spans="2:8" x14ac:dyDescent="0.25">
      <c r="B1213" s="18"/>
      <c r="C1213" s="17"/>
      <c r="D1213" s="17"/>
      <c r="E1213" s="17"/>
      <c r="F1213" s="17"/>
      <c r="G1213" s="17"/>
      <c r="H1213" s="17"/>
    </row>
    <row r="1214" spans="2:8" x14ac:dyDescent="0.25">
      <c r="B1214" s="18"/>
      <c r="C1214" s="17"/>
      <c r="D1214" s="17"/>
      <c r="E1214" s="17"/>
      <c r="F1214" s="17"/>
      <c r="G1214" s="17"/>
      <c r="H1214" s="17"/>
    </row>
    <row r="1215" spans="2:8" x14ac:dyDescent="0.25">
      <c r="B1215" s="18"/>
      <c r="C1215" s="17"/>
      <c r="D1215" s="17"/>
      <c r="E1215" s="17"/>
      <c r="F1215" s="17"/>
      <c r="G1215" s="17"/>
      <c r="H1215" s="17"/>
    </row>
    <row r="1216" spans="2:8" x14ac:dyDescent="0.25">
      <c r="B1216" s="18"/>
      <c r="C1216" s="17"/>
      <c r="D1216" s="17"/>
      <c r="E1216" s="17"/>
      <c r="F1216" s="17"/>
      <c r="G1216" s="17"/>
      <c r="H1216" s="17"/>
    </row>
    <row r="1217" spans="2:8" x14ac:dyDescent="0.25">
      <c r="B1217" s="18"/>
      <c r="C1217" s="17"/>
      <c r="D1217" s="17"/>
      <c r="E1217" s="17"/>
      <c r="F1217" s="17"/>
      <c r="G1217" s="17"/>
      <c r="H1217" s="17"/>
    </row>
    <row r="1218" spans="2:8" x14ac:dyDescent="0.25">
      <c r="B1218" s="18"/>
      <c r="C1218" s="17"/>
      <c r="D1218" s="17"/>
      <c r="E1218" s="17"/>
      <c r="F1218" s="17"/>
      <c r="G1218" s="17"/>
      <c r="H1218" s="17"/>
    </row>
    <row r="1219" spans="2:8" x14ac:dyDescent="0.25">
      <c r="B1219" s="18"/>
      <c r="C1219" s="17"/>
      <c r="D1219" s="17"/>
      <c r="E1219" s="17"/>
      <c r="F1219" s="17"/>
      <c r="G1219" s="17"/>
      <c r="H1219" s="17"/>
    </row>
    <row r="1220" spans="2:8" x14ac:dyDescent="0.25">
      <c r="B1220" s="18"/>
      <c r="C1220" s="17"/>
      <c r="D1220" s="17"/>
      <c r="E1220" s="17"/>
      <c r="F1220" s="17"/>
      <c r="G1220" s="17"/>
      <c r="H1220" s="17"/>
    </row>
    <row r="1221" spans="2:8" x14ac:dyDescent="0.25">
      <c r="B1221" s="18"/>
      <c r="C1221" s="17"/>
      <c r="D1221" s="17"/>
      <c r="E1221" s="17"/>
      <c r="F1221" s="17"/>
      <c r="G1221" s="17"/>
      <c r="H1221" s="17"/>
    </row>
    <row r="1222" spans="2:8" x14ac:dyDescent="0.25">
      <c r="B1222" s="18"/>
      <c r="C1222" s="17"/>
      <c r="D1222" s="17"/>
      <c r="E1222" s="17"/>
      <c r="F1222" s="17"/>
      <c r="G1222" s="17"/>
      <c r="H1222" s="17"/>
    </row>
    <row r="1223" spans="2:8" x14ac:dyDescent="0.25">
      <c r="B1223" s="18"/>
      <c r="C1223" s="17"/>
      <c r="D1223" s="17"/>
      <c r="E1223" s="17"/>
      <c r="F1223" s="17"/>
      <c r="G1223" s="17"/>
      <c r="H1223" s="17"/>
    </row>
    <row r="1224" spans="2:8" x14ac:dyDescent="0.25">
      <c r="B1224" s="18"/>
      <c r="C1224" s="17"/>
      <c r="D1224" s="17"/>
      <c r="E1224" s="17"/>
      <c r="F1224" s="17"/>
      <c r="G1224" s="17"/>
      <c r="H1224" s="17"/>
    </row>
    <row r="1225" spans="2:8" x14ac:dyDescent="0.25">
      <c r="B1225" s="18"/>
      <c r="C1225" s="17"/>
      <c r="D1225" s="17"/>
      <c r="E1225" s="17"/>
      <c r="F1225" s="17"/>
      <c r="G1225" s="17"/>
      <c r="H1225" s="17"/>
    </row>
    <row r="1226" spans="2:8" x14ac:dyDescent="0.25">
      <c r="B1226" s="18"/>
      <c r="C1226" s="17"/>
      <c r="D1226" s="17"/>
      <c r="E1226" s="17"/>
      <c r="F1226" s="17"/>
      <c r="G1226" s="17"/>
      <c r="H1226" s="17"/>
    </row>
    <row r="1227" spans="2:8" x14ac:dyDescent="0.25">
      <c r="B1227" s="18"/>
      <c r="C1227" s="17"/>
      <c r="D1227" s="17"/>
      <c r="E1227" s="17"/>
      <c r="F1227" s="17"/>
      <c r="G1227" s="17"/>
      <c r="H1227" s="17"/>
    </row>
    <row r="1228" spans="2:8" x14ac:dyDescent="0.25">
      <c r="B1228" s="18"/>
      <c r="C1228" s="17"/>
      <c r="D1228" s="17"/>
      <c r="E1228" s="17"/>
      <c r="F1228" s="17"/>
      <c r="G1228" s="17"/>
      <c r="H1228" s="17"/>
    </row>
    <row r="1229" spans="2:8" x14ac:dyDescent="0.25">
      <c r="B1229" s="18"/>
      <c r="C1229" s="17"/>
      <c r="D1229" s="17"/>
      <c r="E1229" s="17"/>
      <c r="F1229" s="17"/>
      <c r="G1229" s="17"/>
      <c r="H1229" s="17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 Me</vt:lpstr>
      <vt:lpstr>Weir Formula Data</vt:lpstr>
      <vt:lpstr>Scaling</vt:lpstr>
      <vt:lpstr>SOURCE Flows</vt:lpstr>
      <vt:lpstr>Outputs</vt:lpstr>
    </vt:vector>
  </TitlesOfParts>
  <Company>Murray-Darling Basin Authority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Foreman</dc:creator>
  <cp:lastModifiedBy>Aftab Ahmad</cp:lastModifiedBy>
  <dcterms:created xsi:type="dcterms:W3CDTF">2013-11-15T01:26:15Z</dcterms:created>
  <dcterms:modified xsi:type="dcterms:W3CDTF">2018-09-25T06:26:52Z</dcterms:modified>
</cp:coreProperties>
</file>